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24226"/>
  <mc:AlternateContent xmlns:mc="http://schemas.openxmlformats.org/markup-compatibility/2006">
    <mc:Choice Requires="x15">
      <x15ac:absPath xmlns:x15ac="http://schemas.microsoft.com/office/spreadsheetml/2010/11/ac" url="C:\Users\RomanBernabe\OneDrive - Converge Technology Solutions\Desktop\Reports_Project_Real\"/>
    </mc:Choice>
  </mc:AlternateContent>
  <xr:revisionPtr revIDLastSave="0" documentId="13_ncr:1_{0DB051DF-92BF-4CEB-88A2-2DF2B60A20CF}" xr6:coauthVersionLast="47" xr6:coauthVersionMax="47" xr10:uidLastSave="{00000000-0000-0000-0000-000000000000}"/>
  <bookViews>
    <workbookView xWindow="390" yWindow="390" windowWidth="15375" windowHeight="7875" tabRatio="850" firstSheet="11" activeTab="16" xr2:uid="{00000000-000D-0000-FFFF-FFFF00000000}"/>
  </bookViews>
  <sheets>
    <sheet name="Action Items" sheetId="80" r:id="rId1"/>
    <sheet name="Ongoing RCAs" sheetId="4" r:id="rId2"/>
    <sheet name="SummaryINC" sheetId="5" r:id="rId3"/>
    <sheet name="SummarySR" sheetId="62" r:id="rId4"/>
    <sheet name="CAB Changes" sheetId="45" r:id="rId5"/>
    <sheet name="Pivot Table" sheetId="89" r:id="rId6"/>
    <sheet name="Open" sheetId="84" r:id="rId7"/>
    <sheet name="Problems List" sheetId="83" r:id="rId8"/>
    <sheet name="Project Data" sheetId="59" r:id="rId9"/>
    <sheet name="OpenInc" sheetId="85" r:id="rId10"/>
    <sheet name="Breached Resolution SR" sheetId="88" r:id="rId11"/>
    <sheet name="OpenSR" sheetId="86" r:id="rId12"/>
    <sheet name="Breached Resolution Inc" sheetId="87" r:id="rId13"/>
    <sheet name="UpcomingSLA" sheetId="92" state="hidden" r:id="rId14"/>
    <sheet name="BreachedOdoo" sheetId="90" r:id="rId15"/>
    <sheet name="Last24C" sheetId="1" r:id="rId16"/>
    <sheet name="Backup job summary_2022-03-30-0" sheetId="232" r:id="rId17"/>
  </sheets>
  <externalReferences>
    <externalReference r:id="rId18"/>
    <externalReference r:id="rId19"/>
    <externalReference r:id="rId20"/>
    <externalReference r:id="rId21"/>
    <externalReference r:id="rId22"/>
  </externalReferences>
  <definedNames>
    <definedName name="_xlnm._FilterDatabase" localSheetId="0" hidden="1">'Action Items'!$B$3:$H$21</definedName>
    <definedName name="_xlnm._FilterDatabase" localSheetId="15" hidden="1">Last24C!$A$1:$W$130</definedName>
    <definedName name="_xlnm._FilterDatabase" localSheetId="6" hidden="1">Open!$A$1:$Z$729</definedName>
    <definedName name="_xlnm._FilterDatabase" localSheetId="9" hidden="1">OpenInc!$A$1:$Z$199</definedName>
    <definedName name="_xlnm._FilterDatabase" localSheetId="11" hidden="1">OpenSR!$A$1:$Z$230</definedName>
    <definedName name="_xlnm._FilterDatabase" localSheetId="8" hidden="1">'Project Data'!#REF!</definedName>
    <definedName name="a">'[1]Problem Prioritization'!$B$107:$B$110</definedName>
    <definedName name="CustomerRef" localSheetId="4">#REF!</definedName>
    <definedName name="CustomerRef" localSheetId="7">#REF!</definedName>
    <definedName name="CustomerRef">#REF!</definedName>
    <definedName name="ProbCBICode">[2]Instructions!$B$55:$C$59</definedName>
    <definedName name="ProblemCBICode">[3]Instructions!$B$72:$C$76</definedName>
    <definedName name="problemcbicode2">[4]Instructions!$B$67:$C$71</definedName>
    <definedName name="ServiceLinePicker" localSheetId="4">#REF!</definedName>
    <definedName name="ServiceLinePicker" localSheetId="7">#REF!</definedName>
    <definedName name="ServiceLinePicker">#REF!</definedName>
    <definedName name="ServiceLineRef" localSheetId="4">#REF!</definedName>
    <definedName name="ServiceLineRef" localSheetId="7">#REF!</definedName>
    <definedName name="ServiceLineRef">#REF!</definedName>
    <definedName name="Status">'[5]Problem Prioritization'!$A$107:$A$114</definedName>
    <definedName name="typeRCA">'[5]Problem Prioritization'!$B$107:$B$110</definedName>
  </definedNames>
  <calcPr calcId="191028"/>
  <pivotCaches>
    <pivotCache cacheId="712" r:id="rId23"/>
    <pivotCache cacheId="713" r:id="rId24"/>
    <pivotCache cacheId="714" r:id="rId25"/>
    <pivotCache cacheId="715" r:id="rId26"/>
    <pivotCache cacheId="716" r:id="rId27"/>
    <pivotCache cacheId="717" r:id="rId28"/>
    <pivotCache cacheId="718" r:id="rId29"/>
    <pivotCache cacheId="719" r:id="rId3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4" i="5" l="1"/>
  <c r="D35" i="62"/>
  <c r="U14" i="5"/>
  <c r="AF14" i="5"/>
  <c r="AF27" i="5"/>
  <c r="AF28" i="5"/>
  <c r="AF29" i="5"/>
  <c r="AF30" i="5"/>
  <c r="AF31" i="5"/>
  <c r="AF32" i="5"/>
  <c r="AF33" i="5"/>
  <c r="AF34" i="5"/>
  <c r="AF35" i="5"/>
  <c r="AF36" i="5"/>
  <c r="AF37" i="5"/>
  <c r="AF38" i="5"/>
  <c r="AF39" i="5"/>
  <c r="AF40" i="5"/>
  <c r="AF41" i="5"/>
  <c r="AF26" i="5"/>
  <c r="AF8" i="5"/>
  <c r="AF9" i="5"/>
  <c r="AF10" i="5"/>
  <c r="AF11" i="5"/>
  <c r="AF12" i="5"/>
  <c r="AF13" i="5"/>
  <c r="AF15" i="5"/>
  <c r="AF16" i="5"/>
  <c r="AF7" i="5"/>
  <c r="U28" i="62"/>
  <c r="U29" i="62"/>
  <c r="U30" i="62"/>
  <c r="U31" i="62"/>
  <c r="U32" i="62"/>
  <c r="U33" i="62"/>
  <c r="U34" i="62"/>
  <c r="U35" i="62"/>
  <c r="U36" i="62"/>
  <c r="U37" i="62"/>
  <c r="U38" i="62"/>
  <c r="U39" i="62"/>
  <c r="U40" i="62"/>
  <c r="U41" i="62"/>
  <c r="U42" i="62"/>
  <c r="U27" i="62"/>
  <c r="U9" i="62"/>
  <c r="U10" i="62"/>
  <c r="U11" i="62"/>
  <c r="U12" i="62"/>
  <c r="U13" i="62"/>
  <c r="U14" i="62"/>
  <c r="U15" i="62"/>
  <c r="U16" i="62"/>
  <c r="U17" i="62"/>
  <c r="U8" i="62"/>
  <c r="AE27" i="5"/>
  <c r="AE28" i="5"/>
  <c r="AE29" i="5"/>
  <c r="AE30" i="5"/>
  <c r="AE31" i="5"/>
  <c r="AE32" i="5"/>
  <c r="AE33" i="5"/>
  <c r="AE34" i="5"/>
  <c r="AE35" i="5"/>
  <c r="AE36" i="5"/>
  <c r="AE37" i="5"/>
  <c r="AE38" i="5"/>
  <c r="AE39" i="5"/>
  <c r="AE40" i="5"/>
  <c r="AE41" i="5"/>
  <c r="AE26" i="5"/>
  <c r="AE8" i="5"/>
  <c r="AE9" i="5"/>
  <c r="AE10" i="5"/>
  <c r="AE11" i="5"/>
  <c r="AE12" i="5"/>
  <c r="AE13" i="5"/>
  <c r="AE14" i="5"/>
  <c r="AE15" i="5"/>
  <c r="AE16" i="5"/>
  <c r="AE7" i="5"/>
  <c r="T28" i="62"/>
  <c r="T29" i="62"/>
  <c r="T30" i="62"/>
  <c r="T31" i="62"/>
  <c r="T32" i="62"/>
  <c r="T33" i="62"/>
  <c r="T34" i="62"/>
  <c r="T35" i="62"/>
  <c r="T36" i="62"/>
  <c r="T37" i="62"/>
  <c r="T38" i="62"/>
  <c r="T39" i="62"/>
  <c r="T40" i="62"/>
  <c r="T41" i="62"/>
  <c r="T42" i="62"/>
  <c r="T27" i="62"/>
  <c r="T9" i="62"/>
  <c r="T10" i="62"/>
  <c r="T11" i="62"/>
  <c r="T12" i="62"/>
  <c r="T13" i="62"/>
  <c r="T14" i="62"/>
  <c r="T15" i="62"/>
  <c r="T16" i="62"/>
  <c r="T17" i="62"/>
  <c r="T8" i="62"/>
  <c r="N28" i="62"/>
  <c r="N29" i="62"/>
  <c r="N30" i="62"/>
  <c r="N31" i="62"/>
  <c r="N32" i="62"/>
  <c r="N33" i="62"/>
  <c r="N34" i="62"/>
  <c r="N35" i="62"/>
  <c r="N36" i="62"/>
  <c r="N37" i="62"/>
  <c r="N38" i="62"/>
  <c r="N39" i="62"/>
  <c r="N40" i="62"/>
  <c r="N41" i="62"/>
  <c r="N42" i="62"/>
  <c r="N27" i="62"/>
  <c r="N9" i="62"/>
  <c r="N10" i="62"/>
  <c r="N11" i="62"/>
  <c r="N12" i="62"/>
  <c r="N13" i="62"/>
  <c r="N14" i="62"/>
  <c r="N15" i="62"/>
  <c r="N16" i="62"/>
  <c r="N17" i="62"/>
  <c r="N8" i="62"/>
  <c r="M28" i="62"/>
  <c r="M29" i="62"/>
  <c r="M30" i="62"/>
  <c r="M31" i="62"/>
  <c r="M32" i="62"/>
  <c r="M33" i="62"/>
  <c r="M34" i="62"/>
  <c r="M35" i="62"/>
  <c r="M36" i="62"/>
  <c r="M37" i="62"/>
  <c r="M38" i="62"/>
  <c r="M39" i="62"/>
  <c r="M40" i="62"/>
  <c r="M41" i="62"/>
  <c r="M42" i="62"/>
  <c r="M27" i="62"/>
  <c r="M9" i="62"/>
  <c r="M10" i="62"/>
  <c r="M11" i="62"/>
  <c r="M12" i="62"/>
  <c r="M13" i="62"/>
  <c r="M14" i="62"/>
  <c r="M15" i="62"/>
  <c r="M16" i="62"/>
  <c r="M17" i="62"/>
  <c r="M8" i="62"/>
  <c r="L28" i="62"/>
  <c r="L29" i="62"/>
  <c r="L30" i="62"/>
  <c r="L31" i="62"/>
  <c r="L32" i="62"/>
  <c r="L33" i="62"/>
  <c r="L34" i="62"/>
  <c r="L35" i="62"/>
  <c r="L36" i="62"/>
  <c r="L37" i="62"/>
  <c r="L38" i="62"/>
  <c r="L39" i="62"/>
  <c r="L40" i="62"/>
  <c r="L41" i="62"/>
  <c r="L42" i="62"/>
  <c r="L27" i="62"/>
  <c r="L9" i="62"/>
  <c r="L10" i="62"/>
  <c r="L11" i="62"/>
  <c r="L12" i="62"/>
  <c r="L13" i="62"/>
  <c r="L14" i="62"/>
  <c r="L15" i="62"/>
  <c r="L16" i="62"/>
  <c r="L17" i="62"/>
  <c r="L8" i="62"/>
  <c r="K28" i="62"/>
  <c r="K29" i="62"/>
  <c r="K30" i="62"/>
  <c r="K31" i="62"/>
  <c r="K32" i="62"/>
  <c r="K33" i="62"/>
  <c r="K34" i="62"/>
  <c r="K35" i="62"/>
  <c r="K36" i="62"/>
  <c r="K37" i="62"/>
  <c r="K38" i="62"/>
  <c r="K39" i="62"/>
  <c r="K40" i="62"/>
  <c r="K41" i="62"/>
  <c r="K42" i="62"/>
  <c r="K27" i="62"/>
  <c r="K9" i="62"/>
  <c r="K10" i="62"/>
  <c r="K11" i="62"/>
  <c r="K12" i="62"/>
  <c r="K13" i="62"/>
  <c r="K14" i="62"/>
  <c r="K15" i="62"/>
  <c r="K16" i="62"/>
  <c r="K17" i="62"/>
  <c r="K8" i="62"/>
  <c r="J28" i="62"/>
  <c r="J29" i="62"/>
  <c r="J30" i="62"/>
  <c r="J31" i="62"/>
  <c r="J32" i="62"/>
  <c r="J33" i="62"/>
  <c r="J34" i="62"/>
  <c r="J35" i="62"/>
  <c r="J36" i="62"/>
  <c r="J37" i="62"/>
  <c r="J38" i="62"/>
  <c r="J39" i="62"/>
  <c r="J40" i="62"/>
  <c r="J41" i="62"/>
  <c r="J42" i="62"/>
  <c r="J27" i="62"/>
  <c r="J9" i="62"/>
  <c r="J10" i="62"/>
  <c r="J11" i="62"/>
  <c r="J12" i="62"/>
  <c r="J13" i="62"/>
  <c r="J14" i="62"/>
  <c r="J15" i="62"/>
  <c r="J16" i="62"/>
  <c r="J17" i="62"/>
  <c r="J8" i="62"/>
  <c r="I28" i="62"/>
  <c r="I29" i="62"/>
  <c r="I30" i="62"/>
  <c r="I31" i="62"/>
  <c r="I32" i="62"/>
  <c r="I33" i="62"/>
  <c r="I34" i="62"/>
  <c r="I35" i="62"/>
  <c r="I36" i="62"/>
  <c r="I37" i="62"/>
  <c r="I38" i="62"/>
  <c r="I39" i="62"/>
  <c r="I40" i="62"/>
  <c r="I41" i="62"/>
  <c r="I42" i="62"/>
  <c r="I27" i="62"/>
  <c r="I9" i="62"/>
  <c r="I10" i="62"/>
  <c r="I11" i="62"/>
  <c r="I12" i="62"/>
  <c r="I13" i="62"/>
  <c r="I14" i="62"/>
  <c r="I15" i="62"/>
  <c r="I16" i="62"/>
  <c r="I17" i="62"/>
  <c r="I8" i="62"/>
  <c r="D34" i="62"/>
  <c r="D42" i="62"/>
  <c r="D15" i="62"/>
  <c r="C32" i="62"/>
  <c r="C40" i="62"/>
  <c r="C13" i="62"/>
  <c r="G28" i="62"/>
  <c r="G29" i="62"/>
  <c r="G30" i="62"/>
  <c r="G31" i="62"/>
  <c r="G32" i="62"/>
  <c r="G33" i="62"/>
  <c r="G34" i="62"/>
  <c r="G35" i="62"/>
  <c r="G36" i="62"/>
  <c r="G37" i="62"/>
  <c r="G38" i="62"/>
  <c r="G39" i="62"/>
  <c r="G40" i="62"/>
  <c r="G41" i="62"/>
  <c r="G42" i="62"/>
  <c r="G27" i="62"/>
  <c r="G9" i="62"/>
  <c r="G10" i="62"/>
  <c r="G11" i="62"/>
  <c r="G12" i="62"/>
  <c r="G13" i="62"/>
  <c r="G14" i="62"/>
  <c r="G15" i="62"/>
  <c r="G16" i="62"/>
  <c r="G17" i="62"/>
  <c r="G8" i="62"/>
  <c r="F28" i="62"/>
  <c r="F29" i="62"/>
  <c r="F30" i="62"/>
  <c r="F31" i="62"/>
  <c r="F32" i="62"/>
  <c r="F33" i="62"/>
  <c r="F34" i="62"/>
  <c r="F35" i="62"/>
  <c r="F36" i="62"/>
  <c r="F37" i="62"/>
  <c r="F38" i="62"/>
  <c r="F39" i="62"/>
  <c r="F40" i="62"/>
  <c r="F41" i="62"/>
  <c r="F42" i="62"/>
  <c r="F27" i="62"/>
  <c r="F9" i="62"/>
  <c r="F10" i="62"/>
  <c r="F11" i="62"/>
  <c r="F12" i="62"/>
  <c r="F13" i="62"/>
  <c r="F14" i="62"/>
  <c r="F15" i="62"/>
  <c r="F16" i="62"/>
  <c r="F17" i="62"/>
  <c r="F8" i="62"/>
  <c r="X27" i="5"/>
  <c r="X28" i="5"/>
  <c r="X29" i="5"/>
  <c r="X30" i="5"/>
  <c r="X31" i="5"/>
  <c r="X32" i="5"/>
  <c r="X33" i="5"/>
  <c r="X34" i="5"/>
  <c r="X35" i="5"/>
  <c r="X36" i="5"/>
  <c r="X37" i="5"/>
  <c r="X38" i="5"/>
  <c r="X39" i="5"/>
  <c r="X40" i="5"/>
  <c r="X41" i="5"/>
  <c r="X26" i="5"/>
  <c r="G33" i="5"/>
  <c r="G41" i="5"/>
  <c r="F33" i="5"/>
  <c r="F41" i="5"/>
  <c r="E33" i="5"/>
  <c r="E41" i="5"/>
  <c r="D33" i="5"/>
  <c r="D41" i="5"/>
  <c r="C33" i="5"/>
  <c r="C41" i="5"/>
  <c r="X8" i="5"/>
  <c r="X9" i="5"/>
  <c r="X10" i="5"/>
  <c r="X11" i="5"/>
  <c r="X12" i="5"/>
  <c r="X13" i="5"/>
  <c r="X14" i="5"/>
  <c r="X15" i="5"/>
  <c r="X16" i="5"/>
  <c r="X7" i="5"/>
  <c r="G12" i="5"/>
  <c r="F10" i="5"/>
  <c r="E8" i="5"/>
  <c r="E7" i="5"/>
  <c r="D15" i="5"/>
  <c r="C14" i="5"/>
  <c r="T7" i="5"/>
  <c r="Y27" i="5"/>
  <c r="Y28" i="5"/>
  <c r="Y29" i="5"/>
  <c r="Y30" i="5"/>
  <c r="Y31" i="5"/>
  <c r="Y32" i="5"/>
  <c r="Y33" i="5"/>
  <c r="Y34" i="5"/>
  <c r="Y35" i="5"/>
  <c r="Y36" i="5"/>
  <c r="Y37" i="5"/>
  <c r="Y38" i="5"/>
  <c r="Y39" i="5"/>
  <c r="Y40" i="5"/>
  <c r="Y41" i="5"/>
  <c r="Y26" i="5"/>
  <c r="Y8" i="5"/>
  <c r="Y9" i="5"/>
  <c r="Y10" i="5"/>
  <c r="Y11" i="5"/>
  <c r="Y12" i="5"/>
  <c r="Y13" i="5"/>
  <c r="Y14" i="5"/>
  <c r="Y15" i="5"/>
  <c r="Y16" i="5"/>
  <c r="Y7" i="5"/>
  <c r="W27" i="5"/>
  <c r="W28" i="5"/>
  <c r="W29" i="5"/>
  <c r="W30" i="5"/>
  <c r="W31" i="5"/>
  <c r="W32" i="5"/>
  <c r="W33" i="5"/>
  <c r="W34" i="5"/>
  <c r="W35" i="5"/>
  <c r="W36" i="5"/>
  <c r="W37" i="5"/>
  <c r="W38" i="5"/>
  <c r="W39" i="5"/>
  <c r="W40" i="5"/>
  <c r="W41" i="5"/>
  <c r="W26" i="5"/>
  <c r="W8" i="5"/>
  <c r="W9" i="5"/>
  <c r="W10" i="5"/>
  <c r="W11" i="5"/>
  <c r="W12" i="5"/>
  <c r="W13" i="5"/>
  <c r="W14" i="5"/>
  <c r="W15" i="5"/>
  <c r="W16" i="5"/>
  <c r="W7" i="5"/>
  <c r="V27" i="5"/>
  <c r="V28" i="5"/>
  <c r="V29" i="5"/>
  <c r="V30" i="5"/>
  <c r="V31" i="5"/>
  <c r="V32" i="5"/>
  <c r="V33" i="5"/>
  <c r="V34" i="5"/>
  <c r="V35" i="5"/>
  <c r="V36" i="5"/>
  <c r="V37" i="5"/>
  <c r="V38" i="5"/>
  <c r="V39" i="5"/>
  <c r="V40" i="5"/>
  <c r="V41" i="5"/>
  <c r="V26" i="5"/>
  <c r="V8" i="5"/>
  <c r="V9" i="5"/>
  <c r="V10" i="5"/>
  <c r="V11" i="5"/>
  <c r="V12" i="5"/>
  <c r="V13" i="5"/>
  <c r="V14" i="5"/>
  <c r="V15" i="5"/>
  <c r="V16" i="5"/>
  <c r="V7" i="5"/>
  <c r="U27" i="5"/>
  <c r="U28" i="5"/>
  <c r="U29" i="5"/>
  <c r="U30" i="5"/>
  <c r="U31" i="5"/>
  <c r="U32" i="5"/>
  <c r="U33" i="5"/>
  <c r="U34" i="5"/>
  <c r="U35" i="5"/>
  <c r="U36" i="5"/>
  <c r="U37" i="5"/>
  <c r="U38" i="5"/>
  <c r="U39" i="5"/>
  <c r="U40" i="5"/>
  <c r="U41" i="5"/>
  <c r="U26" i="5"/>
  <c r="U8" i="5"/>
  <c r="U9" i="5"/>
  <c r="U10" i="5"/>
  <c r="U11" i="5"/>
  <c r="U12" i="5"/>
  <c r="U13" i="5"/>
  <c r="U15" i="5"/>
  <c r="U16" i="5"/>
  <c r="U7" i="5"/>
  <c r="T8" i="5"/>
  <c r="T9" i="5"/>
  <c r="T10" i="5"/>
  <c r="T11" i="5"/>
  <c r="T12" i="5"/>
  <c r="T13" i="5"/>
  <c r="T14" i="5"/>
  <c r="T15" i="5"/>
  <c r="T16" i="5"/>
  <c r="T26" i="5"/>
  <c r="T27" i="5"/>
  <c r="T28" i="5"/>
  <c r="T29" i="5"/>
  <c r="T30" i="5"/>
  <c r="T31" i="5"/>
  <c r="T32" i="5"/>
  <c r="T33" i="5"/>
  <c r="T34" i="5"/>
  <c r="T35" i="5"/>
  <c r="T36" i="5"/>
  <c r="T37" i="5"/>
  <c r="T38" i="5"/>
  <c r="T39" i="5"/>
  <c r="T40" i="5"/>
  <c r="T41" i="5"/>
  <c r="M27" i="5"/>
  <c r="M28" i="5"/>
  <c r="M29" i="5"/>
  <c r="M30" i="5"/>
  <c r="M31" i="5"/>
  <c r="M32" i="5"/>
  <c r="M33" i="5"/>
  <c r="M34" i="5"/>
  <c r="M35" i="5"/>
  <c r="M36" i="5"/>
  <c r="M37" i="5"/>
  <c r="M38" i="5"/>
  <c r="M39" i="5"/>
  <c r="M40" i="5"/>
  <c r="M41" i="5"/>
  <c r="M26" i="5"/>
  <c r="M8" i="5"/>
  <c r="M9" i="5"/>
  <c r="M10" i="5"/>
  <c r="M11" i="5"/>
  <c r="M12" i="5"/>
  <c r="M13" i="5"/>
  <c r="M14" i="5"/>
  <c r="M15" i="5"/>
  <c r="M16" i="5"/>
  <c r="M7" i="5"/>
  <c r="L27" i="5"/>
  <c r="L28" i="5"/>
  <c r="L29" i="5"/>
  <c r="L30" i="5"/>
  <c r="L31" i="5"/>
  <c r="L32" i="5"/>
  <c r="L33" i="5"/>
  <c r="L34" i="5"/>
  <c r="L35" i="5"/>
  <c r="L36" i="5"/>
  <c r="L37" i="5"/>
  <c r="L38" i="5"/>
  <c r="L39" i="5"/>
  <c r="L40" i="5"/>
  <c r="L41" i="5"/>
  <c r="L26" i="5"/>
  <c r="L8" i="5"/>
  <c r="L9" i="5"/>
  <c r="L10" i="5"/>
  <c r="L11" i="5"/>
  <c r="L12" i="5"/>
  <c r="L13" i="5"/>
  <c r="L14" i="5"/>
  <c r="L15" i="5"/>
  <c r="L16" i="5"/>
  <c r="L7" i="5"/>
  <c r="K27" i="5"/>
  <c r="K28" i="5"/>
  <c r="K29" i="5"/>
  <c r="K30" i="5"/>
  <c r="K31" i="5"/>
  <c r="K32" i="5"/>
  <c r="K33" i="5"/>
  <c r="K34" i="5"/>
  <c r="K35" i="5"/>
  <c r="K36" i="5"/>
  <c r="K37" i="5"/>
  <c r="K38" i="5"/>
  <c r="K39" i="5"/>
  <c r="K40" i="5"/>
  <c r="K41" i="5"/>
  <c r="K26" i="5"/>
  <c r="K8" i="5"/>
  <c r="K9" i="5"/>
  <c r="K10" i="5"/>
  <c r="K11" i="5"/>
  <c r="K12" i="5"/>
  <c r="K13" i="5"/>
  <c r="K14" i="5"/>
  <c r="K15" i="5"/>
  <c r="K16" i="5"/>
  <c r="K7" i="5"/>
  <c r="J27" i="5"/>
  <c r="J28" i="5"/>
  <c r="J29" i="5"/>
  <c r="J30" i="5"/>
  <c r="J31" i="5"/>
  <c r="J32" i="5"/>
  <c r="J33" i="5"/>
  <c r="J34" i="5"/>
  <c r="J35" i="5"/>
  <c r="J36" i="5"/>
  <c r="J37" i="5"/>
  <c r="J38" i="5"/>
  <c r="J39" i="5"/>
  <c r="J40" i="5"/>
  <c r="J41" i="5"/>
  <c r="J26" i="5"/>
  <c r="J8" i="5"/>
  <c r="J9" i="5"/>
  <c r="J10" i="5"/>
  <c r="J11" i="5"/>
  <c r="J12" i="5"/>
  <c r="J13" i="5"/>
  <c r="J14" i="5"/>
  <c r="J15" i="5"/>
  <c r="J16" i="5"/>
  <c r="J7" i="5"/>
  <c r="I8" i="5"/>
  <c r="I9" i="5"/>
  <c r="I10" i="5"/>
  <c r="I11" i="5"/>
  <c r="I12" i="5"/>
  <c r="I13" i="5"/>
  <c r="I14" i="5"/>
  <c r="I15" i="5"/>
  <c r="I16" i="5"/>
  <c r="I7" i="5"/>
  <c r="I27" i="5"/>
  <c r="I28" i="5"/>
  <c r="I29" i="5"/>
  <c r="I30" i="5"/>
  <c r="I31" i="5"/>
  <c r="I32" i="5"/>
  <c r="I33" i="5"/>
  <c r="I34" i="5"/>
  <c r="I35" i="5"/>
  <c r="I36" i="5"/>
  <c r="I37" i="5"/>
  <c r="I38" i="5"/>
  <c r="I39" i="5"/>
  <c r="I40" i="5"/>
  <c r="I41" i="5"/>
  <c r="I26" i="5"/>
  <c r="Y42" i="62"/>
  <c r="V42" i="62"/>
  <c r="Y41" i="62"/>
  <c r="V41" i="62"/>
  <c r="Y40" i="62"/>
  <c r="V40" i="62"/>
  <c r="Y39" i="62"/>
  <c r="V39" i="62"/>
  <c r="Y38" i="62"/>
  <c r="V38" i="62"/>
  <c r="Y37" i="62"/>
  <c r="V37" i="62"/>
  <c r="Y36" i="62"/>
  <c r="V36" i="62"/>
  <c r="Y35" i="62"/>
  <c r="V35" i="62"/>
  <c r="Y34" i="62"/>
  <c r="V34" i="62"/>
  <c r="Y33" i="62"/>
  <c r="V33" i="62"/>
  <c r="Y32" i="62"/>
  <c r="V32" i="62"/>
  <c r="Y31" i="62"/>
  <c r="V31" i="62"/>
  <c r="Y30" i="62"/>
  <c r="AA30" i="62" s="1"/>
  <c r="V30" i="62"/>
  <c r="Y29" i="62"/>
  <c r="V29" i="62"/>
  <c r="Y28" i="62"/>
  <c r="V28" i="62"/>
  <c r="Y27" i="62"/>
  <c r="V27" i="62"/>
  <c r="AH41" i="5"/>
  <c r="AJ41" i="5" s="1"/>
  <c r="R41" i="5"/>
  <c r="Q41" i="5"/>
  <c r="P41" i="5"/>
  <c r="O41" i="5"/>
  <c r="AH40" i="5"/>
  <c r="AJ40" i="5" s="1"/>
  <c r="R40" i="5"/>
  <c r="Q40" i="5"/>
  <c r="P40" i="5"/>
  <c r="O40" i="5"/>
  <c r="AH39" i="5"/>
  <c r="AJ39" i="5" s="1"/>
  <c r="R39" i="5"/>
  <c r="Q39" i="5"/>
  <c r="P39" i="5"/>
  <c r="O39" i="5"/>
  <c r="AH38" i="5"/>
  <c r="AJ38" i="5" s="1"/>
  <c r="R38" i="5"/>
  <c r="Q38" i="5"/>
  <c r="P38" i="5"/>
  <c r="O38" i="5"/>
  <c r="AH37" i="5"/>
  <c r="AJ37" i="5" s="1"/>
  <c r="R37" i="5"/>
  <c r="Q37" i="5"/>
  <c r="P37" i="5"/>
  <c r="O37" i="5"/>
  <c r="AH36" i="5"/>
  <c r="AJ36" i="5" s="1"/>
  <c r="R36" i="5"/>
  <c r="Q36" i="5"/>
  <c r="P36" i="5"/>
  <c r="O36" i="5"/>
  <c r="AH35" i="5"/>
  <c r="AJ35" i="5" s="1"/>
  <c r="R35" i="5"/>
  <c r="Q35" i="5"/>
  <c r="P35" i="5"/>
  <c r="O35" i="5"/>
  <c r="AH34" i="5"/>
  <c r="AJ34" i="5" s="1"/>
  <c r="R34" i="5"/>
  <c r="Q34" i="5"/>
  <c r="P34" i="5"/>
  <c r="O34" i="5"/>
  <c r="AH33" i="5"/>
  <c r="AJ33" i="5" s="1"/>
  <c r="R33" i="5"/>
  <c r="Q33" i="5"/>
  <c r="P33" i="5"/>
  <c r="O33" i="5"/>
  <c r="AH32" i="5"/>
  <c r="AJ32" i="5" s="1"/>
  <c r="R32" i="5"/>
  <c r="Q32" i="5"/>
  <c r="P32" i="5"/>
  <c r="O32" i="5"/>
  <c r="AH31" i="5"/>
  <c r="AJ31" i="5" s="1"/>
  <c r="R31" i="5"/>
  <c r="Q31" i="5"/>
  <c r="P31" i="5"/>
  <c r="O31" i="5"/>
  <c r="AH30" i="5"/>
  <c r="AJ30" i="5" s="1"/>
  <c r="R30" i="5"/>
  <c r="Q30" i="5"/>
  <c r="P30" i="5"/>
  <c r="O30" i="5"/>
  <c r="AH29" i="5"/>
  <c r="AJ29" i="5" s="1"/>
  <c r="R29" i="5"/>
  <c r="Q29" i="5"/>
  <c r="P29" i="5"/>
  <c r="O29" i="5"/>
  <c r="AH28" i="5"/>
  <c r="AJ28" i="5" s="1"/>
  <c r="R28" i="5"/>
  <c r="Q28" i="5"/>
  <c r="P28" i="5"/>
  <c r="O28" i="5"/>
  <c r="AH27" i="5"/>
  <c r="AJ27" i="5" s="1"/>
  <c r="R27" i="5"/>
  <c r="Q27" i="5"/>
  <c r="P27" i="5"/>
  <c r="O27" i="5"/>
  <c r="AH26" i="5"/>
  <c r="AJ26" i="5" s="1"/>
  <c r="R26" i="5"/>
  <c r="R42" i="5" s="1"/>
  <c r="Q26" i="5"/>
  <c r="Q42" i="5" s="1"/>
  <c r="P26" i="5"/>
  <c r="P42" i="5" s="1"/>
  <c r="O26" i="5"/>
  <c r="O42" i="5" s="1"/>
  <c r="C13" i="5" l="1"/>
  <c r="D14" i="5"/>
  <c r="E16" i="5"/>
  <c r="F7" i="5"/>
  <c r="F9" i="5"/>
  <c r="G11" i="5"/>
  <c r="C40" i="5"/>
  <c r="C32" i="5"/>
  <c r="D40" i="5"/>
  <c r="D32" i="5"/>
  <c r="E40" i="5"/>
  <c r="E32" i="5"/>
  <c r="F40" i="5"/>
  <c r="F32" i="5"/>
  <c r="G40" i="5"/>
  <c r="G32" i="5"/>
  <c r="C12" i="62"/>
  <c r="C39" i="62"/>
  <c r="C31" i="62"/>
  <c r="D14" i="62"/>
  <c r="D41" i="62"/>
  <c r="D33" i="62"/>
  <c r="C12" i="5"/>
  <c r="D13" i="5"/>
  <c r="E15" i="5"/>
  <c r="F16" i="5"/>
  <c r="F8" i="5"/>
  <c r="G10" i="5"/>
  <c r="C39" i="5"/>
  <c r="C31" i="5"/>
  <c r="D39" i="5"/>
  <c r="D31" i="5"/>
  <c r="E39" i="5"/>
  <c r="E31" i="5"/>
  <c r="F39" i="5"/>
  <c r="F31" i="5"/>
  <c r="G39" i="5"/>
  <c r="G31" i="5"/>
  <c r="C11" i="62"/>
  <c r="C38" i="62"/>
  <c r="C30" i="62"/>
  <c r="D13" i="62"/>
  <c r="D40" i="62"/>
  <c r="D32" i="62"/>
  <c r="C11" i="5"/>
  <c r="D12" i="5"/>
  <c r="E14" i="5"/>
  <c r="F15" i="5"/>
  <c r="G7" i="5"/>
  <c r="G9" i="5"/>
  <c r="C38" i="5"/>
  <c r="C30" i="5"/>
  <c r="D38" i="5"/>
  <c r="D30" i="5"/>
  <c r="E38" i="5"/>
  <c r="E30" i="5"/>
  <c r="F38" i="5"/>
  <c r="F30" i="5"/>
  <c r="G38" i="5"/>
  <c r="G30" i="5"/>
  <c r="C8" i="62"/>
  <c r="C10" i="62"/>
  <c r="C37" i="62"/>
  <c r="C29" i="62"/>
  <c r="D12" i="62"/>
  <c r="D39" i="62"/>
  <c r="D31" i="62"/>
  <c r="C10" i="5"/>
  <c r="D11" i="5"/>
  <c r="E13" i="5"/>
  <c r="G16" i="5"/>
  <c r="G8" i="5"/>
  <c r="C37" i="5"/>
  <c r="C29" i="5"/>
  <c r="D37" i="5"/>
  <c r="D29" i="5"/>
  <c r="E37" i="5"/>
  <c r="E29" i="5"/>
  <c r="F37" i="5"/>
  <c r="F29" i="5"/>
  <c r="G37" i="5"/>
  <c r="G29" i="5"/>
  <c r="C17" i="62"/>
  <c r="C9" i="62"/>
  <c r="C36" i="62"/>
  <c r="C28" i="62"/>
  <c r="D11" i="62"/>
  <c r="D38" i="62"/>
  <c r="D30" i="62"/>
  <c r="C9" i="5"/>
  <c r="C7" i="5"/>
  <c r="C8" i="5"/>
  <c r="D10" i="5"/>
  <c r="E11" i="5"/>
  <c r="F13" i="5"/>
  <c r="G15" i="5"/>
  <c r="C36" i="5"/>
  <c r="C28" i="5"/>
  <c r="D36" i="5"/>
  <c r="D28" i="5"/>
  <c r="E36" i="5"/>
  <c r="E28" i="5"/>
  <c r="F36" i="5"/>
  <c r="F28" i="5"/>
  <c r="G36" i="5"/>
  <c r="G28" i="5"/>
  <c r="C16" i="62"/>
  <c r="C27" i="62"/>
  <c r="C35" i="62"/>
  <c r="D8" i="62"/>
  <c r="D10" i="62"/>
  <c r="D37" i="62"/>
  <c r="D29" i="62"/>
  <c r="E12" i="5"/>
  <c r="C16" i="5"/>
  <c r="D7" i="5"/>
  <c r="D9" i="5"/>
  <c r="E10" i="5"/>
  <c r="F12" i="5"/>
  <c r="G14" i="5"/>
  <c r="C35" i="5"/>
  <c r="C27" i="5"/>
  <c r="D35" i="5"/>
  <c r="D27" i="5"/>
  <c r="E35" i="5"/>
  <c r="E27" i="5"/>
  <c r="F35" i="5"/>
  <c r="F27" i="5"/>
  <c r="G35" i="5"/>
  <c r="G27" i="5"/>
  <c r="C15" i="62"/>
  <c r="C42" i="62"/>
  <c r="C34" i="62"/>
  <c r="D17" i="62"/>
  <c r="D9" i="62"/>
  <c r="D36" i="62"/>
  <c r="D28" i="62"/>
  <c r="C15" i="5"/>
  <c r="D16" i="5"/>
  <c r="D8" i="5"/>
  <c r="E9" i="5"/>
  <c r="F11" i="5"/>
  <c r="G13" i="5"/>
  <c r="C26" i="5"/>
  <c r="C34" i="5"/>
  <c r="D26" i="5"/>
  <c r="D34" i="5"/>
  <c r="E26" i="5"/>
  <c r="E34" i="5"/>
  <c r="F26" i="5"/>
  <c r="F34" i="5"/>
  <c r="G26" i="5"/>
  <c r="G34" i="5"/>
  <c r="C14" i="62"/>
  <c r="C41" i="62"/>
  <c r="C33" i="62"/>
  <c r="D16" i="62"/>
  <c r="D27" i="62"/>
  <c r="X17" i="5"/>
  <c r="M17" i="5"/>
  <c r="M42" i="5"/>
  <c r="X42" i="5"/>
  <c r="N43" i="62"/>
  <c r="N18" i="62"/>
  <c r="M43" i="62"/>
  <c r="M18" i="62"/>
  <c r="L43" i="62"/>
  <c r="L18" i="62"/>
  <c r="K43" i="62"/>
  <c r="J43" i="62"/>
  <c r="J18" i="62"/>
  <c r="I43" i="62"/>
  <c r="I18" i="62"/>
  <c r="K18" i="62"/>
  <c r="V42" i="5"/>
  <c r="V17" i="5"/>
  <c r="U42" i="5"/>
  <c r="U17" i="5"/>
  <c r="W41" i="62"/>
  <c r="W37" i="62"/>
  <c r="AA32" i="62"/>
  <c r="W30" i="62"/>
  <c r="W38" i="62"/>
  <c r="W42" i="62"/>
  <c r="AA34" i="62"/>
  <c r="AA38" i="62"/>
  <c r="AA42" i="62"/>
  <c r="T43" i="62"/>
  <c r="AA28" i="62"/>
  <c r="AA31" i="62"/>
  <c r="W32" i="62"/>
  <c r="W31" i="62"/>
  <c r="AA33" i="62"/>
  <c r="W34" i="62"/>
  <c r="AA36" i="62"/>
  <c r="AA40" i="62"/>
  <c r="F43" i="62"/>
  <c r="U43" i="62"/>
  <c r="AA29" i="62"/>
  <c r="W33" i="62"/>
  <c r="W39" i="62"/>
  <c r="AA39" i="62"/>
  <c r="W40" i="62"/>
  <c r="AA41" i="62"/>
  <c r="W29" i="62"/>
  <c r="AA37" i="62"/>
  <c r="G43" i="62"/>
  <c r="V43" i="62"/>
  <c r="W27" i="62"/>
  <c r="Y43" i="62"/>
  <c r="W28" i="62"/>
  <c r="W35" i="62"/>
  <c r="AA35" i="62"/>
  <c r="W36" i="62"/>
  <c r="AA27" i="62"/>
  <c r="J42" i="5"/>
  <c r="W42" i="5"/>
  <c r="K42" i="5"/>
  <c r="Y42" i="5"/>
  <c r="AH42" i="5"/>
  <c r="L42" i="5"/>
  <c r="AE42" i="5"/>
  <c r="I42" i="5"/>
  <c r="T42" i="5"/>
  <c r="AF42" i="5"/>
  <c r="F17" i="5" l="1"/>
  <c r="G17" i="5"/>
  <c r="E17" i="5"/>
  <c r="D43" i="62"/>
  <c r="D18" i="62"/>
  <c r="C18" i="62"/>
  <c r="C43" i="62"/>
  <c r="D42" i="5"/>
  <c r="E42" i="5"/>
  <c r="G42" i="5"/>
  <c r="F42" i="5"/>
  <c r="C42" i="5"/>
  <c r="R16" i="5"/>
  <c r="Q16" i="5" l="1"/>
  <c r="P16" i="5"/>
  <c r="O16" i="5"/>
  <c r="V9" i="62"/>
  <c r="V10" i="62"/>
  <c r="V11" i="62"/>
  <c r="V12" i="62"/>
  <c r="V13" i="62"/>
  <c r="V14" i="62"/>
  <c r="V15" i="62"/>
  <c r="V16" i="62"/>
  <c r="V17" i="62"/>
  <c r="V8" i="62"/>
  <c r="R8" i="5" l="1"/>
  <c r="R9" i="5"/>
  <c r="R10" i="5"/>
  <c r="R11" i="5"/>
  <c r="R12" i="5"/>
  <c r="R13" i="5"/>
  <c r="R14" i="5"/>
  <c r="R15" i="5"/>
  <c r="R7" i="5"/>
  <c r="Q8" i="5"/>
  <c r="Q9" i="5"/>
  <c r="Q10" i="5"/>
  <c r="Q11" i="5"/>
  <c r="Q12" i="5"/>
  <c r="Q13" i="5"/>
  <c r="Q14" i="5"/>
  <c r="Q15" i="5"/>
  <c r="Q7" i="5"/>
  <c r="P8" i="5"/>
  <c r="P9" i="5"/>
  <c r="P10" i="5"/>
  <c r="P11" i="5"/>
  <c r="P12" i="5"/>
  <c r="P13" i="5"/>
  <c r="P14" i="5"/>
  <c r="P15" i="5"/>
  <c r="P7" i="5"/>
  <c r="O8" i="5"/>
  <c r="O9" i="5"/>
  <c r="O10" i="5"/>
  <c r="O11" i="5"/>
  <c r="O12" i="5"/>
  <c r="O13" i="5"/>
  <c r="O14" i="5"/>
  <c r="O15" i="5"/>
  <c r="O7" i="5"/>
  <c r="Y17" i="62"/>
  <c r="Y16" i="62"/>
  <c r="W15" i="62"/>
  <c r="Y15" i="62"/>
  <c r="Y14" i="62"/>
  <c r="Y13" i="62"/>
  <c r="W12" i="62"/>
  <c r="Y12" i="62"/>
  <c r="W11" i="62"/>
  <c r="Y11" i="62"/>
  <c r="Y10" i="62"/>
  <c r="Y9" i="62"/>
  <c r="W8" i="62"/>
  <c r="Y8" i="62"/>
  <c r="O1" i="62"/>
  <c r="AA11" i="62" l="1"/>
  <c r="AA9" i="62"/>
  <c r="Y18" i="62"/>
  <c r="AA10" i="62"/>
  <c r="AA14" i="62"/>
  <c r="W9" i="62"/>
  <c r="W17" i="62"/>
  <c r="W10" i="62"/>
  <c r="AA15" i="62"/>
  <c r="AA13" i="62"/>
  <c r="AA17" i="62"/>
  <c r="AA12" i="62"/>
  <c r="T18" i="62"/>
  <c r="W14" i="62"/>
  <c r="W16" i="62"/>
  <c r="U18" i="62"/>
  <c r="W13" i="62"/>
  <c r="AA16" i="62"/>
  <c r="O17" i="5"/>
  <c r="G18" i="62"/>
  <c r="F18" i="62"/>
  <c r="V18" i="62"/>
  <c r="AA8" i="62"/>
  <c r="AH8" i="5" l="1"/>
  <c r="AH9" i="5"/>
  <c r="AH10" i="5"/>
  <c r="AH11" i="5"/>
  <c r="AH12" i="5"/>
  <c r="AH13" i="5"/>
  <c r="AH14" i="5"/>
  <c r="AH15" i="5"/>
  <c r="AH16" i="5"/>
  <c r="AH7" i="5"/>
  <c r="W17" i="5" l="1"/>
  <c r="T17" i="5"/>
  <c r="Y17" i="5" l="1"/>
  <c r="C17" i="5" l="1"/>
  <c r="D17" i="5"/>
  <c r="R17" i="5" l="1"/>
  <c r="P17" i="5"/>
  <c r="Q17" i="5"/>
  <c r="AJ11" i="5"/>
  <c r="AJ8" i="5"/>
  <c r="AJ13" i="5" l="1"/>
  <c r="AJ16" i="5"/>
  <c r="AJ12" i="5"/>
  <c r="AJ15" i="5"/>
  <c r="AJ10" i="5"/>
  <c r="AJ7" i="5"/>
  <c r="AJ14" i="5"/>
  <c r="AJ9" i="5"/>
  <c r="AH17" i="5" l="1"/>
  <c r="AF17" i="5"/>
  <c r="AE17" i="5"/>
  <c r="L17" i="5" l="1"/>
  <c r="Z1" i="5"/>
  <c r="W200" i="85" l="1"/>
  <c r="W201" i="85"/>
  <c r="W202" i="85"/>
  <c r="W203" i="85"/>
  <c r="W204" i="85"/>
  <c r="W205" i="85"/>
  <c r="W206" i="85"/>
  <c r="W207" i="85"/>
  <c r="W208" i="85"/>
  <c r="W209" i="85"/>
  <c r="W210" i="85"/>
  <c r="W211" i="85"/>
  <c r="W212" i="85"/>
  <c r="W213" i="85"/>
  <c r="W214" i="85"/>
  <c r="W215" i="85"/>
  <c r="W216" i="85"/>
  <c r="W217" i="85"/>
  <c r="W218" i="85"/>
  <c r="W219" i="85"/>
  <c r="W220" i="85"/>
  <c r="W221" i="85"/>
  <c r="W222" i="85"/>
  <c r="W223" i="85"/>
  <c r="W224" i="85"/>
  <c r="W225" i="85"/>
  <c r="W226" i="85"/>
  <c r="W227" i="85"/>
  <c r="W228" i="85"/>
  <c r="W229" i="85"/>
  <c r="W230" i="85"/>
  <c r="W231" i="85"/>
  <c r="W232" i="85"/>
  <c r="W233" i="85"/>
  <c r="W234" i="85"/>
  <c r="W235" i="85"/>
  <c r="W236" i="85"/>
  <c r="W237" i="85"/>
  <c r="W2" i="85"/>
  <c r="W3" i="85"/>
  <c r="W4" i="85"/>
  <c r="W5" i="85"/>
  <c r="W6" i="85"/>
  <c r="W7" i="85"/>
  <c r="W8" i="85"/>
  <c r="W9" i="85"/>
  <c r="W10" i="85"/>
  <c r="W11" i="85"/>
  <c r="W12" i="85"/>
  <c r="W13" i="85"/>
  <c r="W14" i="85"/>
  <c r="W15" i="85"/>
  <c r="W16" i="85"/>
  <c r="W17" i="85"/>
  <c r="W18" i="85"/>
  <c r="W19" i="85"/>
  <c r="W20" i="85"/>
  <c r="W21" i="85"/>
  <c r="W22" i="85"/>
  <c r="W23" i="85"/>
  <c r="W24" i="85"/>
  <c r="W25" i="85"/>
  <c r="W26" i="85"/>
  <c r="W27" i="85"/>
  <c r="W28" i="85"/>
  <c r="W29" i="85"/>
  <c r="W30" i="85"/>
  <c r="W31" i="85"/>
  <c r="W32" i="85"/>
  <c r="W33" i="85"/>
  <c r="W34" i="85"/>
  <c r="W35" i="85"/>
  <c r="W36" i="85"/>
  <c r="W37" i="85"/>
  <c r="W38" i="85"/>
  <c r="W39" i="85"/>
  <c r="W40" i="85"/>
  <c r="W41" i="85"/>
  <c r="W42" i="85"/>
  <c r="W43" i="85"/>
  <c r="W44" i="85"/>
  <c r="W45" i="85"/>
  <c r="W46" i="85"/>
  <c r="W47" i="85"/>
  <c r="W48" i="85"/>
  <c r="W49" i="85"/>
  <c r="W50" i="85"/>
  <c r="W51" i="85"/>
  <c r="W52" i="85"/>
  <c r="W53" i="85"/>
  <c r="W54" i="85"/>
  <c r="W55" i="85"/>
  <c r="W56" i="85"/>
  <c r="W57" i="85"/>
  <c r="W58" i="85"/>
  <c r="W59" i="85"/>
  <c r="W60" i="85"/>
  <c r="W61" i="85"/>
  <c r="W62" i="85"/>
  <c r="W65" i="85"/>
  <c r="W69" i="85"/>
  <c r="W73" i="85"/>
  <c r="W77" i="85"/>
  <c r="W81" i="85"/>
  <c r="W85" i="85"/>
  <c r="W64" i="85"/>
  <c r="W68" i="85"/>
  <c r="W72" i="85"/>
  <c r="W76" i="85"/>
  <c r="W80" i="85"/>
  <c r="W84" i="85"/>
  <c r="W63" i="85"/>
  <c r="W67" i="85"/>
  <c r="W71" i="85"/>
  <c r="W75" i="85"/>
  <c r="W79" i="85"/>
  <c r="W83" i="85"/>
  <c r="W87" i="85"/>
  <c r="W88" i="85"/>
  <c r="W89" i="85"/>
  <c r="W90" i="85"/>
  <c r="W91" i="85"/>
  <c r="W92" i="85"/>
  <c r="W93" i="85"/>
  <c r="W94" i="85"/>
  <c r="W95" i="85"/>
  <c r="W96" i="85"/>
  <c r="W97" i="85"/>
  <c r="W98" i="85"/>
  <c r="W99" i="85"/>
  <c r="W100" i="85"/>
  <c r="W101" i="85"/>
  <c r="W102" i="85"/>
  <c r="W103" i="85"/>
  <c r="W104" i="85"/>
  <c r="W105" i="85"/>
  <c r="W106" i="85"/>
  <c r="W107" i="85"/>
  <c r="W108" i="85"/>
  <c r="W109" i="85"/>
  <c r="W110" i="85"/>
  <c r="W111" i="85"/>
  <c r="W112" i="85"/>
  <c r="W113" i="85"/>
  <c r="W114" i="85"/>
  <c r="W115" i="85"/>
  <c r="W116" i="85"/>
  <c r="W117" i="85"/>
  <c r="W118" i="85"/>
  <c r="W119" i="85"/>
  <c r="W66" i="85"/>
  <c r="W70" i="85"/>
  <c r="W74" i="85"/>
  <c r="W78" i="85"/>
  <c r="W82" i="85"/>
  <c r="W86" i="85"/>
  <c r="W120" i="85"/>
  <c r="W121" i="85"/>
  <c r="W122" i="85"/>
  <c r="W123" i="85"/>
  <c r="W124" i="85"/>
  <c r="W125" i="85"/>
  <c r="W126" i="85"/>
  <c r="W127" i="85"/>
  <c r="W128" i="85"/>
  <c r="W129" i="85"/>
  <c r="W130" i="85"/>
  <c r="W131" i="85"/>
  <c r="W132" i="85"/>
  <c r="W133" i="85"/>
  <c r="W134" i="85"/>
  <c r="W135" i="85"/>
  <c r="W136" i="85"/>
  <c r="W137" i="85"/>
  <c r="W138" i="85"/>
  <c r="W139" i="85"/>
  <c r="W140" i="85"/>
  <c r="W141" i="85"/>
  <c r="W142" i="85"/>
  <c r="W143" i="85"/>
  <c r="W144" i="85"/>
  <c r="W145" i="85"/>
  <c r="W146" i="85"/>
  <c r="W147" i="85"/>
  <c r="W148" i="85"/>
  <c r="W149" i="85"/>
  <c r="W150" i="85"/>
  <c r="W151" i="85"/>
  <c r="W152" i="85"/>
  <c r="W153" i="85"/>
  <c r="W154" i="85"/>
  <c r="W155" i="85"/>
  <c r="W156" i="85"/>
  <c r="W157" i="85"/>
  <c r="W158" i="85"/>
  <c r="W159" i="85"/>
  <c r="W160" i="85"/>
  <c r="W161" i="85"/>
  <c r="W162" i="85"/>
  <c r="W163" i="85"/>
  <c r="W164" i="85"/>
  <c r="W165" i="85"/>
  <c r="W166" i="85"/>
  <c r="W167" i="85"/>
  <c r="W168" i="85"/>
  <c r="W169" i="85"/>
  <c r="W170" i="85"/>
  <c r="W171" i="85"/>
  <c r="W172" i="85"/>
  <c r="W173" i="85"/>
  <c r="W174" i="85"/>
  <c r="W175" i="85"/>
  <c r="W176" i="85"/>
  <c r="W177" i="85"/>
  <c r="W178" i="85"/>
  <c r="W179" i="85"/>
  <c r="W180" i="85"/>
  <c r="W181" i="85"/>
  <c r="W182" i="85"/>
  <c r="W183" i="85"/>
  <c r="W184" i="85"/>
  <c r="W185" i="85"/>
  <c r="W186" i="85"/>
  <c r="W187" i="85"/>
  <c r="W189" i="85"/>
  <c r="W190" i="85"/>
  <c r="W191" i="85"/>
  <c r="W192" i="85"/>
  <c r="W193" i="85"/>
  <c r="W194" i="85"/>
  <c r="W195" i="85"/>
  <c r="W196" i="85"/>
  <c r="W197" i="85"/>
  <c r="W198" i="85"/>
  <c r="W199" i="85"/>
  <c r="W106" i="86"/>
  <c r="W107" i="86"/>
  <c r="W108" i="86"/>
  <c r="W109" i="86"/>
  <c r="W110" i="86"/>
  <c r="W111" i="86"/>
  <c r="W112" i="86"/>
  <c r="W113" i="86"/>
  <c r="W114" i="86"/>
  <c r="W115" i="86"/>
  <c r="W116" i="86"/>
  <c r="W117" i="86"/>
  <c r="W118" i="86"/>
  <c r="W119" i="86"/>
  <c r="W120" i="86"/>
  <c r="W121" i="86"/>
  <c r="W122" i="86"/>
  <c r="W123" i="86"/>
  <c r="W124" i="86"/>
  <c r="W125" i="86"/>
  <c r="W126" i="86"/>
  <c r="W127" i="86"/>
  <c r="W128" i="86"/>
  <c r="W129" i="86"/>
  <c r="W130" i="86"/>
  <c r="W131" i="86"/>
  <c r="W132" i="86"/>
  <c r="W133" i="86"/>
  <c r="W134" i="86"/>
  <c r="W135" i="86"/>
  <c r="W136" i="86"/>
  <c r="W137" i="86"/>
  <c r="W138" i="86"/>
  <c r="W139" i="86"/>
  <c r="W140" i="86"/>
  <c r="W141" i="86"/>
  <c r="W142" i="86"/>
  <c r="W143" i="86"/>
  <c r="W144" i="86"/>
  <c r="W145" i="86"/>
  <c r="W146" i="86"/>
  <c r="W147" i="86"/>
  <c r="W148" i="86"/>
  <c r="W149" i="86"/>
  <c r="W150" i="86"/>
  <c r="W151" i="86"/>
  <c r="W152" i="86"/>
  <c r="W153" i="86"/>
  <c r="W154" i="86"/>
  <c r="W155" i="86"/>
  <c r="W156" i="86"/>
  <c r="W157" i="86"/>
  <c r="W158" i="86"/>
  <c r="W159" i="86"/>
  <c r="W160" i="86"/>
  <c r="W161" i="86"/>
  <c r="W162" i="86"/>
  <c r="W163" i="86"/>
  <c r="W164" i="86"/>
  <c r="W165" i="86"/>
  <c r="W166" i="86"/>
  <c r="W167" i="86"/>
  <c r="W168" i="86"/>
  <c r="W169" i="86"/>
  <c r="W170" i="86"/>
  <c r="W171" i="86"/>
  <c r="W172" i="86"/>
  <c r="W173" i="86"/>
  <c r="W174" i="86"/>
  <c r="W175" i="86"/>
  <c r="W176" i="86"/>
  <c r="W177" i="86"/>
  <c r="W178" i="86"/>
  <c r="W179" i="86"/>
  <c r="W180" i="86"/>
  <c r="W181" i="86"/>
  <c r="W182" i="86"/>
  <c r="W183" i="86"/>
  <c r="W184" i="86"/>
  <c r="W185" i="86"/>
  <c r="W186" i="86"/>
  <c r="W187" i="86"/>
  <c r="W188" i="86"/>
  <c r="W189" i="86"/>
  <c r="W190" i="86"/>
  <c r="W192" i="86"/>
  <c r="W198" i="86"/>
  <c r="W202" i="86"/>
  <c r="W206" i="86"/>
  <c r="W208" i="86"/>
  <c r="W212" i="86"/>
  <c r="W218" i="86"/>
  <c r="W222" i="86"/>
  <c r="W224" i="86"/>
  <c r="W230" i="86"/>
  <c r="W191" i="86"/>
  <c r="W193" i="86"/>
  <c r="W195" i="86"/>
  <c r="W197" i="86"/>
  <c r="W199" i="86"/>
  <c r="W201" i="86"/>
  <c r="W203" i="86"/>
  <c r="W205" i="86"/>
  <c r="W207" i="86"/>
  <c r="W209" i="86"/>
  <c r="W211" i="86"/>
  <c r="W213" i="86"/>
  <c r="W215" i="86"/>
  <c r="W217" i="86"/>
  <c r="W219" i="86"/>
  <c r="W221" i="86"/>
  <c r="W223" i="86"/>
  <c r="W225" i="86"/>
  <c r="W227" i="86"/>
  <c r="W229" i="86"/>
  <c r="W194" i="86"/>
  <c r="W196" i="86"/>
  <c r="W200" i="86"/>
  <c r="W204" i="86"/>
  <c r="W210" i="86"/>
  <c r="W214" i="86"/>
  <c r="W216" i="86"/>
  <c r="W220" i="86"/>
  <c r="W226" i="86"/>
  <c r="W228" i="86"/>
  <c r="W2" i="86"/>
  <c r="Y2" i="86" s="1"/>
  <c r="W3" i="86"/>
  <c r="W4" i="86"/>
  <c r="W5" i="86"/>
  <c r="W6" i="86"/>
  <c r="W7" i="86"/>
  <c r="W8" i="86"/>
  <c r="W9" i="86"/>
  <c r="W10" i="86"/>
  <c r="W11" i="86"/>
  <c r="W12" i="86"/>
  <c r="W13" i="86"/>
  <c r="W14" i="86"/>
  <c r="W15" i="86"/>
  <c r="W16" i="86"/>
  <c r="W17" i="86"/>
  <c r="W18" i="86"/>
  <c r="W19" i="86"/>
  <c r="W20" i="86"/>
  <c r="W21" i="86"/>
  <c r="W22" i="86"/>
  <c r="W23" i="86"/>
  <c r="W24" i="86"/>
  <c r="W25" i="86"/>
  <c r="W26" i="86"/>
  <c r="W27" i="86"/>
  <c r="W28" i="86"/>
  <c r="W29" i="86"/>
  <c r="W30" i="86"/>
  <c r="W31" i="86"/>
  <c r="W32" i="86"/>
  <c r="W33" i="86"/>
  <c r="W34" i="86"/>
  <c r="W35" i="86"/>
  <c r="W36" i="86"/>
  <c r="W37" i="86"/>
  <c r="W38" i="86"/>
  <c r="W39" i="86"/>
  <c r="W40" i="86"/>
  <c r="W41" i="86"/>
  <c r="W42" i="86"/>
  <c r="W43" i="86"/>
  <c r="W44" i="86"/>
  <c r="W45" i="86"/>
  <c r="W46" i="86"/>
  <c r="W47" i="86"/>
  <c r="W48" i="86"/>
  <c r="W49" i="86"/>
  <c r="W50" i="86"/>
  <c r="W51" i="86"/>
  <c r="W52" i="86"/>
  <c r="W53" i="86"/>
  <c r="W54" i="86"/>
  <c r="W55" i="86"/>
  <c r="W56" i="86"/>
  <c r="W57" i="86"/>
  <c r="W60" i="86"/>
  <c r="W64" i="86"/>
  <c r="W68" i="86"/>
  <c r="W72" i="86"/>
  <c r="W76" i="86"/>
  <c r="W80" i="86"/>
  <c r="W84" i="86"/>
  <c r="W88" i="86"/>
  <c r="W89" i="86"/>
  <c r="W90" i="86"/>
  <c r="W91" i="86"/>
  <c r="W92" i="86"/>
  <c r="W93" i="86"/>
  <c r="W94" i="86"/>
  <c r="W95" i="86"/>
  <c r="W96" i="86"/>
  <c r="W97" i="86"/>
  <c r="W98" i="86"/>
  <c r="W99" i="86"/>
  <c r="W100" i="86"/>
  <c r="W101" i="86"/>
  <c r="W102" i="86"/>
  <c r="W103" i="86"/>
  <c r="W104" i="86"/>
  <c r="W105" i="86"/>
  <c r="W59" i="86"/>
  <c r="W63" i="86"/>
  <c r="W67" i="86"/>
  <c r="W71" i="86"/>
  <c r="W75" i="86"/>
  <c r="W79" i="86"/>
  <c r="W83" i="86"/>
  <c r="W87" i="86"/>
  <c r="W69" i="86"/>
  <c r="W73" i="86"/>
  <c r="W58" i="86"/>
  <c r="W62" i="86"/>
  <c r="W66" i="86"/>
  <c r="W70" i="86"/>
  <c r="W74" i="86"/>
  <c r="W78" i="86"/>
  <c r="W82" i="86"/>
  <c r="W86" i="86"/>
  <c r="W61" i="86"/>
  <c r="W65" i="86"/>
  <c r="W77" i="86"/>
  <c r="W85" i="86"/>
  <c r="W81" i="86"/>
  <c r="W242" i="84"/>
  <c r="W243" i="84"/>
  <c r="W244" i="84"/>
  <c r="W2" i="84"/>
  <c r="W3" i="84"/>
  <c r="W4" i="84"/>
  <c r="W5" i="84"/>
  <c r="W6" i="84"/>
  <c r="W7" i="84"/>
  <c r="W8" i="84"/>
  <c r="W9" i="84"/>
  <c r="W10" i="84"/>
  <c r="W11" i="84"/>
  <c r="W12" i="84"/>
  <c r="W13" i="84"/>
  <c r="W14" i="84"/>
  <c r="W15" i="84"/>
  <c r="W16" i="84"/>
  <c r="W17" i="84"/>
  <c r="W18" i="84"/>
  <c r="W19" i="84"/>
  <c r="W20" i="84"/>
  <c r="W21" i="84"/>
  <c r="W22" i="84"/>
  <c r="W23" i="84"/>
  <c r="W24" i="84"/>
  <c r="W25" i="84"/>
  <c r="W26" i="84"/>
  <c r="W27" i="84"/>
  <c r="W28" i="84"/>
  <c r="W29" i="84"/>
  <c r="W30" i="84"/>
  <c r="W31" i="84"/>
  <c r="W32" i="84"/>
  <c r="W33" i="84"/>
  <c r="W34" i="84"/>
  <c r="W35" i="84"/>
  <c r="W36" i="84"/>
  <c r="W37" i="84"/>
  <c r="W38" i="84"/>
  <c r="W39" i="84"/>
  <c r="W40" i="84"/>
  <c r="W41" i="84"/>
  <c r="W42" i="84"/>
  <c r="W43" i="84"/>
  <c r="W44" i="84"/>
  <c r="W45" i="84"/>
  <c r="W46" i="84"/>
  <c r="W47" i="84"/>
  <c r="W48" i="84"/>
  <c r="W49" i="84"/>
  <c r="W50" i="84"/>
  <c r="W51" i="84"/>
  <c r="W52" i="84"/>
  <c r="W53" i="84"/>
  <c r="W54" i="84"/>
  <c r="W55" i="84"/>
  <c r="W56" i="84"/>
  <c r="W57" i="84"/>
  <c r="W58" i="84"/>
  <c r="W59" i="84"/>
  <c r="W60" i="84"/>
  <c r="W61" i="84"/>
  <c r="W62" i="84"/>
  <c r="W63" i="84"/>
  <c r="W64" i="84"/>
  <c r="W65" i="84"/>
  <c r="W66" i="84"/>
  <c r="W67" i="84"/>
  <c r="W68" i="84"/>
  <c r="W69" i="84"/>
  <c r="W71" i="84"/>
  <c r="W72" i="84"/>
  <c r="W74" i="84"/>
  <c r="W76" i="84"/>
  <c r="W78" i="84"/>
  <c r="W80" i="84"/>
  <c r="W82" i="84"/>
  <c r="W144" i="84"/>
  <c r="W145" i="84"/>
  <c r="W146" i="84"/>
  <c r="W147" i="84"/>
  <c r="W148" i="84"/>
  <c r="W149" i="84"/>
  <c r="W150" i="84"/>
  <c r="W151" i="84"/>
  <c r="W152" i="84"/>
  <c r="W153" i="84"/>
  <c r="W154" i="84"/>
  <c r="W155" i="84"/>
  <c r="W156" i="84"/>
  <c r="W157" i="84"/>
  <c r="W158" i="84"/>
  <c r="W159" i="84"/>
  <c r="W160" i="84"/>
  <c r="W161" i="84"/>
  <c r="W162" i="84"/>
  <c r="W163" i="84"/>
  <c r="W164" i="84"/>
  <c r="W165" i="84"/>
  <c r="W166" i="84"/>
  <c r="W167" i="84"/>
  <c r="W168" i="84"/>
  <c r="W169" i="84"/>
  <c r="W170" i="84"/>
  <c r="W171" i="84"/>
  <c r="W172" i="84"/>
  <c r="W173" i="84"/>
  <c r="W174" i="84"/>
  <c r="W175" i="84"/>
  <c r="W176" i="84"/>
  <c r="W177" i="84"/>
  <c r="W178" i="84"/>
  <c r="W179" i="84"/>
  <c r="W180" i="84"/>
  <c r="W181" i="84"/>
  <c r="W182" i="84"/>
  <c r="W183" i="84"/>
  <c r="W184" i="84"/>
  <c r="W185" i="84"/>
  <c r="W186" i="84"/>
  <c r="W187" i="84"/>
  <c r="W188" i="84"/>
  <c r="W189" i="84"/>
  <c r="W190" i="84"/>
  <c r="W191" i="84"/>
  <c r="W192" i="84"/>
  <c r="W193" i="84"/>
  <c r="W194" i="84"/>
  <c r="W195" i="84"/>
  <c r="W196" i="84"/>
  <c r="W197" i="84"/>
  <c r="W198" i="84"/>
  <c r="W199" i="84"/>
  <c r="W200" i="84"/>
  <c r="W201" i="84"/>
  <c r="W202" i="84"/>
  <c r="W203" i="84"/>
  <c r="W204" i="84"/>
  <c r="W205" i="84"/>
  <c r="W206" i="84"/>
  <c r="W207" i="84"/>
  <c r="W208" i="84"/>
  <c r="W209" i="84"/>
  <c r="W210" i="84"/>
  <c r="W211" i="84"/>
  <c r="W212" i="84"/>
  <c r="W213" i="84"/>
  <c r="W214" i="84"/>
  <c r="W215" i="84"/>
  <c r="W216" i="84"/>
  <c r="W217" i="84"/>
  <c r="W218" i="84"/>
  <c r="W219" i="84"/>
  <c r="W220" i="84"/>
  <c r="W221" i="84"/>
  <c r="W222" i="84"/>
  <c r="W223" i="84"/>
  <c r="W224" i="84"/>
  <c r="W225" i="84"/>
  <c r="W226" i="84"/>
  <c r="W227" i="84"/>
  <c r="W228" i="84"/>
  <c r="W229" i="84"/>
  <c r="W230" i="84"/>
  <c r="W231" i="84"/>
  <c r="W232" i="84"/>
  <c r="W233" i="84"/>
  <c r="W234" i="84"/>
  <c r="W235" i="84"/>
  <c r="W236" i="84"/>
  <c r="W237" i="84"/>
  <c r="W238" i="84"/>
  <c r="W239" i="84"/>
  <c r="W240" i="84"/>
  <c r="W241" i="84"/>
  <c r="W75" i="84"/>
  <c r="W79" i="84"/>
  <c r="W83" i="84"/>
  <c r="W85" i="84"/>
  <c r="W87" i="84"/>
  <c r="W89" i="84"/>
  <c r="W91" i="84"/>
  <c r="W93" i="84"/>
  <c r="W95" i="84"/>
  <c r="W97" i="84"/>
  <c r="W99" i="84"/>
  <c r="W101" i="84"/>
  <c r="W103" i="84"/>
  <c r="W105" i="84"/>
  <c r="W107" i="84"/>
  <c r="W109" i="84"/>
  <c r="W111" i="84"/>
  <c r="W113" i="84"/>
  <c r="W115" i="84"/>
  <c r="W117" i="84"/>
  <c r="W119" i="84"/>
  <c r="W121" i="84"/>
  <c r="W123" i="84"/>
  <c r="W125" i="84"/>
  <c r="W127" i="84"/>
  <c r="W129" i="84"/>
  <c r="W131" i="84"/>
  <c r="W133" i="84"/>
  <c r="W135" i="84"/>
  <c r="W137" i="84"/>
  <c r="W139" i="84"/>
  <c r="W141" i="84"/>
  <c r="W143" i="84"/>
  <c r="W70" i="84"/>
  <c r="W84" i="84"/>
  <c r="W92" i="84"/>
  <c r="W100" i="84"/>
  <c r="W108" i="84"/>
  <c r="W114" i="84"/>
  <c r="W81" i="84"/>
  <c r="W98" i="84"/>
  <c r="W106" i="84"/>
  <c r="W124" i="84"/>
  <c r="W128" i="84"/>
  <c r="W136" i="84"/>
  <c r="W73" i="84"/>
  <c r="W86" i="84"/>
  <c r="W94" i="84"/>
  <c r="W102" i="84"/>
  <c r="W110" i="84"/>
  <c r="W116" i="84"/>
  <c r="W122" i="84"/>
  <c r="W126" i="84"/>
  <c r="W130" i="84"/>
  <c r="W134" i="84"/>
  <c r="W138" i="84"/>
  <c r="W142" i="84"/>
  <c r="W77" i="84"/>
  <c r="W88" i="84"/>
  <c r="W96" i="84"/>
  <c r="W104" i="84"/>
  <c r="W112" i="84"/>
  <c r="W118" i="84"/>
  <c r="W90" i="84"/>
  <c r="W120" i="84"/>
  <c r="W132" i="84"/>
  <c r="W140" i="84"/>
  <c r="K17" i="5"/>
  <c r="J17" i="5"/>
  <c r="I17" i="5"/>
  <c r="Y227" i="85" l="1"/>
  <c r="Z227" i="85"/>
  <c r="X227" i="85"/>
  <c r="Y215" i="85"/>
  <c r="Z215" i="85"/>
  <c r="X215" i="85"/>
  <c r="Y207" i="85"/>
  <c r="Z207" i="85"/>
  <c r="X207" i="85"/>
  <c r="X234" i="85"/>
  <c r="Y234" i="85"/>
  <c r="Z234" i="85"/>
  <c r="Z230" i="85"/>
  <c r="X230" i="85"/>
  <c r="Y230" i="85"/>
  <c r="Z226" i="85"/>
  <c r="X226" i="85"/>
  <c r="Y226" i="85"/>
  <c r="Y222" i="85"/>
  <c r="Z222" i="85"/>
  <c r="X222" i="85"/>
  <c r="Y218" i="85"/>
  <c r="Z218" i="85"/>
  <c r="X218" i="85"/>
  <c r="Y214" i="85"/>
  <c r="Z214" i="85"/>
  <c r="X214" i="85"/>
  <c r="Z210" i="85"/>
  <c r="X210" i="85"/>
  <c r="Y210" i="85"/>
  <c r="Z206" i="85"/>
  <c r="X206" i="85"/>
  <c r="Y206" i="85"/>
  <c r="Z202" i="85"/>
  <c r="X202" i="85"/>
  <c r="Y202" i="85"/>
  <c r="X231" i="85"/>
  <c r="Y231" i="85"/>
  <c r="Z231" i="85"/>
  <c r="Y219" i="85"/>
  <c r="Z219" i="85"/>
  <c r="X219" i="85"/>
  <c r="Z203" i="85"/>
  <c r="X203" i="85"/>
  <c r="Y203" i="85"/>
  <c r="Z237" i="85"/>
  <c r="X237" i="85"/>
  <c r="Y237" i="85"/>
  <c r="Y233" i="85"/>
  <c r="X233" i="85"/>
  <c r="Z233" i="85"/>
  <c r="Y229" i="85"/>
  <c r="Z229" i="85"/>
  <c r="X229" i="85"/>
  <c r="Y225" i="85"/>
  <c r="Z225" i="85"/>
  <c r="X225" i="85"/>
  <c r="Z221" i="85"/>
  <c r="X221" i="85"/>
  <c r="Y221" i="85"/>
  <c r="X217" i="85"/>
  <c r="Y217" i="85"/>
  <c r="Z217" i="85"/>
  <c r="X213" i="85"/>
  <c r="Y213" i="85"/>
  <c r="Z213" i="85"/>
  <c r="X209" i="85"/>
  <c r="Y209" i="85"/>
  <c r="Z209" i="85"/>
  <c r="Z205" i="85"/>
  <c r="X205" i="85"/>
  <c r="Y205" i="85"/>
  <c r="Y201" i="85"/>
  <c r="Z201" i="85"/>
  <c r="X201" i="85"/>
  <c r="Y235" i="85"/>
  <c r="Z235" i="85"/>
  <c r="X235" i="85"/>
  <c r="X223" i="85"/>
  <c r="Y223" i="85"/>
  <c r="Z223" i="85"/>
  <c r="Z211" i="85"/>
  <c r="X211" i="85"/>
  <c r="Y211" i="85"/>
  <c r="X236" i="85"/>
  <c r="Y236" i="85"/>
  <c r="Z236" i="85"/>
  <c r="Z232" i="85"/>
  <c r="X232" i="85"/>
  <c r="Y232" i="85"/>
  <c r="X228" i="85"/>
  <c r="Y228" i="85"/>
  <c r="Z228" i="85"/>
  <c r="Y224" i="85"/>
  <c r="Z224" i="85"/>
  <c r="X224" i="85"/>
  <c r="Y220" i="85"/>
  <c r="Z220" i="85"/>
  <c r="X220" i="85"/>
  <c r="Y216" i="85"/>
  <c r="Z216" i="85"/>
  <c r="X216" i="85"/>
  <c r="Y212" i="85"/>
  <c r="Z212" i="85"/>
  <c r="X212" i="85"/>
  <c r="Z208" i="85"/>
  <c r="X208" i="85"/>
  <c r="Y208" i="85"/>
  <c r="Y204" i="85"/>
  <c r="Z204" i="85"/>
  <c r="X204" i="85"/>
  <c r="X200" i="85"/>
  <c r="Y200" i="85"/>
  <c r="Z200" i="85"/>
  <c r="X198" i="85"/>
  <c r="Y198" i="85"/>
  <c r="Z198" i="85"/>
  <c r="X194" i="85"/>
  <c r="Y194" i="85"/>
  <c r="Z194" i="85"/>
  <c r="X190" i="85"/>
  <c r="Y190" i="85"/>
  <c r="Z190" i="85"/>
  <c r="X185" i="85"/>
  <c r="Y185" i="85"/>
  <c r="Z185" i="85"/>
  <c r="X181" i="85"/>
  <c r="Y181" i="85"/>
  <c r="Z181" i="85"/>
  <c r="X177" i="85"/>
  <c r="Y177" i="85"/>
  <c r="Z177" i="85"/>
  <c r="X173" i="85"/>
  <c r="Y173" i="85"/>
  <c r="Z173" i="85"/>
  <c r="X169" i="85"/>
  <c r="Y169" i="85"/>
  <c r="Z169" i="85"/>
  <c r="X165" i="85"/>
  <c r="Y165" i="85"/>
  <c r="Z165" i="85"/>
  <c r="X161" i="85"/>
  <c r="Y161" i="85"/>
  <c r="Z161" i="85"/>
  <c r="X157" i="85"/>
  <c r="Y157" i="85"/>
  <c r="Z157" i="85"/>
  <c r="X153" i="85"/>
  <c r="Y153" i="85"/>
  <c r="Z153" i="85"/>
  <c r="X149" i="85"/>
  <c r="Y149" i="85"/>
  <c r="Z149" i="85"/>
  <c r="X145" i="85"/>
  <c r="Y145" i="85"/>
  <c r="Z145" i="85"/>
  <c r="X141" i="85"/>
  <c r="Y141" i="85"/>
  <c r="Z141" i="85"/>
  <c r="X137" i="85"/>
  <c r="Y137" i="85"/>
  <c r="Z137" i="85"/>
  <c r="X133" i="85"/>
  <c r="Y133" i="85"/>
  <c r="Z133" i="85"/>
  <c r="X129" i="85"/>
  <c r="Y129" i="85"/>
  <c r="Z129" i="85"/>
  <c r="X125" i="85"/>
  <c r="Y125" i="85"/>
  <c r="Z125" i="85"/>
  <c r="Y121" i="85"/>
  <c r="Z121" i="85"/>
  <c r="X121" i="85"/>
  <c r="X78" i="85"/>
  <c r="Y78" i="85"/>
  <c r="Z78" i="85"/>
  <c r="Y119" i="85"/>
  <c r="Z119" i="85"/>
  <c r="X119" i="85"/>
  <c r="Y115" i="85"/>
  <c r="Z115" i="85"/>
  <c r="X115" i="85"/>
  <c r="Y111" i="85"/>
  <c r="Z111" i="85"/>
  <c r="X111" i="85"/>
  <c r="Y107" i="85"/>
  <c r="Z107" i="85"/>
  <c r="X107" i="85"/>
  <c r="Y103" i="85"/>
  <c r="Z103" i="85"/>
  <c r="X103" i="85"/>
  <c r="Y99" i="85"/>
  <c r="Z99" i="85"/>
  <c r="X99" i="85"/>
  <c r="Y95" i="85"/>
  <c r="Z95" i="85"/>
  <c r="X95" i="85"/>
  <c r="Y91" i="85"/>
  <c r="Z91" i="85"/>
  <c r="X91" i="85"/>
  <c r="Y87" i="85"/>
  <c r="Z87" i="85"/>
  <c r="X87" i="85"/>
  <c r="X71" i="85"/>
  <c r="Z71" i="85"/>
  <c r="Y71" i="85"/>
  <c r="X80" i="85"/>
  <c r="Y80" i="85"/>
  <c r="Z80" i="85"/>
  <c r="X64" i="85"/>
  <c r="Y64" i="85"/>
  <c r="Z64" i="85"/>
  <c r="X73" i="85"/>
  <c r="Y73" i="85"/>
  <c r="Z73" i="85"/>
  <c r="X61" i="85"/>
  <c r="Y61" i="85"/>
  <c r="Z61" i="85"/>
  <c r="X57" i="85"/>
  <c r="Y57" i="85"/>
  <c r="Z57" i="85"/>
  <c r="X53" i="85"/>
  <c r="Y53" i="85"/>
  <c r="Z53" i="85"/>
  <c r="X49" i="85"/>
  <c r="Y49" i="85"/>
  <c r="Z49" i="85"/>
  <c r="X45" i="85"/>
  <c r="Y45" i="85"/>
  <c r="Z45" i="85"/>
  <c r="X41" i="85"/>
  <c r="Y41" i="85"/>
  <c r="Z41" i="85"/>
  <c r="X37" i="85"/>
  <c r="Y37" i="85"/>
  <c r="Z37" i="85"/>
  <c r="X33" i="85"/>
  <c r="Y33" i="85"/>
  <c r="Z33" i="85"/>
  <c r="X29" i="85"/>
  <c r="Y29" i="85"/>
  <c r="Z29" i="85"/>
  <c r="X25" i="85"/>
  <c r="Y25" i="85"/>
  <c r="Z25" i="85"/>
  <c r="X21" i="85"/>
  <c r="Y21" i="85"/>
  <c r="Z21" i="85"/>
  <c r="X17" i="85"/>
  <c r="Y17" i="85"/>
  <c r="Z17" i="85"/>
  <c r="X13" i="85"/>
  <c r="Y13" i="85"/>
  <c r="Z13" i="85"/>
  <c r="X9" i="85"/>
  <c r="Y9" i="85"/>
  <c r="Z9" i="85"/>
  <c r="X5" i="85"/>
  <c r="Y5" i="85"/>
  <c r="Z5" i="85"/>
  <c r="X197" i="85"/>
  <c r="Y197" i="85"/>
  <c r="Z197" i="85"/>
  <c r="X193" i="85"/>
  <c r="Y193" i="85"/>
  <c r="Z193" i="85"/>
  <c r="X189" i="85"/>
  <c r="Y189" i="85"/>
  <c r="Z189" i="85"/>
  <c r="X184" i="85"/>
  <c r="Y184" i="85"/>
  <c r="Z184" i="85"/>
  <c r="X180" i="85"/>
  <c r="Y180" i="85"/>
  <c r="Z180" i="85"/>
  <c r="X176" i="85"/>
  <c r="Y176" i="85"/>
  <c r="Z176" i="85"/>
  <c r="X172" i="85"/>
  <c r="Y172" i="85"/>
  <c r="Z172" i="85"/>
  <c r="X168" i="85"/>
  <c r="Y168" i="85"/>
  <c r="Z168" i="85"/>
  <c r="X164" i="85"/>
  <c r="Y164" i="85"/>
  <c r="Z164" i="85"/>
  <c r="X160" i="85"/>
  <c r="Y160" i="85"/>
  <c r="Z160" i="85"/>
  <c r="X156" i="85"/>
  <c r="Y156" i="85"/>
  <c r="Z156" i="85"/>
  <c r="X152" i="85"/>
  <c r="Y152" i="85"/>
  <c r="Z152" i="85"/>
  <c r="X148" i="85"/>
  <c r="Y148" i="85"/>
  <c r="Z148" i="85"/>
  <c r="X144" i="85"/>
  <c r="Y144" i="85"/>
  <c r="Z144" i="85"/>
  <c r="X140" i="85"/>
  <c r="Y140" i="85"/>
  <c r="Z140" i="85"/>
  <c r="X136" i="85"/>
  <c r="Y136" i="85"/>
  <c r="Z136" i="85"/>
  <c r="X132" i="85"/>
  <c r="Y132" i="85"/>
  <c r="Z132" i="85"/>
  <c r="X128" i="85"/>
  <c r="Y128" i="85"/>
  <c r="Z128" i="85"/>
  <c r="X124" i="85"/>
  <c r="Y124" i="85"/>
  <c r="Z124" i="85"/>
  <c r="Y120" i="85"/>
  <c r="Z120" i="85"/>
  <c r="X120" i="85"/>
  <c r="X74" i="85"/>
  <c r="Y74" i="85"/>
  <c r="Z74" i="85"/>
  <c r="Y118" i="85"/>
  <c r="Z118" i="85"/>
  <c r="X118" i="85"/>
  <c r="Y114" i="85"/>
  <c r="Z114" i="85"/>
  <c r="X114" i="85"/>
  <c r="Y110" i="85"/>
  <c r="Z110" i="85"/>
  <c r="X110" i="85"/>
  <c r="Y106" i="85"/>
  <c r="Z106" i="85"/>
  <c r="X106" i="85"/>
  <c r="Y102" i="85"/>
  <c r="Z102" i="85"/>
  <c r="X102" i="85"/>
  <c r="Y98" i="85"/>
  <c r="Z98" i="85"/>
  <c r="X98" i="85"/>
  <c r="Y94" i="85"/>
  <c r="Z94" i="85"/>
  <c r="X94" i="85"/>
  <c r="Y90" i="85"/>
  <c r="Z90" i="85"/>
  <c r="X90" i="85"/>
  <c r="X83" i="85"/>
  <c r="Z83" i="85"/>
  <c r="Y83" i="85"/>
  <c r="X67" i="85"/>
  <c r="Z67" i="85"/>
  <c r="Y67" i="85"/>
  <c r="X76" i="85"/>
  <c r="Y76" i="85"/>
  <c r="Z76" i="85"/>
  <c r="X85" i="85"/>
  <c r="Y85" i="85"/>
  <c r="Z85" i="85"/>
  <c r="X69" i="85"/>
  <c r="Y69" i="85"/>
  <c r="Z69" i="85"/>
  <c r="X60" i="85"/>
  <c r="Y60" i="85"/>
  <c r="Z60" i="85"/>
  <c r="X56" i="85"/>
  <c r="Y56" i="85"/>
  <c r="Z56" i="85"/>
  <c r="X52" i="85"/>
  <c r="Y52" i="85"/>
  <c r="Z52" i="85"/>
  <c r="X48" i="85"/>
  <c r="Y48" i="85"/>
  <c r="Z48" i="85"/>
  <c r="X44" i="85"/>
  <c r="Y44" i="85"/>
  <c r="Z44" i="85"/>
  <c r="X40" i="85"/>
  <c r="Y40" i="85"/>
  <c r="Z40" i="85"/>
  <c r="X36" i="85"/>
  <c r="Y36" i="85"/>
  <c r="Z36" i="85"/>
  <c r="X32" i="85"/>
  <c r="Y32" i="85"/>
  <c r="Z32" i="85"/>
  <c r="X28" i="85"/>
  <c r="Y28" i="85"/>
  <c r="Z28" i="85"/>
  <c r="X24" i="85"/>
  <c r="Y24" i="85"/>
  <c r="Z24" i="85"/>
  <c r="X20" i="85"/>
  <c r="Y20" i="85"/>
  <c r="Z20" i="85"/>
  <c r="X16" i="85"/>
  <c r="Y16" i="85"/>
  <c r="Z16" i="85"/>
  <c r="X12" i="85"/>
  <c r="Y12" i="85"/>
  <c r="Z12" i="85"/>
  <c r="X8" i="85"/>
  <c r="Y8" i="85"/>
  <c r="Z8" i="85"/>
  <c r="X4" i="85"/>
  <c r="Y4" i="85"/>
  <c r="Z4" i="85"/>
  <c r="X196" i="85"/>
  <c r="Y196" i="85"/>
  <c r="Z196" i="85"/>
  <c r="X192" i="85"/>
  <c r="Y192" i="85"/>
  <c r="Z192" i="85"/>
  <c r="X187" i="85"/>
  <c r="Y187" i="85"/>
  <c r="Z187" i="85"/>
  <c r="X183" i="85"/>
  <c r="Y183" i="85"/>
  <c r="Z183" i="85"/>
  <c r="X179" i="85"/>
  <c r="Y179" i="85"/>
  <c r="Z179" i="85"/>
  <c r="X175" i="85"/>
  <c r="Y175" i="85"/>
  <c r="Z175" i="85"/>
  <c r="X171" i="85"/>
  <c r="Y171" i="85"/>
  <c r="Z171" i="85"/>
  <c r="X167" i="85"/>
  <c r="Y167" i="85"/>
  <c r="Z167" i="85"/>
  <c r="X163" i="85"/>
  <c r="Y163" i="85"/>
  <c r="Z163" i="85"/>
  <c r="X159" i="85"/>
  <c r="Y159" i="85"/>
  <c r="Z159" i="85"/>
  <c r="X155" i="85"/>
  <c r="Y155" i="85"/>
  <c r="Z155" i="85"/>
  <c r="X151" i="85"/>
  <c r="Y151" i="85"/>
  <c r="Z151" i="85"/>
  <c r="X147" i="85"/>
  <c r="Y147" i="85"/>
  <c r="Z147" i="85"/>
  <c r="X143" i="85"/>
  <c r="Y143" i="85"/>
  <c r="Z143" i="85"/>
  <c r="X139" i="85"/>
  <c r="Y139" i="85"/>
  <c r="Z139" i="85"/>
  <c r="X135" i="85"/>
  <c r="Y135" i="85"/>
  <c r="Z135" i="85"/>
  <c r="X131" i="85"/>
  <c r="Y131" i="85"/>
  <c r="Z131" i="85"/>
  <c r="X127" i="85"/>
  <c r="Y127" i="85"/>
  <c r="Z127" i="85"/>
  <c r="X123" i="85"/>
  <c r="Y123" i="85"/>
  <c r="Z123" i="85"/>
  <c r="X86" i="85"/>
  <c r="Y86" i="85"/>
  <c r="Z86" i="85"/>
  <c r="X70" i="85"/>
  <c r="Y70" i="85"/>
  <c r="Z70" i="85"/>
  <c r="Y117" i="85"/>
  <c r="Z117" i="85"/>
  <c r="X117" i="85"/>
  <c r="Y113" i="85"/>
  <c r="Z113" i="85"/>
  <c r="X113" i="85"/>
  <c r="Y109" i="85"/>
  <c r="Z109" i="85"/>
  <c r="X109" i="85"/>
  <c r="Y105" i="85"/>
  <c r="Z105" i="85"/>
  <c r="X105" i="85"/>
  <c r="Y101" i="85"/>
  <c r="Z101" i="85"/>
  <c r="X101" i="85"/>
  <c r="Y97" i="85"/>
  <c r="Z97" i="85"/>
  <c r="X97" i="85"/>
  <c r="Y93" i="85"/>
  <c r="Z93" i="85"/>
  <c r="X93" i="85"/>
  <c r="Y89" i="85"/>
  <c r="Z89" i="85"/>
  <c r="X89" i="85"/>
  <c r="X79" i="85"/>
  <c r="Z79" i="85"/>
  <c r="Y79" i="85"/>
  <c r="X63" i="85"/>
  <c r="Z63" i="85"/>
  <c r="Y63" i="85"/>
  <c r="X72" i="85"/>
  <c r="Y72" i="85"/>
  <c r="Z72" i="85"/>
  <c r="X81" i="85"/>
  <c r="Y81" i="85"/>
  <c r="Z81" i="85"/>
  <c r="X65" i="85"/>
  <c r="Y65" i="85"/>
  <c r="Z65" i="85"/>
  <c r="X59" i="85"/>
  <c r="Y59" i="85"/>
  <c r="Z59" i="85"/>
  <c r="X55" i="85"/>
  <c r="Y55" i="85"/>
  <c r="Z55" i="85"/>
  <c r="X51" i="85"/>
  <c r="Y51" i="85"/>
  <c r="Z51" i="85"/>
  <c r="X47" i="85"/>
  <c r="Y47" i="85"/>
  <c r="Z47" i="85"/>
  <c r="X43" i="85"/>
  <c r="Y43" i="85"/>
  <c r="Z43" i="85"/>
  <c r="X39" i="85"/>
  <c r="Y39" i="85"/>
  <c r="Z39" i="85"/>
  <c r="X35" i="85"/>
  <c r="Y35" i="85"/>
  <c r="Z35" i="85"/>
  <c r="X31" i="85"/>
  <c r="Y31" i="85"/>
  <c r="Z31" i="85"/>
  <c r="X27" i="85"/>
  <c r="Y27" i="85"/>
  <c r="Z27" i="85"/>
  <c r="X23" i="85"/>
  <c r="Y23" i="85"/>
  <c r="Z23" i="85"/>
  <c r="X19" i="85"/>
  <c r="Y19" i="85"/>
  <c r="Z19" i="85"/>
  <c r="X15" i="85"/>
  <c r="Y15" i="85"/>
  <c r="Z15" i="85"/>
  <c r="X11" i="85"/>
  <c r="Y11" i="85"/>
  <c r="Z11" i="85"/>
  <c r="X7" i="85"/>
  <c r="Y7" i="85"/>
  <c r="Z7" i="85"/>
  <c r="X3" i="85"/>
  <c r="Y3" i="85"/>
  <c r="Z3" i="85"/>
  <c r="X199" i="85"/>
  <c r="Y199" i="85"/>
  <c r="Z199" i="85"/>
  <c r="X195" i="85"/>
  <c r="Y195" i="85"/>
  <c r="Z195" i="85"/>
  <c r="X191" i="85"/>
  <c r="Y191" i="85"/>
  <c r="Z191" i="85"/>
  <c r="X186" i="85"/>
  <c r="Y186" i="85"/>
  <c r="Z186" i="85"/>
  <c r="X182" i="85"/>
  <c r="Y182" i="85"/>
  <c r="Z182" i="85"/>
  <c r="X178" i="85"/>
  <c r="Y178" i="85"/>
  <c r="Z178" i="85"/>
  <c r="X174" i="85"/>
  <c r="Y174" i="85"/>
  <c r="Z174" i="85"/>
  <c r="X170" i="85"/>
  <c r="Y170" i="85"/>
  <c r="Z170" i="85"/>
  <c r="X166" i="85"/>
  <c r="Y166" i="85"/>
  <c r="Z166" i="85"/>
  <c r="X162" i="85"/>
  <c r="Y162" i="85"/>
  <c r="Z162" i="85"/>
  <c r="X158" i="85"/>
  <c r="Y158" i="85"/>
  <c r="Z158" i="85"/>
  <c r="X154" i="85"/>
  <c r="Y154" i="85"/>
  <c r="Z154" i="85"/>
  <c r="X150" i="85"/>
  <c r="Y150" i="85"/>
  <c r="Z150" i="85"/>
  <c r="X146" i="85"/>
  <c r="Y146" i="85"/>
  <c r="Z146" i="85"/>
  <c r="X142" i="85"/>
  <c r="Y142" i="85"/>
  <c r="Z142" i="85"/>
  <c r="X138" i="85"/>
  <c r="Y138" i="85"/>
  <c r="Z138" i="85"/>
  <c r="X134" i="85"/>
  <c r="Y134" i="85"/>
  <c r="Z134" i="85"/>
  <c r="X130" i="85"/>
  <c r="Y130" i="85"/>
  <c r="Z130" i="85"/>
  <c r="X126" i="85"/>
  <c r="Y126" i="85"/>
  <c r="Z126" i="85"/>
  <c r="Y122" i="85"/>
  <c r="Z122" i="85"/>
  <c r="X122" i="85"/>
  <c r="X82" i="85"/>
  <c r="Y82" i="85"/>
  <c r="Z82" i="85"/>
  <c r="X66" i="85"/>
  <c r="Y66" i="85"/>
  <c r="Z66" i="85"/>
  <c r="Y116" i="85"/>
  <c r="Z116" i="85"/>
  <c r="X116" i="85"/>
  <c r="Y112" i="85"/>
  <c r="Z112" i="85"/>
  <c r="X112" i="85"/>
  <c r="Y108" i="85"/>
  <c r="Z108" i="85"/>
  <c r="X108" i="85"/>
  <c r="Y104" i="85"/>
  <c r="Z104" i="85"/>
  <c r="X104" i="85"/>
  <c r="Y100" i="85"/>
  <c r="Z100" i="85"/>
  <c r="X100" i="85"/>
  <c r="Y96" i="85"/>
  <c r="Z96" i="85"/>
  <c r="X96" i="85"/>
  <c r="Y92" i="85"/>
  <c r="Z92" i="85"/>
  <c r="X92" i="85"/>
  <c r="Y88" i="85"/>
  <c r="Z88" i="85"/>
  <c r="X88" i="85"/>
  <c r="X75" i="85"/>
  <c r="Z75" i="85"/>
  <c r="Y75" i="85"/>
  <c r="X84" i="85"/>
  <c r="Y84" i="85"/>
  <c r="Z84" i="85"/>
  <c r="X68" i="85"/>
  <c r="Y68" i="85"/>
  <c r="Z68" i="85"/>
  <c r="X77" i="85"/>
  <c r="Y77" i="85"/>
  <c r="Z77" i="85"/>
  <c r="X62" i="85"/>
  <c r="Y62" i="85"/>
  <c r="Z62" i="85"/>
  <c r="X58" i="85"/>
  <c r="Y58" i="85"/>
  <c r="Z58" i="85"/>
  <c r="X54" i="85"/>
  <c r="Y54" i="85"/>
  <c r="Z54" i="85"/>
  <c r="X50" i="85"/>
  <c r="Y50" i="85"/>
  <c r="Z50" i="85"/>
  <c r="X46" i="85"/>
  <c r="Y46" i="85"/>
  <c r="Z46" i="85"/>
  <c r="X42" i="85"/>
  <c r="Y42" i="85"/>
  <c r="Z42" i="85"/>
  <c r="X38" i="85"/>
  <c r="Y38" i="85"/>
  <c r="Z38" i="85"/>
  <c r="X34" i="85"/>
  <c r="Y34" i="85"/>
  <c r="Z34" i="85"/>
  <c r="X30" i="85"/>
  <c r="Y30" i="85"/>
  <c r="Z30" i="85"/>
  <c r="X26" i="85"/>
  <c r="Y26" i="85"/>
  <c r="Z26" i="85"/>
  <c r="X22" i="85"/>
  <c r="Y22" i="85"/>
  <c r="Z22" i="85"/>
  <c r="X18" i="85"/>
  <c r="Y18" i="85"/>
  <c r="Z18" i="85"/>
  <c r="X14" i="85"/>
  <c r="Y14" i="85"/>
  <c r="Z14" i="85"/>
  <c r="X10" i="85"/>
  <c r="Y10" i="85"/>
  <c r="Z10" i="85"/>
  <c r="X6" i="85"/>
  <c r="Y6" i="85"/>
  <c r="Z6" i="85"/>
  <c r="X2" i="85"/>
  <c r="Y2" i="85"/>
  <c r="Z2" i="85"/>
  <c r="Z2" i="86"/>
  <c r="X2" i="86"/>
  <c r="X194" i="86"/>
  <c r="Y194" i="86"/>
  <c r="Z194" i="86"/>
  <c r="X215" i="86"/>
  <c r="Y215" i="86"/>
  <c r="Z215" i="86"/>
  <c r="X218" i="86"/>
  <c r="Y218" i="86"/>
  <c r="Z218" i="86"/>
  <c r="X189" i="86"/>
  <c r="Y189" i="86"/>
  <c r="Z189" i="86"/>
  <c r="X177" i="86"/>
  <c r="Y177" i="86"/>
  <c r="Z177" i="86"/>
  <c r="X165" i="86"/>
  <c r="Y165" i="86"/>
  <c r="Z165" i="86"/>
  <c r="X153" i="86"/>
  <c r="Y153" i="86"/>
  <c r="Z153" i="86"/>
  <c r="X137" i="86"/>
  <c r="Y137" i="86"/>
  <c r="Z137" i="86"/>
  <c r="X133" i="86"/>
  <c r="Y133" i="86"/>
  <c r="Z133" i="86"/>
  <c r="X125" i="86"/>
  <c r="Y125" i="86"/>
  <c r="Z125" i="86"/>
  <c r="X113" i="86"/>
  <c r="Y113" i="86"/>
  <c r="Z113" i="86"/>
  <c r="X226" i="86"/>
  <c r="Y226" i="86"/>
  <c r="Z226" i="86"/>
  <c r="X223" i="86"/>
  <c r="Y223" i="86"/>
  <c r="Z223" i="86"/>
  <c r="X199" i="86"/>
  <c r="Y199" i="86"/>
  <c r="Z199" i="86"/>
  <c r="X202" i="86"/>
  <c r="Y202" i="86"/>
  <c r="Z202" i="86"/>
  <c r="X181" i="86"/>
  <c r="Y181" i="86"/>
  <c r="Z181" i="86"/>
  <c r="X169" i="86"/>
  <c r="Y169" i="86"/>
  <c r="Z169" i="86"/>
  <c r="X157" i="86"/>
  <c r="Y157" i="86"/>
  <c r="Z157" i="86"/>
  <c r="X145" i="86"/>
  <c r="Y145" i="86"/>
  <c r="Z145" i="86"/>
  <c r="X117" i="86"/>
  <c r="Y117" i="86"/>
  <c r="Z117" i="86"/>
  <c r="X220" i="86"/>
  <c r="Y220" i="86"/>
  <c r="Z220" i="86"/>
  <c r="X204" i="86"/>
  <c r="Y204" i="86"/>
  <c r="Z204" i="86"/>
  <c r="X229" i="86"/>
  <c r="Y229" i="86"/>
  <c r="Z229" i="86"/>
  <c r="X221" i="86"/>
  <c r="Y221" i="86"/>
  <c r="Z221" i="86"/>
  <c r="X213" i="86"/>
  <c r="Y213" i="86"/>
  <c r="Z213" i="86"/>
  <c r="X205" i="86"/>
  <c r="Y205" i="86"/>
  <c r="Z205" i="86"/>
  <c r="X197" i="86"/>
  <c r="Y197" i="86"/>
  <c r="Z197" i="86"/>
  <c r="X230" i="86"/>
  <c r="Y230" i="86"/>
  <c r="Z230" i="86"/>
  <c r="X212" i="86"/>
  <c r="Y212" i="86"/>
  <c r="Z212" i="86"/>
  <c r="X198" i="86"/>
  <c r="Y198" i="86"/>
  <c r="Z198" i="86"/>
  <c r="X188" i="86"/>
  <c r="Y188" i="86"/>
  <c r="Z188" i="86"/>
  <c r="X184" i="86"/>
  <c r="Y184" i="86"/>
  <c r="Z184" i="86"/>
  <c r="X180" i="86"/>
  <c r="Y180" i="86"/>
  <c r="Z180" i="86"/>
  <c r="X176" i="86"/>
  <c r="Y176" i="86"/>
  <c r="Z176" i="86"/>
  <c r="X172" i="86"/>
  <c r="Y172" i="86"/>
  <c r="Z172" i="86"/>
  <c r="X168" i="86"/>
  <c r="Y168" i="86"/>
  <c r="Z168" i="86"/>
  <c r="X164" i="86"/>
  <c r="Y164" i="86"/>
  <c r="Z164" i="86"/>
  <c r="X160" i="86"/>
  <c r="Y160" i="86"/>
  <c r="Z160" i="86"/>
  <c r="X156" i="86"/>
  <c r="Y156" i="86"/>
  <c r="Z156" i="86"/>
  <c r="X152" i="86"/>
  <c r="Y152" i="86"/>
  <c r="Z152" i="86"/>
  <c r="X148" i="86"/>
  <c r="Y148" i="86"/>
  <c r="Z148" i="86"/>
  <c r="X144" i="86"/>
  <c r="Y144" i="86"/>
  <c r="Z144" i="86"/>
  <c r="X140" i="86"/>
  <c r="Y140" i="86"/>
  <c r="Z140" i="86"/>
  <c r="X136" i="86"/>
  <c r="Y136" i="86"/>
  <c r="Z136" i="86"/>
  <c r="X132" i="86"/>
  <c r="Y132" i="86"/>
  <c r="Z132" i="86"/>
  <c r="X128" i="86"/>
  <c r="Y128" i="86"/>
  <c r="Z128" i="86"/>
  <c r="X124" i="86"/>
  <c r="Y124" i="86"/>
  <c r="Z124" i="86"/>
  <c r="X120" i="86"/>
  <c r="Y120" i="86"/>
  <c r="Z120" i="86"/>
  <c r="X116" i="86"/>
  <c r="Y116" i="86"/>
  <c r="Z116" i="86"/>
  <c r="X112" i="86"/>
  <c r="Y112" i="86"/>
  <c r="Z112" i="86"/>
  <c r="X108" i="86"/>
  <c r="Y108" i="86"/>
  <c r="Z108" i="86"/>
  <c r="X216" i="86"/>
  <c r="Y216" i="86"/>
  <c r="Z216" i="86"/>
  <c r="X200" i="86"/>
  <c r="Y200" i="86"/>
  <c r="Z200" i="86"/>
  <c r="X227" i="86"/>
  <c r="Y227" i="86"/>
  <c r="Z227" i="86"/>
  <c r="X219" i="86"/>
  <c r="Y219" i="86"/>
  <c r="Z219" i="86"/>
  <c r="X211" i="86"/>
  <c r="Y211" i="86"/>
  <c r="Z211" i="86"/>
  <c r="X203" i="86"/>
  <c r="Y203" i="86"/>
  <c r="Z203" i="86"/>
  <c r="X195" i="86"/>
  <c r="Y195" i="86"/>
  <c r="Z195" i="86"/>
  <c r="X224" i="86"/>
  <c r="Y224" i="86"/>
  <c r="Z224" i="86"/>
  <c r="X208" i="86"/>
  <c r="Y208" i="86"/>
  <c r="Z208" i="86"/>
  <c r="X192" i="86"/>
  <c r="Y192" i="86"/>
  <c r="Z192" i="86"/>
  <c r="X187" i="86"/>
  <c r="Y187" i="86"/>
  <c r="Z187" i="86"/>
  <c r="X183" i="86"/>
  <c r="Y183" i="86"/>
  <c r="Z183" i="86"/>
  <c r="X179" i="86"/>
  <c r="Y179" i="86"/>
  <c r="Z179" i="86"/>
  <c r="X175" i="86"/>
  <c r="Y175" i="86"/>
  <c r="Z175" i="86"/>
  <c r="X171" i="86"/>
  <c r="Y171" i="86"/>
  <c r="Z171" i="86"/>
  <c r="X167" i="86"/>
  <c r="Y167" i="86"/>
  <c r="Z167" i="86"/>
  <c r="X163" i="86"/>
  <c r="Y163" i="86"/>
  <c r="Z163" i="86"/>
  <c r="X159" i="86"/>
  <c r="Y159" i="86"/>
  <c r="Z159" i="86"/>
  <c r="X155" i="86"/>
  <c r="Y155" i="86"/>
  <c r="Z155" i="86"/>
  <c r="X151" i="86"/>
  <c r="Y151" i="86"/>
  <c r="Z151" i="86"/>
  <c r="X147" i="86"/>
  <c r="Y147" i="86"/>
  <c r="Z147" i="86"/>
  <c r="X143" i="86"/>
  <c r="Y143" i="86"/>
  <c r="Z143" i="86"/>
  <c r="X139" i="86"/>
  <c r="Y139" i="86"/>
  <c r="Z139" i="86"/>
  <c r="X135" i="86"/>
  <c r="Y135" i="86"/>
  <c r="Z135" i="86"/>
  <c r="X131" i="86"/>
  <c r="Y131" i="86"/>
  <c r="Z131" i="86"/>
  <c r="X127" i="86"/>
  <c r="Y127" i="86"/>
  <c r="Z127" i="86"/>
  <c r="X123" i="86"/>
  <c r="Y123" i="86"/>
  <c r="Z123" i="86"/>
  <c r="X119" i="86"/>
  <c r="Y119" i="86"/>
  <c r="Z119" i="86"/>
  <c r="X115" i="86"/>
  <c r="Y115" i="86"/>
  <c r="Z115" i="86"/>
  <c r="X111" i="86"/>
  <c r="Y111" i="86"/>
  <c r="Z111" i="86"/>
  <c r="X107" i="86"/>
  <c r="Y107" i="86"/>
  <c r="Z107" i="86"/>
  <c r="X210" i="86"/>
  <c r="Y210" i="86"/>
  <c r="Z210" i="86"/>
  <c r="X207" i="86"/>
  <c r="Y207" i="86"/>
  <c r="Z207" i="86"/>
  <c r="X191" i="86"/>
  <c r="Y191" i="86"/>
  <c r="Z191" i="86"/>
  <c r="X185" i="86"/>
  <c r="Y185" i="86"/>
  <c r="Z185" i="86"/>
  <c r="X173" i="86"/>
  <c r="Y173" i="86"/>
  <c r="Z173" i="86"/>
  <c r="X161" i="86"/>
  <c r="Y161" i="86"/>
  <c r="Z161" i="86"/>
  <c r="X149" i="86"/>
  <c r="Y149" i="86"/>
  <c r="Z149" i="86"/>
  <c r="X141" i="86"/>
  <c r="Y141" i="86"/>
  <c r="Z141" i="86"/>
  <c r="X129" i="86"/>
  <c r="Y129" i="86"/>
  <c r="Z129" i="86"/>
  <c r="X121" i="86"/>
  <c r="Y121" i="86"/>
  <c r="Z121" i="86"/>
  <c r="X109" i="86"/>
  <c r="Y109" i="86"/>
  <c r="Z109" i="86"/>
  <c r="X228" i="86"/>
  <c r="Y228" i="86"/>
  <c r="Z228" i="86"/>
  <c r="X214" i="86"/>
  <c r="Y214" i="86"/>
  <c r="Z214" i="86"/>
  <c r="X196" i="86"/>
  <c r="Y196" i="86"/>
  <c r="Z196" i="86"/>
  <c r="X225" i="86"/>
  <c r="Y225" i="86"/>
  <c r="Z225" i="86"/>
  <c r="X217" i="86"/>
  <c r="Y217" i="86"/>
  <c r="Z217" i="86"/>
  <c r="X209" i="86"/>
  <c r="Y209" i="86"/>
  <c r="Z209" i="86"/>
  <c r="X201" i="86"/>
  <c r="Y201" i="86"/>
  <c r="Z201" i="86"/>
  <c r="X193" i="86"/>
  <c r="Y193" i="86"/>
  <c r="Z193" i="86"/>
  <c r="X222" i="86"/>
  <c r="Y222" i="86"/>
  <c r="Z222" i="86"/>
  <c r="X206" i="86"/>
  <c r="Y206" i="86"/>
  <c r="Z206" i="86"/>
  <c r="X190" i="86"/>
  <c r="Y190" i="86"/>
  <c r="Z190" i="86"/>
  <c r="X186" i="86"/>
  <c r="Y186" i="86"/>
  <c r="Z186" i="86"/>
  <c r="X182" i="86"/>
  <c r="Y182" i="86"/>
  <c r="Z182" i="86"/>
  <c r="X178" i="86"/>
  <c r="Y178" i="86"/>
  <c r="Z178" i="86"/>
  <c r="X174" i="86"/>
  <c r="Y174" i="86"/>
  <c r="Z174" i="86"/>
  <c r="X170" i="86"/>
  <c r="Y170" i="86"/>
  <c r="Z170" i="86"/>
  <c r="X166" i="86"/>
  <c r="Y166" i="86"/>
  <c r="Z166" i="86"/>
  <c r="X162" i="86"/>
  <c r="Y162" i="86"/>
  <c r="Z162" i="86"/>
  <c r="X158" i="86"/>
  <c r="Y158" i="86"/>
  <c r="Z158" i="86"/>
  <c r="X154" i="86"/>
  <c r="Y154" i="86"/>
  <c r="Z154" i="86"/>
  <c r="X150" i="86"/>
  <c r="Y150" i="86"/>
  <c r="Z150" i="86"/>
  <c r="X146" i="86"/>
  <c r="Y146" i="86"/>
  <c r="Z146" i="86"/>
  <c r="X142" i="86"/>
  <c r="Y142" i="86"/>
  <c r="Z142" i="86"/>
  <c r="X138" i="86"/>
  <c r="Y138" i="86"/>
  <c r="Z138" i="86"/>
  <c r="X134" i="86"/>
  <c r="Y134" i="86"/>
  <c r="Z134" i="86"/>
  <c r="X130" i="86"/>
  <c r="Y130" i="86"/>
  <c r="Z130" i="86"/>
  <c r="X126" i="86"/>
  <c r="Y126" i="86"/>
  <c r="Z126" i="86"/>
  <c r="X122" i="86"/>
  <c r="Y122" i="86"/>
  <c r="Z122" i="86"/>
  <c r="X118" i="86"/>
  <c r="Y118" i="86"/>
  <c r="Z118" i="86"/>
  <c r="X114" i="86"/>
  <c r="Y114" i="86"/>
  <c r="Z114" i="86"/>
  <c r="X110" i="86"/>
  <c r="Y110" i="86"/>
  <c r="Z110" i="86"/>
  <c r="X106" i="86"/>
  <c r="Y106" i="86"/>
  <c r="Z106" i="86"/>
  <c r="X61" i="86"/>
  <c r="Y61" i="86"/>
  <c r="Z61" i="86"/>
  <c r="X58" i="86"/>
  <c r="Z58" i="86"/>
  <c r="Y58" i="86"/>
  <c r="X67" i="86"/>
  <c r="Z67" i="86"/>
  <c r="Y67" i="86"/>
  <c r="X96" i="86"/>
  <c r="Y96" i="86"/>
  <c r="Z96" i="86"/>
  <c r="X72" i="86"/>
  <c r="Y72" i="86"/>
  <c r="Z72" i="86"/>
  <c r="X49" i="86"/>
  <c r="Y49" i="86"/>
  <c r="Z49" i="86"/>
  <c r="X13" i="86"/>
  <c r="Y13" i="86"/>
  <c r="Z13" i="86"/>
  <c r="X85" i="86"/>
  <c r="Y85" i="86"/>
  <c r="Z85" i="86"/>
  <c r="X86" i="86"/>
  <c r="Z86" i="86"/>
  <c r="Y86" i="86"/>
  <c r="X70" i="86"/>
  <c r="Z70" i="86"/>
  <c r="Y70" i="86"/>
  <c r="X73" i="86"/>
  <c r="Y73" i="86"/>
  <c r="Z73" i="86"/>
  <c r="X79" i="86"/>
  <c r="Y79" i="86"/>
  <c r="Z79" i="86"/>
  <c r="X63" i="86"/>
  <c r="Z63" i="86"/>
  <c r="Y63" i="86"/>
  <c r="X103" i="86"/>
  <c r="Y103" i="86"/>
  <c r="Z103" i="86"/>
  <c r="X99" i="86"/>
  <c r="Y99" i="86"/>
  <c r="Z99" i="86"/>
  <c r="X95" i="86"/>
  <c r="Y95" i="86"/>
  <c r="Z95" i="86"/>
  <c r="X91" i="86"/>
  <c r="Y91" i="86"/>
  <c r="Z91" i="86"/>
  <c r="X84" i="86"/>
  <c r="Y84" i="86"/>
  <c r="Z84" i="86"/>
  <c r="X68" i="86"/>
  <c r="Y68" i="86"/>
  <c r="Z68" i="86"/>
  <c r="X56" i="86"/>
  <c r="Y56" i="86"/>
  <c r="Z56" i="86"/>
  <c r="X52" i="86"/>
  <c r="Z52" i="86"/>
  <c r="Y52" i="86"/>
  <c r="X48" i="86"/>
  <c r="Z48" i="86"/>
  <c r="Y48" i="86"/>
  <c r="X44" i="86"/>
  <c r="Z44" i="86"/>
  <c r="Y44" i="86"/>
  <c r="X40" i="86"/>
  <c r="Z40" i="86"/>
  <c r="Y40" i="86"/>
  <c r="X36" i="86"/>
  <c r="Z36" i="86"/>
  <c r="Y36" i="86"/>
  <c r="X32" i="86"/>
  <c r="Z32" i="86"/>
  <c r="Y32" i="86"/>
  <c r="X28" i="86"/>
  <c r="Z28" i="86"/>
  <c r="Y28" i="86"/>
  <c r="X24" i="86"/>
  <c r="Z24" i="86"/>
  <c r="Y24" i="86"/>
  <c r="X20" i="86"/>
  <c r="Z20" i="86"/>
  <c r="Y20" i="86"/>
  <c r="X16" i="86"/>
  <c r="Z16" i="86"/>
  <c r="Y16" i="86"/>
  <c r="X12" i="86"/>
  <c r="Z12" i="86"/>
  <c r="Y12" i="86"/>
  <c r="X8" i="86"/>
  <c r="Y8" i="86"/>
  <c r="Z8" i="86"/>
  <c r="X4" i="86"/>
  <c r="Y4" i="86"/>
  <c r="Z4" i="86"/>
  <c r="X81" i="86"/>
  <c r="Y81" i="86"/>
  <c r="Z81" i="86"/>
  <c r="X83" i="86"/>
  <c r="Y83" i="86"/>
  <c r="Z83" i="86"/>
  <c r="X100" i="86"/>
  <c r="Y100" i="86"/>
  <c r="Z100" i="86"/>
  <c r="X88" i="86"/>
  <c r="Y88" i="86"/>
  <c r="Z88" i="86"/>
  <c r="X53" i="86"/>
  <c r="Y53" i="86"/>
  <c r="Z53" i="86"/>
  <c r="X41" i="86"/>
  <c r="Y41" i="86"/>
  <c r="Z41" i="86"/>
  <c r="X33" i="86"/>
  <c r="Y33" i="86"/>
  <c r="Z33" i="86"/>
  <c r="X25" i="86"/>
  <c r="Y25" i="86"/>
  <c r="Z25" i="86"/>
  <c r="X17" i="86"/>
  <c r="Y17" i="86"/>
  <c r="Z17" i="86"/>
  <c r="X9" i="86"/>
  <c r="Y9" i="86"/>
  <c r="Z9" i="86"/>
  <c r="X77" i="86"/>
  <c r="Y77" i="86"/>
  <c r="Z77" i="86"/>
  <c r="X82" i="86"/>
  <c r="Z82" i="86"/>
  <c r="Y82" i="86"/>
  <c r="X66" i="86"/>
  <c r="Z66" i="86"/>
  <c r="Y66" i="86"/>
  <c r="X69" i="86"/>
  <c r="Y69" i="86"/>
  <c r="Z69" i="86"/>
  <c r="X75" i="86"/>
  <c r="Y75" i="86"/>
  <c r="Z75" i="86"/>
  <c r="X59" i="86"/>
  <c r="Z59" i="86"/>
  <c r="Y59" i="86"/>
  <c r="X102" i="86"/>
  <c r="Y102" i="86"/>
  <c r="Z102" i="86"/>
  <c r="X98" i="86"/>
  <c r="Y98" i="86"/>
  <c r="Z98" i="86"/>
  <c r="X94" i="86"/>
  <c r="Y94" i="86"/>
  <c r="Z94" i="86"/>
  <c r="X90" i="86"/>
  <c r="Y90" i="86"/>
  <c r="Z90" i="86"/>
  <c r="X80" i="86"/>
  <c r="Y80" i="86"/>
  <c r="Z80" i="86"/>
  <c r="X64" i="86"/>
  <c r="Y64" i="86"/>
  <c r="Z64" i="86"/>
  <c r="X55" i="86"/>
  <c r="Y55" i="86"/>
  <c r="Z55" i="86"/>
  <c r="X51" i="86"/>
  <c r="Y51" i="86"/>
  <c r="Z51" i="86"/>
  <c r="X47" i="86"/>
  <c r="Y47" i="86"/>
  <c r="Z47" i="86"/>
  <c r="X43" i="86"/>
  <c r="Y43" i="86"/>
  <c r="Z43" i="86"/>
  <c r="X39" i="86"/>
  <c r="Y39" i="86"/>
  <c r="Z39" i="86"/>
  <c r="X35" i="86"/>
  <c r="Y35" i="86"/>
  <c r="Z35" i="86"/>
  <c r="X31" i="86"/>
  <c r="Y31" i="86"/>
  <c r="Z31" i="86"/>
  <c r="X27" i="86"/>
  <c r="Y27" i="86"/>
  <c r="Z27" i="86"/>
  <c r="X23" i="86"/>
  <c r="Y23" i="86"/>
  <c r="Z23" i="86"/>
  <c r="X19" i="86"/>
  <c r="Y19" i="86"/>
  <c r="Z19" i="86"/>
  <c r="X15" i="86"/>
  <c r="Y15" i="86"/>
  <c r="Z15" i="86"/>
  <c r="X11" i="86"/>
  <c r="Y11" i="86"/>
  <c r="Z11" i="86"/>
  <c r="X7" i="86"/>
  <c r="Y7" i="86"/>
  <c r="Z7" i="86"/>
  <c r="X3" i="86"/>
  <c r="Y3" i="86"/>
  <c r="Z3" i="86"/>
  <c r="X74" i="86"/>
  <c r="Z74" i="86"/>
  <c r="Y74" i="86"/>
  <c r="X104" i="86"/>
  <c r="Y104" i="86"/>
  <c r="Z104" i="86"/>
  <c r="X92" i="86"/>
  <c r="Y92" i="86"/>
  <c r="Z92" i="86"/>
  <c r="X57" i="86"/>
  <c r="Y57" i="86"/>
  <c r="Z57" i="86"/>
  <c r="X45" i="86"/>
  <c r="Y45" i="86"/>
  <c r="Z45" i="86"/>
  <c r="X37" i="86"/>
  <c r="Y37" i="86"/>
  <c r="Z37" i="86"/>
  <c r="X29" i="86"/>
  <c r="Y29" i="86"/>
  <c r="Z29" i="86"/>
  <c r="X21" i="86"/>
  <c r="Y21" i="86"/>
  <c r="Z21" i="86"/>
  <c r="X5" i="86"/>
  <c r="Y5" i="86"/>
  <c r="Z5" i="86"/>
  <c r="X65" i="86"/>
  <c r="Y65" i="86"/>
  <c r="Z65" i="86"/>
  <c r="X78" i="86"/>
  <c r="Z78" i="86"/>
  <c r="Y78" i="86"/>
  <c r="X62" i="86"/>
  <c r="Z62" i="86"/>
  <c r="Y62" i="86"/>
  <c r="X87" i="86"/>
  <c r="Y87" i="86"/>
  <c r="Z87" i="86"/>
  <c r="X71" i="86"/>
  <c r="Y71" i="86"/>
  <c r="Z71" i="86"/>
  <c r="X105" i="86"/>
  <c r="Y105" i="86"/>
  <c r="Z105" i="86"/>
  <c r="X101" i="86"/>
  <c r="Y101" i="86"/>
  <c r="Z101" i="86"/>
  <c r="X97" i="86"/>
  <c r="Y97" i="86"/>
  <c r="Z97" i="86"/>
  <c r="X93" i="86"/>
  <c r="Y93" i="86"/>
  <c r="Z93" i="86"/>
  <c r="X89" i="86"/>
  <c r="Y89" i="86"/>
  <c r="Z89" i="86"/>
  <c r="X76" i="86"/>
  <c r="Y76" i="86"/>
  <c r="Z76" i="86"/>
  <c r="X60" i="86"/>
  <c r="Y60" i="86"/>
  <c r="Z60" i="86"/>
  <c r="X54" i="86"/>
  <c r="Z54" i="86"/>
  <c r="Y54" i="86"/>
  <c r="X50" i="86"/>
  <c r="Y50" i="86"/>
  <c r="Z50" i="86"/>
  <c r="X46" i="86"/>
  <c r="Y46" i="86"/>
  <c r="Z46" i="86"/>
  <c r="X42" i="86"/>
  <c r="Y42" i="86"/>
  <c r="Z42" i="86"/>
  <c r="X38" i="86"/>
  <c r="Y38" i="86"/>
  <c r="Z38" i="86"/>
  <c r="X34" i="86"/>
  <c r="Y34" i="86"/>
  <c r="Z34" i="86"/>
  <c r="X30" i="86"/>
  <c r="Y30" i="86"/>
  <c r="Z30" i="86"/>
  <c r="X26" i="86"/>
  <c r="Y26" i="86"/>
  <c r="Z26" i="86"/>
  <c r="X22" i="86"/>
  <c r="Y22" i="86"/>
  <c r="Z22" i="86"/>
  <c r="X18" i="86"/>
  <c r="Y18" i="86"/>
  <c r="Z18" i="86"/>
  <c r="X14" i="86"/>
  <c r="Y14" i="86"/>
  <c r="Z14" i="86"/>
  <c r="X10" i="86"/>
  <c r="Y10" i="86"/>
  <c r="Z10" i="86"/>
  <c r="X6" i="86"/>
  <c r="Z6" i="86"/>
  <c r="Y6" i="86"/>
  <c r="X244" i="84"/>
  <c r="Y244" i="84"/>
  <c r="Z244" i="84"/>
  <c r="Z243" i="84"/>
  <c r="X243" i="84"/>
  <c r="Y243" i="84"/>
  <c r="X242" i="84"/>
  <c r="Y242" i="84"/>
  <c r="Z242" i="84"/>
  <c r="X130" i="84"/>
  <c r="Y130" i="84"/>
  <c r="Z130" i="84"/>
  <c r="X106" i="84"/>
  <c r="Y106" i="84"/>
  <c r="Z106" i="84"/>
  <c r="X129" i="84"/>
  <c r="Y129" i="84"/>
  <c r="Z129" i="84"/>
  <c r="X105" i="84"/>
  <c r="Y105" i="84"/>
  <c r="Z105" i="84"/>
  <c r="X240" i="84"/>
  <c r="Y240" i="84"/>
  <c r="Z240" i="84"/>
  <c r="X228" i="84"/>
  <c r="Y228" i="84"/>
  <c r="Z228" i="84"/>
  <c r="X216" i="84"/>
  <c r="Y216" i="84"/>
  <c r="Z216" i="84"/>
  <c r="X204" i="84"/>
  <c r="Y204" i="84"/>
  <c r="Z204" i="84"/>
  <c r="X192" i="84"/>
  <c r="Y192" i="84"/>
  <c r="Z192" i="84"/>
  <c r="X180" i="84"/>
  <c r="Y180" i="84"/>
  <c r="Z180" i="84"/>
  <c r="X168" i="84"/>
  <c r="Y168" i="84"/>
  <c r="Z168" i="84"/>
  <c r="X156" i="84"/>
  <c r="Y156" i="84"/>
  <c r="Z156" i="84"/>
  <c r="X69" i="84"/>
  <c r="Y69" i="84"/>
  <c r="Z69" i="84"/>
  <c r="X12" i="84"/>
  <c r="Y12" i="84"/>
  <c r="Z12" i="84"/>
  <c r="X120" i="84"/>
  <c r="Y120" i="84"/>
  <c r="Z120" i="84"/>
  <c r="X104" i="84"/>
  <c r="Y104" i="84"/>
  <c r="Z104" i="84"/>
  <c r="X142" i="84"/>
  <c r="Y142" i="84"/>
  <c r="Z142" i="84"/>
  <c r="X126" i="84"/>
  <c r="Y126" i="84"/>
  <c r="Z126" i="84"/>
  <c r="X102" i="84"/>
  <c r="Y102" i="84"/>
  <c r="Z102" i="84"/>
  <c r="X136" i="84"/>
  <c r="Y136" i="84"/>
  <c r="Z136" i="84"/>
  <c r="X100" i="84"/>
  <c r="Y100" i="84"/>
  <c r="Z100" i="84"/>
  <c r="X135" i="84"/>
  <c r="Y135" i="84"/>
  <c r="Z135" i="84"/>
  <c r="X127" i="84"/>
  <c r="Y127" i="84"/>
  <c r="Z127" i="84"/>
  <c r="X119" i="84"/>
  <c r="Y119" i="84"/>
  <c r="Z119" i="84"/>
  <c r="X111" i="84"/>
  <c r="Y111" i="84"/>
  <c r="Z111" i="84"/>
  <c r="X103" i="84"/>
  <c r="Y103" i="84"/>
  <c r="Z103" i="84"/>
  <c r="X95" i="84"/>
  <c r="Y95" i="84"/>
  <c r="Z95" i="84"/>
  <c r="X87" i="84"/>
  <c r="Y87" i="84"/>
  <c r="Z87" i="84"/>
  <c r="X75" i="84"/>
  <c r="Y75" i="84"/>
  <c r="Z75" i="84"/>
  <c r="X239" i="84"/>
  <c r="Y239" i="84"/>
  <c r="Z239" i="84"/>
  <c r="X235" i="84"/>
  <c r="Y235" i="84"/>
  <c r="Z235" i="84"/>
  <c r="X231" i="84"/>
  <c r="Y231" i="84"/>
  <c r="Z231" i="84"/>
  <c r="X227" i="84"/>
  <c r="Y227" i="84"/>
  <c r="Z227" i="84"/>
  <c r="X223" i="84"/>
  <c r="Y223" i="84"/>
  <c r="Z223" i="84"/>
  <c r="X219" i="84"/>
  <c r="Z219" i="84"/>
  <c r="Y219" i="84"/>
  <c r="X215" i="84"/>
  <c r="Z215" i="84"/>
  <c r="Y215" i="84"/>
  <c r="X211" i="84"/>
  <c r="Z211" i="84"/>
  <c r="Y211" i="84"/>
  <c r="X207" i="84"/>
  <c r="Z207" i="84"/>
  <c r="Y207" i="84"/>
  <c r="X203" i="84"/>
  <c r="Y203" i="84"/>
  <c r="Z203" i="84"/>
  <c r="X199" i="84"/>
  <c r="Y199" i="84"/>
  <c r="Z199" i="84"/>
  <c r="X195" i="84"/>
  <c r="Y195" i="84"/>
  <c r="Z195" i="84"/>
  <c r="X191" i="84"/>
  <c r="Y191" i="84"/>
  <c r="Z191" i="84"/>
  <c r="X187" i="84"/>
  <c r="Y187" i="84"/>
  <c r="Z187" i="84"/>
  <c r="X183" i="84"/>
  <c r="Y183" i="84"/>
  <c r="Z183" i="84"/>
  <c r="X179" i="84"/>
  <c r="Y179" i="84"/>
  <c r="Z179" i="84"/>
  <c r="X175" i="84"/>
  <c r="Y175" i="84"/>
  <c r="Z175" i="84"/>
  <c r="X171" i="84"/>
  <c r="Y171" i="84"/>
  <c r="Z171" i="84"/>
  <c r="X167" i="84"/>
  <c r="Z167" i="84"/>
  <c r="Y167" i="84"/>
  <c r="X163" i="84"/>
  <c r="Y163" i="84"/>
  <c r="Z163" i="84"/>
  <c r="X159" i="84"/>
  <c r="Y159" i="84"/>
  <c r="Z159" i="84"/>
  <c r="X155" i="84"/>
  <c r="Y155" i="84"/>
  <c r="Z155" i="84"/>
  <c r="X151" i="84"/>
  <c r="Y151" i="84"/>
  <c r="Z151" i="84"/>
  <c r="X147" i="84"/>
  <c r="Y147" i="84"/>
  <c r="Z147" i="84"/>
  <c r="X82" i="84"/>
  <c r="Y82" i="84"/>
  <c r="Z82" i="84"/>
  <c r="X74" i="84"/>
  <c r="Y74" i="84"/>
  <c r="Z74" i="84"/>
  <c r="X68" i="84"/>
  <c r="Y68" i="84"/>
  <c r="Z68" i="84"/>
  <c r="X64" i="84"/>
  <c r="Y64" i="84"/>
  <c r="Z64" i="84"/>
  <c r="X60" i="84"/>
  <c r="Y60" i="84"/>
  <c r="Z60" i="84"/>
  <c r="X56" i="84"/>
  <c r="Y56" i="84"/>
  <c r="Z56" i="84"/>
  <c r="X52" i="84"/>
  <c r="Y52" i="84"/>
  <c r="Z52" i="84"/>
  <c r="X49" i="84"/>
  <c r="Y49" i="84"/>
  <c r="Z49" i="84"/>
  <c r="X45" i="84"/>
  <c r="Y45" i="84"/>
  <c r="Z45" i="84"/>
  <c r="X41" i="84"/>
  <c r="Y41" i="84"/>
  <c r="Z41" i="84"/>
  <c r="X37" i="84"/>
  <c r="Y37" i="84"/>
  <c r="Z37" i="84"/>
  <c r="X33" i="84"/>
  <c r="Y33" i="84"/>
  <c r="Z33" i="84"/>
  <c r="X29" i="84"/>
  <c r="Y29" i="84"/>
  <c r="Z29" i="84"/>
  <c r="X25" i="84"/>
  <c r="Y25" i="84"/>
  <c r="Z25" i="84"/>
  <c r="X23" i="84"/>
  <c r="Y23" i="84"/>
  <c r="Z23" i="84"/>
  <c r="X19" i="84"/>
  <c r="Y19" i="84"/>
  <c r="Z19" i="84"/>
  <c r="X15" i="84"/>
  <c r="Y15" i="84"/>
  <c r="Z15" i="84"/>
  <c r="X11" i="84"/>
  <c r="Y11" i="84"/>
  <c r="Z11" i="84"/>
  <c r="X7" i="84"/>
  <c r="Y7" i="84"/>
  <c r="Z7" i="84"/>
  <c r="X3" i="84"/>
  <c r="Y3" i="84"/>
  <c r="Z3" i="84"/>
  <c r="X132" i="84"/>
  <c r="Y132" i="84"/>
  <c r="Z132" i="84"/>
  <c r="X77" i="84"/>
  <c r="Y77" i="84"/>
  <c r="Z77" i="84"/>
  <c r="X73" i="84"/>
  <c r="Y73" i="84"/>
  <c r="Z73" i="84"/>
  <c r="X70" i="84"/>
  <c r="Y70" i="84"/>
  <c r="Z70" i="84"/>
  <c r="X121" i="84"/>
  <c r="Y121" i="84"/>
  <c r="Z121" i="84"/>
  <c r="X97" i="84"/>
  <c r="Y97" i="84"/>
  <c r="Z97" i="84"/>
  <c r="X79" i="84"/>
  <c r="Y79" i="84"/>
  <c r="Z79" i="84"/>
  <c r="X232" i="84"/>
  <c r="Y232" i="84"/>
  <c r="Z232" i="84"/>
  <c r="X224" i="84"/>
  <c r="Y224" i="84"/>
  <c r="Z224" i="84"/>
  <c r="X212" i="84"/>
  <c r="Y212" i="84"/>
  <c r="Z212" i="84"/>
  <c r="X196" i="84"/>
  <c r="Y196" i="84"/>
  <c r="Z196" i="84"/>
  <c r="X184" i="84"/>
  <c r="Y184" i="84"/>
  <c r="Z184" i="84"/>
  <c r="X176" i="84"/>
  <c r="Y176" i="84"/>
  <c r="Z176" i="84"/>
  <c r="X160" i="84"/>
  <c r="Y160" i="84"/>
  <c r="Z160" i="84"/>
  <c r="X148" i="84"/>
  <c r="Y148" i="84"/>
  <c r="Z148" i="84"/>
  <c r="X76" i="84"/>
  <c r="Y76" i="84"/>
  <c r="Z76" i="84"/>
  <c r="X65" i="84"/>
  <c r="Y65" i="84"/>
  <c r="Z65" i="84"/>
  <c r="X57" i="84"/>
  <c r="Y57" i="84"/>
  <c r="Z57" i="84"/>
  <c r="X50" i="84"/>
  <c r="Y50" i="84"/>
  <c r="Z50" i="84"/>
  <c r="X42" i="84"/>
  <c r="Y42" i="84"/>
  <c r="Z42" i="84"/>
  <c r="X34" i="84"/>
  <c r="Y34" i="84"/>
  <c r="Z34" i="84"/>
  <c r="X26" i="84"/>
  <c r="Y26" i="84"/>
  <c r="Z26" i="84"/>
  <c r="X16" i="84"/>
  <c r="Y16" i="84"/>
  <c r="Z16" i="84"/>
  <c r="X8" i="84"/>
  <c r="Y8" i="84"/>
  <c r="Z8" i="84"/>
  <c r="X98" i="84"/>
  <c r="Y98" i="84"/>
  <c r="Z98" i="84"/>
  <c r="X90" i="84"/>
  <c r="Y90" i="84"/>
  <c r="Z90" i="84"/>
  <c r="X96" i="84"/>
  <c r="Y96" i="84"/>
  <c r="Z96" i="84"/>
  <c r="X138" i="84"/>
  <c r="Y138" i="84"/>
  <c r="Z138" i="84"/>
  <c r="X122" i="84"/>
  <c r="Y122" i="84"/>
  <c r="Z122" i="84"/>
  <c r="X94" i="84"/>
  <c r="Y94" i="84"/>
  <c r="Z94" i="84"/>
  <c r="X128" i="84"/>
  <c r="Y128" i="84"/>
  <c r="Z128" i="84"/>
  <c r="X81" i="84"/>
  <c r="Y81" i="84"/>
  <c r="Z81" i="84"/>
  <c r="X92" i="84"/>
  <c r="Y92" i="84"/>
  <c r="Z92" i="84"/>
  <c r="X141" i="84"/>
  <c r="Y141" i="84"/>
  <c r="Z141" i="84"/>
  <c r="X133" i="84"/>
  <c r="Y133" i="84"/>
  <c r="Z133" i="84"/>
  <c r="X125" i="84"/>
  <c r="Y125" i="84"/>
  <c r="Z125" i="84"/>
  <c r="X117" i="84"/>
  <c r="Y117" i="84"/>
  <c r="Z117" i="84"/>
  <c r="X109" i="84"/>
  <c r="Y109" i="84"/>
  <c r="Z109" i="84"/>
  <c r="X101" i="84"/>
  <c r="Y101" i="84"/>
  <c r="Z101" i="84"/>
  <c r="X93" i="84"/>
  <c r="Y93" i="84"/>
  <c r="Z93" i="84"/>
  <c r="X85" i="84"/>
  <c r="Y85" i="84"/>
  <c r="Z85" i="84"/>
  <c r="X238" i="84"/>
  <c r="Y238" i="84"/>
  <c r="Z238" i="84"/>
  <c r="X234" i="84"/>
  <c r="Y234" i="84"/>
  <c r="Z234" i="84"/>
  <c r="X230" i="84"/>
  <c r="Y230" i="84"/>
  <c r="Z230" i="84"/>
  <c r="X226" i="84"/>
  <c r="Y226" i="84"/>
  <c r="Z226" i="84"/>
  <c r="X222" i="84"/>
  <c r="Y222" i="84"/>
  <c r="Z222" i="84"/>
  <c r="X218" i="84"/>
  <c r="Y218" i="84"/>
  <c r="Z218" i="84"/>
  <c r="X214" i="84"/>
  <c r="Y214" i="84"/>
  <c r="Z214" i="84"/>
  <c r="X210" i="84"/>
  <c r="Y210" i="84"/>
  <c r="Z210" i="84"/>
  <c r="X206" i="84"/>
  <c r="Y206" i="84"/>
  <c r="Z206" i="84"/>
  <c r="X202" i="84"/>
  <c r="Y202" i="84"/>
  <c r="Z202" i="84"/>
  <c r="X198" i="84"/>
  <c r="Y198" i="84"/>
  <c r="Z198" i="84"/>
  <c r="X194" i="84"/>
  <c r="Y194" i="84"/>
  <c r="Z194" i="84"/>
  <c r="X190" i="84"/>
  <c r="Y190" i="84"/>
  <c r="Z190" i="84"/>
  <c r="X186" i="84"/>
  <c r="Y186" i="84"/>
  <c r="Z186" i="84"/>
  <c r="X182" i="84"/>
  <c r="Y182" i="84"/>
  <c r="Z182" i="84"/>
  <c r="X178" i="84"/>
  <c r="Y178" i="84"/>
  <c r="Z178" i="84"/>
  <c r="X174" i="84"/>
  <c r="Y174" i="84"/>
  <c r="Z174" i="84"/>
  <c r="X170" i="84"/>
  <c r="Y170" i="84"/>
  <c r="Z170" i="84"/>
  <c r="X166" i="84"/>
  <c r="Y166" i="84"/>
  <c r="Z166" i="84"/>
  <c r="X162" i="84"/>
  <c r="Y162" i="84"/>
  <c r="Z162" i="84"/>
  <c r="X158" i="84"/>
  <c r="Y158" i="84"/>
  <c r="Z158" i="84"/>
  <c r="X154" i="84"/>
  <c r="Y154" i="84"/>
  <c r="Z154" i="84"/>
  <c r="X150" i="84"/>
  <c r="Y150" i="84"/>
  <c r="Z150" i="84"/>
  <c r="X146" i="84"/>
  <c r="Y146" i="84"/>
  <c r="Z146" i="84"/>
  <c r="X80" i="84"/>
  <c r="Y80" i="84"/>
  <c r="Z80" i="84"/>
  <c r="X72" i="84"/>
  <c r="Y72" i="84"/>
  <c r="Z72" i="84"/>
  <c r="X67" i="84"/>
  <c r="Y67" i="84"/>
  <c r="Z67" i="84"/>
  <c r="X63" i="84"/>
  <c r="Y63" i="84"/>
  <c r="Z63" i="84"/>
  <c r="X59" i="84"/>
  <c r="Y59" i="84"/>
  <c r="Z59" i="84"/>
  <c r="X55" i="84"/>
  <c r="Y55" i="84"/>
  <c r="Z55" i="84"/>
  <c r="X48" i="84"/>
  <c r="Y48" i="84"/>
  <c r="Z48" i="84"/>
  <c r="X44" i="84"/>
  <c r="Y44" i="84"/>
  <c r="Z44" i="84"/>
  <c r="X40" i="84"/>
  <c r="Y40" i="84"/>
  <c r="Z40" i="84"/>
  <c r="X36" i="84"/>
  <c r="Y36" i="84"/>
  <c r="Z36" i="84"/>
  <c r="X32" i="84"/>
  <c r="Y32" i="84"/>
  <c r="Z32" i="84"/>
  <c r="X28" i="84"/>
  <c r="Y28" i="84"/>
  <c r="Z28" i="84"/>
  <c r="X24" i="84"/>
  <c r="Y24" i="84"/>
  <c r="Z24" i="84"/>
  <c r="X22" i="84"/>
  <c r="Y22" i="84"/>
  <c r="Z22" i="84"/>
  <c r="X18" i="84"/>
  <c r="Y18" i="84"/>
  <c r="Z18" i="84"/>
  <c r="X14" i="84"/>
  <c r="Y14" i="84"/>
  <c r="Z14" i="84"/>
  <c r="X10" i="84"/>
  <c r="Y10" i="84"/>
  <c r="Z10" i="84"/>
  <c r="X6" i="84"/>
  <c r="Y6" i="84"/>
  <c r="Z6" i="84"/>
  <c r="X2" i="84"/>
  <c r="Y2" i="84"/>
  <c r="Z2" i="84"/>
  <c r="X112" i="84"/>
  <c r="Y112" i="84"/>
  <c r="Z112" i="84"/>
  <c r="X110" i="84"/>
  <c r="Y110" i="84"/>
  <c r="Z110" i="84"/>
  <c r="X108" i="84"/>
  <c r="Y108" i="84"/>
  <c r="Z108" i="84"/>
  <c r="X137" i="84"/>
  <c r="Y137" i="84"/>
  <c r="Z137" i="84"/>
  <c r="X113" i="84"/>
  <c r="Y113" i="84"/>
  <c r="Z113" i="84"/>
  <c r="X89" i="84"/>
  <c r="Y89" i="84"/>
  <c r="Z89" i="84"/>
  <c r="X236" i="84"/>
  <c r="Y236" i="84"/>
  <c r="Z236" i="84"/>
  <c r="X220" i="84"/>
  <c r="Y220" i="84"/>
  <c r="Z220" i="84"/>
  <c r="X208" i="84"/>
  <c r="Y208" i="84"/>
  <c r="Z208" i="84"/>
  <c r="X200" i="84"/>
  <c r="Y200" i="84"/>
  <c r="Z200" i="84"/>
  <c r="X188" i="84"/>
  <c r="Y188" i="84"/>
  <c r="Z188" i="84"/>
  <c r="X172" i="84"/>
  <c r="Y172" i="84"/>
  <c r="Z172" i="84"/>
  <c r="X164" i="84"/>
  <c r="Y164" i="84"/>
  <c r="Z164" i="84"/>
  <c r="X152" i="84"/>
  <c r="Y152" i="84"/>
  <c r="Z152" i="84"/>
  <c r="X144" i="84"/>
  <c r="Y144" i="84"/>
  <c r="Z144" i="84"/>
  <c r="X61" i="84"/>
  <c r="Y61" i="84"/>
  <c r="Z61" i="84"/>
  <c r="X53" i="84"/>
  <c r="Y53" i="84"/>
  <c r="Z53" i="84"/>
  <c r="X46" i="84"/>
  <c r="Y46" i="84"/>
  <c r="Z46" i="84"/>
  <c r="X38" i="84"/>
  <c r="Y38" i="84"/>
  <c r="Z38" i="84"/>
  <c r="X30" i="84"/>
  <c r="Y30" i="84"/>
  <c r="Z30" i="84"/>
  <c r="X20" i="84"/>
  <c r="Y20" i="84"/>
  <c r="Z20" i="84"/>
  <c r="X4" i="84"/>
  <c r="Y4" i="84"/>
  <c r="Z4" i="84"/>
  <c r="Y143" i="84"/>
  <c r="Z143" i="84"/>
  <c r="X143" i="84"/>
  <c r="X140" i="84"/>
  <c r="Y140" i="84"/>
  <c r="Z140" i="84"/>
  <c r="X118" i="84"/>
  <c r="Y118" i="84"/>
  <c r="Z118" i="84"/>
  <c r="X88" i="84"/>
  <c r="Y88" i="84"/>
  <c r="Z88" i="84"/>
  <c r="X134" i="84"/>
  <c r="Y134" i="84"/>
  <c r="Z134" i="84"/>
  <c r="X116" i="84"/>
  <c r="Y116" i="84"/>
  <c r="Z116" i="84"/>
  <c r="X86" i="84"/>
  <c r="Y86" i="84"/>
  <c r="Z86" i="84"/>
  <c r="X124" i="84"/>
  <c r="Y124" i="84"/>
  <c r="Z124" i="84"/>
  <c r="X114" i="84"/>
  <c r="Y114" i="84"/>
  <c r="Z114" i="84"/>
  <c r="X84" i="84"/>
  <c r="Y84" i="84"/>
  <c r="Z84" i="84"/>
  <c r="X139" i="84"/>
  <c r="Y139" i="84"/>
  <c r="Z139" i="84"/>
  <c r="X131" i="84"/>
  <c r="Y131" i="84"/>
  <c r="Z131" i="84"/>
  <c r="X123" i="84"/>
  <c r="Y123" i="84"/>
  <c r="Z123" i="84"/>
  <c r="X115" i="84"/>
  <c r="Y115" i="84"/>
  <c r="Z115" i="84"/>
  <c r="X107" i="84"/>
  <c r="Y107" i="84"/>
  <c r="Z107" i="84"/>
  <c r="X99" i="84"/>
  <c r="Y99" i="84"/>
  <c r="Z99" i="84"/>
  <c r="X91" i="84"/>
  <c r="Y91" i="84"/>
  <c r="Z91" i="84"/>
  <c r="X83" i="84"/>
  <c r="Y83" i="84"/>
  <c r="Z83" i="84"/>
  <c r="X241" i="84"/>
  <c r="Y241" i="84"/>
  <c r="Z241" i="84"/>
  <c r="X237" i="84"/>
  <c r="Y237" i="84"/>
  <c r="Z237" i="84"/>
  <c r="X233" i="84"/>
  <c r="Y233" i="84"/>
  <c r="Z233" i="84"/>
  <c r="X229" i="84"/>
  <c r="Y229" i="84"/>
  <c r="Z229" i="84"/>
  <c r="X225" i="84"/>
  <c r="Z225" i="84"/>
  <c r="Y225" i="84"/>
  <c r="X221" i="84"/>
  <c r="Y221" i="84"/>
  <c r="Z221" i="84"/>
  <c r="X217" i="84"/>
  <c r="Y217" i="84"/>
  <c r="Z217" i="84"/>
  <c r="X213" i="84"/>
  <c r="Y213" i="84"/>
  <c r="Z213" i="84"/>
  <c r="X209" i="84"/>
  <c r="Y209" i="84"/>
  <c r="Z209" i="84"/>
  <c r="X205" i="84"/>
  <c r="Y205" i="84"/>
  <c r="Z205" i="84"/>
  <c r="X201" i="84"/>
  <c r="Y201" i="84"/>
  <c r="Z201" i="84"/>
  <c r="X197" i="84"/>
  <c r="Y197" i="84"/>
  <c r="Z197" i="84"/>
  <c r="X193" i="84"/>
  <c r="Y193" i="84"/>
  <c r="Z193" i="84"/>
  <c r="X189" i="84"/>
  <c r="Y189" i="84"/>
  <c r="Z189" i="84"/>
  <c r="X185" i="84"/>
  <c r="Y185" i="84"/>
  <c r="Z185" i="84"/>
  <c r="X181" i="84"/>
  <c r="Y181" i="84"/>
  <c r="Z181" i="84"/>
  <c r="X177" i="84"/>
  <c r="Y177" i="84"/>
  <c r="Z177" i="84"/>
  <c r="X173" i="84"/>
  <c r="Z173" i="84"/>
  <c r="Y173" i="84"/>
  <c r="X169" i="84"/>
  <c r="Y169" i="84"/>
  <c r="Z169" i="84"/>
  <c r="X165" i="84"/>
  <c r="Y165" i="84"/>
  <c r="Z165" i="84"/>
  <c r="X161" i="84"/>
  <c r="Z161" i="84"/>
  <c r="Y161" i="84"/>
  <c r="X157" i="84"/>
  <c r="Y157" i="84"/>
  <c r="Z157" i="84"/>
  <c r="X153" i="84"/>
  <c r="Y153" i="84"/>
  <c r="Z153" i="84"/>
  <c r="X149" i="84"/>
  <c r="Y149" i="84"/>
  <c r="Z149" i="84"/>
  <c r="X145" i="84"/>
  <c r="Y145" i="84"/>
  <c r="Z145" i="84"/>
  <c r="X78" i="84"/>
  <c r="Y78" i="84"/>
  <c r="Z78" i="84"/>
  <c r="X71" i="84"/>
  <c r="Y71" i="84"/>
  <c r="Z71" i="84"/>
  <c r="X66" i="84"/>
  <c r="Y66" i="84"/>
  <c r="Z66" i="84"/>
  <c r="X62" i="84"/>
  <c r="Y62" i="84"/>
  <c r="Z62" i="84"/>
  <c r="X58" i="84"/>
  <c r="Y58" i="84"/>
  <c r="Z58" i="84"/>
  <c r="X54" i="84"/>
  <c r="Y54" i="84"/>
  <c r="Z54" i="84"/>
  <c r="X51" i="84"/>
  <c r="Y51" i="84"/>
  <c r="Z51" i="84"/>
  <c r="X47" i="84"/>
  <c r="Y47" i="84"/>
  <c r="Z47" i="84"/>
  <c r="X43" i="84"/>
  <c r="Y43" i="84"/>
  <c r="Z43" i="84"/>
  <c r="X39" i="84"/>
  <c r="Y39" i="84"/>
  <c r="Z39" i="84"/>
  <c r="X35" i="84"/>
  <c r="Y35" i="84"/>
  <c r="Z35" i="84"/>
  <c r="X31" i="84"/>
  <c r="Y31" i="84"/>
  <c r="Z31" i="84"/>
  <c r="X27" i="84"/>
  <c r="Y27" i="84"/>
  <c r="Z27" i="84"/>
  <c r="X21" i="84"/>
  <c r="Y21" i="84"/>
  <c r="Z21" i="84"/>
  <c r="X17" i="84"/>
  <c r="Y17" i="84"/>
  <c r="Z17" i="84"/>
  <c r="X13" i="84"/>
  <c r="Y13" i="84"/>
  <c r="Z13" i="84"/>
  <c r="X9" i="84"/>
  <c r="Y9" i="84"/>
  <c r="Z9" i="84"/>
  <c r="X5" i="84"/>
  <c r="Y5" i="84"/>
  <c r="Z5" i="84"/>
  <c r="AA14" i="5" l="1"/>
  <c r="AC13" i="5"/>
  <c r="AB10" i="5"/>
  <c r="AA12" i="5"/>
  <c r="R28" i="62"/>
  <c r="R32" i="62"/>
  <c r="R36" i="62"/>
  <c r="R40" i="62"/>
  <c r="R29" i="62"/>
  <c r="R33" i="62"/>
  <c r="R37" i="62"/>
  <c r="R41" i="62"/>
  <c r="R30" i="62"/>
  <c r="R34" i="62"/>
  <c r="R38" i="62"/>
  <c r="R42" i="62"/>
  <c r="R31" i="62"/>
  <c r="R35" i="62"/>
  <c r="R39" i="62"/>
  <c r="R27" i="62"/>
  <c r="R9" i="62"/>
  <c r="R13" i="62"/>
  <c r="R17" i="62"/>
  <c r="R10" i="62"/>
  <c r="R14" i="62"/>
  <c r="R11" i="62"/>
  <c r="R15" i="62"/>
  <c r="R12" i="62"/>
  <c r="R16" i="62"/>
  <c r="R8" i="62"/>
  <c r="Q28" i="62"/>
  <c r="Q32" i="62"/>
  <c r="Q36" i="62"/>
  <c r="Q40" i="62"/>
  <c r="Q39" i="62"/>
  <c r="Q29" i="62"/>
  <c r="Q33" i="62"/>
  <c r="Q37" i="62"/>
  <c r="Q41" i="62"/>
  <c r="Q35" i="62"/>
  <c r="Q30" i="62"/>
  <c r="Q34" i="62"/>
  <c r="Q38" i="62"/>
  <c r="Q42" i="62"/>
  <c r="Q31" i="62"/>
  <c r="Q27" i="62"/>
  <c r="Q9" i="62"/>
  <c r="Q13" i="62"/>
  <c r="Q17" i="62"/>
  <c r="Q10" i="62"/>
  <c r="Q14" i="62"/>
  <c r="Q16" i="62"/>
  <c r="Q11" i="62"/>
  <c r="Q15" i="62"/>
  <c r="Q12" i="62"/>
  <c r="Q8" i="62"/>
  <c r="P28" i="62"/>
  <c r="P32" i="62"/>
  <c r="P36" i="62"/>
  <c r="P40" i="62"/>
  <c r="P29" i="62"/>
  <c r="P33" i="62"/>
  <c r="P37" i="62"/>
  <c r="P41" i="62"/>
  <c r="P30" i="62"/>
  <c r="P34" i="62"/>
  <c r="P38" i="62"/>
  <c r="P42" i="62"/>
  <c r="P31" i="62"/>
  <c r="P35" i="62"/>
  <c r="P39" i="62"/>
  <c r="P27" i="62"/>
  <c r="P9" i="62"/>
  <c r="P13" i="62"/>
  <c r="P17" i="62"/>
  <c r="P16" i="62"/>
  <c r="P10" i="62"/>
  <c r="P14" i="62"/>
  <c r="P11" i="62"/>
  <c r="P15" i="62"/>
  <c r="P12" i="62"/>
  <c r="P8" i="62"/>
  <c r="AC27" i="5"/>
  <c r="AC31" i="5"/>
  <c r="AC35" i="5"/>
  <c r="AC39" i="5"/>
  <c r="AC34" i="5"/>
  <c r="AC28" i="5"/>
  <c r="AC32" i="5"/>
  <c r="AC36" i="5"/>
  <c r="AC40" i="5"/>
  <c r="AC38" i="5"/>
  <c r="AC29" i="5"/>
  <c r="AC33" i="5"/>
  <c r="AC37" i="5"/>
  <c r="AC41" i="5"/>
  <c r="AC30" i="5"/>
  <c r="AC26" i="5"/>
  <c r="AB27" i="5"/>
  <c r="AB31" i="5"/>
  <c r="AB35" i="5"/>
  <c r="AB39" i="5"/>
  <c r="AB28" i="5"/>
  <c r="AB32" i="5"/>
  <c r="AB36" i="5"/>
  <c r="AB40" i="5"/>
  <c r="AB29" i="5"/>
  <c r="AB33" i="5"/>
  <c r="AB37" i="5"/>
  <c r="AB41" i="5"/>
  <c r="AB30" i="5"/>
  <c r="AB34" i="5"/>
  <c r="AB38" i="5"/>
  <c r="AB26" i="5"/>
  <c r="AA27" i="5"/>
  <c r="AA31" i="5"/>
  <c r="AA35" i="5"/>
  <c r="AA39" i="5"/>
  <c r="AA33" i="5"/>
  <c r="AA41" i="5"/>
  <c r="AA34" i="5"/>
  <c r="AA28" i="5"/>
  <c r="AA32" i="5"/>
  <c r="AA36" i="5"/>
  <c r="AA40" i="5"/>
  <c r="AA29" i="5"/>
  <c r="AA37" i="5"/>
  <c r="AA30" i="5"/>
  <c r="AA38" i="5"/>
  <c r="AA26" i="5"/>
  <c r="AC8" i="5"/>
  <c r="AC12" i="5"/>
  <c r="AC16" i="5"/>
  <c r="AC14" i="5"/>
  <c r="AC15" i="5"/>
  <c r="AC9" i="5"/>
  <c r="AC10" i="5"/>
  <c r="AC11" i="5"/>
  <c r="AC7" i="5"/>
  <c r="AB8" i="5"/>
  <c r="AB12" i="5"/>
  <c r="AB16" i="5"/>
  <c r="AB9" i="5"/>
  <c r="AB13" i="5"/>
  <c r="AB15" i="5"/>
  <c r="AB14" i="5"/>
  <c r="AB11" i="5"/>
  <c r="AB7" i="5"/>
  <c r="AA8" i="5"/>
  <c r="AA16" i="5"/>
  <c r="AA9" i="5"/>
  <c r="AA13" i="5"/>
  <c r="AA10" i="5"/>
  <c r="AA11" i="5"/>
  <c r="AA15" i="5"/>
  <c r="AA7" i="5"/>
  <c r="P43" i="62" l="1"/>
  <c r="Q43" i="62"/>
  <c r="R43" i="62"/>
  <c r="AC42" i="5"/>
  <c r="AA42" i="5"/>
  <c r="AB42" i="5"/>
  <c r="R18" i="62"/>
  <c r="P18" i="62"/>
  <c r="Q18" i="62"/>
  <c r="AA17" i="5"/>
  <c r="AB17" i="5"/>
  <c r="AC17" i="5"/>
</calcChain>
</file>

<file path=xl/sharedStrings.xml><?xml version="1.0" encoding="utf-8"?>
<sst xmlns="http://schemas.openxmlformats.org/spreadsheetml/2006/main" count="27411" uniqueCount="4707">
  <si>
    <t>Action Items</t>
  </si>
  <si>
    <t>#</t>
  </si>
  <si>
    <t>Action Item</t>
  </si>
  <si>
    <t>Date Open</t>
  </si>
  <si>
    <t>Owner</t>
  </si>
  <si>
    <t>Updates</t>
  </si>
  <si>
    <t>Status</t>
  </si>
  <si>
    <t>Next Update</t>
  </si>
  <si>
    <t>Cannot access to Taleo, PeopleSoft and JJKeller training portal</t>
  </si>
  <si>
    <t>Jimmy Lovelace</t>
  </si>
  <si>
    <t>1/28 - From monday the sites from HR as Taleo, Peoplesoft and JJKeller cannot be accessed. Localt IT states this impacts the network department. - Hua Zheng UPDATE - Today's network status is normal, there is no delay in the OUTLOOK mail update, and the Lummus homepage is accessed normally. I will continue to follow up on the network status.
1/29 - No updates. No issues reported
2/1 - No updates. No issues reported
2/2 - Network issue is fixed</t>
  </si>
  <si>
    <t>Complete</t>
  </si>
  <si>
    <t>Lummus VPN issues for specific users (5). VPN is not working when users are connected to the Wifi only</t>
  </si>
  <si>
    <t>Victor Mendoza/ Jimmy Lovelace</t>
  </si>
  <si>
    <t>2/2 - A meeting has been scheduled at 9:30 Central among Ryan Gaynes, Victor and Jimmy to follow up this case
2/3 - Aryaka instructions must be followed. Windows updates (Daniel Lind) to be checked
2/8 - No updates from the end users</t>
  </si>
  <si>
    <t>Configure Azure Service Health Alarm to go to the IOC</t>
  </si>
  <si>
    <t>Gilberto Delon</t>
  </si>
  <si>
    <t>2/9 - Gilberto Delon will follow up this request
2/10 - Checks are already in place</t>
  </si>
  <si>
    <t>Issues with Twilio not allowing the Agents to answer immediately</t>
  </si>
  <si>
    <t>DevOps / SD</t>
  </si>
  <si>
    <t>4/12 - Recommendations were provided by DevOps. Service Desk Management following up this issues with the Agents who reported this issue // A button to get a report about errors was enabled in Twilio. Errors will be captured and shared with DevOps
4/15 - DevOps is requesting more information, they will provide instructions to the Agent facing more issues. Twilio is requesting additional information
4/16 - Weekly meeting to follow up topics related to Twilio with DevOps
4/21 - No issues reported in tha last 48 hours
4/22 - No issues reported in the last 72 hours
4/27 - No issues reported in the last week</t>
  </si>
  <si>
    <t>Ticket Stages Clarification</t>
  </si>
  <si>
    <t>All</t>
  </si>
  <si>
    <t>4/30 - Communication to improve the right usage of the Ticket stages in Odoo
5/3 - Mail/communication to everyone to explain the stages</t>
  </si>
  <si>
    <t>Coyuchi tickets</t>
  </si>
  <si>
    <t>4/22 - Jason to follow up an open ticket with Kim. Mary will be involved
4/26 - Mary to follow up this case with Kim
4/27 - Mary and Jason to follow up Coyuchi Ticket
4/28 - 2 Changes have been scheduled
4/29 - Follow up next week
5/4 - Changes scheduled for next week (13th &amp; 14th)
5/14 - First change was completed succesfully
5/17 - Second changes was completed too</t>
  </si>
  <si>
    <t>Dashboards in Odoo</t>
  </si>
  <si>
    <t>DevOps</t>
  </si>
  <si>
    <t>4/30 - New dashboards to be shared with everyone
5/3 - Testing in progress. Already enabled, available for Team Leaders only.
5/12 - New dashboards are currently available</t>
  </si>
  <si>
    <t>False Positive Alerts for Lummus</t>
  </si>
  <si>
    <t>Infraestructure/Delon/Mary</t>
  </si>
  <si>
    <t>5/5 - The Infra Team must identify the root cause of the False Positive Alerts (End of April)
5/7 - Delon and Rosete to work in this case.
5/10 - Datto may be the root cause, investigation in progress
5/12 - Datto failures. Latency between the app and the cloud. Explanation for the new App.</t>
  </si>
  <si>
    <t>Cherwell/Odoo</t>
  </si>
  <si>
    <t>DevOps/Michael</t>
  </si>
  <si>
    <t>5/5 - Connection between Odoo and Cherwell must be reviewed between EIT DevOPs and Converge
5/10 - Internal call today
5/12 - This topic is related to the Point 10</t>
  </si>
  <si>
    <t>Access to the Odoo DEV environment for Converge - Cherwell/Odoo</t>
  </si>
  <si>
    <t>5/5 - Access has been requested by Igor to analyze the possible way to connect Odoo and Cherwell
5/10 - Luis to inform Sunil
5/12 - Luis to follow up this internally with Michael and Sunil
5/18 - This topic should be followed up as a Project
5/19 - This topic will be handled as Project</t>
  </si>
  <si>
    <t>IOC Scope of Support</t>
  </si>
  <si>
    <t>Antonio Rosete</t>
  </si>
  <si>
    <t>5/7 - Antonio to provide details about the IOC support
5/10 - IOC is facing issues with the daily operation. A meeting is taking place tomorrow
5/12 - Plan is in place to support the IOC</t>
  </si>
  <si>
    <t>Closed tickets updated by end users</t>
  </si>
  <si>
    <t>5/12 - Automated reply will be implemented to inform the end user
5/13 - An update will be provided tomorrow
5/14 - The users are now receiving automated e-mails asking to open a new ticket</t>
  </si>
  <si>
    <t>Oddo automated e-mail notifications - listed phone number</t>
  </si>
  <si>
    <t>5/13 - End Users are receiving automated replies with the EIT phone number in the notifications. Some users are contacting the SD through these number. Jorge is following up this topic with Michael
5/14 - Phone number has been removed from the automated mails</t>
  </si>
  <si>
    <t>Alcami - ServiceNow recommendations</t>
  </si>
  <si>
    <t>DevOps/Sunil</t>
  </si>
  <si>
    <t>5/28 - Sunil to provide an update in the next OPS Meeting
6/1 - Meeting was scheduled with the Customer for tomorrow
6/2 - The call is taking place today (internal meeting)
6/3 - Meeting with Alcami to provide recommendations
6/7 - A follow up Session to be scheduled
6/11 - No update
6/14 - Sunil provide recommendations. More testing. More recommendations to put together to be shared.
6/16 - Sunil was invited to the Daily Call with Alcami to follow up some open topics
6/22 - Sunil sent recommenfations
6/24 - Waiting feedback from Alcami
6/29 - Pending feedback. Sunil to provide updates
7/1 - Still pending feedback from Alcami 
7/6 - Meeting will take place today between Alcami and Sunil
7/7 - Meeting is still pending
7/9 - Follow up and feedback pending with Alcami
8/2 - Sunil confirmed that this topic can be marked as Complete</t>
  </si>
  <si>
    <t>PSG Network Devices</t>
  </si>
  <si>
    <t>6/9 - Missing in Odoo. Loaded in Datto. Ticket was opened.
6/10 - Info is loaded in the DEV environment.
6/11 - Some steps are still pending to move the information into PRD
6/14 - Testing is pending
6/15 - Information is loaded now</t>
  </si>
  <si>
    <t>Emergency patching - Security</t>
  </si>
  <si>
    <t>Jimmy / Carlos</t>
  </si>
  <si>
    <t>6/10 - Jimmy to follow up this topic
6/11 - Different process per Customer (sessions were scheduled)
6/14 - Meeting will take place today
6/15 - Patching process to be updated. Follow up call this week
6/16 - A plan is in place - Final details to be discussed
6/18 - Plan is still under revision, next update by 06/23
6/23 - A call is scheduled today for follow up
6/24 - Policies will be reviewed with security and once completed will be uploaded to Odoo by Sunil later today
6/25 - The Team is still reviewing this topic. Richard must be involved
6/28 - Pending to be uploaded in Odoo
6/29 - CAT Team to confirm
6/30 - Final validation pending in order to upload policies
7/1 - Just to upload the information</t>
  </si>
  <si>
    <t>Customer satisfaction for Alcami</t>
  </si>
  <si>
    <t>SD</t>
  </si>
  <si>
    <t>6/23 - Luis to check what can we accomplished
6/24 - Luis will review latter with Alex to show what is available
6/25 - SLA module is available. Dino received the information to enable the automated Surveys
6/28 - Surveys enabled, some of them were test on Alcami's end. Waiting feedback from Dino about some questions
6/29 - Pending feedback from Dino
6/30 - Internal review with DevOps Team
7/2 - Schedule a call to review this 
7/6 - Survey to be created by EIT. Work in Progress.
7/9 - Pending to create and triger some surveys
7/13 - Survey created pending validation to release to production
7/14 - Completed</t>
  </si>
  <si>
    <t>Cypress Patching</t>
  </si>
  <si>
    <t>6/25 - 7 or 8 servers are missing the latest patches
6/28 - Maintenance window to be requested. 
6/29 - Pending confirmation from Teresa
6/30 - Patching will be executed this Friday
7/6 - Activity completed</t>
  </si>
  <si>
    <t>Printer services for Lummus and PSG</t>
  </si>
  <si>
    <t xml:space="preserve">Carlos Revilla / Sunil </t>
  </si>
  <si>
    <t xml:space="preserve">7/21 - Topic opened, meeting will take place next week
7/28 - Meeting already happene, CAT and SD can assist with install drivers, maintenance is on customer side </t>
  </si>
  <si>
    <t>Coyuchi N-able machines</t>
  </si>
  <si>
    <t>SD / N-Able Team</t>
  </si>
  <si>
    <t xml:space="preserve">7/23 - One computer completed
7/26 - Two computers completed
7/27 - Work In Progress
7/29 - Another computer completed just one remaining
8/2 - Call is scheduled for today to complete the installation in the last device
8/3 - User is not answering. The SD will keep trying to contact the user
8/4 - Last computer completed </t>
  </si>
  <si>
    <t xml:space="preserve">On Call List and assign tickets </t>
  </si>
  <si>
    <t>Carlos Revilla and other teams</t>
  </si>
  <si>
    <t xml:space="preserve">7/29 - Review that all the teams knows and use properly the oncall list 
7/30 - No missasigned tickets </t>
  </si>
  <si>
    <t>Email rules for Jerry from Lummus</t>
  </si>
  <si>
    <t xml:space="preserve">Sergio Moreno </t>
  </si>
  <si>
    <t>8/12 - Sergio will review this situation reported by Jerry during the Weekly meeting on 08/11
8/16 - Meeting has been scheduled with Jerry
8/17 - Jerry was not available to attend the scheduled session, ticket will be followed up today</t>
  </si>
  <si>
    <t xml:space="preserve">Templates and process for tickets reassignment </t>
  </si>
  <si>
    <t>SD / 2nd Level Teams</t>
  </si>
  <si>
    <t>8/18 - Meeting will be scheduled to review templates and process
8/19 - Meeting is today and results will be check tomorrow
8/20 - Template defined and loaded in Odoo on Log notes only for ticket reassignments</t>
  </si>
  <si>
    <t>List of applications per Team</t>
  </si>
  <si>
    <t>8/23 - Provide the list of the programs needed to be installed on specialists' ocmputers
8/24 - SD list is created and will be provided. Cloud has provided today.
8/25 - Missing areas, Sergio will follow up
8/26 - Converge/Accudata information is completed
8/27 - CAT is still waiting the information from few Teams
8/27 - Upper Management pending
8/27 - Alex pending
8/31 - Jabra updates to be reviewed by CAT
Meeting with security to define the Apps that must be added.
9/3 - List reviewed with security, some applications pending to be reviewed with SD, other applications removed from the list</t>
  </si>
  <si>
    <t xml:space="preserve">Coyuchi - Kim </t>
  </si>
  <si>
    <t>CSM</t>
  </si>
  <si>
    <t>8/27 - Process for assistance
8/27 - Service Desk or CAT - N-Able installation
8/30 - Kim will try the installation and if necessary, Service Desk team will assist. The next level to escalate will be Cloud.</t>
  </si>
  <si>
    <t>Time zone</t>
  </si>
  <si>
    <t>9/02 - Use time zone for Odoo customers (there are inconveniences within the users that are located in different time zones)</t>
  </si>
  <si>
    <t>Accudata (Connect Wise, etc.) to be moved into Odoo and N-Able on Dec, 9th</t>
  </si>
  <si>
    <t>Sunil</t>
  </si>
  <si>
    <t>Support from multiple Teams (Odoo/N-Able)
9/20 - October 1st to get sign on with all customers (Accudata)
             Expected today to get raw data from Accudata 
             N-able pending to install with Accudata, still on target, no changes with the Go Live 
December go live on Odoo
             Waitin for a go on Accudata to start installing on customers. December 9th</t>
  </si>
  <si>
    <t>In Progress</t>
  </si>
  <si>
    <t>N/A</t>
  </si>
  <si>
    <t>Missing Servers to be added in N-Able Hikma</t>
  </si>
  <si>
    <t>Mary / IOC</t>
  </si>
  <si>
    <t>09/16 Working on authorization
9/20 - No response received yet, Jeff and Randy need to be contacted (by phone) 
9/21 - Prod servers trying to push the N-Able installation.
9/22 - Escalated due no response
9/23 - If no permissions granted they will be out of monitoring 
9/24 - Internal topic from Hikma. Infrastructure team can't do that much as it's on Hikma's side.</t>
  </si>
  <si>
    <t>The Alerts from N-Able in Ivanti</t>
  </si>
  <si>
    <t xml:space="preserve">Still working on the procedure, but there's an issue on Hikma's side. 
9/20 - Getting alerts in Odoo, pending to get them received in Ivanti 
9/21 - Yesterday was a test to see if Ivanti received the alert in N-Able. Hopefuly today there's an answer from Hikma 
9/22 - Testing
</t>
  </si>
  <si>
    <t xml:space="preserve">Infra team create a VM to provide support to Accudata customer </t>
  </si>
  <si>
    <t>Omar T.</t>
  </si>
  <si>
    <t>9/23 - VM Created
            Omar Torralba will contact Antonio Rosete to address additional details
Ticket created with Maneesh
Go to N-Able and use the credentials sent.</t>
  </si>
  <si>
    <t>Documentation in Odoo per Team by Friday</t>
  </si>
  <si>
    <t>9/27/22021</t>
  </si>
  <si>
    <t>Alex / All Teams</t>
  </si>
  <si>
    <t>All Documentation in Odoo - Work Instructions for the operation
CAT - 100%
SD - 100 %
Network - 100%
IOC - 100 %
SOC - 100%</t>
  </si>
  <si>
    <t>Reports coming from Twilio has to be done manually</t>
  </si>
  <si>
    <t>Alex / Devops</t>
  </si>
  <si>
    <t>Luis Torres to check with Maneesh
Might be listed now.
 Pending on confirm
   Mary still having same issues
10/19 - Still no have a solution, pending more feedback and validations from Converge team, because is still not allowing to unblock the sender, and there is no option to store data on a sharepoint manually</t>
  </si>
  <si>
    <t>Postponed</t>
  </si>
  <si>
    <t>Accudata Twilio roles</t>
  </si>
  <si>
    <t>DevOps/Rafael Torres</t>
  </si>
  <si>
    <t>Please create the filters in Twilio to supervise the Accudata team (Hisco, Calpine, MSP Shared and Accudata)
Please also create the graphs and reports.
Needs to load in production 
     10/05 - Provide SLAs to create the dashboards. - Omar to Send the SLA</t>
  </si>
  <si>
    <t>Done</t>
  </si>
  <si>
    <t>MIB process review with the teams</t>
  </si>
  <si>
    <t xml:space="preserve">Alex </t>
  </si>
  <si>
    <t xml:space="preserve">Review the process for the MIB
MIB DLs
DLs reviewed 
Validation of the people on each list on going 
Review owners with Rafael Peña
All information reviewd, ticket will be open
Pending feedback with CSM (Jenn) </t>
  </si>
  <si>
    <t xml:space="preserve">Postponed </t>
  </si>
  <si>
    <t>Evaluation for the teams</t>
  </si>
  <si>
    <t>SD - due day on Friday 
CAT - Complete
SOC - Complete
IOC - In Progress
Cloud -Complete 
Network - Complete</t>
  </si>
  <si>
    <t>Review ITIL Process for audit</t>
  </si>
  <si>
    <t xml:space="preserve">ITSM Processes Review - Monday due date
Current processes in Odoo will be used
Meeting early this week </t>
  </si>
  <si>
    <t>Complete Onboarding permissions checklist</t>
  </si>
  <si>
    <t>SD - Completed
CAT - Completed
SOC - Completed
IOC - Completed
Cloud - Completed 
Network - Completed</t>
  </si>
  <si>
    <t xml:space="preserve">Workaround for Twilio and N-Able </t>
  </si>
  <si>
    <t>Alex / IOC</t>
  </si>
  <si>
    <t>Waiting documentation for n-able failure, exists a portal
Process is in place, pending to have everything ready 
No Workaround for monitoring
Pending to be reviewed, there is no way to monitor devices, it's possible to get direct access but is still under revision
Working on the access to the servers</t>
  </si>
  <si>
    <t>Accudata credentials for the IOC</t>
  </si>
  <si>
    <t>Esaul / Rafa Peña</t>
  </si>
  <si>
    <t xml:space="preserve">Credentials uploaded to Keeper
Antonio and monitoring team working on it
Pending to test, and have everything from accudata tools to keeper 
Pending to test Liquid Power and creds for CAT Team 
Some passwords not found IT Glue need to be reviewed 
Urgent to be completed 
List under revision, once completed will be updated </t>
  </si>
  <si>
    <t>Review link with breached tickets</t>
  </si>
  <si>
    <t>SD / DevOps</t>
  </si>
  <si>
    <t>Topic under revision between SD and DevOps Team
Link with correct information</t>
  </si>
  <si>
    <t>Add technical leads to Odoo</t>
  </si>
  <si>
    <t>DevOps, Omar T. and Antonio Rosete</t>
  </si>
  <si>
    <t xml:space="preserve">Review information of the people to be added
Still work in progress
</t>
  </si>
  <si>
    <t>RCAs created</t>
  </si>
  <si>
    <t>Customer</t>
  </si>
  <si>
    <t>Incident Ticket(s)</t>
  </si>
  <si>
    <t>Problem Ticket #</t>
  </si>
  <si>
    <t>Config Item</t>
  </si>
  <si>
    <t>Criticality</t>
  </si>
  <si>
    <t>RCA status</t>
  </si>
  <si>
    <t>HelpDesk Team</t>
  </si>
  <si>
    <t>Date Opened</t>
  </si>
  <si>
    <t>Due Date for First Draft RCA</t>
  </si>
  <si>
    <t>Actual Date for First Draft RCA</t>
  </si>
  <si>
    <t>First Draft RCA in time? Y/N</t>
  </si>
  <si>
    <t>Due Date for Final RCA</t>
  </si>
  <si>
    <t>Actual date for Final RCA</t>
  </si>
  <si>
    <t>Final RCA in time? Y/N</t>
  </si>
  <si>
    <t>#####</t>
  </si>
  <si>
    <t>######</t>
  </si>
  <si>
    <t>Critical</t>
  </si>
  <si>
    <t>EIT-</t>
  </si>
  <si>
    <t>1/25 - Update</t>
  </si>
  <si>
    <t>OPEN INCIDENTS</t>
  </si>
  <si>
    <t>LAST 72 HOURS</t>
  </si>
  <si>
    <t>Daily</t>
  </si>
  <si>
    <t>Backlog By Status</t>
  </si>
  <si>
    <t>Backlog Aging from Customer</t>
  </si>
  <si>
    <t>Failed SLA</t>
  </si>
  <si>
    <t>Upcoming SLA Failed</t>
  </si>
  <si>
    <t>All Not Updated</t>
  </si>
  <si>
    <t>%</t>
  </si>
  <si>
    <t>EIT TEAMS</t>
  </si>
  <si>
    <t>Incident Created</t>
  </si>
  <si>
    <t>Incident Created (Monitoring)</t>
  </si>
  <si>
    <t>Open</t>
  </si>
  <si>
    <t>Assigned</t>
  </si>
  <si>
    <t>With Customer</t>
  </si>
  <si>
    <t>With Vendor</t>
  </si>
  <si>
    <t>0 to 10 days</t>
  </si>
  <si>
    <t>11 to 20 days</t>
  </si>
  <si>
    <t>21 and older</t>
  </si>
  <si>
    <t>High</t>
  </si>
  <si>
    <t>Normal</t>
  </si>
  <si>
    <t>Low</t>
  </si>
  <si>
    <t>MTD</t>
  </si>
  <si>
    <t>Customer Experience Center</t>
  </si>
  <si>
    <t>EIT-Clients and Applications</t>
  </si>
  <si>
    <t>EIT-Cloud Architect</t>
  </si>
  <si>
    <t>EIT-Cloud Engineering</t>
  </si>
  <si>
    <t>EIT-DevOps</t>
  </si>
  <si>
    <t>EIT-Infrastructure Operations Center</t>
  </si>
  <si>
    <t>EIT-Network</t>
  </si>
  <si>
    <t>EIT-Security Operations Center</t>
  </si>
  <si>
    <t>EIT-Service Desk</t>
  </si>
  <si>
    <t>Infrastructure Cloud Services</t>
  </si>
  <si>
    <t>TOTAL</t>
  </si>
  <si>
    <t>Incidents Summary - Customer Groups</t>
  </si>
  <si>
    <t>OPEN</t>
  </si>
  <si>
    <t>CUSTOMER TEAMS</t>
  </si>
  <si>
    <t>Lummus IT Global Service Desk</t>
  </si>
  <si>
    <t>Lummus-Application Delivery</t>
  </si>
  <si>
    <t>Lummus-Civil/Structural Engineering</t>
  </si>
  <si>
    <t>Lummus-Desktop Support Asia</t>
  </si>
  <si>
    <t>Lummus-Desktop Support Bloomfield</t>
  </si>
  <si>
    <t>Lummus-Desktop Support Europe</t>
  </si>
  <si>
    <t>Lummus-Desktop Support Pasadena</t>
  </si>
  <si>
    <t>Lummus-Desktop Support Woodlands</t>
  </si>
  <si>
    <t>Lummus-Document Management</t>
  </si>
  <si>
    <t>Lummus-ERPSuites</t>
  </si>
  <si>
    <t>Lummus-General Engineering</t>
  </si>
  <si>
    <t>Lummus-IT Resolvers</t>
  </si>
  <si>
    <t xml:space="preserve">Lummus-McDermott </t>
  </si>
  <si>
    <t>Lummus-Multi-Discipline</t>
  </si>
  <si>
    <t>Lummus-Process Engineering</t>
  </si>
  <si>
    <t>Lummus-Supply Chain</t>
  </si>
  <si>
    <t>Service Request Summary - ExactlyIT Groups</t>
  </si>
  <si>
    <t>OPEN SERVICE REQUEST</t>
  </si>
  <si>
    <t>Not Assigned</t>
  </si>
  <si>
    <t>Not Assigned %</t>
  </si>
  <si>
    <t>Not Updated</t>
  </si>
  <si>
    <t>Not Updated %</t>
  </si>
  <si>
    <t>Service Requests Created</t>
  </si>
  <si>
    <t>Service Request Summary - Customer Groups</t>
  </si>
  <si>
    <t>Changes presented and approved on the CAB</t>
  </si>
  <si>
    <t>Company Name</t>
  </si>
  <si>
    <t>Change Ticket#</t>
  </si>
  <si>
    <t>Subject</t>
  </si>
  <si>
    <t>Created on</t>
  </si>
  <si>
    <t>Stage</t>
  </si>
  <si>
    <t>Plan Start</t>
  </si>
  <si>
    <t>Planned End</t>
  </si>
  <si>
    <t>Assigned HelpDesk Team</t>
  </si>
  <si>
    <t>Assigned To</t>
  </si>
  <si>
    <t>ExactlyIT</t>
  </si>
  <si>
    <t>Change Workflow enhancements (#14297)</t>
  </si>
  <si>
    <t>Heuberger, Michael_EIT</t>
  </si>
  <si>
    <t>Lummus Technologies</t>
  </si>
  <si>
    <t>The Hague LAN migration (#14631)</t>
  </si>
  <si>
    <t>Huesca, Jorge_EIT</t>
  </si>
  <si>
    <t>Odoo User (#14725)</t>
  </si>
  <si>
    <t>Kumar, Sunil_EIT</t>
  </si>
  <si>
    <t>Resize VM BMNPBR01 (#15873)</t>
  </si>
  <si>
    <t>Closed</t>
  </si>
  <si>
    <t>Tlapa, Alberto_EIT</t>
  </si>
  <si>
    <t>Change - QoS Implementation Phase1/2 (#16296)</t>
  </si>
  <si>
    <t>Mendoza, Victor_EIT</t>
  </si>
  <si>
    <t>Lummus -Update the DNS entries in the ERP Suites (#16306)</t>
  </si>
  <si>
    <t>Trejo, Monserrat_EIT</t>
  </si>
  <si>
    <t>QoS Implementation Phase2/2 (#16738)</t>
  </si>
  <si>
    <t>Incidents</t>
  </si>
  <si>
    <t>Service Requests</t>
  </si>
  <si>
    <t>Changes</t>
  </si>
  <si>
    <t>Last 24 hours</t>
  </si>
  <si>
    <t>Critical Incidents</t>
  </si>
  <si>
    <t>High Incidents</t>
  </si>
  <si>
    <t>Normal Incidents</t>
  </si>
  <si>
    <t>Low Incidents</t>
  </si>
  <si>
    <t>Normal SR</t>
  </si>
  <si>
    <t>Low SR</t>
  </si>
  <si>
    <t>Incidents older than 21 days</t>
  </si>
  <si>
    <t>Incidents between 11 and 20 days</t>
  </si>
  <si>
    <t>Incidents between 1 and 10 days</t>
  </si>
  <si>
    <t>SR older than 21 days</t>
  </si>
  <si>
    <t>SR between 11 and 20 days</t>
  </si>
  <si>
    <t>SR between 1 and 10 days</t>
  </si>
  <si>
    <t>Older than 21 days</t>
  </si>
  <si>
    <t>NO</t>
  </si>
  <si>
    <t>Older Than 10 days</t>
  </si>
  <si>
    <t>Younger Than 10 days</t>
  </si>
  <si>
    <t>YES</t>
  </si>
  <si>
    <t xml:space="preserve"> </t>
  </si>
  <si>
    <t>Ticket Type</t>
  </si>
  <si>
    <t>(Multiple Items)</t>
  </si>
  <si>
    <t>Change</t>
  </si>
  <si>
    <t>Row Labels</t>
  </si>
  <si>
    <t>Count of Ticket#</t>
  </si>
  <si>
    <t>Incident High (P2)</t>
  </si>
  <si>
    <t>Incident Normal (P3)</t>
  </si>
  <si>
    <t>Incident Low (P4)</t>
  </si>
  <si>
    <t>FALSE</t>
  </si>
  <si>
    <t>Service Request Normal</t>
  </si>
  <si>
    <t>Service Request Low</t>
  </si>
  <si>
    <t>Incident Critical (P1)</t>
  </si>
  <si>
    <t>Alert: Hoover Circular Solutions &gt; HOO US TX Houston on JETDEVSQL01 is Failed Agent Status   (#92034)</t>
  </si>
  <si>
    <t>Grand Total</t>
  </si>
  <si>
    <t>Alert: Hoover Circular Solutions &gt; HOO US TX Houston on HVRFTH-Workflow is Failed Agent Status   (#92033)</t>
  </si>
  <si>
    <t>Zabbix: Open issues with Data Domain monitoring scripts in Zabbix (#61782)</t>
  </si>
  <si>
    <t>Alert: Hoover Circular Solutions &gt; HOO US TX Houston on HVRFTH-OneSDEV is Failed Agent Status   (#92032)</t>
  </si>
  <si>
    <t>Lummus-Asset Management</t>
  </si>
  <si>
    <t>Alert: Hoover Circular Solutions &gt; HOO US TX Houston on JETDEVAPP01 is Failed Agent Status   (#92031)</t>
  </si>
  <si>
    <t>wifi failure (#86316)</t>
  </si>
  <si>
    <t>Lummus-Desktop Support Beijing</t>
  </si>
  <si>
    <t>Maverick-IT Global Service Desk</t>
  </si>
  <si>
    <t>Alert: LiquidPower Specialty Products Inc. &gt; LIQ US TX Bryan on BYN-AP01-1STFL-OFFICE is Failed Conn... [100/110 characters] (#91960)</t>
  </si>
  <si>
    <t>MSP-IT Global Service Desk</t>
  </si>
  <si>
    <t>Alert: LiquidPower Specialty Products Inc. &gt; LIQ US TX Bryan on BYNMesh is Failed Connectivity   (#91958)</t>
  </si>
  <si>
    <t>Russian/Ukraine: Cyber War Preparedness and Precautionary Measures (#83429)</t>
  </si>
  <si>
    <t>MSP-Field Team</t>
  </si>
  <si>
    <t>EIT-Monitoring Tools</t>
  </si>
  <si>
    <t>Alert: LiquidPower Specialty Products Inc. &gt; LIQ US TX Bryan on byn-esx-host01 is Failed Connectivit... [100/103 characters] (#91957)</t>
  </si>
  <si>
    <t>FW: [HIGH]Incident: Account information was discovered in a 3rd party data breach - NewQuest Properties (#91516)</t>
  </si>
  <si>
    <t>UG2-IT Global Service Desk</t>
  </si>
  <si>
    <t>Alert: LiquidPower Specialty Products Inc. &gt; LIQ US TX Bryan on BYN-SW-01-CORE is Failed Connectivit... [100/103 characters] (#91956)</t>
  </si>
  <si>
    <t>MSP-Tech Lead</t>
  </si>
  <si>
    <t>Hisco-IT Resolvers</t>
  </si>
  <si>
    <t>Alert: Hisco &gt; HIS US TX Houston Servers - 5th Patch Group on DEVtfs is Warning Agent Status   (#91951)</t>
  </si>
  <si>
    <t>Fwd: Accudata Ticket - C level employees are expiring wifi connectivity issues still (#74797)</t>
  </si>
  <si>
    <t>Maverick-IT Resolvers</t>
  </si>
  <si>
    <t>Alert: NewQuest Properties &gt; NEW US TX Houston on Su200-Finance Area is Failed Connectivity   (#91944)</t>
  </si>
  <si>
    <t>PHS AD\DNS Issue (#87585)</t>
  </si>
  <si>
    <t>Hisco IT Global Service Desk</t>
  </si>
  <si>
    <t>MSP-IT Global Service Desk User Admin</t>
  </si>
  <si>
    <t>EIT-HR</t>
  </si>
  <si>
    <t>Lummus-Invasystems-Hyperion</t>
  </si>
  <si>
    <t>Alert: LiquidPower Specialty Products Inc. &gt; LIQ US TX Houston on HSNVMPVEEAM02 is Failed Memory   (#91973)</t>
  </si>
  <si>
    <t>Lummus-Invasystems-Web Time Entry</t>
  </si>
  <si>
    <t>Alert: Alcami &gt; ALC Azure Non-Production on alcnuwebes1-v01 is Failed Memory   (#91935)</t>
  </si>
  <si>
    <t>Alert: Puffer &gt; PUF US TX Stafford on BRY-SQL-0001 is Failed CPU   (#91927)</t>
  </si>
  <si>
    <t>PSG-IT Team</t>
  </si>
  <si>
    <t>Lummus-Application Development</t>
  </si>
  <si>
    <t>Lummus-Invasystems-Salesforce</t>
  </si>
  <si>
    <t>Lummus-Invasystems-Peoplesoft</t>
  </si>
  <si>
    <t>Alert: Cintas Corporation &gt; Cin Azure Production on prod-nc-wp-01 is Failed CPU   (#92043)</t>
  </si>
  <si>
    <t>Lummus-Invasystems-Taleo</t>
  </si>
  <si>
    <t>Lummus-Access Control</t>
  </si>
  <si>
    <t>Alert: Cintas Corporation &gt; Cin Azure Production on prod-nc-wp-01 is Failed CPU   (#92042)</t>
  </si>
  <si>
    <t>PSG IT Global Service Desk</t>
  </si>
  <si>
    <t>Lummus-Safety</t>
  </si>
  <si>
    <t>Alert Email Digest: PrismCentral has 4 unresolved alerts (#92037)</t>
  </si>
  <si>
    <t>Alert: Alcami &gt; ALC Azure Non-Production on alcnuwebes1-v02 is Failed Memory   (#92029)</t>
  </si>
  <si>
    <t>EIT-MSFT Premium Support</t>
  </si>
  <si>
    <t>Lummus-Engineering</t>
  </si>
  <si>
    <t>Canceled: We'll be performing maintenance for the ExpressRoute Site
 in Washington DC (#92027)</t>
  </si>
  <si>
    <t>Alert: LiquidPower Specialty Products Inc. &gt; LIQ US TX Bryan on bryntpiisint01 is Failed Memory   (#92026)</t>
  </si>
  <si>
    <t>Alert: Hikma &gt; HIK US OH Columbus on WW-COL-VDISQL01 is Failed Memory   (#92023)</t>
  </si>
  <si>
    <t>Alert: Cypress Lawn &gt; CYP US CA Colma HQ on HQS-ABS01 is Warning Disk  C: (#92022)</t>
  </si>
  <si>
    <t>Lummus-Human Resources</t>
  </si>
  <si>
    <t>Alert: Dallas Area Habitat for Humanity &gt; DAL US TX Dallas on DAHAZAD03 is Warning Memory   (#92021)</t>
  </si>
  <si>
    <t>PHS-IT Global Service Desk</t>
  </si>
  <si>
    <t>Alert: KS2 Technologies &gt; KS2 US TX Grapevine on 192.168.2.28 is Failed Connectivity   (#92019)</t>
  </si>
  <si>
    <t>Alert: KS2 Technologies &gt; KS2 US TX Grapevine on KS2PROD is Failed Connectivity   (#92018)</t>
  </si>
  <si>
    <t>Alert: KS2 Technologies &gt; KS2 US TX Grapevine on KS2PROD is Failed Connectivity   (#92017)</t>
  </si>
  <si>
    <t>Lummus-Finance</t>
  </si>
  <si>
    <t>Alert: KS2 Technologies &gt; KS2 US TX Grapevine on ks2fiber1 is Failed Connectivity   (#92016)</t>
  </si>
  <si>
    <t>Alert: KS2 Technologies &gt; KS2 US TX Grapevine on IBM_2498_X24 (192.168.2.42) is Failed Connectivity ... [100/101 characters] (#92015)</t>
  </si>
  <si>
    <t>Alert: KS2 Technologies &gt; KS2 US TX Grapevine on 192.168.2.50 is Failed Connectivity   (#92014)</t>
  </si>
  <si>
    <t>Alert: KS2 Technologies &gt; KS2 US TX Grapevine on KS2PROD is Failed Connectivity   (#92013)</t>
  </si>
  <si>
    <t>MSP-Customer Success Manager</t>
  </si>
  <si>
    <t>Alert: KS2 Technologies &gt; KS2 US TX Grapevine on 192.168.2.47 is Failed Connectivity   (#92012)</t>
  </si>
  <si>
    <t>Alert: KS2 Technologies &gt; KS2 US TX Grapevine on IBM_2498_X24 is Failed Connectivity   (#92011)</t>
  </si>
  <si>
    <t>Alert: Lummus Technology &gt; LUM Azure Production on lum-jmpus-pw-01 is Failed CPU   (#92010)</t>
  </si>
  <si>
    <t>Alert: Lummus Technology &gt; LUM Azure Production on lum-jmpus-pw-01 is Failed CPU   (#92009)</t>
  </si>
  <si>
    <t>Alert: Carousel Motor Group &gt; CAR RBC Plaza on CMG-CorpRBC-RT02 is Failed Connectivity   (#92007)</t>
  </si>
  <si>
    <t>Alert: Puffer &gt; PUF US TX Stafford on BRY-FS-0021 is Failed Memory   (#92005)</t>
  </si>
  <si>
    <t>FW: Weekly Backup Report for RKDATTOSVR (#92002)</t>
  </si>
  <si>
    <t>FW: Weekly Backup Report for RKDATTOSVR (#92001)</t>
  </si>
  <si>
    <t>FW: Weekly Backup Report for RKDATTOSVR (#92000)</t>
  </si>
  <si>
    <t>FW: Weekly Backup Report for RKDATTOSVR (#91999)</t>
  </si>
  <si>
    <t>Alert: Puffer &gt; PUF US TX Stafford on BRY-SM-0008 is Warning Memory   (#91998)</t>
  </si>
  <si>
    <t>Alert: Lummus Technology &gt; LUM Azure Production on lum-wfsus-pw-02 is Failed CPU   (#91997)</t>
  </si>
  <si>
    <t>Alert: Lummus Technology &gt; LUM Azure Production on lum-wfsus-pw-02 is Failed CPU   (#91996)</t>
  </si>
  <si>
    <t>Scheduled Task coyuchi cleanup shipmentprocesscheck folder Completed (#91994)</t>
  </si>
  <si>
    <t>Follow UP Alert: Kaneka &gt; KAN US TX Pasadena on KNLLABWORKS is Warning Agent Status   (#91993)</t>
  </si>
  <si>
    <t>Alert: Polymer Solutions Group &gt; POL Azure Production on psgnvdes1pw01 is Failed CPU   (#91992)</t>
  </si>
  <si>
    <t>Alert: Polymer Solutions Group &gt; POL Azure Production on psgnvdes1pw01 is Failed CPU   (#91991)</t>
  </si>
  <si>
    <t>Alert: Hoover Circular Solutions &gt; HOO US TX Houston on HFVWATS is Failed CPU   (#91990)</t>
  </si>
  <si>
    <t>Alert: Hoover Circular Solutions &gt; HOO US TX Houston on HFVWATS is Failed CPU   (#91989)</t>
  </si>
  <si>
    <t>Alert: Kaneka &gt; KAN US TX Pasadena on KNLLABWORKS is Warning Agent Status   (#91988)</t>
  </si>
  <si>
    <t>Alert: NewQuest Properties &gt; NEW US TX Houston on Deathstar is Warning Memory   (#91987)</t>
  </si>
  <si>
    <t>Alert: Polymer Solutions Group &gt; POL Azure Production on psgnvdes1pw01 is Warning Memory   (#91986)</t>
  </si>
  <si>
    <t>Alert: Hikma &gt; HIK US OH Columbus on COLAS60053 is Failed Memory   (#91985)</t>
  </si>
  <si>
    <t>Datto ALERT SN: b42e99ab260c Host: PHSDATTOSVR ID: 2 Type: Device Not
 Seen Alert (#91983)</t>
  </si>
  <si>
    <t>Alert: Dallas Area Habitat for Humanity &gt; DAL US TX Dallas on Veeam-Mgmt is Failed Memory   (#91982)</t>
  </si>
  <si>
    <t>Alert: NewQuest Properties &gt; NEW US TX Houston on NQDATA3 is Warning Memory   (#91979)</t>
  </si>
  <si>
    <t>Alert: Lummus Technology &gt; LUM Azure Production on lum-jmpus-pw-02 is Failed CPU   (#91977)</t>
  </si>
  <si>
    <t>Alert: Lummus Technology &gt; LUM Azure Production on lum-jmpus-pw-02 is Failed CPU   (#91976)</t>
  </si>
  <si>
    <t>Alert: Lummus Technology &gt; LUM US NJ BloomField on US-BMN-A1-CORE1 is Failed Connectivity   (#91974)</t>
  </si>
  <si>
    <t>Alert: Alcami &gt; ALC Azure Non-Production on alcnuctxes1-d00 is Failed Agent Status   (#91972)</t>
  </si>
  <si>
    <t>Alert: Hisco &gt; HIS US TX Houston Servers - 5th Patch Group on DEVpim is Warning Memory   (#91971)</t>
  </si>
  <si>
    <t>Alert: LiquidPower Specialty Products Inc. &gt; LIQ US TX Houston on HSNVMPVEEAM02 is Warning Memory   (#91969)</t>
  </si>
  <si>
    <t>Alert: NewQuest Properties &gt; NEW US TX Houston on NQDATA3 is Failed Memory   (#91968)</t>
  </si>
  <si>
    <t>Alert: Lummus Technology &gt; LUM Azure Production on lum-medcv-pw-01 is Failed CPU   (#91967)</t>
  </si>
  <si>
    <t>Alert: Lummus Technology &gt; LUM Azure Production on lum-medcv-pw-01 is Failed CPU   (#91966)</t>
  </si>
  <si>
    <t>Alert: Alcami &gt; ALC Azure Non-Production on alcnuwebes1-v02 is Failed Agent Status   (#91965)</t>
  </si>
  <si>
    <t>Alert: LiquidPower Specialty Products Inc. &gt; LIQ US TX Bryan on BRYVMPVEEAM02 is Warning Memory   (#91964)</t>
  </si>
  <si>
    <t>Alert: LiquidPower Specialty Products Inc. &gt; LIQ US TX Bryan on BRYVMPVEEAM02 is Failed Memory   (#91963)</t>
  </si>
  <si>
    <t>Alert: Lummus Technology &gt; LUM Azure Production on lum-eaus-pw-01 is Failed Agent Status   (#91962)</t>
  </si>
  <si>
    <t>Alert: Hisco &gt; HIS US TX Houston Servers - 5th Patch Group on cyrbackup1 is Failed Memory   (#91961)</t>
  </si>
  <si>
    <t>Alert: LiquidPower Specialty Products Inc. &gt; LIQ US OK Chickasha on CKSVMPVEEAM01 is Failed Memory   (#91959)</t>
  </si>
  <si>
    <t>Alert: NewQuest Properties &gt; NEW US TX Houston on Deathstar is Failed Memory   (#91954)</t>
  </si>
  <si>
    <t>Alert: Hisco &gt; HIS US TX Houston Servers - 5th Patch Group on DEVscout is Failed CPU   (#91953)</t>
  </si>
  <si>
    <t>Alert: Hisco &gt; HIS US TX Houston Servers - 5th Patch Group on DEVscout is Failed CPU   (#91952)</t>
  </si>
  <si>
    <t>Alert: Hoover Circular Solutions &gt; HOO US TX Houston on AZ-EX01 is Warning Disk  C: (#91950)</t>
  </si>
  <si>
    <t>Alert: Lummus Technology &gt; LUM Azure Production on lum-teklt-pw-01 is Failed Memory   (#91949)</t>
  </si>
  <si>
    <t>Alert: Hisco &gt; HIS US TX Houston Servers - 3rd Patch Group on CyrSXWeb2 is Failed Agent Status   (#91948)</t>
  </si>
  <si>
    <t>Alert: Lummus Technology &gt; LUM Azure Production on lum-adknl-pw-01 is Warning Memory   (#91947)</t>
  </si>
  <si>
    <t>Alert: Lummus Technology &gt; LUM Azure Production on lum-adknl-pw-01 is Failed Memory   (#91946)</t>
  </si>
  <si>
    <t>Alert: Dallas Area Habitat for Humanity &gt; DAL US TX Dallas on Exchange2013 is Failed Disk  C: (#91945)</t>
  </si>
  <si>
    <t>Aryaka: [Non-Impacting] Emergency Maintenance on Beijing4 POP
 [ref:_00DA0ISST._5003w1c8iXg:ref] (#91943)</t>
  </si>
  <si>
    <t>Alert: Dallas Area Habitat for Humanity &gt; DAL US TX Dallas on DAHfH2008DC is Failed Memory   (#91942)</t>
  </si>
  <si>
    <t>Alert: Lummus Technology &gt; LUM Azure Production on lum-medwe-pw-01 is Failed CPU   (#91941)</t>
  </si>
  <si>
    <t>Alert: Lummus Technology &gt; LUM Azure Production on lum-idbus-pl-01 is Failed CPU   (#91940)</t>
  </si>
  <si>
    <t>Alert: Lummus Technology &gt; LUM Azure Production on lum-idbus-pl-01 is Failed CPU   (#91939)</t>
  </si>
  <si>
    <t>Alert: Lummus Technology &gt; LUM Azure Production on lum-medwe-pw-01 is Failed CPU   (#91938)</t>
  </si>
  <si>
    <t>Alert: Lummus Technology &gt; Lum Azure Non-Production on LUM-AMSDB-DW-01 is Warning Memory   (#91937)</t>
  </si>
  <si>
    <t>Alert: Puffer &gt; PUF US TX Stafford on stc128p is Warning Memory   (#91936)</t>
  </si>
  <si>
    <t>Alert: Hisco &gt; HIS US TX Houston Servers - 3rd Patch Group on CyrSXWeb4 is Failed Agent Status   (#91934)</t>
  </si>
  <si>
    <t>Alert: Cypress Lawn &gt; CYP US CA Colma HQ on HQS-FPS02 is Warning Memory   (#91933)</t>
  </si>
  <si>
    <t>Alert: Puffer &gt; PUF US TX Stafford on BRY-KRL-0001 is Warning Memory   (#91932)</t>
  </si>
  <si>
    <t>Alert: Dallas Area Habitat for Humanity &gt; DAL US TX Dallas on DAHFH2008FS is Warning Memory   (#91931)</t>
  </si>
  <si>
    <t>Alert: Puffer &gt; PUF US TX Stafford on BRY-SQL-0003 is Failed CPU   (#91930)</t>
  </si>
  <si>
    <t>Alert: Puffer &gt; PUF US TX Stafford on BRY-SQL-0003 is Failed CPU   (#91929)</t>
  </si>
  <si>
    <t>Alert: Puffer &gt; PUF US TX Stafford on BRY-SQL-0001 is Failed CPU   (#91928)</t>
  </si>
  <si>
    <t>Alert: Puffer &gt; PUF US TX Stafford on bry-veem-0001 is Failed CPU   (#91926)</t>
  </si>
  <si>
    <t>Alert: Puffer &gt; PUF US TX Stafford on bry-veem-0001 is Failed CPU   (#91925)</t>
  </si>
  <si>
    <t>Alert: Puffer &gt; PUF US TX Stafford on BRY-CERT-0001 is Failed CPU   (#91924)</t>
  </si>
  <si>
    <t>Alert: Puffer &gt; PUF US TX Stafford on BRY-CERT-0001 is Failed CPU   (#91923)</t>
  </si>
  <si>
    <t>Alert: Puffer &gt; PUF US TX Stafford on bry-ecas-0002 is Failed CPU   (#91922)</t>
  </si>
  <si>
    <t>Alert: Puffer &gt; PUF US TX Stafford on bry-ecas-0002 is Failed CPU   (#91921)</t>
  </si>
  <si>
    <t>Alert: Puffer &gt; PUF US TX Stafford on BRY-NPS-0001 is Failed CPU   (#91920)</t>
  </si>
  <si>
    <t>Alert: Puffer &gt; PUF US TX Stafford on BRY-NPS-0001 is Failed CPU   (#91919)</t>
  </si>
  <si>
    <t>FW: New investigation: 2022-03-21-003 (#92038)</t>
  </si>
  <si>
    <t>FW: New investigation: 2022-03-21-002 (#92024)</t>
  </si>
  <si>
    <t>FW: New investigation: 2022-03-21-001 (#91995)</t>
  </si>
  <si>
    <t>Carbon Black Cloud Alert - 4acba420-a623-17e3-2daf-b7d5bcad0cb6 (#91981)</t>
  </si>
  <si>
    <t>LSPI- Sentinel Alerts  Medium   (#91978)</t>
  </si>
  <si>
    <t>FW: [Cisco AMP for Endpoints Subscription] [gcb - threat detected] Matching Events Found On HOU-SVR-DC2.gulfcapital.com (#91970)</t>
  </si>
  <si>
    <t>Urgently Required | Lummus Account password reset for
 lorna.howell@lummusconsultants.com (#92020)</t>
  </si>
  <si>
    <t>Error in COMOS access  (#92003)</t>
  </si>
  <si>
    <t>Unable to login (#91975)</t>
  </si>
  <si>
    <t>VPN issue (#92028)</t>
  </si>
  <si>
    <t>WTE-Approve Timesheet Option is not Available (#92044)</t>
  </si>
  <si>
    <t>Alert: Hikma &gt; HIK US OH Columbus on WW-COL-DSPDB01 is Warning SQL TCP Availability  1433 (#92039)</t>
  </si>
  <si>
    <t>Silent call (#91719)</t>
  </si>
  <si>
    <t>SharePoint view changes request (#91955)</t>
  </si>
  <si>
    <t>Labworks not letting loggin in to users (#91980)</t>
  </si>
  <si>
    <t>Ticket#</t>
  </si>
  <si>
    <t>Display Name</t>
  </si>
  <si>
    <t>Assigned to</t>
  </si>
  <si>
    <t>Helpdesk Team</t>
  </si>
  <si>
    <t>Last Updated on</t>
  </si>
  <si>
    <t>Next Activity Type</t>
  </si>
  <si>
    <t>Last Updated by</t>
  </si>
  <si>
    <t>Activity State</t>
  </si>
  <si>
    <t>SLA Deadline</t>
  </si>
  <si>
    <t>SLA Response Deadline</t>
  </si>
  <si>
    <t>SLA Resolution Deadline</t>
  </si>
  <si>
    <t>Priority</t>
  </si>
  <si>
    <t>Tags</t>
  </si>
  <si>
    <t>Company</t>
  </si>
  <si>
    <t>Ticket Source</t>
  </si>
  <si>
    <t>Activity Exception Decoration</t>
  </si>
  <si>
    <t>Close date</t>
  </si>
  <si>
    <t>Project</t>
  </si>
  <si>
    <t>Ticket Aging</t>
  </si>
  <si>
    <t>86316</t>
  </si>
  <si>
    <t>Avendano, Antonio_EIT | ExactlyIT Inc.</t>
  </si>
  <si>
    <t>Warren, Nate | Innowatts, Main</t>
  </si>
  <si>
    <t>Postponed Ticket</t>
  </si>
  <si>
    <t>Overdue</t>
  </si>
  <si>
    <t>88970</t>
  </si>
  <si>
    <t>Garcia, Mike | ExactlyIT Inc.</t>
  </si>
  <si>
    <t>Lalor, Bryan | Puffer Sweiven, LP, Main</t>
  </si>
  <si>
    <t>MSP-VOiP</t>
  </si>
  <si>
    <t>MSP-VOiP-Performance</t>
  </si>
  <si>
    <t>92045</t>
  </si>
  <si>
    <t>carte password not working (#92045)</t>
  </si>
  <si>
    <t>Donina, Ryan | Maverick Services LLC, Main</t>
  </si>
  <si>
    <t>92044</t>
  </si>
  <si>
    <t>Verma, Neetu | Lummus Technology IT</t>
  </si>
  <si>
    <t>Lummus, Gurgaon, Madan, Sakshi</t>
  </si>
  <si>
    <t>Handle Ticket</t>
  </si>
  <si>
    <t>Today</t>
  </si>
  <si>
    <t>Lummus-Web Time Entry</t>
  </si>
  <si>
    <t>Jaramillo, Daniel_EIT | ExactlyIT Inc.</t>
  </si>
  <si>
    <t>ExactlyIT Inc., ExactlyIT IT Monitoring Events</t>
  </si>
  <si>
    <t>Jenkins, William | UG2, Main</t>
  </si>
  <si>
    <t>Hashmi, Salman | Lummus Technology IT</t>
  </si>
  <si>
    <t>Lummus, Gurgaon, Verma, Neetu</t>
  </si>
  <si>
    <t>LUM-Configuration</t>
  </si>
  <si>
    <t>Alvarado, Israel_EIT | ExactlyIT Inc.</t>
  </si>
  <si>
    <t>With User</t>
  </si>
  <si>
    <t>Mueller, Peter | Lummus Technology IT</t>
  </si>
  <si>
    <t>92029</t>
  </si>
  <si>
    <t>Mora, Carlos_EIT | ExactlyIT Inc.</t>
  </si>
  <si>
    <t>Alcami Corporation, Alcami IT Monitoring Events</t>
  </si>
  <si>
    <t>ALCNUWEBES1-V02 (Virtual Compute)</t>
  </si>
  <si>
    <t>92023</t>
  </si>
  <si>
    <t xml:space="preserve">Dallas Area Habitat for Humanity, IT Monitoring Events | Dallas Area Habitat for Humanity, </t>
  </si>
  <si>
    <t>Valencia, Jesus_EIT | ExactlyIT Inc.</t>
  </si>
  <si>
    <t>Kumar, Kuldeep | Lummus Technology IT</t>
  </si>
  <si>
    <t>Lummus, Gurgaon, Pandey, Ankur</t>
  </si>
  <si>
    <t>AVEVA-SimSci PRO/II</t>
  </si>
  <si>
    <t>LUM-Installation</t>
  </si>
  <si>
    <t>Lummus-iDocs</t>
  </si>
  <si>
    <t>92003</t>
  </si>
  <si>
    <t>Kumar, Ankit | Lummus Technology IT</t>
  </si>
  <si>
    <t>Lummus, Gurgaon, Gupta, Ashish</t>
  </si>
  <si>
    <t>91981</t>
  </si>
  <si>
    <t>Castro, Luis_EIT | ExactlyIT Inc.</t>
  </si>
  <si>
    <t>EIT-sa.devops@convergetp.com</t>
  </si>
  <si>
    <t>Planned</t>
  </si>
  <si>
    <t>91980</t>
  </si>
  <si>
    <t>Funes, Jonathan | ExactlyIT Inc.</t>
  </si>
  <si>
    <t>Ware, Reggie | Kaneka North America LLC, Main</t>
  </si>
  <si>
    <t>Harp, Raymond_EIT | ExactlyIT Inc.</t>
  </si>
  <si>
    <t xml:space="preserve">LiquidPower Specialty Products Inc., IT Monitoring Events | LiquidPower Specialty Products Inc., </t>
  </si>
  <si>
    <t xml:space="preserve">Hoover Circular Solutions , IT Monitoring Events | Hoover Circular Solutions , </t>
  </si>
  <si>
    <t>91945</t>
  </si>
  <si>
    <t>Teutli, Robin_EIT | ExactlyIT Inc.</t>
  </si>
  <si>
    <t>Lummus Technology, LLC., Lummus IT Monitoring Events</t>
  </si>
  <si>
    <t>lum-idbus-pl-01 (OS)</t>
  </si>
  <si>
    <t>91887</t>
  </si>
  <si>
    <t>Odoo Error (#91887)</t>
  </si>
  <si>
    <t>Ramirez, Milton_EIT | ExactlyIT MX</t>
  </si>
  <si>
    <t>Trejo, Monserrat_EIT | ExactlyIT Inc.</t>
  </si>
  <si>
    <t>91882</t>
  </si>
  <si>
    <t>Alert: Alcami &gt; ALC Azure Production on alcnuwebes1-p02 is Warning Memory   (#91882)</t>
  </si>
  <si>
    <t>alcnuwebes1-p02 (Virtual Compute)</t>
  </si>
  <si>
    <t>LSPI- Sentinel Alerts  Medium   (#91819)</t>
  </si>
  <si>
    <t>LSPI- Sentinel Alerts  Medium   (#91818)</t>
  </si>
  <si>
    <t>91817</t>
  </si>
  <si>
    <t>Alert: Alcami &gt; ALC Azure Non-Production on alcnuwebes1-v01 is Warning Memory   (#91817)</t>
  </si>
  <si>
    <t>ALCNUWEBES1-V01 (Virtual Compute)</t>
  </si>
  <si>
    <t>Alert: Hikma &gt; HIK US OH Columbus on WW-COL-WOREOS04 is Failed Agent Status   (#91660)</t>
  </si>
  <si>
    <t>Alert: Hikma &gt; HIK US OH Columbus on WW-COL-WOREOS02 is Failed Agent Status   (#91659)</t>
  </si>
  <si>
    <t>LSPI- Sentinel Alerts  Medium   (#91593)</t>
  </si>
  <si>
    <t>91559</t>
  </si>
  <si>
    <t>New Joiner - Alexandra Rojas (#91559)</t>
  </si>
  <si>
    <t>Vivero, Vivian_EIT | ExactlyIT MX</t>
  </si>
  <si>
    <t>Rogelio Pacheco  (#91524)</t>
  </si>
  <si>
    <t>Escobar, Adriana_EIT | ExactlyIT Inc.</t>
  </si>
  <si>
    <t>Raya, Orlando | Hisco, Main</t>
  </si>
  <si>
    <t>91516</t>
  </si>
  <si>
    <t>Cram, Jordan | ExactlyIT Inc.</t>
  </si>
  <si>
    <t xml:space="preserve">NewQuest Properties, IT Monitoring Events | NewQuest Properties, </t>
  </si>
  <si>
    <t>91515</t>
  </si>
  <si>
    <t>CAR 2022-0020 Bloomfield Laptop Order (#91515)</t>
  </si>
  <si>
    <t>Arancibia, Lester | Lummus Technology IT</t>
  </si>
  <si>
    <t>Lummus, Bloomfield, Arana, Andres</t>
  </si>
  <si>
    <t>Desktop/Workstation/Laptop_EIT</t>
  </si>
  <si>
    <t>New Odoo account Juan DeLeon (#91512)</t>
  </si>
  <si>
    <t>Escobar, Adriana | Accudata Customer, Main</t>
  </si>
  <si>
    <t>MSP-User Management</t>
  </si>
  <si>
    <t>MSP-User Mgmnt-User Changes</t>
  </si>
  <si>
    <t>91506</t>
  </si>
  <si>
    <t>Alert: Dallas Area Habitat for Humanity &gt; DAL US TX Dallas on Veeam-Mgmt is Warning Memory   (#91506)</t>
  </si>
  <si>
    <t>MFA Issues Phillip Yandell (#91486)</t>
  </si>
  <si>
    <t>Maverick Services LLC, IT Monitoring Events | Maverick Services LLC,</t>
  </si>
  <si>
    <t>91484</t>
  </si>
  <si>
    <t>Lummus - Create new server (#91484)</t>
  </si>
  <si>
    <t>Delon, Gilberto_EIT | ExactlyIT Inc.</t>
  </si>
  <si>
    <t>Lummus, Pasadena, Brown, Lonnie</t>
  </si>
  <si>
    <t>New Employee Setup for Juan DeLeon (#91482)</t>
  </si>
  <si>
    <t>Noriega, Jose A | Hisco</t>
  </si>
  <si>
    <t>hiscosharepoint@hiscoinc.com</t>
  </si>
  <si>
    <t>Offboarding accounts (#91481)</t>
  </si>
  <si>
    <t>PSG, Cleveland, Cochran, Rich</t>
  </si>
  <si>
    <t>Need a new laptop (#91475)</t>
  </si>
  <si>
    <t>DEHOYOS, MALVA | Hisco, Main</t>
  </si>
  <si>
    <t>91466</t>
  </si>
  <si>
    <t>Unfamiliar sign-in properties Incident ID: 4629 (#91466)</t>
  </si>
  <si>
    <t>Luna, Paola_EIT | ExactlyIT Inc.</t>
  </si>
  <si>
    <t>EagleBurgmann GmbH, Mallachewitz, Tim</t>
  </si>
  <si>
    <t>[EXTERNAL]: Ready for Implementation - M:\Accounting\QR L Drive for
 Jacke
 Potter - Form ID# 3561 (#91454)</t>
  </si>
  <si>
    <t>no-reply@sharepointonline.com</t>
  </si>
  <si>
    <t>[EXTERNAL]: Ready for Implementation - M:\Accounting\Houston for
 Jacke
 Potter - Form ID# 3559 (#91453)</t>
  </si>
  <si>
    <t>[EXTERNAL]: Ready for Implementation - M:\Accounting\LA for Jacke
 Potter -
 Form ID# 3560 (#91452)</t>
  </si>
  <si>
    <t>[EXTERNAL]: Ready for Implementation - M:\Accounting\Acquisitions &amp;
 Divestitures for Jacke Potter - Form ID# 3558 (#91451)</t>
  </si>
  <si>
    <t>91448</t>
  </si>
  <si>
    <t>MacBook can't share screen (#91448)</t>
  </si>
  <si>
    <t>Montes, Leonel_EIT | ExactlyIT Inc.</t>
  </si>
  <si>
    <t>Huang, Feiran | Innowatts, Main</t>
  </si>
  <si>
    <t>91437</t>
  </si>
  <si>
    <t>Unable to connect to JDE (#91437)</t>
  </si>
  <si>
    <t>Arana, Andres | Lummus Technology IT</t>
  </si>
  <si>
    <t>nicola.hamilton@lummustech.com</t>
  </si>
  <si>
    <t>E-mail for Samuel Santana de Souza (#91432)</t>
  </si>
  <si>
    <t>Ramirez, Marco_EIT | ExactlyIT Inc.</t>
  </si>
  <si>
    <t>PSG, Cleveland, Encinas, Fabio</t>
  </si>
  <si>
    <t>Edit ability on Subscription (#91426)</t>
  </si>
  <si>
    <t>Simon, Jon | ExactlyIT Inc.</t>
  </si>
  <si>
    <t>Domain password reset (#91425)</t>
  </si>
  <si>
    <t>Chavez, Ivonne | Hisco, Main</t>
  </si>
  <si>
    <t>Hisco-Access Permission</t>
  </si>
  <si>
    <t>SFTP folder and account (#91424)</t>
  </si>
  <si>
    <t>Noriega,  Citlali_EIT | ExactlyIT Inc.</t>
  </si>
  <si>
    <t>91423</t>
  </si>
  <si>
    <t>Cisco Finesse (#91423)</t>
  </si>
  <si>
    <t>Green, Kathy | Hisco, Main</t>
  </si>
  <si>
    <t>Alejandra Iriarte - FUZE Line (#91422)</t>
  </si>
  <si>
    <t>Fabila, Diego_EIT | ExactlyIT Inc.</t>
  </si>
  <si>
    <t>Ortega, Juan | Principle Health Systems, Main</t>
  </si>
  <si>
    <t>MSP-Collaboration / Voice Phones</t>
  </si>
  <si>
    <t>Cannot access Time Sheet (#91420)</t>
  </si>
  <si>
    <t>Lummus, Houston, Pan, Daxin</t>
  </si>
  <si>
    <t>Urgent Modify Ticket# 90150 (#91417)</t>
  </si>
  <si>
    <t>Bartell, Mathew_EIT | ExactlyIT Inc.</t>
  </si>
  <si>
    <t>Stephens, Chelsea | Hisco, Workstation - US9</t>
  </si>
  <si>
    <t>Hisco-E-Mail issues</t>
  </si>
  <si>
    <t>Managed Identity for Odoo (#91415)</t>
  </si>
  <si>
    <t>Elizarraraz, Javier_EIT | ExactlyIT Inc.</t>
  </si>
  <si>
    <t>Torres, Luis_EIT | ExactlyIT Inc.</t>
  </si>
  <si>
    <t>EIT-Azure DevOps</t>
  </si>
  <si>
    <t>Meza, Ixchel | Hisco, Main</t>
  </si>
  <si>
    <t>[Hisco_G_Configuration] Configuration</t>
  </si>
  <si>
    <t>exa-comcv-pw-01</t>
  </si>
  <si>
    <t>Change Standard Generic</t>
  </si>
  <si>
    <t>91315</t>
  </si>
  <si>
    <t>"Your device is missing important security fixes" (#91315)</t>
  </si>
  <si>
    <t>Arias, Cecilia_EIT | ExactlyIT Inc.</t>
  </si>
  <si>
    <t>Rojas, Ana Karen | UG2, California</t>
  </si>
  <si>
    <t>MSP-Miscellaneous Apps</t>
  </si>
  <si>
    <t>MSP-Misc-Performance</t>
  </si>
  <si>
    <t>Heuberger, Michael_EIT | ExactlyIT Inc.</t>
  </si>
  <si>
    <t>91297</t>
  </si>
  <si>
    <t>My computer locks out for 15 minutes if I type in a wrong password (#91297)</t>
  </si>
  <si>
    <t>Lummus, The Woodlands, Ahmed, Syed</t>
  </si>
  <si>
    <t>91282</t>
  </si>
  <si>
    <t>Network computer issues (#91282)</t>
  </si>
  <si>
    <t>Esquivel, Alejandro_EIT | ExactlyIT Inc.</t>
  </si>
  <si>
    <t>Lummus, Bloomfield, Zalyubovskaya, Tamara</t>
  </si>
  <si>
    <t>Missing Item/Person/System etc. please create</t>
  </si>
  <si>
    <t>LUM-SystemError</t>
  </si>
  <si>
    <t>McCrory, Shawn | Hisco, Main</t>
  </si>
  <si>
    <t>91262</t>
  </si>
  <si>
    <t>Carbon Black Cloud Alert - 1b557037-9eb2-0fc1-2c41-62dae6d75579 (#91262)</t>
  </si>
  <si>
    <t>Lummus, The Woodlands, Gaines, Ryan</t>
  </si>
  <si>
    <t>Exchange Mailbox_EIT</t>
  </si>
  <si>
    <t>Concur (SAP)-Concur</t>
  </si>
  <si>
    <t>test (#91236)</t>
  </si>
  <si>
    <t>EIT-Odoo</t>
  </si>
  <si>
    <t>Gingery, Lynn | Hisco, Main</t>
  </si>
  <si>
    <t>Hisco-Computer Issues</t>
  </si>
  <si>
    <t>91229</t>
  </si>
  <si>
    <t>FW: FW: Error message - Need help (#91229)</t>
  </si>
  <si>
    <t>Bennett, Adam | PSG</t>
  </si>
  <si>
    <t>PSG, Cleveland, Seuffert, Rita</t>
  </si>
  <si>
    <t>Mireles, Santos | Maverick</t>
  </si>
  <si>
    <t>Lummus-JDE Supplier Add/Change/Delete Form</t>
  </si>
  <si>
    <t>Rhoades, John | ExactlyIT Inc.</t>
  </si>
  <si>
    <t>MSP-Printer/Scanner</t>
  </si>
  <si>
    <t>Lummus, Gurgaon, Sethi, Vijeta</t>
  </si>
  <si>
    <t>Oracle-Taleo</t>
  </si>
  <si>
    <t>91165</t>
  </si>
  <si>
    <t>Scott Neifert is having issues with Teams while sending a Team’s meeting (#91165)</t>
  </si>
  <si>
    <t>Lummus, Bloomfield, Jalaly, Sayid</t>
  </si>
  <si>
    <t>91157</t>
  </si>
  <si>
    <t>Defective Headset (#91157)</t>
  </si>
  <si>
    <t>Sloan, Mike | Hisco, Main</t>
  </si>
  <si>
    <t>Solis, Ivan_EIT | ExactlyIT Inc.</t>
  </si>
  <si>
    <t>91151</t>
  </si>
  <si>
    <t>VDI Menu - Txn Workflow and JIB Inquiry (#91151)</t>
  </si>
  <si>
    <t>Domingue, Suzette | Maverick Services LLC, Main</t>
  </si>
  <si>
    <t>Cheek, Jodi | Lummus Technology IT</t>
  </si>
  <si>
    <t>91144</t>
  </si>
  <si>
    <t>Transformer Power  cord damaged. (#91144)</t>
  </si>
  <si>
    <t>Cotera, Rafael_EIT | ExactlyIT Inc.</t>
  </si>
  <si>
    <t>Ewen, Mark | LiquidPower Specialty Products Inc., Main</t>
  </si>
  <si>
    <t>91139</t>
  </si>
  <si>
    <t>FW: error msg while trying add component (#91139)</t>
  </si>
  <si>
    <t>Gaines, Ryan | Lummus Technology IT</t>
  </si>
  <si>
    <t>Lummus, The Woodlands, Chakraborty, Sudipto</t>
  </si>
  <si>
    <t>Grajales, Patrick_EIT | ExactlyIT Inc.</t>
  </si>
  <si>
    <t>Paskos, Jennie | LiquidPower Specialty Products Inc., Main</t>
  </si>
  <si>
    <t>91083</t>
  </si>
  <si>
    <t>Unfamiliar sign-in properties Incident ID: 4595 (#91083)</t>
  </si>
  <si>
    <t>Taylor, Spencer</t>
  </si>
  <si>
    <t>91031</t>
  </si>
  <si>
    <t>Alert A1056: HQS-NX: Critical: RAM Usage high on CVM : 10.10.1.232 (#91031)</t>
  </si>
  <si>
    <t>Meneses, Luis_EIT | ExactlyIT Inc.</t>
  </si>
  <si>
    <t>cluster@nutanix.com</t>
  </si>
  <si>
    <t>91028</t>
  </si>
  <si>
    <t>Computer is slow. Task manager has multiple tasks running (#91028)</t>
  </si>
  <si>
    <t>Baltazar, Edgar_EIT | ExactlyIT Inc.</t>
  </si>
  <si>
    <t>Seaback, Doug | Hisco, Main</t>
  </si>
  <si>
    <t>Hisco-Computer Issues-Windows</t>
  </si>
  <si>
    <t>[Hisco_G_Performance] Performance</t>
  </si>
  <si>
    <t>Uepi, Ema | UG2, California</t>
  </si>
  <si>
    <t>Jimenez, Miguel_EIT | ExactlyIT Inc.</t>
  </si>
  <si>
    <t>Hisco-Hardware Issues</t>
  </si>
  <si>
    <t>90992</t>
  </si>
  <si>
    <t>Slow Internet at Innowatts Houston Office (#90992)</t>
  </si>
  <si>
    <t>Zeron, Francisco_EIT | ExactlyIT Inc.</t>
  </si>
  <si>
    <t>Gobbell, June | Innowatts, Main</t>
  </si>
  <si>
    <t>Koronczok, Brad | Maverick</t>
  </si>
  <si>
    <t>90949</t>
  </si>
  <si>
    <t>Phone not working (#90949)</t>
  </si>
  <si>
    <t>Nguyen, Hanh | Hisco</t>
  </si>
  <si>
    <t>Sullivan, Michelle | Hisco, Main</t>
  </si>
  <si>
    <t>Erb, Justin | Maverick Services LLC, Main</t>
  </si>
  <si>
    <t>Muthusamy, Poorani | Lummus Technology IT</t>
  </si>
  <si>
    <t>Vohs, Richard | Hisco, Main</t>
  </si>
  <si>
    <t>90916</t>
  </si>
  <si>
    <t>Alert: Dallas Area Habitat for Humanity &gt; DAL US TX Dallas on DAHASR01 is Failed CPU   (#90916)</t>
  </si>
  <si>
    <t>Aboshehata, Ahmed_EIT1 | ExactlyIT Inc.</t>
  </si>
  <si>
    <t>90911</t>
  </si>
  <si>
    <t>Lain White Outlook not working (#90911)</t>
  </si>
  <si>
    <t>Garcia, Julian_EIT | ExactlyIT Inc.</t>
  </si>
  <si>
    <t>White, Lain | Maverick Services LLC, Main</t>
  </si>
  <si>
    <t>90907</t>
  </si>
  <si>
    <t>Issue Running Report in HFM (#90907)</t>
  </si>
  <si>
    <t>Sara, Mallesh | Lummus Technology IT</t>
  </si>
  <si>
    <t>Lummus, The Woodlands, Butzke, Jackie</t>
  </si>
  <si>
    <t>Oracle-Hyperion HFM</t>
  </si>
  <si>
    <t>90884</t>
  </si>
  <si>
    <t>Laptop battery causing laptop bulge (#90884)</t>
  </si>
  <si>
    <t>Bell, Brian | Hisco, Main</t>
  </si>
  <si>
    <t>Hisco-Hardware Procurement</t>
  </si>
  <si>
    <t>Cansler, Jennifer | ExactlyIT Inc.</t>
  </si>
  <si>
    <t>90830</t>
  </si>
  <si>
    <t>Spotfire Webplayer Issues (#90830)</t>
  </si>
  <si>
    <t>Masina, Satish | Maverick</t>
  </si>
  <si>
    <t>Breaux, Charlie | Maverick Services LLC, Main</t>
  </si>
  <si>
    <t>90827</t>
  </si>
  <si>
    <t>RE: Ticket#523572/HISCO/Bluetooth Headset Request -- has been updated (#90827)</t>
  </si>
  <si>
    <t>jgomez@hiscoinc.com</t>
  </si>
  <si>
    <t>90826</t>
  </si>
  <si>
    <t>Spotfire Issues (#90826)</t>
  </si>
  <si>
    <t>Kent, Joe | Maverick Services LLC, Main</t>
  </si>
  <si>
    <t>More, Avadhut | Lummus Technology IT</t>
  </si>
  <si>
    <t>Lummus, Dubai, Pillai, Anita</t>
  </si>
  <si>
    <t>Krishnan, Subhash_EIT | ExactlyIT Inc.</t>
  </si>
  <si>
    <t>90759</t>
  </si>
  <si>
    <t>Question:  how to set up constant vibrate notifications on the iPhone
 when calling with Teams (#90759)</t>
  </si>
  <si>
    <t>Zheng, Hua | Lummus Technology IT</t>
  </si>
  <si>
    <t>Lummus, Beijing, Zheng, Hua</t>
  </si>
  <si>
    <t>90712</t>
  </si>
  <si>
    <t>P2 eVIN cant connect - waiting for server to respond (#90712)</t>
  </si>
  <si>
    <t>Starbuck, Andrew | Maverick Services LLC, Main</t>
  </si>
  <si>
    <t>Problem</t>
  </si>
  <si>
    <t>Problem Generic</t>
  </si>
  <si>
    <t>Lopez, Alberto_EIT | ExactlyIT Inc.</t>
  </si>
  <si>
    <t>Lummus, The Woodlands, Howard, Kris</t>
  </si>
  <si>
    <t>Insight (Hubble)-Insight Report Writer</t>
  </si>
  <si>
    <t>90681</t>
  </si>
  <si>
    <t>Whitelisting for Commfleet.sirusxm.com (#90681)</t>
  </si>
  <si>
    <t>Geery, Jefferson | Accudata Customer, Main</t>
  </si>
  <si>
    <t>Cypress Lawn (Cancom), Habeck, Teresa</t>
  </si>
  <si>
    <t>HQS-ABS01</t>
  </si>
  <si>
    <t>Change Normal Generic</t>
  </si>
  <si>
    <t>Goran, Jason | ExactlyIT Inc.</t>
  </si>
  <si>
    <t>Murphy, Kevin | Lummus Technology IT</t>
  </si>
  <si>
    <t>Lummus-Capital Asset Request (CAR)</t>
  </si>
  <si>
    <t>Cotera, Rafael_EIT | ExactlyIT MX</t>
  </si>
  <si>
    <t>90645</t>
  </si>
  <si>
    <t>Ne Odoo account Kyle Alward (#90645)</t>
  </si>
  <si>
    <t>MSP-User Mgmnt-Arrivals/Departures</t>
  </si>
  <si>
    <t>90638</t>
  </si>
  <si>
    <t>LSPI Sentinel Linux Collector Update (#90638)</t>
  </si>
  <si>
    <t>Espinosa, Daniel_EIT | ExactlyIT Inc.</t>
  </si>
  <si>
    <t>90630</t>
  </si>
  <si>
    <t>Whitelist email (#90630)</t>
  </si>
  <si>
    <t>Dodds, Sarah | Read King , Main</t>
  </si>
  <si>
    <t>Robbins, Christopher | Lummus Technology IT</t>
  </si>
  <si>
    <t>90587</t>
  </si>
  <si>
    <t>FW: Spotfire Information link (#90587)</t>
  </si>
  <si>
    <t>Ray.Kurek@mavresources.com</t>
  </si>
  <si>
    <t>90570</t>
  </si>
  <si>
    <t>PSG Windows Login Error (#90570)</t>
  </si>
  <si>
    <t>Canales, Augusto_EIT | ExactlyIT Inc.</t>
  </si>
  <si>
    <t>PSG, Cleveland, Viana, Marcia</t>
  </si>
  <si>
    <t>Lummus, External Client, Murphy, Kevin</t>
  </si>
  <si>
    <t>BMNPRDS20 (Virtual Compute)</t>
  </si>
  <si>
    <t>Howard, Kris | Lummus Technology IT</t>
  </si>
  <si>
    <t>Gonzalez, Jose_EIT | ExactlyIT Inc.</t>
  </si>
  <si>
    <t>Sandoval,Oscar | Lummus, Bloomfield</t>
  </si>
  <si>
    <t>Hernandez, Braulio_EIT | ExactlyIT Inc.</t>
  </si>
  <si>
    <t>Lummus, The Woodlands, Lind, Daniel</t>
  </si>
  <si>
    <t>Windows 10_EIT</t>
  </si>
  <si>
    <t>Puffer Sweiven, Inc., IT Monitoring Events | Puffer Sweiven, LP.</t>
  </si>
  <si>
    <t>Geery, Jefferson | ExactlyIT Inc.</t>
  </si>
  <si>
    <t>90315</t>
  </si>
  <si>
    <t>Remote Working: Printer Not Printing - Connection Issue? (#90315)</t>
  </si>
  <si>
    <t>Shotwell, Bailie | Hisco, Main</t>
  </si>
  <si>
    <t>Hisco-Printer</t>
  </si>
  <si>
    <t>Herrera, Luis_EIT | ExactlyIT Inc.</t>
  </si>
  <si>
    <t>Reed, Paul | Puffer Sweiven, LP, Main</t>
  </si>
  <si>
    <t>90242</t>
  </si>
  <si>
    <t>New computer monitor (#90242)</t>
  </si>
  <si>
    <t>Garay, Andy | Hisco, Main</t>
  </si>
  <si>
    <t>90197</t>
  </si>
  <si>
    <t>Computer Profile (#90197)</t>
  </si>
  <si>
    <t>Thompson, Allen | ExactlyIT Inc.</t>
  </si>
  <si>
    <t>90143</t>
  </si>
  <si>
    <t>East Tx - Rig Computer (#90143)</t>
  </si>
  <si>
    <t>Carter.Blanche@mavresources.com</t>
  </si>
  <si>
    <t>Saval, Mauricio_EIT | ExactlyIT Inc.</t>
  </si>
  <si>
    <t>Lummus, Bloomfield, Gabriele, Christine</t>
  </si>
  <si>
    <t>89883</t>
  </si>
  <si>
    <t>Alert: Read King &gt; REA US TX Houston on RKHOST is Failed Memory   (#89883)</t>
  </si>
  <si>
    <t xml:space="preserve">Read King , IT Monitoring Events | Read King , </t>
  </si>
  <si>
    <t>RKHOST</t>
  </si>
  <si>
    <t>89727</t>
  </si>
  <si>
    <t>Account unlock / Password reset (#89727)</t>
  </si>
  <si>
    <t>Arroyo, Jose | Hisco, Main</t>
  </si>
  <si>
    <t>89497</t>
  </si>
  <si>
    <t>FW: UG2 pricing  #nonsec# (#89497)</t>
  </si>
  <si>
    <t>Montanez, Matthew G | UG2, California</t>
  </si>
  <si>
    <t>Cabrera, George | ExactlyIT Inc.</t>
  </si>
  <si>
    <t>MSP-Microsoft Outlook</t>
  </si>
  <si>
    <t>89464</t>
  </si>
  <si>
    <t>New Joiner - Gloria Flores (#89464)</t>
  </si>
  <si>
    <t>89435</t>
  </si>
  <si>
    <t>Remote Work Equipment Request (#89435)</t>
  </si>
  <si>
    <t>Milarski, Alan | Hisco, Workstation - US9</t>
  </si>
  <si>
    <t>89415</t>
  </si>
  <si>
    <t>Need installation  (#89415)</t>
  </si>
  <si>
    <t>Jalaly, Sayid | Lummus Technology IT</t>
  </si>
  <si>
    <t>Lummus, Bloomfield, Fishbayn, Tatyana</t>
  </si>
  <si>
    <t>89405</t>
  </si>
  <si>
    <t>Batch ID # CT03220007 (#89405)</t>
  </si>
  <si>
    <t>Wojtkowiak, Jamie | Maverick</t>
  </si>
  <si>
    <t>Tran, Calvin | Maverick Services LLC, Main</t>
  </si>
  <si>
    <t>89382</t>
  </si>
  <si>
    <t>VPN issues (#89382)</t>
  </si>
  <si>
    <t>89368</t>
  </si>
  <si>
    <t>New Odoo account Jean Alexandre (#89368)</t>
  </si>
  <si>
    <t>89349</t>
  </si>
  <si>
    <t>New ticket from: Unable to print labels from TWL to HOU-LBL2 label printer (#81284) (#89349)</t>
  </si>
  <si>
    <t>Billings, Jeff | Hisco, Main</t>
  </si>
  <si>
    <t>89343</t>
  </si>
  <si>
    <t>bmnpbr01 (#89343)</t>
  </si>
  <si>
    <t>Bravo, Fernando_EIT | ExactlyIT Inc.</t>
  </si>
  <si>
    <t>89342</t>
  </si>
  <si>
    <t>New ticket from: Unable to print labels from TWL to HOU-LBL2 label printer (#81284) (#89342)</t>
  </si>
  <si>
    <t>89303</t>
  </si>
  <si>
    <t>BRYSYN02 - BRY Synology ALERTA new DSM update has been detected on BRYSYN02 (#89303)</t>
  </si>
  <si>
    <t>89140</t>
  </si>
  <si>
    <t>Scott's Laptop (#89140)</t>
  </si>
  <si>
    <t>Keller, Scott | Hisco, Main</t>
  </si>
  <si>
    <t>89129</t>
  </si>
  <si>
    <t>New ticket from: Equipment Request (#76472) (#89129)</t>
  </si>
  <si>
    <t>Wilbur, Lisa | Hisco, Main</t>
  </si>
  <si>
    <t>89123</t>
  </si>
  <si>
    <t>Cell Phone alerts for my team's calendars (#89123)</t>
  </si>
  <si>
    <t>Therese Desormeaux | Maverick Services LLC, Main</t>
  </si>
  <si>
    <t>89116</t>
  </si>
  <si>
    <t>Outlook Issues (#89116)</t>
  </si>
  <si>
    <t>Nicole Joraholmen | Maverick Services LLC, Main</t>
  </si>
  <si>
    <t>89099</t>
  </si>
  <si>
    <t>LSPI - Review we are correctly backing up servers in Veeam (#89099)</t>
  </si>
  <si>
    <t>Ortega, Guillermo_EIT | ExactlyIT MX</t>
  </si>
  <si>
    <t>89073</t>
  </si>
  <si>
    <t>New printer for Boston warehouse (#89073)</t>
  </si>
  <si>
    <t>Griffin, Janice | Hisco, Main</t>
  </si>
  <si>
    <t>Hisco-Printer Procurement</t>
  </si>
  <si>
    <t>89071</t>
  </si>
  <si>
    <t>Change the status of the configuration item in Odoo (#89071)</t>
  </si>
  <si>
    <t>Montes, Leonel_EIT | ExactlyIT MX</t>
  </si>
  <si>
    <t>89065</t>
  </si>
  <si>
    <t>Lummus Create CIs (#89065)</t>
  </si>
  <si>
    <t>89057</t>
  </si>
  <si>
    <t>Upload formatting (#89057)</t>
  </si>
  <si>
    <t>ljreynolds@ipsot.com</t>
  </si>
  <si>
    <t>MSP-General</t>
  </si>
  <si>
    <t>89023</t>
  </si>
  <si>
    <t>SSo set up for EP1 (#89023)</t>
  </si>
  <si>
    <t>McCorquodale, Haley | LiquidPower Specialty Products Inc., Main</t>
  </si>
  <si>
    <t>MSP-SAP</t>
  </si>
  <si>
    <t>88986</t>
  </si>
  <si>
    <t>SUPER URGENT   MISSING FOLDER IN O/P DRIVE (#88986)</t>
  </si>
  <si>
    <t>Wawoczny, Christian | Lummus Technology IT</t>
  </si>
  <si>
    <t>Lummus, The Hague, van Wijngaarden, Carin</t>
  </si>
  <si>
    <t>88982</t>
  </si>
  <si>
    <t>RE: Kaneka Firewall Change (#88982)</t>
  </si>
  <si>
    <t>Funes, Jonathan | Accudata Customer, Main</t>
  </si>
  <si>
    <t>88964</t>
  </si>
  <si>
    <t>FW: T2 entry missing for payroll week of Jan 28, 2022 (ticket# 88914) (#88964)</t>
  </si>
  <si>
    <t>88953</t>
  </si>
  <si>
    <t>Computer is slow (#88953)</t>
  </si>
  <si>
    <t>Westring, Brandi | Maverick Services LLC, Main</t>
  </si>
  <si>
    <t>88914</t>
  </si>
  <si>
    <t>T2 entry missing for payroll week of Jan 28, 2022 (#88914)</t>
  </si>
  <si>
    <t>Lummus, Beijing, Ye, JingLian</t>
  </si>
  <si>
    <t>Oracle-JDE E1 Payroll</t>
  </si>
  <si>
    <t>88887</t>
  </si>
  <si>
    <t>FW: Welcome to Trakstar Perform (Login Credentials) (#88887)</t>
  </si>
  <si>
    <t>88886</t>
  </si>
  <si>
    <t>New ticket from: WTE Access Issues (#73422) (#88886)</t>
  </si>
  <si>
    <t>Lummus, Dubai, Bhatti, Shahid</t>
  </si>
  <si>
    <t>88865</t>
  </si>
  <si>
    <t>Odoo Error (#88865)</t>
  </si>
  <si>
    <t>88782</t>
  </si>
  <si>
    <t>2 new monitors  (#88782)</t>
  </si>
  <si>
    <t>Portillo, Julio | Hisco, Main</t>
  </si>
  <si>
    <t>88781</t>
  </si>
  <si>
    <t>Please provide license  (#88781)</t>
  </si>
  <si>
    <t>88767</t>
  </si>
  <si>
    <t>New ticket from: FW: STAAD Program (#85559) (#88767)</t>
  </si>
  <si>
    <t>Lummus, Bloomfield, Shukla, Ajit</t>
  </si>
  <si>
    <t>88698</t>
  </si>
  <si>
    <t>Employee Update Alert 3/15 (#88698)</t>
  </si>
  <si>
    <t>Flores, Ricky | Puffer Sweiven, LP, Main</t>
  </si>
  <si>
    <t>88693</t>
  </si>
  <si>
    <t>FW: Account 1670 Reconciliations (#88693)</t>
  </si>
  <si>
    <t>Lummus, The Woodlands, Osborne, Brandy</t>
  </si>
  <si>
    <t>Lummus-ENID Process Database</t>
  </si>
  <si>
    <t>88654</t>
  </si>
  <si>
    <t>Lummus Decom server (#88654)</t>
  </si>
  <si>
    <t>88631</t>
  </si>
  <si>
    <t>Yesenia Outlook Links not working (#88631)</t>
  </si>
  <si>
    <t>Meaney, Kevin_EIT | ExactlyIT Inc.</t>
  </si>
  <si>
    <t>Tabares, Yesenia | UG2, Tri-State</t>
  </si>
  <si>
    <t>88615</t>
  </si>
  <si>
    <t>Please add to Odoo (#88615)</t>
  </si>
  <si>
    <t>Fabila, Diego_EIT | ExactlyIT MX</t>
  </si>
  <si>
    <t>88604</t>
  </si>
  <si>
    <t>Cannot open Office Apps after rebooting my laptop (#88604)</t>
  </si>
  <si>
    <t>Cristiani, Manuel_EIT | ExactlyIT MX</t>
  </si>
  <si>
    <t>88585</t>
  </si>
  <si>
    <t>Outlook issues (#88585)</t>
  </si>
  <si>
    <t>Brown, Lonnie | Lummus Technology IT</t>
  </si>
  <si>
    <t>Lummus, The Woodlands, Maerefat, Homy</t>
  </si>
  <si>
    <t>Microsoft Outlook _EIT</t>
  </si>
  <si>
    <t>88581</t>
  </si>
  <si>
    <t>Disconnect UPS Devices from Network (#88581)</t>
  </si>
  <si>
    <t>Russell, Gerald | LiquidPower Specialty Products Inc., Main</t>
  </si>
  <si>
    <t>88578</t>
  </si>
  <si>
    <t>Need new laptop battery (#88578)</t>
  </si>
  <si>
    <t>Johnson, Sarah | Hisco, Main</t>
  </si>
  <si>
    <t>88577</t>
  </si>
  <si>
    <t>NEW DESKTOP SCANNER (#88577)</t>
  </si>
  <si>
    <t>88575</t>
  </si>
  <si>
    <t>NEW DESKTOP SCANNER (#88575)</t>
  </si>
  <si>
    <t>88573</t>
  </si>
  <si>
    <t>Cisco IP Communicator Setup (#88573)</t>
  </si>
  <si>
    <t>88561</t>
  </si>
  <si>
    <t>Towers For Plant Control Rooms (#88561)</t>
  </si>
  <si>
    <t>88558</t>
  </si>
  <si>
    <t>Replacement Laptops (#88558)</t>
  </si>
  <si>
    <t>88553</t>
  </si>
  <si>
    <t>FW: fuze (#88553)</t>
  </si>
  <si>
    <t>Castro, Perla J. | Principle Health Systems, Main</t>
  </si>
  <si>
    <t>88386</t>
  </si>
  <si>
    <t>New ticket from: New ticket from: New Headset (#84786) (#87659) (#88386)</t>
  </si>
  <si>
    <t>Freeman, Adrian | Hisco, Main</t>
  </si>
  <si>
    <t>88259</t>
  </si>
  <si>
    <t>New Cat Codes Project (#88259)</t>
  </si>
  <si>
    <t>88256</t>
  </si>
  <si>
    <t>[Please Read] Requesting to Schedule a Maintenance Window | Nutanix
 DRaaS | Cypress lawn cemetery (#88256)</t>
  </si>
  <si>
    <t>88200</t>
  </si>
  <si>
    <t>New ticket from: Microphone still not working (#84913) (#88200)</t>
  </si>
  <si>
    <t>Coyuchi (Cancom), Daniels, Terrell</t>
  </si>
  <si>
    <t>88184</t>
  </si>
  <si>
    <t>Re: Important: Wins/Loss Questionnaire - by Friday March 11th  (#88184)</t>
  </si>
  <si>
    <t>INV.AMore@lummustech.com</t>
  </si>
  <si>
    <t>88179</t>
  </si>
  <si>
    <t>ONRR Data Warehouse Issues - Internet Explorer for Financial Reports
 &amp; History Reports Query (#88179)</t>
  </si>
  <si>
    <t>Flor, Digna | Maverick Services LLC, Main</t>
  </si>
  <si>
    <t>88178</t>
  </si>
  <si>
    <t>Excel issue (#88178)</t>
  </si>
  <si>
    <t>Lummus, The Woodlands, Foss, Buck</t>
  </si>
  <si>
    <t>Microsoft Excel _EIT</t>
  </si>
  <si>
    <t>LUM-Application Error</t>
  </si>
  <si>
    <t>88175</t>
  </si>
  <si>
    <t>Hoover Device Label Change (#88175)</t>
  </si>
  <si>
    <t>88171</t>
  </si>
  <si>
    <t>Workstation N-able agent change (#88171)</t>
  </si>
  <si>
    <t>88156</t>
  </si>
  <si>
    <t>Agiloft Cutover (#88156)</t>
  </si>
  <si>
    <t>Lummus, External Client, Purple, Rebecca</t>
  </si>
  <si>
    <t>88146</t>
  </si>
  <si>
    <t>Odoo Error (#88146)</t>
  </si>
  <si>
    <t>Holdsworth, Mark_EIT | ExactlyIT Inc.</t>
  </si>
  <si>
    <t>88140</t>
  </si>
  <si>
    <t>Need a headphone set (#88140)</t>
  </si>
  <si>
    <t>Yuekai.Gong@hooversolutions.com</t>
  </si>
  <si>
    <t>88138</t>
  </si>
  <si>
    <t>Cant print. 3 employee's affected (#88138)</t>
  </si>
  <si>
    <t>Gilchrist, Corey | Maverick Services LLC, Main</t>
  </si>
  <si>
    <t>88129</t>
  </si>
  <si>
    <t>Weekly LOE (#88129)</t>
  </si>
  <si>
    <t>Falyn.Locklear@mavresources.com</t>
  </si>
  <si>
    <t>88116</t>
  </si>
  <si>
    <t>PC GUA 02 (#88116)</t>
  </si>
  <si>
    <t>Gonzalez, Jose | Hisco, Main</t>
  </si>
  <si>
    <t>88093</t>
  </si>
  <si>
    <t>FW: Printing errors  (#88093)</t>
  </si>
  <si>
    <t>Patrick, Tyler | Maverick Services LLC, Main</t>
  </si>
  <si>
    <t>88089</t>
  </si>
  <si>
    <t>Printer Issues (#88089)</t>
  </si>
  <si>
    <t>Kwapis, Shane | Maverick Services LLC, Main</t>
  </si>
  <si>
    <t>88086</t>
  </si>
  <si>
    <t>LapTop doesn't have any ethernet port (#88086)</t>
  </si>
  <si>
    <t>Swartz, Geoffrey | PHS</t>
  </si>
  <si>
    <t>Cano, Louis | Principle Health Systems, Main</t>
  </si>
  <si>
    <t>MSP-Windows</t>
  </si>
  <si>
    <t>MSP-Srv Hardware-Configure</t>
  </si>
  <si>
    <t>88070</t>
  </si>
  <si>
    <t>DRS check and fix (#88070)</t>
  </si>
  <si>
    <t>88061</t>
  </si>
  <si>
    <t>Laptop Performance (#88061)</t>
  </si>
  <si>
    <t>Lummus, The Hague, Bakker, Martin</t>
  </si>
  <si>
    <t>LUM-Failure</t>
  </si>
  <si>
    <t>87779</t>
  </si>
  <si>
    <t>Create Geographic-based firewall policies (#87779)</t>
  </si>
  <si>
    <t>87709</t>
  </si>
  <si>
    <t>New Odoo account Priti Moghe (#87709)</t>
  </si>
  <si>
    <t>87708</t>
  </si>
  <si>
    <t>New Odoo account Roberto Diaz (#87708)</t>
  </si>
  <si>
    <t>87636</t>
  </si>
  <si>
    <t>Laptop Issue (#87636)</t>
  </si>
  <si>
    <t>Glowa, Jim | Hisco, Main</t>
  </si>
  <si>
    <t>87631</t>
  </si>
  <si>
    <t>issues with duplicate CI (#87631)</t>
  </si>
  <si>
    <t>87628</t>
  </si>
  <si>
    <t>Printer will not work (#87628)</t>
  </si>
  <si>
    <t>Jesse, Kenneth | Maverick Services LLC, Main</t>
  </si>
  <si>
    <t>87585</t>
  </si>
  <si>
    <t>Poulter, Chris | Principle Health Systems, Main</t>
  </si>
  <si>
    <t>87579</t>
  </si>
  <si>
    <t>Miguel Delgado - QA needs access to Service Desk Ticket Systems (#87579)</t>
  </si>
  <si>
    <t>Siegel-Holmes, Barbara | Accudata Customer, Main</t>
  </si>
  <si>
    <t>87568</t>
  </si>
  <si>
    <t>Printing Issues (#87568)</t>
  </si>
  <si>
    <t>87510</t>
  </si>
  <si>
    <t>Foxit PDF (#87510)</t>
  </si>
  <si>
    <t>Rodriguez, Renee | Hisco, Workstation - US9</t>
  </si>
  <si>
    <t>Hisco-Phone General</t>
  </si>
  <si>
    <t>86709</t>
  </si>
  <si>
    <t>FW Rules (#86709)</t>
  </si>
  <si>
    <t>86596</t>
  </si>
  <si>
    <t>install dynsim V6.2 with Hotfix6 (#86596)</t>
  </si>
  <si>
    <t>Ying.Zhang@lummustech.com</t>
  </si>
  <si>
    <t>86581</t>
  </si>
  <si>
    <t>Access to the Integrify application (#86581)</t>
  </si>
  <si>
    <t>Delfino, Gene | LiquidPower Specialty Products Inc., Main</t>
  </si>
  <si>
    <t>86542</t>
  </si>
  <si>
    <t>Backlog Report Post Go-Live Issues (#86542)</t>
  </si>
  <si>
    <t>86531</t>
  </si>
  <si>
    <t>DocuSign Full permission to send/receive/sign documents (#86531)</t>
  </si>
  <si>
    <t>Medeiros, Daiane</t>
  </si>
  <si>
    <t>86359</t>
  </si>
  <si>
    <t>Hubble Lummus AP As Of 3rd Party Invoices and I/C Invoices - Add
 Foreign (#86359)</t>
  </si>
  <si>
    <t>86326</t>
  </si>
  <si>
    <t>Unable to access Integrify (#86326)</t>
  </si>
  <si>
    <t>Johnson, Karen | LiquidPower Specialty Products Inc., Main</t>
  </si>
  <si>
    <t>86279</t>
  </si>
  <si>
    <t>TIME SENSITIVE: Can't Connect to Corporate Printer After Following
 Readme (#86279)</t>
  </si>
  <si>
    <t>Siegele, Nicholas | Maverick Services LLC, Main</t>
  </si>
  <si>
    <t>86260</t>
  </si>
  <si>
    <t>Zoom Issues (#86260)</t>
  </si>
  <si>
    <t>Foster, Michael | Maverick Services LLC, Main</t>
  </si>
  <si>
    <t>86258</t>
  </si>
  <si>
    <t>Please add new user to odoo (#86258)</t>
  </si>
  <si>
    <t>86124</t>
  </si>
  <si>
    <t>Visualizacion cicle count en share point (#86124)</t>
  </si>
  <si>
    <t>Diaz, Mauricio | Hisco, Main</t>
  </si>
  <si>
    <t>86085</t>
  </si>
  <si>
    <t>New Odoo account Ashwin Jaiswal (#86085)</t>
  </si>
  <si>
    <t>85941</t>
  </si>
  <si>
    <t>Issue with Teams Presenters in C5 (#85941)</t>
  </si>
  <si>
    <t>Shannon, Connor | LiquidPower Specialty Products Inc., Main</t>
  </si>
  <si>
    <t>Meeting</t>
  </si>
  <si>
    <t>MSP-Windows Performance Monitor</t>
  </si>
  <si>
    <t>85893</t>
  </si>
  <si>
    <t>Archived Emails - Moo Han (July to September 2019) (#85893)</t>
  </si>
  <si>
    <t>Lummus, The Woodlands, Barias, Rosette</t>
  </si>
  <si>
    <t>85877</t>
  </si>
  <si>
    <t>Intermittent network loss (#85877)</t>
  </si>
  <si>
    <t>Irwin, Dan | Hisco, Main</t>
  </si>
  <si>
    <t>85869</t>
  </si>
  <si>
    <t>Flarenet Access (#85869)</t>
  </si>
  <si>
    <t>Lummus, Bloomfield, van Ramshorst, Willem</t>
  </si>
  <si>
    <t>AspenTech-Aspen Flare System</t>
  </si>
  <si>
    <t>85813</t>
  </si>
  <si>
    <t>Limit users to access to O365 from LSPI devices only (#85813)</t>
  </si>
  <si>
    <t>Revilla, Carlos_EIT | ExactlyIT Inc.</t>
  </si>
  <si>
    <t>85628</t>
  </si>
  <si>
    <t>Lummus P2P calculation file not working (#85628)</t>
  </si>
  <si>
    <t>Lummus, Gurgaon, Mukherjee, Nilanjana</t>
  </si>
  <si>
    <t>85495</t>
  </si>
  <si>
    <t>Possible Phishing email? (#85495)</t>
  </si>
  <si>
    <t>Boom, David Vanden | Hoover Circular Solutions , Main</t>
  </si>
  <si>
    <t>85460</t>
  </si>
  <si>
    <t>New Odoo account creation Mohammad Ali (#85460)</t>
  </si>
  <si>
    <t>85456</t>
  </si>
  <si>
    <t>phishing email (#85456)</t>
  </si>
  <si>
    <t>85089</t>
  </si>
  <si>
    <t>Conference Room in Pasadena (#85089)</t>
  </si>
  <si>
    <t>Poulter, Chris | PHS</t>
  </si>
  <si>
    <t>Cantu, Amber | Principle Health Systems, IPS Texas City</t>
  </si>
  <si>
    <t>MSP-Workstation</t>
  </si>
  <si>
    <t>84939</t>
  </si>
  <si>
    <t>XPS 15 non-touch screen (#84939)</t>
  </si>
  <si>
    <t>84876</t>
  </si>
  <si>
    <t>New Sites for UG2 at N-able (#84876)</t>
  </si>
  <si>
    <t>Linares, Jovany_EIT | ExactlyIT Inc.</t>
  </si>
  <si>
    <t>Linares, Jovany_EIT | ExactlyIT MX</t>
  </si>
  <si>
    <t>83942</t>
  </si>
  <si>
    <t>Bar Tender doesn't open and keeps crashing (#83942)</t>
  </si>
  <si>
    <t>Sigmon, Lewis | Hisco, Main</t>
  </si>
  <si>
    <t>83816</t>
  </si>
  <si>
    <t>COMOS CVS error URGENT - Joe Grezzo (#83816)</t>
  </si>
  <si>
    <t>Lind, Daniel | Lummus Technology IT</t>
  </si>
  <si>
    <t>Siemens-COMOS - FEED</t>
  </si>
  <si>
    <t>83429</t>
  </si>
  <si>
    <t>Soto, Miguel_EIT | ExactlyIT Inc.</t>
  </si>
  <si>
    <t>EIT-SECURITY-MBUSINESSPROCESS</t>
  </si>
  <si>
    <t>Change Emergency Generic</t>
  </si>
  <si>
    <t>83369</t>
  </si>
  <si>
    <t>status change report (#83369)</t>
  </si>
  <si>
    <t>Robb, Sonya | Maverick Services LLC, Main</t>
  </si>
  <si>
    <t>83284</t>
  </si>
  <si>
    <t>Access to network drives (#83284)</t>
  </si>
  <si>
    <t>Lummus Technology IT, Emin.Musayev@lummustech.com</t>
  </si>
  <si>
    <t>83274</t>
  </si>
  <si>
    <t>Unable to access links from Mcdermott (#83274)</t>
  </si>
  <si>
    <t>Lummus, The Hague, Ekpemogu, Victor</t>
  </si>
  <si>
    <t>83029</t>
  </si>
  <si>
    <t>New multi functional printer in HAR WHSE (#83029)</t>
  </si>
  <si>
    <t>[Hisco_G_Installation] Installation</t>
  </si>
  <si>
    <t>82892</t>
  </si>
  <si>
    <t>URGENT - Christian Vanegas Laptop (#82892)</t>
  </si>
  <si>
    <t>82807</t>
  </si>
  <si>
    <t>Request to Install TRIMBLE connect software (#82807)</t>
  </si>
  <si>
    <t>Lummus, Gurgaon, Koosappa, Jayachandra</t>
  </si>
  <si>
    <t>Trimble-Tekla</t>
  </si>
  <si>
    <t>82773</t>
  </si>
  <si>
    <t>Lummus | Create CI parameters in CMS/Odoo | US-TX-PAS-CUBE-01
 (#82294) (#82773)</t>
  </si>
  <si>
    <t>Avendano, Antonio_EIT | ExactlyIT MX</t>
  </si>
  <si>
    <t>82756</t>
  </si>
  <si>
    <t>User can`t open attachments (#82756)</t>
  </si>
  <si>
    <t>Camara, Armando | UG2, Main</t>
  </si>
  <si>
    <t>82688</t>
  </si>
  <si>
    <t>GUA 02 computer is slow and keeps freezing and crashing (#82688)</t>
  </si>
  <si>
    <t>Alvarado, Austin | Hisco</t>
  </si>
  <si>
    <t>82558</t>
  </si>
  <si>
    <t>Lumwldsmb-51f2 Shares (#82558)</t>
  </si>
  <si>
    <t>82557</t>
  </si>
  <si>
    <t>Lumwldsmb-5bc9 Shares (#82557)</t>
  </si>
  <si>
    <t>82258</t>
  </si>
  <si>
    <t>Issue with MS Teams channel (#82258)</t>
  </si>
  <si>
    <t>Lummus, Mannheim, Singh, Abhishek</t>
  </si>
  <si>
    <t>82166</t>
  </si>
  <si>
    <t>Alert: Principle Health Systems &gt; PRI US TX Houston on 3AS46C5J0009E is Failed Connectivity   (#82166)</t>
  </si>
  <si>
    <t>Principle Health Systems, IT Monitoring Events | Principle Health Systems (CPC Accudata)</t>
  </si>
  <si>
    <t>81024</t>
  </si>
  <si>
    <t>209SP0023  &amp;  209SP0025- JDE open commitments items (#81024)</t>
  </si>
  <si>
    <t>Lummus, The Woodlands, Guo, Jessica</t>
  </si>
  <si>
    <t>80915</t>
  </si>
  <si>
    <t>Wifi Issues (#80915)</t>
  </si>
  <si>
    <t>Tate, Kyle | Gulf Capital Bank, Main</t>
  </si>
  <si>
    <t>80876</t>
  </si>
  <si>
    <t>Spruce Power Twilio Queue (#80876)</t>
  </si>
  <si>
    <t>Minor, Farah_EIT | ExactlyIT MX</t>
  </si>
  <si>
    <t>80147</t>
  </si>
  <si>
    <t>SR - LiquidPower  Call Manager Update 11.5 SU (#80147)</t>
  </si>
  <si>
    <t>ADrury@accudatasystems.com</t>
  </si>
  <si>
    <t>79708</t>
  </si>
  <si>
    <t>SO21/3001389 Bluebeam Revu 2020.2 Standard (#79708)</t>
  </si>
  <si>
    <t>Robert Owens | Lummus, Pasadena</t>
  </si>
  <si>
    <t>79703</t>
  </si>
  <si>
    <t>SO22/3001533 Bluebeam Revu 2020.2 Standard (#79703)</t>
  </si>
  <si>
    <t>79682</t>
  </si>
  <si>
    <t>Zoom Access (#79682)</t>
  </si>
  <si>
    <t>Wiles, Thomas | Maverick Services LLC, Main</t>
  </si>
  <si>
    <t>79438</t>
  </si>
  <si>
    <t>Twilio account (#79438)</t>
  </si>
  <si>
    <t>Torres, Rafael_EIT | ExactlyIT MX</t>
  </si>
  <si>
    <t>78266</t>
  </si>
  <si>
    <t>NEW LAPTOP (#78266)</t>
  </si>
  <si>
    <t>78238</t>
  </si>
  <si>
    <t>New wireless headset mute stays on (#78238)</t>
  </si>
  <si>
    <t>Villareal, Diane | Principle Health Systems, Main</t>
  </si>
  <si>
    <t>78040</t>
  </si>
  <si>
    <t>Lab Computer won't connect (#78040)</t>
  </si>
  <si>
    <t>Mallavajula, Rajesh | LiquidPower Specialty Products Inc., POC</t>
  </si>
  <si>
    <t>78038</t>
  </si>
  <si>
    <t>SOC Request to create UG2 oddo ticketsdispatcher account (#78038)</t>
  </si>
  <si>
    <t>Soto, Miguel_EIT | ExactlyIT MX</t>
  </si>
  <si>
    <t>78022</t>
  </si>
  <si>
    <t>Corp WIFI not connecting (#78022)</t>
  </si>
  <si>
    <t>Kirtley, Brian | LiquidPower Specialty Products Inc., Main</t>
  </si>
  <si>
    <t>77468</t>
  </si>
  <si>
    <t>Please add CI for network switch (#77468)</t>
  </si>
  <si>
    <t>76890</t>
  </si>
  <si>
    <t>NQ-AB01 - 192.168.1.9 - create CI for server (#76890)</t>
  </si>
  <si>
    <t>Shoemaker, Delores | ExactlyIT Inc.</t>
  </si>
  <si>
    <t>76879</t>
  </si>
  <si>
    <t>Problem still exists:  The error message on POCTS0N74 is attached and
 still has liquidpower.com 2 (Unauthenticated) - no internet access (#76879)</t>
  </si>
  <si>
    <t>Sodowsky, Denise | LiquidPower Specialty Products Inc., POC</t>
  </si>
  <si>
    <t>MSP-Internet</t>
  </si>
  <si>
    <t>MSP-Internet-Cannot Connect</t>
  </si>
  <si>
    <t>76461</t>
  </si>
  <si>
    <t>RE: Cherwell Performance (#76461)</t>
  </si>
  <si>
    <t>Cox, Laura_EIT | ExactlyIT Inc.</t>
  </si>
  <si>
    <t>75337</t>
  </si>
  <si>
    <t>Add WAP to configuration items (#75337)</t>
  </si>
  <si>
    <t>75257</t>
  </si>
  <si>
    <t>Poly 5200 headset (#75257)</t>
  </si>
  <si>
    <t>Faulk, Staci | Lummus Technology IT</t>
  </si>
  <si>
    <t>Lummus, Telecommuting, Tang, Wei</t>
  </si>
  <si>
    <t>75173</t>
  </si>
  <si>
    <t>Bloomfield / Proposed VI Template Changes (#75173)</t>
  </si>
  <si>
    <t>Lummus, Bloomfield, Konrad, Joely</t>
  </si>
  <si>
    <t>75136</t>
  </si>
  <si>
    <t>Online Archive - sghosh@lummustech.com (#75136)</t>
  </si>
  <si>
    <t>Lummus, Gurgaon, Ghosh, Srikanta</t>
  </si>
  <si>
    <t>74827</t>
  </si>
  <si>
    <t>Need added to DG_Comms_Local_Bloomfield_ALL@lummustech.com (#74827)</t>
  </si>
  <si>
    <t>Email Service_EIT</t>
  </si>
  <si>
    <t>74826</t>
  </si>
  <si>
    <t>Update FortiGate firewall appliances to 7.0.3 (#74826)</t>
  </si>
  <si>
    <t>74797</t>
  </si>
  <si>
    <t>74608</t>
  </si>
  <si>
    <t>Email migration from McDermott to Lummus - no emails in Outlook
 Online Archive (#74608)</t>
  </si>
  <si>
    <t>Lummus, Mannheim, Walther, Dirk</t>
  </si>
  <si>
    <t>LUM-Mailbox Sharing</t>
  </si>
  <si>
    <t>74167</t>
  </si>
  <si>
    <t>Install Sentinel Agent - Bryan (#74167)</t>
  </si>
  <si>
    <t>MSP-Workstation-Install</t>
  </si>
  <si>
    <t>74166</t>
  </si>
  <si>
    <t>Install Sentinel Agent - Houston (#74166)</t>
  </si>
  <si>
    <t>Norwood, Mitchell | ExactlyIT Inc.</t>
  </si>
  <si>
    <t>74165</t>
  </si>
  <si>
    <t>Install Sentinel Agent - Chickasa (#74165)</t>
  </si>
  <si>
    <t>74151</t>
  </si>
  <si>
    <t>Request for SQL Database (#74151)</t>
  </si>
  <si>
    <t>Stacy.Nikoley@lummustech.com</t>
  </si>
  <si>
    <t>73756</t>
  </si>
  <si>
    <t>Multiple Users Unable to Connect to Mobile SSID (#73756)</t>
  </si>
  <si>
    <t>Ganem, Julio_EIT | ExactlyIT Inc.</t>
  </si>
  <si>
    <t>73616</t>
  </si>
  <si>
    <t>NIST Error (#73616)</t>
  </si>
  <si>
    <t>Lummus, The Woodlands, O'Sullivan, Melanie</t>
  </si>
  <si>
    <t>NIST-NIST/REFPROP</t>
  </si>
  <si>
    <t>73538</t>
  </si>
  <si>
    <t>Comos (#73538)</t>
  </si>
  <si>
    <t>Lummus, Bloomfield, Gonzalez, Jose</t>
  </si>
  <si>
    <t>LUM-Performance</t>
  </si>
  <si>
    <t>73491</t>
  </si>
  <si>
    <t>Add new user to Odoo System (#73491)</t>
  </si>
  <si>
    <t>Wawoczny, Christian | Lummus, Mannheim</t>
  </si>
  <si>
    <t>71524</t>
  </si>
  <si>
    <t>PC replacement  REY-03 (#71524)</t>
  </si>
  <si>
    <t>69913</t>
  </si>
  <si>
    <t>my NB issue - freezing and VPN  (#69913)</t>
  </si>
  <si>
    <t>Lummus, The Hague, Vdovjak, Ladislav</t>
  </si>
  <si>
    <t>68591</t>
  </si>
  <si>
    <t>FW: PO 361129-4800-1601 ICE (#68591)</t>
  </si>
  <si>
    <t>Lummus Technology IT, Bickes, Bas</t>
  </si>
  <si>
    <t>68507</t>
  </si>
  <si>
    <t>Adobe PRO is missing on user Laptop (#68507)</t>
  </si>
  <si>
    <t>siddharth.mishra@lummustech.com</t>
  </si>
  <si>
    <t>68064</t>
  </si>
  <si>
    <t>Windows Activation is continuing to use the KMS server instead of the M365 license (CW 583165) (#68064)</t>
  </si>
  <si>
    <t>Tran, Bryan | NewQuest Properties, Main</t>
  </si>
  <si>
    <t>66863</t>
  </si>
  <si>
    <t>[Help] How to use AutoCAD style file in my computor? (#66863)</t>
  </si>
  <si>
    <t>Won, Yongseok | Lummus Technology IT</t>
  </si>
  <si>
    <t>66653</t>
  </si>
  <si>
    <t>Transition ISE server to use AD login (CW 571475) (#66653)</t>
  </si>
  <si>
    <t>66585</t>
  </si>
  <si>
    <t>Printer Issues (#66585)</t>
  </si>
  <si>
    <t>Punchur, David | Hisco, Workstation - US9</t>
  </si>
  <si>
    <t>63512</t>
  </si>
  <si>
    <t>Lims Network Change (#63512)</t>
  </si>
  <si>
    <t>61782</t>
  </si>
  <si>
    <t>CON-ZABBIX CEC PRD</t>
  </si>
  <si>
    <t>61102</t>
  </si>
  <si>
    <t>Failed workstation in Bldg 400 conf room (#61102)</t>
  </si>
  <si>
    <t>59753</t>
  </si>
  <si>
    <t>Ticket#582179/PufferSweivenInc/Firewall Policy Security Rating -- has
 been updated (#59753)</t>
  </si>
  <si>
    <t>MSP-Firewall</t>
  </si>
  <si>
    <t>MSP-Firewall-Performance</t>
  </si>
  <si>
    <t>58446</t>
  </si>
  <si>
    <t>New ticket from: Speakers are not working (#50224) (#58446)</t>
  </si>
  <si>
    <t>Lummus, Mannheim, Jazouli, Nadia</t>
  </si>
  <si>
    <t>57606</t>
  </si>
  <si>
    <t>Carousel Motor Group | Create CIs in CMS in Odoo (#57606)</t>
  </si>
  <si>
    <t>Mendoza, Victor_EIT | ExactlyIT MX</t>
  </si>
  <si>
    <t>55750</t>
  </si>
  <si>
    <t>Error Message - SFTP (#55750)</t>
  </si>
  <si>
    <t>Sandoval,Oscar | Lummus Technology IT</t>
  </si>
  <si>
    <t>Lummus, Milton Keynes, White, Mark</t>
  </si>
  <si>
    <t>Fisher Controls International llc-Fisher Specification Manager</t>
  </si>
  <si>
    <t>55630</t>
  </si>
  <si>
    <t>Printer Connection Issue (#55630)</t>
  </si>
  <si>
    <t>Mccain, Jim | Maverick Services LLC, Main</t>
  </si>
  <si>
    <t>52967</t>
  </si>
  <si>
    <t>New Gurgaon office. required hardware (#52967)</t>
  </si>
  <si>
    <t>Lummus, Gurgaon, Kumar, Kuldeep</t>
  </si>
  <si>
    <t>Monitor_EIT</t>
  </si>
  <si>
    <t>50889</t>
  </si>
  <si>
    <t>User pmcdonald: WVD Group Policy Client, Access is denied error (#50889)</t>
  </si>
  <si>
    <t>Kosakowski, Mark | PSG</t>
  </si>
  <si>
    <t>PSG, Albany, McDonald, Pam</t>
  </si>
  <si>
    <t>PSG-Perimeter BSI</t>
  </si>
  <si>
    <t>PSG-Microsoft Access_EIT</t>
  </si>
  <si>
    <t>50501</t>
  </si>
  <si>
    <t>Odoo Telephony System (#50501)</t>
  </si>
  <si>
    <t>Gaona, Esaul_EIT | ExactlyIT MX</t>
  </si>
  <si>
    <t>50276</t>
  </si>
  <si>
    <t>Virtual Machine for software testing (#50276)</t>
  </si>
  <si>
    <t>47856</t>
  </si>
  <si>
    <t>SO21/3001402 Microsoft Visio 2016 Professional x86 (#47856)</t>
  </si>
  <si>
    <t>47854</t>
  </si>
  <si>
    <t>SO21/3001401 Microsoft Project 2016 Professional x86 (#47854)</t>
  </si>
  <si>
    <t>47330</t>
  </si>
  <si>
    <t>Phone number assignment (#47330)</t>
  </si>
  <si>
    <t>Ahedo, Francisco_EIT | ExactlyIT MX</t>
  </si>
  <si>
    <t>47182</t>
  </si>
  <si>
    <t>Need a Twilio Phone number (#47182)</t>
  </si>
  <si>
    <t>46848</t>
  </si>
  <si>
    <t>SO21/3001394 Microsoft Office 365 Visio Professional 64bit (#46848)</t>
  </si>
  <si>
    <t>46847</t>
  </si>
  <si>
    <t>SO21/3001393 Microsoft Project 2016 Professional x86 (#46847)</t>
  </si>
  <si>
    <t>46262</t>
  </si>
  <si>
    <t>Dubai - Palo Alto FW Upgrade (#46262)</t>
  </si>
  <si>
    <t>AE-DXB-PA-FW-01</t>
  </si>
  <si>
    <t>44294</t>
  </si>
  <si>
    <t>M.Berger - installation failed  (#44294)</t>
  </si>
  <si>
    <t>Lummus, The Hague, Berger, Magdalena</t>
  </si>
  <si>
    <t>Adobe-Adobe Acrobat Reader</t>
  </si>
  <si>
    <t>41256</t>
  </si>
  <si>
    <t>RE: Concur Profiles-Lummus  (Concur Ticket No. 17605074) (#41256)</t>
  </si>
  <si>
    <t>Lummus, Mannheim, Papke, Grit</t>
  </si>
  <si>
    <t>37286</t>
  </si>
  <si>
    <t>Job Cost and Exchange Rate Differences between PO and Voucher (#37286)</t>
  </si>
  <si>
    <t>Oracle-JDE E1 - Inventory</t>
  </si>
  <si>
    <t>35778</t>
  </si>
  <si>
    <t>FW: Backlog Models (#35778)</t>
  </si>
  <si>
    <t>Lummus-Backlog Spread</t>
  </si>
  <si>
    <t>34431</t>
  </si>
  <si>
    <t>Equifax Unemployment verification implementation (#34431)</t>
  </si>
  <si>
    <t>31941</t>
  </si>
  <si>
    <t>RE: Incorrect JX entry vs Revaluation Report (#31941)</t>
  </si>
  <si>
    <t>26630</t>
  </si>
  <si>
    <t>New ticket from: LCI-Dubai-Scan to Email. (#22465) (#25215) (#26630)</t>
  </si>
  <si>
    <t>Printer/Scanner_EIT</t>
  </si>
  <si>
    <t>25815</t>
  </si>
  <si>
    <t>Request: Email Archive Support  (#25815)</t>
  </si>
  <si>
    <t>Lummus, The Woodlands, Lay, Cherry</t>
  </si>
  <si>
    <t>24766</t>
  </si>
  <si>
    <t>RE: CAR system - Update document link  (#24766)</t>
  </si>
  <si>
    <t>Lummus, Pasadena, Ricardo, Cayetano</t>
  </si>
  <si>
    <t>21219</t>
  </si>
  <si>
    <t>FW: LT-E-YNCC-0003 (drawngs and details of existing Charge Gas
 Compressor "footprint") (#21219)</t>
  </si>
  <si>
    <t>Lummus, The Woodlands, Lamb, Kenneth</t>
  </si>
  <si>
    <t>19884</t>
  </si>
  <si>
    <t>FTP server account - URGENT!!!!! (#19884)</t>
  </si>
  <si>
    <t>17134</t>
  </si>
  <si>
    <t>FW: Notification: BUA / NOVOLEN / Agreements  (#17134)</t>
  </si>
  <si>
    <t>Lummus, Mannheim, Magin, Michael</t>
  </si>
  <si>
    <t>13768</t>
  </si>
  <si>
    <t>Access to Lummus O365 protection.office.com location. (#13768)</t>
  </si>
  <si>
    <t>Microsoft-Microsoft Office 365 Admin Center Multi-Geo</t>
  </si>
  <si>
    <t>Problem Tickets</t>
  </si>
  <si>
    <t>Problem Ticket#</t>
  </si>
  <si>
    <t>Creation Date</t>
  </si>
  <si>
    <t>Open Projects</t>
  </si>
  <si>
    <t>Project Name/Number</t>
  </si>
  <si>
    <t>CustomerName</t>
  </si>
  <si>
    <t xml:space="preserve">1/25 - </t>
  </si>
  <si>
    <t>92105</t>
  </si>
  <si>
    <t>FW: PreAuthorized Invoice Approval Required - LUMMUS TECH HEAT
 TRANSFER BV INDIAN OFF 259-TI-000689 13,209.00 0 (#92105)</t>
  </si>
  <si>
    <t>Lummus, The Woodlands, Gachassin, Kris</t>
  </si>
  <si>
    <t>Bottomline Technologies-Transform A/P (TAP)</t>
  </si>
  <si>
    <t>92229</t>
  </si>
  <si>
    <t>[Request ID :##RE-22136##] : RE: Lummus | VPN Tunnel: Axletree
 Connectivity Fail (#92229)</t>
  </si>
  <si>
    <t>Herrera, Luis_EIT | ExactlyIT MX</t>
  </si>
  <si>
    <t>92228</t>
  </si>
  <si>
    <t>Alert: Cypress Lawn &gt; CYP US CA Colma HQ on hqs-br01 is Failed CPU   (#92228)</t>
  </si>
  <si>
    <t>Cypress Lawn (Cancom), Cypress Lawn (Cancom) IT Monitoring Events</t>
  </si>
  <si>
    <t>HQS-BR01 (Virtual Compute)</t>
  </si>
  <si>
    <t>92226</t>
  </si>
  <si>
    <t>92225</t>
  </si>
  <si>
    <t>MFA Issue (#92225)</t>
  </si>
  <si>
    <t>92224</t>
  </si>
  <si>
    <t>Group Policy Error (#92061) (#92224)</t>
  </si>
  <si>
    <t>PSG, Albany, Duncan, Derrick</t>
  </si>
  <si>
    <t>92223</t>
  </si>
  <si>
    <t>Coffee with ELT &amp; SLT 3/25 (#92223)</t>
  </si>
  <si>
    <t>92221</t>
  </si>
  <si>
    <t>MDR Re-image - William Raymond (#92221)</t>
  </si>
  <si>
    <t>Lummus, Bloomfield, Raymond, William</t>
  </si>
  <si>
    <t>92220</t>
  </si>
  <si>
    <t>MDR Re-image - Joely Konrad (#92220)</t>
  </si>
  <si>
    <t>92219</t>
  </si>
  <si>
    <t>AVEVA - Pro II 9.3.2 not loading (#92219)</t>
  </si>
  <si>
    <t>Lummus, Bloomfield, Koduru, Suresh</t>
  </si>
  <si>
    <t>92218</t>
  </si>
  <si>
    <t>Keyboard/Mouse replacement (#92218)</t>
  </si>
  <si>
    <t>Lummus, Bloomfield, Douge, Roc</t>
  </si>
  <si>
    <t>92215</t>
  </si>
  <si>
    <t>Re: [MEDIUM] Incident: Cisco Secure Endpoint - Retrospective Detection (#92215)</t>
  </si>
  <si>
    <t xml:space="preserve">Accudata Customer, IT Monitoring Events | Accudata Customer, </t>
  </si>
  <si>
    <t>92214</t>
  </si>
  <si>
    <t>Re: [MEDIUM] Incident: Cisco Secure Endpoint - Retrospective Detection (#92214)</t>
  </si>
  <si>
    <t>92213</t>
  </si>
  <si>
    <t>AFE000000000387 - SCADA TANK AUTOMATION (#92213)</t>
  </si>
  <si>
    <t>Coy, Lisa | Maverick Services LLC, Main</t>
  </si>
  <si>
    <t>92209</t>
  </si>
  <si>
    <t>Alert: Hikma &gt; HIK US OH Columbus on colnwpgxa218 is Failed Connectivity   (#92209)</t>
  </si>
  <si>
    <t>92207</t>
  </si>
  <si>
    <t>Defender for Cloud Apps: Suspicious session detected (#92207)</t>
  </si>
  <si>
    <t>92206</t>
  </si>
  <si>
    <t>Can not open links (#92206)</t>
  </si>
  <si>
    <t>Lopes, Floriberto | UG2, Main</t>
  </si>
  <si>
    <t>MSP-Exchange Mailbox</t>
  </si>
  <si>
    <t>92204</t>
  </si>
  <si>
    <t>Speaker and video not working in office (#92204)</t>
  </si>
  <si>
    <t>Shows, Katrina | Maverick Services LLC, Main</t>
  </si>
  <si>
    <t>92198</t>
  </si>
  <si>
    <t>Carbon Black Cloud Alert - 0d919928-305e-8eed-13a8-05c76b9a7fbc (#92198)</t>
  </si>
  <si>
    <t>92195</t>
  </si>
  <si>
    <t>Teams issues (#92195)</t>
  </si>
  <si>
    <t>Cramer, Nancy | NewQuest Properties, Main</t>
  </si>
  <si>
    <t>92193</t>
  </si>
  <si>
    <t>RE: Jimmy Tran - Twilio Access (#92193)</t>
  </si>
  <si>
    <t>Olivares, Ramiro | Accudata Customer, Main</t>
  </si>
  <si>
    <t>92192</t>
  </si>
  <si>
    <t>LSPI FMC Alerts (#92192)</t>
  </si>
  <si>
    <t>Mendoza, Victor_EIT | ExactlyIT Inc.</t>
  </si>
  <si>
    <t>92178</t>
  </si>
  <si>
    <t>FW: New investigation: 2022-03-21-005 (#92178)</t>
  </si>
  <si>
    <t>92177</t>
  </si>
  <si>
    <t>Alert: Dallas Area Habitat for Humanity &gt; DAL US TX Dallas on DAHFH2008FS is Failed CPU   (#92177)</t>
  </si>
  <si>
    <t>92174</t>
  </si>
  <si>
    <t>FW: [Cisco AMP for Endpoints Subscription] [gcb - compromise] Matching Events Found On DESKTOP-67L74QG.gulfcapital.com (#92174)</t>
  </si>
  <si>
    <t>Escobedo, Rodrigo_EIT | ExactlyIT Inc.</t>
  </si>
  <si>
    <t xml:space="preserve">Gulf Capital Bank, IT Monitoring Events | Gulf Capital Bank, </t>
  </si>
  <si>
    <t>92170</t>
  </si>
  <si>
    <t>FW: [Cisco AMP for Endpoints Subscription] [nq - compromise] Matching Events Found On NQP-TERM-021 (#92170)</t>
  </si>
  <si>
    <t>92169</t>
  </si>
  <si>
    <t>[Cisco AMP for Endpoints Subscription] [CANCOMUS-Tickets]
 [Prodesk-18.hpmnetworks.com] Matching Compromise Updates (#92169)</t>
  </si>
  <si>
    <t>CANCOM, Inc.</t>
  </si>
  <si>
    <t>92168</t>
  </si>
  <si>
    <t>[Cisco AMP for Endpoints Subscription] [CypressLawn-Tickets]
 [HQW-PCHAN.cypresslawn.corp] Matching Compromise Updates (#92168)</t>
  </si>
  <si>
    <t>Cypress Lawn (Cancom)</t>
  </si>
  <si>
    <t>92166</t>
  </si>
  <si>
    <t>FW: [Cisco AMP for Endpoints Subscription] [nq - compromise] Matching Events Found On NQP-AZ-28112653 (#92166)</t>
  </si>
  <si>
    <t>92165</t>
  </si>
  <si>
    <t>Cannot connect to CATO VPN (#92165)</t>
  </si>
  <si>
    <t>92161</t>
  </si>
  <si>
    <t>Phone issues (#92161)</t>
  </si>
  <si>
    <t>Torres, Roxanne | Principle Health Systems, Main</t>
  </si>
  <si>
    <t>92153</t>
  </si>
  <si>
    <t>Salesforce login issue (#92153)</t>
  </si>
  <si>
    <t>Lummus, The Woodlands, Guvelioglu, Galip</t>
  </si>
  <si>
    <t>SalesForce-SalesForce</t>
  </si>
  <si>
    <t>92147</t>
  </si>
  <si>
    <t>Alert: Hikma &gt; HIK US OH Columbus on COL-VDICS02 is Failed Agent Status   (#92147)</t>
  </si>
  <si>
    <t>92146</t>
  </si>
  <si>
    <t>Potential Phish: [External]  Nguyen, Jenna is inviting you to
 collaborate on Specifications (#92146)</t>
  </si>
  <si>
    <t>Odeski, Thomas | LiquidPower Specialty Products Inc., BRY</t>
  </si>
  <si>
    <t>92144</t>
  </si>
  <si>
    <t>EBI- Sentinel Alerts  Low   (#92144)</t>
  </si>
  <si>
    <t>EagleBurgmann Industries LP IT Monitoring Events | EagleBurgmann Industries LP</t>
  </si>
  <si>
    <t>92126</t>
  </si>
  <si>
    <t>Fax Machine (#92126)</t>
  </si>
  <si>
    <t>Jackson, Dorann | Principle Health Systems, Main</t>
  </si>
  <si>
    <t>92118</t>
  </si>
  <si>
    <t>Unable to connect To secure-Printer (#92118)</t>
  </si>
  <si>
    <t>Lee, Nicole | Maverick Services LLC, Main</t>
  </si>
  <si>
    <t>92116</t>
  </si>
  <si>
    <t>New ticket from: Access to an Odoo dev instance (#90250) (#92116)</t>
  </si>
  <si>
    <t>Davis, Brian | ExactlyIT Inc.</t>
  </si>
  <si>
    <t>92097</t>
  </si>
  <si>
    <t>FW: PreAuthorized Invoice Approval Required - LUMMUS TECH HEAT
 TRANSFER BV INDIAN OFF 259-TI-000689 13,209.00 0 (#92097)</t>
  </si>
  <si>
    <t>92094</t>
  </si>
  <si>
    <t>BBochette@HIscoinc.com &amp; ATLDC@Hiscoinc.com Emails (#92094)</t>
  </si>
  <si>
    <t>Bochette, Billy | Hisco, Main</t>
  </si>
  <si>
    <t>92092</t>
  </si>
  <si>
    <t>Unable to Log-On to Wi-Fi with new company phone (#92092)</t>
  </si>
  <si>
    <t>Wakefield, William | LiquidPower Specialty Products Inc., Main</t>
  </si>
  <si>
    <t>92079</t>
  </si>
  <si>
    <t>Message notification (#92079)</t>
  </si>
  <si>
    <t>unityconnection@uc-dc-cuc01.accudatasystems.com</t>
  </si>
  <si>
    <t>92070</t>
  </si>
  <si>
    <t>PC Erratic Boot (Alexander 2R56HR2) (#92070)</t>
  </si>
  <si>
    <t>Lummus, Bloomfield, Alexander, Lawrence</t>
  </si>
  <si>
    <t>92066</t>
  </si>
  <si>
    <t>Unable to move files between SharePoint folders (#92066)</t>
  </si>
  <si>
    <t>Dargel, David | Hisco, Main</t>
  </si>
  <si>
    <t>92061</t>
  </si>
  <si>
    <t>Group Policy Error (#92061)</t>
  </si>
  <si>
    <t>92059</t>
  </si>
  <si>
    <t>Printer/scanner issues (#92059)</t>
  </si>
  <si>
    <t>ddamcott@polymersolutionsgroup.com</t>
  </si>
  <si>
    <t>92056</t>
  </si>
  <si>
    <t>I cannot open Myit.lummustech.com in my laptop (#92056)</t>
  </si>
  <si>
    <t>Claudio.Passarella@lummustech.com</t>
  </si>
  <si>
    <t>92055</t>
  </si>
  <si>
    <t>Noah office #1741 (#92055)</t>
  </si>
  <si>
    <t>Grisby, Mike | Maverick Services LLC, Main</t>
  </si>
  <si>
    <t>92051</t>
  </si>
  <si>
    <t>Joey Galvez email issues (#92051)</t>
  </si>
  <si>
    <t>Finsterwald, Randy | Maverick Services LLC, Main</t>
  </si>
  <si>
    <t>Count of Ticket</t>
  </si>
  <si>
    <t>(blank)</t>
  </si>
  <si>
    <t>Upcoming SLA</t>
  </si>
  <si>
    <t>__export__.helpdesk_ticket_91516_fa15a3b4</t>
  </si>
  <si>
    <t>__export__.helpdesk_ticket_91452_445b7db4</t>
  </si>
  <si>
    <t>__export__.helpdesk_ticket_91448_5dbc9017</t>
  </si>
  <si>
    <t>__export__.helpdesk_ticket_91424_b21d040a</t>
  </si>
  <si>
    <t>ExactlyIT System Bot | ExactlyIT Inc.</t>
  </si>
  <si>
    <t>Solved</t>
  </si>
  <si>
    <t>admin@digicert.com</t>
  </si>
  <si>
    <t>lum-jmpus-pw-01 (Virtual Compute)</t>
  </si>
  <si>
    <t>LUM-WFSUS-PW-02 (Virtual Compute)</t>
  </si>
  <si>
    <t>Polymers Solutions Group, Polymer Solutions Group IT Monitoring Events</t>
  </si>
  <si>
    <t>psgnvdes1pw01 (Virtual Compute)</t>
  </si>
  <si>
    <t>noreply@dattobackup.com</t>
  </si>
  <si>
    <t>lum-jmpus-pw-02 (Virtual Compute)</t>
  </si>
  <si>
    <t>alcnuctxes1-d00 (Virtual Compute)</t>
  </si>
  <si>
    <t>Hisco, IT Monitoring Events | Hisco</t>
  </si>
  <si>
    <t>lum-medcv-pw-01 (OS)</t>
  </si>
  <si>
    <t>LUM-ADKNL-PW-01 (OS)</t>
  </si>
  <si>
    <t>lum-medwe-pw-01 (OS)</t>
  </si>
  <si>
    <t>LUM-AMSDB-DW-01 (OS)</t>
  </si>
  <si>
    <t>HQS-FPS02 (Virtual Compute)</t>
  </si>
  <si>
    <t>LUM-ADKCN-PW-01 (OS)</t>
  </si>
  <si>
    <t>Coyuchi (Cancom), Coyuchi (Cancom) IT Monitoring Events</t>
  </si>
  <si>
    <t>SQL-SERVER</t>
  </si>
  <si>
    <t>__export__.helpdesk_ticket_91849_6a597449</t>
  </si>
  <si>
    <t>Alert: Hikma &gt; HIK US OH Columbus on COLSVWPENGDAT01 is Failed Memory   (#91849)</t>
  </si>
  <si>
    <t>__export__.helpdesk_ticket_91848_42e2f6a8</t>
  </si>
  <si>
    <t>Alert: Dallas Area Habitat for Humanity &gt; DAL US TX Dallas on DAHFH2008FS is Failed CPU   (#91848)</t>
  </si>
  <si>
    <t>__export__.helpdesk_ticket_91847_af9d6c6b</t>
  </si>
  <si>
    <t>Alert: Dallas Area Habitat for Humanity &gt; DAL US TX Dallas on DAHFH2008FS is Failed CPU   (#91847)</t>
  </si>
  <si>
    <t>__export__.helpdesk_ticket_91846_7960f3a3</t>
  </si>
  <si>
    <t>Alert: KS2 Technologies &gt; KS2 US TX Grapevine on TOKAI is Failed Connectivity   (#91846)</t>
  </si>
  <si>
    <t>__export__.helpdesk_ticket_91845_6296ad3b</t>
  </si>
  <si>
    <t>Alert: Puffer &gt; PUF US TX Stafford on BRY-FS-0021 is Failed Memory   (#91845)</t>
  </si>
  <si>
    <t>__export__.helpdesk_ticket_91844_b637a276</t>
  </si>
  <si>
    <t>Alert: Hoover Circular Solutions &gt; HOO US TX Houston on RDGateway01 is Failed Memory   (#91844)</t>
  </si>
  <si>
    <t>__export__.helpdesk_ticket_91843_8d79f20e</t>
  </si>
  <si>
    <t>Alert: Puffer &gt; PUF US TX Stafford on BRY-SM-0008 is Failed Memory   (#91843)</t>
  </si>
  <si>
    <t>__export__.helpdesk_ticket_91842_25a641d0</t>
  </si>
  <si>
    <t>Scheduled Task coyuchi cleanup shipmentprocesscheck folder Completed (#91842)</t>
  </si>
  <si>
    <t>__export__.helpdesk_ticket_91841_8de9377a</t>
  </si>
  <si>
    <t>Alert: Hikma &gt; HIK US OH Columbus on col-vdivc is Failed Connectivity   (#91841)</t>
  </si>
  <si>
    <t>__export__.helpdesk_ticket_91840_f72577a5</t>
  </si>
  <si>
    <t>Alert: Polymer Solutions Group &gt; POL Azure Production on psggpdes1pw01 is Failed CPU   (#91840)</t>
  </si>
  <si>
    <t>psggpdes1pw01 (Virtual Compute)</t>
  </si>
  <si>
    <t>__export__.helpdesk_ticket_91839_8c354fe6</t>
  </si>
  <si>
    <t>Alert: Polymer Solutions Group &gt; POL Azure Production on psggpdes1pw01 is Failed CPU   (#91839)</t>
  </si>
  <si>
    <t>__export__.helpdesk_ticket_91838_c1549514</t>
  </si>
  <si>
    <t>Alert: Hoover Circular Solutions &gt; HOO US TX Houston on RDGateway01 is Failed CPU   (#91838)</t>
  </si>
  <si>
    <t>__export__.helpdesk_ticket_91837_9eac15c2</t>
  </si>
  <si>
    <t>Alert: Hoover Circular Solutions &gt; HOO US TX Houston on RDGateway01 is Failed CPU   (#91837)</t>
  </si>
  <si>
    <t>__export__.helpdesk_ticket_91836_d260003e</t>
  </si>
  <si>
    <t>Alert: Polymer Solutions Group &gt; POL Azure Production on psgnvdes1pw01 is Failed CPU   (#91836)</t>
  </si>
  <si>
    <t>__export__.helpdesk_ticket_91835_630743f1</t>
  </si>
  <si>
    <t>Alert: Polymer Solutions Group &gt; POL Azure Production on psgnvdes1pw01 is Failed CPU   (#91835)</t>
  </si>
  <si>
    <t>__export__.helpdesk_ticket_91834_08a7e9e6</t>
  </si>
  <si>
    <t>Alert: Gulf Capital Bank &gt; GUL US TX Houston on HOU-SVR-VEEAM1 is Failed Veeam Failed Jobs   (#91834)</t>
  </si>
  <si>
    <t>__export__.helpdesk_ticket_91833_9e944193</t>
  </si>
  <si>
    <t>Alert: Gulf Capital Bank &gt; GUL US TX Houston on HOU-SVR-VEEAM1 is Failed Veeam Failed Jobs   (#91833)</t>
  </si>
  <si>
    <t>__export__.helpdesk_ticket_91832_5dd80f95</t>
  </si>
  <si>
    <t>Datto ALERT SN: b42e99ab260c Host: PHSDATTOSVR ID: 2 Type: Device Not
 Seen Alert (#91832)</t>
  </si>
  <si>
    <t>__export__.helpdesk_ticket_91831_585fc9ba</t>
  </si>
  <si>
    <t>Alert: Hoover Circular Solutions &gt; HOO US TX Houston on RDGateway01 is Warning Memory   (#91831)</t>
  </si>
  <si>
    <t>__export__.helpdesk_ticket_91830_a613f1ba</t>
  </si>
  <si>
    <t>Alert: Hoover Circular Solutions &gt; HOO US TX Houston on AZ-Connect01 is Failed CPU   (#91830)</t>
  </si>
  <si>
    <t>__export__.helpdesk_ticket_91829_2ad50518</t>
  </si>
  <si>
    <t>Alert: Hoover Circular Solutions &gt; HOO US TX Houston on AZ-Connect01 is Failed CPU   (#91829)</t>
  </si>
  <si>
    <t>__export__.helpdesk_ticket_91828_0f17c4b2</t>
  </si>
  <si>
    <t>Alert: Hoover Circular Solutions &gt; HOO US TX Houston on AZ-DC01 is Failed CPU   (#91828)</t>
  </si>
  <si>
    <t>__export__.helpdesk_ticket_91827_afe5a833</t>
  </si>
  <si>
    <t>Alert: Hoover Circular Solutions &gt; HOO US TX Houston on AZ-DC01 is Failed CPU   (#91827)</t>
  </si>
  <si>
    <t>__export__.helpdesk_ticket_91826_313d4b4b</t>
  </si>
  <si>
    <t>Alert: Hoover Circular Solutions &gt; HOO US TX Houston on HFG00-NAVRDSUAT is Failed CPU   (#91826)</t>
  </si>
  <si>
    <t>__export__.helpdesk_ticket_91825_36840c86</t>
  </si>
  <si>
    <t>Alert: Hoover Circular Solutions &gt; HOO US TX Houston on HFG00-NAVRDSUAT is Failed CPU   (#91825)</t>
  </si>
  <si>
    <t>__export__.helpdesk_ticket_91824_88dab119</t>
  </si>
  <si>
    <t>Aryaka: [Non-Impacting] Starting Emergency Scheduled Maintenance on
 Chicago POP [ref:_00DA0ISST._5003w1bypPq:ref] (#91824)</t>
  </si>
  <si>
    <t>__export__.helpdesk_ticket_91823_62f0aef5</t>
  </si>
  <si>
    <t>Alert: Hoover Circular Solutions &gt; HOO US TX Houston on HVRFTH-OneSCONS is Failed CPU   (#91823)</t>
  </si>
  <si>
    <t>__export__.helpdesk_ticket_91822_a47d83a7</t>
  </si>
  <si>
    <t>Alert: Hoover Circular Solutions &gt; HOO US TX Houston on HVRFTH-OneSCONS is Failed CPU   (#91822)</t>
  </si>
  <si>
    <t>__export__.helpdesk_ticket_91821_eed00b9e</t>
  </si>
  <si>
    <t>Alert: Hoover Circular Solutions &gt; HOO US TX Houston on HVRFTH-OneSAPP is Failed CPU   (#91821)</t>
  </si>
  <si>
    <t>__export__.helpdesk_ticket_91820_84e48a35</t>
  </si>
  <si>
    <t>Alert: Hoover Circular Solutions &gt; HOO US TX Houston on HVRFTH-OneSAPP is Failed CPU   (#91820)</t>
  </si>
  <si>
    <t>__export__.helpdesk_ticket_91819_d3faa319</t>
  </si>
  <si>
    <t>__export__.helpdesk_ticket_91818_f832869c</t>
  </si>
  <si>
    <t>__export__.helpdesk_ticket_91817_d421df5b</t>
  </si>
  <si>
    <t>__export__.helpdesk_ticket_91816_3549758f</t>
  </si>
  <si>
    <t>Alert: NewQuest Properties &gt; NEW US TX Houston on Deathstar is Warning Memory   (#91816)</t>
  </si>
  <si>
    <t>__export__.helpdesk_ticket_91815_fc5da82c</t>
  </si>
  <si>
    <t>Alert: Puffer &gt; PUF US TX Stafford on BRY-FS-0021 is Warning Memory   (#91815)</t>
  </si>
  <si>
    <t>__export__.helpdesk_ticket_91814_4b67bfae</t>
  </si>
  <si>
    <t>Alert: NewQuest Properties &gt; NEW US TX Houston on NQDATA3 is Warning Memory   (#91814)</t>
  </si>
  <si>
    <t>__export__.helpdesk_ticket_91813_c6c39c96</t>
  </si>
  <si>
    <t>Alert: Alcami &gt; ALC Azure Non-Production on alcnuctxes1-d00 is Failed Agent Status   (#91813)</t>
  </si>
  <si>
    <t>__export__.helpdesk_ticket_91812_d4db3dc6</t>
  </si>
  <si>
    <t>Alert: Hisco &gt; HIS US TX Houston Servers - 5th Patch Group on DEVpim is Warning Memory   (#91812)</t>
  </si>
  <si>
    <t>__export__.helpdesk_ticket_91811_62a6694f</t>
  </si>
  <si>
    <t>Alert: Hikma &gt; HIK US OH Columbus on colnd01-core is Failed Connectivity   (#91811)</t>
  </si>
  <si>
    <t>__export__.helpdesk_ticket_91810_f5c521de</t>
  </si>
  <si>
    <t>Alert: Dallas Area Habitat for Humanity &gt; DAL US TX Dallas on Exchange2013 is Warning Disk  C: (#91810)</t>
  </si>
  <si>
    <t>__export__.helpdesk_ticket_91809_56c2bca3</t>
  </si>
  <si>
    <t>FW: New investigation: 2022-03-20-001 (#91809)</t>
  </si>
  <si>
    <t>__export__.helpdesk_ticket_91808_ef74b3ea</t>
  </si>
  <si>
    <t>Alert: Alcami &gt; ALC Azure Non-Production on alcnuwebes1-v02 is Failed Agent Status   (#91808)</t>
  </si>
  <si>
    <t>__export__.helpdesk_ticket_91807_0008a594</t>
  </si>
  <si>
    <t>Alert: NewQuest Properties &gt; NEW US TX Houston on NQDATA3 is Failed Memory   (#91807)</t>
  </si>
  <si>
    <t>__export__.helpdesk_ticket_91806_29c7f93a</t>
  </si>
  <si>
    <t>Alert: LiquidPower Specialty Products Inc. &gt; LIQ US TX Bryan on BYNRoot is Failed Connectivity   (#91806)</t>
  </si>
  <si>
    <t>__export__.helpdesk_ticket_91805_30d68c1d</t>
  </si>
  <si>
    <t>Alert: LiquidPower Specialty Products Inc. &gt; LIQ US TX Bryan on BYN-SW-02-GATE is Failed Connectivit... [100/103 characters] (#91805)</t>
  </si>
  <si>
    <t>__export__.helpdesk_ticket_91804_b638b956</t>
  </si>
  <si>
    <t>Alert: LiquidPower Specialty Products Inc. &gt; LIQ US TX Bryan on BRYVMPVEEAM02 is Failed Memory   (#91804)</t>
  </si>
  <si>
    <t>__export__.helpdesk_ticket_91803_3ae5db7f</t>
  </si>
  <si>
    <t>Alert: LiquidPower Specialty Products Inc. &gt; LIQ US TX Houston on MGMT is Failed Connectivity   (#91803)</t>
  </si>
  <si>
    <t>__export__.helpdesk_ticket_91802_31d50c55</t>
  </si>
  <si>
    <t>Alert: LiquidPower Specialty Products Inc. &gt; LIQ US TX Bryan on BYN-FW-01-PRI is Failed Connectivity... [100/102 characters] (#91802)</t>
  </si>
  <si>
    <t>__export__.helpdesk_ticket_91801_584eaad4</t>
  </si>
  <si>
    <t>Alert: LiquidPower Specialty Products Inc. &gt; LIQ US TX Bryan on BYN-AP01-1STFL-OFFICE is Failed Conn... [100/110 characters] (#91801)</t>
  </si>
  <si>
    <t>__export__.helpdesk_ticket_91800_2e0d0d22</t>
  </si>
  <si>
    <t>Alert: LiquidPower Specialty Products Inc. &gt; LIQ US TX Bryan on BRYVMPVEEAM01 is Warning Memory   (#91800)</t>
  </si>
  <si>
    <t>__export__.helpdesk_ticket_91799_5cb249e7</t>
  </si>
  <si>
    <t>Alert: LiquidPower Specialty Products Inc. &gt; LIQ US TX Bryan on byn-esx-host02 is Failed Connectivit... [100/103 characters] (#91799)</t>
  </si>
  <si>
    <t>__export__.helpdesk_ticket_91798_21404099</t>
  </si>
  <si>
    <t>Alert: LiquidPower Specialty Products Inc. &gt; LIQ US TX Bryan on BYNWLC01 is Failed Connectivity   (#91798)</t>
  </si>
  <si>
    <t>__export__.helpdesk_ticket_91797_0010f6df</t>
  </si>
  <si>
    <t>Alert: LiquidPower Specialty Products Inc. &gt; LIQ US TX Bryan on WAP-BYN-BRIDGE-1 is Failed Connectiv... [100/105 characters] (#91797)</t>
  </si>
  <si>
    <t>__export__.helpdesk_ticket_91796_67fabb67</t>
  </si>
  <si>
    <t>Alert: Lummus Technology &gt; LUM Azure Production on lum-wfsus-pw-02 is Failed Agent Status   (#91796)</t>
  </si>
  <si>
    <t>__export__.helpdesk_ticket_91795_8087d846</t>
  </si>
  <si>
    <t>Alert: Lummus Technology &gt; LUM Azure Production on lum-brelt-pw-01 is Failed Agent Status   (#91795)</t>
  </si>
  <si>
    <t>LUM-BRELT-PW-01 (OS)</t>
  </si>
  <si>
    <t>__export__.helpdesk_ticket_91794_04f25296</t>
  </si>
  <si>
    <t>Alert: Lummus Technology &gt; Lum Azure Non-Production on lum-winus-dw-05 is Failed Agent Status   (#91794)</t>
  </si>
  <si>
    <t>lum-winus-dw-05 (OS)</t>
  </si>
  <si>
    <t>__export__.helpdesk_ticket_91793_8084369b</t>
  </si>
  <si>
    <t>Alert: Lummus Technology &gt; Lum Azure Non-Production on lum-mcsim-dw-01 is Failed Agent Status   (#91793)</t>
  </si>
  <si>
    <t>lum-mcsim-dw-01 (OS)</t>
  </si>
  <si>
    <t>__export__.helpdesk_ticket_91792_9f0fa9e0</t>
  </si>
  <si>
    <t>Alert: Lummus Technology &gt; LUM Azure Production on lum-awplt-pw-01 is Failed Agent Status   (#91792)</t>
  </si>
  <si>
    <t>LUM-AWPLT-PW-01 (OS)</t>
  </si>
  <si>
    <t>__export__.helpdesk_ticket_91791_6059f506</t>
  </si>
  <si>
    <t>Alert: Lummus Technology &gt; LUM Azure Production on lum-alslt-pw-01 is Failed Agent Status   (#91791)</t>
  </si>
  <si>
    <t>lum-alslt-pw-01 (OS)</t>
  </si>
  <si>
    <t>__export__.helpdesk_ticket_91790_16c851d7</t>
  </si>
  <si>
    <t>Alert: Lummus Technology &gt; Lum Azure Non-Production on lum-winus-dw-01 is Failed Agent Status   (#91790)</t>
  </si>
  <si>
    <t>lum-winus-dw-01 (OS)</t>
  </si>
  <si>
    <t>__export__.helpdesk_ticket_91789_e07ada14</t>
  </si>
  <si>
    <t>Alert: Lummus Technology &gt; LUM Azure Production on lum-ilmus-pw-01 is Failed Agent Status   (#91789)</t>
  </si>
  <si>
    <t>LUM-ILMUS-PW-01 (OS)</t>
  </si>
  <si>
    <t>__export__.helpdesk_ticket_91788_3b93094b</t>
  </si>
  <si>
    <t>Alert: Lummus Technology &gt; LUM Azure Production on lum-adkcn-pw-01 is Failed Agent Status   (#91788)</t>
  </si>
  <si>
    <t>__export__.helpdesk_ticket_91787_f782d81e</t>
  </si>
  <si>
    <t>Alert: Lummus Technology &gt; LUM Azure Production on lum-aspus-pw-01 is Failed Agent Status   (#91787)</t>
  </si>
  <si>
    <t>LUM-ASPUS-PW-01 (OS)</t>
  </si>
  <si>
    <t>__export__.helpdesk_ticket_91786_2e2e339d</t>
  </si>
  <si>
    <t>Alert: Lummus Technology &gt; LUM Azure Production on lum-wfsus-pw-01 is Failed Agent Status   (#91786)</t>
  </si>
  <si>
    <t>lum-wfsus-pw-01 (OS)</t>
  </si>
  <si>
    <t>__export__.helpdesk_ticket_91785_fcbf7d6c</t>
  </si>
  <si>
    <t>Alert: Lummus Technology &gt; Lum Azure Non-Production on lum-winus-dw-03 is Failed Agent Status   (#91785)</t>
  </si>
  <si>
    <t>lum-winus-dw-03 (OS)</t>
  </si>
  <si>
    <t>__export__.helpdesk_ticket_91784_f65624f6</t>
  </si>
  <si>
    <t>Alert: Lummus Technology &gt; LUM Azure Production on lum-cnvlt-pw-01 is Failed Agent Status   (#91784)</t>
  </si>
  <si>
    <t>LUM-CNVLT-PW-01 (OS)</t>
  </si>
  <si>
    <t>__export__.helpdesk_ticket_91783_25650e20</t>
  </si>
  <si>
    <t>Alert: Lummus Technology &gt; LUM Azure Production on lum-adkin-pw-01 is Failed Agent Status   (#91783)</t>
  </si>
  <si>
    <t>LUM-ADKIN-PW-01 (OS)</t>
  </si>
  <si>
    <t>__export__.helpdesk_ticket_91782_707f6307</t>
  </si>
  <si>
    <t>Alert: Lummus Technology &gt; LUM Azure Production on lum-hxgus-pw-01 is Failed Agent Status   (#91782)</t>
  </si>
  <si>
    <t>LUM-HXGUS-PW-01 (OS)</t>
  </si>
  <si>
    <t>__export__.helpdesk_ticket_91781_25b1b9b5</t>
  </si>
  <si>
    <t>Alert: Lummus Technology &gt; LUM Azure Production on lum-anslt-pw-01 is Failed Agent Status   (#91781)</t>
  </si>
  <si>
    <t>LUM-ANSLT-PW-01 (OS)</t>
  </si>
  <si>
    <t>__export__.helpdesk_ticket_91780_9e734228</t>
  </si>
  <si>
    <t>Alert: Lummus Technology &gt; LUM Azure Production on lum-mtwus-pw-01 is Failed Agent Status   (#91780)</t>
  </si>
  <si>
    <t>LUM-MTWUS-PW-01 (OS)</t>
  </si>
  <si>
    <t>__export__.helpdesk_ticket_91779_dce9b2c3</t>
  </si>
  <si>
    <t>Alert: Lummus Technology &gt; Lum Azure Non-Production on lum-pfsus-dw-01 is Failed Agent Status   (#91779)</t>
  </si>
  <si>
    <t>lum-pfsus-dw-01 (OS)</t>
  </si>
  <si>
    <t>__export__.helpdesk_ticket_91778_76f363ab</t>
  </si>
  <si>
    <t>Alert: Lummus Technology &gt; LUM Azure Production on lum-genlt-pw-01 is Failed Agent Status   (#91778)</t>
  </si>
  <si>
    <t>LUM-GENLT-PW-01 (OS)</t>
  </si>
  <si>
    <t>__export__.helpdesk_ticket_91777_615345cc</t>
  </si>
  <si>
    <t>Alert: Lummus Technology &gt; LUM Azure Production on lum-htrnl-pw-01 is Failed Agent Status   (#91777)</t>
  </si>
  <si>
    <t>LUM-HTRNL-PW-01 (OS)</t>
  </si>
  <si>
    <t>__export__.helpdesk_ticket_91776_4885db77</t>
  </si>
  <si>
    <t>Alert: Lummus Technology &gt; LUM Azure Production on lum-htrus-pw-01 is Failed Agent Status   (#91776)</t>
  </si>
  <si>
    <t>LUM-HTRUS-PW-01 (OS)</t>
  </si>
  <si>
    <t>__export__.helpdesk_ticket_91775_35da4add</t>
  </si>
  <si>
    <t>Alert: Lummus Technology &gt; LUM Azure Production on lum-ptcus-pw-01 is Failed Agent Status   (#91775)</t>
  </si>
  <si>
    <t>LUM-PTCUS-PW-01 (Virtual Compute)</t>
  </si>
  <si>
    <t>__export__.helpdesk_ticket_91774_4fcff74b</t>
  </si>
  <si>
    <t>Alert: Lummus Technology &gt; Lum Azure Non-Production on LUM-AWPLT-DW-01 is Failed Agent Status   (#91774)</t>
  </si>
  <si>
    <t>LUM-AWPLT-DW-01 (OS)</t>
  </si>
  <si>
    <t>__export__.helpdesk_ticket_91773_aaebbe05</t>
  </si>
  <si>
    <t>Alert: Lummus Technology &gt; LUM Azure Production on lum-teklt-pw-01 is Failed Agent Status   (#91773)</t>
  </si>
  <si>
    <t>__export__.helpdesk_ticket_91772_f4666cd4</t>
  </si>
  <si>
    <t>Alert: Lummus Technology &gt; LUM Azure Production on lum-honlt-pw-01 is Failed Agent Status   (#91772)</t>
  </si>
  <si>
    <t>LUM-HONLT-PW-01 (OS)</t>
  </si>
  <si>
    <t>__export__.helpdesk_ticket_91771_984dc9de</t>
  </si>
  <si>
    <t>Alert: Lummus Technology &gt; LUM Azure Production on lum-wfsus-pw-03 is Failed Agent Status   (#91771)</t>
  </si>
  <si>
    <t>__export__.helpdesk_ticket_91770_1f7c2f90</t>
  </si>
  <si>
    <t>Alert: Lummus Technology &gt; LUM Azure Production on lum-braus-pw-01 is Failed Agent Status   (#91770)</t>
  </si>
  <si>
    <t>__export__.helpdesk_ticket_91769_125375a4</t>
  </si>
  <si>
    <t>Alert: Lummus Technology &gt; LUM Azure Production on lum-wfsus-pw-04 is Failed Agent Status   (#91769)</t>
  </si>
  <si>
    <t>__export__.helpdesk_ticket_91768_52e4a343</t>
  </si>
  <si>
    <t>Alert: Lummus Technology &gt; LUM Azure Production on lum-adknl-pw-01 is Failed Agent Status   (#91768)</t>
  </si>
  <si>
    <t>__export__.helpdesk_ticket_91767_b8aaca71</t>
  </si>
  <si>
    <t>Alert: Lummus Technology &gt; LUM Azure Production on lum-mvus-pw-02 is Failed Agent Status   (#91767)</t>
  </si>
  <si>
    <t>__export__.helpdesk_ticket_91766_54549a9e</t>
  </si>
  <si>
    <t>Alert: Lummus Technology &gt; Lum Azure Non-Production on lum-winus-dw-04 is Failed Agent Status   (#91766)</t>
  </si>
  <si>
    <t>lum-winus-dw-04 (OS)</t>
  </si>
  <si>
    <t>__export__.helpdesk_ticket_91765_91e4822f</t>
  </si>
  <si>
    <t>Alert: Lummus Technology &gt; Lum Azure Non-Production on lum-braus-dw-02 is Failed Agent Status   (#91765)</t>
  </si>
  <si>
    <t>lum-braus-dw-02 (Virtual Compute)</t>
  </si>
  <si>
    <t>__export__.helpdesk_ticket_91764_0bc15acb</t>
  </si>
  <si>
    <t>Alert: Lummus Technology &gt; LUM Azure Production on lum-eaus-dw-01 is Failed Agent Status   (#91764)</t>
  </si>
  <si>
    <t>lum-eaus-dw-01 (OS)</t>
  </si>
  <si>
    <t>__export__.helpdesk_ticket_91763_e6306a95</t>
  </si>
  <si>
    <t>Alert: Lummus Technology &gt; LUM Azure Production on lum-pdfus-pw-10 is Failed Agent Status   (#91763)</t>
  </si>
  <si>
    <t>__export__.helpdesk_ticket_91762_30a95521</t>
  </si>
  <si>
    <t>Alert: Lummus Technology &gt; Lum Azure Non-Production on lum-mcube-dl-02 is Failed Agent Status   (#91762)</t>
  </si>
  <si>
    <t>lum-mcube-dl-02 (OS)</t>
  </si>
  <si>
    <t>__export__.helpdesk_ticket_91761_dab77104</t>
  </si>
  <si>
    <t>Alert: Lummus Technology &gt; LUM Azure Production on lum-cdwlt-pw-01 is Failed Agent Status   (#91761)</t>
  </si>
  <si>
    <t>LUM-CDWLT-PW-01 (OS)</t>
  </si>
  <si>
    <t>__export__.helpdesk_ticket_91760_b5cfcd01</t>
  </si>
  <si>
    <t>Alert: Lummus Technology &gt; LUM Azure Production on lum-ious-dw-01 is Failed Agent Status   (#91760)</t>
  </si>
  <si>
    <t>lum-ious-dw-01 (OS)</t>
  </si>
  <si>
    <t>__export__.helpdesk_ticket_91759_74acdf8a</t>
  </si>
  <si>
    <t>Alert: Lummus Technology &gt; LUM Azure Production on lum-pdfus-pw-11 is Failed Agent Status   (#91759)</t>
  </si>
  <si>
    <t>__export__.helpdesk_ticket_91758_bec6f57c</t>
  </si>
  <si>
    <t>Alert: Lummus Technology &gt; LUM Azure Production on lum-olilt-pw-01 is Failed Agent Status   (#91758)</t>
  </si>
  <si>
    <t>LUM-OLILT-PW-01 (Virtual Compute)</t>
  </si>
  <si>
    <t>__export__.helpdesk_ticket_91757_6e4a01ed</t>
  </si>
  <si>
    <t>Alert: Lummus Technology &gt; LUM Azure Production on lum-pfsus-pw-01 is Failed Agent Status   (#91757)</t>
  </si>
  <si>
    <t>lum-pfsus-pw-01 (OS)</t>
  </si>
  <si>
    <t>__export__.helpdesk_ticket_91756_ae1f265a</t>
  </si>
  <si>
    <t>Alert: Lummus Technology &gt; LUM Azure Production on lum-avelt-pw-01 is Failed Agent Status   (#91756)</t>
  </si>
  <si>
    <t>LUM-AVELT-PW-01 (OS)</t>
  </si>
  <si>
    <t>__export__.helpdesk_ticket_91755_73ad3833</t>
  </si>
  <si>
    <t>Alert: Lummus Technology &gt; LUM Azure Production on lum-rraus-pw-01 is Failed Agent Status   (#91755)</t>
  </si>
  <si>
    <t>lum-rraus-pw-01 (OS)</t>
  </si>
  <si>
    <t>__export__.helpdesk_ticket_91754_a2185466</t>
  </si>
  <si>
    <t>Alert: Lummus Technology &gt; LUM Azure Production on lum-adkde-pw-01 is Failed Agent Status   (#91754)</t>
  </si>
  <si>
    <t>LUM-ADKDE-PW-01 (OS)</t>
  </si>
  <si>
    <t>__export__.helpdesk_ticket_91753_e211fa28</t>
  </si>
  <si>
    <t>Alert: Lummus Technology &gt; Lum Azure Non-Production on lum-mcube-dl-01 is Failed Agent Status   (#91753)</t>
  </si>
  <si>
    <t>lum-mcube-dl-01 (OS)</t>
  </si>
  <si>
    <t>__export__.helpdesk_ticket_91752_8f8dd08b</t>
  </si>
  <si>
    <t>Alert: Lummus Technology &gt; Lum Azure Non-Production on lum-winus-dw-02 is Failed Agent Status   (#91752)</t>
  </si>
  <si>
    <t>lum-winus-dw-02 (OS)</t>
  </si>
  <si>
    <t>__export__.helpdesk_ticket_91751_00cd4e5d</t>
  </si>
  <si>
    <t>Alert: Lummus Technology &gt; LUM Azure Production on lum-epclt-pw-01 is Failed Agent Status   (#91751)</t>
  </si>
  <si>
    <t>LUM-EPCLT-PW-01 (OS)</t>
  </si>
  <si>
    <t>__export__.helpdesk_ticket_91750_6fc69ff5</t>
  </si>
  <si>
    <t>Alert: Lummus Technology &gt; LUM Azure Production on lum-xtlus-pl-01 is Failed Agent Status   (#91750)</t>
  </si>
  <si>
    <t>lum-xtlus-pl-01 (Virtual Compute)</t>
  </si>
  <si>
    <t>__export__.helpdesk_ticket_91749_bd306926</t>
  </si>
  <si>
    <t>Alert: Lummus Technology &gt; LUM Azure Production on lum-prtus-pw-01 is Failed Agent Status   (#91749)</t>
  </si>
  <si>
    <t>LUM-PRTUS-PW-01 (Virtual Compute)</t>
  </si>
  <si>
    <t>__export__.helpdesk_ticket_91748_7ece1c6e</t>
  </si>
  <si>
    <t>Alert: Lummus Technology &gt; LUM Azure Production on lum-amslt-pw-01 is Failed Agent Status   (#91748)</t>
  </si>
  <si>
    <t>LUM-AMSLT-PW-01 (OS)</t>
  </si>
  <si>
    <t>__export__.helpdesk_ticket_91747_4f4669f5</t>
  </si>
  <si>
    <t>Alert: Lummus Technology &gt; LUM Azure Production on lum-comus-pw-01 is Failed Agent Status   (#91747)</t>
  </si>
  <si>
    <t>LUM-COMUS-PW-01 (OS)</t>
  </si>
  <si>
    <t>__export__.helpdesk_ticket_91746_e258af37</t>
  </si>
  <si>
    <t>Alert: Lummus Technology &gt; LUM Azure Production on BMNPWEB01 is Failed Agent Status   (#91746)</t>
  </si>
  <si>
    <t>BMNPWEB01 (OS)</t>
  </si>
  <si>
    <t>__export__.helpdesk_ticket_91745_06c4ab13</t>
  </si>
  <si>
    <t>Alert: Lummus Technology &gt; Lummus Dallas Azure Backup on lumpafwuspl01 is Failed Connectivity   (#91745)</t>
  </si>
  <si>
    <t>lumpafwuspl01 (Virtual Compute)</t>
  </si>
  <si>
    <t>__export__.helpdesk_ticket_91744_28c2752f</t>
  </si>
  <si>
    <t>Alert: Polymer Solutions Group &gt; POL Azure Production on psgcvmes1pw01 is Failed CPU   (#91744)</t>
  </si>
  <si>
    <t>psgcvmes1pw01 (Virtual Compute)</t>
  </si>
  <si>
    <t>__export__.helpdesk_ticket_91743_f5c57681</t>
  </si>
  <si>
    <t>Alert: Polymer Solutions Group &gt; POL Azure Production on psgcvmes1pw01 is Failed CPU   (#91743)</t>
  </si>
  <si>
    <t>__export__.helpdesk_ticket_91742_b072cab5</t>
  </si>
  <si>
    <t>Alert: NewQuest Properties &gt; NEW US TX Houston on Deathstar is Failed Memory   (#91742)</t>
  </si>
  <si>
    <t>__export__.helpdesk_ticket_91741_a22f1584</t>
  </si>
  <si>
    <t>Alert: Lummus Technology &gt; LUM Azure Production on lum-jaus-pw-01 is Failed Agent Status   (#91741)</t>
  </si>
  <si>
    <t>__export__.helpdesk_ticket_91740_6f0b38a5</t>
  </si>
  <si>
    <t>Alert: Hisco &gt; HIS US TX Houston Servers - 3rd Patch Group on CyrSXWeb2 is Failed Agent Status   (#91740)</t>
  </si>
  <si>
    <t>__export__.helpdesk_ticket_91739_68c3e779</t>
  </si>
  <si>
    <t>Alert: Polymer Solutions Group &gt; POL US GA Albany Pine on PineSW2 is Failed Connectivity   (#91739)</t>
  </si>
  <si>
    <t>PineSW2</t>
  </si>
  <si>
    <t>__export__.helpdesk_ticket_91738_76741d0a</t>
  </si>
  <si>
    <t>Alert: Lummus Technology &gt; LUM Azure Production on lum-medin-pw-01 is Failed CPU   (#91738)</t>
  </si>
  <si>
    <t>lum-medin-pw-01 (Virtual Compute)</t>
  </si>
  <si>
    <t>__export__.helpdesk_ticket_91737_f57be16e</t>
  </si>
  <si>
    <t>Alert: Lummus Technology &gt; LUM Azure Production on lum-medin-pw-01 is Failed CPU   (#91737)</t>
  </si>
  <si>
    <t>__export__.helpdesk_ticket_91736_8bdbccd1</t>
  </si>
  <si>
    <t>Alert: Lummus Technology &gt; Lum Azure Non-Production on LUM-AMSDB-DW-01 is Warning Memory   (#91736)</t>
  </si>
  <si>
    <t>__export__.helpdesk_ticket_91735_066c3dd3</t>
  </si>
  <si>
    <t>Alert: LiquidPower Specialty Products Inc. &gt; LIQ US TX Bryan on BYNVMPFILE10 is Warning Memory   (#91735)</t>
  </si>
  <si>
    <t>__export__.helpdesk_ticket_91734_a4a6d4c4</t>
  </si>
  <si>
    <t>Alert: Lummus Technology &gt; LUM Azure Production on lum-azbas-pw-01 is Failed CPU   (#91734)</t>
  </si>
  <si>
    <t>LUM-AZBAS-PW-01 (OS)</t>
  </si>
  <si>
    <t>__export__.helpdesk_ticket_91733_376ce642</t>
  </si>
  <si>
    <t>Alert: Lummus Technology &gt; LUM Azure Production on lum-azbas-pw-01 is Failed CPU   (#91733)</t>
  </si>
  <si>
    <t>__export__.helpdesk_ticket_91732_f18cd1c0</t>
  </si>
  <si>
    <t>Alert: Lummus Technology &gt; LUM Azure Production on lum-idbus-pl-01 is Failed CPU   (#91732)</t>
  </si>
  <si>
    <t>__export__.helpdesk_ticket_91731_e35c3933</t>
  </si>
  <si>
    <t>Alert: Lummus Technology &gt; LUM Azure Production on lum-idbus-pl-01 is Failed CPU   (#91731)</t>
  </si>
  <si>
    <t>__export__.helpdesk_ticket_91730_2d5501a9</t>
  </si>
  <si>
    <t>Alert: Lummus Technology &gt; LUM Azure Production on lum-olilt-pw-01 is Failed Memory   (#91730)</t>
  </si>
  <si>
    <t>__export__.helpdesk_ticket_91729_0a61b566</t>
  </si>
  <si>
    <t>Alert: Lummus Technology &gt; LUM Azure Production on lum-medcv-pw-01 is Failed CPU   (#91729)</t>
  </si>
  <si>
    <t>__export__.helpdesk_ticket_91728_49edc27d</t>
  </si>
  <si>
    <t>Alert: Lummus Technology &gt; LUM Azure Production on lum-medcv-pw-01 is Failed CPU   (#91728)</t>
  </si>
  <si>
    <t>__export__.helpdesk_ticket_91727_a116950a</t>
  </si>
  <si>
    <t>Alert: Lummus Technology &gt; LUM Azure Production on lum-cdwlt-pw-01 is Failed Memory   (#91727)</t>
  </si>
  <si>
    <t>__export__.helpdesk_ticket_91726_432b1ae6</t>
  </si>
  <si>
    <t>Alert: Lummus Technology &gt; LUM Azure Production on BMNPAAD20 is Failed CPU   (#91726)</t>
  </si>
  <si>
    <t>BMNPAAD20 (OS)</t>
  </si>
  <si>
    <t>__export__.helpdesk_ticket_91725_3405ab07</t>
  </si>
  <si>
    <t>Alert: Lummus Technology &gt; LUM Azure Production on BMNPAAD20 is Failed CPU   (#91725)</t>
  </si>
  <si>
    <t>__export__.helpdesk_ticket_91724_6a7e048b</t>
  </si>
  <si>
    <t>Alert: Lummus Technology &gt; LUM Azure Production on lum-jmpus-pw-01 is Failed CPU   (#91724)</t>
  </si>
  <si>
    <t>__export__.helpdesk_ticket_91723_76786a07</t>
  </si>
  <si>
    <t>Alert: Lummus Technology &gt; LUM Azure Production on lum-jmpus-pw-01 is Failed CPU   (#91723)</t>
  </si>
  <si>
    <t>__export__.helpdesk_ticket_91722_8082ce1a</t>
  </si>
  <si>
    <t>Alert: Lummus Technology &gt; LUM Azure Production on lum-alslt-pw-01 is Failed CPU   (#91722)</t>
  </si>
  <si>
    <t>__export__.helpdesk_ticket_91721_43cd04f3</t>
  </si>
  <si>
    <t>Alert: Lummus Technology &gt; LUM Azure Production on lum-alslt-pw-01 is Failed CPU   (#91721)</t>
  </si>
  <si>
    <t>__export__.helpdesk_ticket_91720_968670da</t>
  </si>
  <si>
    <t>Alert: Hisco &gt; HIS US TX Houston Servers - 3rd Patch Group on CyrSXWeb4 is Failed Agent Status   (#91720)</t>
  </si>
  <si>
    <t>__export__.helpdesk_ticket_91718_118a1bb6</t>
  </si>
  <si>
    <t>Alert: Lummus Technology &gt; LUM Azure Production on lum-jmpus-pw-01 is Warning Memory   (#91718)</t>
  </si>
  <si>
    <t>__export__.helpdesk_ticket_91717_c08758eb</t>
  </si>
  <si>
    <t>Alert: Lummus Technology &gt; LUM Azure Production on BMNPWEB01 is Failed CPU   (#91717)</t>
  </si>
  <si>
    <t>__export__.helpdesk_ticket_91716_4ea6abe2</t>
  </si>
  <si>
    <t>Alert: Lummus Technology &gt; LUM Azure Production on BMNPWEB01 is Failed CPU   (#91716)</t>
  </si>
  <si>
    <t>__export__.helpdesk_ticket_91715_00fd1a53</t>
  </si>
  <si>
    <t>Alert: Lummus Technology &gt; LUM Azure Production on lum-epclt-pw-01 is Failed Memory   (#91715)</t>
  </si>
  <si>
    <t>__export__.helpdesk_ticket_91714_7b0aae9c</t>
  </si>
  <si>
    <t>Alert: Lummus Technology &gt; LUM Azure Production on lum-adkde-pw-01 is Warning Memory   (#91714)</t>
  </si>
  <si>
    <t>__export__.helpdesk_ticket_91713_1c53e3d4</t>
  </si>
  <si>
    <t>Alert: Lummus Technology &gt; LUM Azure Production on lum-htrnl-pw-01 is Failed Memory   (#91713)</t>
  </si>
  <si>
    <t>__export__.helpdesk_ticket_91712_b529c60b</t>
  </si>
  <si>
    <t>Alert: Lummus Technology &gt; LUM Azure Production on lum-htrus-pw-01 is Warning Memory   (#91712)</t>
  </si>
  <si>
    <t>__export__.helpdesk_ticket_91710_bbab28bc</t>
  </si>
  <si>
    <t>Alert: Lummus Technology &gt; LUM Azure Production on lum-amslt-pw-01 is Failed Memory   (#91710)</t>
  </si>
  <si>
    <t>__export__.helpdesk_ticket_91709_689f60ab</t>
  </si>
  <si>
    <t>Alert: Lummus Technology &gt; LUM Azure Production on BMNPCA21 is Failed CPU   (#91709)</t>
  </si>
  <si>
    <t>BMNPCA21 (Virtual Compute)</t>
  </si>
  <si>
    <t>__export__.helpdesk_ticket_91708_6aecfcb7</t>
  </si>
  <si>
    <t>Alert: Lummus Technology &gt; LUM Azure Production on BMNPCA21 is Failed CPU   (#91708)</t>
  </si>
  <si>
    <t>__export__.helpdesk_ticket_91707_b8571b29</t>
  </si>
  <si>
    <t>Alert: Lummus Technology &gt; LUM Azure Production on BMNPINF20 is Failed CPU   (#91707)</t>
  </si>
  <si>
    <t>BMNPINF20 (OS)</t>
  </si>
  <si>
    <t>__export__.helpdesk_ticket_91706_67d7e278</t>
  </si>
  <si>
    <t>Alert: Lummus Technology &gt; LUM Azure Production on BMNPINF20 is Failed CPU   (#91706)</t>
  </si>
  <si>
    <t>__export__.helpdesk_ticket_91705_296f2105</t>
  </si>
  <si>
    <t>Alert: Lummus Technology &gt; LUM Azure Production on BMNPKMS20 is Failed CPU   (#91705)</t>
  </si>
  <si>
    <t>BMNPKMS20 (OS)</t>
  </si>
  <si>
    <t>__export__.helpdesk_ticket_91704_18175d61</t>
  </si>
  <si>
    <t>Alert: Lummus Technology &gt; LUM Azure Production on lum-ilmus-pw-01 is Warning Memory   (#91704)</t>
  </si>
  <si>
    <t>__export__.helpdesk_ticket_91703_53ff43db</t>
  </si>
  <si>
    <t>Alert: Lummus Technology &gt; LUM Azure Production on BMNPKMS20 is Failed CPU   (#91703)</t>
  </si>
  <si>
    <t>__export__.helpdesk_ticket_91702_67dc7d78</t>
  </si>
  <si>
    <t>Alert: Lummus Technology &gt; LUM Azure Production on BMNPQCA20 is Failed CPU   (#91702)</t>
  </si>
  <si>
    <t>BMNPQCA20 (OS)</t>
  </si>
  <si>
    <t>__export__.helpdesk_ticket_91701_98c17ecd</t>
  </si>
  <si>
    <t>Alert: Lummus Technology &gt; LUM Azure Production on BMNPQCA20 is Failed CPU   (#91701)</t>
  </si>
  <si>
    <t>__export__.helpdesk_ticket_91700_53d73165</t>
  </si>
  <si>
    <t>Alert: Lummus Technology &gt; LUM Azure Production on BMNPRDS20 is Failed CPU   (#91700)</t>
  </si>
  <si>
    <t>__export__.helpdesk_ticket_91699_0fe7ed77</t>
  </si>
  <si>
    <t>Alert: Lummus Technology &gt; LUM Azure Production on BMNPSQL20 is Failed CPU   (#91699)</t>
  </si>
  <si>
    <t>BMNPSQL20 (OS)</t>
  </si>
  <si>
    <t>__export__.helpdesk_ticket_91698_3a944d4c</t>
  </si>
  <si>
    <t>Alert: Lummus Technology &gt; LUM Azure Production on BMNPSQL20 is Failed CPU   (#91698)</t>
  </si>
  <si>
    <t>__export__.helpdesk_ticket_91697_b4be20ed</t>
  </si>
  <si>
    <t>Alert: Lummus Technology &gt; LUM Azure Production on BMNPRDS20 is Failed CPU   (#91697)</t>
  </si>
  <si>
    <t>__export__.helpdesk_ticket_91696_5dd41736</t>
  </si>
  <si>
    <t>Alert: Lummus Technology &gt; LUM Azure Production on lum-jmpus-pw-02 is Failed CPU   (#91696)</t>
  </si>
  <si>
    <t>__export__.helpdesk_ticket_91695_596d5884</t>
  </si>
  <si>
    <t>Alert: Lummus Technology &gt; LUM Azure Production on lum-jmpus-pw-02 is Failed CPU   (#91695)</t>
  </si>
  <si>
    <t>__export__.helpdesk_ticket_91694_c0958fe1</t>
  </si>
  <si>
    <t>Alert: Lummus Technology &gt; LUM Azure Production on lum-adkcn-pw-01 is Failed Memory   (#91694)</t>
  </si>
  <si>
    <t>__export__.helpdesk_ticket_91693_33c470a4</t>
  </si>
  <si>
    <t>Alert: Lummus Technology &gt; LUM Azure Production on lum-hxgus-pw-01 is Failed Memory   (#91693)</t>
  </si>
  <si>
    <t>__export__.helpdesk_ticket_91692_27a67a8f</t>
  </si>
  <si>
    <t>Alert: Lummus Technology &gt; LUM Azure Production on lum-adkin-pw-01 is Warning Memory   (#91692)</t>
  </si>
  <si>
    <t>__export__.helpdesk_ticket_91691_dadf3245</t>
  </si>
  <si>
    <t>Alert: Lummus Technology &gt; LUM Azure Production on lum-ptcus-pw-01 is Warning Memory   (#91691)</t>
  </si>
  <si>
    <t>__export__.helpdesk_ticket_91690_f8043051</t>
  </si>
  <si>
    <t>Alert: Lummus Technology &gt; LUM Azure Production on lum-prtus-pw-01 is Failed CPU   (#91690)</t>
  </si>
  <si>
    <t>__export__.helpdesk_ticket_91689_cc417918</t>
  </si>
  <si>
    <t>Alert: Lummus Technology &gt; LUM Azure Production on lum-prtus-pw-01 is Failed CPU   (#91689)</t>
  </si>
  <si>
    <t>__export__.helpdesk_ticket_91688_57ba40d3</t>
  </si>
  <si>
    <t>Alert: Lummus Technology &gt; LUM Azure Production on lum-comus-pw-01 is Failed Memory   (#91688)</t>
  </si>
  <si>
    <t>__export__.helpdesk_ticket_91687_83f19e9f</t>
  </si>
  <si>
    <t>Alert: Lummus Technology &gt; LUM Azure Production on lum-genlt-pw-01 is Failed Memory   (#91687)</t>
  </si>
  <si>
    <t>__export__.helpdesk_ticket_91686_e6e35607</t>
  </si>
  <si>
    <t>Alert: Lummus Technology &gt; LUM Azure Production on lum-honlt-pw-01 is Warning Memory   (#91686)</t>
  </si>
  <si>
    <t>__export__.helpdesk_ticket_91685_35f33247</t>
  </si>
  <si>
    <t>Alert: Lummus Technology &gt; LUM Azure Production on lum-pdc-pw-02 is Failed CPU   (#91685)</t>
  </si>
  <si>
    <t>LUM-PDC-PW-02 (Virtual Compute)</t>
  </si>
  <si>
    <t>__export__.helpdesk_ticket_91684_32273582</t>
  </si>
  <si>
    <t>Alert: Lummus Technology &gt; LUM Azure Production on lum-pdc-pw-02 is Failed CPU   (#91684)</t>
  </si>
  <si>
    <t>__export__.helpdesk_ticket_91683_6987a91e</t>
  </si>
  <si>
    <t>Alert: Lummus Technology &gt; LUM Azure Production on lum-wfsus-pw-02 is Failed CPU   (#91683)</t>
  </si>
  <si>
    <t>__export__.helpdesk_ticket_91682_7a8b3135</t>
  </si>
  <si>
    <t>Alert: Lummus Technology &gt; LUM Azure Production on lum-wfsus-pw-02 is Failed CPU   (#91682)</t>
  </si>
  <si>
    <t>__export__.helpdesk_ticket_91681_0572e9dc</t>
  </si>
  <si>
    <t>Alert: Lummus Technology &gt; LUM Azure Production on lum-mtwus-pw-01 is Failed Memory   (#91681)</t>
  </si>
  <si>
    <t>__export__.helpdesk_ticket_91680_b8dea28b</t>
  </si>
  <si>
    <t>Alert: Lummus Technology &gt; LUM Azure Production on lum-adkus-pw-01 is Warning Memory   (#91680)</t>
  </si>
  <si>
    <t>LUM-ADKUS-PW-01 (OS)</t>
  </si>
  <si>
    <t>__export__.helpdesk_ticket_91679_5b06869f</t>
  </si>
  <si>
    <t>Threat Alert: Innowatts - MacBook Pro LV9V (#91679)</t>
  </si>
  <si>
    <t xml:space="preserve">Innowatts, IT Monitoring Events | Innowatts, </t>
  </si>
  <si>
    <t>__export__.helpdesk_ticket_91678_7133f389</t>
  </si>
  <si>
    <t>Alert: Hoover Circular Solutions &gt; HOO US TX Houston on HVRFTH-Workflow is Warning Memory   (#91678)</t>
  </si>
  <si>
    <t>__export__.helpdesk_ticket_91677_092d95e6</t>
  </si>
  <si>
    <t>Alert: Puffer &gt; PUF US TX Stafford on stc128p is Warning Memory   (#91677)</t>
  </si>
  <si>
    <t>__export__.helpdesk_ticket_91676_f99702b2</t>
  </si>
  <si>
    <t>Alert: Hoover Circular Solutions &gt; HOO US TX Houston on JETPRDAPP01 is Warning Disk  C: (#91676)</t>
  </si>
  <si>
    <t>__export__.helpdesk_ticket_91675_cb03f69b</t>
  </si>
  <si>
    <t>Alert: Lummus Technology &gt; LUM Azure Production on lum-stbin-pw-01 is Failed CPU   (#91675)</t>
  </si>
  <si>
    <t>lum-stbin-pw-01 (OS)</t>
  </si>
  <si>
    <t>__export__.helpdesk_ticket_91674_e36f8088</t>
  </si>
  <si>
    <t>Alert: Lummus Technology &gt; LUM Azure Production on lum-stbin-pw-01 is Failed CPU   (#91674)</t>
  </si>
  <si>
    <t>__export__.helpdesk_ticket_91673_315961eb</t>
  </si>
  <si>
    <t>Alert: Lummus Technology &gt; LUM Azure Production on lum-wfsin-pw-01 is Failed CPU   (#91673)</t>
  </si>
  <si>
    <t>lum-wfsin-pw-01 (OS)</t>
  </si>
  <si>
    <t>__export__.helpdesk_ticket_91672_36748d35</t>
  </si>
  <si>
    <t>Alert: Lummus Technology &gt; LUM Azure Production on lum-wfsin-pw-01 is Failed CPU   (#91672)</t>
  </si>
  <si>
    <t>__export__.helpdesk_ticket_91671_27c74d01</t>
  </si>
  <si>
    <t>Move Files/Folders to Network Share Folder (#91671)</t>
  </si>
  <si>
    <t>__export__.helpdesk_ticket_91670_31791e82</t>
  </si>
  <si>
    <t>Alert: Lummus Technology &gt; LUM Azure Production on lum-jmpus-pw-01 is Failed Memory   (#91670)</t>
  </si>
  <si>
    <t>__export__.helpdesk_ticket_91669_c700c5c8</t>
  </si>
  <si>
    <t>Threat Alert: Innowatts - MacBook Pro LV9V (#91669)</t>
  </si>
  <si>
    <t>__export__.helpdesk_ticket_91668_794980a4</t>
  </si>
  <si>
    <t>Alert: Lummus Technology &gt; LUM Azure Production on BMNDWEB01 is Failed CPU   (#91668)</t>
  </si>
  <si>
    <t>BMNDWEB01 (OS)</t>
  </si>
  <si>
    <t>__export__.helpdesk_ticket_91667_652d2f7a</t>
  </si>
  <si>
    <t>Alert: Lummus Technology &gt; LUM Azure Production on BMNDWEB01 is Failed CPU   (#91667)</t>
  </si>
  <si>
    <t>__export__.helpdesk_ticket_91666_4216d2e6</t>
  </si>
  <si>
    <t>Alert: Lummus Technology &gt; LUM Azure Production on BMNQWEB01 is Failed CPU   (#91666)</t>
  </si>
  <si>
    <t>BMNQWEB01 (OS)</t>
  </si>
  <si>
    <t>__export__.helpdesk_ticket_91665_5c78aee0</t>
  </si>
  <si>
    <t>Alert: Lummus Technology &gt; LUM Azure Production on BMNQWEB01 is Failed CPU   (#91665)</t>
  </si>
  <si>
    <t>__export__.helpdesk_ticket_91664_726e47a5</t>
  </si>
  <si>
    <t>Alert: Lummus Technology &gt; LUM Azure Production on lum-prtin-pw-01 is Failed CPU   (#91664)</t>
  </si>
  <si>
    <t>lum-prtin-pw-01 (OS)</t>
  </si>
  <si>
    <t>__export__.helpdesk_ticket_91663_0c684cca</t>
  </si>
  <si>
    <t>Alert: Lummus Technology &gt; LUM Azure Production on lum-prtin-pw-01 is Failed CPU   (#91663)</t>
  </si>
  <si>
    <t>__export__.helpdesk_ticket_91662_62b52b5b</t>
  </si>
  <si>
    <t>Alert: Lummus Technology &gt; LUM Azure Production on lum-acsin-pw-01 is Failed CPU   (#91662)</t>
  </si>
  <si>
    <t>lum-acsin-pw-01 (OS)</t>
  </si>
  <si>
    <t>__export__.helpdesk_ticket_91661_d390f086</t>
  </si>
  <si>
    <t>Alert: Lummus Technology &gt; LUM Azure Production on lum-acsin-pw-01 is Failed CPU   (#91661)</t>
  </si>
  <si>
    <t>__export__.helpdesk_ticket_91660_62165c34</t>
  </si>
  <si>
    <t>__export__.helpdesk_ticket_91659_5e0325e5</t>
  </si>
  <si>
    <t>__export__.helpdesk_ticket_91658_00afaf12</t>
  </si>
  <si>
    <t>Alert: Lummus Technology &gt; Lum Azure Non-Production on lum-auein-dw-01 is Failed CPU   (#91658)</t>
  </si>
  <si>
    <t>lum-auein-dw-01 (OS)</t>
  </si>
  <si>
    <t>__export__.helpdesk_ticket_91657_f352dd67</t>
  </si>
  <si>
    <t>Alert: Lummus Technology &gt; Lum Azure Non-Production on lum-auein-dw-01 is Failed CPU   (#91657)</t>
  </si>
  <si>
    <t>__export__.helpdesk_ticket_91656_1f9fa777</t>
  </si>
  <si>
    <t>Alert: LiquidPower Specialty Products Inc. &gt; LIQ US TX Bryan on BRYNTPPRT10 is Warning Memory   (#91656)</t>
  </si>
  <si>
    <t>__export__.helpdesk_ticket_91655_04fbca55</t>
  </si>
  <si>
    <t>Alert: Lummus Technology &gt; Lum Azure Non-Production on lum-auefs-dw-01 is Failed CPU   (#91655)</t>
  </si>
  <si>
    <t>lum-auefs-dw-01 (OS)</t>
  </si>
  <si>
    <t>__export__.helpdesk_ticket_91654_a86bab0d</t>
  </si>
  <si>
    <t>Alert: Lummus Technology &gt; Lum Azure Non-Production on lum-auefs-dw-01 is Failed CPU   (#91654)</t>
  </si>
  <si>
    <t>__export__.helpdesk_ticket_91653_1a86182b</t>
  </si>
  <si>
    <t>Alert: Lummus Technology &gt; LUM Azure Production on lum-cnvlt-pw-01 is Warning Memory   (#91653)</t>
  </si>
  <si>
    <t>__export__.helpdesk_ticket_91652_5ec2b670</t>
  </si>
  <si>
    <t>Alert: Lummus Technology &gt; LUM US TX Pasadena on PASPTW01 is Failed Disk  C: (#91652)</t>
  </si>
  <si>
    <t>PASPTW01 (OS)</t>
  </si>
  <si>
    <t>__export__.helpdesk_ticket_91651_258b98f8</t>
  </si>
  <si>
    <t>Alert: Lummus Technology &gt; Lum Azure Non-Production on lum-auead-dw-01 is Failed CPU   (#91651)</t>
  </si>
  <si>
    <t>lum-auead-dw-01 (OS)</t>
  </si>
  <si>
    <t>__export__.helpdesk_ticket_91650_fc855d13</t>
  </si>
  <si>
    <t>Alert: Lummus Technology &gt; LUM US TX Pasadena on PASPDC20 is Warning Memory   (#91650)</t>
  </si>
  <si>
    <t>PASPDC20 (OS)</t>
  </si>
  <si>
    <t>__export__.helpdesk_ticket_91649_baf04330</t>
  </si>
  <si>
    <t>Alert: Lummus Technology &gt; Lum Azure Non-Production on lum-auead-dw-01 is Failed CPU   (#91649)</t>
  </si>
  <si>
    <t>__export__.helpdesk_ticket_91648_e9ab6560</t>
  </si>
  <si>
    <t>Alert: Lummus Technology &gt; Lum Azure Non-Production on lum-winus-dw-04 is Warning Disk  C: (#91648)</t>
  </si>
  <si>
    <t>__export__.helpdesk_ticket_91647_e6e87855</t>
  </si>
  <si>
    <t>Alert: Lummus Technology &gt; LUM Azure Production on lum-avelt-pw-01 is Failed CPU   (#91647)</t>
  </si>
  <si>
    <t>__export__.helpdesk_ticket_91646_439d9801</t>
  </si>
  <si>
    <t>Alert: Lummus Technology &gt; LUM Azure Production on lum-avelt-pw-01 is Failed CPU   (#91646)</t>
  </si>
  <si>
    <t>__export__.helpdesk_ticket_91645_00029990</t>
  </si>
  <si>
    <t>New ticket from: Would this be a good fit for your page? (#89402) (#91645)</t>
  </si>
  <si>
    <t>marina@infinitydish.org</t>
  </si>
  <si>
    <t>__export__.helpdesk_ticket_91644_f91feec4</t>
  </si>
  <si>
    <t>Alert: Alcami &gt; ALC Azure Non-Production on alcnuwebes1-v01 is Failed Memory   (#91644)</t>
  </si>
  <si>
    <t>__export__.helpdesk_ticket_91643_66029839</t>
  </si>
  <si>
    <t>Alert: Lummus Technology &gt; LUM Azure Production on lum-pdcwe-pw-01 is Failed CPU   (#91643)</t>
  </si>
  <si>
    <t>LUM-PDCWE-PW-01 (Virtual Compute)</t>
  </si>
  <si>
    <t>__export__.helpdesk_ticket_91642_cbd80c44</t>
  </si>
  <si>
    <t>Alert: Lummus Technology &gt; LUM Azure Production on lum-pdcwe-pw-01 is Failed CPU   (#91642)</t>
  </si>
  <si>
    <t>__export__.helpdesk_ticket_91641_1e5953ac</t>
  </si>
  <si>
    <t>Alert: Alcami &gt; ALC Azure Production on alcnuwebes1-p02 is Failed Memory   (#91641)</t>
  </si>
  <si>
    <t>__export__.helpdesk_ticket_91640_5963e891</t>
  </si>
  <si>
    <t>Alert: Lummus Technology &gt; LUM Azure Production on lum-idbus-pl-01 is Warning Memory   (#91640)</t>
  </si>
  <si>
    <t>__export__.helpdesk_ticket_91639_c9ea3186</t>
  </si>
  <si>
    <t>Alert: Lummus Technology &gt; LUM US NJ BloomField on bmnpprt02 is Failed Connectivity   (#91639)</t>
  </si>
  <si>
    <t>BMNPPRT02 (OS)</t>
  </si>
  <si>
    <t>__export__.helpdesk_ticket_91638_02e7c6b3</t>
  </si>
  <si>
    <t>FW: New investigation: 2022-03-19-001 (#91638)</t>
  </si>
  <si>
    <t>__export__.helpdesk_ticket_91637_a0fdd92b</t>
  </si>
  <si>
    <t>Alert: Puffer &gt; PUF US TX Stafford on fpcap-2 is Failed Connectivity   (#91637)</t>
  </si>
  <si>
    <t>__export__.helpdesk_ticket_91636_c453d516</t>
  </si>
  <si>
    <t>Alert: Hoover Circular Solutions &gt; HOO US TX Houston on JETDEVSQL01 is Failed CPU   (#91636)</t>
  </si>
  <si>
    <t>__export__.helpdesk_ticket_91635_ab581759</t>
  </si>
  <si>
    <t>Alert: Hoover Circular Solutions &gt; HOO US TX Houston on JETDEVSQL01 is Failed CPU   (#91635)</t>
  </si>
  <si>
    <t>__export__.helpdesk_ticket_91634_5dd1e725</t>
  </si>
  <si>
    <t>Alert: LiquidPower Specialty Products Inc. &gt; LIQ US TX Bryan on bryntpiisint01 is Warning Memory   (#91634)</t>
  </si>
  <si>
    <t>__export__.helpdesk_ticket_91633_aa759e41</t>
  </si>
  <si>
    <t>Alert: Hoover Circular Solutions &gt; HOO US TX Houston on JETDEVAPP01 is Failed Agent Status   (#91633)</t>
  </si>
  <si>
    <t>__export__.helpdesk_ticket_91632_8e104b58</t>
  </si>
  <si>
    <t>Alert: Hoover Circular Solutions &gt; HOO US TX Houston on HVRFTH-Workflow is Failed Agent Status   (#91632)</t>
  </si>
  <si>
    <t>__export__.helpdesk_ticket_91631_414b3b94</t>
  </si>
  <si>
    <t>Alert: Hoover Circular Solutions &gt; HOO US TX Houston on HVRFTH-OneSDEV is Failed Agent Status   (#91631)</t>
  </si>
  <si>
    <t>__export__.helpdesk_ticket_91630_e430ebfe</t>
  </si>
  <si>
    <t>Alert: Hoover Circular Solutions &gt; HOO US TX Houston on JETDEVSQL01 is Failed Agent Status   (#91630)</t>
  </si>
  <si>
    <t>__export__.helpdesk_ticket_91629_6715b933</t>
  </si>
  <si>
    <t>Follow UP Alert: Hoover Circular Solutions &gt; HOO US TX Houston on AZ-EX01 is Warning Disk  C: (#91629)</t>
  </si>
  <si>
    <t>__export__.helpdesk_ticket_91628_0af69119</t>
  </si>
  <si>
    <t>Alert: Hisco &gt; HIS US TX Houston Servers - 2nd Patch Group on USSEmory is Failed CPU   (#91628)</t>
  </si>
  <si>
    <t>__export__.helpdesk_ticket_91627_3b8c4d93</t>
  </si>
  <si>
    <t>Alert: Hisco &gt; HIS US TX Houston Servers - 2nd Patch Group on USSEmory is Failed CPU   (#91627)</t>
  </si>
  <si>
    <t>__export__.helpdesk_ticket_91626_72923eac</t>
  </si>
  <si>
    <t>Alert: Alcami &gt; ALC Azure Non-Production on alcnuwebes1-v02 is Failed Memory   (#91626)</t>
  </si>
  <si>
    <t>__export__.helpdesk_ticket_91625_29941ae9</t>
  </si>
  <si>
    <t>Alert: Hikma &gt; HIK US OH Columbus on WW-COL-VDISQL01 is Warning Memory   (#91625)</t>
  </si>
  <si>
    <t>__export__.helpdesk_ticket_91624_5c2b527d</t>
  </si>
  <si>
    <t>Alert: Hoover Circular Solutions &gt; HOO US TX Houston on AZ-EX01 is Warning Disk  C: (#91624)</t>
  </si>
  <si>
    <t>__export__.helpdesk_ticket_91623_2c318f50</t>
  </si>
  <si>
    <t>Alert: Hikma &gt; HIK US OH Columbus on WW-COL-VDISQL01 is Failed Memory   (#91623)</t>
  </si>
  <si>
    <t>__export__.helpdesk_ticket_91622_d2367808</t>
  </si>
  <si>
    <t>Alert: Cypress Lawn &gt; CYP US CA Colma HQ on HQS-ABS01 is Warning Disk  C: (#91622)</t>
  </si>
  <si>
    <t>__export__.helpdesk_ticket_91621_465801a4</t>
  </si>
  <si>
    <t>Alert: Alcami &gt; ALC Azure Production on alcnuwebes1-p02 is Warning Memory   (#91621)</t>
  </si>
  <si>
    <t>__export__.helpdesk_ticket_91620_d5595839</t>
  </si>
  <si>
    <t>Alert Email Digest: PrismCentral has 4 unresolved alerts (#91620)</t>
  </si>
  <si>
    <t>__export__.helpdesk_ticket_91619_692b29f1</t>
  </si>
  <si>
    <t>Alert: Dallas Area Habitat for Humanity &gt; DAL US TX Dallas on AZURESQL is Warning Memory   (#91619)</t>
  </si>
  <si>
    <t>__export__.helpdesk_ticket_91618_9b945c95</t>
  </si>
  <si>
    <t>Alert: Cypress Lawn &gt; CYP US CA Colma HQ on HQS-FPS02 is Warning Disk  C: (#91618)</t>
  </si>
  <si>
    <t>__export__.helpdesk_ticket_91617_d708ae72</t>
  </si>
  <si>
    <t>Alert: Dallas Area Habitat for Humanity &gt; DAL US TX Dallas on AZURESQL is Failed Memory   (#91617)</t>
  </si>
  <si>
    <t>__export__.helpdesk_ticket_91616_f0cbd863</t>
  </si>
  <si>
    <t>Alert: LiquidPower Specialty Products Inc. &gt; LIQ US TX Houston on HSNVMPVEEAM01 is Warning Memory   (#91616)</t>
  </si>
  <si>
    <t>__export__.helpdesk_ticket_91615_c9493f65</t>
  </si>
  <si>
    <t>Alert: Cypress Lawn &gt; CYP US CA Colma HQ on HQS-ABS01 is Warning Memory   (#91615)</t>
  </si>
  <si>
    <t>__export__.helpdesk_ticket_91614_6c24af26</t>
  </si>
  <si>
    <t>Aryaka: [Non-Impacting] Reminder of Core Link Emergency Maintenance
 on the Hong Kong to Shenzhen2 link [ref:_00DA0ISST._5003w1bzGjM:ref] (#91614)</t>
  </si>
  <si>
    <t>__export__.helpdesk_ticket_91613_43b69c5d</t>
  </si>
  <si>
    <t>Alert: Polymer Solutions Group &gt; POL Azure Production on psgfswes1pw01 is Failed CPU   (#91613)</t>
  </si>
  <si>
    <t>psgfswes1pw01 (Virtual Compute)</t>
  </si>
  <si>
    <t>__export__.helpdesk_ticket_91612_9d11a05d</t>
  </si>
  <si>
    <t>Alert: Polymer Solutions Group &gt; POL Azure Production on psgfswes1pw01 is Failed CPU   (#91612)</t>
  </si>
  <si>
    <t>__export__.helpdesk_ticket_91611_bf725d23</t>
  </si>
  <si>
    <t>Alert: LiquidPower Specialty Products Inc. &gt; LIQ US TX Bryan on bryntpbas01 is Failed Memory   (#91611)</t>
  </si>
  <si>
    <t>__export__.helpdesk_ticket_91610_6ddd93e8</t>
  </si>
  <si>
    <t>Alert: Dallas Area Habitat for Humanity &gt; DAL US TX Dallas on DAHFH2008FS is Failed CPU   (#91610)</t>
  </si>
  <si>
    <t>__export__.helpdesk_ticket_91609_26c39f10</t>
  </si>
  <si>
    <t>Alert: Dallas Area Habitat for Humanity &gt; DAL US TX Dallas on DAHFH2008FS is Failed CPU   (#91609)</t>
  </si>
  <si>
    <t>__export__.helpdesk_ticket_91608_dd5b1629</t>
  </si>
  <si>
    <t>Alert: Dallas Area Habitat for Humanity &gt; DAL US TX Dallas on DAHfH2008DC is Failed Memory   (#91608)</t>
  </si>
  <si>
    <t>__export__.helpdesk_ticket_91607_1786a03d</t>
  </si>
  <si>
    <t>Alert: LiquidPower Specialty Products Inc. &gt; LIQ US TX Houston on HSNVMPKMS01 is Warning Memory   (#91607)</t>
  </si>
  <si>
    <t>__export__.helpdesk_ticket_91606_45bbcff7</t>
  </si>
  <si>
    <t>Alert: LiquidPower Specialty Products Inc. &gt; LIQ US TX Bryan on BRYVMPDB01 is Warning Memory   (#91606)</t>
  </si>
  <si>
    <t>__export__.helpdesk_ticket_91605_527b453b</t>
  </si>
  <si>
    <t>Alert: LiquidPower Specialty Products Inc. &gt; LIQ US TX Bryan on bryntpbas01 is Warning Memory   (#91605)</t>
  </si>
  <si>
    <t>__export__.helpdesk_ticket_91604_2fc12c3e</t>
  </si>
  <si>
    <t>Scheduled Task coyuchi cleanup shipmentprocesscheck folder Completed (#91604)</t>
  </si>
  <si>
    <t>__export__.helpdesk_ticket_91603_d4fc91ac</t>
  </si>
  <si>
    <t>Alert A6449: HQS-NX: Critical: vCenter connection is not established. (#91603)</t>
  </si>
  <si>
    <t>__export__.helpdesk_ticket_91602_97010c2b</t>
  </si>
  <si>
    <t>Alert: Cypress Lawn &gt; CYP US CA Colma HQ on HQS-SQL03 is Failed Disk  C: (#91602)</t>
  </si>
  <si>
    <t>HQS-SQL03 (Virtual Compute)</t>
  </si>
  <si>
    <t>__export__.helpdesk_ticket_91601_f1d545a9</t>
  </si>
  <si>
    <t>Alert: Cypress Lawn &gt; CYP US CA Colma HQ on HQS-WEB01 is Failed Connectivity   (#91601)</t>
  </si>
  <si>
    <t>HQS-WEB01 (Virtual Compute)</t>
  </si>
  <si>
    <t>__export__.helpdesk_ticket_91600_ae7fbf33</t>
  </si>
  <si>
    <t>Alert: Cypress Lawn &gt; CYP US CA Colma HQ on HQS-SQL03 is Warning Disk  C: (#91600)</t>
  </si>
  <si>
    <t>__export__.helpdesk_ticket_91599_a76113db</t>
  </si>
  <si>
    <t>Alert: Hikma &gt; HIK US OH Columbus on COLAS60053 is Failed Memory   (#91599)</t>
  </si>
  <si>
    <t>__export__.helpdesk_ticket_91598_5715182f</t>
  </si>
  <si>
    <t>Alert: Cypress Lawn &gt; CYP US CA Colma HQ on HQS-SQL02 is Failed Connectivity   (#91598)</t>
  </si>
  <si>
    <t>HQS-SQL02 (Virtual Compute)</t>
  </si>
  <si>
    <t>__export__.helpdesk_ticket_91597_4af09e5b</t>
  </si>
  <si>
    <t>Datto ALERT SN: b42e99ab260c Host: PHSDATTOSVR ID: 2 Type: Device Not
 Seen Alert (#91597)</t>
  </si>
  <si>
    <t>__export__.helpdesk_ticket_91596_fc061b83</t>
  </si>
  <si>
    <t>Alert: Cypress Lawn &gt; CYP US CA Colma HQ on HQS-REDIS-01 is Failed Agent Status   (#91596)</t>
  </si>
  <si>
    <t>HQS-REDIS-01 (Virtual Compute)</t>
  </si>
  <si>
    <t>__export__.helpdesk_ticket_91595_7b937624</t>
  </si>
  <si>
    <t>Alert: Cypress Lawn &gt; CYP US CA Colma HQ on HQS-FPS02 is Failed Memory   (#91595)</t>
  </si>
  <si>
    <t>__export__.helpdesk_ticket_91594_b5a96f2e</t>
  </si>
  <si>
    <t>Alert: KS2 Technologies &gt; KS2 US TX Grapevine on QS10412A0 is Failed Connectivity   (#91594)</t>
  </si>
  <si>
    <t>__export__.helpdesk_ticket_91593_816870aa</t>
  </si>
  <si>
    <t>__export__.helpdesk_ticket_91592_201b94c1</t>
  </si>
  <si>
    <t>Alert: Cypress Lawn &gt; CYP US CA Colma HQ on HQS-FPS02 is Warning Memory   (#91592)</t>
  </si>
  <si>
    <t>__export__.helpdesk_ticket_91591_9fa079f7</t>
  </si>
  <si>
    <t>Alert: NewQuest Properties &gt; NEW US TX Houston on NQ8827-3 is Failed Connectivity   (#91591)</t>
  </si>
  <si>
    <t>__export__.helpdesk_ticket_91590_d5a3f148</t>
  </si>
  <si>
    <t>Alert: NewQuest Properties &gt; NEW US TX Houston on Deathstar is Warning Memory   (#91590)</t>
  </si>
  <si>
    <t>__export__.helpdesk_ticket_91589_915faa34</t>
  </si>
  <si>
    <t>Alert: Hisco &gt; HIS US TX Houston Servers - 1st Patch Group on DEVsxstg is Failed CPU   (#91589)</t>
  </si>
  <si>
    <t>__export__.helpdesk_ticket_91588_73679989</t>
  </si>
  <si>
    <t>Alert: Hisco &gt; HIS US TX Houston Servers - 1st Patch Group on DEVsxstg is Failed CPU   (#91588)</t>
  </si>
  <si>
    <t>__export__.helpdesk_ticket_91587_e4d4bcd0</t>
  </si>
  <si>
    <t>Lin Zhuo  – configured outlook, teams, tested VPN and connected to printer (#91587)</t>
  </si>
  <si>
    <t>__export__.helpdesk_ticket_91586_eb54a467</t>
  </si>
  <si>
    <t>Alert: Hisco &gt; HIS US TX Houston Servers - 5th Patch Group on DEVpim is Failed CPU   (#91586)</t>
  </si>
  <si>
    <t>__export__.helpdesk_ticket_91585_a595b7c0</t>
  </si>
  <si>
    <t>Alert: Hisco &gt; HIS US TX Houston Servers - 5th Patch Group on DEVpim is Failed CPU   (#91585)</t>
  </si>
  <si>
    <t>__export__.helpdesk_ticket_91584_f80b9842</t>
  </si>
  <si>
    <t>Lin Zhuo  – reimaged computer, installed the required engineering programs (#91584)</t>
  </si>
  <si>
    <t>__export__.helpdesk_ticket_91583_3c4b5a6b</t>
  </si>
  <si>
    <t>Alert: Alcami &gt; ALC Azure Non-Production on alcnuctxes1-d00 is Failed Agent Status   (#91583)</t>
  </si>
  <si>
    <t>__export__.helpdesk_ticket_91582_b5c3c58f</t>
  </si>
  <si>
    <t>Lin Zhuo  – data backed up, and copied backed to laptop after reimage (#91582)</t>
  </si>
  <si>
    <t>__export__.helpdesk_ticket_91581_aedee3ab</t>
  </si>
  <si>
    <t>Costagliola, Anthony – configured outlook, teams, tested VPN and connected to printer (#91581)</t>
  </si>
  <si>
    <t>__export__.helpdesk_ticket_91580_4424e862</t>
  </si>
  <si>
    <t>Costagliola, Anthony – configured outlook, teams, tested VPN and connected to printer (#91580)</t>
  </si>
  <si>
    <t>__export__.helpdesk_ticket_91579_417a6307</t>
  </si>
  <si>
    <t>Costagliola, Anthony – reimaged computer, installed the required engineering programs (#91579)</t>
  </si>
  <si>
    <t>__export__.helpdesk_ticket_91578_4c717914</t>
  </si>
  <si>
    <t>Costagliola, Anthony – data backed up, and copied backed to laptop after reimage (#91578)</t>
  </si>
  <si>
    <t>__export__.helpdesk_ticket_91577_888fdf28</t>
  </si>
  <si>
    <t>Ram, Sanjeev – configured outlook, teams, tested VPN and connected to printer (#91577)</t>
  </si>
  <si>
    <t>__export__.helpdesk_ticket_91576_79161c3a</t>
  </si>
  <si>
    <t>Alert: Dallas Area Habitat for Humanity &gt; DAL US TX Dallas on DAHFH2008FS is Failed Memory   (#91576)</t>
  </si>
  <si>
    <t>__export__.helpdesk_ticket_91575_1b4df357</t>
  </si>
  <si>
    <t>Ram, Sanjeev – reimaged computer, installed the required engineering programs (#91575)</t>
  </si>
  <si>
    <t>__export__.helpdesk_ticket_91574_168e9659</t>
  </si>
  <si>
    <t>Ram, Sanjeev – data backed up, and copied backed to laptop after reimage (#91574)</t>
  </si>
  <si>
    <t>__export__.helpdesk_ticket_91573_649883f4</t>
  </si>
  <si>
    <t>Hernandez, Marco  – configured outlook, teams, tested VPN and connected to printer (#91573)</t>
  </si>
  <si>
    <t>__export__.helpdesk_ticket_91572_b06e3fbe</t>
  </si>
  <si>
    <t>Hernandez, Marco  – reimaged computer, installed the required engineering programs (#91572)</t>
  </si>
  <si>
    <t>__export__.helpdesk_ticket_91571_7fcdc752</t>
  </si>
  <si>
    <t>Hernandez, Marco    – data backed up, and copied backed to laptop after reimage (#91571)</t>
  </si>
  <si>
    <t>__export__.helpdesk_ticket_91570_56223662</t>
  </si>
  <si>
    <t>Frees, Brody – configured outlook, teams, tested VPN and connected to printer (#91570)</t>
  </si>
  <si>
    <t>__export__.helpdesk_ticket_91569_0a558bb4</t>
  </si>
  <si>
    <t>Frees, Brody – reimaged computer, installed the required engineering programs (#91569)</t>
  </si>
  <si>
    <t>__export__.helpdesk_ticket_91568_b459fd2f</t>
  </si>
  <si>
    <t>Frees, Brody – data backed up, and copied backed to laptop after reimage (#91568)</t>
  </si>
  <si>
    <t>__export__.helpdesk_ticket_91567_a7d704b8</t>
  </si>
  <si>
    <t>Villafuerte, Alicia  – configured outlook, teams, tested VPN and connected to printer (#91567)</t>
  </si>
  <si>
    <t>__export__.helpdesk_ticket_91566_8d4a0fa3</t>
  </si>
  <si>
    <t>Villafuerte, Alicia  – reimaged computer, installed the required engineering programs (#91566)</t>
  </si>
  <si>
    <t>__export__.helpdesk_ticket_91565_5bf790ea</t>
  </si>
  <si>
    <t>Villafuerte, Alicia  – data backed up, and copied backed to laptop after reimage (#91565)</t>
  </si>
  <si>
    <t>__export__.helpdesk_ticket_91564_fbf8b371</t>
  </si>
  <si>
    <t>Casalinuovo, Franco – configured outlook, teams, tested VPN and connected to printer (#91564)</t>
  </si>
  <si>
    <t>__export__.helpdesk_ticket_91563_e4fbb2bb</t>
  </si>
  <si>
    <t>Casalinuovo, Franco – reimaged computer, installed the required engineering programs (#91563)</t>
  </si>
  <si>
    <t>__export__.helpdesk_ticket_91562_bb31af1b</t>
  </si>
  <si>
    <t>Casalinuovo, Franco – data backed up, and copied backed to laptop after reimage (#91562)</t>
  </si>
  <si>
    <t>__export__.helpdesk_ticket_91561_e56b36a5</t>
  </si>
  <si>
    <t>Alert: Hisco &gt; HIS US TX Houston Servers - 5th Patch Group on DEVpim is Warning Memory   (#91561)</t>
  </si>
  <si>
    <t>__export__.helpdesk_ticket_91560_73991e01</t>
  </si>
  <si>
    <t>Alert: NewQuest Properties &gt; NEW US TX Houston on NQDATA3 is Warning Memory   (#91560)</t>
  </si>
  <si>
    <t>__export__.helpdesk_ticket_91559_ccc9e8b1</t>
  </si>
  <si>
    <t>__export__.helpdesk_ticket_91558_72be2196</t>
  </si>
  <si>
    <t>Alert: Dallas Area Habitat for Humanity &gt; DAL US TX Dallas on DAHFH2008FS is Failed Disk  E: (#91558)</t>
  </si>
  <si>
    <t>__export__.helpdesk_ticket_91557_c199b89f</t>
  </si>
  <si>
    <t>Alert: Cypress Lawn &gt; CYP US CA Colma HQ on NCS-FPS01 is Warning Disk  C: (#91557)</t>
  </si>
  <si>
    <t>NCS-FPS01 (Virtual Compute)</t>
  </si>
  <si>
    <t>__export__.helpdesk_ticket_91556_44d8f5d1</t>
  </si>
  <si>
    <t>Alert: Alcami &gt; ALC Azure Non-Production on alcnuwebes1-v02 is Failed Agent Status   (#91556)</t>
  </si>
  <si>
    <t>__export__.helpdesk_ticket_91555_1e79e9b7</t>
  </si>
  <si>
    <t>Alert: Polymer Solutions Group &gt; POL US OH Cleveland Coit on FPFTP1 is Warning Memory   (#91555)</t>
  </si>
  <si>
    <t>FPFTP1 (Virtual Compute)</t>
  </si>
  <si>
    <t>__export__.helpdesk_ticket_91554_e1d226a9</t>
  </si>
  <si>
    <t>Alert: Polymer Solutions Group &gt; POL Azure Production on psgadces1pw01 is Failed Connectivity   (#91554)</t>
  </si>
  <si>
    <t>psgadces1pw01 (Virtual Compute)</t>
  </si>
  <si>
    <t>__export__.helpdesk_ticket_91553_4df6a504</t>
  </si>
  <si>
    <t>Alert: LiquidPower Specialty Products Inc. &gt; LIQ US TX Bryan on BRYVMPVEEAM01 is Failed Memory   (#91553)</t>
  </si>
  <si>
    <t>__export__.helpdesk_ticket_91552_e608dfa6</t>
  </si>
  <si>
    <t>Alert: LiquidPower Specialty Products Inc. &gt; LIQ US TX Bryan on BYN-AP02-1STFL-OFFICE is Failed Conn... [100/110 characters] (#91552)</t>
  </si>
  <si>
    <t>__export__.helpdesk_ticket_91551_fafaae21</t>
  </si>
  <si>
    <t>Alert: LiquidPower Specialty Products Inc. &gt; LIQ US TX Bryan on BYN-RTR-01 is Failed Connectivity   (#91551)</t>
  </si>
  <si>
    <t>__export__.helpdesk_ticket_91550_b85334a0</t>
  </si>
  <si>
    <t>Alert: Polymer Solutions Group &gt; POL US OH Cleveland Coit on FPFTP1 is Failed CPU   (#91550)</t>
  </si>
  <si>
    <t>__export__.helpdesk_ticket_91549_997b81c0</t>
  </si>
  <si>
    <t>Alert: Polymer Solutions Group &gt; POL US OH Cleveland Coit on FPFTP1 is Failed CPU   (#91549)</t>
  </si>
  <si>
    <t>__export__.helpdesk_ticket_91548_ab580b97</t>
  </si>
  <si>
    <t>Alert: LiquidPower Specialty Products Inc. &gt; LIQ US TX Bryan on BRYVMPVEEAM02 is Failed Memory   (#91548)</t>
  </si>
  <si>
    <t>__export__.helpdesk_ticket_91547_2a68f966</t>
  </si>
  <si>
    <t>Alert: Polymer Solutions Group &gt; POL US OH Cleveland Coit on FPFTP1 is Failed SQL TCP Availability  ... [100/104 characters] (#91547)</t>
  </si>
  <si>
    <t>__export__.helpdesk_ticket_91546_41bc7711</t>
  </si>
  <si>
    <t>Alert: Polymer Solutions Group &gt; POL Azure Production on psgnvdes1pw01 is Failed SQL TCP Availabilit... [100/107 characters] (#91546)</t>
  </si>
  <si>
    <t>__export__.helpdesk_ticket_91545_00765e8f</t>
  </si>
  <si>
    <t>Alert: LiquidPower Specialty Products Inc. &gt; LIQ US TX Bryan on BYN-FW-01-SEC is Failed Connectivity... [100/102 characters] (#91545)</t>
  </si>
  <si>
    <t>__export__.helpdesk_ticket_91544_1b9ce351</t>
  </si>
  <si>
    <t>Alert: Polymer Solutions Group &gt; POL Azure Production on psggpdes1pw01 is Failed CPU   (#91544)</t>
  </si>
  <si>
    <t>__export__.helpdesk_ticket_91543_3164f4a6</t>
  </si>
  <si>
    <t>Alert: Polymer Solutions Group &gt; POL Azure Production on psggpdes1pw01 is Failed CPU   (#91543)</t>
  </si>
  <si>
    <t>__export__.helpdesk_ticket_91542_0474864c</t>
  </si>
  <si>
    <t>Alert: Polymer Solutions Group &gt; POL US OH Cleveland Coit on FPFTP1 is Failed Agent Status   (#91542)</t>
  </si>
  <si>
    <t>__export__.helpdesk_ticket_91541_0155b4b7</t>
  </si>
  <si>
    <t>Alert: Polymer Solutions Group &gt; POL US OH Cleveland Coit on FPFTP1 is Failed Connectivity   (#91541)</t>
  </si>
  <si>
    <t>__export__.helpdesk_ticket_91540_bca8a9c1</t>
  </si>
  <si>
    <t>Alert: Polymer Solutions Group &gt; POL Azure Production on psgfswes1pw01 is Failed Memory   (#91540)</t>
  </si>
  <si>
    <t>__export__.helpdesk_ticket_91539_2fafdee0</t>
  </si>
  <si>
    <t>Alert: LiquidPower Specialty Products Inc. &gt; LIQ US OK Chickasha on CKSVMPVEEAM01 is Failed Memory   (#91539)</t>
  </si>
  <si>
    <t>__export__.helpdesk_ticket_91538_add28596</t>
  </si>
  <si>
    <t>Alert: LiquidPower Specialty Products Inc. &gt; LIQ US TX Bryan on BYNMesh is Failed Connectivity   (#91538)</t>
  </si>
  <si>
    <t>__export__.helpdesk_ticket_91537_1aaca7d3</t>
  </si>
  <si>
    <t>Alert: LiquidPower Specialty Products Inc. &gt; LIQ US TX Bryan on byn-esx-host01 is Failed Connectivit... [100/103 characters] (#91537)</t>
  </si>
  <si>
    <t>__export__.helpdesk_ticket_91536_b79fedac</t>
  </si>
  <si>
    <t>Alert: LiquidPower Specialty Products Inc. &gt; LIQ US TX Bryan on BYN-FW-01-PRI is Failed Connectivity... [100/102 characters] (#91536)</t>
  </si>
  <si>
    <t>__export__.helpdesk_ticket_91535_92c9ff49</t>
  </si>
  <si>
    <t>Alert: LiquidPower Specialty Products Inc. &gt; LIQ US TX Bryan on WAP-BYN-BRIDGE-1 is Failed Connectiv... [100/105 characters] (#91535)</t>
  </si>
  <si>
    <t>__export__.helpdesk_ticket_91534_da69748f</t>
  </si>
  <si>
    <t>Alert: Polymer Solutions Group &gt; POL Azure Production on psggpdes1pw01 is Warning Memory   (#91534)</t>
  </si>
  <si>
    <t>__export__.helpdesk_ticket_91533_4a7748a4</t>
  </si>
  <si>
    <t>Alert: NewQuest Properties &gt; NEW US TX Houston on NQDATA3 is Failed Memory   (#91533)</t>
  </si>
  <si>
    <t>__export__.helpdesk_ticket_91532_6060501c</t>
  </si>
  <si>
    <t>Alert: Lummus Technology &gt; LUM US NJ BloomField on cucmsub02 is Failed Connectivity   (#91532)</t>
  </si>
  <si>
    <t>cucmsub02</t>
  </si>
  <si>
    <t>__export__.helpdesk_ticket_91531_29666746</t>
  </si>
  <si>
    <t>Carbon Black Cloud Alert - 245cc3cd-8ae6-7aae-1f3a-e9661a7807af (#91531)</t>
  </si>
  <si>
    <t>__export__.helpdesk_ticket_91530_aff4d335</t>
  </si>
  <si>
    <t>Alert: Puffer &gt; PUF US TX Stafford on stc128p is Failed Memory   (#91530)</t>
  </si>
  <si>
    <t>__export__.helpdesk_ticket_91529_5db57d7f</t>
  </si>
  <si>
    <t>Carbon Black Cloud Alert - 51db94fe-3360-bedb-44b4-98c653092fab (#91529)</t>
  </si>
  <si>
    <t>__export__.helpdesk_ticket_91528_3b860034</t>
  </si>
  <si>
    <t>Alert: NewQuest Properties &gt; NEW US TX Houston on Deathstar is Failed Memory   (#91528)</t>
  </si>
  <si>
    <t>__export__.helpdesk_ticket_91527_a460aaba</t>
  </si>
  <si>
    <t>FW: ISE Alarm : Warning : Unknown NAD : Server=hsnvmpise01 NAS IP Address=10.100.100.40 (#91527)</t>
  </si>
  <si>
    <t>__export__.helpdesk_ticket_91526_fd16c92b</t>
  </si>
  <si>
    <t>FW: ISE Alarm : Warning : Unknown NAD : Server=bryvmpise02 NAS IP Address=10.102.100.40 (#91526)</t>
  </si>
  <si>
    <t>__export__.helpdesk_ticket_91525_e290af76</t>
  </si>
  <si>
    <t>FW: New investigation: 2022-03-18-003 (#91525)</t>
  </si>
  <si>
    <t>__export__.helpdesk_ticket_91524_8a730cfa</t>
  </si>
  <si>
    <t>__export__.helpdesk_ticket_91523_f058ddb1</t>
  </si>
  <si>
    <t>Alert: Principle Health Systems &gt; PRI US TX Houston on LABDQSVR is Warning Memory   (#91523)</t>
  </si>
  <si>
    <t>__export__.helpdesk_ticket_91522_91096ece</t>
  </si>
  <si>
    <t>LSPI- Sentinel Alerts  Low   (#91522)</t>
  </si>
  <si>
    <t>__export__.helpdesk_ticket_91521_11c0e55e</t>
  </si>
  <si>
    <t>Alert: Lummus Technology &gt; LUM Azure Production on lum-jaus-pw-01 is Failed Agent Status   (#91521)</t>
  </si>
  <si>
    <t>__export__.helpdesk_ticket_91520_bd20f1d4</t>
  </si>
  <si>
    <t>Alert: Hisco &gt; HIS US TX Houston Servers - 3rd Patch Group on CyrSXWeb2 is Failed Agent Status   (#91520)</t>
  </si>
  <si>
    <t>__export__.helpdesk_ticket_91519_24cd999a</t>
  </si>
  <si>
    <t>Alert: Hikma &gt; HIK US OH Creekside on crknwhsow01 is Failed Connectivity   (#91519)</t>
  </si>
  <si>
    <t>__export__.helpdesk_ticket_91518_c4993617</t>
  </si>
  <si>
    <t>Alert: Lummus Technology &gt; LUM Azure Production on lum-medwe-pw-01 is Failed CPU   (#91518)</t>
  </si>
  <si>
    <t>__export__.helpdesk_ticket_91517_9f7d0901</t>
  </si>
  <si>
    <t>Alert: Lummus Technology &gt; LUM Azure Production on lum-medwe-pw-01 is Failed CPU   (#91517)</t>
  </si>
  <si>
    <t>__export__.helpdesk_ticket_91515_4e6994d8</t>
  </si>
  <si>
    <t>__export__.helpdesk_ticket_91514_07dea8a5</t>
  </si>
  <si>
    <t>Alert: Lummus Technology &gt; Lum Azure Non-Production on LUM-AMSDB-DW-01 is Warning Memory   (#91514)</t>
  </si>
  <si>
    <t>__export__.helpdesk_ticket_91513_02b3a9d5</t>
  </si>
  <si>
    <t>Alert: LiquidPower Specialty Products Inc. &gt; LIQ US OK Chickasha on CKSVMPPRINT01 is Warning Memory ... [100/101 characters] (#91513)</t>
  </si>
  <si>
    <t>__export__.helpdesk_ticket_91512_e687dd1f</t>
  </si>
  <si>
    <t>__export__.helpdesk_ticket_91511_51240a97</t>
  </si>
  <si>
    <t>Threat Alert: Innowatts - iwhmac15-131 (#91511)</t>
  </si>
  <si>
    <t>__export__.helpdesk_ticket_91510_a35b26ed</t>
  </si>
  <si>
    <t>Alert: Lummus Technology &gt; LUM Azure Production on lum-medin-pw-01 is Failed CPU   (#91510)</t>
  </si>
  <si>
    <t>__export__.helpdesk_ticket_91509_8307b6a2</t>
  </si>
  <si>
    <t>Alert: Lummus Technology &gt; LUM Azure Production on lum-medin-pw-01 is Failed CPU   (#91509)</t>
  </si>
  <si>
    <t>__export__.helpdesk_ticket_91508_181a3fae</t>
  </si>
  <si>
    <t>Alert: Dallas Area Habitat for Humanity &gt; DAL US TX Dallas on DNH_DC is Warning Memory   (#91508)</t>
  </si>
  <si>
    <t>__export__.helpdesk_ticket_91507_326c5832</t>
  </si>
  <si>
    <t>Informational-severity alert: eDiscovery search started or exported (#91507)</t>
  </si>
  <si>
    <t>Office365Alerts@microsoft.com</t>
  </si>
  <si>
    <t>__export__.helpdesk_ticket_91506_5a2e7e96</t>
  </si>
  <si>
    <t>__export__.helpdesk_ticket_91505_4d1c7dc8</t>
  </si>
  <si>
    <t>Loreto – account unlock (#91505)</t>
  </si>
  <si>
    <t>__export__.helpdesk_ticket_91504_350b80c9</t>
  </si>
  <si>
    <t>Ashwani – account unlock (#91504)</t>
  </si>
  <si>
    <t>__export__.helpdesk_ticket_91503_798fb68b</t>
  </si>
  <si>
    <t>Rockcliffe – printer installation (#91503)</t>
  </si>
  <si>
    <t>__export__.helpdesk_ticket_91502_a6a54ea0</t>
  </si>
  <si>
    <t>Bill Weeks – Cisco jabber installation and configuration (#91502)</t>
  </si>
  <si>
    <t>__export__.helpdesk_ticket_91501_68ea61d1</t>
  </si>
  <si>
    <t>Sanjoy – Wifi not working at home (#91501)</t>
  </si>
  <si>
    <t>Lummus, Bloomfield, Das, Sanjoy</t>
  </si>
  <si>
    <t>__export__.helpdesk_ticket_91500_5690e87e</t>
  </si>
  <si>
    <t>Marco – Lummus Steam excel addins (#91500)</t>
  </si>
  <si>
    <t>__export__.helpdesk_ticket_91499_db18efc8</t>
  </si>
  <si>
    <t>Hernandez, Marco - computer had old MDR image (#91499)</t>
  </si>
  <si>
    <t>Lummus, Bloomfield, Hernandez, Marco</t>
  </si>
  <si>
    <t>__export__.helpdesk_ticket_91498_c9ba02d2</t>
  </si>
  <si>
    <t>Ram, Sanjeev - computer had old MDR image (#91498)</t>
  </si>
  <si>
    <t>Lummus, Bloomfield, Ram, Sanjeev</t>
  </si>
  <si>
    <t>__export__.helpdesk_ticket_91497_963ee430</t>
  </si>
  <si>
    <t>Alert: Dallas Area Habitat for Humanity &gt; DAL US TX Dallas on Veeam-Mgmt is Failed Memory   (#91497)</t>
  </si>
  <si>
    <t>__export__.helpdesk_ticket_91496_c80aa911</t>
  </si>
  <si>
    <t>Costagliola, Anthony -  computer had old MDR image (#91496)</t>
  </si>
  <si>
    <t>Lummus, Bloomfield, Costagliola, Anthony</t>
  </si>
  <si>
    <t>__export__.helpdesk_ticket_91495_82927d55</t>
  </si>
  <si>
    <t>Alert: Alcami &gt; ALC Azure Non-Production on alcnuwebes1-v01 is Warning Memory   (#91495)</t>
  </si>
  <si>
    <t>__export__.helpdesk_ticket_91494_994921aa</t>
  </si>
  <si>
    <t>Lin Zhuo -  computer had old MDR image (#91494)</t>
  </si>
  <si>
    <t>Lummus, Bloomfield, Zhou, Lin</t>
  </si>
  <si>
    <t>__export__.helpdesk_ticket_91493_f0ce3581</t>
  </si>
  <si>
    <t>Frees, Brody – computer had old MDR image (#91493)</t>
  </si>
  <si>
    <t>Lummus, Bloomfield, Frees, Brody</t>
  </si>
  <si>
    <t>__export__.helpdesk_ticket_91492_0091a865</t>
  </si>
  <si>
    <t>Villafuerte, Alicia – computer had old MDR image (#91492)</t>
  </si>
  <si>
    <t>Lummus, Bloomfield, Villafuerte, Alicia</t>
  </si>
  <si>
    <t>__export__.helpdesk_ticket_91491_58cb7d7f</t>
  </si>
  <si>
    <t>•	A disposal laptop has been configured and issue to Samuel. (#91491)</t>
  </si>
  <si>
    <t>__export__.helpdesk_ticket_91490_8ec6aaad</t>
  </si>
  <si>
    <t>Casalinuovo, Franco – computer had old MDR image (#91490)</t>
  </si>
  <si>
    <t>Lummus, Bloomfield, Casalinuovo, Franco</t>
  </si>
  <si>
    <t>__export__.helpdesk_ticket_91489_0e703e29</t>
  </si>
  <si>
    <t>AD account (#91489)</t>
  </si>
  <si>
    <t>Montelongo, Andres | Hisco, Main</t>
  </si>
  <si>
    <t>Hisco-SSO Account Unlock</t>
  </si>
  <si>
    <t>__export__.helpdesk_ticket_91488_79a7be80</t>
  </si>
  <si>
    <t>Alert: Hisco &gt; HIS US TX Houston Servers - 3rd Patch Group on CyrSXWeb4 is Failed Agent Status   (#91488)</t>
  </si>
  <si>
    <t>__export__.helpdesk_ticket_91487_0e19c6e5</t>
  </si>
  <si>
    <t>Carbon Black Cloud Alert - a71c32e6-f7ea-9707-bdd0-fd17a06576dc (#91487)</t>
  </si>
  <si>
    <t>__export__.helpdesk_ticket_91486_95d3fc6d</t>
  </si>
  <si>
    <t>__export__.helpdesk_ticket_91485_38289c54</t>
  </si>
  <si>
    <t>FW: ISE Alarm : Warning : Excessive Failed TACACS Authentication Attempts(1033) in the last 15 minutes (#91485)</t>
  </si>
  <si>
    <t>__export__.helpdesk_ticket_91484_5aeacbd4</t>
  </si>
  <si>
    <t>__export__.helpdesk_ticket_91483_21307103</t>
  </si>
  <si>
    <t>FW: ISE Alarm : Warning : Excessive Failed TACACS Authentication Attempts(24) in the last 15 minutes (#91483)</t>
  </si>
  <si>
    <t>__export__.helpdesk_ticket_91482_01c64b56</t>
  </si>
  <si>
    <t>__export__.helpdesk_ticket_91481_077723b6</t>
  </si>
  <si>
    <t>__export__.helpdesk_ticket_91480_52109ca0</t>
  </si>
  <si>
    <t>Carbon Black Cloud Alert - 6134ba5a-9325-f3e3-26a9-0244f5258f84 (#91480)</t>
  </si>
  <si>
    <t>__export__.helpdesk_ticket_91479_6136a322</t>
  </si>
  <si>
    <t>Alert: Lummus Technology &gt; LUM Azure Production on lum-idbus-pl-01 is Failed CPU   (#91479)</t>
  </si>
  <si>
    <t>__export__.helpdesk_ticket_91478_b77e8263</t>
  </si>
  <si>
    <t>Alert: Lummus Technology &gt; LUM Azure Production on lum-idbus-pl-01 is Failed CPU   (#91478)</t>
  </si>
  <si>
    <t>__export__.helpdesk_ticket_91477_4c1d2a29</t>
  </si>
  <si>
    <t>Informational-severity alert: eDiscovery search started or exported (#91477)</t>
  </si>
  <si>
    <t>__export__.helpdesk_ticket_91476_e63b8a4e</t>
  </si>
  <si>
    <t>FW: ISE Alarm : Warning : Excessive Failed TACACS Authentication Attempts(2293) in the last 15 minutes (#91476)</t>
  </si>
  <si>
    <t>__export__.helpdesk_ticket_91475_cb2fbaf0</t>
  </si>
  <si>
    <t>__export__.helpdesk_ticket_91474_ba4a465e</t>
  </si>
  <si>
    <t>FW: ISE Alarm : Warning : Excessive Failed TACACS Authentication Attempts(531) in the last 15 minutes (#91474)</t>
  </si>
  <si>
    <t>__export__.helpdesk_ticket_91473_5f802aa5</t>
  </si>
  <si>
    <t>Alert: Lummus Technology &gt; LUM Azure Production on lum-jmpus-pw-01 is Warning Memory   (#91473)</t>
  </si>
  <si>
    <t>__export__.helpdesk_ticket_91472_ce5c1fde</t>
  </si>
  <si>
    <t>Alert: Lummus Technology &gt; Lum Azure Non-Production on LUM-AMSDB-DW-01 is Failed Memory   (#91472)</t>
  </si>
  <si>
    <t>__export__.helpdesk_ticket_91471_6ac036b3</t>
  </si>
  <si>
    <t>Threat Alert: Innowatts - iwhmac15-131 (#91471)</t>
  </si>
  <si>
    <t>__export__.helpdesk_ticket_91470_01cc3ad1</t>
  </si>
  <si>
    <t>Alert: LiquidPower Specialty Products Inc. &gt; LIQ US OK Chickasha on CKSVMPDHCP01 is Warning Memory   (#91470)</t>
  </si>
  <si>
    <t>__export__.helpdesk_ticket_91469_2402ddc9</t>
  </si>
  <si>
    <t>Threat Alert: Innowatts - iwhmac15-131 (#91469)</t>
  </si>
  <si>
    <t>__export__.helpdesk_ticket_91468_5602ca48</t>
  </si>
  <si>
    <t>Computer issues (#91468)</t>
  </si>
  <si>
    <t>Lummus, The Woodlands, Naqvi, Syed</t>
  </si>
  <si>
    <t>__export__.helpdesk_ticket_91467_187e8875</t>
  </si>
  <si>
    <t>Carbon Black Cloud Alert - bc028f82-c0da-5a50-c559-0d810321bd15 (#91467)</t>
  </si>
  <si>
    <t>__export__.helpdesk_ticket_91466_18860171</t>
  </si>
  <si>
    <t>__export__.helpdesk_ticket_91465_ee7a03f1</t>
  </si>
  <si>
    <t>Alert: Hoover Circular Solutions &gt; HOO US TX Houston on HVRFTH-Workflow is Warning Memory   (#91465)</t>
  </si>
  <si>
    <t>__export__.helpdesk_ticket_91464_8849a169</t>
  </si>
  <si>
    <t>FW: ISE Alarm : Warning : Excessive Failed TACACS Authentication Attempts(120) in the last 15 minutes (#91464)</t>
  </si>
  <si>
    <t>__export__.helpdesk_ticket_91463_90edd605</t>
  </si>
  <si>
    <t>Alert: Hoover Circular Solutions &gt; HOO US TX Houston on CALLOB01.abhsia.telus.net (10.64.2.1) is Fai... [100/118 characters] (#91463)</t>
  </si>
  <si>
    <t>__export__.helpdesk_ticket_91462_4c3593c1</t>
  </si>
  <si>
    <t>FW: ISE Alarm : Warning : Excessive Failed TACACS Authentication Attempts(333) in the last 15 minutes (#91462)</t>
  </si>
  <si>
    <t>__export__.helpdesk_ticket_91461_61712365</t>
  </si>
  <si>
    <t>account lock (#91461)</t>
  </si>
  <si>
    <t>Vargas, Lupita | Hisco, Main</t>
  </si>
  <si>
    <t>__export__.helpdesk_ticket_91460_74ef4e85</t>
  </si>
  <si>
    <t>Alert: Puffer &gt; PUF US TX Stafford on stc128p is Warning Memory   (#91460)</t>
  </si>
  <si>
    <t>__export__.helpdesk_ticket_91459_215a9509</t>
  </si>
  <si>
    <t>Unable To Process CC (#91459)</t>
  </si>
  <si>
    <t>GALE, KARI CHRISTINE | Hisco, Main</t>
  </si>
  <si>
    <t>Hisco-Application Sxe</t>
  </si>
  <si>
    <t>__export__.helpdesk_ticket_91458_750b4f6c</t>
  </si>
  <si>
    <t>FW: ISE Alarm : Warning : Excessive Failed TACACS Authentication Attempts(438) in the last 15 minutes (#91458)</t>
  </si>
  <si>
    <t>__export__.helpdesk_ticket_91457_c28c4baf</t>
  </si>
  <si>
    <t>Alert: LiquidPower Specialty Products Inc. &gt; LIQ US TX Bryan on BYNVMPVEEAM01 is Failed Memory   (#91457)</t>
  </si>
  <si>
    <t>__export__.helpdesk_ticket_91456_6e2053a8</t>
  </si>
  <si>
    <t>Alert: Puffer &gt; PUF US TX Stafford on bry-sp-0001 is Warning Memory   (#91456)</t>
  </si>
  <si>
    <t>__export__.helpdesk_ticket_91455_4129a2f5</t>
  </si>
  <si>
    <t>FW: ISE Alarm : Warning : Excessive Failed TACACS Authentication Attempts(458) in the last 15 minutes (#91455)</t>
  </si>
  <si>
    <t>__export__.helpdesk_ticket_91454_fb9d985b</t>
  </si>
  <si>
    <t>__export__.helpdesk_ticket_91453_7309b93f</t>
  </si>
  <si>
    <t>__export__.helpdesk_ticket_91451_8c29da1f</t>
  </si>
  <si>
    <t>__export__.helpdesk_ticket_91450_2c765a28</t>
  </si>
  <si>
    <t>Alert: LiquidPower Specialty Products Inc. &gt; LIQ US TX Houston on HSNVMPNESSUS02 is Failed CPU   (#91450)</t>
  </si>
  <si>
    <t>__export__.helpdesk_ticket_91449_494e0c1b</t>
  </si>
  <si>
    <t>Alert: LiquidPower Specialty Products Inc. &gt; LIQ US TX Houston on HSNVMPNESSUS02 is Failed CPU   (#91449)</t>
  </si>
  <si>
    <t>__export__.helpdesk_ticket_91447_b0935739</t>
  </si>
  <si>
    <t>TECHCash 17 Week Roll Forward for the WE 03/25/22 (#91447)</t>
  </si>
  <si>
    <t>Lummus, The Woodlands, Njoku, Uche</t>
  </si>
  <si>
    <t>__export__.helpdesk_ticket_91446_c8b06a23</t>
  </si>
  <si>
    <t>Alert: Polymer Solutions Group &gt; POL US OH Cleveland Coit on Coit Plant West End is Failed Connectiv... [100/105 characters] (#91446)</t>
  </si>
  <si>
    <t>Coit Plant West End</t>
  </si>
  <si>
    <t>__export__.helpdesk_ticket_91445_22a809d2</t>
  </si>
  <si>
    <t>Account locked (#91445)</t>
  </si>
  <si>
    <t>Lummus, Milton Keynes, Rowe, Tim</t>
  </si>
  <si>
    <t>__export__.helpdesk_ticket_91444_6aabefde</t>
  </si>
  <si>
    <t>Alert: LiquidPower Specialty Products Inc. &gt; LIQ US TX Houston on HSNVMPNESSUS01 is Failed CPU   (#91444)</t>
  </si>
  <si>
    <t>__export__.helpdesk_ticket_91443_50feac04</t>
  </si>
  <si>
    <t>Alert: LiquidPower Specialty Products Inc. &gt; LIQ US TX Houston on HSNVMPNESSUS01 is Failed CPU   (#91443)</t>
  </si>
  <si>
    <t>__export__.helpdesk_ticket_91442_72c90d07</t>
  </si>
  <si>
    <t>Lummus call (#91442)</t>
  </si>
  <si>
    <t>Arias, Cecilia_EIT | ExactlyIT MX</t>
  </si>
  <si>
    <t>__export__.helpdesk_ticket_91441_469ea8f3</t>
  </si>
  <si>
    <t>Printer IP address HOUSTON (#91441)</t>
  </si>
  <si>
    <t>__export__.helpdesk_ticket_91440_4a3f36f2</t>
  </si>
  <si>
    <t>Threat Alert: Innowatts - MacBook Pro LV9V (#91440)</t>
  </si>
  <si>
    <t>__export__.helpdesk_ticket_91439_42b1e9bf</t>
  </si>
  <si>
    <t>P1 request, several links down (#91439)</t>
  </si>
  <si>
    <t>Horony, Chris* | KS2 Technologies, Main</t>
  </si>
  <si>
    <t>MSP-Azure Network</t>
  </si>
  <si>
    <t>__export__.helpdesk_ticket_91438_68c50bb5</t>
  </si>
  <si>
    <t>Threat Alert: Innowatts - MacBook Pro LV9V (#91438)</t>
  </si>
  <si>
    <t>__export__.helpdesk_ticket_91437_0157dd5d</t>
  </si>
  <si>
    <t>__export__.helpdesk_ticket_91436_a7ea946d</t>
  </si>
  <si>
    <t>Domain account lock (#91436)</t>
  </si>
  <si>
    <t>cafreeney@ipsot.com</t>
  </si>
  <si>
    <t>__export__.helpdesk_ticket_91435_11c32191</t>
  </si>
  <si>
    <t>Carbon Black Cloud Alert - a322414a-ab9c-00df-92b6-77a5e377dd23 (#91435)</t>
  </si>
  <si>
    <t>__export__.helpdesk_ticket_91434_8b2d0dc2</t>
  </si>
  <si>
    <t>Unable to connect to Wi-Fi (#91434)</t>
  </si>
  <si>
    <t>__export__.helpdesk_ticket_91433_29208164</t>
  </si>
  <si>
    <t>FW: New investigation: 2022-03-18-002 (#91433)</t>
  </si>
  <si>
    <t>__export__.helpdesk_ticket_91432_9218f96a</t>
  </si>
  <si>
    <t>__export__.helpdesk_ticket_91431_a245966b</t>
  </si>
  <si>
    <t>FW: Transition from Peer to Supervisor (#91431)</t>
  </si>
  <si>
    <t>Huang, Chenshi | Bruegmann Group USA, Main</t>
  </si>
  <si>
    <t>__export__.helpdesk_ticket_91430_5cb59aef</t>
  </si>
  <si>
    <t>Alert: Dallas Area Habitat for Humanity &gt; DAL US TX Dallas on Exchange2013 is Failed Disk  C: (#91430)</t>
  </si>
  <si>
    <t>__export__.helpdesk_ticket_91429_30491126</t>
  </si>
  <si>
    <t>Carbon Black Cloud Alert - 178198e7-bc51-4133-9d75-eba491d7fa0b (#91429)</t>
  </si>
  <si>
    <t>__export__.helpdesk_ticket_91428_51e1b4cd</t>
  </si>
  <si>
    <t>ghost call (#91428)</t>
  </si>
  <si>
    <t>__export__.helpdesk_ticket_91427_17bea56d</t>
  </si>
  <si>
    <t>Carbon Black Cloud Alert - 178198e7-bc51-4133-9d75-eba491d7fa0b (#91427)</t>
  </si>
  <si>
    <t>__export__.helpdesk_ticket_91426_d47f280d</t>
  </si>
  <si>
    <t>__export__.helpdesk_ticket_91425_8270ebae</t>
  </si>
  <si>
    <t>__export__.helpdesk_ticket_91423_1c720f81</t>
  </si>
  <si>
    <t>__export__.helpdesk_ticket_91422_c8ce82b4</t>
  </si>
  <si>
    <t>__export__.helpdesk_ticket_91421_3fa5ac29</t>
  </si>
  <si>
    <t>Undeliverable message (#91421)</t>
  </si>
  <si>
    <t>postmaster@dallas-habitat.org</t>
  </si>
  <si>
    <t>__export__.helpdesk_ticket_91420_f1146609</t>
  </si>
  <si>
    <t>__export__.helpdesk_ticket_91419_21ffa66c</t>
  </si>
  <si>
    <t>Alert: Hikma &gt; HIK US OH Columbus on WW-COL-LWTSP04 is Warning Memory   (#91419)</t>
  </si>
  <si>
    <t>__export__.helpdesk_ticket_91418_4bd80376</t>
  </si>
  <si>
    <t>ghost call (#91418)</t>
  </si>
  <si>
    <t>__export__.helpdesk_ticket_91417_cd23b154</t>
  </si>
  <si>
    <t>__export__.helpdesk_ticket_91416_0eb7dbd9</t>
  </si>
  <si>
    <t>Alert: Puffer &gt; PUF US TX Stafford on BRY-FS-0021 is Failed Memory   (#91416)</t>
  </si>
  <si>
    <t>__export__.helpdesk_ticket_91415_f660296b</t>
  </si>
  <si>
    <t>__export__.helpdesk_ticket_91414_2fad83b4</t>
  </si>
  <si>
    <t>Filezilla install (#91414)</t>
  </si>
  <si>
    <t>Hunt, Aubrea N. | Principle Health Systems, Main</t>
  </si>
  <si>
    <t>__export__.helpdesk_ticket_91413_d6fee090</t>
  </si>
  <si>
    <t>On site ReadKing (#91413)</t>
  </si>
  <si>
    <t>Denson, Jeff | ExactlyIT Inc.</t>
  </si>
  <si>
    <t>__export__.helpdesk_ticket_91412_da1c5336</t>
  </si>
  <si>
    <t>On site Innowatts (#91412)</t>
  </si>
  <si>
    <t>__export__.helpdesk_ticket_91411_6481b4f5</t>
  </si>
  <si>
    <t>On site NewQuest (#91411)</t>
  </si>
  <si>
    <t>__export__.helpdesk_ticket_91410_b9c05e6f</t>
  </si>
  <si>
    <t>Innowatts on site wifi testing (#91410)</t>
  </si>
  <si>
    <t>__export__.helpdesk_ticket_91409_21daf067</t>
  </si>
  <si>
    <t>Taleo help (#91409)</t>
  </si>
  <si>
    <t>Naikwadi, Raisa | Lummus Technology IT</t>
  </si>
  <si>
    <t>__export__.helpdesk_ticket_91408_4fbfb5e6</t>
  </si>
  <si>
    <t>Alert: Hikma &gt; HIK US OH Columbus on AZRSVWPISOTDB01 is Failed CPU   (#91408)</t>
  </si>
  <si>
    <t>__export__.helpdesk_ticket_91407_41adae3e</t>
  </si>
  <si>
    <t>Alert: Hikma &gt; HIK US OH Columbus on AZRSVWPISOTDB01 is Failed CPU   (#91407)</t>
  </si>
  <si>
    <t>__export__.helpdesk_ticket_91406_80d36bea</t>
  </si>
  <si>
    <t>Alert: Puffer &gt; PUF US TX Stafford on COR-NC-SW1 is Failed Connectivity   (#91406)</t>
  </si>
  <si>
    <t>__export__.helpdesk_ticket_91405_b0f68999</t>
  </si>
  <si>
    <t>AutoCAD 2020 installation (#91405)</t>
  </si>
  <si>
    <t>Lummus, Houston, Parmar, Nikunj</t>
  </si>
  <si>
    <t>Autodesk-AutoCAD</t>
  </si>
  <si>
    <t>__export__.helpdesk_ticket_91404_ba9c7617</t>
  </si>
  <si>
    <t>LSPI Employee Termination Request [#85] (#91404)</t>
  </si>
  <si>
    <t>Johnson, Windelan | LiquidPower Specialty Products Inc., Main</t>
  </si>
  <si>
    <t>__export__.helpdesk_ticket_91403_52e0dffe</t>
  </si>
  <si>
    <t>MS Authenticator (#91403)</t>
  </si>
  <si>
    <t>Pisarik, Jessica | LiquidPower Specialty Products Inc., Main</t>
  </si>
  <si>
    <t>__export__.helpdesk_ticket_91402_4b098c0d</t>
  </si>
  <si>
    <t>Reset password for SA.txh@corp.lummustech.com (#91402)</t>
  </si>
  <si>
    <t>THaaijer@mcdermott.com</t>
  </si>
  <si>
    <t>__export__.helpdesk_ticket_91401_b5c8a73e</t>
  </si>
  <si>
    <t>Alert: LiquidPower Specialty Products Inc. &gt; LIQ BE Vilvoorde on VILVMPVEEAM01 is Failed Memory   (#91401)</t>
  </si>
  <si>
    <t>__export__.helpdesk_ticket_91400_46ab7617</t>
  </si>
  <si>
    <t>creating an own signature in DocuSign does not work (#91400)</t>
  </si>
  <si>
    <t>Lummus, Mannheim, Sichelschmidt, Maya</t>
  </si>
  <si>
    <t>__export__.helpdesk_ticket_91399_0dc8b3be</t>
  </si>
  <si>
    <t>Network folder access needed (#91399)</t>
  </si>
  <si>
    <t>Lummus, Mannheim, Raentzsch, Volker</t>
  </si>
  <si>
    <t>__export__.helpdesk_ticket_91398_0c9e2603</t>
  </si>
  <si>
    <t>Alert: LiquidPower Specialty Products Inc. &gt; LIQ US TX Bryan on BYNVMPVEEAM01 is Warning Memory   (#91398)</t>
  </si>
  <si>
    <t>__export__.helpdesk_ticket_91397_a2a5c365</t>
  </si>
  <si>
    <t>M365 Service Health Notification (#91397)</t>
  </si>
  <si>
    <t>o365mc@microsoft.com</t>
  </si>
  <si>
    <t>__export__.helpdesk_ticket_91396_3a5d7cdf</t>
  </si>
  <si>
    <t>Camara  not available (#91396)</t>
  </si>
  <si>
    <t>Good, Thomas J | UG2, Tri-State</t>
  </si>
  <si>
    <t>__export__.helpdesk_ticket_91395_6aa1b2bf</t>
  </si>
  <si>
    <t>Initial access incident on one endpoint reported by multiple sources Sentinel Incident ID: 4628 (#91395)</t>
  </si>
  <si>
    <t>__export__.helpdesk_ticket_91394_b8362bfd</t>
  </si>
  <si>
    <t>FW: Defender for Cloud Apps: New policy match detected (#91394)</t>
  </si>
  <si>
    <t>__export__.helpdesk_ticket_91393_52fc49f9</t>
  </si>
  <si>
    <t>FW: Defender for Cloud Apps: New policy match detected (#91393)</t>
  </si>
  <si>
    <t>__export__.helpdesk_ticket_91392_a1bcbc96</t>
  </si>
  <si>
    <t>FW: Defender for Cloud Apps: New policy match detected (#91392)</t>
  </si>
  <si>
    <t>__export__.helpdesk_ticket_91391_ba13d08c</t>
  </si>
  <si>
    <t>FW: Defender for Cloud Apps: New policy match detected (#91391)</t>
  </si>
  <si>
    <t>__export__.helpdesk_ticket_91390_14a9db93</t>
  </si>
  <si>
    <t>FW: Defender for Cloud Apps: New policy match detected (#91390)</t>
  </si>
  <si>
    <t>__export__.helpdesk_ticket_91389_a5755a2c</t>
  </si>
  <si>
    <t>Alert: LiquidPower Specialty Products Inc. &gt; LIQ US TX Houston on apc17AA8A is Failed Connectivity   (#91389)</t>
  </si>
  <si>
    <t>__export__.helpdesk_ticket_91388_37c56332</t>
  </si>
  <si>
    <t>Alert: Lummus Technology &gt; LUM Azure Production on lum-prtin-pw-02 is Failed Connectivity   (#91388)</t>
  </si>
  <si>
    <t>__export__.helpdesk_ticket_91387_f62ca745</t>
  </si>
  <si>
    <t>Alert: Hikma &gt; HIK US OH Columbus on WW-COL-VDISQL01 is Failed Memory   (#91387)</t>
  </si>
  <si>
    <t>__export__.helpdesk_ticket_91386_7779a46c</t>
  </si>
  <si>
    <t>Your DigiCert certificate needs to be reissued in 30 Days (Order #
 125685523) (#91386)</t>
  </si>
  <si>
    <t>__export__.helpdesk_ticket_91385_60d86da2</t>
  </si>
  <si>
    <t>Alert: Cypress Lawn &gt; CYP US CA Colma HQ on HQS-ABS01 is Warning Disk  C: (#91385)</t>
  </si>
  <si>
    <t>__export__.helpdesk_ticket_91384_6bc2382f</t>
  </si>
  <si>
    <t>Alert: LiquidPower Specialty Products Inc. &gt; LIQ US TX Bryan on bryntpiisint01 is Failed Memory   (#91384)</t>
  </si>
  <si>
    <t>__export__.helpdesk_ticket_91383_7eecd023</t>
  </si>
  <si>
    <t>Alert: Lummus Technology &gt; LUM Azure Production on lum-medcv-pw-01 is Failed CPU   (#91383)</t>
  </si>
  <si>
    <t>__export__.helpdesk_ticket_91382_3f69c475</t>
  </si>
  <si>
    <t>Alert: Lummus Technology &gt; LUM Azure Production on lum-medcv-pw-01 is Failed CPU   (#91382)</t>
  </si>
  <si>
    <t>__export__.helpdesk_ticket_91381_ec7e9d50</t>
  </si>
  <si>
    <t>VPN issues (#91381)</t>
  </si>
  <si>
    <t>Lummus, Beijing, Sheng, Congsong</t>
  </si>
  <si>
    <t>__export__.helpdesk_ticket_91380_211cc6f0</t>
  </si>
  <si>
    <t>Alert: Puffer &gt; PUF US TX Stafford on fpcap-2 is Failed Connectivity   (#91380)</t>
  </si>
  <si>
    <t>__export__.helpdesk_ticket_91379_5c2b3ba8</t>
  </si>
  <si>
    <t>Alert: Cypress Lawn &gt; CYP US CA Colma HQ on MD-FTD01 is Failed Connectivity   (#91379)</t>
  </si>
  <si>
    <t>MD-FTD01</t>
  </si>
  <si>
    <t>__export__.helpdesk_ticket_91378_b7656245</t>
  </si>
  <si>
    <t>Dell Dock issues (#91378)</t>
  </si>
  <si>
    <t>Lummus, Beijing, Wang, Lucy-Wei</t>
  </si>
  <si>
    <t>__export__.helpdesk_ticket_91377_d7a9825b</t>
  </si>
  <si>
    <t>Alert Email Digest: PrismCentral has 4 unresolved alerts (#91377)</t>
  </si>
  <si>
    <t>__export__.helpdesk_ticket_91376_e53236cc</t>
  </si>
  <si>
    <t>Alert: Hikma &gt; HIK US OH Columbus on WW-COL-VDISQL01 is Warning Memory   (#91376)</t>
  </si>
  <si>
    <t>__export__.helpdesk_ticket_91375_9f8e60ff</t>
  </si>
  <si>
    <t>Alert: Cypress Lawn &gt; CYP US CA Colma HQ on HQS-VC01 is Warning Memory   (#91375)</t>
  </si>
  <si>
    <t>HQS-VC01 (Virtual Compute)</t>
  </si>
  <si>
    <t>__export__.helpdesk_ticket_91374_f4f49978</t>
  </si>
  <si>
    <t>Alert: Puffer &gt; PUF US TX Stafford on BRY-SM-0008 is Failed Memory   (#91374)</t>
  </si>
  <si>
    <t>__export__.helpdesk_ticket_91373_f2d05033</t>
  </si>
  <si>
    <t>Alert: Coyuchi &gt; COY US SF Headquarters on SQL-SERVER is Warning Memory   (#91373)</t>
  </si>
  <si>
    <t>__export__.helpdesk_ticket_91372_1329f463</t>
  </si>
  <si>
    <t>Unfamiliar sign-in properties Incident ID: 4627 (#91372)</t>
  </si>
  <si>
    <t>Backup job summary</t>
  </si>
  <si>
    <t>Job status</t>
  </si>
  <si>
    <t>Job Status</t>
  </si>
  <si>
    <t>Count_JobId</t>
  </si>
  <si>
    <t>Completed</t>
  </si>
  <si>
    <t>Running</t>
  </si>
  <si>
    <t>No Run</t>
  </si>
  <si>
    <t>Jobs by app type</t>
  </si>
  <si>
    <t>Agent</t>
  </si>
  <si>
    <t>SQL Server</t>
  </si>
  <si>
    <t>Azure V2</t>
  </si>
  <si>
    <t>Windows File System</t>
  </si>
  <si>
    <t>Oracle Database</t>
  </si>
  <si>
    <t>Linux File System</t>
  </si>
  <si>
    <t>Virtual Center</t>
  </si>
  <si>
    <t>Summary</t>
  </si>
  <si>
    <t>Total Jobs</t>
  </si>
  <si>
    <t>Size of Application</t>
  </si>
  <si>
    <t>Media Size</t>
  </si>
  <si>
    <t>Protected Objects</t>
  </si>
  <si>
    <t>Failed Objects</t>
  </si>
  <si>
    <t>Failed Folders</t>
  </si>
  <si>
    <t>Job Details</t>
  </si>
  <si>
    <t>Job ID</t>
  </si>
  <si>
    <t>Server</t>
  </si>
  <si>
    <t>App type</t>
  </si>
  <si>
    <t>Subclient</t>
  </si>
  <si>
    <t>Type</t>
  </si>
  <si>
    <t>Backup Type</t>
  </si>
  <si>
    <t>Application Size</t>
  </si>
  <si>
    <t>Failure Reason</t>
  </si>
  <si>
    <t>Throughput (GB/Hour)</t>
  </si>
  <si>
    <t>VM Operating System</t>
  </si>
  <si>
    <t>VM Datastore</t>
  </si>
  <si>
    <t>Retain Data Until</t>
  </si>
  <si>
    <t>lum-cdpus-pw-01</t>
  </si>
  <si>
    <t>default</t>
  </si>
  <si>
    <t>Backup</t>
  </si>
  <si>
    <t>Transaction Log</t>
  </si>
  <si>
    <t>BMNPSQL20</t>
  </si>
  <si>
    <t>lum-idbus-pl-01</t>
  </si>
  <si>
    <t>ArchiveLog</t>
  </si>
  <si>
    <t>Full</t>
  </si>
  <si>
    <t>psggpdes1pw01</t>
  </si>
  <si>
    <t>bmnpcm01</t>
  </si>
  <si>
    <t>lum-amsdb-pw-01</t>
  </si>
  <si>
    <t>psgnvdes1pw01</t>
  </si>
  <si>
    <t>lum-idb-dl-01</t>
  </si>
  <si>
    <t>lum-pdcin-pw-02</t>
  </si>
  <si>
    <t>Incremental</t>
  </si>
  <si>
    <t>lum-pdcin-pw-01</t>
  </si>
  <si>
    <t>lum-prtin-pw-01</t>
  </si>
  <si>
    <t>lum-stbin-pw-01</t>
  </si>
  <si>
    <t>lum-scmin-pw-01</t>
  </si>
  <si>
    <t>lum-pdmin-pw-01</t>
  </si>
  <si>
    <t>lum-honlt-pw-01</t>
  </si>
  <si>
    <t>Windows</t>
  </si>
  <si>
    <t>md-j0p3mfwdwdrr, md-StorageAccount-lum-honlt-pw-01</t>
  </si>
  <si>
    <t>lum-xtlus-pl-02</t>
  </si>
  <si>
    <t>Servers SCU PRD</t>
  </si>
  <si>
    <t>Linux</t>
  </si>
  <si>
    <t>md-hw1dls4rbnq1, md-StorageAccount-lum-xtlus-pl-02</t>
  </si>
  <si>
    <t>lum-xtlus-pl-01</t>
  </si>
  <si>
    <t>md-gtmkwzhcvch2, md-j0p3mfwdwdrr, md-StorageAccount-lum-xtlus-pl-01</t>
  </si>
  <si>
    <t>lum-eaus-pw-01</t>
  </si>
  <si>
    <t>md-hw1dls4rbnq1, md-StorageAccount-lum-eaus-pw-01</t>
  </si>
  <si>
    <t>lum-jaus-pw-01</t>
  </si>
  <si>
    <t>md-hw1dls4rbnq1, md-StorageAccount-lum-jaus-pw-01</t>
  </si>
  <si>
    <t>lum-mvus-pw-02</t>
  </si>
  <si>
    <t>md-hw1dls4rbnq1, md-StorageAccount-lum-mvus-pw-02</t>
  </si>
  <si>
    <t>BMNDWEB01</t>
  </si>
  <si>
    <t>md-j0p3mfwdwdrr, md-StorageAccount-BMNDWEB01</t>
  </si>
  <si>
    <t>lum-adkus-pw-01</t>
  </si>
  <si>
    <t>md-hw1dls4rbnq1, md-StorageAccount-lum-adkus-pw-01</t>
  </si>
  <si>
    <t>lum-amslt-pw-01</t>
  </si>
  <si>
    <t>md-j0p3mfwdwdrr, md-StorageAccount-lum-amslt-pw-01</t>
  </si>
  <si>
    <t>lum-brelt-pw-01</t>
  </si>
  <si>
    <t>md-j0p3mfwdwdrr, md-StorageAccount-lum-brelt-pw-01</t>
  </si>
  <si>
    <t>lum-anslt-pw-01</t>
  </si>
  <si>
    <t>md-j0p3mfwdwdrr, md-StorageAccount-lum-anslt-pw-01</t>
  </si>
  <si>
    <t>BMNPWEB01</t>
  </si>
  <si>
    <t>md-j0p3mfwdwdrr, md-StorageAccount-BMNPWEB01</t>
  </si>
  <si>
    <t>lum-comus-pw-01</t>
  </si>
  <si>
    <t>md-j0p3mfwdwdrr, md-StorageAccount-lum-comus-pw-01</t>
  </si>
  <si>
    <t>lum-cdwlt-pw-01</t>
  </si>
  <si>
    <t>md-j0p3mfwdwdrr, md-StorageAccount-lum-cdwlt-pw-01</t>
  </si>
  <si>
    <t>lum-avelt-pw-01</t>
  </si>
  <si>
    <t>md-j0p3mfwdwdrr, md-StorageAccount-lum-avelt-pw-01</t>
  </si>
  <si>
    <t>lum-adkcn-pw-01</t>
  </si>
  <si>
    <t>md-j0p3mfwdwdrr, md-StorageAccount-lum-adkcn-pw-01</t>
  </si>
  <si>
    <t>lum-teklt-pw-01</t>
  </si>
  <si>
    <t>md-hw1dls4rbnq1, md-StorageAccount-lum-teklt-pw-01</t>
  </si>
  <si>
    <t>md-j0p3mfwdwdrr, md-StorageAccount-lum-amsdb-pw-01</t>
  </si>
  <si>
    <t>lum-adkde-pw-01</t>
  </si>
  <si>
    <t>md-j0p3mfwdwdrr, md-StorageAccount-lum-adkde-pw-01</t>
  </si>
  <si>
    <t>lum-hxgus-pw-01</t>
  </si>
  <si>
    <t>md-j0p3mfwdwdrr, md-StorageAccount-lum-hxgus-pw-01</t>
  </si>
  <si>
    <t>md-hw1dls4rbnq1, md-StorageAccount-lum-idbus-pl-01</t>
  </si>
  <si>
    <t>lum-pdfus-pw-11</t>
  </si>
  <si>
    <t>md-hw1dls4rbnq1, md-StorageAccount-lum-pdfus-pw-11</t>
  </si>
  <si>
    <t>lum-prtus-pw-01</t>
  </si>
  <si>
    <t>md-j0p3mfwdwdrr, md-StorageAccount-lum-prtus-pw-01</t>
  </si>
  <si>
    <t>lum-rraus-pw-01</t>
  </si>
  <si>
    <t>md-hw1dls4rbnq1, md-StorageAccount-lum-rraus-pw-01</t>
  </si>
  <si>
    <t>lumavdMDRImage</t>
  </si>
  <si>
    <t>md-hw1dls4rbnq1, md-StorageAccount-lumavdMDRImage</t>
  </si>
  <si>
    <t>lum-pdfus-pw-02</t>
  </si>
  <si>
    <t>md-hw1dls4rbnq1, md-StorageAccount-lum-pdfus-pw-02</t>
  </si>
  <si>
    <t>lum-pdfus-pw-01</t>
  </si>
  <si>
    <t>md-gtmkwzhcvch2, md-StorageAccount-lum-pdfus-pw-01</t>
  </si>
  <si>
    <t>lonplims01</t>
  </si>
  <si>
    <t>md-gtmkwzhcvch2, md-StorageAccount-lonplims01</t>
  </si>
  <si>
    <t>BMNQWEB01</t>
  </si>
  <si>
    <t>md-j0p3mfwdwdrr, md-StorageAccount-BMNQWEB01</t>
  </si>
  <si>
    <t>lum-ious-pw-01</t>
  </si>
  <si>
    <t>md-hw1dls4rbnq1, md-StorageAccount-lum-ious-pw-01</t>
  </si>
  <si>
    <t>lumavdeadm-8a6b</t>
  </si>
  <si>
    <t>md-gtmkwzhcvch2, md-StorageAccount-lumavdeadm-8a6b</t>
  </si>
  <si>
    <t>lum-mvus-pw-01</t>
  </si>
  <si>
    <t>md-hw1dls4rbnq1, md-StorageAccount-lum-mvus-pw-01</t>
  </si>
  <si>
    <t>lumwin10mdr</t>
  </si>
  <si>
    <t>md-gtmkwzhcvch2, md-StorageAccount-lumwin10mdr</t>
  </si>
  <si>
    <t>lum-alslt-pw-01</t>
  </si>
  <si>
    <t>md-j0p3mfwdwdrr, md-StorageAccount-lum-alslt-pw-01</t>
  </si>
  <si>
    <t>lum-htrnl-pw-01</t>
  </si>
  <si>
    <t>md-j0p3mfwdwdrr, md-StorageAccount-lum-htrnl-pw-01</t>
  </si>
  <si>
    <t>lum-epclt-pw-01</t>
  </si>
  <si>
    <t>md-j0p3mfwdwdrr, md-StorageAccount-lum-epclt-pw-01</t>
  </si>
  <si>
    <t>lum-mtwus-pw-01</t>
  </si>
  <si>
    <t>md-j0p3mfwdwdrr, md-StorageAccount-lum-mtwus-pw-01</t>
  </si>
  <si>
    <t>lum-ptcus-pw-01</t>
  </si>
  <si>
    <t>md-j0p3mfwdwdrr, md-StorageAccount-lum-ptcus-pw-01</t>
  </si>
  <si>
    <t>lum-braus-pw-01</t>
  </si>
  <si>
    <t>md-hw1dls4rbnq1, md-StorageAccount-lum-braus-pw-01</t>
  </si>
  <si>
    <t>lum-pdfus-pw-10</t>
  </si>
  <si>
    <t>md-hw1dls4rbnq1, md-StorageAccount-lum-pdfus-pw-10</t>
  </si>
  <si>
    <t>lum-cnvlt-pw-01</t>
  </si>
  <si>
    <t>md-j0p3mfwdwdrr, md-StorageAccount-lum-cnvlt-pw-01</t>
  </si>
  <si>
    <t>lum-olilt-pw-01</t>
  </si>
  <si>
    <t>md-j0p3mfwdwdrr, md-StorageAccount-lum-olilt-pw-01</t>
  </si>
  <si>
    <t>lum-pfsus-pw-01</t>
  </si>
  <si>
    <t>md-hw1dls4rbnq1, md-StorageAccount-lum-pfsus-pw-01</t>
  </si>
  <si>
    <t>lum-ilmus-pw-01</t>
  </si>
  <si>
    <t>md-j0p3mfwdwdrr, md-StorageAccount-lum-ilmus-pw-01</t>
  </si>
  <si>
    <t>lum-genlt-pw-01</t>
  </si>
  <si>
    <t>md-j0p3mfwdwdrr, md-StorageAccount-lum-genlt-pw-01</t>
  </si>
  <si>
    <t>lum-aspus-pw-01</t>
  </si>
  <si>
    <t>md-j0p3mfwdwdrr, md-StorageAccount-lum-aspus-pw-01</t>
  </si>
  <si>
    <t>lum-adknl-pw-01</t>
  </si>
  <si>
    <t>md-j0p3mfwdwdrr, md-StorageAccount-lum-adknl-pw-01</t>
  </si>
  <si>
    <t>BMNTPD01</t>
  </si>
  <si>
    <t>md-hw1dls4rbnq1, md-StorageAccount-BMNTPD01</t>
  </si>
  <si>
    <t>lum-adkin-pw-01</t>
  </si>
  <si>
    <t>md-j0p3mfwdwdrr, md-StorageAccount-lum-adkin-pw-01</t>
  </si>
  <si>
    <t>md-j0p3mfwdwdrr, md-StorageAccount-lum-cdpus-pw-01</t>
  </si>
  <si>
    <t>lum-htrus-pw-01</t>
  </si>
  <si>
    <t>md-j0p3mfwdwdrr, md-StorageAccount-lum-htrus-pw-01</t>
  </si>
  <si>
    <t>lum-pfsus-dw-01</t>
  </si>
  <si>
    <t>lum-winus-dw-01</t>
  </si>
  <si>
    <t>lum-winus-dw-02</t>
  </si>
  <si>
    <t>lum-winus-dw-03</t>
  </si>
  <si>
    <t>lum-winus-dw-04</t>
  </si>
  <si>
    <t>lum-winus-dw-05</t>
  </si>
  <si>
    <t>eitcupses1pl01</t>
  </si>
  <si>
    <t>md-mdjfgqqzjlwj, md-StorageAccount-eitcupses1pl01</t>
  </si>
  <si>
    <t>eitcgwes1pw01</t>
  </si>
  <si>
    <t>md-mdjfgqqzjlwj, md-StorageAccount-eitcgwes1pw01</t>
  </si>
  <si>
    <t>eitsdjmpes1pw01</t>
  </si>
  <si>
    <t>md-mdjfgqqzjlwj, md-StorageAccount-eitsdjmpes1pw01</t>
  </si>
  <si>
    <t>eitneo4jes1pw01</t>
  </si>
  <si>
    <t>md-mdjfgqqzjlwj, md-StorageAccount-eitneo4jes1pw01</t>
  </si>
  <si>
    <t>md-mdjfgqqzjlwj, md-StorageAccount-exa-comcv-pw-01</t>
  </si>
  <si>
    <t>bmnpfs20</t>
  </si>
  <si>
    <t>BMNPCA20</t>
  </si>
  <si>
    <t>BMNPQCA20</t>
  </si>
  <si>
    <t>BMNPINF20</t>
  </si>
  <si>
    <t>BMNPRDS20</t>
  </si>
  <si>
    <t>BMNPKMS20</t>
  </si>
  <si>
    <t>BMNPCA21</t>
  </si>
  <si>
    <t>BMNPAAD20</t>
  </si>
  <si>
    <t>lum-wfsus-pw-03</t>
  </si>
  <si>
    <t>Synthetic Full</t>
  </si>
  <si>
    <t>Azure Lummus SCU PRD</t>
  </si>
  <si>
    <t>lum-wfsus-pw-02</t>
  </si>
  <si>
    <t>'-1.000</t>
  </si>
  <si>
    <t>lum-wfsus-pw-01</t>
  </si>
  <si>
    <t>Another backup is running for client [Azure Lummus SCU PRD], iDataAgent [Virtual Server], Backup Set [defaultBackupSet], Subclient [lum-wfsus-pw-01].&lt;br&gt;Source: exa-comcv-pw-01, Process: JobManager</t>
  </si>
  <si>
    <t>lum-cdbus-dw-01</t>
  </si>
  <si>
    <t>lum-awplt-dw-01</t>
  </si>
  <si>
    <t>lum-jmpus-pw-01</t>
  </si>
  <si>
    <t>psgnnses1pw01</t>
  </si>
  <si>
    <t>psgadces1pw01</t>
  </si>
  <si>
    <t>psgfswes1pw01</t>
  </si>
  <si>
    <t>psgcvmes1pw01</t>
  </si>
  <si>
    <t>DDBBackup</t>
  </si>
  <si>
    <t>lum-mcube-dl-02</t>
  </si>
  <si>
    <t>lum-mcube-dl-01</t>
  </si>
  <si>
    <t>bmnpweb01</t>
  </si>
  <si>
    <t>lum-jmpus-pw-02</t>
  </si>
  <si>
    <t>lum-pdcwe-pw-02</t>
  </si>
  <si>
    <t>lum-pdcwe-pw-01</t>
  </si>
  <si>
    <t>lum-qcaus-pw-01</t>
  </si>
  <si>
    <t>lum-scmnl-pw-01</t>
  </si>
  <si>
    <t>lum-radus-pw-01</t>
  </si>
  <si>
    <t>PSG US PRD</t>
  </si>
  <si>
    <t>md-gr2sdpk2zskz, md-StorageAccount-psgnvdes1pw01, md-w3smkknpdhqz</t>
  </si>
  <si>
    <t>md-gr2sdpk2zskz, md-StorageAccount-psggpdes1pw01, md-w3smkknpdhqz</t>
  </si>
  <si>
    <t>psgjmpes1pw01</t>
  </si>
  <si>
    <t>md-gr2sdpk2zskz, md-StorageAccount-psgjmpes1pw01</t>
  </si>
  <si>
    <t>psgwvdrms-0</t>
  </si>
  <si>
    <t>md-gr2sdpk2zskz, md-StorageAccount-psgwvdrms-0</t>
  </si>
  <si>
    <t>psgkktes1pw01</t>
  </si>
  <si>
    <t>md-gr2sdpk2zskz, md-StorageAccount-psgkktes1pw01, md-w3smkknpdhqz</t>
  </si>
  <si>
    <t>md-gr2sdpk2zskz, md-StorageAccount-psgfswes1pw01, md-w3smkknpdhqz</t>
  </si>
  <si>
    <t>lum-kpsus-pw-01</t>
  </si>
  <si>
    <t>lum-kpsus-pw-02</t>
  </si>
  <si>
    <t>lum-awplt-pw-01</t>
  </si>
  <si>
    <t>lum-eaus-dw-01</t>
  </si>
  <si>
    <t>Servers  SCU NonPRD</t>
  </si>
  <si>
    <t>md-StorageAccount-lum-eaus-dw-01, md-tkcjgcdb0fvh</t>
  </si>
  <si>
    <t>lum-cdbus-pw-01</t>
  </si>
  <si>
    <t>lum-mvus-dw-02</t>
  </si>
  <si>
    <t>md-StorageAccount-lum-mvus-dw-02, md-tkcjgcdb0fvh</t>
  </si>
  <si>
    <t>lum-auead-dw-01</t>
  </si>
  <si>
    <t>md-StorageAccount-lum-auead-dw-01, md-vf2kgq3q3lhp</t>
  </si>
  <si>
    <t>lum-mvus-dw-01</t>
  </si>
  <si>
    <t>md-StorageAccount-lum-mvus-dw-01, md-tkcjgcdb0fvh</t>
  </si>
  <si>
    <t>lum-auefs-dw-01</t>
  </si>
  <si>
    <t>md-StorageAccount-lum-auefs-dw-01, md-tkcjgcdb0fvh, md-vf2kgq3q3lhp</t>
  </si>
  <si>
    <t>md-StorageAccount-lum-winus-dw-01, md-vf2kgq3q3lhp</t>
  </si>
  <si>
    <t>md-StorageAccount-lum-idb-dl-01, md-tkcjgcdb0fvh, md-vf2kgq3q3lhp</t>
  </si>
  <si>
    <t>lum-mcsim-dw-01</t>
  </si>
  <si>
    <t>md-StorageAccount-lum-mcsim-dw-01, md-tkcjgcdb0fvh, md-vf2kgq3q3lhp</t>
  </si>
  <si>
    <t>md-StorageAccount-lum-mcube-dl-01, md-tkcjgcdb0fvh</t>
  </si>
  <si>
    <t>md-StorageAccount-lum-mcube-dl-02, md-tkcjgcdb0fvh</t>
  </si>
  <si>
    <t>lum-winus-dw-06</t>
  </si>
  <si>
    <t>md-StorageAccount-lum-winus-dw-06, md-tkcjgcdb0fvh</t>
  </si>
  <si>
    <t>lum-auein-dw-01</t>
  </si>
  <si>
    <t>md-StorageAccount-lum-auein-dw-01, md-vf2kgq3q3lhp</t>
  </si>
  <si>
    <t>lum-amsdb-dw-01</t>
  </si>
  <si>
    <t>lum-jaus-dw-01</t>
  </si>
  <si>
    <t>md-StorageAccount-lum-jaus-dw-01, md-tkcjgcdb0fvh</t>
  </si>
  <si>
    <t>lum-pdfus-dw-02</t>
  </si>
  <si>
    <t>md-StorageAccount-lum-pdfus-dw-02, md-tkcjgcdb0fvh</t>
  </si>
  <si>
    <t>lum-braus-dw-02</t>
  </si>
  <si>
    <t>md-StorageAccount-lum-braus-dw-02, md-tkcjgcdb0fvh</t>
  </si>
  <si>
    <t>lum-ious-dw-01</t>
  </si>
  <si>
    <t>md-StorageAccount-lum-ious-dw-01, md-tkcjgcdb0fvh</t>
  </si>
  <si>
    <t>md-StorageAccount-lum-cdbus-dw-01, md-tkcjgcdb0fvh</t>
  </si>
  <si>
    <t>md-StorageAccount-lum-winus-dw-03, md-vf2kgq3q3lhp</t>
  </si>
  <si>
    <t>md-StorageAccount-lum-winus-dw-05, md-vf2kgq3q3lhp</t>
  </si>
  <si>
    <t>Differential</t>
  </si>
  <si>
    <t>Lims-WSUS</t>
  </si>
  <si>
    <t>Microsoft Windows Server 2008 R2 (64-bit)</t>
  </si>
  <si>
    <t>vol_ds002</t>
  </si>
  <si>
    <t>PASPTW01</t>
  </si>
  <si>
    <t>Microsoft Windows Server 2016 or later (64-bit)</t>
  </si>
  <si>
    <t>vol_ds001</t>
  </si>
  <si>
    <t>PASTINV01</t>
  </si>
  <si>
    <t>Microsoft Windows Server 2012 (64-bit)</t>
  </si>
  <si>
    <t>PASPLIC01</t>
  </si>
  <si>
    <t>PASPPRT01</t>
  </si>
  <si>
    <t>PASPSQL02</t>
  </si>
  <si>
    <t>PASPCCUBU01</t>
  </si>
  <si>
    <t>CUCMSUB01</t>
  </si>
  <si>
    <t>Red Hat Enterprise Linux 6 (64-bit)</t>
  </si>
  <si>
    <t>LIMS-APP</t>
  </si>
  <si>
    <t>LIMS-DB</t>
  </si>
  <si>
    <t>pasadena-fs1.corp.lummustech.com</t>
  </si>
  <si>
    <t>project</t>
  </si>
  <si>
    <t>siluria</t>
  </si>
  <si>
    <t>group</t>
  </si>
  <si>
    <t>lum-sntnl-pl-01</t>
  </si>
  <si>
    <t>Servers ALZ</t>
  </si>
  <si>
    <t>md-gghhq5qwtnvb, md-StorageAccount-lum-sntnl-pl-01</t>
  </si>
  <si>
    <t>lum-kompus-pl-02</t>
  </si>
  <si>
    <t>md-jknldnqgm4k3, md-StorageAccount-lum-kompus-pl-02</t>
  </si>
  <si>
    <t>md-gghhq5qwtnvb, md-StorageAccount-lum-kpsus-pw-02</t>
  </si>
  <si>
    <t>md-gghhq5qwtnvb, md-StorageAccount-lum-kpsus-pw-01</t>
  </si>
  <si>
    <t>md-jknldnqgm4k3, md-StorageAccount-BMNPCA20</t>
  </si>
  <si>
    <t>md-gghhq5qwtnvb, md-StorageAccount-lum-awplt-pw-01</t>
  </si>
  <si>
    <t>md-jknldnqgm4k3, md-StorageAccount-lum-awplt-dw-01</t>
  </si>
  <si>
    <t>lum-pdc-pw-02</t>
  </si>
  <si>
    <t>md-k2pznsf2cvhg, md-StorageAccount-lum-pdc-pw-02</t>
  </si>
  <si>
    <t>md-jknldnqgm4k3, md-StorageAccount-BMNPAAD20</t>
  </si>
  <si>
    <t>lum-azbas-pw-01</t>
  </si>
  <si>
    <t>md-k2pznsf2cvhg, md-StorageAccount-lum-azbas-pw-01</t>
  </si>
  <si>
    <t>lum-pdc-pw-01</t>
  </si>
  <si>
    <t>md-k2pznsf2cvhg, md-StorageAccount-lum-pdc-pw-01</t>
  </si>
  <si>
    <t>md-jknldnqgm4k3, md-StorageAccount-BMNPINF20</t>
  </si>
  <si>
    <t>md-k2pznsf2cvhg, md-StorageAccount-lum-jmpus-pw-01</t>
  </si>
  <si>
    <t>lumpafwuspl01</t>
  </si>
  <si>
    <t>md-gghhq5qwtnvb, md-StorageAccount-lumpafwuspl01</t>
  </si>
  <si>
    <t>lum-nsvpx-pl-01</t>
  </si>
  <si>
    <t>md-gghhq5qwtnvb, md-StorageAccount-lum-nsvpx-pl-01</t>
  </si>
  <si>
    <t>lum-nsvpx-pl-02</t>
  </si>
  <si>
    <t>md-gghhq5qwtnvb, md-StorageAccount-lum-nsvpx-pl-02</t>
  </si>
  <si>
    <t>lum-umbus-pl-01</t>
  </si>
  <si>
    <t>md-gghhq5qwtnvb, md-StorageAccount-lum-umbus-pl-01</t>
  </si>
  <si>
    <t>lum-umbus-pl-02</t>
  </si>
  <si>
    <t>md-gghhq5qwtnvb, md-jknldnqgm4k3, md-StorageAccount-lum-umbus-pl-02</t>
  </si>
  <si>
    <t>lum-komus-pw-02</t>
  </si>
  <si>
    <t>md-gghhq5qwtnvb, md-StorageAccount-lum-komus-pw-02</t>
  </si>
  <si>
    <t>lum-xcpus-pw-06</t>
  </si>
  <si>
    <t>md-jknldnqgm4k3, md-StorageAccount-lum-xcpus-pw-06</t>
  </si>
  <si>
    <t>md-jknldnqgm4k3, md-StorageAccount-BMNPRDS20</t>
  </si>
  <si>
    <t>md-k2pznsf2cvhg, md-StorageAccount-lum-radus-pw-01</t>
  </si>
  <si>
    <t>md-jknldnqgm4k3, md-StorageAccount-BMNPKMS20</t>
  </si>
  <si>
    <t>md-jknldnqgm4k3, md-StorageAccount-BMNPQCA20</t>
  </si>
  <si>
    <t>md-jknldnqgm4k3, md-StorageAccount-BMNPCA21</t>
  </si>
  <si>
    <t>md-k2pznsf2cvhg, md-StorageAccount-lum-qcaus-pw-01</t>
  </si>
  <si>
    <t>md-k2pznsf2cvhg, md-StorageAccount-lum-jmpus-pw-02</t>
  </si>
  <si>
    <t>md-jknldnqgm4k3, md-StorageAccount-BMNPSQL20</t>
  </si>
  <si>
    <t>BMNPFS20</t>
  </si>
  <si>
    <t>md-k2pznsf2cvhg, md-StorageAccount-BMNPFS20</t>
  </si>
  <si>
    <t>md-jknldnqgm4k3, md-StorageAccount-BMNPCM01</t>
  </si>
  <si>
    <t>lum-medcv-pw-01</t>
  </si>
  <si>
    <t>md-k2pznsf2cvhg, md-StorageAccount-lum-medcv-pw-01</t>
  </si>
  <si>
    <t>FACTSHOST</t>
  </si>
  <si>
    <t>psgrades1pw01</t>
  </si>
  <si>
    <t>PSG US ALZ</t>
  </si>
  <si>
    <t>md-rtqnps1jgfng, md-StorageAccount-psgrades1pw01</t>
  </si>
  <si>
    <t>psgsdces1pw02</t>
  </si>
  <si>
    <t>md-spfq2qtptkv1, md-StorageAccount-psgsdces1pw02</t>
  </si>
  <si>
    <t>md-rtqnps1jgfng, md-StorageAccount-psgnnses1pw01</t>
  </si>
  <si>
    <t>psgrdses1pw02</t>
  </si>
  <si>
    <t>md-spfq2qtptkv1, md-StorageAccount-psgrdses1pw02</t>
  </si>
  <si>
    <t>md-spfq2qtptkv1, md-StorageAccount-psgadces1pw01</t>
  </si>
  <si>
    <t>md-spfq2qtptkv1, md-StorageAccount-psgcvmes1pw01</t>
  </si>
  <si>
    <t>psgpdces1pw01</t>
  </si>
  <si>
    <t>md-spfq2qtptkv1, md-StorageAccount-psgpdces1pw01</t>
  </si>
  <si>
    <t>lum-meswe-dl-02</t>
  </si>
  <si>
    <t>LUMMUS WE NOV</t>
  </si>
  <si>
    <t>md-1rwrd1ftszrk, md-gmvzgc5mftzf, md-StorageAccount-lum-meswe-dl-02</t>
  </si>
  <si>
    <t>lum-meswe-dl-01</t>
  </si>
  <si>
    <t>md-gmvzgc5mftzf, md-StorageAccount-lum-meswe-dl-01</t>
  </si>
  <si>
    <t>lum-maswe-pl-01</t>
  </si>
  <si>
    <t>md-1rwrd1ftszrk, md-StorageAccount-lum-maswe-pl-01</t>
  </si>
  <si>
    <t>lum-mgpwe-pl-03</t>
  </si>
  <si>
    <t>md-1rwrd1ftszrk, md-StorageAccount-lum-mgpwe-pl-03</t>
  </si>
  <si>
    <t>lum-mgpwe-pl-02</t>
  </si>
  <si>
    <t>md-1rwrd1ftszrk, md-StorageAccount-lum-mgpwe-pl-02</t>
  </si>
  <si>
    <t>lum-mgpwe-pl-01</t>
  </si>
  <si>
    <t>md-1rwrd1ftszrk, md-StorageAccount-lum-mgpwe-pl-01</t>
  </si>
  <si>
    <t>lum-mgpwe-dl-01</t>
  </si>
  <si>
    <t>md-gmvzgc5mftzf, md-StorageAccount-lum-mgpwe-dl-01</t>
  </si>
  <si>
    <t>lum-mgpwe-dl-02</t>
  </si>
  <si>
    <t>md-gmvzgc5mftzf, md-StorageAccount-lum-mgpwe-dl-02</t>
  </si>
  <si>
    <t>lum-mpmwe-dl-01</t>
  </si>
  <si>
    <t>md-gmvzgc5mftzf, md-StorageAccount-lum-mpmwe-dl-01</t>
  </si>
  <si>
    <t>lum-menwe-pw-01</t>
  </si>
  <si>
    <t>md-gmvzgc5mftzf, md-StorageAccount-lum-menwe-pw-01</t>
  </si>
  <si>
    <t>lum-umbwe-pl-01</t>
  </si>
  <si>
    <t>LUMMUS WE PRD</t>
  </si>
  <si>
    <t>md-gmvzgc5mftzf, md-StorageAccount-lum-umbwe-pl-01</t>
  </si>
  <si>
    <t>lum-umbwe-pl-02</t>
  </si>
  <si>
    <t>md-gmvzgc5mftzf, md-StorageAccount-lum-umbwe-pl-02</t>
  </si>
  <si>
    <t>md-StorageAccount-lum-scmnl-pw-01, md-wgdcsjvwsgjq</t>
  </si>
  <si>
    <t>lum-radwe-pw-01</t>
  </si>
  <si>
    <t>md-StorageAccount-lum-radwe-pw-01, md-wgdcsjvwsgjq</t>
  </si>
  <si>
    <t>lum-prtwe-pw-01</t>
  </si>
  <si>
    <t>md-StorageAccount-lum-prtwe-pw-01, md-wgdcsjvwsgjq</t>
  </si>
  <si>
    <t>md-gmvzgc5mftzf, md-StorageAccount-lonplims01</t>
  </si>
  <si>
    <t>lum-wfswe-pw-01</t>
  </si>
  <si>
    <t>md-gmvzgc5mftzf, md-StorageAccount-lum-wfswe-pw-01</t>
  </si>
  <si>
    <t>md-StorageAccount-lum-pdcwe-pw-01, md-wgdcsjvwsgjq</t>
  </si>
  <si>
    <t>md-StorageAccount-lum-pdcwe-pw-02, md-wgdcsjvwsgjq</t>
  </si>
  <si>
    <t>lum-medwe-pw-01</t>
  </si>
  <si>
    <t>md-StorageAccount-lum-medwe-pw-01, md-wgdcsjvwsgjq</t>
  </si>
  <si>
    <t>lum-medin-pw-01</t>
  </si>
  <si>
    <t>lum-umbin-pl-01</t>
  </si>
  <si>
    <t>LUMMUS INC PRD</t>
  </si>
  <si>
    <t>md-StorageAccount-lum-umbin-pl-01, md-tfsmct5wj1wx</t>
  </si>
  <si>
    <t>lum-umbin-pl-02</t>
  </si>
  <si>
    <t>md-StorageAccount-lum-umbin-pl-02, md-tfsmct5wj1wx</t>
  </si>
  <si>
    <t>lum-prtin-pw-02</t>
  </si>
  <si>
    <t>md-StorageAccount-lum-prtin-pw-02, md-tfsmct5wj1wx</t>
  </si>
  <si>
    <t>lum-acsin-pw-01</t>
  </si>
  <si>
    <t>md-StorageAccount-lum-acsin-pw-01, md-tfsmct5wj1wx</t>
  </si>
  <si>
    <t>lum-hwein-pw-02</t>
  </si>
  <si>
    <t>md-clnwqk5ddkst, md-StorageAccount-lum-hwein-pw-02</t>
  </si>
  <si>
    <t>lum-wfsin-pw-01</t>
  </si>
  <si>
    <t>md-clnwqk5ddkst, md-StorageAccount-lum-wfsin-pw-01, md-tfsmct5wj1wx</t>
  </si>
  <si>
    <t>md-clnwqk5ddkst, md-StorageAccount-lum-pdmin-pw-01, md-tfsmct5wj1wx</t>
  </si>
  <si>
    <t>md-clnwqk5ddkst, md-StorageAccount-lum-prtin-pw-01</t>
  </si>
  <si>
    <t>md-clnwqk5ddkst, md-StorageAccount-lum-stbin-pw-01, md-tfsmct5wj1wx</t>
  </si>
  <si>
    <t>md-clnwqk5ddkst, md-StorageAccount-lum-scmin-pw-01</t>
  </si>
  <si>
    <t>md-clnwqk5ddkst, md-StorageAccount-lum-pdcin-pw-02</t>
  </si>
  <si>
    <t>md-clnwqk5ddkst, md-StorageAccount-lum-pdcin-pw-01</t>
  </si>
  <si>
    <t>md-clnwqk5ddkst, md-StorageAccount-lum-medin-pw-01</t>
  </si>
  <si>
    <t>lum-komin-pl-01</t>
  </si>
  <si>
    <t>md-StorageAccount-lum-komin-pl-01, md-tfsmct5wj1wx</t>
  </si>
  <si>
    <t>Databases in SQL Server and Sybase Backup Jobs</t>
  </si>
  <si>
    <t>JobId</t>
  </si>
  <si>
    <t>Instance</t>
  </si>
  <si>
    <t>BackupSet</t>
  </si>
  <si>
    <t>Start Time</t>
  </si>
  <si>
    <t>End Time</t>
  </si>
  <si>
    <t>Storage Policy</t>
  </si>
  <si>
    <t>Database Name</t>
  </si>
  <si>
    <t>Database Size</t>
  </si>
  <si>
    <t>LUM-AMSDB-PW-01\SQLEXPRESS</t>
  </si>
  <si>
    <t>defaultBackupSet</t>
  </si>
  <si>
    <t>Server plan Lummus (2)</t>
  </si>
  <si>
    <t>AMSPortal</t>
  </si>
  <si>
    <t>BMNPCM01</t>
  </si>
  <si>
    <t>model</t>
  </si>
  <si>
    <t>ReportServer</t>
  </si>
  <si>
    <t>LUM-CDPUS-PW-01</t>
  </si>
  <si>
    <t>PSGGPDES1PW01</t>
  </si>
  <si>
    <t>Server Plan PSG US</t>
  </si>
  <si>
    <t>BatchMasterLicenseManager</t>
  </si>
  <si>
    <t>BMSysAdminMOB</t>
  </si>
  <si>
    <t>DataImportDB</t>
  </si>
  <si>
    <t>DLU</t>
  </si>
  <si>
    <t>PSGIE</t>
  </si>
  <si>
    <t>ZPSGI</t>
  </si>
  <si>
    <t>PSGNVDES1PW01</t>
  </si>
  <si>
    <t>SmartConnect</t>
  </si>
  <si>
    <t>Demo Database NAV (6-0)</t>
  </si>
  <si>
    <t>ComosDB</t>
  </si>
  <si>
    <t>ComosDB_Prod</t>
  </si>
  <si>
    <t>bmnpsql20</t>
  </si>
  <si>
    <t>car_prod</t>
  </si>
  <si>
    <t>car_qa</t>
  </si>
  <si>
    <t>car_dev</t>
  </si>
  <si>
    <t>QuestInTrust_Cfg_DB</t>
  </si>
  <si>
    <t>BMNPSQL20\MSSQLSERVER2017</t>
  </si>
  <si>
    <t>ManagementReporter</t>
  </si>
  <si>
    <t>master</t>
  </si>
  <si>
    <t>DYNAMICS</t>
  </si>
  <si>
    <t>DynamicsGPWarehouse</t>
  </si>
  <si>
    <t>EBITD</t>
  </si>
  <si>
    <t>ELIM</t>
  </si>
  <si>
    <t>FLOW</t>
  </si>
  <si>
    <t>msdb</t>
  </si>
  <si>
    <t>PB</t>
  </si>
  <si>
    <t>PI</t>
  </si>
  <si>
    <t>PSG</t>
  </si>
  <si>
    <t>PSGB</t>
  </si>
  <si>
    <t>PSGBH</t>
  </si>
  <si>
    <t>PSGE</t>
  </si>
  <si>
    <t>PSGF</t>
  </si>
  <si>
    <t>ReportServerTempDB</t>
  </si>
  <si>
    <t>PSGS</t>
  </si>
  <si>
    <t>SASUS</t>
  </si>
  <si>
    <t>TRUCK</t>
  </si>
  <si>
    <t>ZSASU</t>
  </si>
  <si>
    <t>TEST_FLOW</t>
  </si>
  <si>
    <t>New Flow</t>
  </si>
  <si>
    <t>JobPacketManagement</t>
  </si>
  <si>
    <t>ADSync</t>
  </si>
  <si>
    <t>ChangeAuditor</t>
  </si>
  <si>
    <t>CM_LT1</t>
  </si>
  <si>
    <t>SUSDB</t>
  </si>
  <si>
    <t>Linked CI</t>
  </si>
  <si>
    <t>Service Operation</t>
  </si>
  <si>
    <t>Allen, Tara | Maverick Services LLC, Main</t>
  </si>
  <si>
    <t>Synthetic Full cannot run because no Incremental or Differential backup was run after last Full backup for the subclient.&lt;br&gt;Source: exa-comcv-pw-01, Process: JobManager</t>
  </si>
  <si>
    <t>lum-prtus-pw-02</t>
  </si>
  <si>
    <t>md-gtmkwzhcvch2, md-StorageAccount-lum-prtus-pw-02</t>
  </si>
  <si>
    <t>Apr 27, 2022, 09:00:07 PM</t>
  </si>
  <si>
    <t>Apr 27, 2022, 09:00:08 PM</t>
  </si>
  <si>
    <t>datastore1</t>
  </si>
  <si>
    <t>lum-komwe-pl-01</t>
  </si>
  <si>
    <t>md-1rwrd1ftszrk, md-StorageAccount-lum-komwe-pl-01</t>
  </si>
  <si>
    <t>Another backup is running for client [lum-mgpwe-pl-03], iDataAgent [Linux File System], Backup Set [defaultBackupSet], Subclient [default].&lt;br&gt;Source: exa-comcv-pw-01, Process: JobManager</t>
  </si>
  <si>
    <t>Another backup is running for client [lum-mgpwe-pl-02], iDataAgent [Linux File System], Backup Set [defaultBackupSet], Subclient [default].&lt;br&gt;Source: exa-comcv-pw-01, Process: JobManager</t>
  </si>
  <si>
    <t>Another backup is running for client [lum-mgpwe-pl-01], iDataAgent [Linux File System], Backup Set [defaultBackupSet], Subclient [default].&lt;br&gt;Source: exa-comcv-pw-01, Process: JobManager</t>
  </si>
  <si>
    <t>Switchboard Duplicate Entries (#88970)</t>
  </si>
  <si>
    <t>chido test</t>
  </si>
  <si>
    <t>Generated on: Mar 30</t>
  </si>
  <si>
    <t xml:space="preserve"> 8:00:30 AM</t>
  </si>
  <si>
    <t>Failed</t>
  </si>
  <si>
    <t>Apr 29, 2022, 07:38:05 AM</t>
  </si>
  <si>
    <t>Apr 29, 2022, 07:26:05 AM</t>
  </si>
  <si>
    <t>Apr 29, 2022, 07:21:05 AM</t>
  </si>
  <si>
    <t>Apr 29, 2022, 06:34:03 AM</t>
  </si>
  <si>
    <t>Apr 29, 2022, 06:30:04 AM</t>
  </si>
  <si>
    <t>Apr 29, 2022, 06:22:02 AM</t>
  </si>
  <si>
    <t>Apr 29, 2022, 06:22:03 AM</t>
  </si>
  <si>
    <t>Apr 29, 2022, 06:16:03 AM</t>
  </si>
  <si>
    <t>Apr 29, 2022, 05:30:00 AM</t>
  </si>
  <si>
    <t>Apr 29, 2022, 05:20:20 AM</t>
  </si>
  <si>
    <t>Apr 29, 2022, 05:20:00 AM</t>
  </si>
  <si>
    <t>Apr 29, 2022, 05:19:55 AM</t>
  </si>
  <si>
    <t>Apr 29, 2022, 05:17:00 AM</t>
  </si>
  <si>
    <t>Apr 29, 2022, 05:15:40 AM</t>
  </si>
  <si>
    <t>Apr 29, 2022, 05:11:00 AM</t>
  </si>
  <si>
    <t>Apr 29, 2022, 04:41:59 AM</t>
  </si>
  <si>
    <t>Apr 29, 2022, 04:29:58 AM</t>
  </si>
  <si>
    <t>Apr 29, 2022, 04:23:58 AM</t>
  </si>
  <si>
    <t>Apr 29, 2022, 04:11:58 AM</t>
  </si>
  <si>
    <t>Apr 29, 2022, 04:05:58 AM</t>
  </si>
  <si>
    <t>Apr 29, 2022, 03:36:56 AM</t>
  </si>
  <si>
    <t>Apr 29, 2022, 03:24:56 AM</t>
  </si>
  <si>
    <t>Apr 29, 2022, 03:18:55 AM</t>
  </si>
  <si>
    <t>Apr 29, 2022, 03:08:04 AM</t>
  </si>
  <si>
    <t>Apr 29, 2022, 03:03:12 AM</t>
  </si>
  <si>
    <t>Apr 29, 2022, 03:03:13 AM</t>
  </si>
  <si>
    <t>Apr 29, 2022, 03:03:20 AM</t>
  </si>
  <si>
    <t>Apr 29, 2022, 03:00:33 AM</t>
  </si>
  <si>
    <t>Apr 29, 2022, 03:00:32 AM</t>
  </si>
  <si>
    <t>Apr 29, 2022, 03:00:28 AM</t>
  </si>
  <si>
    <t>Apr 29, 2022, 03:00:27 AM</t>
  </si>
  <si>
    <t>Apr 29, 2022, 03:00:23 AM</t>
  </si>
  <si>
    <t>Apr 29, 2022, 03:00:20 AM</t>
  </si>
  <si>
    <t>Apr 29, 2022, 03:00:19 AM</t>
  </si>
  <si>
    <t>Mar 30, 2022, 04:41:43 AM</t>
  </si>
  <si>
    <t>Mar 30, 2022, 04:36:27 AM</t>
  </si>
  <si>
    <t>Mar 30, 2022, 04:39:04 AM</t>
  </si>
  <si>
    <t>Mar 30, 2022, 05:58:40 AM</t>
  </si>
  <si>
    <t>Mar 30, 2022, 03:02:04 AM</t>
  </si>
  <si>
    <t>Mar 30, 2022, 03:01:40 AM</t>
  </si>
  <si>
    <t>Mar 30, 2022, 06:08:06 AM</t>
  </si>
  <si>
    <t>Mar 30, 2022, 06:20:45 AM</t>
  </si>
  <si>
    <t>Mar 30, 2022, 05:25:12 AM</t>
  </si>
  <si>
    <t>Mar 30, 2022, 05:10:41 AM</t>
  </si>
  <si>
    <t>Mar 30, 2022, 04:21:02 AM</t>
  </si>
  <si>
    <t>Mar 30, 2022, 03:24:41 AM</t>
  </si>
  <si>
    <t>Mar 30, 2022, 04:32:07 AM</t>
  </si>
  <si>
    <t>Mar 30, 2022, 05:48:58 AM</t>
  </si>
  <si>
    <t>Mar 30, 2022, 03:02:14 AM</t>
  </si>
  <si>
    <t>Mar 30, 2022, 04:47:03 AM</t>
  </si>
  <si>
    <t>Mar 30, 2022, 04:02:46 AM</t>
  </si>
  <si>
    <t>Mar 30, 2022, 06:01:15 AM</t>
  </si>
  <si>
    <t>Mar 30, 2022, 06:55:32 AM</t>
  </si>
  <si>
    <t>Mar 30, 2022, 03:39:42 AM</t>
  </si>
  <si>
    <t>Mar 30, 2022, 03:02:32 AM</t>
  </si>
  <si>
    <t>Mar 30, 2022, 03:44:24 AM</t>
  </si>
  <si>
    <t>Mar 30, 2022, 04:38:29 AM</t>
  </si>
  <si>
    <t>Mar 30, 2022, 06:56:40 AM</t>
  </si>
  <si>
    <t>Mar 30, 2022, 03:25:17 AM</t>
  </si>
  <si>
    <t>Mar 30, 2022, 03:25:08 AM</t>
  </si>
  <si>
    <t>Mar 30, 2022, 03:44:25 AM</t>
  </si>
  <si>
    <t>Mar 30, 2022, 04:30:00 AM</t>
  </si>
  <si>
    <t>Mar 30, 2022, 06:54:16 AM</t>
  </si>
  <si>
    <t>Mar 30, 2022, 04:58:20 AM</t>
  </si>
  <si>
    <t>Mar 30, 2022, 05:28:18 AM</t>
  </si>
  <si>
    <t>Mar 30, 2022, 04:41:22 AM</t>
  </si>
  <si>
    <t>Mar 30, 2022, 03:25:21 AM</t>
  </si>
  <si>
    <t>Mar 30, 2022, 04:04:58 AM</t>
  </si>
  <si>
    <t>Mar 30, 2022, 03:02:23 AM</t>
  </si>
  <si>
    <t>Mar 30, 2022, 06:20:20 AM</t>
  </si>
  <si>
    <t>Mar 30, 2022, 05:14:26 AM</t>
  </si>
  <si>
    <t>Mar 30, 2022, 06:55:30 AM</t>
  </si>
  <si>
    <t>Mar 30, 2022, 06:36:51 AM</t>
  </si>
  <si>
    <t>Mar 30, 2022, 04:40:57 AM</t>
  </si>
  <si>
    <t>Mar 30, 2022, 04:10:13 AM</t>
  </si>
  <si>
    <t>Mar 30, 2022, 04:52:34 AM</t>
  </si>
  <si>
    <t>Mar 30, 2022, 05:46:11 AM</t>
  </si>
  <si>
    <t>Mar 30, 2022, 05:29:46 AM</t>
  </si>
  <si>
    <t>Mar 30, 2022, 03:21:09 AM</t>
  </si>
  <si>
    <t>Mar 30, 2022, 05:10:16 AM</t>
  </si>
  <si>
    <t>Mar 30, 2022, 03:37:57 AM</t>
  </si>
  <si>
    <t>Mar 30, 2022, 03:53:52 AM</t>
  </si>
  <si>
    <t>Mar 30, 2022, 05:33:15 AM</t>
  </si>
  <si>
    <t>Mar 30, 2022, 04:53:51 AM</t>
  </si>
  <si>
    <t>Mar 30, 2022, 06:25:34 AM</t>
  </si>
  <si>
    <t>Mar 30, 2022, 06:39:48 AM</t>
  </si>
  <si>
    <t>Apr 29, 2022, 03:00:18 AM</t>
  </si>
  <si>
    <t>Apr 29, 2022, 02:33:52 AM</t>
  </si>
  <si>
    <t>Apr 29, 2022, 02:22:51 AM</t>
  </si>
  <si>
    <t>Apr 29, 2022, 02:16:51 AM</t>
  </si>
  <si>
    <t>Apr 29, 2022, 02:04:50 AM</t>
  </si>
  <si>
    <t>Apr 29, 2022, 02:00:16 AM</t>
  </si>
  <si>
    <t>Apr 29, 2022, 02:00:14 AM</t>
  </si>
  <si>
    <t>Apr 29, 2022, 02:00:15 AM</t>
  </si>
  <si>
    <t>Apr 29, 2022, 02:00:12 AM</t>
  </si>
  <si>
    <t>Apr 29, 2022, 01:58:50 AM</t>
  </si>
  <si>
    <t>Apr 29, 2022, 01:35:49 AM</t>
  </si>
  <si>
    <t>Apr 29, 2022, 01:29:59 AM</t>
  </si>
  <si>
    <t>Apr 29, 2022, 01:20:13 AM</t>
  </si>
  <si>
    <t>Apr 29, 2022, 01:19:53 AM</t>
  </si>
  <si>
    <t>Apr 29, 2022, 01:19:48 AM</t>
  </si>
  <si>
    <t>Apr 29, 2022, 01:15:39 AM</t>
  </si>
  <si>
    <t>Apr 29, 2022, 01:00:47 AM</t>
  </si>
  <si>
    <t>Apr 29, 2022, 12:54:47 AM</t>
  </si>
  <si>
    <t>Apr 29, 2022, 12:43:47 AM</t>
  </si>
  <si>
    <t>Apr 29, 2022, 12:31:47 AM</t>
  </si>
  <si>
    <t>Apr 28, 2022, 11:56:46 PM</t>
  </si>
  <si>
    <t>Apr 28, 2022, 11:50:45 PM</t>
  </si>
  <si>
    <t>Apr 28, 2022, 11:38:44 PM</t>
  </si>
  <si>
    <t>Apr 28, 2022, 11:26:45 PM</t>
  </si>
  <si>
    <t>Apr 28, 2022, 11:00:16 PM</t>
  </si>
  <si>
    <t>Apr 28, 2022, 11:00:17 PM</t>
  </si>
  <si>
    <t>Apr 28, 2022, 11:00:15 PM</t>
  </si>
  <si>
    <t>Apr 28, 2022, 10:51:42 PM</t>
  </si>
  <si>
    <t>Apr 28, 2022, 10:45:43 PM</t>
  </si>
  <si>
    <t>Apr 28, 2022, 10:33:41 PM</t>
  </si>
  <si>
    <t>Apr 28, 2022, 10:21:41 PM</t>
  </si>
  <si>
    <t>Apr 28, 2022, 10:00:13 PM</t>
  </si>
  <si>
    <t>Apr 28, 2022, 10:00:14 PM</t>
  </si>
  <si>
    <t>Apr 28, 2022, 09:47:50 PM</t>
  </si>
  <si>
    <t>Apr 28, 2022, 09:41:50 PM</t>
  </si>
  <si>
    <t>Apr 28, 2022, 09:29:59 PM</t>
  </si>
  <si>
    <t>Apr 28, 2022, 09:20:13 PM</t>
  </si>
  <si>
    <t>Apr 28, 2022, 09:19:54 PM</t>
  </si>
  <si>
    <t>Apr 28, 2022, 09:19:49 PM</t>
  </si>
  <si>
    <t>Apr 28, 2022, 09:17:49 PM</t>
  </si>
  <si>
    <t>Apr 28, 2022, 09:15:33 PM</t>
  </si>
  <si>
    <t>md-gtmkwzhcvch2, md-hnxlffgkcrst, md-j0p3mfwdwdrr, md-StorageAccount-lum-wfsus-pw-01</t>
  </si>
  <si>
    <t>Mar 29, 2022, 09:10:30 PM</t>
  </si>
  <si>
    <t>Apr 28, 2022, 09:00:10 PM</t>
  </si>
  <si>
    <t>Apr 28, 2022, 09:00:11 PM</t>
  </si>
  <si>
    <t>Apr 28, 2022, 09:00:12 PM</t>
  </si>
  <si>
    <t>Mar 29, 2022, 09:00:11 PM</t>
  </si>
  <si>
    <t>md-pr2rp0cst11x, md-StorageAccount-lum-amsdb-dw-01, md-vf2kgq3q3lhp</t>
  </si>
  <si>
    <t>md-StorageAccount-lum-winus-dw-02, md-vf2kgq3q3lhp</t>
  </si>
  <si>
    <t>md-pr2rp0cst11x, md-StorageAccount-lum-cdbus-pw-01, md-vf2kgq3q3lhp</t>
  </si>
  <si>
    <t>md-pr2rp0cst11x, md-StorageAccount-lum-pfsus-dw-01</t>
  </si>
  <si>
    <t>md-StorageAccount-lum-winus-dw-04, md-vf2kgq3q3lhp</t>
  </si>
  <si>
    <t>Mar 29, 2022, 09:00:12 PM</t>
  </si>
  <si>
    <t>Apr 28, 2022, 08:43:47 PM</t>
  </si>
  <si>
    <t>Apr 28, 2022, 08:37:47 PM</t>
  </si>
  <si>
    <t>Apr 28, 2022, 08:31:46 PM</t>
  </si>
  <si>
    <t>Apr 28, 2022, 08:25:46 PM</t>
  </si>
  <si>
    <t>Apr 28, 2022, 08:13:46 PM</t>
  </si>
  <si>
    <t>Apr 28, 2022, 08:00:07 PM</t>
  </si>
  <si>
    <t>Mar 29, 2022, 08:00:08 PM</t>
  </si>
  <si>
    <t>Apr 28, 2022, 08:00:08 PM</t>
  </si>
  <si>
    <t>Apr 28, 2022, 07:38:46 PM</t>
  </si>
  <si>
    <t>Apr 28, 2022, 07:33:45 PM</t>
  </si>
  <si>
    <t>Apr 28, 2022, 07:27:44 PM</t>
  </si>
  <si>
    <t>Apr 28, 2022, 07:21:44 PM</t>
  </si>
  <si>
    <t>Apr 28, 2022, 07:09:44 PM</t>
  </si>
  <si>
    <t>Apr 28, 2022, 07:00:12 PM</t>
  </si>
  <si>
    <t>Apr 28, 2022, 07:00:11 PM</t>
  </si>
  <si>
    <t>Apr 28, 2022, 06:34:42 PM</t>
  </si>
  <si>
    <t>Apr 28, 2022, 06:34:41 PM</t>
  </si>
  <si>
    <t>Apr 28, 2022, 06:29:41 PM</t>
  </si>
  <si>
    <t>Apr 28, 2022, 06:23:41 PM</t>
  </si>
  <si>
    <t>Apr 28, 2022, 06:17:40 PM</t>
  </si>
  <si>
    <t>Apr 28, 2022, 06:05:40 PM</t>
  </si>
  <si>
    <t>Apr 28, 2022, 05:30:38 PM</t>
  </si>
  <si>
    <t>Apr 28, 2022, 05:29:53 PM</t>
  </si>
  <si>
    <t>Apr 28, 2022, 05:24:38 PM</t>
  </si>
  <si>
    <t>Apr 28, 2022, 05:20:07 PM</t>
  </si>
  <si>
    <t>Apr 28, 2022, 05:19:47 PM</t>
  </si>
  <si>
    <t>Apr 28, 2022, 05:19:42 PM</t>
  </si>
  <si>
    <t>Apr 28, 2022, 05:15:32 PM</t>
  </si>
  <si>
    <t>Apr 28, 2022, 05:01:37 PM</t>
  </si>
  <si>
    <t>Apr 28, 2022, 05:00:07 PM</t>
  </si>
  <si>
    <t>Apr 28, 2022, 04:38:36 PM</t>
  </si>
  <si>
    <t>Apr 28, 2022, 04:32:36 PM</t>
  </si>
  <si>
    <t>Apr 28, 2022, 04:26:36 PM</t>
  </si>
  <si>
    <t>Apr 28, 2022, 04:21:36 PM</t>
  </si>
  <si>
    <t>Apr 28, 2022, 04:00:06 PM</t>
  </si>
  <si>
    <t>Apr 28, 2022, 04:00:10 PM</t>
  </si>
  <si>
    <t>Apr 28, 2022, 04:00:05 PM</t>
  </si>
  <si>
    <t>Apr 28, 2022, 04:00:11 PM</t>
  </si>
  <si>
    <t>Apr 28, 2022, 03:58:34 PM</t>
  </si>
  <si>
    <t>Apr 28, 2022, 03:34:33 PM</t>
  </si>
  <si>
    <t>Apr 28, 2022, 03:29:34 PM</t>
  </si>
  <si>
    <t>Apr 28, 2022, 03:23:34 PM</t>
  </si>
  <si>
    <t>Apr 28, 2022, 03:17:34 PM</t>
  </si>
  <si>
    <t>Apr 28, 2022, 02:54:31 PM</t>
  </si>
  <si>
    <t>Apr 28, 2022, 02:31:30 PM</t>
  </si>
  <si>
    <t>Apr 28, 2022, 02:25:29 PM</t>
  </si>
  <si>
    <t>Apr 28, 2022, 02:19:30 PM</t>
  </si>
  <si>
    <t>Apr 28, 2022, 02:13:30 PM</t>
  </si>
  <si>
    <t>Apr 28, 2022, 01:49:28 PM</t>
  </si>
  <si>
    <t>Apr 28, 2022, 01:29:47 PM</t>
  </si>
  <si>
    <t>Apr 28, 2022, 01:20:07 PM</t>
  </si>
  <si>
    <t>Apr 28, 2022, 01:19:42 PM</t>
  </si>
  <si>
    <t>Apr 28, 2022, 01:15:27 PM</t>
  </si>
  <si>
    <t>Apr 28, 2022, 01:14:27 PM</t>
  </si>
  <si>
    <t>Apr 28, 2022, 01:08:27 PM</t>
  </si>
  <si>
    <t>Apr 28, 2022, 01:00:09 PM</t>
  </si>
  <si>
    <t>Apr 28, 2022, 12:44:26 PM</t>
  </si>
  <si>
    <t>Apr 28, 2022, 12:33:25 PM</t>
  </si>
  <si>
    <t>Apr 28, 2022, 12:33:26 PM</t>
  </si>
  <si>
    <t>Apr 28, 2022, 12:27:25 PM</t>
  </si>
  <si>
    <t>Apr 28, 2022, 12:09:25 PM</t>
  </si>
  <si>
    <t>Apr 28, 2022, 12:03:24 PM</t>
  </si>
  <si>
    <t>Apr 28, 2022, 12:00:05 PM</t>
  </si>
  <si>
    <t>Apr 28, 2022, 11:39:24 AM</t>
  </si>
  <si>
    <t>Apr 28, 2022, 11:39:23 AM</t>
  </si>
  <si>
    <t>Apr 28, 2022, 11:27:23 AM</t>
  </si>
  <si>
    <t>Apr 28, 2022, 11:21:23 AM</t>
  </si>
  <si>
    <t>Apr 28, 2022, 11:04:22 AM</t>
  </si>
  <si>
    <t>Apr 28, 2022, 11:00:13 AM</t>
  </si>
  <si>
    <t>Apr 28, 2022, 10:58:22 AM</t>
  </si>
  <si>
    <t>Apr 28, 2022, 10:34:21 AM</t>
  </si>
  <si>
    <t>Apr 28, 2022, 10:23:21 AM</t>
  </si>
  <si>
    <t>Apr 28, 2022, 10:17:21 AM</t>
  </si>
  <si>
    <t>Apr 28, 2022, 09:59:20 AM</t>
  </si>
  <si>
    <t>Apr 28, 2022, 09:53:20 AM</t>
  </si>
  <si>
    <t>Apr 28, 2022, 09:29:48 AM</t>
  </si>
  <si>
    <t>Apr 28, 2022, 09:29:18 AM</t>
  </si>
  <si>
    <t>Apr 28, 2022, 09:20:03 AM</t>
  </si>
  <si>
    <t>Apr 28, 2022, 09:19:43 AM</t>
  </si>
  <si>
    <t>Apr 28, 2022, 09:19:38 AM</t>
  </si>
  <si>
    <t>Apr 28, 2022, 09:15:23 AM</t>
  </si>
  <si>
    <t>Apr 28, 2022, 08:54:17 AM</t>
  </si>
  <si>
    <t>Apr 28, 2022, 08:48:17 AM</t>
  </si>
  <si>
    <t>Apr 28, 2022, 08:42:17 AM</t>
  </si>
  <si>
    <t>Apr 28, 2022, 08:31:16 AM</t>
  </si>
  <si>
    <t>Apr 28, 2022, 08:31:17 AM</t>
  </si>
  <si>
    <t>Apr 28, 2022, 08:25:16 AM</t>
  </si>
  <si>
    <t>All of the virtual machines failed to back up.  Check job details for individual failures.&lt;br&gt;Source: lum-medcv-pw-01, Process: vsbkp</t>
  </si>
  <si>
    <t>Apr 22, 2022, 01:00:14 PM</t>
  </si>
  <si>
    <t>Apr 22, 2022, 01:00:13 PM</t>
  </si>
  <si>
    <t>Mar 29, 2022, 08:25:16 AM</t>
  </si>
  <si>
    <t>Mar 29, 2022, 08:25:58 AM</t>
  </si>
  <si>
    <t>Mar 29, 2022, 08:25:45 AM</t>
  </si>
  <si>
    <t>Mar 29, 2022, 08:25:59 AM</t>
  </si>
  <si>
    <t>Mar 29, 2022, 08:31:16 AM</t>
  </si>
  <si>
    <t>Mar 29, 2022, 08:32:19 AM</t>
  </si>
  <si>
    <t>Mar 29, 2022, 08:31:17 AM</t>
  </si>
  <si>
    <t>Mar 29, 2022, 08:32:06 AM</t>
  </si>
  <si>
    <t>Mar 29, 2022, 08:42:17 AM</t>
  </si>
  <si>
    <t>Mar 29, 2022, 08:43:16 AM</t>
  </si>
  <si>
    <t>Mar 29, 2022, 09:15:23 AM</t>
  </si>
  <si>
    <t>Mar 29, 2022, 09:16:06 AM</t>
  </si>
  <si>
    <t>Mar 29, 2022, 09:19:38 AM</t>
  </si>
  <si>
    <t>Mar 29, 2022, 09:20:27 AM</t>
  </si>
  <si>
    <t>Mar 29, 2022, 09:19:43 AM</t>
  </si>
  <si>
    <t>Mar 29, 2022, 09:20:26 AM</t>
  </si>
  <si>
    <t>Mar 29, 2022, 09:20:03 AM</t>
  </si>
  <si>
    <t>Mar 29, 2022, 09:20:45 AM</t>
  </si>
  <si>
    <t>Mar 29, 2022, 09:29:18 AM</t>
  </si>
  <si>
    <t>Mar 29, 2022, 09:30:01 AM</t>
  </si>
  <si>
    <t>Mar 29, 2022, 09:29:49 AM</t>
  </si>
  <si>
    <t>Mar 29, 2022, 09:29:48 AM</t>
  </si>
  <si>
    <t>Mar 29, 2022, 09:30:33 AM</t>
  </si>
  <si>
    <t>Mar 29, 2022, 10:17:21 AM</t>
  </si>
  <si>
    <t>Mar 29, 2022, 10:18:05 AM</t>
  </si>
  <si>
    <t>Mar 29, 2022, 10:23:21 AM</t>
  </si>
  <si>
    <t>Mar 29, 2022, 10:24:20 AM</t>
  </si>
  <si>
    <t>Mar 29, 2022, 10:24:07 AM</t>
  </si>
  <si>
    <t>Mar 29, 2022, 10:24:05 AM</t>
  </si>
  <si>
    <t>Mar 29, 2022, 10:34:21 AM</t>
  </si>
  <si>
    <t>Mar 29, 2022, 10:35:00 AM</t>
  </si>
  <si>
    <t>Mar 29, 2022, 10:34:57 AM</t>
  </si>
  <si>
    <t>Mar 29, 2022, 10:35:15 AM</t>
  </si>
  <si>
    <t>Mar 29, 2022, 11:21:23 AM</t>
  </si>
  <si>
    <t>Mar 29, 2022, 11:22:02 AM</t>
  </si>
  <si>
    <t>Mar 29, 2022, 11:27:23 AM</t>
  </si>
  <si>
    <t>Mar 29, 2022, 11:28:21 AM</t>
  </si>
  <si>
    <t>Mar 29, 2022, 11:28:20 AM</t>
  </si>
  <si>
    <t>Mar 29, 2022, 11:28:06 AM</t>
  </si>
  <si>
    <t>Mar 29, 2022, 11:39:23 AM</t>
  </si>
  <si>
    <t>Mar 29, 2022, 11:40:18 AM</t>
  </si>
  <si>
    <t>Mar 29, 2022, 11:39:24 AM</t>
  </si>
  <si>
    <t>Mar 29, 2022, 11:40:03 AM</t>
  </si>
  <si>
    <t>Mar 29, 2022, 11:39:51 AM</t>
  </si>
  <si>
    <t>Mar 29, 2022, 12:27:25 PM</t>
  </si>
  <si>
    <t>Mar 29, 2022, 12:28:04 PM</t>
  </si>
  <si>
    <t>Mar 29, 2022, 12:33:26 PM</t>
  </si>
  <si>
    <t>Mar 29, 2022, 12:34:20 PM</t>
  </si>
  <si>
    <t>Mar 29, 2022, 12:34:10 PM</t>
  </si>
  <si>
    <t>Mar 29, 2022, 12:33:25 PM</t>
  </si>
  <si>
    <t>Mar 29, 2022, 12:34:06 PM</t>
  </si>
  <si>
    <t>Mar 29, 2022, 12:44:26 PM</t>
  </si>
  <si>
    <t>Mar 29, 2022, 12:45:27 PM</t>
  </si>
  <si>
    <t>Mar 29, 2022, 12:45:10 PM</t>
  </si>
  <si>
    <t>Mar 29, 2022, 12:44:58 PM</t>
  </si>
  <si>
    <t>Mar 29, 2022, 01:15:27 PM</t>
  </si>
  <si>
    <t>Mar 29, 2022, 01:16:08 PM</t>
  </si>
  <si>
    <t>Mar 29, 2022, 01:19:42 PM</t>
  </si>
  <si>
    <t>Mar 29, 2022, 01:20:27 PM</t>
  </si>
  <si>
    <t>Mar 29, 2022, 01:20:26 PM</t>
  </si>
  <si>
    <t>Mar 29, 2022, 01:20:07 PM</t>
  </si>
  <si>
    <t>Mar 29, 2022, 01:20:44 PM</t>
  </si>
  <si>
    <t>Mar 29, 2022, 01:29:47 PM</t>
  </si>
  <si>
    <t>Mar 29, 2022, 01:30:34 PM</t>
  </si>
  <si>
    <t>Mar 29, 2022, 01:49:28 PM</t>
  </si>
  <si>
    <t>Mar 29, 2022, 01:50:09 PM</t>
  </si>
  <si>
    <t>Mar 29, 2022, 01:50:07 PM</t>
  </si>
  <si>
    <t>Mar 29, 2022, 02:19:30 PM</t>
  </si>
  <si>
    <t>Mar 29, 2022, 02:20:09 PM</t>
  </si>
  <si>
    <t>Mar 29, 2022, 02:25:29 PM</t>
  </si>
  <si>
    <t>Mar 29, 2022, 02:26:20 PM</t>
  </si>
  <si>
    <t>Mar 29, 2022, 02:26:19 PM</t>
  </si>
  <si>
    <t>Mar 29, 2022, 02:26:05 PM</t>
  </si>
  <si>
    <t>Mar 29, 2022, 02:31:30 PM</t>
  </si>
  <si>
    <t>Mar 29, 2022, 02:32:23 PM</t>
  </si>
  <si>
    <t>Mar 29, 2022, 02:54:31 PM</t>
  </si>
  <si>
    <t>Mar 29, 2022, 02:55:13 PM</t>
  </si>
  <si>
    <t>Mar 29, 2022, 02:55:00 PM</t>
  </si>
  <si>
    <t>Mar 29, 2022, 03:23:34 PM</t>
  </si>
  <si>
    <t>Mar 29, 2022, 03:24:22 PM</t>
  </si>
  <si>
    <t>Mar 29, 2022, 03:29:34 PM</t>
  </si>
  <si>
    <t>Mar 29, 2022, 03:30:38 PM</t>
  </si>
  <si>
    <t>Mar 29, 2022, 03:30:36 PM</t>
  </si>
  <si>
    <t>Mar 29, 2022, 03:30:22 PM</t>
  </si>
  <si>
    <t>Mar 29, 2022, 03:34:33 PM</t>
  </si>
  <si>
    <t>Mar 29, 2022, 03:35:25 PM</t>
  </si>
  <si>
    <t>Mar 29, 2022, 03:58:34 PM</t>
  </si>
  <si>
    <t>Mar 29, 2022, 03:59:16 PM</t>
  </si>
  <si>
    <t>Mar 29, 2022, 03:59:04 PM</t>
  </si>
  <si>
    <t>Mar 29, 2022, 04:26:36 PM</t>
  </si>
  <si>
    <t>Mar 29, 2022, 04:27:18 PM</t>
  </si>
  <si>
    <t>Mar 29, 2022, 04:32:36 PM</t>
  </si>
  <si>
    <t>Mar 29, 2022, 04:33:41 PM</t>
  </si>
  <si>
    <t>Mar 29, 2022, 04:33:25 PM</t>
  </si>
  <si>
    <t>Mar 29, 2022, 04:33:23 PM</t>
  </si>
  <si>
    <t>Mar 29, 2022, 04:38:36 PM</t>
  </si>
  <si>
    <t>Mar 29, 2022, 04:39:16 PM</t>
  </si>
  <si>
    <t>Mar 29, 2022, 05:01:37 PM</t>
  </si>
  <si>
    <t>Mar 29, 2022, 05:02:22 PM</t>
  </si>
  <si>
    <t>Mar 29, 2022, 05:02:09 PM</t>
  </si>
  <si>
    <t>Mar 29, 2022, 05:15:32 PM</t>
  </si>
  <si>
    <t>Mar 29, 2022, 05:16:10 PM</t>
  </si>
  <si>
    <t>Mar 29, 2022, 05:19:42 PM</t>
  </si>
  <si>
    <t>Mar 29, 2022, 05:20:30 PM</t>
  </si>
  <si>
    <t>Mar 29, 2022, 05:19:47 PM</t>
  </si>
  <si>
    <t>Mar 29, 2022, 05:20:28 PM</t>
  </si>
  <si>
    <t>Mar 29, 2022, 05:20:07 PM</t>
  </si>
  <si>
    <t>Mar 29, 2022, 05:20:59 PM</t>
  </si>
  <si>
    <t>Mar 29, 2022, 05:29:53 PM</t>
  </si>
  <si>
    <t>Mar 29, 2022, 05:30:33 PM</t>
  </si>
  <si>
    <t>Mar 29, 2022, 06:05:40 PM</t>
  </si>
  <si>
    <t>Mar 29, 2022, 06:06:15 PM</t>
  </si>
  <si>
    <t>Mar 29, 2022, 06:06:02 PM</t>
  </si>
  <si>
    <t>Mar 29, 2022, 06:17:40 PM</t>
  </si>
  <si>
    <t>Mar 29, 2022, 06:18:19 PM</t>
  </si>
  <si>
    <t>Mar 29, 2022, 06:23:41 PM</t>
  </si>
  <si>
    <t>Mar 29, 2022, 06:24:39 PM</t>
  </si>
  <si>
    <t>Mar 29, 2022, 06:24:26 PM</t>
  </si>
  <si>
    <t>Mar 29, 2022, 06:24:24 PM</t>
  </si>
  <si>
    <t>Mar 29, 2022, 06:34:41 PM</t>
  </si>
  <si>
    <t>Mar 29, 2022, 06:35:25 PM</t>
  </si>
  <si>
    <t>Mar 29, 2022, 07:09:44 PM</t>
  </si>
  <si>
    <t>Mar 29, 2022, 07:10:39 PM</t>
  </si>
  <si>
    <t>Mar 29, 2022, 07:10:25 PM</t>
  </si>
  <si>
    <t>Mar 29, 2022, 07:21:44 PM</t>
  </si>
  <si>
    <t>Mar 29, 2022, 07:22:46 PM</t>
  </si>
  <si>
    <t>Mar 29, 2022, 07:27:44 PM</t>
  </si>
  <si>
    <t>Mar 29, 2022, 07:28:48 PM</t>
  </si>
  <si>
    <t>Mar 29, 2022, 07:28:50 PM</t>
  </si>
  <si>
    <t>Mar 29, 2022, 07:28:31 PM</t>
  </si>
  <si>
    <t>Mar 29, 2022, 07:38:46 PM</t>
  </si>
  <si>
    <t>Mar 29, 2022, 07:39:43 PM</t>
  </si>
  <si>
    <t>Mar 29, 2022, 08:13:46 PM</t>
  </si>
  <si>
    <t>Mar 29, 2022, 08:14:23 PM</t>
  </si>
  <si>
    <t>Mar 29, 2022, 08:14:10 PM</t>
  </si>
  <si>
    <t>Mar 29, 2022, 08:25:46 PM</t>
  </si>
  <si>
    <t>Mar 29, 2022, 08:26:41 PM</t>
  </si>
  <si>
    <t>Mar 29, 2022, 08:31:46 PM</t>
  </si>
  <si>
    <t>Mar 29, 2022, 08:32:47 PM</t>
  </si>
  <si>
    <t>Mar 29, 2022, 08:32:53 PM</t>
  </si>
  <si>
    <t>Mar 29, 2022, 08:32:33 PM</t>
  </si>
  <si>
    <t>Mar 29, 2022, 08:43:47 PM</t>
  </si>
  <si>
    <t>Mar 29, 2022, 08:44:29 PM</t>
  </si>
  <si>
    <t>Mar 29, 2022, 09:02:13 PM</t>
  </si>
  <si>
    <t>Mar 29, 2022, 09:00:10 PM</t>
  </si>
  <si>
    <t>Mar 29, 2022, 09:02:44 PM</t>
  </si>
  <si>
    <t>Mar 29, 2022, 09:02:34 PM</t>
  </si>
  <si>
    <t>Mar 29, 2022, 09:04:34 PM</t>
  </si>
  <si>
    <t>Mar 29, 2022, 09:02:00 PM</t>
  </si>
  <si>
    <t>Mar 29, 2022, 09:05:55 PM</t>
  </si>
  <si>
    <t>Mar 29, 2022, 09:04:20 PM</t>
  </si>
  <si>
    <t>Mar 29, 2022, 09:15:33 PM</t>
  </si>
  <si>
    <t>Mar 29, 2022, 09:16:09 PM</t>
  </si>
  <si>
    <t>Mar 29, 2022, 09:17:49 PM</t>
  </si>
  <si>
    <t>Mar 29, 2022, 09:18:24 PM</t>
  </si>
  <si>
    <t>Mar 29, 2022, 09:18:10 PM</t>
  </si>
  <si>
    <t>Mar 29, 2022, 09:19:49 PM</t>
  </si>
  <si>
    <t>Mar 29, 2022, 09:20:36 PM</t>
  </si>
  <si>
    <t>Mar 29, 2022, 09:19:54 PM</t>
  </si>
  <si>
    <t>Mar 29, 2022, 09:20:35 PM</t>
  </si>
  <si>
    <t>Mar 29, 2022, 09:20:13 PM</t>
  </si>
  <si>
    <t>Mar 29, 2022, 09:21:05 PM</t>
  </si>
  <si>
    <t>Mar 29, 2022, 09:29:59 PM</t>
  </si>
  <si>
    <t>Mar 29, 2022, 09:30:53 PM</t>
  </si>
  <si>
    <t>Mar 29, 2022, 10:21:41 PM</t>
  </si>
  <si>
    <t>Mar 29, 2022, 10:22:26 PM</t>
  </si>
  <si>
    <t>Mar 29, 2022, 10:22:15 PM</t>
  </si>
  <si>
    <t>Mar 29, 2022, 10:22:45 PM</t>
  </si>
  <si>
    <t>Mar 29, 2022, 10:22:44 PM</t>
  </si>
  <si>
    <t>Mar 29, 2022, 10:22:30 PM</t>
  </si>
  <si>
    <t>Mar 29, 2022, 10:33:41 PM</t>
  </si>
  <si>
    <t>Mar 29, 2022, 10:34:49 PM</t>
  </si>
  <si>
    <t>Mar 29, 2022, 11:26:45 PM</t>
  </si>
  <si>
    <t>Mar 29, 2022, 11:27:46 PM</t>
  </si>
  <si>
    <t>Mar 29, 2022, 11:27:31 PM</t>
  </si>
  <si>
    <t>Mar 29, 2022, 11:28:02 PM</t>
  </si>
  <si>
    <t>Mar 29, 2022, 11:27:30 PM</t>
  </si>
  <si>
    <t>Mar 29, 2022, 11:27:18 PM</t>
  </si>
  <si>
    <t>Mar 29, 2022, 11:38:44 PM</t>
  </si>
  <si>
    <t>Mar 29, 2022, 11:39:40 PM</t>
  </si>
  <si>
    <t>Mar 30, 2022, 12:31:47 AM</t>
  </si>
  <si>
    <t>Mar 30, 2022, 12:32:47 AM</t>
  </si>
  <si>
    <t>Mar 30, 2022, 12:32:33 AM</t>
  </si>
  <si>
    <t>Mar 30, 2022, 12:32:34 AM</t>
  </si>
  <si>
    <t>Mar 30, 2022, 12:32:31 AM</t>
  </si>
  <si>
    <t>Mar 30, 2022, 12:32:30 AM</t>
  </si>
  <si>
    <t>Mar 30, 2022, 12:32:46 AM</t>
  </si>
  <si>
    <t>Mar 30, 2022, 12:43:47 AM</t>
  </si>
  <si>
    <t>Mar 30, 2022, 12:44:41 AM</t>
  </si>
  <si>
    <t>Mar 30, 2022, 01:15:39 AM</t>
  </si>
  <si>
    <t>Mar 30, 2022, 01:16:19 AM</t>
  </si>
  <si>
    <t>Mar 30, 2022, 01:19:48 AM</t>
  </si>
  <si>
    <t>Mar 30, 2022, 01:20:34 AM</t>
  </si>
  <si>
    <t>Mar 30, 2022, 01:19:53 AM</t>
  </si>
  <si>
    <t>Mar 30, 2022, 01:20:33 AM</t>
  </si>
  <si>
    <t>Mar 30, 2022, 01:20:13 AM</t>
  </si>
  <si>
    <t>Mar 30, 2022, 01:21:02 AM</t>
  </si>
  <si>
    <t>Mar 30, 2022, 01:29:59 AM</t>
  </si>
  <si>
    <t>Mar 30, 2022, 01:30:38 AM</t>
  </si>
  <si>
    <t>Mar 30, 2022, 01:35:49 AM</t>
  </si>
  <si>
    <t>Mar 30, 2022, 01:36:29 AM</t>
  </si>
  <si>
    <t>Mar 30, 2022, 01:36:27 AM</t>
  </si>
  <si>
    <t>Mar 30, 2022, 02:00:12 AM</t>
  </si>
  <si>
    <t>Mar 30, 2022, 02:01:16 AM</t>
  </si>
  <si>
    <t>Mar 30, 2022, 02:00:55 AM</t>
  </si>
  <si>
    <t>Mar 30, 2022, 02:16:51 AM</t>
  </si>
  <si>
    <t>Mar 30, 2022, 02:17:27 AM</t>
  </si>
  <si>
    <t>Mar 30, 2022, 02:22:51 AM</t>
  </si>
  <si>
    <t>Mar 30, 2022, 02:23:34 AM</t>
  </si>
  <si>
    <t>Mar 30, 2022, 02:23:45 AM</t>
  </si>
  <si>
    <t>Mar 30, 2022, 02:23:31 AM</t>
  </si>
  <si>
    <t>Mar 30, 2022, 02:33:52 AM</t>
  </si>
  <si>
    <t>Mar 30, 2022, 02:34:57 AM</t>
  </si>
  <si>
    <t>Mar 30, 2022, 03:03:13 AM</t>
  </si>
  <si>
    <t>Mar 30, 2022, 03:05:04 AM</t>
  </si>
  <si>
    <t>Mar 30, 2022, 03:03:12 AM</t>
  </si>
  <si>
    <t>Mar 30, 2022, 03:04:46 AM</t>
  </si>
  <si>
    <t>Mar 30, 2022, 03:18:55 AM</t>
  </si>
  <si>
    <t>Mar 30, 2022, 03:19:34 AM</t>
  </si>
  <si>
    <t>Mar 30, 2022, 03:24:56 AM</t>
  </si>
  <si>
    <t>Mar 30, 2022, 03:25:49 AM</t>
  </si>
  <si>
    <t>Mar 30, 2022, 03:25:50 AM</t>
  </si>
  <si>
    <t>Mar 30, 2022, 03:25:48 AM</t>
  </si>
  <si>
    <t>Mar 30, 2022, 03:36:56 AM</t>
  </si>
  <si>
    <t>Mar 30, 2022, 03:37:54 AM</t>
  </si>
  <si>
    <t>Mar 30, 2022, 04:05:58 AM</t>
  </si>
  <si>
    <t>Mar 30, 2022, 04:06:35 AM</t>
  </si>
  <si>
    <t>Mar 30, 2022, 04:06:23 AM</t>
  </si>
  <si>
    <t>Mar 30, 2022, 04:23:58 AM</t>
  </si>
  <si>
    <t>Mar 30, 2022, 04:24:42 AM</t>
  </si>
  <si>
    <t>Mar 30, 2022, 04:29:58 AM</t>
  </si>
  <si>
    <t>Mar 30, 2022, 04:30:59 AM</t>
  </si>
  <si>
    <t>Mar 30, 2022, 04:31:01 AM</t>
  </si>
  <si>
    <t>Mar 30, 2022, 04:30:45 AM</t>
  </si>
  <si>
    <t>Mar 30, 2022, 04:41:59 AM</t>
  </si>
  <si>
    <t>Mar 30, 2022, 04:42:49 AM</t>
  </si>
  <si>
    <t>Mar 30, 2022, 05:11:00 AM</t>
  </si>
  <si>
    <t>Mar 30, 2022, 05:11:36 AM</t>
  </si>
  <si>
    <t>Mar 30, 2022, 05:11:35 AM</t>
  </si>
  <si>
    <t>Mar 30, 2022, 05:15:40 AM</t>
  </si>
  <si>
    <t>Mar 30, 2022, 05:16:25 AM</t>
  </si>
  <si>
    <t>Mar 30, 2022, 05:19:55 AM</t>
  </si>
  <si>
    <t>Mar 30, 2022, 05:20:42 AM</t>
  </si>
  <si>
    <t>Mar 30, 2022, 05:20:00 AM</t>
  </si>
  <si>
    <t>Mar 30, 2022, 05:20:40 AM</t>
  </si>
  <si>
    <t>Mar 30, 2022, 05:20:20 AM</t>
  </si>
  <si>
    <t>Mar 30, 2022, 05:21:10 AM</t>
  </si>
  <si>
    <t>Mar 30, 2022, 05:30:00 AM</t>
  </si>
  <si>
    <t>Mar 30, 2022, 05:30:55 AM</t>
  </si>
  <si>
    <t>Mar 30, 2022, 06:16:03 AM</t>
  </si>
  <si>
    <t>Mar 30, 2022, 06:16:47 AM</t>
  </si>
  <si>
    <t>Mar 30, 2022, 06:16:34 AM</t>
  </si>
  <si>
    <t>Mar 30, 2022, 06:22:02 AM</t>
  </si>
  <si>
    <t>Mar 30, 2022, 06:22:59 AM</t>
  </si>
  <si>
    <t>Mar 30, 2022, 06:22:45 AM</t>
  </si>
  <si>
    <t>Mar 30, 2022, 06:22:57 AM</t>
  </si>
  <si>
    <t>Mar 30, 2022, 06:22:44 AM</t>
  </si>
  <si>
    <t>Mar 30, 2022, 06:34:03 AM</t>
  </si>
  <si>
    <t>Mar 30, 2022, 06:34:55 AM</t>
  </si>
  <si>
    <t>Mar 30, 2022, 07:21:05 AM</t>
  </si>
  <si>
    <t>Mar 30, 2022, 07:21:46 AM</t>
  </si>
  <si>
    <t>Mar 30, 2022, 07:21:32 AM</t>
  </si>
  <si>
    <t>Mar 30, 2022, 07:26:05 AM</t>
  </si>
  <si>
    <t>Mar 30, 2022, 07:27:19 AM</t>
  </si>
  <si>
    <t>Mar 30, 2022, 07:26:50 AM</t>
  </si>
  <si>
    <t>Mar 30, 2022, 07:27:03 AM</t>
  </si>
  <si>
    <t>Mar 30, 2022, 07:38:05 AM</t>
  </si>
  <si>
    <t>Mar 30, 2022, 07:39:08 AM</t>
  </si>
  <si>
    <t>__export__.helpdesk_ticket_92105_7a99fab0</t>
  </si>
  <si>
    <t>__export__.helpdesk_ticket_86316_ed6c62d7</t>
  </si>
  <si>
    <t>__export__.helpdesk_ticket_88970_efb5f479</t>
  </si>
  <si>
    <t>__export__.helpdesk_ticket_92229_3ab10cab</t>
  </si>
  <si>
    <t>__export__.helpdesk_ticket_92228_a1a518d7</t>
  </si>
  <si>
    <t>__export__.helpdesk_ticket_92226_cee2a3c4</t>
  </si>
  <si>
    <t>[EXTERNAL]: Ready for Implementation - M:\Ops\... for Henok Asmerom -
 Form
 ID# 3575 (#92226)</t>
  </si>
  <si>
    <t>__export__.helpdesk_ticket_92225_4529d86e</t>
  </si>
  <si>
    <t>__export__.helpdesk_ticket_92224_b712febd</t>
  </si>
  <si>
    <t>__export__.helpdesk_ticket_92223_13d87055</t>
  </si>
  <si>
    <t>__export__.helpdesk_ticket_92221_6537f7ab</t>
  </si>
  <si>
    <t>__export__.helpdesk_ticket_92220_12ace9ed</t>
  </si>
  <si>
    <t>__export__.helpdesk_ticket_92219_99022a44</t>
  </si>
  <si>
    <t>__export__.helpdesk_ticket_92218_a296f70f</t>
  </si>
  <si>
    <t>__export__.helpdesk_ticket_92215_f876a89f</t>
  </si>
  <si>
    <t>__export__.helpdesk_ticket_92214_8faaae69</t>
  </si>
  <si>
    <t>__export__.helpdesk_ticket_92213_5489c732</t>
  </si>
  <si>
    <t>__export__.helpdesk_ticket_92209_43f03f1d</t>
  </si>
  <si>
    <t>__export__.helpdesk_ticket_92207_8c00cdcd</t>
  </si>
  <si>
    <t>__export__.helpdesk_ticket_92206_0c1c67fc</t>
  </si>
  <si>
    <t>__export__.helpdesk_ticket_92204_8b7ed3e3</t>
  </si>
  <si>
    <t>__export__.helpdesk_ticket_92198_6c52a4ce</t>
  </si>
  <si>
    <t>__export__.helpdesk_ticket_92195_4828d5e2</t>
  </si>
  <si>
    <t>__export__.helpdesk_ticket_92193_9b436f10</t>
  </si>
  <si>
    <t>__export__.helpdesk_ticket_92192_a1ef7c94</t>
  </si>
  <si>
    <t>__export__.helpdesk_ticket_92178_626896a6</t>
  </si>
  <si>
    <t>__export__.helpdesk_ticket_92177_3ce524e3</t>
  </si>
  <si>
    <t>__export__.helpdesk_ticket_92174_84caef10</t>
  </si>
  <si>
    <t>__export__.helpdesk_ticket_92170_13126267</t>
  </si>
  <si>
    <t>__export__.helpdesk_ticket_92169_06d91d01</t>
  </si>
  <si>
    <t>__export__.helpdesk_ticket_92168_dcd0e3b0</t>
  </si>
  <si>
    <t>__export__.helpdesk_ticket_92166_24cdb227</t>
  </si>
  <si>
    <t>__export__.helpdesk_ticket_92165_14ce5da1</t>
  </si>
  <si>
    <t>__export__.helpdesk_ticket_92161_06e79c36</t>
  </si>
  <si>
    <t>__export__.helpdesk_ticket_92153_60a24aba</t>
  </si>
  <si>
    <t>__export__.helpdesk_ticket_92147_64b8f34e</t>
  </si>
  <si>
    <t>__export__.helpdesk_ticket_92146_27033077</t>
  </si>
  <si>
    <t>__export__.helpdesk_ticket_92144_2ea8c422</t>
  </si>
  <si>
    <t>__export__.helpdesk_ticket_92126_c49ad845</t>
  </si>
  <si>
    <t>__export__.helpdesk_ticket_92118_81dc7329</t>
  </si>
  <si>
    <t>__export__.helpdesk_ticket_92116_fd8137ea</t>
  </si>
  <si>
    <t>__export__.helpdesk_ticket_92097_7784b025</t>
  </si>
  <si>
    <t>__export__.helpdesk_ticket_92094_d6e78f7d</t>
  </si>
  <si>
    <t>__export__.helpdesk_ticket_92092_82e2cc38</t>
  </si>
  <si>
    <t>__export__.helpdesk_ticket_92079_02bb9782</t>
  </si>
  <si>
    <t>__export__.helpdesk_ticket_92070_31f0348e</t>
  </si>
  <si>
    <t>__export__.helpdesk_ticket_92066_11843646</t>
  </si>
  <si>
    <t>__export__.helpdesk_ticket_92061_936ed64c</t>
  </si>
  <si>
    <t>__export__.helpdesk_ticket_92059_15e4ceed</t>
  </si>
  <si>
    <t>__export__.helpdesk_ticket_92056_7c81d540</t>
  </si>
  <si>
    <t>__export__.helpdesk_ticket_92055_a856adff</t>
  </si>
  <si>
    <t>__export__.helpdesk_ticket_92051_ac273740</t>
  </si>
  <si>
    <t>__export__.helpdesk_ticket_92045_5aa36c97</t>
  </si>
  <si>
    <t>__export__.helpdesk_ticket_92044_b2b93a70</t>
  </si>
  <si>
    <t>__export__.helpdesk_ticket_92029_682e49bf</t>
  </si>
  <si>
    <t>__export__.helpdesk_ticket_92023_810a0ae4</t>
  </si>
  <si>
    <t>__export__.helpdesk_ticket_92003_ce378585</t>
  </si>
  <si>
    <t>__export__.helpdesk_ticket_91981_c32265e7</t>
  </si>
  <si>
    <t>__export__.helpdesk_ticket_91980_93fdcb8a</t>
  </si>
  <si>
    <t>__export__.helpdesk_ticket_91945_6e60e201</t>
  </si>
  <si>
    <t>__export__.helpdesk_ticket_91887_b174b41c</t>
  </si>
  <si>
    <t>__export__.helpdesk_ticket_91882_ba6c4c42</t>
  </si>
  <si>
    <t>__export__.helpdesk_ticket_91315_37f08486</t>
  </si>
  <si>
    <t>__export__.helpdesk_ticket_91297_703a70f4</t>
  </si>
  <si>
    <t>__export__.helpdesk_ticket_91282_0192ea99</t>
  </si>
  <si>
    <t>__export__.helpdesk_ticket_91262_15dc53f9</t>
  </si>
  <si>
    <t>__export__.helpdesk_ticket_91229_3dd408cb</t>
  </si>
  <si>
    <t>__export__.helpdesk_ticket_91165_e644b50c</t>
  </si>
  <si>
    <t>__export__.helpdesk_ticket_91157_e2091835</t>
  </si>
  <si>
    <t>__export__.helpdesk_ticket_91151_21a2000e</t>
  </si>
  <si>
    <t>__export__.helpdesk_ticket_91144_20aca216</t>
  </si>
  <si>
    <t>__export__.helpdesk_ticket_91139_d695736e</t>
  </si>
  <si>
    <t>__export__.helpdesk_ticket_91083_1f78c6ef</t>
  </si>
  <si>
    <t>__export__.helpdesk_ticket_91031_a6891f56</t>
  </si>
  <si>
    <t>__export__.helpdesk_ticket_91028_e333affe</t>
  </si>
  <si>
    <t>__export__.helpdesk_ticket_90992_4dde3fb9</t>
  </si>
  <si>
    <t>__export__.helpdesk_ticket_90949_a988ca8c</t>
  </si>
  <si>
    <t>__export__.helpdesk_ticket_90916_74af666a</t>
  </si>
  <si>
    <t>__export__.helpdesk_ticket_90911_a26cec27</t>
  </si>
  <si>
    <t>__export__.helpdesk_ticket_90907_92f9cb67</t>
  </si>
  <si>
    <t>__export__.helpdesk_ticket_90884_37ca4260</t>
  </si>
  <si>
    <t>__export__.helpdesk_ticket_90830_57a12f6f</t>
  </si>
  <si>
    <t>__export__.helpdesk_ticket_90827_3a5c272b</t>
  </si>
  <si>
    <t>__export__.helpdesk_ticket_90826_8dd41e23</t>
  </si>
  <si>
    <t>__export__.helpdesk_ticket_90759_9dd42d6d</t>
  </si>
  <si>
    <t>__export__.helpdesk_ticket_90712_f2a69150</t>
  </si>
  <si>
    <t>__export__.helpdesk_ticket_90681_e35ca8eb</t>
  </si>
  <si>
    <t>__export__.helpdesk_ticket_90645_e473d24e</t>
  </si>
  <si>
    <t>__export__.helpdesk_ticket_90638_1c702add</t>
  </si>
  <si>
    <t>__export__.helpdesk_ticket_90630_1481006b</t>
  </si>
  <si>
    <t>__export__.helpdesk_ticket_90587_fde43e45</t>
  </si>
  <si>
    <t>__export__.helpdesk_ticket_90570_3ce7254b</t>
  </si>
  <si>
    <t>__export__.helpdesk_ticket_90315_d0e1068c</t>
  </si>
  <si>
    <t>__export__.helpdesk_ticket_90242_5dc5026d</t>
  </si>
  <si>
    <t>__export__.helpdesk_ticket_90197_cba22487</t>
  </si>
  <si>
    <t>__export__.helpdesk_ticket_90143_42b82dc2</t>
  </si>
  <si>
    <t>__export__.helpdesk_ticket_89883_80042a49</t>
  </si>
  <si>
    <t>__export__.helpdesk_ticket_89727_767137de</t>
  </si>
  <si>
    <t>__export__.helpdesk_ticket_89497_4c75e90d</t>
  </si>
  <si>
    <t>__export__.helpdesk_ticket_89435_1a4acee1</t>
  </si>
  <si>
    <t>__export__.helpdesk_ticket_89405_0a4d2a27</t>
  </si>
  <si>
    <t>__export__.helpdesk_ticket_89382_68b06715</t>
  </si>
  <si>
    <t>__export__.helpdesk_ticket_89349_37eb1b2a</t>
  </si>
  <si>
    <t>__export__.helpdesk_ticket_89342_cd147c3f</t>
  </si>
  <si>
    <t>__export__.helpdesk_ticket_89140_81eb4f2d</t>
  </si>
  <si>
    <t>__export__.helpdesk_ticket_89129_137ec253</t>
  </si>
  <si>
    <t>__export__.helpdesk_ticket_89123_9b3a4198</t>
  </si>
  <si>
    <t>__export__.helpdesk_ticket_89116_876fd4d1</t>
  </si>
  <si>
    <t>__export__.helpdesk_ticket_89073_89374cd4</t>
  </si>
  <si>
    <t>__export__.helpdesk_ticket_89057_ee158211</t>
  </si>
  <si>
    <t>__export__.helpdesk_ticket_89023_498b8d30</t>
  </si>
  <si>
    <t>__export__.helpdesk_ticket_88986_120f42c4</t>
  </si>
  <si>
    <t>__export__.helpdesk_ticket_88953_64ee98c1</t>
  </si>
  <si>
    <t>__export__.helpdesk_ticket_88865_c7be2a64</t>
  </si>
  <si>
    <t>__export__.helpdesk_ticket_88767_9ab95abb</t>
  </si>
  <si>
    <t>__export__.helpdesk_ticket_88631_f2e80bea</t>
  </si>
  <si>
    <t>__export__.helpdesk_ticket_88615_2244ee47</t>
  </si>
  <si>
    <t>__export__.helpdesk_ticket_88578_e4951923</t>
  </si>
  <si>
    <t>__export__.helpdesk_ticket_88577_f5ff988b</t>
  </si>
  <si>
    <t>__export__.helpdesk_ticket_88575_555dc5df</t>
  </si>
  <si>
    <t>__export__.helpdesk_ticket_88558_935dd10a</t>
  </si>
  <si>
    <t>__export__.helpdesk_ticket_88386_7c75d67b</t>
  </si>
  <si>
    <t>__export__.helpdesk_ticket_88200_07b34f4c</t>
  </si>
  <si>
    <t>__export__.helpdesk_ticket_88179_8fc6184b</t>
  </si>
  <si>
    <t>__export__.helpdesk_ticket_88178_f58ebcda</t>
  </si>
  <si>
    <t>__export__.helpdesk_ticket_88175_1b87d01c</t>
  </si>
  <si>
    <t>__export__.helpdesk_ticket_88171_97b7a81d</t>
  </si>
  <si>
    <t>__export__.helpdesk_ticket_88146_912a04c1</t>
  </si>
  <si>
    <t>__export__.helpdesk_ticket_88138_da5b2e70</t>
  </si>
  <si>
    <t>__export__.helpdesk_ticket_88129_5a7f0bc2</t>
  </si>
  <si>
    <t>__export__.helpdesk_ticket_88116_0c0c7567</t>
  </si>
  <si>
    <t>__export__.helpdesk_ticket_88093_759688c8</t>
  </si>
  <si>
    <t>__export__.helpdesk_ticket_88089_69ec7874</t>
  </si>
  <si>
    <t>__export__.helpdesk_ticket_88086_bb1baaf8</t>
  </si>
  <si>
    <t>__export__.helpdesk_ticket_88061_6ad372ee</t>
  </si>
  <si>
    <t>__export__.helpdesk_ticket_87779_2c165f6c</t>
  </si>
  <si>
    <t>__export__.helpdesk_ticket_87636_1d76ac05</t>
  </si>
  <si>
    <t>__export__.helpdesk_ticket_87631_4f927ab2</t>
  </si>
  <si>
    <t>__export__.helpdesk_ticket_87628_f55e99dd</t>
  </si>
  <si>
    <t>__export__.helpdesk_ticket_87585_40b80756</t>
  </si>
  <si>
    <t>__export__.helpdesk_ticket_87568_dc3d4577</t>
  </si>
  <si>
    <t>__export__.helpdesk_ticket_87510_360ce058</t>
  </si>
  <si>
    <t>__export__.helpdesk_ticket_86709_ceeb4070</t>
  </si>
  <si>
    <t>__export__.helpdesk_ticket_86581_23e8a12c</t>
  </si>
  <si>
    <t>__export__.helpdesk_ticket_86542_fc2200b6</t>
  </si>
  <si>
    <t>__export__.helpdesk_ticket_86279_7bb55c81</t>
  </si>
  <si>
    <t>__export__.helpdesk_ticket_86260_0e2a8058</t>
  </si>
  <si>
    <t>__export__.helpdesk_ticket_86124_fe479f05</t>
  </si>
  <si>
    <t>__export__.helpdesk_ticket_85941_20d2a653</t>
  </si>
  <si>
    <t>__export__.helpdesk_ticket_85877_94c75bd2</t>
  </si>
  <si>
    <t>__export__.helpdesk_ticket_85628_a4a8c519</t>
  </si>
  <si>
    <t>__export__.helpdesk_ticket_85089_f72c8f59</t>
  </si>
  <si>
    <t>__export__.helpdesk_ticket_84939_a7130634</t>
  </si>
  <si>
    <t>__export__.helpdesk_ticket_83942_84179933</t>
  </si>
  <si>
    <t>__export__.helpdesk_ticket_83816_b1d011ee</t>
  </si>
  <si>
    <t>__export__.helpdesk_ticket_83429_75172c74</t>
  </si>
  <si>
    <t>__export__.helpdesk_ticket_82892_f041083b</t>
  </si>
  <si>
    <t>__export__.helpdesk_ticket_82688_d5edb4a6</t>
  </si>
  <si>
    <t>__export__.helpdesk_ticket_82166_71c10ce0</t>
  </si>
  <si>
    <t>__export__.helpdesk_ticket_80915_79fd0cf3</t>
  </si>
  <si>
    <t>__export__.helpdesk_ticket_79708_69a67ba0</t>
  </si>
  <si>
    <t>__export__.helpdesk_ticket_79703_0691d4ed</t>
  </si>
  <si>
    <t>__export__.helpdesk_ticket_78040_4fdce86c</t>
  </si>
  <si>
    <t>__export__.helpdesk_ticket_78022_8f4a460b</t>
  </si>
  <si>
    <t>__export__.helpdesk_ticket_76879_313707e9</t>
  </si>
  <si>
    <t>__export__.helpdesk_ticket_76461_60b9a8a4</t>
  </si>
  <si>
    <t>__export__.helpdesk_ticket_74797_2fa669cc</t>
  </si>
  <si>
    <t>__export__.helpdesk_ticket_73756_3be580f2</t>
  </si>
  <si>
    <t>__export__.helpdesk_ticket_73616_050ad697</t>
  </si>
  <si>
    <t>__export__.helpdesk_ticket_73538_d04f2075</t>
  </si>
  <si>
    <t>__export__.helpdesk_ticket_69913_a223b138</t>
  </si>
  <si>
    <t>__export__.helpdesk_ticket_68507_b6fee423</t>
  </si>
  <si>
    <t>__export__.helpdesk_ticket_66863_475e6147</t>
  </si>
  <si>
    <t>__export__.helpdesk_ticket_66585_38bc8b09</t>
  </si>
  <si>
    <t>__export__.helpdesk_ticket_63512_1f8a0b54</t>
  </si>
  <si>
    <t>__export__.helpdesk_ticket_61782_e23d62c1</t>
  </si>
  <si>
    <t>__export__.helpdesk_ticket_61102_25fea4a5</t>
  </si>
  <si>
    <t>__export__.helpdesk_ticket_59753_b43e1d57</t>
  </si>
  <si>
    <t>__export__.helpdesk_ticket_57606_fdedb1cb</t>
  </si>
  <si>
    <t>__export__.helpdesk_ticket_55750_6026adce</t>
  </si>
  <si>
    <t>__export__.helpdesk_ticket_55630_f1d40153</t>
  </si>
  <si>
    <t>__export__.helpdesk_ticket_47856_69ecbe41</t>
  </si>
  <si>
    <t>__export__.helpdesk_ticket_47854_d52a554e</t>
  </si>
  <si>
    <t>__export__.helpdesk_ticket_46848_ba45105b</t>
  </si>
  <si>
    <t>__export__.helpdesk_ticket_46847_663f69b6</t>
  </si>
  <si>
    <t>__export__.helpdesk_ticket_31941_e4b75949</t>
  </si>
  <si>
    <t>__export__.helpdesk_ticket_26630_9d8e659d</t>
  </si>
  <si>
    <t>__export__.helpdesk_ticket_24766_cb7bc7ba</t>
  </si>
  <si>
    <t>__export__.helpdesk_ticket_21219_f95471c3</t>
  </si>
  <si>
    <t>95658</t>
  </si>
  <si>
    <t>Local Printer (#95658)</t>
  </si>
  <si>
    <t>Reihle, Kamille | Maverick Services LLC, Main</t>
  </si>
  <si>
    <t>95898</t>
  </si>
  <si>
    <t>Alert: N-Able | Hoover Circular Solutions | JETPRDAPP01 | Hoover Circular Solutions &gt; HOO US TX Houston on JETP... [60/83] (#95898)</t>
  </si>
  <si>
    <t>95897</t>
  </si>
  <si>
    <t>Alert: N-Able | Hoover Circular Solutions | JETPRDAPP01 | Hoover Circular Solutions &gt; HOO US TX Houston on JETP... [60/83] (#95897)</t>
  </si>
  <si>
    <t>95896</t>
  </si>
  <si>
    <t>CT Issue: Enbridge/Donaldson L4 EP Level Outdated (#95896)</t>
  </si>
  <si>
    <t>Adams, Kristen | LiquidPower Specialty Products Inc., Main</t>
  </si>
  <si>
    <t>95894</t>
  </si>
  <si>
    <t>Alert: N-Able | ExactlyIT | HSNVMPLLAMA01 | LiquidPower Specialty Products Inc. &gt; LIQ US TX Houst... [60/99] (#95894)</t>
  </si>
  <si>
    <t>95893</t>
  </si>
  <si>
    <t>Shared email APinvoices@hiscoinc.com (#95893)</t>
  </si>
  <si>
    <t>Simpson, Earl | Hisco, Main</t>
  </si>
  <si>
    <t>95892</t>
  </si>
  <si>
    <t>Alert: N-Able | Puffer | sta-dc-0017 | Puffer &gt; PUF US TX Stafford on sta-dc-0017 is Warning... [60/69] (#95892)</t>
  </si>
  <si>
    <t>95891</t>
  </si>
  <si>
    <t>Dual Monitors for use in my Houston office (#95891)</t>
  </si>
  <si>
    <t>95890</t>
  </si>
  <si>
    <t>NO ACCESS (#95890)</t>
  </si>
  <si>
    <t>Morales, Esteban | Hisco, Main</t>
  </si>
  <si>
    <t>95885</t>
  </si>
  <si>
    <t>EBI- Sentinel Alerts  Low   (#95885)</t>
  </si>
  <si>
    <t>95884</t>
  </si>
  <si>
    <t>EBI- Sentinel Alerts  Low   (#95884)</t>
  </si>
  <si>
    <t>95883</t>
  </si>
  <si>
    <t>printer (#95883)</t>
  </si>
  <si>
    <t>Folks, Lexus M | Principle Health Systems, Main</t>
  </si>
  <si>
    <t>95880</t>
  </si>
  <si>
    <t>FW: [Cisco AMP for Endpoints Subscription] [nq - threat alert] Matching Events Found On NQP-TERM-143.newquest.newquestproperties.com (#95880)</t>
  </si>
  <si>
    <t>95872</t>
  </si>
  <si>
    <t>FW: undeliverable emails?  (#95872)</t>
  </si>
  <si>
    <t>Stymiest, Iris Z | UG2, Main</t>
  </si>
  <si>
    <t>95870</t>
  </si>
  <si>
    <t>Fwd: AM RE Questions (#95870)</t>
  </si>
  <si>
    <t>95869</t>
  </si>
  <si>
    <t>Unable to login - Elda Sanchez (#95869)</t>
  </si>
  <si>
    <t>Lummus, Bloomfield, Sanchez, Elda</t>
  </si>
  <si>
    <t>95867</t>
  </si>
  <si>
    <t>Carbon Black Cloud Alert - 21532710-906f-c153-6640-ee3b720868c2 (#95867)</t>
  </si>
  <si>
    <t>95866</t>
  </si>
  <si>
    <t>Idocs Access (#95866)</t>
  </si>
  <si>
    <t>Lummus, The Woodlands, Schwarz, Eric</t>
  </si>
  <si>
    <t>95862</t>
  </si>
  <si>
    <t>Alert: N-Able | ExactlyIT | BRYVMPADFS01 | LiquidPower Specialty Products Inc. &gt; LIQ US TX Bryan... [60/95] (#95862)</t>
  </si>
  <si>
    <t>95861</t>
  </si>
  <si>
    <t>Visio license expiring (#95861)</t>
  </si>
  <si>
    <t>jmcmickle@accudatasystems.com</t>
  </si>
  <si>
    <t>95853</t>
  </si>
  <si>
    <t>ENID Error (#95853)</t>
  </si>
  <si>
    <t>Lummus, Bloomfield, Moritz, Sarah</t>
  </si>
  <si>
    <t>95849</t>
  </si>
  <si>
    <t>Password issues (#95849)</t>
  </si>
  <si>
    <t>Karnuth, Susan | Hisco, Main</t>
  </si>
  <si>
    <t>95848</t>
  </si>
  <si>
    <t>Fwd: Concur help (#95848)</t>
  </si>
  <si>
    <t>Castleberry, Phillip | Maverick Services LLC, Main</t>
  </si>
  <si>
    <t>Hikma Pharmaceuticals USA Inc., Hikma IT Monitoring Events</t>
  </si>
  <si>
    <t>95845</t>
  </si>
  <si>
    <t>Alert: N-Able | Puffer | BRY-CM-0001 | Puffer &gt; PUF US TX Stafford on BRY-CM-0001 is Warning... [60/69] (#95845)</t>
  </si>
  <si>
    <t>95843</t>
  </si>
  <si>
    <t>FW: Notification: RE: 5PD TC2C preliminary equipment issue (#95843)</t>
  </si>
  <si>
    <t>95839</t>
  </si>
  <si>
    <t>Information on Restrictions of Exports into Russia and Belarus (#95839)</t>
  </si>
  <si>
    <t>DellTechnologies_Partner@comm.delltechnologies.com</t>
  </si>
  <si>
    <t>AZCCSSAP021</t>
  </si>
  <si>
    <t>95832</t>
  </si>
  <si>
    <t>Alert: N-Able | Hoover Circular Solutions | RDGateway01 | Hoover Circular Solutions &gt; HOO US TX Houston on RDGa... [60/86] (#95832)</t>
  </si>
  <si>
    <t>95826</t>
  </si>
  <si>
    <t>New ticket from: No Access to O Drive (#50675) (#95826)</t>
  </si>
  <si>
    <t>Lummus, Bloomfield, Hart, Eduardo</t>
  </si>
  <si>
    <t>Folder Access_EIT</t>
  </si>
  <si>
    <t>LUM-System Error</t>
  </si>
  <si>
    <t>95825</t>
  </si>
  <si>
    <t>ADP Workforce Now vs. Paylocity vs. Paycor Ratings Compared (#95825)</t>
  </si>
  <si>
    <t>shannon@onlinemarketingb2b.com</t>
  </si>
  <si>
    <t>95823</t>
  </si>
  <si>
    <t>Mass delete involving one user Sentinel Incident ID: 4771 (#95823)</t>
  </si>
  <si>
    <t>95822</t>
  </si>
  <si>
    <t>Re: Salesforce Users (#95822)</t>
  </si>
  <si>
    <t>95817</t>
  </si>
  <si>
    <t>FW: Defender for Cloud Apps: New policy match detected (#95817)</t>
  </si>
  <si>
    <t>95811</t>
  </si>
  <si>
    <t>Alert: N-Able | Hikma | WW-COL-VDISQL01 | Hikma &gt; HIK US OH Columbus on WW-COL-VDISQL01 is Warn... [60/72] (#95811)</t>
  </si>
  <si>
    <t>WW-COL-VDISQL01 (Virtual Compute)</t>
  </si>
  <si>
    <t>95808</t>
  </si>
  <si>
    <t>Ultraedit software installation (#95808)</t>
  </si>
  <si>
    <t>95802</t>
  </si>
  <si>
    <t>Alert: N-Able | Coyuchi | EPICOR-TEST | Coyuchi &gt; COY US SF Headquarters on EPICOR-TEST is Wa... [60/74] (#95802)</t>
  </si>
  <si>
    <t>EPICOR-TEST (Physical Compute)</t>
  </si>
  <si>
    <t>95791</t>
  </si>
  <si>
    <t>Alert: N-Able | Puffer | BRY-CM-0001 | Puffer &gt; PUF US TX Stafford on BRY-CM-0001 is Failed ... [60/68] (#95791)</t>
  </si>
  <si>
    <t>95790</t>
  </si>
  <si>
    <t>Alert: N-Able | Puffer | BRY-SM-0008 | Puffer &gt; PUF US TX Stafford on BRY-SM-0008 is Warning... [60/69] (#95790)</t>
  </si>
  <si>
    <t>95788</t>
  </si>
  <si>
    <t>Bitlocker &amp; System ran into problem (#95788)</t>
  </si>
  <si>
    <t>Lummus, Gurgaon, Pathak, Nikunjkumar</t>
  </si>
  <si>
    <t>AZVAHSAP013</t>
  </si>
  <si>
    <t>95776</t>
  </si>
  <si>
    <t>Alert: N-Able | Hikma | WW-CHH-SCCMMM01 | Hikma &gt; HIK US NJ CherryHill on WW-CHH-SCCMMM01 is Wa... [60/97] (#95776)</t>
  </si>
  <si>
    <t>WW-CHH-SCCMMM01 (Virtual Compute)</t>
  </si>
  <si>
    <t>95762</t>
  </si>
  <si>
    <t>Alert: N-Able | Puffer | sta-dc-0017 | Puffer &gt; PUF US TX Stafford on sta-dc-0017 is Warning... [60/69] (#95762)</t>
  </si>
  <si>
    <t>95736</t>
  </si>
  <si>
    <t>Potential Phish: [External]  Hey Melissa (#95736)</t>
  </si>
  <si>
    <t>Reagan, Melissa | LiquidPower Specialty Products Inc., Main</t>
  </si>
  <si>
    <t>95735</t>
  </si>
  <si>
    <t>Potential Phish: [External]  Hi Melissa (#95735)</t>
  </si>
  <si>
    <t>95732</t>
  </si>
  <si>
    <t>emails from Jeff Spann with Siterra Properties (#95732)</t>
  </si>
  <si>
    <t>Le, Rebecca | NewQuest Properties, Main</t>
  </si>
  <si>
    <t>95729</t>
  </si>
  <si>
    <t>Follow UP Alert: N-Able | Puffer | bry-faz-0001 | Puffer &gt; PUF US TX Stafford on bry-faz-0001 is Failed... [60/75] (#95729)</t>
  </si>
  <si>
    <t>95728</t>
  </si>
  <si>
    <t>Password (#95728)</t>
  </si>
  <si>
    <t>Matheson, James | LiquidPower Specialty Products Inc., Main</t>
  </si>
  <si>
    <t>95727</t>
  </si>
  <si>
    <t>Alert: N-Able | Puffer | bry-faz-0001 | Puffer &gt; PUF US TX Stafford on bry-faz-0001 is Failed... [60/75] (#95727)</t>
  </si>
  <si>
    <t>95719</t>
  </si>
  <si>
    <t>Alert: N-Able | ExactlyIT | pocntpfile10 | LiquidPower Specialty Products Inc. &gt; LIQ US OK Ponca... [60/101] (#95719)</t>
  </si>
  <si>
    <t>95718</t>
  </si>
  <si>
    <t>Cellphone outlook doesn't connect (#95718)</t>
  </si>
  <si>
    <t>Coulter, Gary | LiquidPower Specialty Products Inc., Main</t>
  </si>
  <si>
    <t>95717</t>
  </si>
  <si>
    <t>New ticket from: Create reverse lookup zone for 10.2.118.0/24 (#94408) (#95717)</t>
  </si>
  <si>
    <t>95714</t>
  </si>
  <si>
    <t>Alert: N-Able | Puffer | stc128p | Puffer &gt; PUF US TX Stafford on stc128p is Warning Mem... [60/65] (#95714)</t>
  </si>
  <si>
    <t>95707</t>
  </si>
  <si>
    <t>FW: Print multiple pdf (#95707)</t>
  </si>
  <si>
    <t>patrick.woolbright@hooversolutions.com</t>
  </si>
  <si>
    <t>95705</t>
  </si>
  <si>
    <t>Remove N-able from workstations (#95705)</t>
  </si>
  <si>
    <t>Carousel Motor Group IT Monitoring Events | Carousel Motor Group</t>
  </si>
  <si>
    <t>95684</t>
  </si>
  <si>
    <t>Alert: N-Able | Principle Health Systems | IPSTSVR | Principle Health Systems &gt; PRI US TX Houston on IPSTS... [60/82] (#95684)</t>
  </si>
  <si>
    <t>95682</t>
  </si>
  <si>
    <t>PROII 10.1.3 Upgrade Request (#95682)</t>
  </si>
  <si>
    <t>Lummus, Bloomfield, Limpawuchara, Bonnie</t>
  </si>
  <si>
    <t>95673</t>
  </si>
  <si>
    <t>Request assistance with Dual Screen + LCD (#95673)</t>
  </si>
  <si>
    <t>Lummus, Houston, Gibson, Andrew</t>
  </si>
  <si>
    <t>95669</t>
  </si>
  <si>
    <t>New ticket from: Lock Screen Change for April (4/1-4/29) (#94676) (#95669)</t>
  </si>
  <si>
    <t>Massengill, Candace | LiquidPower Specialty Products Inc., Main</t>
  </si>
  <si>
    <t>DEV-APP01 (Virtual Compute)</t>
  </si>
  <si>
    <t>95662</t>
  </si>
  <si>
    <t>Amy Hernandez (#95662)</t>
  </si>
  <si>
    <t>Jean.Roden@hooversolutions.com</t>
  </si>
  <si>
    <t>support@purestorage.com</t>
  </si>
  <si>
    <t>95653</t>
  </si>
  <si>
    <t>Fidelis uninstall for Thanh Dang. (#95653)</t>
  </si>
  <si>
    <t>Dang, Thanh | LiquidPower Specialty Products Inc., Main</t>
  </si>
  <si>
    <t>95652</t>
  </si>
  <si>
    <t>Alert: N-Able | Hoover Circular Solutions | HFG00-NAVSQLUAT | Hoover Circular Solutions &gt; HOO US TX Houston on HFG0... [60/90] (#95652)</t>
  </si>
  <si>
    <t>95651</t>
  </si>
  <si>
    <t>Computer Locked (#95651)</t>
  </si>
  <si>
    <t>95650</t>
  </si>
  <si>
    <t>FW: ISE Alarm : Warning : Excessive Failed RADIUS Authentication Attempts(47) in the last 15 minutes (#95650)</t>
  </si>
  <si>
    <t>95648</t>
  </si>
  <si>
    <t>Access needed to Outlook on phone (#95648)</t>
  </si>
  <si>
    <t>Vandenbussche, Ineke | LiquidPower Specialty Products Inc., VIL</t>
  </si>
  <si>
    <t>95647</t>
  </si>
  <si>
    <t>Alert: N-Able | Hikma | WW-CHH-SCCMMM01 | Hikma &gt; HIK US NJ CherryHill on WW-CHH-SCCMMM01 is Wa... [60/74] (#95647)</t>
  </si>
  <si>
    <t>95646</t>
  </si>
  <si>
    <t>MACD: MCS VPN to AWS (#95646)</t>
  </si>
  <si>
    <t>Wood, Joseph | PDI Software, Main</t>
  </si>
  <si>
    <t>95645</t>
  </si>
  <si>
    <t>Carbon Black Cloud Alert - cfc92e61-834c-7e1d-cf0f-0e83f329de9d (#95645)</t>
  </si>
  <si>
    <t>95644</t>
  </si>
  <si>
    <t>Alert: N-Able | Cypress Lawn | HQS-WPS01 | Cypress Lawn &gt; CYP US CA Colma HQ on HQS-WPS01 is Fai... [60/78] (#95644)</t>
  </si>
  <si>
    <t>HQS-WPS01 (Virtual Compute)</t>
  </si>
  <si>
    <t>95643</t>
  </si>
  <si>
    <t>Account Alert: Your settings were updated. (#95643)</t>
  </si>
  <si>
    <t>FIX donotreply@godaddy.com</t>
  </si>
  <si>
    <t>95642</t>
  </si>
  <si>
    <t>LSPI Foxit Reader 8.3.1 Installer Fix (#95642)</t>
  </si>
  <si>
    <t>Norwood, Mitchell | Accudata Customer, Main</t>
  </si>
  <si>
    <t>95640</t>
  </si>
  <si>
    <t>Alert: N-Able | Hikma | WW-COL-DSPDB01 | Hikma &gt; HIK US OH Columbus on WW-COL-DSPDB01 is Faile... [60/70] (#95640)</t>
  </si>
  <si>
    <t>WW-COL-DSPDB01 (Virtual Compute)</t>
  </si>
  <si>
    <t>95639</t>
  </si>
  <si>
    <t>Alert: N-Able | Lummus Technology | lum-maswe-pl-01 | Lummus Technology &gt; LUM Azure Production on lum-maswe... [60/86] (#95639)</t>
  </si>
  <si>
    <t>95637</t>
  </si>
  <si>
    <t>Carbon Black Cloud Alert - 89bf81b0-b1be-11ec-a9f0-185680d7f185 (#95637)</t>
  </si>
  <si>
    <t>95622</t>
  </si>
  <si>
    <t>Idocs/ENID remote desktop (#95622)</t>
  </si>
  <si>
    <t>Lummus, Bloomfield, Townsend, Conor</t>
  </si>
  <si>
    <t>95619</t>
  </si>
  <si>
    <t>Alert: N-Able | Lummus Technology | lum-prtin-pw-02 | Lummus Technology &gt; LUM Azure Production on lum-prtin... [60/91] (#95619)</t>
  </si>
  <si>
    <t>95618</t>
  </si>
  <si>
    <t>Case CS0003208 - SafeMode - has been created (#95618)</t>
  </si>
  <si>
    <t>95610</t>
  </si>
  <si>
    <t>MDR Re-image - Maria Trujillo (#95610)</t>
  </si>
  <si>
    <t>Lummus, Bloomfield, Trujillo, Maria</t>
  </si>
  <si>
    <t>95609</t>
  </si>
  <si>
    <t>MDR Re-image - Rong Fan (#95609)</t>
  </si>
  <si>
    <t>Lummus, Bloomfield, Fan, Rong</t>
  </si>
  <si>
    <t>95607</t>
  </si>
  <si>
    <t>NO ACCESS (#95607)</t>
  </si>
  <si>
    <t>95604</t>
  </si>
  <si>
    <t>New Hire - Dubai - Amal Kolaghassi (#95604)</t>
  </si>
  <si>
    <t>Lummus, Brno, Mhaini, Fadi</t>
  </si>
  <si>
    <t>95603</t>
  </si>
  <si>
    <t>Computer slow to download data from internet (#95603)</t>
  </si>
  <si>
    <t>Owlia, Shireen | NewQuest Properties, Main</t>
  </si>
  <si>
    <t>95602</t>
  </si>
  <si>
    <t>[Report Delivery] Weekly Cisco AMP Report (Custom) 28 Mar - 04 Apr 2022 (#95602)</t>
  </si>
  <si>
    <t>95601</t>
  </si>
  <si>
    <t>[Report Delivery] Weekly Webroot Report (Custom) 28 Mar - 04 Apr 2022 (#95601)</t>
  </si>
  <si>
    <t>95599</t>
  </si>
  <si>
    <t>Case 1225998 - [Gen Re AG] - gblostpur01.genre.com - upgrade from
 6.2.1 to 6.2.7 - for Berkshire Hathaway Inc. has a new comment (#95599)</t>
  </si>
  <si>
    <t>95598</t>
  </si>
  <si>
    <t>Case 1225998 - [Gen Re AG] - gblostpur01.genre.com - upgrade from
 6.2.1 to 6.2.7 - for Berkshire Hathaway Inc. has a new comment (#95598)</t>
  </si>
  <si>
    <t>95595</t>
  </si>
  <si>
    <t>Alert: N-Able | Hoover Circular Solutions | JETPRDAPP01 | Hoover Circular Solutions &gt; HOO US TX Houston on JETP... [60/83] (#95595)</t>
  </si>
  <si>
    <t>95594</t>
  </si>
  <si>
    <t>Alert: N-Able | Hoover Circular Solutions | JETPRDAPP01 | Hoover Circular Solutions &gt; HOO US TX Houston on JETP... [60/83] (#95594)</t>
  </si>
  <si>
    <t>95592</t>
  </si>
  <si>
    <t>Case 1225998 - [Gen Re AG] - gblostpur01.genre.com - upgrade from
 6.2.1 to 6.2.7 - for Berkshire Hathaway Inc. has a new comment (#95592)</t>
  </si>
  <si>
    <t>95591</t>
  </si>
  <si>
    <t>Monitors turn off (#95591)</t>
  </si>
  <si>
    <t>Lummus, The Woodlands, Pelli, Eugenia</t>
  </si>
  <si>
    <t>95590</t>
  </si>
  <si>
    <t>EBI- Sentinel Alerts  Low   (#95590)</t>
  </si>
  <si>
    <t>95589</t>
  </si>
  <si>
    <t>EBI- Sentinel Alerts  Low   (#95589)</t>
  </si>
  <si>
    <t>95586</t>
  </si>
  <si>
    <t>Jacob Barger needs access to Jira, OSI PI, and Maximo (#95586)</t>
  </si>
  <si>
    <t>Albaugh, Kayla | LiquidPower Specialty Products Inc., Main</t>
  </si>
  <si>
    <t>95584</t>
  </si>
  <si>
    <t>Carbon Black Cloud Alert - 0f0e5263-b1ec-11ec-a72a-9cebe8cd7102 (#95584)</t>
  </si>
  <si>
    <t>95583</t>
  </si>
  <si>
    <t>Case 1225998 - [Gen Re AG] - gblostpur01.genre.com - upgrade from
 6.2.1 to 6.2.7 - for Berkshire Hathaway Inc. has a new comment (#95583)</t>
  </si>
  <si>
    <t>95572</t>
  </si>
  <si>
    <t>VDI (#95572)</t>
  </si>
  <si>
    <t>Page, Antoinette | Maverick Services LLC, Main</t>
  </si>
  <si>
    <t>95571</t>
  </si>
  <si>
    <t>Urgent Adobe request (#95571)</t>
  </si>
  <si>
    <t>95570</t>
  </si>
  <si>
    <t>OKTA Verify (#95570)</t>
  </si>
  <si>
    <t>San Martin, Andrew | Innowatts, Houston</t>
  </si>
  <si>
    <t>95569</t>
  </si>
  <si>
    <t>LSPI - Vil | Fixed phones not working (#95569)</t>
  </si>
  <si>
    <t>95568</t>
  </si>
  <si>
    <t>FW: [Cisco AMP for Endpoints Subscription] [PHS - system] Matching Events Found On PHSLT-GVPS0G2.PHS.LOCAL (#95568)</t>
  </si>
  <si>
    <t>95565</t>
  </si>
  <si>
    <t>Alert: N-Able | Puffer | sta-dc-0017 | Puffer &gt; PUF US TX Stafford on sta-dc-0017 is Warning... [60/69] (#95565)</t>
  </si>
  <si>
    <t>95564</t>
  </si>
  <si>
    <t>VPN connection issue (#95564)</t>
  </si>
  <si>
    <t>Lummus, The Woodlands, Haslam, Kristen</t>
  </si>
  <si>
    <t>95562</t>
  </si>
  <si>
    <t>FW: Weekly Webroot Report for NewQuest Properties 28 Mar - 04 Apr 2022 (#95562)</t>
  </si>
  <si>
    <t>95560</t>
  </si>
  <si>
    <t>CloudTrade Issue: Files Not Processing (#95560)</t>
  </si>
  <si>
    <t>95559</t>
  </si>
  <si>
    <t>FW: [Cisco AMP for Endpoints Subscription] [PHS - system] Matching Events Found On PSPLT-3RVW2G2.PHS.LOCAL (#95559)</t>
  </si>
  <si>
    <t>95558</t>
  </si>
  <si>
    <t>Alert: N-Able | Hikma | WW-COL-LWTSP01 | Hikma &gt; HIK US OH Columbus on WW-COL-LWTSP01 is Faile... [60/70] (#95558)</t>
  </si>
  <si>
    <t>WW-COL-LWTSP01 (Virtual Compute)</t>
  </si>
  <si>
    <t>95557</t>
  </si>
  <si>
    <t>Carbon Black Cloud Alert - 0f0e4d17-b1ec-11ec-a72a-9cebe8cd7102 (#95557)</t>
  </si>
  <si>
    <t>95554</t>
  </si>
  <si>
    <t>Alert: N-Able | Lummus Technology | BMNPFS20 | Lummus Technology &gt; LUM Azure Production on BMNPFS20 ... [60/75] (#95554)</t>
  </si>
  <si>
    <t>BMNPFS20 (OS)</t>
  </si>
  <si>
    <t>95553</t>
  </si>
  <si>
    <t>Alert: N-Able | Lummus Technology | BMNPFS20 | Lummus Technology &gt; LUM Azure Production on BMNPFS20 ... [60/75] (#95553)</t>
  </si>
  <si>
    <t>95552</t>
  </si>
  <si>
    <t>Alert: N-Able | Puffer | bry-conn-0001 | Puffer &gt; PUF US TX Stafford on bry-conn-0001 is Warni... [60/71] (#95552)</t>
  </si>
  <si>
    <t>95550</t>
  </si>
  <si>
    <t>Alert: N-Able | Alcami | alcnuwebes1-v02 | Alcami &gt; ALC Azure Non-Production on alcnuwebes1-v02 ... [60/78] (#95550)</t>
  </si>
  <si>
    <t>95549</t>
  </si>
  <si>
    <t>Alert: N-Able | Hikma | WW-COL-LWTSP05 | Hikma &gt; HIK US OH Columbus on WW-COL-LWTSP05 is Warni... [60/71] (#95549)</t>
  </si>
  <si>
    <t>WW-COL-LWTSP05 (Virtual Compute)</t>
  </si>
  <si>
    <t>95548</t>
  </si>
  <si>
    <t>Alert: N-Able | Hikma | WW-COl-LWTSP02 | Hikma &gt; HIK US OH Columbus on WW-COl-LWTSP02 is Faile... [60/70] (#95548)</t>
  </si>
  <si>
    <t>WW-COL-LWTSP02 (Virtual Compute)</t>
  </si>
  <si>
    <t>95547</t>
  </si>
  <si>
    <t>Can't log into SAP (#95547)</t>
  </si>
  <si>
    <t>95545</t>
  </si>
  <si>
    <t>Maryn Pols' Client Guest unable to access Wi-Fi (#95545)</t>
  </si>
  <si>
    <t>Lummus, Bloomfield, Pols, Maryn</t>
  </si>
  <si>
    <t>95541</t>
  </si>
  <si>
    <t>Precision 5540 - Won't boot up (#95541)</t>
  </si>
  <si>
    <t>95537</t>
  </si>
  <si>
    <t>Alert: N-Able | Hikma | WW-COL-LWTSP01 | Hikma &gt; HIK US OH Columbus on WW-COL-LWTSP01 is Warni... [60/71] (#95537)</t>
  </si>
  <si>
    <t>95533</t>
  </si>
  <si>
    <t>FW: P1 Alert (#95533)</t>
  </si>
  <si>
    <t>95532</t>
  </si>
  <si>
    <t>Problem connecting to home internet (#95532)</t>
  </si>
  <si>
    <t>Lummus, Bloomfield, Kita, Terri</t>
  </si>
  <si>
    <t>Internet_EIT</t>
  </si>
  <si>
    <t>LUM-Cannot Connect</t>
  </si>
  <si>
    <t>95531</t>
  </si>
  <si>
    <t>FW: Attachment Defense Alert (#95531)</t>
  </si>
  <si>
    <t>95530</t>
  </si>
  <si>
    <t>Carbon Black Cloud Alert - c916db2d-b41a-11ec-83e6-982cbc500fae (#95530)</t>
  </si>
  <si>
    <t>95529</t>
  </si>
  <si>
    <t>Alert: N-Able | Puffer | bry-conn-0001 | Puffer &gt; PUF US TX Stafford on bry-conn-0001 is Faile... [60/70] (#95529)</t>
  </si>
  <si>
    <t>95526</t>
  </si>
  <si>
    <t>Gerad Dowty (#95526)</t>
  </si>
  <si>
    <t>Copeland, Taron | Maverick Services LLC, Main</t>
  </si>
  <si>
    <t>95525</t>
  </si>
  <si>
    <t>Alert: N-Able | EagleBurgmann | AZHOUSDB034 | EagleBurgmann &gt; EB Azure Production on AZHOUSDB034 is... [60/77] (#95525)</t>
  </si>
  <si>
    <t>AZHOUSDB034</t>
  </si>
  <si>
    <t>95524</t>
  </si>
  <si>
    <t>Outlook/iDocs error (#95524)</t>
  </si>
  <si>
    <t>Mulvaney, Mikelyn | Lummus Technology IT</t>
  </si>
  <si>
    <t>Lummus, Bloomfield, Knowles, Catherine</t>
  </si>
  <si>
    <t>95523</t>
  </si>
  <si>
    <t>Hotspot connection (#95523)</t>
  </si>
  <si>
    <t>Agreda, Filomena | UG2, Main</t>
  </si>
  <si>
    <t>95522</t>
  </si>
  <si>
    <t>Potential Phish: [External]  Drag Reducing Agent : 2022-2028 (#95522)</t>
  </si>
  <si>
    <t>Santos, Hector | LiquidPower Specialty Products Inc., Main</t>
  </si>
  <si>
    <t>95516</t>
  </si>
  <si>
    <t>Carbon Black Cloud Alert - 84643d61-93db-5ce0-a68f-84ff48e19346 (#95516)</t>
  </si>
  <si>
    <t>95515</t>
  </si>
  <si>
    <t>Accounts Locked (#95515)</t>
  </si>
  <si>
    <t>95514</t>
  </si>
  <si>
    <t>Carbon Black Cloud Alert - 0cb4dc14-d8e7-e9ca-a731-026eeb3cb232 (#95514)</t>
  </si>
  <si>
    <t>95513</t>
  </si>
  <si>
    <t>RE: Install NaviWorks (#95513)</t>
  </si>
  <si>
    <t>95512</t>
  </si>
  <si>
    <t>Potential Phish: [External]  Amanda, please share your thoughts in
 this survey about trainings from the 1st Quarter of 2022 (#95512)</t>
  </si>
  <si>
    <t>Williams, Amanda | LiquidPower Specialty Products Inc., Main</t>
  </si>
  <si>
    <t>95508</t>
  </si>
  <si>
    <t>Alert: N-Able | Lummus Technology | NL-HAG-WLC-01 | Lummus Technology &gt; LUM NE The Hague on NL-HAG-WLC-01... [60/85] (#95508)</t>
  </si>
  <si>
    <t>NL-HAG-WLC-01</t>
  </si>
  <si>
    <t>95506</t>
  </si>
  <si>
    <t>Alert: N-Able | Puffer | BRY-FS-0021 | Puffer &gt; PUF US TX Stafford on BRY-FS-0021 is Warning... [60/69] (#95506)</t>
  </si>
  <si>
    <t>95504</t>
  </si>
  <si>
    <t>Phishing email (#95504)</t>
  </si>
  <si>
    <t>95503</t>
  </si>
  <si>
    <t>MFA notifications not being sent to app (#95503)</t>
  </si>
  <si>
    <t>Heslip, Kelly | LiquidPower Specialty Products Inc., BRY</t>
  </si>
  <si>
    <t>95501</t>
  </si>
  <si>
    <t>Carbon Black Cloud Alert - 89bf75d4-b1be-11ec-a9f0-185680d7f185 (#95501)</t>
  </si>
  <si>
    <t>95500</t>
  </si>
  <si>
    <t>Mass delete Sentinel Incident ID: 4762 (#95500)</t>
  </si>
  <si>
    <t>95499</t>
  </si>
  <si>
    <t>Alert: N-Able | Read King | RKHOST | Read King &gt; REA US TX Houston on RKHOST is Warning Me... [60/66] (#95499)</t>
  </si>
  <si>
    <t>95498</t>
  </si>
  <si>
    <t>Alert Email Digest: PrismCentral has 5 unresolved alerts (#95498)</t>
  </si>
  <si>
    <t>95497</t>
  </si>
  <si>
    <t>Potential Phish: [External]  Robert, please share your thoughts in
 this survey about trainings from the 1st Quarter of 2022 (#95497)</t>
  </si>
  <si>
    <t>Barbour, Todd | LiquidPower Specialty Products Inc., Main</t>
  </si>
  <si>
    <t>95496</t>
  </si>
  <si>
    <t>Alert: N-Able | Hoover Circular Solutions | JETPRDAPP01 | Hoover Circular Solutions &gt; HOO US TX Houston on JETP... [60/87] (#95496)</t>
  </si>
  <si>
    <t>95495</t>
  </si>
  <si>
    <t>Alert: N-Able | Puffer | STA-PSSIC-SW1 | Puffer &gt; PUF US TX Stafford on STA-PSSIC-SW1 is Faile... [60/76] (#95495)</t>
  </si>
  <si>
    <t>95494</t>
  </si>
  <si>
    <t>Alert: N-Able | Puffer | stc4235ap-3 | Puffer &gt; PUF US TX Stafford on stc4235ap-3 is Failed ... [60/74] (#95494)</t>
  </si>
  <si>
    <t>95493</t>
  </si>
  <si>
    <t>Alert: N-Able | Puffer | stc4235ap-5 | Puffer &gt; PUF US TX Stafford on stc4235ap-5 is Failed ... [60/74] (#95493)</t>
  </si>
  <si>
    <t>95492</t>
  </si>
  <si>
    <t>Alert: N-Able | Puffer | NewPSSICVGW | Puffer &gt; PUF US TX Stafford on NewPSSICVGW is Failed ... [60/74] (#95492)</t>
  </si>
  <si>
    <t>95491</t>
  </si>
  <si>
    <t>Alert: N-Able | Puffer | stc4235ap-7 | Puffer &gt; PUF US TX Stafford on stc4235ap-7 is Failed ... [60/74] (#95491)</t>
  </si>
  <si>
    <t>95490</t>
  </si>
  <si>
    <t>User and group membership reconnaissance (SAMR) on one endpoint Sentinel Incident ID: 4756 (#95490)</t>
  </si>
  <si>
    <t>95489</t>
  </si>
  <si>
    <t>Alert: N-Able | Cypress Lawn | DEV-APP01 | Cypress Lawn &gt; CYP US CA Colma HQ on DEV-APP01 is Fai... [60/72] (#95489)</t>
  </si>
  <si>
    <t>95486</t>
  </si>
  <si>
    <t>ProII version 10.1 needed (#95486)</t>
  </si>
  <si>
    <t>Lummus, Mannheim, Dimitrova, Darina</t>
  </si>
  <si>
    <t>95485</t>
  </si>
  <si>
    <t>Alert: N-Able | EagleBurgmann | AZCCSSAP021 | EagleBurgmann &gt; EB Azure Production on AZCCSSAP021 is... [60/77] (#95485)</t>
  </si>
  <si>
    <t>95484</t>
  </si>
  <si>
    <t>Alert: N-Able | Hoover Circular Solutions | HVRFTH-OneSDEV | Hoover Circular Solutions &gt; HOO US TX Houston on HVRF... [60/95] (#95484)</t>
  </si>
  <si>
    <t>95483</t>
  </si>
  <si>
    <t>Alert: N-Able | Hoover Circular Solutions | HVRFTH-Workflow | Hoover Circular Solutions &gt; HOO US TX Houston on HVRF... [60/96] (#95483)</t>
  </si>
  <si>
    <t>95482</t>
  </si>
  <si>
    <t>Alert: N-Able | Hoover Circular Solutions | JETDEVAPP01 | Hoover Circular Solutions &gt; HOO US TX Houston on JETD... [60/92] (#95482)</t>
  </si>
  <si>
    <t>95481</t>
  </si>
  <si>
    <t>Alert: N-Able | Hoover Circular Solutions | JETDEVSQL01 | Hoover Circular Solutions &gt; HOO US TX Houston on JETD... [60/92] (#95481)</t>
  </si>
  <si>
    <t>95479</t>
  </si>
  <si>
    <t>Alert: N-Able | Alcami | alcnuwebes1-v02 | Alcami &gt; ALC Azure Non-Production on alcnuwebes1-v02 ... [60/84] (#95479)</t>
  </si>
  <si>
    <t>95478</t>
  </si>
  <si>
    <t>Alert: N-Able | Lummus Technology | NL-HAG-LT-PA-FW01 | Lummus Technology &gt; LUM NE The Hague on NL-HAG-LT-PA-... [60/89] (#95478)</t>
  </si>
  <si>
    <t xml:space="preserve">NL-HAG-LT-PA-FW01 </t>
  </si>
  <si>
    <t>95477</t>
  </si>
  <si>
    <t>Alert: N-Able | Hikma | WW-COL-DSPDB01 | Hikma &gt; HIK US OH Columbus on WW-COL-DSPDB01 is Faile... [60/93] (#95477)</t>
  </si>
  <si>
    <t>95476</t>
  </si>
  <si>
    <t>FW: New investigation: 2022-04-04-002 (#95476)</t>
  </si>
  <si>
    <t>95475</t>
  </si>
  <si>
    <t>Alert: N-Able | Carousel Motor Group | CMG-CorpRBC-RT02 | Carousel Motor Group &gt; CAR RBC Plaza on CMG-CorpRBC-R... [60/88] (#95475)</t>
  </si>
  <si>
    <t>95474</t>
  </si>
  <si>
    <t>Alert: N-Able | Gulf Capital Bank | HOU-SVR-VEEAM1 | Gulf Capital Bank &gt; GUL US TX Houston on HOU-SVR-VEEA... [60/92] (#95474)</t>
  </si>
  <si>
    <t>95473</t>
  </si>
  <si>
    <t>Alert: N-Able | Gulf Capital Bank | HOU-SVR-VEEAM1 | Gulf Capital Bank &gt; GUL US TX Houston on HOU-SVR-VEEA... [60/92] (#95473)</t>
  </si>
  <si>
    <t>95472</t>
  </si>
  <si>
    <t>Alert: N-Able | Coyuchi | SQL-SERVER | Coyuchi &gt; COY US SF Headquarters on SQL-SERVER is War... [60/73] (#95472)</t>
  </si>
  <si>
    <t>95471</t>
  </si>
  <si>
    <t>Alert: N-Able | Cypress Lawn | HQS-ABS01 | Cypress Lawn &gt; CYP US CA Colma HQ on HQS-ABS01 is War... [60/73] (#95471)</t>
  </si>
  <si>
    <t>95470</t>
  </si>
  <si>
    <t>Alert: N-Able | Lummus Technology | lum-medcv-pw-01 | Lummus Technology &gt; LUM Azure Production on lum-medcv... [60/82] (#95470)</t>
  </si>
  <si>
    <t>95469</t>
  </si>
  <si>
    <t>Alert: N-Able | Lummus Technology | lum-medcv-pw-01 | Lummus Technology &gt; LUM Azure Production on lum-medcv... [60/82] (#95469)</t>
  </si>
  <si>
    <t>95468</t>
  </si>
  <si>
    <t>Alert: N-Able | Puffer | BRY-CM-0001 | Puffer &gt; PUF US TX Stafford on BRY-CM-0001 is Warning... [60/69] (#95468)</t>
  </si>
  <si>
    <t>95467</t>
  </si>
  <si>
    <t>FW: New investigation: 2022-04-04-001 (#95467)</t>
  </si>
  <si>
    <t>95466</t>
  </si>
  <si>
    <t>printer not working (#95466)</t>
  </si>
  <si>
    <t>95463</t>
  </si>
  <si>
    <t>FW: Weekly Backup Report for RKDATTOSVR (#95463)</t>
  </si>
  <si>
    <t>95462</t>
  </si>
  <si>
    <t>FW: Weekly Backup Report for RKDATTOSVR (#95462)</t>
  </si>
  <si>
    <t>95461</t>
  </si>
  <si>
    <t>FW: Weekly Backup Report for RKDATTOSVR (#95461)</t>
  </si>
  <si>
    <t>95460</t>
  </si>
  <si>
    <t>FW: Weekly Backup Report for RKDATTOSVR (#95460)</t>
  </si>
  <si>
    <t>95458</t>
  </si>
  <si>
    <t>Datto ALERT SN: b42e99ab260c Host: PHSDATTOSVR ID: 2 Type: Device Not
 Seen Alert (#95458)</t>
  </si>
  <si>
    <t>95455</t>
  </si>
  <si>
    <t>Alert: N-Able | Puffer | BRY-SM-0008 | Puffer &gt; PUF US TX Stafford on BRY-SM-0008 is Failed ... [60/68] (#95455)</t>
  </si>
  <si>
    <t>95453</t>
  </si>
  <si>
    <t>Alert: N-Able | Hoover Circular Solutions | RDGateway01 | Hoover Circular Solutions &gt; HOO US TX Houston on RDGa... [60/86] (#95453)</t>
  </si>
  <si>
    <t>95452</t>
  </si>
  <si>
    <t>Alert: N-Able | Puffer | BRY-FS-0021 | Puffer &gt; PUF US TX Stafford on BRY-FS-0021 is Failed ... [60/68] (#95452)</t>
  </si>
  <si>
    <t>95450</t>
  </si>
  <si>
    <t>Unfamiliar sign-in propertiesIncident ID: 4758 (#95450)</t>
  </si>
  <si>
    <t>95449</t>
  </si>
  <si>
    <t>Alert: N-Able | Lummus Technology | lum-wfsus-pw-02 | Lummus Technology &gt; LUM Azure Production on lum-wfsus... [60/82] (#95449)</t>
  </si>
  <si>
    <t>95448</t>
  </si>
  <si>
    <t>Alert: N-Able | Lummus Technology | lum-wfsus-pw-02 | Lummus Technology &gt; LUM Azure Production on lum-wfsus... [60/82] (#95448)</t>
  </si>
  <si>
    <t>95447</t>
  </si>
  <si>
    <t>Alert: N-Able | Lummus Technology | lum-medin-pw-01 | Lummus Technology &gt; LUM Azure Production on lum-medin... [60/91] (#95447)</t>
  </si>
  <si>
    <t>95446</t>
  </si>
  <si>
    <t>Alert: N-Able | Lummus Technology | lum-hwein-pw-02 | Lummus Technology &gt; LUM Azure Production on lum-hwein... [60/91] (#95446)</t>
  </si>
  <si>
    <t>lum-hwein-pw-02 (Virtual Compute)</t>
  </si>
  <si>
    <t>95445</t>
  </si>
  <si>
    <t>Alert: N-Able | Lummus Technology | lum-pdmin-pw-01 | Lummus Technology &gt; LUM Azure Production on lum-pdmin... [60/91] (#95445)</t>
  </si>
  <si>
    <t>LUM-PDMIN-PW-01 (OS)</t>
  </si>
  <si>
    <t>95444</t>
  </si>
  <si>
    <t>Alert: N-Able | Lummus Technology | lum-acsin-pw-01 | Lummus Technology &gt; LUM Azure Production on lum-acsin... [60/91] (#95444)</t>
  </si>
  <si>
    <t>95443</t>
  </si>
  <si>
    <t>Alert: N-Able | Lummus Technology | lum-pdcin-pw-02 | Lummus Technology &gt; LUM Azure Production on lum-pdcin... [60/91] (#95443)</t>
  </si>
  <si>
    <t>LUM-PDCIN-PW-02 (OS)</t>
  </si>
  <si>
    <t>95442</t>
  </si>
  <si>
    <t>Alert: N-Able | Lummus Technology | lum-umbin-pl-01 | Lummus Technology &gt; LUM Azure Production on lum-umbin... [60/91] (#95442)</t>
  </si>
  <si>
    <t>lum-umbin-pl-01 (OS)</t>
  </si>
  <si>
    <t>95441</t>
  </si>
  <si>
    <t>Alert: N-Able | Lummus Technology | lum-komin-pl-01 | Lummus Technology &gt; LUM IND Gurgaon on lum-komin-pl-0... [60/86] (#95441)</t>
  </si>
  <si>
    <t>95440</t>
  </si>
  <si>
    <t>Alert: N-Able | Lummus Technology | lum-stbin-pw-01 | Lummus Technology &gt; LUM Azure Production on lum-stbin... [60/91] (#95440)</t>
  </si>
  <si>
    <t>95439</t>
  </si>
  <si>
    <t>Alert: N-Able | Lummus Technology | lum-umbin-pl-02 | Lummus Technology &gt; LUM Azure Production on lum-umbin... [60/91] (#95439)</t>
  </si>
  <si>
    <t>lum-umbin-pl-02 (OS)</t>
  </si>
  <si>
    <t>95438</t>
  </si>
  <si>
    <t>Alert: N-Able | Lummus Technology | lum-prtin-pw-01 | Lummus Technology &gt; LUM Azure Production on lum-prtin... [60/91] (#95438)</t>
  </si>
  <si>
    <t>95437</t>
  </si>
  <si>
    <t>Alert: N-Able | Lummus Technology | lum-wfsin-pw-01 | Lummus Technology &gt; LUM Azure Production on lum-wfsin... [60/91] (#95437)</t>
  </si>
  <si>
    <t>95436</t>
  </si>
  <si>
    <t>Alert: N-Able | Lummus Technology | lum-scmin-pw-01 | Lummus Technology &gt; LUM Azure Production on lum-scmin... [60/91] (#95436)</t>
  </si>
  <si>
    <t>LUM-SCMIN-PW-01 (OS)</t>
  </si>
  <si>
    <t>95435</t>
  </si>
  <si>
    <t>Alert: N-Able | Lummus Technology | lum-eaus-pw-01 | Lummus Technology &gt; LUM Azure Production on lum-eaus-... [60/90] (#95435)</t>
  </si>
  <si>
    <t>95434</t>
  </si>
  <si>
    <t>Alert: N-Able | Hoover Circular Solutions | az-nas01 | Hoover Circular Solutions &gt; HOO US TX Houston on az-n... [60/80] (#95434)</t>
  </si>
  <si>
    <t>95433</t>
  </si>
  <si>
    <t>Alert: N-Able | Hoover Circular Solutions | az-nas01 | Hoover Circular Solutions &gt; HOO US TX Houston on az-n... [60/80] (#95433)</t>
  </si>
  <si>
    <t>95432</t>
  </si>
  <si>
    <t>Alert: N-Able | ExactlyIT | False | Scheduled Task coyuchi cleanup shipmentprocesscheck folder C... [60/68] (#95432)</t>
  </si>
  <si>
    <t>95431</t>
  </si>
  <si>
    <t>HTRI License is not available (#95431)</t>
  </si>
  <si>
    <t>Lummus, Gurgaon, GOLUI, CHIRANJIT</t>
  </si>
  <si>
    <t>95430</t>
  </si>
  <si>
    <t>Alert: N-Able | EagleBurgmann | AZVAHSAP013 | EagleBurgmann &gt; EB Azure Production on AZVAHSAP013 is... [60/82] (#95430)</t>
  </si>
  <si>
    <t>95899</t>
  </si>
  <si>
    <t>Admins request, (#95899)</t>
  </si>
  <si>
    <t>Barger, Jacob  | LiquidPower Specialty Products Inc., Main</t>
  </si>
  <si>
    <t>95882</t>
  </si>
  <si>
    <t>Offboard Employee (#95882)</t>
  </si>
  <si>
    <t>Shafer, Lindsey | Innowatts, Main</t>
  </si>
  <si>
    <t>95877</t>
  </si>
  <si>
    <t>RE: LT_INACTIVATE Process run to success (#95877)</t>
  </si>
  <si>
    <t>Oracle-PeopleSoft HR</t>
  </si>
  <si>
    <t>95875</t>
  </si>
  <si>
    <t>TALEO Department to Match PEOPLESOFT (#95875)</t>
  </si>
  <si>
    <t>Lummus, The Woodlands, Greenleaf, Jackie</t>
  </si>
  <si>
    <t>95868</t>
  </si>
  <si>
    <t>Uninstall Fidelis for Crystal Rubiero (#95868)</t>
  </si>
  <si>
    <t>Rubeiro, Crystal | LiquidPower Specialty Products Inc., Main</t>
  </si>
  <si>
    <t>95865</t>
  </si>
  <si>
    <t>Uninstall Fidelis for Michael Brown (#95865)</t>
  </si>
  <si>
    <t>Brown, Michael | LiquidPower Specialty Products Inc., Main</t>
  </si>
  <si>
    <t>95857</t>
  </si>
  <si>
    <t>Houston Q2 PC order - CAR 2022-0024 (#95857)</t>
  </si>
  <si>
    <t>Perez, Judith | Lummus Technology IT</t>
  </si>
  <si>
    <t>95855</t>
  </si>
  <si>
    <t>Uninstall Fidelis for Lee, Yung (#95855)</t>
  </si>
  <si>
    <t>Lee, Yung | LiquidPower Specialty Products Inc., Main</t>
  </si>
  <si>
    <t>95846</t>
  </si>
  <si>
    <t>New Office Phone needed (#95846)</t>
  </si>
  <si>
    <t>Robert Owens | Lummus Technology IT</t>
  </si>
  <si>
    <t>Lummus, Pasadena, Burleson, Ben</t>
  </si>
  <si>
    <t>95844</t>
  </si>
  <si>
    <t>Access to Marketing Shared Drive (#95844)</t>
  </si>
  <si>
    <t>Widdoes, Brian | Hisco, Main</t>
  </si>
  <si>
    <t>95833</t>
  </si>
  <si>
    <t>New Contractor Request (#95833)</t>
  </si>
  <si>
    <t>Carter, Jeremy | LiquidPower Specialty Products Inc., BRY</t>
  </si>
  <si>
    <t>95831</t>
  </si>
  <si>
    <t>unable to access sharepoint. (#95831)</t>
  </si>
  <si>
    <t>Graham, Michael | LiquidPower Specialty Products Inc., Main</t>
  </si>
  <si>
    <t>MSP-Azure Active Directory Account</t>
  </si>
  <si>
    <t>95829</t>
  </si>
  <si>
    <t>Metadata update on 04-05-22 (#95829)</t>
  </si>
  <si>
    <t>Lummus, External Client, Sara, Mallesh</t>
  </si>
  <si>
    <t>95815</t>
  </si>
  <si>
    <t>Printer installation after computer reset (#95815)</t>
  </si>
  <si>
    <t>Lummus, Mannheim, Bangerth, Stefan</t>
  </si>
  <si>
    <t>95787</t>
  </si>
  <si>
    <t>Access to Everyone LTHT Gurgaon Email ID (#95787)</t>
  </si>
  <si>
    <t>95765</t>
  </si>
  <si>
    <t>Fwd: Spam Notification: 4 New Messages (#95765)</t>
  </si>
  <si>
    <t>MSP-Email Service</t>
  </si>
  <si>
    <t>95713</t>
  </si>
  <si>
    <t>VPN issues (#95713)</t>
  </si>
  <si>
    <t>Price, Shalonda | LiquidPower Specialty Products Inc., Main</t>
  </si>
  <si>
    <t>95709</t>
  </si>
  <si>
    <t>Install n-able on computer (#95709)</t>
  </si>
  <si>
    <t>King,  Khadijah | Spruce, Main</t>
  </si>
  <si>
    <t>Spruce-IT Global Service Desk</t>
  </si>
  <si>
    <t>95704</t>
  </si>
  <si>
    <t>Email (#95704)</t>
  </si>
  <si>
    <t>Hisco-Applications-Microsoft Office</t>
  </si>
  <si>
    <t>95702</t>
  </si>
  <si>
    <t>Add secondary outlook account (#95702)</t>
  </si>
  <si>
    <t>95697</t>
  </si>
  <si>
    <t>Hubble - AR As-of I/C Foreign  (#95697)</t>
  </si>
  <si>
    <t>95690</t>
  </si>
  <si>
    <t>LSPI New Employee Request [#409] (#95690)</t>
  </si>
  <si>
    <t>Forms, Wufoo | Accudata Customer, Main</t>
  </si>
  <si>
    <t>95678</t>
  </si>
  <si>
    <t>Foxit PDF Editor (#95678)</t>
  </si>
  <si>
    <t>Abington, Dennis | LiquidPower Specialty Products Inc., BRY</t>
  </si>
  <si>
    <t>95674</t>
  </si>
  <si>
    <t>Office Phone (#95674)</t>
  </si>
  <si>
    <t>95667</t>
  </si>
  <si>
    <t>Aryaka: Service Impacting Maintenance
 [ref:_00DA0ISST._5003w1cAuvS:ref] (#95667)</t>
  </si>
  <si>
    <t>LUM-Replace/Install new</t>
  </si>
  <si>
    <t>95660</t>
  </si>
  <si>
    <t>Computer access (#95660)</t>
  </si>
  <si>
    <t>95649</t>
  </si>
  <si>
    <t>Uninstall Fidelis for Johnson Charles (#95649)</t>
  </si>
  <si>
    <t>Johnson, Charles | LiquidPower Specialty Products Inc., BRY</t>
  </si>
  <si>
    <t>95605</t>
  </si>
  <si>
    <t>Outlook shared mail issue (#95605)</t>
  </si>
  <si>
    <t>Burgess, Joanna | Hoover Circular Solutions , Main</t>
  </si>
  <si>
    <t>95567</t>
  </si>
  <si>
    <t>Unlicensed product (#95567)</t>
  </si>
  <si>
    <t>PSG-Microsoft Excel _EIT</t>
  </si>
  <si>
    <t>PSG-Excel-Configuration</t>
  </si>
  <si>
    <t>95563</t>
  </si>
  <si>
    <t>printer set up (#95563)</t>
  </si>
  <si>
    <t>Borra, John | Hisco, Main</t>
  </si>
  <si>
    <t>95556</t>
  </si>
  <si>
    <t>Suspicious emails (#95556)</t>
  </si>
  <si>
    <t>95543</t>
  </si>
  <si>
    <t>Offboarding Request (#95543)</t>
  </si>
  <si>
    <t>95542</t>
  </si>
  <si>
    <t>Offboarding Request (#95542)</t>
  </si>
  <si>
    <t>95540</t>
  </si>
  <si>
    <t>Offboarding Request (#95540)</t>
  </si>
  <si>
    <t>95538</t>
  </si>
  <si>
    <t>Offboarding Request; Mahesh Maharana (#95538)</t>
  </si>
  <si>
    <t>95519</t>
  </si>
  <si>
    <t>Message notification (#95519)</t>
  </si>
  <si>
    <t>MSP-Cisco Call Manager</t>
  </si>
  <si>
    <t>MSP-Cisco Call Manager-Performance</t>
  </si>
  <si>
    <t>95505</t>
  </si>
  <si>
    <t>access to use USB for data copying (#95505)</t>
  </si>
  <si>
    <t>Lummus, Moscow, Babaeva, Inna</t>
  </si>
  <si>
    <t>95488</t>
  </si>
  <si>
    <t>HTRI not working since morning (#95488)</t>
  </si>
  <si>
    <t>Lummus, Gurgaon, Singh, Rajnish</t>
  </si>
  <si>
    <t>95459</t>
  </si>
  <si>
    <t>URGENT!!! - HFM access (#95459)</t>
  </si>
  <si>
    <t>Lummus, Moscow, Sokolova, Rimma</t>
  </si>
  <si>
    <t>95456</t>
  </si>
  <si>
    <t>Regarding Remote Desktop (#95456)</t>
  </si>
  <si>
    <t>Lummus, Gurgaon, Nidubrolu, Anuradha</t>
  </si>
  <si>
    <t>95454</t>
  </si>
  <si>
    <t>RE: HTRI NOT WORKING (#95454)</t>
  </si>
  <si>
    <t>Lummus, Gurgaon, Haldar, Debdatta</t>
  </si>
  <si>
    <t>95451</t>
  </si>
  <si>
    <t>HTRI Not Working (#95451)</t>
  </si>
  <si>
    <t>Lummus, Gurgaon, Parekh, Mihir</t>
  </si>
  <si>
    <t>Grajales, Patrick_EIT | ExactlyIT MX</t>
  </si>
  <si>
    <t>Revilla, Carlos_EIT | ExactlyIT MX</t>
  </si>
  <si>
    <t>92040</t>
  </si>
  <si>
    <t>FW: Timesheets - offset entry missing (#92040)</t>
  </si>
  <si>
    <t>Lummus-AMS_Timesheet</t>
  </si>
  <si>
    <t>92006</t>
  </si>
  <si>
    <t>Pro-II Ver 10.1 (#92006)</t>
  </si>
  <si>
    <t>91475</t>
  </si>
  <si>
    <t>91426</t>
  </si>
  <si>
    <t>91424</t>
  </si>
  <si>
    <t>91352</t>
  </si>
  <si>
    <t>Laptop request (#91352)</t>
  </si>
  <si>
    <t>91301</t>
  </si>
  <si>
    <t>GitHub User for Odoo Supporter (#91301)</t>
  </si>
  <si>
    <t>Reminder</t>
  </si>
  <si>
    <t>Github User tdetry</t>
  </si>
  <si>
    <t>91281</t>
  </si>
  <si>
    <t>Check devices in N-able, Veeam and Vsphere, should match in all tools (#91281)</t>
  </si>
  <si>
    <t>91232</t>
  </si>
  <si>
    <t>Laptop - Erick Armas  (#91232)</t>
  </si>
  <si>
    <t>91160</t>
  </si>
  <si>
    <t>Replace Monitors (#91160)</t>
  </si>
  <si>
    <t>Torres, Daniel | Hisco, Main</t>
  </si>
  <si>
    <t>91117</t>
  </si>
  <si>
    <t>BRYSYN01 - BRY Synology ALERTA new DSM update has been detected on BRYSYN01 (#91117)</t>
  </si>
  <si>
    <t>91049</t>
  </si>
  <si>
    <t>Need to add Cisco Desk phone to InformaCast (#91049)</t>
  </si>
  <si>
    <t>90995</t>
  </si>
  <si>
    <t>Battery issues (#90995)</t>
  </si>
  <si>
    <t>KOPPENHOEFER, SCOTT LARRY | Hisco, Main</t>
  </si>
  <si>
    <t>90940</t>
  </si>
  <si>
    <t>CKSSYN01 - CKS Synology ALERT IP address [10.100.100.77] has been blocked by CKSSYN01 via DSM (#90940)</t>
  </si>
  <si>
    <t>90917</t>
  </si>
  <si>
    <t>Monitors (#90917)</t>
  </si>
  <si>
    <t>90845</t>
  </si>
  <si>
    <t>access to all quotations for CSM (#90845)</t>
  </si>
  <si>
    <t>90807</t>
  </si>
  <si>
    <t>CKSSYN01 - CKS Synology ALERT A new DSM update has been detected on CKSSYN01 (#90807)</t>
  </si>
  <si>
    <t>90802</t>
  </si>
  <si>
    <t>https://perform.trakstar.com (#90802)</t>
  </si>
  <si>
    <t>90682</t>
  </si>
  <si>
    <t>Hubble Open As Of AR Report  (#90682)</t>
  </si>
  <si>
    <t>90670</t>
  </si>
  <si>
    <t>CAR Software-access request (#90670)</t>
  </si>
  <si>
    <t>Lummus, The Woodlands, Davis, Jess</t>
  </si>
  <si>
    <t>90538</t>
  </si>
  <si>
    <t>New Employee Setup for David Gonzalez (#90538)</t>
  </si>
  <si>
    <t>90381</t>
  </si>
  <si>
    <t>Lummus - Create CIs (#90381)</t>
  </si>
  <si>
    <t>90194</t>
  </si>
  <si>
    <t>Lummus - Move all AVDs FSLogix path to the new Azure Storage (#90194)</t>
  </si>
  <si>
    <t>Roesmaladi, John | Hisco</t>
  </si>
  <si>
    <t>Kumar, Sunil_EIT | ExactlyIT Inc.</t>
  </si>
  <si>
    <t>95222</t>
  </si>
  <si>
    <t>Unable to log in to computer (#95222)</t>
  </si>
  <si>
    <t>Davidson, David | LiquidPower Specialty Products Inc., Main</t>
  </si>
  <si>
    <t>95110</t>
  </si>
  <si>
    <t>need help for OE# 11651933-00/01 (#95110)</t>
  </si>
  <si>
    <t>95078</t>
  </si>
  <si>
    <t>LSPI - BRYVMPADFS01 | Trust relationship is broken (#95078)</t>
  </si>
  <si>
    <t>95063</t>
  </si>
  <si>
    <t>New ticket from: High Priority Issue Medisoft Error (#94041) (#95063)</t>
  </si>
  <si>
    <t>Fatheree, Jorrie | Principle Health Systems, Main</t>
  </si>
  <si>
    <t>95035</t>
  </si>
  <si>
    <t>Ticket 95014 is not solved... (#95035)</t>
  </si>
  <si>
    <t>95034</t>
  </si>
  <si>
    <t>View Icon Access (#95034)</t>
  </si>
  <si>
    <t>Basa, Graciela | Hisco, Main</t>
  </si>
  <si>
    <t>94934</t>
  </si>
  <si>
    <t>Microphong of laptop issues (#94934)</t>
  </si>
  <si>
    <t>94834</t>
  </si>
  <si>
    <t>New ticket from: New ticket from: Outlook - Not Responding (#89028) (#90297) (#94834)</t>
  </si>
  <si>
    <t>Reyes, Jessica | LiquidPower Specialty Products Inc., Main</t>
  </si>
  <si>
    <t>94830</t>
  </si>
  <si>
    <t>New ticket from: Access to converge helpdesk (#82877) (#94830)</t>
  </si>
  <si>
    <t>jlsuarez@hiscoinc.com</t>
  </si>
  <si>
    <t>94794</t>
  </si>
  <si>
    <t>New Employee Setup for Rhonda Johnson (#94794)</t>
  </si>
  <si>
    <t>94790</t>
  </si>
  <si>
    <t>CARD IVR ISSUE (#94790)</t>
  </si>
  <si>
    <t>94753</t>
  </si>
  <si>
    <t>Email will not open in Inqueue (#94753)</t>
  </si>
  <si>
    <t>Irwin, Monica | Hisco, Main</t>
  </si>
  <si>
    <t>94734</t>
  </si>
  <si>
    <t>Logging into JTS (#94734)</t>
  </si>
  <si>
    <t>Dunn, Carl | UG2, Tri-State</t>
  </si>
  <si>
    <t>94708</t>
  </si>
  <si>
    <t>Remove Scott Meint's profile (#94708)</t>
  </si>
  <si>
    <t>94674</t>
  </si>
  <si>
    <t>Cisco critical security vulnerabilities (#94674)</t>
  </si>
  <si>
    <t>Ogden, Andrew | Puffer Sweiven, LP, Main</t>
  </si>
  <si>
    <t>94645</t>
  </si>
  <si>
    <t>FOXIT PHANTOM (#94645)</t>
  </si>
  <si>
    <t>94595</t>
  </si>
  <si>
    <t>TEST Ticket - Cherwell to Odoo - Steve Staten (#94595)</t>
  </si>
  <si>
    <t>Staten, Steve | ExactlyIT Inc.</t>
  </si>
  <si>
    <t>Staten, Steve | Converge TP, Main Location</t>
  </si>
  <si>
    <t>CEC-CSM</t>
  </si>
  <si>
    <t>CEC-SDM</t>
  </si>
  <si>
    <t>CEC-SDM-Ticketing-PD</t>
  </si>
  <si>
    <t>94576</t>
  </si>
  <si>
    <t>Concur Expense not entered in JDE (#94576)</t>
  </si>
  <si>
    <t>Lummus, Gurgaon, Maity, Kanchan</t>
  </si>
  <si>
    <t>Oracle-Hyperion FDM</t>
  </si>
  <si>
    <t>94527</t>
  </si>
  <si>
    <t>UltraEdit not working (#94527)</t>
  </si>
  <si>
    <t>Lummus, Gurgaon, Ghosh, Amartya</t>
  </si>
  <si>
    <t>IDM Computer Solutions-UltraEdit Professional</t>
  </si>
  <si>
    <t>94481</t>
  </si>
  <si>
    <t>Memory space (#94481)</t>
  </si>
  <si>
    <t>Odeski, Julia | LiquidPower Specialty Products Inc., BRY</t>
  </si>
  <si>
    <t>MSP-Storage Workstation Disk Space</t>
  </si>
  <si>
    <t>94465</t>
  </si>
  <si>
    <t>remote work (#94465)</t>
  </si>
  <si>
    <t>Plascencia, Angelica | Hisco, Workstation - US9</t>
  </si>
  <si>
    <t>94464</t>
  </si>
  <si>
    <t>Remote Work  (#94464)</t>
  </si>
  <si>
    <t>Hernandez, Laura | Hisco, Main</t>
  </si>
  <si>
    <t>94432</t>
  </si>
  <si>
    <t>Remove &amp; Reinstall Office 365 CELL PHONE (#94432)</t>
  </si>
  <si>
    <t>94413</t>
  </si>
  <si>
    <t>NEW SCANNER SETUP (#94413)</t>
  </si>
  <si>
    <t>Stevenson, Scott | Hisco, Workstation - US9</t>
  </si>
  <si>
    <t>94391</t>
  </si>
  <si>
    <t>RE: FUZE (#94391)</t>
  </si>
  <si>
    <t>94337</t>
  </si>
  <si>
    <t>Iphone unable to join Corporate Network (#94337)</t>
  </si>
  <si>
    <t>Cammack, Edward | LiquidPower Specialty Products Inc., BRY</t>
  </si>
  <si>
    <t>94327</t>
  </si>
  <si>
    <t>RE: IT Email (#94327)</t>
  </si>
  <si>
    <t>94252</t>
  </si>
  <si>
    <t>Alert: Gulf Capital Bank &gt; GUL US TX Houston on HOU-SVR-VEEAM1 is Failed Veeam Failed Jobs   (#94252)</t>
  </si>
  <si>
    <t>94159</t>
  </si>
  <si>
    <t>Tijuana's pick ticket not working (#94159)</t>
  </si>
  <si>
    <t>94097</t>
  </si>
  <si>
    <t>Password sync issues (#94097)</t>
  </si>
  <si>
    <t>Kail, Matthew | LiquidPower Specialty Products Inc., Main</t>
  </si>
  <si>
    <t>94080</t>
  </si>
  <si>
    <t>Odoo Error (#94080)</t>
  </si>
  <si>
    <t>Velez, Martin_EIT | ExactlyIT Inc.</t>
  </si>
  <si>
    <t>93945</t>
  </si>
  <si>
    <t>FW: Scheduled maintenance for network "Bruegmann USA - appliance" in organization "Bruegmann USA, Inc." (#93945)</t>
  </si>
  <si>
    <t xml:space="preserve">Bruegmann Group USA, IT Monitoring Events | Bruegmann Group USA, </t>
  </si>
  <si>
    <t>93932</t>
  </si>
  <si>
    <t>Alert: Hisco &gt; HIS US TX Houston Servers - 2nd Patch Group on CyrAdvMobile is Warning Disk  C: (#93932)</t>
  </si>
  <si>
    <t>93847</t>
  </si>
  <si>
    <t>Verify N-able connections to workstations (#93847)</t>
  </si>
  <si>
    <t>93842</t>
  </si>
  <si>
    <t>DG_Comms_Local_Pasadena_All
 &lt;DG_Comms_Local_Pasadena_All@lummustech.com&gt; Email Group (#93842)</t>
  </si>
  <si>
    <t>Lummus, Pasadena, Bruner, Pam</t>
  </si>
  <si>
    <t>93831</t>
  </si>
  <si>
    <t>Computer fan and potentially motherboard going on (#93831)</t>
  </si>
  <si>
    <t>Arnold, Laury | LiquidPower Specialty Products Inc., BRY</t>
  </si>
  <si>
    <t>93824</t>
  </si>
  <si>
    <t>Twilio Conference Issues (#93824)</t>
  </si>
  <si>
    <t>EIT-Twilio Flex</t>
  </si>
  <si>
    <t>93398</t>
  </si>
  <si>
    <t>Unable to send emails not working (#93398)</t>
  </si>
  <si>
    <t>ssemoin@principlehs.com</t>
  </si>
  <si>
    <t>93226</t>
  </si>
  <si>
    <t>[OpenDNS] A user wants to access pan.baidu.com (#93226)</t>
  </si>
  <si>
    <t>domain-block@opendns.com</t>
  </si>
  <si>
    <t>93148</t>
  </si>
  <si>
    <t>Ethernet port not connecting to network at Chickasha Plant (#93148)</t>
  </si>
  <si>
    <t>93031</t>
  </si>
  <si>
    <t>New ticket from: Idocs (#93012) (#93031)</t>
  </si>
  <si>
    <t>93030</t>
  </si>
  <si>
    <t>New ticket from: Idocs (#93012) (#93030)</t>
  </si>
  <si>
    <t>92851</t>
  </si>
  <si>
    <t>Outlook Problems/Freeze  (#92851)</t>
  </si>
  <si>
    <t>Garcia, Diana | Hisco, Main</t>
  </si>
  <si>
    <t>92544</t>
  </si>
  <si>
    <t>Enid import (#92544)</t>
  </si>
  <si>
    <t>Lummus, Bloomfield, Haines, Robert</t>
  </si>
  <si>
    <t>92467</t>
  </si>
  <si>
    <t>Connect printer to network (#92467)</t>
  </si>
  <si>
    <t>Martinez, Rocio | Hisco, Main</t>
  </si>
  <si>
    <t>92276</t>
  </si>
  <si>
    <t>Outlook not connecting thru VPN   (#92276)</t>
  </si>
  <si>
    <t>Docking station (#92204)</t>
  </si>
  <si>
    <t>95041</t>
  </si>
  <si>
    <t>Pasadena Front Desk Group Email (#95041)</t>
  </si>
  <si>
    <t>94367</t>
  </si>
  <si>
    <t>LSPI - Add physical servers to Nable monitoring (#94367)</t>
  </si>
  <si>
    <t>95427</t>
  </si>
  <si>
    <t>HTRI not working_04-Apr (#95427)</t>
  </si>
  <si>
    <t>Lummus, Gurgaon, Mate, Vinod</t>
  </si>
  <si>
    <t>95426</t>
  </si>
  <si>
    <t>HTRI IS NOT WORKING (#95426)</t>
  </si>
  <si>
    <t>Lummus, Gurgaon, Bajpai, Piyush</t>
  </si>
  <si>
    <t>95425</t>
  </si>
  <si>
    <t>RE: HTRI NOT WORKING (#95425)</t>
  </si>
  <si>
    <t>95229</t>
  </si>
  <si>
    <t>New Employee Setup for Mark  Neuber (#95229)</t>
  </si>
  <si>
    <t>95204</t>
  </si>
  <si>
    <t>JDE problem (#95204)</t>
  </si>
  <si>
    <t>Connie.Li@lummustech.com</t>
  </si>
  <si>
    <t>95117</t>
  </si>
  <si>
    <t>Uninstall Fidelis for Ben Olive (#95117)</t>
  </si>
  <si>
    <t>Olive, Ben | LiquidPower Specialty Products Inc., BRY</t>
  </si>
  <si>
    <t>95099</t>
  </si>
  <si>
    <t>Printer authenticador is not working (#95099)</t>
  </si>
  <si>
    <t>Kennedy, Cory | Hoover Circular Solutions , Main</t>
  </si>
  <si>
    <t>95098</t>
  </si>
  <si>
    <t>New Joiner - Rafael Hurtado (#95098)</t>
  </si>
  <si>
    <t>MSP-Active Directory</t>
  </si>
  <si>
    <t>MSP-AD-Account Creation</t>
  </si>
  <si>
    <t>95095</t>
  </si>
  <si>
    <t>New Joiner - Suriel Lopez (#95095)</t>
  </si>
  <si>
    <t>95094</t>
  </si>
  <si>
    <t>New Joiner - Andrea Ruiz (#95094)</t>
  </si>
  <si>
    <t>95093</t>
  </si>
  <si>
    <t>New Joiner - Cesar Carrasco (#95093)</t>
  </si>
  <si>
    <t>Vivero, Vivian_EIT | ExactlyIT Inc.</t>
  </si>
  <si>
    <t>95082</t>
  </si>
  <si>
    <t>LSPI - Patching Reports (#95082)</t>
  </si>
  <si>
    <t>95077</t>
  </si>
  <si>
    <t>FW: UG2 Email Addresses (#95077)</t>
  </si>
  <si>
    <t>McKenna, Thomas | UG2, Main</t>
  </si>
  <si>
    <t>95052</t>
  </si>
  <si>
    <t>Re: Approval (#95052)</t>
  </si>
  <si>
    <t>95046</t>
  </si>
  <si>
    <t>Nable installation (#95046)</t>
  </si>
  <si>
    <t>Casillas, Yamil_EIT | ExactlyIT Inc.</t>
  </si>
  <si>
    <t>Jones,  Tylor | Spruce, Main</t>
  </si>
  <si>
    <t>95045</t>
  </si>
  <si>
    <t>New Employee Setup for Mark Murphy (#95045)</t>
  </si>
  <si>
    <t>95000</t>
  </si>
  <si>
    <t>RE: McNair SR - Policy Based Routing Project (#95000)</t>
  </si>
  <si>
    <t>EShaw@accudatasystems.com</t>
  </si>
  <si>
    <t>94970</t>
  </si>
  <si>
    <t>SAP Access (#94970)</t>
  </si>
  <si>
    <t>Hearn, Steve | LiquidPower Specialty Products Inc., Main</t>
  </si>
  <si>
    <t>MSP-SAP-Configure</t>
  </si>
  <si>
    <t>94956</t>
  </si>
  <si>
    <t>New ticket from: Lotus Notes Inbox  (#94272) (#94956)</t>
  </si>
  <si>
    <t>Lummus, Gurgaon, Pandey, Amod</t>
  </si>
  <si>
    <t>94937</t>
  </si>
  <si>
    <t>Software issue (#94937)</t>
  </si>
  <si>
    <t>Lummus, The Hague, Pandey, Akhilesh Chandra</t>
  </si>
  <si>
    <t>94865</t>
  </si>
  <si>
    <t>Create new VM in US PRD (#94865)</t>
  </si>
  <si>
    <t>Tlapa, Alberto_EIT | ExactlyIT Inc.</t>
  </si>
  <si>
    <t>94844</t>
  </si>
  <si>
    <t>VPN installation (#94844)</t>
  </si>
  <si>
    <t>MSP-Aryaka VPN support</t>
  </si>
  <si>
    <t>MSP-Aryaka-Installation</t>
  </si>
  <si>
    <t>94809</t>
  </si>
  <si>
    <t>Offboard employee; Patrick Cheevers (#94809)</t>
  </si>
  <si>
    <t>94799</t>
  </si>
  <si>
    <t>Stripped attachments (#94799)</t>
  </si>
  <si>
    <t>kkaufman@accudatasystems.com</t>
  </si>
  <si>
    <t>94789</t>
  </si>
  <si>
    <t>RLI Insurance - User Set Up in the Portal (#94789)</t>
  </si>
  <si>
    <t>Orozco, Jorge_EIT | ExactlyIT Inc.</t>
  </si>
  <si>
    <t>Kavesh, Sabine | ExactlyIT Inc.</t>
  </si>
  <si>
    <t>94786</t>
  </si>
  <si>
    <t>PHD - User Set Up in the Portal (#94786)</t>
  </si>
  <si>
    <t>94744</t>
  </si>
  <si>
    <t>Installation of Visio (#94744)</t>
  </si>
  <si>
    <t>Lummus, The Woodlands, Narcida, Marcelito</t>
  </si>
  <si>
    <t>Microsoft Visio _EIT</t>
  </si>
  <si>
    <t>94733</t>
  </si>
  <si>
    <t>LSPI - Provide a list of server not being backed up by Veeam (#94733)</t>
  </si>
  <si>
    <t>94732</t>
  </si>
  <si>
    <t>JIRA Tickets presentation (#94732)</t>
  </si>
  <si>
    <t>94668</t>
  </si>
  <si>
    <t>ATLDC (#94668)</t>
  </si>
  <si>
    <t>94654</t>
  </si>
  <si>
    <t>(P3- Medium) Work Email (#94654)</t>
  </si>
  <si>
    <t>dancinman25@gmail.com</t>
  </si>
  <si>
    <t>94644</t>
  </si>
  <si>
    <t>printer offline (#94644)</t>
  </si>
  <si>
    <t>Lummus, Pasadena, Sasek, Mark</t>
  </si>
  <si>
    <t>94635</t>
  </si>
  <si>
    <t>Issue with Excel file (#94635)</t>
  </si>
  <si>
    <t>Lummus, Gurgaon, Jain, Ankur</t>
  </si>
  <si>
    <t>94625</t>
  </si>
  <si>
    <t>Trina Schubert new laptop (#94625)</t>
  </si>
  <si>
    <t>Fanuka, Kyle | Hisco, Main</t>
  </si>
  <si>
    <t>94615</t>
  </si>
  <si>
    <t>Re: Salesforce Access (#94615)</t>
  </si>
  <si>
    <t>94604</t>
  </si>
  <si>
    <t>Doking station for new think pad PC.  (#94604)</t>
  </si>
  <si>
    <t>Jimmy.Strubhart@mavresources.com</t>
  </si>
  <si>
    <t>94451</t>
  </si>
  <si>
    <t>Lynzey Jennings IT New Hire-Term Request Form 2019 (#94451)</t>
  </si>
  <si>
    <t>94437</t>
  </si>
  <si>
    <t>LSPI - Sophos Exceptions Lab Computers (#94437)</t>
  </si>
  <si>
    <t>MSP-Security Permissions/groups/ACL</t>
  </si>
  <si>
    <t>MSP-Sec ACL-Configure</t>
  </si>
  <si>
    <t>94403</t>
  </si>
  <si>
    <t>Monica Balyer cannot add a printer on PSGRDSES1PW02 (#94403)</t>
  </si>
  <si>
    <t>Middaugh, Jason | PSG</t>
  </si>
  <si>
    <t>PSG, Cleveland, Balyer, Monica</t>
  </si>
  <si>
    <t>94396</t>
  </si>
  <si>
    <t>Odoo Error (#94396)</t>
  </si>
  <si>
    <t>94390</t>
  </si>
  <si>
    <t>Re: COMOS AVD (#94390)</t>
  </si>
  <si>
    <t>94371</t>
  </si>
  <si>
    <t>LSPI - Certificate Expiration Monitoring (#94371)</t>
  </si>
  <si>
    <t>94365</t>
  </si>
  <si>
    <t>New Ticket Request - Discovery Medisoft Install (#94365)</t>
  </si>
  <si>
    <t>Wheatley, April N. | Principle Health Systems, Main</t>
  </si>
  <si>
    <t>94354</t>
  </si>
  <si>
    <t>Idocs Account Locked (#94354)</t>
  </si>
  <si>
    <t>Lummus, The Woodlands, Malik, Ankit</t>
  </si>
  <si>
    <t>94326</t>
  </si>
  <si>
    <t>Conference room bookings in Teams (#94326)</t>
  </si>
  <si>
    <t>Lummus, The Hague, de Pierre-Michels, Claudia</t>
  </si>
  <si>
    <t>94318</t>
  </si>
  <si>
    <t>test ignore (#94318)</t>
  </si>
  <si>
    <t>Kapoor, Maneesh | Converge TP, Main Location</t>
  </si>
  <si>
    <t>Converge Corporate Internal IT</t>
  </si>
  <si>
    <t>94311</t>
  </si>
  <si>
    <t>NIST Refprop Installation (#94311)</t>
  </si>
  <si>
    <t>Sen, Sabyasachi | Lummus Technology IT</t>
  </si>
  <si>
    <t>94147</t>
  </si>
  <si>
    <t>Dynamic Distribution Groups for Houston and the U.S. (#94147)</t>
  </si>
  <si>
    <t>Lummus, The Woodlands, Braud, Matthew</t>
  </si>
  <si>
    <t>94109</t>
  </si>
  <si>
    <t>Scan to email issue, Canon printer  172.16.10.115 (#94109)</t>
  </si>
  <si>
    <t>alyssa.galindo@hooversolutions.com</t>
  </si>
  <si>
    <t>MSP-Server Hardware</t>
  </si>
  <si>
    <t>94059</t>
  </si>
  <si>
    <t>New Company Cell Phone Request  (#94059)</t>
  </si>
  <si>
    <t>Lummus, Bloomfield, Christiano, Barbara</t>
  </si>
  <si>
    <t>94039</t>
  </si>
  <si>
    <t>Dell docking stations (#94039)</t>
  </si>
  <si>
    <t>Stevenson, Ken | Hisco, Main</t>
  </si>
  <si>
    <t>93886</t>
  </si>
  <si>
    <t>FW: 361539-Parkland Burnaby Hydrocat HDS-G3 &amp; HDS-Max CDModules (#93886)</t>
  </si>
  <si>
    <t>Lummus, The Woodlands, Larance, Jackson</t>
  </si>
  <si>
    <t>93830</t>
  </si>
  <si>
    <t>Email forward and file handover (#93830)</t>
  </si>
  <si>
    <t>Alber.Gadelrab@lummustech.com</t>
  </si>
  <si>
    <t>93803</t>
  </si>
  <si>
    <t>Room-Booking (#93803)</t>
  </si>
  <si>
    <t>93789</t>
  </si>
  <si>
    <t>GoAnywhere Upgrade (#93789)</t>
  </si>
  <si>
    <t>HelpSystems-GoAnywhere</t>
  </si>
  <si>
    <t>93781</t>
  </si>
  <si>
    <t>USB for data coping (#93781)</t>
  </si>
  <si>
    <t>Lummus, Moscow, Shcherbanin, Yury</t>
  </si>
  <si>
    <t>93780</t>
  </si>
  <si>
    <t>Opsprey file changes (#93780)</t>
  </si>
  <si>
    <t>93775</t>
  </si>
  <si>
    <t>FW: Folder error (#93775)</t>
  </si>
  <si>
    <t>93767</t>
  </si>
  <si>
    <t>Sharing big files with people outside Lummus (#93767)</t>
  </si>
  <si>
    <t>Lummus, Mannheim, Badini, Adrian</t>
  </si>
  <si>
    <t>93742</t>
  </si>
  <si>
    <t>acrobat reader - tools enable edit pdf document  (#93742)</t>
  </si>
  <si>
    <t>93366</t>
  </si>
  <si>
    <t>New Employee Setup for Charlotte Pasket (#93366)</t>
  </si>
  <si>
    <t>93335</t>
  </si>
  <si>
    <t>Hikma Script, logged users (#93335)</t>
  </si>
  <si>
    <t>93326</t>
  </si>
  <si>
    <t>Hardware issues. (#93326)</t>
  </si>
  <si>
    <t>Isaksen, Mark | Hisco, Workstation - US9</t>
  </si>
  <si>
    <t>93270</t>
  </si>
  <si>
    <t>EB - Azure Server - Rebooting by Themselves - EIT ticket - INC0062781 (#93270)</t>
  </si>
  <si>
    <t>Gonzalez, Victoria_EIT | ExactlyIT MX</t>
  </si>
  <si>
    <t>93151</t>
  </si>
  <si>
    <t>I have only 1 phone in the group who does NOT get the safety Informa
 Cast safety message (#93151)</t>
  </si>
  <si>
    <t>93136</t>
  </si>
  <si>
    <t>Creation of devices in N-Able for different customers (#93136)</t>
  </si>
  <si>
    <t>Gonzalez, Eduardo_EIT | ExactlyIT Inc.</t>
  </si>
  <si>
    <t>Zeron, Francisco_EIT | ExactlyIT MX</t>
  </si>
  <si>
    <t>93129</t>
  </si>
  <si>
    <t>Omnitracs Desktop App Installation Request (#93129)</t>
  </si>
  <si>
    <t>Garcia, Paula | LiquidPower Specialty Products Inc., Main</t>
  </si>
  <si>
    <t>MSP-Misc-Install</t>
  </si>
  <si>
    <t>93127</t>
  </si>
  <si>
    <t>lummus - create new kompromise servers (#93127)</t>
  </si>
  <si>
    <t>92974</t>
  </si>
  <si>
    <t>Concur Expense not entered in JDE (#92974)</t>
  </si>
  <si>
    <t>92896</t>
  </si>
  <si>
    <t>Add Server Request (#92896)</t>
  </si>
  <si>
    <t>Espinosa, Daniel_EIT | ExactlyIT MX</t>
  </si>
  <si>
    <t>User New/Create Odoo</t>
  </si>
  <si>
    <t>92889</t>
  </si>
  <si>
    <t>Update N-ABLE Monitoring of Server Services (#92889)</t>
  </si>
  <si>
    <t>92877</t>
  </si>
  <si>
    <t>Creation of the alias for UG2 ticket creation Odoo Dispatcher (#92877)</t>
  </si>
  <si>
    <t>92863</t>
  </si>
  <si>
    <t>FW: Outlook Add-ins Request (#92863)</t>
  </si>
  <si>
    <t>92856</t>
  </si>
  <si>
    <t>New Odoo Users:  Houston &amp; Chris (#92856)</t>
  </si>
  <si>
    <t>Lyon, Angie_EIT | ExactlyIT Inc.</t>
  </si>
  <si>
    <t>92854</t>
  </si>
  <si>
    <t>New Odoo Users (#92854)</t>
  </si>
  <si>
    <t>92840</t>
  </si>
  <si>
    <t>Lummus AP As Of 3rd Party and I/C Invoice Reports  (#92840)</t>
  </si>
  <si>
    <t>92575</t>
  </si>
  <si>
    <t>Remote Desktop access (#92575)</t>
  </si>
  <si>
    <t>Alarcon, Marlon_EIT | ExactlyIT Inc.</t>
  </si>
  <si>
    <t>cbarber@erpsuites.com</t>
  </si>
  <si>
    <t>92574</t>
  </si>
  <si>
    <t>Lummus - create CI (#92574)</t>
  </si>
  <si>
    <t>92568</t>
  </si>
  <si>
    <t>New Employee Setup for Mohammed Waseem (#92568)</t>
  </si>
  <si>
    <t>92546</t>
  </si>
  <si>
    <t>Houston Office Printer Connection (#92546)</t>
  </si>
  <si>
    <t>92482</t>
  </si>
  <si>
    <t>New Employee Setup for Adolfo Gonzalez (#92482)</t>
  </si>
  <si>
    <t>92222</t>
  </si>
  <si>
    <t>Add Servers to the CMDB (#92222)</t>
  </si>
  <si>
    <t>Rosete, Antonio_EIT | ExactlyIT MX</t>
  </si>
  <si>
    <t>92205</t>
  </si>
  <si>
    <t>New Employee Setup for Natalie Hernandez (#92205)</t>
  </si>
  <si>
    <t>92202</t>
  </si>
  <si>
    <t>Online SharePoint Not Syncing (#92202)</t>
  </si>
  <si>
    <t>Chua, Laurie | NewQuest Properties, Main</t>
  </si>
  <si>
    <t>MSP-SharePoint/SharePoint Online</t>
  </si>
  <si>
    <t>92200</t>
  </si>
  <si>
    <t>Missing Apps (#92200)</t>
  </si>
  <si>
    <t>Mann, Lauren | Hisco, Main</t>
  </si>
  <si>
    <t>92048</t>
  </si>
  <si>
    <t>Odoo SO doe not save additional SKUs (#92048)</t>
  </si>
  <si>
    <t>Kovac, Igor_EIT | ExactlyIT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</si>
</sst>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yyyy\-mm\-dd\ hh:mm:ss"/>
    <numFmt numFmtId="165" formatCode="yyyy\-mm\-dd\ h:mm:ss"/>
  </numFmts>
  <fonts count="53">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0"/>
      <color theme="10"/>
      <name val="Arial"/>
      <family val="2"/>
    </font>
    <font>
      <sz val="10"/>
      <name val="Arial"/>
      <family val="2"/>
    </font>
    <font>
      <sz val="10"/>
      <color theme="1"/>
      <name val="Calibri"/>
      <family val="2"/>
      <scheme val="minor"/>
    </font>
    <font>
      <sz val="11"/>
      <color indexed="8"/>
      <name val="Calibri"/>
      <family val="2"/>
    </font>
    <font>
      <b/>
      <sz val="12"/>
      <color theme="1"/>
      <name val="Calibri"/>
      <family val="2"/>
      <scheme val="minor"/>
    </font>
    <font>
      <u/>
      <sz val="10"/>
      <color theme="0"/>
      <name val="Arial"/>
      <family val="2"/>
    </font>
    <font>
      <b/>
      <sz val="10"/>
      <color theme="0"/>
      <name val="Tele-GroteskFet"/>
    </font>
    <font>
      <sz val="10"/>
      <name val="Tele-GroteskFet"/>
    </font>
    <font>
      <sz val="18"/>
      <color rgb="FFFFFFFF"/>
      <name val="Arial"/>
      <family val="2"/>
    </font>
    <font>
      <sz val="10"/>
      <color theme="1"/>
      <name val="Times New Roman"/>
      <family val="1"/>
    </font>
    <font>
      <sz val="11"/>
      <color indexed="8"/>
      <name val="Calibri"/>
      <family val="2"/>
      <charset val="238"/>
    </font>
    <font>
      <sz val="11"/>
      <color theme="1"/>
      <name val="Calibri"/>
      <family val="2"/>
      <charset val="238"/>
      <scheme val="minor"/>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b/>
      <sz val="7"/>
      <color theme="0"/>
      <name val="Arial"/>
      <family val="2"/>
    </font>
    <font>
      <b/>
      <sz val="14"/>
      <color theme="1"/>
      <name val="Calibri"/>
      <family val="2"/>
      <scheme val="minor"/>
    </font>
    <font>
      <sz val="7"/>
      <color theme="1"/>
      <name val="Calibri"/>
      <family val="2"/>
      <scheme val="minor"/>
    </font>
    <font>
      <sz val="8"/>
      <color theme="1"/>
      <name val="Arial Unicode MS"/>
      <family val="2"/>
    </font>
    <font>
      <sz val="8"/>
      <color rgb="FF000000"/>
      <name val="Arial Unicode MS"/>
      <family val="2"/>
    </font>
    <font>
      <sz val="9"/>
      <color theme="1"/>
      <name val="Calibri"/>
      <family val="2"/>
      <scheme val="minor"/>
    </font>
    <font>
      <b/>
      <sz val="8"/>
      <color rgb="FFFFFFFF"/>
      <name val="Arial"/>
      <family val="2"/>
    </font>
    <font>
      <b/>
      <sz val="14"/>
      <color theme="0"/>
      <name val="Calibri"/>
      <family val="2"/>
      <scheme val="minor"/>
    </font>
    <font>
      <sz val="8"/>
      <name val="Calibri"/>
      <family val="2"/>
      <scheme val="minor"/>
    </font>
    <font>
      <sz val="12"/>
      <color theme="0"/>
      <name val="Calibri"/>
      <family val="2"/>
      <scheme val="minor"/>
    </font>
    <font>
      <sz val="11"/>
      <name val="Calibri"/>
      <family val="2"/>
      <scheme val="minor"/>
    </font>
    <font>
      <u/>
      <sz val="11"/>
      <color theme="1"/>
      <name val="Calibri"/>
      <family val="2"/>
      <scheme val="minor"/>
    </font>
    <font>
      <b/>
      <u/>
      <sz val="11"/>
      <color theme="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tint="-0.34998626667073579"/>
        <bgColor indexed="64"/>
      </patternFill>
    </fill>
    <fill>
      <patternFill patternType="solid">
        <fgColor theme="0"/>
        <bgColor indexed="64"/>
      </patternFill>
    </fill>
    <fill>
      <patternFill patternType="solid">
        <fgColor theme="1"/>
        <bgColor indexed="64"/>
      </patternFill>
    </fill>
    <fill>
      <patternFill patternType="solid">
        <fgColor rgb="FF00B0F0"/>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rgb="FFC0C0C0"/>
      </left>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s>
  <cellStyleXfs count="5933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alignment vertical="top"/>
      <protection locked="0"/>
    </xf>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 fillId="0" borderId="0"/>
    <xf numFmtId="0" fontId="1" fillId="0" borderId="0"/>
    <xf numFmtId="0" fontId="19" fillId="0" borderId="0"/>
    <xf numFmtId="0" fontId="19" fillId="0" borderId="0"/>
    <xf numFmtId="0" fontId="19" fillId="0" borderId="0"/>
    <xf numFmtId="0" fontId="20" fillId="0" borderId="0"/>
    <xf numFmtId="0" fontId="20" fillId="0" borderId="0"/>
    <xf numFmtId="0" fontId="19" fillId="0" borderId="0"/>
    <xf numFmtId="0" fontId="20" fillId="0" borderId="0"/>
    <xf numFmtId="9" fontId="21" fillId="0" borderId="0" applyFont="0" applyFill="0" applyBorder="0" applyAlignment="0" applyProtection="0"/>
    <xf numFmtId="41" fontId="19" fillId="0" borderId="0"/>
    <xf numFmtId="41" fontId="19" fillId="0" borderId="0"/>
    <xf numFmtId="41" fontId="19" fillId="0" borderId="0"/>
    <xf numFmtId="41" fontId="19" fillId="0" borderId="0"/>
    <xf numFmtId="41" fontId="19" fillId="0" borderId="0"/>
    <xf numFmtId="41" fontId="19" fillId="0" borderId="0"/>
    <xf numFmtId="41" fontId="19" fillId="0" borderId="0"/>
    <xf numFmtId="41" fontId="19" fillId="0" borderId="0"/>
    <xf numFmtId="41" fontId="19" fillId="0" borderId="0"/>
    <xf numFmtId="41" fontId="19" fillId="0" borderId="0"/>
    <xf numFmtId="41" fontId="19" fillId="0" borderId="0"/>
    <xf numFmtId="41"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xf numFmtId="43" fontId="19" fillId="0" borderId="0" applyFont="0" applyFill="0" applyBorder="0" applyAlignment="0" applyProtection="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3" fontId="19" fillId="0" borderId="0"/>
    <xf numFmtId="42" fontId="19" fillId="0" borderId="0"/>
    <xf numFmtId="42" fontId="19" fillId="0" borderId="0"/>
    <xf numFmtId="42" fontId="19" fillId="0" borderId="0"/>
    <xf numFmtId="42" fontId="19" fillId="0" borderId="0"/>
    <xf numFmtId="42" fontId="19" fillId="0" borderId="0"/>
    <xf numFmtId="42" fontId="19" fillId="0" borderId="0"/>
    <xf numFmtId="42" fontId="19" fillId="0" borderId="0"/>
    <xf numFmtId="42" fontId="19" fillId="0" borderId="0"/>
    <xf numFmtId="42" fontId="19" fillId="0" borderId="0"/>
    <xf numFmtId="42" fontId="19" fillId="0" borderId="0"/>
    <xf numFmtId="42" fontId="19" fillId="0" borderId="0"/>
    <xf numFmtId="42"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44" fontId="19" fillId="0" borderId="0"/>
    <xf numFmtId="0" fontId="28" fillId="0" borderId="0"/>
    <xf numFmtId="0" fontId="29" fillId="0" borderId="0"/>
    <xf numFmtId="0" fontId="19" fillId="0" borderId="0"/>
    <xf numFmtId="0" fontId="19" fillId="0" borderId="0"/>
    <xf numFmtId="0" fontId="19" fillId="0" borderId="0"/>
    <xf numFmtId="0" fontId="19" fillId="0" borderId="0">
      <alignment vertical="center"/>
    </xf>
    <xf numFmtId="0" fontId="1" fillId="0" borderId="0"/>
    <xf numFmtId="0" fontId="1" fillId="0" borderId="0"/>
    <xf numFmtId="0" fontId="19" fillId="0" borderId="0"/>
    <xf numFmtId="0" fontId="19" fillId="0" borderId="0"/>
    <xf numFmtId="0" fontId="19" fillId="0" borderId="0"/>
    <xf numFmtId="0" fontId="19" fillId="0" borderId="0"/>
    <xf numFmtId="0" fontId="19" fillId="0" borderId="0">
      <alignment vertical="center"/>
    </xf>
    <xf numFmtId="0" fontId="19" fillId="0" borderId="0">
      <alignment vertical="center"/>
    </xf>
    <xf numFmtId="0" fontId="19" fillId="0" borderId="0">
      <alignment vertical="center"/>
    </xf>
    <xf numFmtId="0" fontId="28" fillId="0" borderId="0"/>
    <xf numFmtId="0" fontId="29" fillId="0" borderId="0"/>
    <xf numFmtId="0" fontId="19" fillId="0" borderId="0"/>
    <xf numFmtId="0" fontId="19" fillId="0" borderId="0"/>
    <xf numFmtId="0" fontId="19" fillId="0" borderId="0"/>
    <xf numFmtId="0" fontId="19" fillId="0" borderId="0"/>
    <xf numFmtId="0" fontId="19" fillId="0" borderId="0">
      <alignment wrapText="1"/>
    </xf>
    <xf numFmtId="0" fontId="28" fillId="0" borderId="0"/>
    <xf numFmtId="0" fontId="19" fillId="0" borderId="0">
      <alignment wrapText="1"/>
    </xf>
    <xf numFmtId="0" fontId="19" fillId="0" borderId="0">
      <alignment wrapText="1"/>
    </xf>
    <xf numFmtId="0" fontId="19" fillId="0" borderId="0">
      <alignment wrapText="1"/>
    </xf>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1" fillId="0" borderId="0"/>
    <xf numFmtId="0" fontId="1" fillId="0" borderId="0"/>
    <xf numFmtId="0" fontId="19" fillId="0" borderId="0">
      <alignment vertical="center"/>
    </xf>
    <xf numFmtId="0" fontId="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alignment vertical="center"/>
    </xf>
    <xf numFmtId="0" fontId="19" fillId="0" borderId="0">
      <alignment vertical="center"/>
    </xf>
    <xf numFmtId="0" fontId="19" fillId="0" borderId="0">
      <alignment vertical="center"/>
    </xf>
    <xf numFmtId="0" fontId="1" fillId="0" borderId="0"/>
    <xf numFmtId="0" fontId="19" fillId="0" borderId="0"/>
    <xf numFmtId="0" fontId="1" fillId="0" borderId="0"/>
    <xf numFmtId="0" fontId="1" fillId="0" borderId="0"/>
    <xf numFmtId="0" fontId="1" fillId="0" borderId="0"/>
    <xf numFmtId="0" fontId="1" fillId="0" borderId="0"/>
    <xf numFmtId="0" fontId="19" fillId="0" borderId="0">
      <alignment vertical="center"/>
    </xf>
    <xf numFmtId="0" fontId="19" fillId="0" borderId="0">
      <alignment vertical="center"/>
    </xf>
    <xf numFmtId="0" fontId="1" fillId="0" borderId="0"/>
    <xf numFmtId="0" fontId="19" fillId="0" borderId="0">
      <alignment vertical="center"/>
    </xf>
    <xf numFmtId="0" fontId="19" fillId="0" borderId="0">
      <alignment vertical="center"/>
    </xf>
    <xf numFmtId="0" fontId="1" fillId="0" borderId="0"/>
    <xf numFmtId="0" fontId="1" fillId="0" borderId="0"/>
    <xf numFmtId="0" fontId="1" fillId="0" borderId="0"/>
    <xf numFmtId="0" fontId="1" fillId="0" borderId="0"/>
    <xf numFmtId="0" fontId="1" fillId="0" borderId="0"/>
    <xf numFmtId="0" fontId="19" fillId="0" borderId="0">
      <alignment vertical="center"/>
    </xf>
    <xf numFmtId="0" fontId="19" fillId="0" borderId="0">
      <alignment vertical="center"/>
    </xf>
    <xf numFmtId="0" fontId="1"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xf numFmtId="0" fontId="19" fillId="0" borderId="0"/>
    <xf numFmtId="0" fontId="19" fillId="0" borderId="0"/>
    <xf numFmtId="0" fontId="29"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9" fillId="0" borderId="0"/>
    <xf numFmtId="0" fontId="19" fillId="0" borderId="0">
      <alignment vertical="center"/>
    </xf>
    <xf numFmtId="0" fontId="19" fillId="0" borderId="0"/>
    <xf numFmtId="0" fontId="19" fillId="0" borderId="0">
      <alignment vertical="center"/>
    </xf>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8" borderId="8" applyNumberFormat="0" applyFont="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xf numFmtId="9" fontId="19" fillId="0" borderId="0" applyFont="0" applyFill="0" applyBorder="0" applyAlignment="0" applyProtection="0"/>
    <xf numFmtId="9" fontId="19" fillId="0" borderId="0"/>
    <xf numFmtId="9" fontId="19" fillId="0" borderId="0"/>
    <xf numFmtId="9" fontId="19" fillId="0" borderId="0"/>
    <xf numFmtId="9" fontId="19" fillId="0" borderId="0"/>
    <xf numFmtId="9" fontId="19" fillId="0" borderId="0"/>
    <xf numFmtId="9" fontId="19" fillId="0" borderId="0"/>
    <xf numFmtId="9" fontId="19" fillId="0" borderId="0"/>
    <xf numFmtId="9" fontId="19" fillId="0" borderId="0"/>
    <xf numFmtId="9" fontId="19" fillId="0" borderId="0"/>
    <xf numFmtId="9" fontId="19" fillId="0" borderId="0"/>
    <xf numFmtId="9" fontId="19" fillId="0" borderId="0"/>
    <xf numFmtId="9" fontId="19" fillId="0" borderId="0"/>
    <xf numFmtId="9" fontId="19" fillId="0" borderId="0"/>
    <xf numFmtId="0" fontId="30" fillId="0" borderId="0"/>
    <xf numFmtId="0" fontId="30" fillId="0" borderId="0"/>
    <xf numFmtId="0" fontId="30" fillId="0" borderId="0"/>
    <xf numFmtId="0" fontId="31" fillId="0" borderId="0"/>
    <xf numFmtId="0" fontId="31" fillId="0" borderId="0"/>
    <xf numFmtId="0" fontId="32" fillId="0" borderId="0"/>
    <xf numFmtId="0" fontId="33" fillId="0" borderId="0"/>
    <xf numFmtId="0" fontId="33" fillId="0" borderId="0"/>
    <xf numFmtId="0" fontId="33" fillId="0" borderId="0"/>
    <xf numFmtId="0" fontId="34" fillId="0" borderId="0"/>
    <xf numFmtId="0" fontId="34" fillId="0" borderId="0"/>
    <xf numFmtId="0" fontId="34" fillId="0" borderId="0"/>
    <xf numFmtId="0" fontId="35" fillId="0" borderId="0"/>
    <xf numFmtId="0" fontId="36"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8" fillId="0" borderId="0"/>
    <xf numFmtId="9" fontId="1" fillId="0" borderId="0" applyFont="0" applyFill="0" applyBorder="0" applyAlignment="0" applyProtection="0"/>
    <xf numFmtId="0" fontId="39" fillId="0" borderId="0"/>
    <xf numFmtId="0" fontId="39" fillId="0" borderId="0"/>
  </cellStyleXfs>
  <cellXfs count="130">
    <xf numFmtId="0" fontId="0" fillId="0" borderId="0" xfId="0"/>
    <xf numFmtId="0" fontId="0" fillId="0" borderId="0" xfId="0" applyAlignment="1">
      <alignment horizontal="center"/>
    </xf>
    <xf numFmtId="0" fontId="16" fillId="0" borderId="0" xfId="0" applyFont="1"/>
    <xf numFmtId="0" fontId="13" fillId="35" borderId="0" xfId="0" applyFont="1" applyFill="1" applyAlignment="1">
      <alignment horizontal="center"/>
    </xf>
    <xf numFmtId="0" fontId="17" fillId="0" borderId="0" xfId="0" applyFont="1"/>
    <xf numFmtId="0" fontId="17" fillId="36" borderId="0" xfId="0" applyFont="1" applyFill="1"/>
    <xf numFmtId="0" fontId="17" fillId="35" borderId="0" xfId="0" applyFont="1" applyFill="1"/>
    <xf numFmtId="0" fontId="13" fillId="36" borderId="0" xfId="0" applyFont="1" applyFill="1" applyAlignment="1">
      <alignment horizontal="center"/>
    </xf>
    <xf numFmtId="3" fontId="25" fillId="0" borderId="22" xfId="46" applyNumberFormat="1" applyFont="1" applyBorder="1" applyAlignment="1">
      <alignment horizontal="center"/>
    </xf>
    <xf numFmtId="3" fontId="24" fillId="36" borderId="22" xfId="46" applyNumberFormat="1" applyFont="1" applyFill="1" applyBorder="1" applyAlignment="1">
      <alignment horizontal="center"/>
    </xf>
    <xf numFmtId="3" fontId="24" fillId="36" borderId="18" xfId="46" applyNumberFormat="1" applyFont="1" applyFill="1" applyBorder="1" applyAlignment="1">
      <alignment horizontal="center"/>
    </xf>
    <xf numFmtId="3" fontId="25" fillId="0" borderId="0" xfId="46" applyNumberFormat="1" applyFont="1" applyAlignment="1">
      <alignment horizontal="center"/>
    </xf>
    <xf numFmtId="3" fontId="24" fillId="36" borderId="0" xfId="46" applyNumberFormat="1" applyFont="1" applyFill="1" applyAlignment="1">
      <alignment horizontal="center"/>
    </xf>
    <xf numFmtId="0" fontId="23" fillId="0" borderId="0" xfId="42" applyFont="1" applyFill="1" applyBorder="1" applyAlignment="1" applyProtection="1">
      <alignment horizontal="center" vertical="center" wrapText="1"/>
    </xf>
    <xf numFmtId="0" fontId="0" fillId="0" borderId="0" xfId="0" pivotButton="1"/>
    <xf numFmtId="0" fontId="0" fillId="37" borderId="0" xfId="0" applyFill="1"/>
    <xf numFmtId="0" fontId="23" fillId="34" borderId="23" xfId="42" applyFont="1" applyFill="1" applyBorder="1" applyAlignment="1" applyProtection="1">
      <alignment horizontal="center" vertical="center"/>
    </xf>
    <xf numFmtId="3" fontId="25" fillId="0" borderId="24" xfId="46" applyNumberFormat="1" applyFont="1" applyBorder="1" applyAlignment="1">
      <alignment horizontal="center"/>
    </xf>
    <xf numFmtId="3" fontId="25" fillId="0" borderId="27" xfId="46" applyNumberFormat="1" applyFont="1" applyBorder="1" applyAlignment="1">
      <alignment horizontal="center"/>
    </xf>
    <xf numFmtId="22" fontId="0" fillId="0" borderId="0" xfId="0" applyNumberFormat="1"/>
    <xf numFmtId="0" fontId="27" fillId="0" borderId="0" xfId="0" applyFont="1" applyAlignment="1">
      <alignment vertical="center" wrapText="1"/>
    </xf>
    <xf numFmtId="14" fontId="0" fillId="0" borderId="0" xfId="0" applyNumberFormat="1"/>
    <xf numFmtId="0" fontId="0" fillId="0" borderId="0" xfId="0" applyAlignment="1">
      <alignment horizontal="left"/>
    </xf>
    <xf numFmtId="0" fontId="27" fillId="0" borderId="11" xfId="0" applyFont="1" applyBorder="1"/>
    <xf numFmtId="14" fontId="13" fillId="0" borderId="0" xfId="0" applyNumberFormat="1" applyFont="1"/>
    <xf numFmtId="9" fontId="25" fillId="0" borderId="22" xfId="59335" applyFont="1" applyFill="1" applyBorder="1" applyAlignment="1">
      <alignment horizontal="center"/>
    </xf>
    <xf numFmtId="3" fontId="24" fillId="36" borderId="16" xfId="46" applyNumberFormat="1" applyFont="1" applyFill="1" applyBorder="1" applyAlignment="1">
      <alignment horizontal="center"/>
    </xf>
    <xf numFmtId="0" fontId="13" fillId="36" borderId="30" xfId="0" applyFont="1" applyFill="1" applyBorder="1" applyAlignment="1">
      <alignment horizontal="center"/>
    </xf>
    <xf numFmtId="0" fontId="22" fillId="33" borderId="0" xfId="0" applyFont="1" applyFill="1" applyAlignment="1">
      <alignment horizontal="center" wrapText="1"/>
    </xf>
    <xf numFmtId="0" fontId="22" fillId="33" borderId="0" xfId="0" applyFont="1" applyFill="1" applyAlignment="1">
      <alignment wrapText="1"/>
    </xf>
    <xf numFmtId="3" fontId="25" fillId="0" borderId="21" xfId="46" applyNumberFormat="1" applyFont="1" applyBorder="1" applyAlignment="1">
      <alignment horizontal="center"/>
    </xf>
    <xf numFmtId="3" fontId="24" fillId="36" borderId="31" xfId="46" applyNumberFormat="1" applyFont="1" applyFill="1" applyBorder="1" applyAlignment="1">
      <alignment horizontal="center"/>
    </xf>
    <xf numFmtId="3" fontId="24" fillId="36" borderId="32" xfId="46" applyNumberFormat="1" applyFont="1" applyFill="1" applyBorder="1" applyAlignment="1">
      <alignment horizontal="center"/>
    </xf>
    <xf numFmtId="3" fontId="24" fillId="36" borderId="33" xfId="46" applyNumberFormat="1" applyFont="1" applyFill="1" applyBorder="1" applyAlignment="1">
      <alignment horizontal="center"/>
    </xf>
    <xf numFmtId="3" fontId="24" fillId="36" borderId="34" xfId="46" applyNumberFormat="1" applyFont="1" applyFill="1" applyBorder="1" applyAlignment="1">
      <alignment horizontal="center"/>
    </xf>
    <xf numFmtId="0" fontId="23" fillId="34" borderId="23" xfId="42" applyFont="1" applyFill="1" applyBorder="1" applyAlignment="1" applyProtection="1"/>
    <xf numFmtId="0" fontId="23" fillId="34" borderId="23" xfId="42" applyFont="1" applyFill="1" applyBorder="1" applyAlignment="1" applyProtection="1">
      <alignment horizontal="center"/>
    </xf>
    <xf numFmtId="3" fontId="24" fillId="36" borderId="11" xfId="46" applyNumberFormat="1" applyFont="1" applyFill="1" applyBorder="1" applyAlignment="1">
      <alignment horizontal="center"/>
    </xf>
    <xf numFmtId="0" fontId="42" fillId="0" borderId="11" xfId="0" applyFont="1" applyBorder="1" applyAlignment="1">
      <alignment horizontal="center" vertical="center"/>
    </xf>
    <xf numFmtId="0" fontId="42" fillId="0" borderId="11" xfId="0" applyFont="1" applyBorder="1" applyAlignment="1">
      <alignment horizontal="left" vertical="top" wrapText="1"/>
    </xf>
    <xf numFmtId="14" fontId="42" fillId="0" borderId="11" xfId="0" applyNumberFormat="1" applyFont="1" applyBorder="1" applyAlignment="1">
      <alignment horizontal="left" vertical="top"/>
    </xf>
    <xf numFmtId="0" fontId="42" fillId="0" borderId="11" xfId="0" applyFont="1" applyBorder="1" applyAlignment="1">
      <alignment horizontal="center" vertical="top"/>
    </xf>
    <xf numFmtId="0" fontId="42" fillId="0" borderId="11" xfId="0" applyFont="1" applyBorder="1" applyAlignment="1">
      <alignment vertical="top" wrapText="1"/>
    </xf>
    <xf numFmtId="0" fontId="0" fillId="0" borderId="0" xfId="0" applyAlignment="1">
      <alignment wrapText="1"/>
    </xf>
    <xf numFmtId="3" fontId="25" fillId="0" borderId="11" xfId="46" applyNumberFormat="1" applyFont="1" applyBorder="1" applyAlignment="1">
      <alignment horizontal="center"/>
    </xf>
    <xf numFmtId="3" fontId="25" fillId="0" borderId="28" xfId="46" applyNumberFormat="1" applyFont="1" applyBorder="1" applyAlignment="1">
      <alignment horizontal="center"/>
    </xf>
    <xf numFmtId="3" fontId="24" fillId="36" borderId="15" xfId="46" applyNumberFormat="1" applyFont="1" applyFill="1" applyBorder="1" applyAlignment="1">
      <alignment horizontal="center"/>
    </xf>
    <xf numFmtId="3" fontId="24" fillId="36" borderId="17" xfId="46" applyNumberFormat="1" applyFont="1" applyFill="1" applyBorder="1" applyAlignment="1">
      <alignment horizontal="center"/>
    </xf>
    <xf numFmtId="0" fontId="40" fillId="36" borderId="11" xfId="0" applyFont="1" applyFill="1" applyBorder="1" applyAlignment="1">
      <alignment horizontal="center"/>
    </xf>
    <xf numFmtId="0" fontId="40" fillId="36" borderId="11" xfId="0" applyFont="1" applyFill="1" applyBorder="1"/>
    <xf numFmtId="14" fontId="43" fillId="0" borderId="11" xfId="0" applyNumberFormat="1" applyFont="1" applyBorder="1" applyAlignment="1">
      <alignment horizontal="center" vertical="center" wrapText="1"/>
    </xf>
    <xf numFmtId="0" fontId="44" fillId="0" borderId="11" xfId="0" applyFont="1" applyBorder="1" applyAlignment="1">
      <alignment horizontal="center" vertical="center" wrapText="1"/>
    </xf>
    <xf numFmtId="14" fontId="43" fillId="0" borderId="11" xfId="0" applyNumberFormat="1" applyFont="1" applyBorder="1" applyAlignment="1">
      <alignment horizontal="left" vertical="center" wrapText="1"/>
    </xf>
    <xf numFmtId="0" fontId="46" fillId="36" borderId="11" xfId="0" applyFont="1" applyFill="1" applyBorder="1" applyAlignment="1">
      <alignment horizontal="center" vertical="center" wrapText="1"/>
    </xf>
    <xf numFmtId="0" fontId="13" fillId="36" borderId="0" xfId="0" applyFont="1" applyFill="1" applyAlignment="1">
      <alignment horizontal="center" vertical="top" wrapText="1"/>
    </xf>
    <xf numFmtId="0" fontId="13" fillId="36" borderId="0" xfId="0" applyFont="1" applyFill="1" applyAlignment="1">
      <alignment vertical="top" wrapText="1"/>
    </xf>
    <xf numFmtId="0" fontId="47" fillId="0" borderId="0" xfId="0" applyFont="1" applyAlignment="1">
      <alignment horizontal="center" wrapText="1"/>
    </xf>
    <xf numFmtId="0" fontId="41" fillId="0" borderId="0" xfId="0" applyFont="1" applyAlignment="1">
      <alignment horizontal="center" wrapText="1"/>
    </xf>
    <xf numFmtId="0" fontId="17" fillId="36" borderId="22" xfId="0" applyFont="1" applyFill="1" applyBorder="1" applyAlignment="1">
      <alignment horizontal="center"/>
    </xf>
    <xf numFmtId="164" fontId="0" fillId="0" borderId="0" xfId="0" applyNumberFormat="1" applyAlignment="1">
      <alignment wrapText="1"/>
    </xf>
    <xf numFmtId="0" fontId="0" fillId="0" borderId="0" xfId="0" applyAlignment="1">
      <alignment horizontal="left" wrapText="1"/>
    </xf>
    <xf numFmtId="0" fontId="22" fillId="0" borderId="0" xfId="0" applyFont="1" applyAlignment="1">
      <alignment horizontal="center" wrapText="1"/>
    </xf>
    <xf numFmtId="0" fontId="22" fillId="33" borderId="19" xfId="0" applyFont="1" applyFill="1" applyBorder="1" applyAlignment="1">
      <alignment wrapText="1"/>
    </xf>
    <xf numFmtId="0" fontId="22" fillId="33" borderId="20" xfId="0" applyFont="1" applyFill="1" applyBorder="1" applyAlignment="1">
      <alignment wrapText="1"/>
    </xf>
    <xf numFmtId="0" fontId="13" fillId="36" borderId="26" xfId="0" applyFont="1" applyFill="1" applyBorder="1"/>
    <xf numFmtId="0" fontId="23" fillId="36" borderId="11" xfId="42" applyFont="1" applyFill="1" applyBorder="1" applyAlignment="1" applyProtection="1">
      <alignment horizontal="center"/>
    </xf>
    <xf numFmtId="0" fontId="23" fillId="36" borderId="28" xfId="42" applyFont="1" applyFill="1" applyBorder="1" applyAlignment="1" applyProtection="1">
      <alignment horizontal="center"/>
    </xf>
    <xf numFmtId="0" fontId="23" fillId="36" borderId="21" xfId="42" applyFont="1" applyFill="1" applyBorder="1" applyAlignment="1" applyProtection="1">
      <alignment horizontal="center" vertical="center"/>
    </xf>
    <xf numFmtId="3" fontId="25" fillId="0" borderId="40" xfId="46" applyNumberFormat="1" applyFont="1" applyBorder="1" applyAlignment="1">
      <alignment horizontal="center"/>
    </xf>
    <xf numFmtId="3" fontId="25" fillId="0" borderId="41" xfId="46" applyNumberFormat="1" applyFont="1" applyBorder="1" applyAlignment="1">
      <alignment horizontal="center"/>
    </xf>
    <xf numFmtId="0" fontId="13" fillId="36" borderId="24" xfId="0" applyFont="1" applyFill="1" applyBorder="1"/>
    <xf numFmtId="0" fontId="23" fillId="36" borderId="27" xfId="42" applyFont="1" applyFill="1" applyBorder="1" applyAlignment="1" applyProtection="1">
      <alignment horizontal="center"/>
    </xf>
    <xf numFmtId="0" fontId="45" fillId="0" borderId="11" xfId="0" applyFont="1" applyBorder="1" applyAlignment="1">
      <alignment vertical="top" wrapText="1"/>
    </xf>
    <xf numFmtId="0" fontId="45" fillId="0" borderId="11" xfId="0" applyFont="1" applyBorder="1" applyAlignment="1">
      <alignment vertical="top"/>
    </xf>
    <xf numFmtId="0" fontId="44" fillId="0" borderId="11" xfId="0" applyFont="1" applyBorder="1" applyAlignment="1">
      <alignment horizontal="left" vertical="center" wrapText="1"/>
    </xf>
    <xf numFmtId="22" fontId="44" fillId="0" borderId="11" xfId="0" applyNumberFormat="1" applyFont="1" applyBorder="1" applyAlignment="1">
      <alignment horizontal="left" vertical="center" wrapText="1"/>
    </xf>
    <xf numFmtId="14" fontId="50" fillId="0" borderId="0" xfId="0" applyNumberFormat="1" applyFont="1"/>
    <xf numFmtId="0" fontId="23" fillId="36" borderId="22" xfId="42" applyFont="1" applyFill="1" applyBorder="1" applyAlignment="1" applyProtection="1">
      <alignment horizontal="center"/>
    </xf>
    <xf numFmtId="14" fontId="42" fillId="0" borderId="11" xfId="0" applyNumberFormat="1" applyFont="1" applyBorder="1" applyAlignment="1">
      <alignment horizontal="left" vertical="top" wrapText="1"/>
    </xf>
    <xf numFmtId="0" fontId="0" fillId="0" borderId="0" xfId="0" applyAlignment="1">
      <alignment horizontal="left" indent="1"/>
    </xf>
    <xf numFmtId="0" fontId="47" fillId="36" borderId="0" xfId="0" applyFont="1" applyFill="1" applyAlignment="1">
      <alignment horizontal="center" wrapText="1"/>
    </xf>
    <xf numFmtId="0" fontId="23" fillId="36" borderId="0" xfId="42" applyFont="1" applyFill="1" applyAlignment="1" applyProtection="1">
      <alignment horizontal="center" vertical="center"/>
    </xf>
    <xf numFmtId="0" fontId="23" fillId="36" borderId="23" xfId="42" applyFont="1" applyFill="1" applyBorder="1" applyAlignment="1" applyProtection="1">
      <alignment horizontal="center" vertical="center"/>
    </xf>
    <xf numFmtId="0" fontId="23" fillId="36" borderId="30" xfId="42" applyFont="1" applyFill="1" applyBorder="1" applyAlignment="1" applyProtection="1">
      <alignment horizontal="center" vertical="center"/>
    </xf>
    <xf numFmtId="0" fontId="0" fillId="0" borderId="0" xfId="0" applyAlignment="1">
      <alignment horizontal="left" indent="2"/>
    </xf>
    <xf numFmtId="0" fontId="51" fillId="0" borderId="0" xfId="0" applyFont="1"/>
    <xf numFmtId="0" fontId="51" fillId="37" borderId="0" xfId="0" applyFont="1" applyFill="1"/>
    <xf numFmtId="165" fontId="0" fillId="0" borderId="0" xfId="0" applyNumberFormat="1"/>
    <xf numFmtId="0" fontId="26" fillId="36" borderId="35" xfId="0" applyFont="1" applyFill="1" applyBorder="1" applyAlignment="1">
      <alignment horizontal="center" vertical="center"/>
    </xf>
    <xf numFmtId="0" fontId="26" fillId="36" borderId="36" xfId="0" applyFont="1" applyFill="1" applyBorder="1" applyAlignment="1">
      <alignment horizontal="center" vertical="center"/>
    </xf>
    <xf numFmtId="0" fontId="26" fillId="36" borderId="37" xfId="0" applyFont="1" applyFill="1" applyBorder="1" applyAlignment="1">
      <alignment horizontal="center" vertical="center"/>
    </xf>
    <xf numFmtId="0" fontId="23" fillId="36" borderId="0" xfId="42" applyFont="1" applyFill="1" applyAlignment="1" applyProtection="1">
      <alignment horizontal="center" vertical="center" wrapText="1"/>
    </xf>
    <xf numFmtId="0" fontId="23" fillId="36" borderId="23" xfId="42" applyFont="1" applyFill="1" applyBorder="1" applyAlignment="1" applyProtection="1">
      <alignment horizontal="center" vertical="center"/>
    </xf>
    <xf numFmtId="0" fontId="23" fillId="36" borderId="30" xfId="42" applyFont="1" applyFill="1" applyBorder="1" applyAlignment="1" applyProtection="1">
      <alignment horizontal="center" vertical="center"/>
    </xf>
    <xf numFmtId="0" fontId="47" fillId="36" borderId="0" xfId="0" applyFont="1" applyFill="1" applyAlignment="1">
      <alignment horizontal="center" wrapText="1"/>
    </xf>
    <xf numFmtId="0" fontId="13" fillId="34" borderId="10" xfId="0" applyFont="1" applyFill="1" applyBorder="1" applyAlignment="1">
      <alignment horizontal="center"/>
    </xf>
    <xf numFmtId="0" fontId="13" fillId="34" borderId="0" xfId="0" applyFont="1" applyFill="1" applyAlignment="1">
      <alignment horizontal="center"/>
    </xf>
    <xf numFmtId="0" fontId="13" fillId="34" borderId="21" xfId="0" applyFont="1" applyFill="1" applyBorder="1" applyAlignment="1">
      <alignment horizontal="center"/>
    </xf>
    <xf numFmtId="0" fontId="13" fillId="36" borderId="12" xfId="0" applyFont="1" applyFill="1" applyBorder="1" applyAlignment="1">
      <alignment horizontal="center" wrapText="1"/>
    </xf>
    <xf numFmtId="0" fontId="13" fillId="36" borderId="13" xfId="0" applyFont="1" applyFill="1" applyBorder="1" applyAlignment="1">
      <alignment horizontal="center" wrapText="1"/>
    </xf>
    <xf numFmtId="0" fontId="13" fillId="36" borderId="14" xfId="0" applyFont="1" applyFill="1" applyBorder="1" applyAlignment="1">
      <alignment horizontal="center" wrapText="1"/>
    </xf>
    <xf numFmtId="0" fontId="13" fillId="36" borderId="15" xfId="0" applyFont="1" applyFill="1" applyBorder="1" applyAlignment="1">
      <alignment horizontal="center" wrapText="1"/>
    </xf>
    <xf numFmtId="0" fontId="13" fillId="36" borderId="16" xfId="0" applyFont="1" applyFill="1" applyBorder="1" applyAlignment="1">
      <alignment horizontal="center" wrapText="1"/>
    </xf>
    <xf numFmtId="0" fontId="13" fillId="36" borderId="17" xfId="0" applyFont="1" applyFill="1" applyBorder="1" applyAlignment="1">
      <alignment horizontal="center" wrapText="1"/>
    </xf>
    <xf numFmtId="0" fontId="23" fillId="36" borderId="0" xfId="42" applyFont="1" applyFill="1" applyAlignment="1" applyProtection="1">
      <alignment horizontal="center" vertical="center"/>
    </xf>
    <xf numFmtId="0" fontId="13" fillId="34" borderId="15" xfId="0" applyFont="1" applyFill="1" applyBorder="1" applyAlignment="1">
      <alignment horizontal="center" wrapText="1"/>
    </xf>
    <xf numFmtId="0" fontId="13" fillId="34" borderId="16" xfId="0" applyFont="1" applyFill="1" applyBorder="1" applyAlignment="1">
      <alignment horizontal="center" wrapText="1"/>
    </xf>
    <xf numFmtId="0" fontId="13" fillId="34" borderId="17" xfId="0" applyFont="1" applyFill="1" applyBorder="1" applyAlignment="1">
      <alignment horizontal="center" wrapText="1"/>
    </xf>
    <xf numFmtId="0" fontId="13" fillId="36" borderId="15" xfId="0" applyFont="1" applyFill="1" applyBorder="1" applyAlignment="1">
      <alignment horizontal="center" vertical="center" wrapText="1"/>
    </xf>
    <xf numFmtId="0" fontId="13" fillId="36" borderId="16" xfId="0" applyFont="1" applyFill="1" applyBorder="1" applyAlignment="1">
      <alignment horizontal="center" vertical="center" wrapText="1"/>
    </xf>
    <xf numFmtId="0" fontId="13" fillId="36" borderId="17" xfId="0" applyFont="1" applyFill="1" applyBorder="1" applyAlignment="1">
      <alignment horizontal="center" vertical="center" wrapText="1"/>
    </xf>
    <xf numFmtId="0" fontId="22" fillId="33" borderId="18" xfId="0" applyFont="1" applyFill="1" applyBorder="1" applyAlignment="1">
      <alignment horizontal="center" wrapText="1"/>
    </xf>
    <xf numFmtId="0" fontId="22" fillId="33" borderId="19" xfId="0" applyFont="1" applyFill="1" applyBorder="1" applyAlignment="1">
      <alignment horizontal="center" wrapText="1"/>
    </xf>
    <xf numFmtId="0" fontId="22" fillId="33" borderId="20" xfId="0" applyFont="1" applyFill="1" applyBorder="1" applyAlignment="1">
      <alignment horizontal="center" wrapText="1"/>
    </xf>
    <xf numFmtId="0" fontId="13" fillId="36" borderId="18" xfId="0" applyFont="1" applyFill="1" applyBorder="1" applyAlignment="1">
      <alignment horizontal="center"/>
    </xf>
    <xf numFmtId="0" fontId="13" fillId="36" borderId="19" xfId="0" applyFont="1" applyFill="1" applyBorder="1" applyAlignment="1">
      <alignment horizontal="center"/>
    </xf>
    <xf numFmtId="0" fontId="13" fillId="36" borderId="20" xfId="0" applyFont="1" applyFill="1" applyBorder="1" applyAlignment="1">
      <alignment horizontal="center"/>
    </xf>
    <xf numFmtId="0" fontId="13" fillId="36" borderId="12" xfId="0" applyFont="1" applyFill="1" applyBorder="1" applyAlignment="1">
      <alignment horizontal="center"/>
    </xf>
    <xf numFmtId="0" fontId="13" fillId="36" borderId="13" xfId="0" applyFont="1" applyFill="1" applyBorder="1" applyAlignment="1">
      <alignment horizontal="center"/>
    </xf>
    <xf numFmtId="0" fontId="13" fillId="36" borderId="14" xfId="0" applyFont="1" applyFill="1" applyBorder="1" applyAlignment="1">
      <alignment horizontal="center"/>
    </xf>
    <xf numFmtId="0" fontId="52" fillId="36" borderId="12" xfId="0" applyFont="1" applyFill="1" applyBorder="1" applyAlignment="1">
      <alignment horizontal="center"/>
    </xf>
    <xf numFmtId="0" fontId="52" fillId="36" borderId="13" xfId="0" applyFont="1" applyFill="1" applyBorder="1" applyAlignment="1">
      <alignment horizontal="center"/>
    </xf>
    <xf numFmtId="0" fontId="52" fillId="36" borderId="14" xfId="0" applyFont="1" applyFill="1" applyBorder="1" applyAlignment="1">
      <alignment horizontal="center"/>
    </xf>
    <xf numFmtId="0" fontId="13" fillId="36" borderId="25" xfId="0" applyFont="1" applyFill="1" applyBorder="1" applyAlignment="1">
      <alignment horizontal="center"/>
    </xf>
    <xf numFmtId="0" fontId="13" fillId="36" borderId="26" xfId="0" applyFont="1" applyFill="1" applyBorder="1" applyAlignment="1">
      <alignment horizontal="center"/>
    </xf>
    <xf numFmtId="0" fontId="13" fillId="36" borderId="38" xfId="0" applyFont="1" applyFill="1" applyBorder="1" applyAlignment="1">
      <alignment horizontal="center"/>
    </xf>
    <xf numFmtId="0" fontId="13" fillId="36" borderId="39" xfId="0" applyFont="1" applyFill="1" applyBorder="1" applyAlignment="1">
      <alignment horizontal="center"/>
    </xf>
    <xf numFmtId="0" fontId="26" fillId="36" borderId="29" xfId="0" applyFont="1" applyFill="1" applyBorder="1" applyAlignment="1">
      <alignment horizontal="center" vertical="center"/>
    </xf>
    <xf numFmtId="0" fontId="26" fillId="36" borderId="0" xfId="0" applyFont="1" applyFill="1" applyAlignment="1">
      <alignment horizontal="center" vertical="center"/>
    </xf>
    <xf numFmtId="0" fontId="49" fillId="36" borderId="0" xfId="0" applyFont="1" applyFill="1" applyAlignment="1">
      <alignment horizontal="center"/>
    </xf>
  </cellXfs>
  <cellStyles count="59338">
    <cellStyle name="%" xfId="44" xr:uid="{00000000-0005-0000-0000-000000000000}"/>
    <cellStyle name="% 2" xfId="43" xr:uid="{00000000-0005-0000-0000-00000100000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0] 2" xfId="60" xr:uid="{00000000-0005-0000-0000-00001D000000}"/>
    <cellStyle name="Comma [0] 2 2" xfId="61" xr:uid="{00000000-0005-0000-0000-00001E000000}"/>
    <cellStyle name="Comma [0] 3" xfId="62" xr:uid="{00000000-0005-0000-0000-00001F000000}"/>
    <cellStyle name="Comma [0] 3 2" xfId="63" xr:uid="{00000000-0005-0000-0000-000020000000}"/>
    <cellStyle name="Comma [0] 4" xfId="64" xr:uid="{00000000-0005-0000-0000-000021000000}"/>
    <cellStyle name="Comma [0] 4 2" xfId="65" xr:uid="{00000000-0005-0000-0000-000022000000}"/>
    <cellStyle name="Comma [0] 5" xfId="66" xr:uid="{00000000-0005-0000-0000-000023000000}"/>
    <cellStyle name="Comma [0] 5 2" xfId="67" xr:uid="{00000000-0005-0000-0000-000024000000}"/>
    <cellStyle name="Comma [0] 6" xfId="68" xr:uid="{00000000-0005-0000-0000-000025000000}"/>
    <cellStyle name="Comma [0] 6 2" xfId="69" xr:uid="{00000000-0005-0000-0000-000026000000}"/>
    <cellStyle name="Comma [0] 7" xfId="70" xr:uid="{00000000-0005-0000-0000-000027000000}"/>
    <cellStyle name="Comma [0] 7 2" xfId="71" xr:uid="{00000000-0005-0000-0000-000028000000}"/>
    <cellStyle name="Comma 10" xfId="72" xr:uid="{00000000-0005-0000-0000-000029000000}"/>
    <cellStyle name="Comma 10 2" xfId="73" xr:uid="{00000000-0005-0000-0000-00002A000000}"/>
    <cellStyle name="Comma 100" xfId="74" xr:uid="{00000000-0005-0000-0000-00002B000000}"/>
    <cellStyle name="Comma 101" xfId="75" xr:uid="{00000000-0005-0000-0000-00002C000000}"/>
    <cellStyle name="Comma 102" xfId="76" xr:uid="{00000000-0005-0000-0000-00002D000000}"/>
    <cellStyle name="Comma 103" xfId="77" xr:uid="{00000000-0005-0000-0000-00002E000000}"/>
    <cellStyle name="Comma 104" xfId="78" xr:uid="{00000000-0005-0000-0000-00002F000000}"/>
    <cellStyle name="Comma 105" xfId="79" xr:uid="{00000000-0005-0000-0000-000030000000}"/>
    <cellStyle name="Comma 106" xfId="80" xr:uid="{00000000-0005-0000-0000-000031000000}"/>
    <cellStyle name="Comma 107" xfId="81" xr:uid="{00000000-0005-0000-0000-000032000000}"/>
    <cellStyle name="Comma 108" xfId="82" xr:uid="{00000000-0005-0000-0000-000033000000}"/>
    <cellStyle name="Comma 109" xfId="83" xr:uid="{00000000-0005-0000-0000-000034000000}"/>
    <cellStyle name="Comma 11" xfId="84" xr:uid="{00000000-0005-0000-0000-000035000000}"/>
    <cellStyle name="Comma 11 2" xfId="85" xr:uid="{00000000-0005-0000-0000-000036000000}"/>
    <cellStyle name="Comma 110" xfId="86" xr:uid="{00000000-0005-0000-0000-000037000000}"/>
    <cellStyle name="Comma 111" xfId="87" xr:uid="{00000000-0005-0000-0000-000038000000}"/>
    <cellStyle name="Comma 111 2" xfId="88" xr:uid="{00000000-0005-0000-0000-000039000000}"/>
    <cellStyle name="Comma 111 3" xfId="89" xr:uid="{00000000-0005-0000-0000-00003A000000}"/>
    <cellStyle name="Comma 112" xfId="90" xr:uid="{00000000-0005-0000-0000-00003B000000}"/>
    <cellStyle name="Comma 112 2" xfId="91" xr:uid="{00000000-0005-0000-0000-00003C000000}"/>
    <cellStyle name="Comma 112 3" xfId="92" xr:uid="{00000000-0005-0000-0000-00003D000000}"/>
    <cellStyle name="Comma 113" xfId="93" xr:uid="{00000000-0005-0000-0000-00003E000000}"/>
    <cellStyle name="Comma 114" xfId="94" xr:uid="{00000000-0005-0000-0000-00003F000000}"/>
    <cellStyle name="Comma 115" xfId="95" xr:uid="{00000000-0005-0000-0000-000040000000}"/>
    <cellStyle name="Comma 116" xfId="96" xr:uid="{00000000-0005-0000-0000-000041000000}"/>
    <cellStyle name="Comma 117" xfId="97" xr:uid="{00000000-0005-0000-0000-000042000000}"/>
    <cellStyle name="Comma 118" xfId="98" xr:uid="{00000000-0005-0000-0000-000043000000}"/>
    <cellStyle name="Comma 119" xfId="99" xr:uid="{00000000-0005-0000-0000-000044000000}"/>
    <cellStyle name="Comma 12" xfId="100" xr:uid="{00000000-0005-0000-0000-000045000000}"/>
    <cellStyle name="Comma 12 2" xfId="101" xr:uid="{00000000-0005-0000-0000-000046000000}"/>
    <cellStyle name="Comma 120" xfId="102" xr:uid="{00000000-0005-0000-0000-000047000000}"/>
    <cellStyle name="Comma 121" xfId="103" xr:uid="{00000000-0005-0000-0000-000048000000}"/>
    <cellStyle name="Comma 122" xfId="104" xr:uid="{00000000-0005-0000-0000-000049000000}"/>
    <cellStyle name="Comma 123" xfId="105" xr:uid="{00000000-0005-0000-0000-00004A000000}"/>
    <cellStyle name="Comma 124" xfId="106" xr:uid="{00000000-0005-0000-0000-00004B000000}"/>
    <cellStyle name="Comma 125" xfId="107" xr:uid="{00000000-0005-0000-0000-00004C000000}"/>
    <cellStyle name="Comma 126" xfId="108" xr:uid="{00000000-0005-0000-0000-00004D000000}"/>
    <cellStyle name="Comma 127" xfId="109" xr:uid="{00000000-0005-0000-0000-00004E000000}"/>
    <cellStyle name="Comma 128" xfId="110" xr:uid="{00000000-0005-0000-0000-00004F000000}"/>
    <cellStyle name="Comma 129" xfId="111" xr:uid="{00000000-0005-0000-0000-000050000000}"/>
    <cellStyle name="Comma 129 2" xfId="112" xr:uid="{00000000-0005-0000-0000-000051000000}"/>
    <cellStyle name="Comma 13" xfId="113" xr:uid="{00000000-0005-0000-0000-000052000000}"/>
    <cellStyle name="Comma 13 2" xfId="114" xr:uid="{00000000-0005-0000-0000-000053000000}"/>
    <cellStyle name="Comma 130" xfId="115" xr:uid="{00000000-0005-0000-0000-000054000000}"/>
    <cellStyle name="Comma 130 2" xfId="116" xr:uid="{00000000-0005-0000-0000-000055000000}"/>
    <cellStyle name="Comma 131" xfId="117" xr:uid="{00000000-0005-0000-0000-000056000000}"/>
    <cellStyle name="Comma 131 2" xfId="118" xr:uid="{00000000-0005-0000-0000-000057000000}"/>
    <cellStyle name="Comma 132" xfId="119" xr:uid="{00000000-0005-0000-0000-000058000000}"/>
    <cellStyle name="Comma 132 2" xfId="120" xr:uid="{00000000-0005-0000-0000-000059000000}"/>
    <cellStyle name="Comma 133" xfId="121" xr:uid="{00000000-0005-0000-0000-00005A000000}"/>
    <cellStyle name="Comma 133 2" xfId="122" xr:uid="{00000000-0005-0000-0000-00005B000000}"/>
    <cellStyle name="Comma 134" xfId="123" xr:uid="{00000000-0005-0000-0000-00005C000000}"/>
    <cellStyle name="Comma 134 2" xfId="124" xr:uid="{00000000-0005-0000-0000-00005D000000}"/>
    <cellStyle name="Comma 135" xfId="125" xr:uid="{00000000-0005-0000-0000-00005E000000}"/>
    <cellStyle name="Comma 135 2" xfId="126" xr:uid="{00000000-0005-0000-0000-00005F000000}"/>
    <cellStyle name="Comma 136" xfId="127" xr:uid="{00000000-0005-0000-0000-000060000000}"/>
    <cellStyle name="Comma 136 2" xfId="128" xr:uid="{00000000-0005-0000-0000-000061000000}"/>
    <cellStyle name="Comma 137" xfId="129" xr:uid="{00000000-0005-0000-0000-000062000000}"/>
    <cellStyle name="Comma 137 2" xfId="130" xr:uid="{00000000-0005-0000-0000-000063000000}"/>
    <cellStyle name="Comma 138" xfId="131" xr:uid="{00000000-0005-0000-0000-000064000000}"/>
    <cellStyle name="Comma 138 2" xfId="132" xr:uid="{00000000-0005-0000-0000-000065000000}"/>
    <cellStyle name="Comma 139" xfId="133" xr:uid="{00000000-0005-0000-0000-000066000000}"/>
    <cellStyle name="Comma 139 2" xfId="134" xr:uid="{00000000-0005-0000-0000-000067000000}"/>
    <cellStyle name="Comma 14" xfId="135" xr:uid="{00000000-0005-0000-0000-000068000000}"/>
    <cellStyle name="Comma 14 2" xfId="136" xr:uid="{00000000-0005-0000-0000-000069000000}"/>
    <cellStyle name="Comma 140" xfId="137" xr:uid="{00000000-0005-0000-0000-00006A000000}"/>
    <cellStyle name="Comma 140 2" xfId="138" xr:uid="{00000000-0005-0000-0000-00006B000000}"/>
    <cellStyle name="Comma 141" xfId="139" xr:uid="{00000000-0005-0000-0000-00006C000000}"/>
    <cellStyle name="Comma 141 2" xfId="140" xr:uid="{00000000-0005-0000-0000-00006D000000}"/>
    <cellStyle name="Comma 142" xfId="141" xr:uid="{00000000-0005-0000-0000-00006E000000}"/>
    <cellStyle name="Comma 142 2" xfId="142" xr:uid="{00000000-0005-0000-0000-00006F000000}"/>
    <cellStyle name="Comma 143" xfId="143" xr:uid="{00000000-0005-0000-0000-000070000000}"/>
    <cellStyle name="Comma 143 2" xfId="144" xr:uid="{00000000-0005-0000-0000-000071000000}"/>
    <cellStyle name="Comma 144" xfId="145" xr:uid="{00000000-0005-0000-0000-000072000000}"/>
    <cellStyle name="Comma 144 2" xfId="146" xr:uid="{00000000-0005-0000-0000-000073000000}"/>
    <cellStyle name="Comma 145" xfId="147" xr:uid="{00000000-0005-0000-0000-000074000000}"/>
    <cellStyle name="Comma 145 2" xfId="148" xr:uid="{00000000-0005-0000-0000-000075000000}"/>
    <cellStyle name="Comma 146" xfId="149" xr:uid="{00000000-0005-0000-0000-000076000000}"/>
    <cellStyle name="Comma 146 2" xfId="150" xr:uid="{00000000-0005-0000-0000-000077000000}"/>
    <cellStyle name="Comma 147" xfId="151" xr:uid="{00000000-0005-0000-0000-000078000000}"/>
    <cellStyle name="Comma 147 2" xfId="152" xr:uid="{00000000-0005-0000-0000-000079000000}"/>
    <cellStyle name="Comma 148" xfId="153" xr:uid="{00000000-0005-0000-0000-00007A000000}"/>
    <cellStyle name="Comma 148 2" xfId="154" xr:uid="{00000000-0005-0000-0000-00007B000000}"/>
    <cellStyle name="Comma 149" xfId="155" xr:uid="{00000000-0005-0000-0000-00007C000000}"/>
    <cellStyle name="Comma 149 2" xfId="156" xr:uid="{00000000-0005-0000-0000-00007D000000}"/>
    <cellStyle name="Comma 15" xfId="157" xr:uid="{00000000-0005-0000-0000-00007E000000}"/>
    <cellStyle name="Comma 15 2" xfId="158" xr:uid="{00000000-0005-0000-0000-00007F000000}"/>
    <cellStyle name="Comma 150" xfId="159" xr:uid="{00000000-0005-0000-0000-000080000000}"/>
    <cellStyle name="Comma 150 2" xfId="160" xr:uid="{00000000-0005-0000-0000-000081000000}"/>
    <cellStyle name="Comma 151" xfId="161" xr:uid="{00000000-0005-0000-0000-000082000000}"/>
    <cellStyle name="Comma 151 2" xfId="162" xr:uid="{00000000-0005-0000-0000-000083000000}"/>
    <cellStyle name="Comma 152" xfId="163" xr:uid="{00000000-0005-0000-0000-000084000000}"/>
    <cellStyle name="Comma 152 2" xfId="164" xr:uid="{00000000-0005-0000-0000-000085000000}"/>
    <cellStyle name="Comma 153" xfId="165" xr:uid="{00000000-0005-0000-0000-000086000000}"/>
    <cellStyle name="Comma 153 2" xfId="166" xr:uid="{00000000-0005-0000-0000-000087000000}"/>
    <cellStyle name="Comma 154" xfId="167" xr:uid="{00000000-0005-0000-0000-000088000000}"/>
    <cellStyle name="Comma 154 2" xfId="168" xr:uid="{00000000-0005-0000-0000-000089000000}"/>
    <cellStyle name="Comma 155" xfId="169" xr:uid="{00000000-0005-0000-0000-00008A000000}"/>
    <cellStyle name="Comma 155 2" xfId="170" xr:uid="{00000000-0005-0000-0000-00008B000000}"/>
    <cellStyle name="Comma 156" xfId="171" xr:uid="{00000000-0005-0000-0000-00008C000000}"/>
    <cellStyle name="Comma 156 2" xfId="172" xr:uid="{00000000-0005-0000-0000-00008D000000}"/>
    <cellStyle name="Comma 157" xfId="173" xr:uid="{00000000-0005-0000-0000-00008E000000}"/>
    <cellStyle name="Comma 157 2" xfId="174" xr:uid="{00000000-0005-0000-0000-00008F000000}"/>
    <cellStyle name="Comma 158" xfId="175" xr:uid="{00000000-0005-0000-0000-000090000000}"/>
    <cellStyle name="Comma 158 2" xfId="176" xr:uid="{00000000-0005-0000-0000-000091000000}"/>
    <cellStyle name="Comma 159" xfId="177" xr:uid="{00000000-0005-0000-0000-000092000000}"/>
    <cellStyle name="Comma 159 2" xfId="178" xr:uid="{00000000-0005-0000-0000-000093000000}"/>
    <cellStyle name="Comma 16" xfId="179" xr:uid="{00000000-0005-0000-0000-000094000000}"/>
    <cellStyle name="Comma 16 2" xfId="180" xr:uid="{00000000-0005-0000-0000-000095000000}"/>
    <cellStyle name="Comma 160" xfId="181" xr:uid="{00000000-0005-0000-0000-000096000000}"/>
    <cellStyle name="Comma 160 2" xfId="182" xr:uid="{00000000-0005-0000-0000-000097000000}"/>
    <cellStyle name="Comma 161" xfId="183" xr:uid="{00000000-0005-0000-0000-000098000000}"/>
    <cellStyle name="Comma 162" xfId="184" xr:uid="{00000000-0005-0000-0000-000099000000}"/>
    <cellStyle name="Comma 163" xfId="185" xr:uid="{00000000-0005-0000-0000-00009A000000}"/>
    <cellStyle name="Comma 164" xfId="186" xr:uid="{00000000-0005-0000-0000-00009B000000}"/>
    <cellStyle name="Comma 165" xfId="187" xr:uid="{00000000-0005-0000-0000-00009C000000}"/>
    <cellStyle name="Comma 166" xfId="188" xr:uid="{00000000-0005-0000-0000-00009D000000}"/>
    <cellStyle name="Comma 167" xfId="189" xr:uid="{00000000-0005-0000-0000-00009E000000}"/>
    <cellStyle name="Comma 168" xfId="190" xr:uid="{00000000-0005-0000-0000-00009F000000}"/>
    <cellStyle name="Comma 169" xfId="191" xr:uid="{00000000-0005-0000-0000-0000A0000000}"/>
    <cellStyle name="Comma 17" xfId="192" xr:uid="{00000000-0005-0000-0000-0000A1000000}"/>
    <cellStyle name="Comma 17 2" xfId="193" xr:uid="{00000000-0005-0000-0000-0000A2000000}"/>
    <cellStyle name="Comma 170" xfId="194" xr:uid="{00000000-0005-0000-0000-0000A3000000}"/>
    <cellStyle name="Comma 171" xfId="195" xr:uid="{00000000-0005-0000-0000-0000A4000000}"/>
    <cellStyle name="Comma 172" xfId="196" xr:uid="{00000000-0005-0000-0000-0000A5000000}"/>
    <cellStyle name="Comma 173" xfId="197" xr:uid="{00000000-0005-0000-0000-0000A6000000}"/>
    <cellStyle name="Comma 174" xfId="198" xr:uid="{00000000-0005-0000-0000-0000A7000000}"/>
    <cellStyle name="Comma 175" xfId="199" xr:uid="{00000000-0005-0000-0000-0000A8000000}"/>
    <cellStyle name="Comma 176" xfId="200" xr:uid="{00000000-0005-0000-0000-0000A9000000}"/>
    <cellStyle name="Comma 177" xfId="201" xr:uid="{00000000-0005-0000-0000-0000AA000000}"/>
    <cellStyle name="Comma 178" xfId="202" xr:uid="{00000000-0005-0000-0000-0000AB000000}"/>
    <cellStyle name="Comma 179" xfId="203" xr:uid="{00000000-0005-0000-0000-0000AC000000}"/>
    <cellStyle name="Comma 18" xfId="204" xr:uid="{00000000-0005-0000-0000-0000AD000000}"/>
    <cellStyle name="Comma 18 2" xfId="205" xr:uid="{00000000-0005-0000-0000-0000AE000000}"/>
    <cellStyle name="Comma 180" xfId="206" xr:uid="{00000000-0005-0000-0000-0000AF000000}"/>
    <cellStyle name="Comma 181" xfId="207" xr:uid="{00000000-0005-0000-0000-0000B0000000}"/>
    <cellStyle name="Comma 182" xfId="208" xr:uid="{00000000-0005-0000-0000-0000B1000000}"/>
    <cellStyle name="Comma 183" xfId="209" xr:uid="{00000000-0005-0000-0000-0000B2000000}"/>
    <cellStyle name="Comma 184" xfId="210" xr:uid="{00000000-0005-0000-0000-0000B3000000}"/>
    <cellStyle name="Comma 185" xfId="211" xr:uid="{00000000-0005-0000-0000-0000B4000000}"/>
    <cellStyle name="Comma 186" xfId="212" xr:uid="{00000000-0005-0000-0000-0000B5000000}"/>
    <cellStyle name="Comma 187" xfId="213" xr:uid="{00000000-0005-0000-0000-0000B6000000}"/>
    <cellStyle name="Comma 188" xfId="214" xr:uid="{00000000-0005-0000-0000-0000B7000000}"/>
    <cellStyle name="Comma 189" xfId="215" xr:uid="{00000000-0005-0000-0000-0000B8000000}"/>
    <cellStyle name="Comma 19" xfId="216" xr:uid="{00000000-0005-0000-0000-0000B9000000}"/>
    <cellStyle name="Comma 19 2" xfId="217" xr:uid="{00000000-0005-0000-0000-0000BA000000}"/>
    <cellStyle name="Comma 190" xfId="218" xr:uid="{00000000-0005-0000-0000-0000BB000000}"/>
    <cellStyle name="Comma 191" xfId="219" xr:uid="{00000000-0005-0000-0000-0000BC000000}"/>
    <cellStyle name="Comma 192" xfId="220" xr:uid="{00000000-0005-0000-0000-0000BD000000}"/>
    <cellStyle name="Comma 193" xfId="221" xr:uid="{00000000-0005-0000-0000-0000BE000000}"/>
    <cellStyle name="Comma 194" xfId="222" xr:uid="{00000000-0005-0000-0000-0000BF000000}"/>
    <cellStyle name="Comma 195" xfId="223" xr:uid="{00000000-0005-0000-0000-0000C0000000}"/>
    <cellStyle name="Comma 196" xfId="224" xr:uid="{00000000-0005-0000-0000-0000C1000000}"/>
    <cellStyle name="Comma 197" xfId="225" xr:uid="{00000000-0005-0000-0000-0000C2000000}"/>
    <cellStyle name="Comma 198" xfId="226" xr:uid="{00000000-0005-0000-0000-0000C3000000}"/>
    <cellStyle name="Comma 199" xfId="227" xr:uid="{00000000-0005-0000-0000-0000C4000000}"/>
    <cellStyle name="Comma 2" xfId="228" xr:uid="{00000000-0005-0000-0000-0000C5000000}"/>
    <cellStyle name="Comma 2 2" xfId="229" xr:uid="{00000000-0005-0000-0000-0000C6000000}"/>
    <cellStyle name="Comma 2 3" xfId="230" xr:uid="{00000000-0005-0000-0000-0000C7000000}"/>
    <cellStyle name="Comma 2 4" xfId="231" xr:uid="{00000000-0005-0000-0000-0000C8000000}"/>
    <cellStyle name="Comma 2 5" xfId="232" xr:uid="{00000000-0005-0000-0000-0000C9000000}"/>
    <cellStyle name="Comma 20" xfId="233" xr:uid="{00000000-0005-0000-0000-0000CA000000}"/>
    <cellStyle name="Comma 20 2" xfId="234" xr:uid="{00000000-0005-0000-0000-0000CB000000}"/>
    <cellStyle name="Comma 200" xfId="235" xr:uid="{00000000-0005-0000-0000-0000CC000000}"/>
    <cellStyle name="Comma 201" xfId="236" xr:uid="{00000000-0005-0000-0000-0000CD000000}"/>
    <cellStyle name="Comma 202" xfId="237" xr:uid="{00000000-0005-0000-0000-0000CE000000}"/>
    <cellStyle name="Comma 203" xfId="238" xr:uid="{00000000-0005-0000-0000-0000CF000000}"/>
    <cellStyle name="Comma 204" xfId="239" xr:uid="{00000000-0005-0000-0000-0000D0000000}"/>
    <cellStyle name="Comma 205" xfId="240" xr:uid="{00000000-0005-0000-0000-0000D1000000}"/>
    <cellStyle name="Comma 206" xfId="241" xr:uid="{00000000-0005-0000-0000-0000D2000000}"/>
    <cellStyle name="Comma 207" xfId="242" xr:uid="{00000000-0005-0000-0000-0000D3000000}"/>
    <cellStyle name="Comma 208" xfId="243" xr:uid="{00000000-0005-0000-0000-0000D4000000}"/>
    <cellStyle name="Comma 209" xfId="244" xr:uid="{00000000-0005-0000-0000-0000D5000000}"/>
    <cellStyle name="Comma 21" xfId="245" xr:uid="{00000000-0005-0000-0000-0000D6000000}"/>
    <cellStyle name="Comma 21 2" xfId="246" xr:uid="{00000000-0005-0000-0000-0000D7000000}"/>
    <cellStyle name="Comma 210" xfId="247" xr:uid="{00000000-0005-0000-0000-0000D8000000}"/>
    <cellStyle name="Comma 211" xfId="248" xr:uid="{00000000-0005-0000-0000-0000D9000000}"/>
    <cellStyle name="Comma 212" xfId="249" xr:uid="{00000000-0005-0000-0000-0000DA000000}"/>
    <cellStyle name="Comma 213" xfId="250" xr:uid="{00000000-0005-0000-0000-0000DB000000}"/>
    <cellStyle name="Comma 213 2" xfId="251" xr:uid="{00000000-0005-0000-0000-0000DC000000}"/>
    <cellStyle name="Comma 214" xfId="252" xr:uid="{00000000-0005-0000-0000-0000DD000000}"/>
    <cellStyle name="Comma 214 2" xfId="253" xr:uid="{00000000-0005-0000-0000-0000DE000000}"/>
    <cellStyle name="Comma 215" xfId="254" xr:uid="{00000000-0005-0000-0000-0000DF000000}"/>
    <cellStyle name="Comma 215 2" xfId="255" xr:uid="{00000000-0005-0000-0000-0000E0000000}"/>
    <cellStyle name="Comma 216" xfId="256" xr:uid="{00000000-0005-0000-0000-0000E1000000}"/>
    <cellStyle name="Comma 216 2" xfId="257" xr:uid="{00000000-0005-0000-0000-0000E2000000}"/>
    <cellStyle name="Comma 217" xfId="258" xr:uid="{00000000-0005-0000-0000-0000E3000000}"/>
    <cellStyle name="Comma 217 2" xfId="259" xr:uid="{00000000-0005-0000-0000-0000E4000000}"/>
    <cellStyle name="Comma 218" xfId="260" xr:uid="{00000000-0005-0000-0000-0000E5000000}"/>
    <cellStyle name="Comma 218 2" xfId="261" xr:uid="{00000000-0005-0000-0000-0000E6000000}"/>
    <cellStyle name="Comma 219" xfId="262" xr:uid="{00000000-0005-0000-0000-0000E7000000}"/>
    <cellStyle name="Comma 219 2" xfId="263" xr:uid="{00000000-0005-0000-0000-0000E8000000}"/>
    <cellStyle name="Comma 22" xfId="264" xr:uid="{00000000-0005-0000-0000-0000E9000000}"/>
    <cellStyle name="Comma 22 2" xfId="265" xr:uid="{00000000-0005-0000-0000-0000EA000000}"/>
    <cellStyle name="Comma 220" xfId="266" xr:uid="{00000000-0005-0000-0000-0000EB000000}"/>
    <cellStyle name="Comma 220 2" xfId="267" xr:uid="{00000000-0005-0000-0000-0000EC000000}"/>
    <cellStyle name="Comma 221" xfId="268" xr:uid="{00000000-0005-0000-0000-0000ED000000}"/>
    <cellStyle name="Comma 221 2" xfId="269" xr:uid="{00000000-0005-0000-0000-0000EE000000}"/>
    <cellStyle name="Comma 222" xfId="270" xr:uid="{00000000-0005-0000-0000-0000EF000000}"/>
    <cellStyle name="Comma 222 2" xfId="271" xr:uid="{00000000-0005-0000-0000-0000F0000000}"/>
    <cellStyle name="Comma 223" xfId="272" xr:uid="{00000000-0005-0000-0000-0000F1000000}"/>
    <cellStyle name="Comma 223 2" xfId="273" xr:uid="{00000000-0005-0000-0000-0000F2000000}"/>
    <cellStyle name="Comma 224" xfId="274" xr:uid="{00000000-0005-0000-0000-0000F3000000}"/>
    <cellStyle name="Comma 224 2" xfId="275" xr:uid="{00000000-0005-0000-0000-0000F4000000}"/>
    <cellStyle name="Comma 225" xfId="276" xr:uid="{00000000-0005-0000-0000-0000F5000000}"/>
    <cellStyle name="Comma 225 2" xfId="277" xr:uid="{00000000-0005-0000-0000-0000F6000000}"/>
    <cellStyle name="Comma 226" xfId="278" xr:uid="{00000000-0005-0000-0000-0000F7000000}"/>
    <cellStyle name="Comma 226 2" xfId="279" xr:uid="{00000000-0005-0000-0000-0000F8000000}"/>
    <cellStyle name="Comma 227" xfId="280" xr:uid="{00000000-0005-0000-0000-0000F9000000}"/>
    <cellStyle name="Comma 227 2" xfId="281" xr:uid="{00000000-0005-0000-0000-0000FA000000}"/>
    <cellStyle name="Comma 228" xfId="282" xr:uid="{00000000-0005-0000-0000-0000FB000000}"/>
    <cellStyle name="Comma 228 2" xfId="283" xr:uid="{00000000-0005-0000-0000-0000FC000000}"/>
    <cellStyle name="Comma 229" xfId="284" xr:uid="{00000000-0005-0000-0000-0000FD000000}"/>
    <cellStyle name="Comma 23" xfId="285" xr:uid="{00000000-0005-0000-0000-0000FE000000}"/>
    <cellStyle name="Comma 23 2" xfId="286" xr:uid="{00000000-0005-0000-0000-0000FF000000}"/>
    <cellStyle name="Comma 230" xfId="287" xr:uid="{00000000-0005-0000-0000-000000010000}"/>
    <cellStyle name="Comma 231" xfId="288" xr:uid="{00000000-0005-0000-0000-000001010000}"/>
    <cellStyle name="Comma 232" xfId="289" xr:uid="{00000000-0005-0000-0000-000002010000}"/>
    <cellStyle name="Comma 233" xfId="290" xr:uid="{00000000-0005-0000-0000-000003010000}"/>
    <cellStyle name="Comma 234" xfId="291" xr:uid="{00000000-0005-0000-0000-000004010000}"/>
    <cellStyle name="Comma 235" xfId="292" xr:uid="{00000000-0005-0000-0000-000005010000}"/>
    <cellStyle name="Comma 236" xfId="293" xr:uid="{00000000-0005-0000-0000-000006010000}"/>
    <cellStyle name="Comma 237" xfId="294" xr:uid="{00000000-0005-0000-0000-000007010000}"/>
    <cellStyle name="Comma 238" xfId="295" xr:uid="{00000000-0005-0000-0000-000008010000}"/>
    <cellStyle name="Comma 239" xfId="296" xr:uid="{00000000-0005-0000-0000-000009010000}"/>
    <cellStyle name="Comma 24" xfId="297" xr:uid="{00000000-0005-0000-0000-00000A010000}"/>
    <cellStyle name="Comma 24 2" xfId="298" xr:uid="{00000000-0005-0000-0000-00000B010000}"/>
    <cellStyle name="Comma 240" xfId="299" xr:uid="{00000000-0005-0000-0000-00000C010000}"/>
    <cellStyle name="Comma 241" xfId="300" xr:uid="{00000000-0005-0000-0000-00000D010000}"/>
    <cellStyle name="Comma 242" xfId="301" xr:uid="{00000000-0005-0000-0000-00000E010000}"/>
    <cellStyle name="Comma 243" xfId="302" xr:uid="{00000000-0005-0000-0000-00000F010000}"/>
    <cellStyle name="Comma 244" xfId="303" xr:uid="{00000000-0005-0000-0000-000010010000}"/>
    <cellStyle name="Comma 245" xfId="304" xr:uid="{00000000-0005-0000-0000-000011010000}"/>
    <cellStyle name="Comma 25" xfId="305" xr:uid="{00000000-0005-0000-0000-000012010000}"/>
    <cellStyle name="Comma 25 2" xfId="306" xr:uid="{00000000-0005-0000-0000-000013010000}"/>
    <cellStyle name="Comma 26" xfId="307" xr:uid="{00000000-0005-0000-0000-000014010000}"/>
    <cellStyle name="Comma 26 2" xfId="308" xr:uid="{00000000-0005-0000-0000-000015010000}"/>
    <cellStyle name="Comma 27" xfId="309" xr:uid="{00000000-0005-0000-0000-000016010000}"/>
    <cellStyle name="Comma 27 2" xfId="310" xr:uid="{00000000-0005-0000-0000-000017010000}"/>
    <cellStyle name="Comma 28" xfId="311" xr:uid="{00000000-0005-0000-0000-000018010000}"/>
    <cellStyle name="Comma 29" xfId="312" xr:uid="{00000000-0005-0000-0000-000019010000}"/>
    <cellStyle name="Comma 3" xfId="313" xr:uid="{00000000-0005-0000-0000-00001A010000}"/>
    <cellStyle name="Comma 3 2" xfId="314" xr:uid="{00000000-0005-0000-0000-00001B010000}"/>
    <cellStyle name="Comma 30" xfId="315" xr:uid="{00000000-0005-0000-0000-00001C010000}"/>
    <cellStyle name="Comma 31" xfId="316" xr:uid="{00000000-0005-0000-0000-00001D010000}"/>
    <cellStyle name="Comma 32" xfId="317" xr:uid="{00000000-0005-0000-0000-00001E010000}"/>
    <cellStyle name="Comma 33" xfId="318" xr:uid="{00000000-0005-0000-0000-00001F010000}"/>
    <cellStyle name="Comma 34" xfId="319" xr:uid="{00000000-0005-0000-0000-000020010000}"/>
    <cellStyle name="Comma 35" xfId="320" xr:uid="{00000000-0005-0000-0000-000021010000}"/>
    <cellStyle name="Comma 36" xfId="321" xr:uid="{00000000-0005-0000-0000-000022010000}"/>
    <cellStyle name="Comma 37" xfId="322" xr:uid="{00000000-0005-0000-0000-000023010000}"/>
    <cellStyle name="Comma 38" xfId="323" xr:uid="{00000000-0005-0000-0000-000024010000}"/>
    <cellStyle name="Comma 39" xfId="324" xr:uid="{00000000-0005-0000-0000-000025010000}"/>
    <cellStyle name="Comma 4" xfId="325" xr:uid="{00000000-0005-0000-0000-000026010000}"/>
    <cellStyle name="Comma 4 2" xfId="326" xr:uid="{00000000-0005-0000-0000-000027010000}"/>
    <cellStyle name="Comma 40" xfId="327" xr:uid="{00000000-0005-0000-0000-000028010000}"/>
    <cellStyle name="Comma 41" xfId="328" xr:uid="{00000000-0005-0000-0000-000029010000}"/>
    <cellStyle name="Comma 42" xfId="329" xr:uid="{00000000-0005-0000-0000-00002A010000}"/>
    <cellStyle name="Comma 43" xfId="330" xr:uid="{00000000-0005-0000-0000-00002B010000}"/>
    <cellStyle name="Comma 44" xfId="331" xr:uid="{00000000-0005-0000-0000-00002C010000}"/>
    <cellStyle name="Comma 45" xfId="332" xr:uid="{00000000-0005-0000-0000-00002D010000}"/>
    <cellStyle name="Comma 46" xfId="333" xr:uid="{00000000-0005-0000-0000-00002E010000}"/>
    <cellStyle name="Comma 47" xfId="334" xr:uid="{00000000-0005-0000-0000-00002F010000}"/>
    <cellStyle name="Comma 48" xfId="335" xr:uid="{00000000-0005-0000-0000-000030010000}"/>
    <cellStyle name="Comma 49" xfId="336" xr:uid="{00000000-0005-0000-0000-000031010000}"/>
    <cellStyle name="Comma 5" xfId="337" xr:uid="{00000000-0005-0000-0000-000032010000}"/>
    <cellStyle name="Comma 5 2" xfId="338" xr:uid="{00000000-0005-0000-0000-000033010000}"/>
    <cellStyle name="Comma 50" xfId="339" xr:uid="{00000000-0005-0000-0000-000034010000}"/>
    <cellStyle name="Comma 50 2" xfId="340" xr:uid="{00000000-0005-0000-0000-000035010000}"/>
    <cellStyle name="Comma 51" xfId="341" xr:uid="{00000000-0005-0000-0000-000036010000}"/>
    <cellStyle name="Comma 51 2" xfId="342" xr:uid="{00000000-0005-0000-0000-000037010000}"/>
    <cellStyle name="Comma 52" xfId="343" xr:uid="{00000000-0005-0000-0000-000038010000}"/>
    <cellStyle name="Comma 52 2" xfId="344" xr:uid="{00000000-0005-0000-0000-000039010000}"/>
    <cellStyle name="Comma 53" xfId="345" xr:uid="{00000000-0005-0000-0000-00003A010000}"/>
    <cellStyle name="Comma 53 2" xfId="346" xr:uid="{00000000-0005-0000-0000-00003B010000}"/>
    <cellStyle name="Comma 54" xfId="347" xr:uid="{00000000-0005-0000-0000-00003C010000}"/>
    <cellStyle name="Comma 54 2" xfId="348" xr:uid="{00000000-0005-0000-0000-00003D010000}"/>
    <cellStyle name="Comma 55" xfId="349" xr:uid="{00000000-0005-0000-0000-00003E010000}"/>
    <cellStyle name="Comma 55 2" xfId="350" xr:uid="{00000000-0005-0000-0000-00003F010000}"/>
    <cellStyle name="Comma 56" xfId="351" xr:uid="{00000000-0005-0000-0000-000040010000}"/>
    <cellStyle name="Comma 56 2" xfId="352" xr:uid="{00000000-0005-0000-0000-000041010000}"/>
    <cellStyle name="Comma 57" xfId="353" xr:uid="{00000000-0005-0000-0000-000042010000}"/>
    <cellStyle name="Comma 57 2" xfId="354" xr:uid="{00000000-0005-0000-0000-000043010000}"/>
    <cellStyle name="Comma 58" xfId="355" xr:uid="{00000000-0005-0000-0000-000044010000}"/>
    <cellStyle name="Comma 58 2" xfId="356" xr:uid="{00000000-0005-0000-0000-000045010000}"/>
    <cellStyle name="Comma 59" xfId="357" xr:uid="{00000000-0005-0000-0000-000046010000}"/>
    <cellStyle name="Comma 59 2" xfId="358" xr:uid="{00000000-0005-0000-0000-000047010000}"/>
    <cellStyle name="Comma 6" xfId="359" xr:uid="{00000000-0005-0000-0000-000048010000}"/>
    <cellStyle name="Comma 6 2" xfId="360" xr:uid="{00000000-0005-0000-0000-000049010000}"/>
    <cellStyle name="Comma 60" xfId="361" xr:uid="{00000000-0005-0000-0000-00004A010000}"/>
    <cellStyle name="Comma 61" xfId="362" xr:uid="{00000000-0005-0000-0000-00004B010000}"/>
    <cellStyle name="Comma 61 2" xfId="363" xr:uid="{00000000-0005-0000-0000-00004C010000}"/>
    <cellStyle name="Comma 62" xfId="364" xr:uid="{00000000-0005-0000-0000-00004D010000}"/>
    <cellStyle name="Comma 62 2" xfId="365" xr:uid="{00000000-0005-0000-0000-00004E010000}"/>
    <cellStyle name="Comma 63" xfId="366" xr:uid="{00000000-0005-0000-0000-00004F010000}"/>
    <cellStyle name="Comma 63 2" xfId="367" xr:uid="{00000000-0005-0000-0000-000050010000}"/>
    <cellStyle name="Comma 64" xfId="368" xr:uid="{00000000-0005-0000-0000-000051010000}"/>
    <cellStyle name="Comma 64 2" xfId="369" xr:uid="{00000000-0005-0000-0000-000052010000}"/>
    <cellStyle name="Comma 65" xfId="370" xr:uid="{00000000-0005-0000-0000-000053010000}"/>
    <cellStyle name="Comma 65 2" xfId="371" xr:uid="{00000000-0005-0000-0000-000054010000}"/>
    <cellStyle name="Comma 66" xfId="372" xr:uid="{00000000-0005-0000-0000-000055010000}"/>
    <cellStyle name="Comma 66 2" xfId="373" xr:uid="{00000000-0005-0000-0000-000056010000}"/>
    <cellStyle name="Comma 67" xfId="374" xr:uid="{00000000-0005-0000-0000-000057010000}"/>
    <cellStyle name="Comma 67 2" xfId="375" xr:uid="{00000000-0005-0000-0000-000058010000}"/>
    <cellStyle name="Comma 68" xfId="376" xr:uid="{00000000-0005-0000-0000-000059010000}"/>
    <cellStyle name="Comma 68 2" xfId="377" xr:uid="{00000000-0005-0000-0000-00005A010000}"/>
    <cellStyle name="Comma 69" xfId="378" xr:uid="{00000000-0005-0000-0000-00005B010000}"/>
    <cellStyle name="Comma 69 2" xfId="379" xr:uid="{00000000-0005-0000-0000-00005C010000}"/>
    <cellStyle name="Comma 7" xfId="380" xr:uid="{00000000-0005-0000-0000-00005D010000}"/>
    <cellStyle name="Comma 7 2" xfId="381" xr:uid="{00000000-0005-0000-0000-00005E010000}"/>
    <cellStyle name="Comma 70" xfId="382" xr:uid="{00000000-0005-0000-0000-00005F010000}"/>
    <cellStyle name="Comma 70 2" xfId="383" xr:uid="{00000000-0005-0000-0000-000060010000}"/>
    <cellStyle name="Comma 71" xfId="384" xr:uid="{00000000-0005-0000-0000-000061010000}"/>
    <cellStyle name="Comma 71 2" xfId="385" xr:uid="{00000000-0005-0000-0000-000062010000}"/>
    <cellStyle name="Comma 72" xfId="386" xr:uid="{00000000-0005-0000-0000-000063010000}"/>
    <cellStyle name="Comma 72 2" xfId="387" xr:uid="{00000000-0005-0000-0000-000064010000}"/>
    <cellStyle name="Comma 73" xfId="388" xr:uid="{00000000-0005-0000-0000-000065010000}"/>
    <cellStyle name="Comma 73 2" xfId="389" xr:uid="{00000000-0005-0000-0000-000066010000}"/>
    <cellStyle name="Comma 74" xfId="390" xr:uid="{00000000-0005-0000-0000-000067010000}"/>
    <cellStyle name="Comma 74 2" xfId="391" xr:uid="{00000000-0005-0000-0000-000068010000}"/>
    <cellStyle name="Comma 75" xfId="392" xr:uid="{00000000-0005-0000-0000-000069010000}"/>
    <cellStyle name="Comma 75 2" xfId="393" xr:uid="{00000000-0005-0000-0000-00006A010000}"/>
    <cellStyle name="Comma 76" xfId="394" xr:uid="{00000000-0005-0000-0000-00006B010000}"/>
    <cellStyle name="Comma 76 2" xfId="395" xr:uid="{00000000-0005-0000-0000-00006C010000}"/>
    <cellStyle name="Comma 77" xfId="396" xr:uid="{00000000-0005-0000-0000-00006D010000}"/>
    <cellStyle name="Comma 77 2" xfId="397" xr:uid="{00000000-0005-0000-0000-00006E010000}"/>
    <cellStyle name="Comma 78" xfId="398" xr:uid="{00000000-0005-0000-0000-00006F010000}"/>
    <cellStyle name="Comma 78 2" xfId="399" xr:uid="{00000000-0005-0000-0000-000070010000}"/>
    <cellStyle name="Comma 79" xfId="400" xr:uid="{00000000-0005-0000-0000-000071010000}"/>
    <cellStyle name="Comma 79 2" xfId="401" xr:uid="{00000000-0005-0000-0000-000072010000}"/>
    <cellStyle name="Comma 8" xfId="402" xr:uid="{00000000-0005-0000-0000-000073010000}"/>
    <cellStyle name="Comma 8 2" xfId="403" xr:uid="{00000000-0005-0000-0000-000074010000}"/>
    <cellStyle name="Comma 80" xfId="404" xr:uid="{00000000-0005-0000-0000-000075010000}"/>
    <cellStyle name="Comma 80 2" xfId="405" xr:uid="{00000000-0005-0000-0000-000076010000}"/>
    <cellStyle name="Comma 81" xfId="406" xr:uid="{00000000-0005-0000-0000-000077010000}"/>
    <cellStyle name="Comma 81 2" xfId="407" xr:uid="{00000000-0005-0000-0000-000078010000}"/>
    <cellStyle name="Comma 82" xfId="408" xr:uid="{00000000-0005-0000-0000-000079010000}"/>
    <cellStyle name="Comma 82 2" xfId="409" xr:uid="{00000000-0005-0000-0000-00007A010000}"/>
    <cellStyle name="Comma 83" xfId="410" xr:uid="{00000000-0005-0000-0000-00007B010000}"/>
    <cellStyle name="Comma 83 2" xfId="411" xr:uid="{00000000-0005-0000-0000-00007C010000}"/>
    <cellStyle name="Comma 84" xfId="412" xr:uid="{00000000-0005-0000-0000-00007D010000}"/>
    <cellStyle name="Comma 84 2" xfId="413" xr:uid="{00000000-0005-0000-0000-00007E010000}"/>
    <cellStyle name="Comma 85" xfId="414" xr:uid="{00000000-0005-0000-0000-00007F010000}"/>
    <cellStyle name="Comma 85 2" xfId="415" xr:uid="{00000000-0005-0000-0000-000080010000}"/>
    <cellStyle name="Comma 86" xfId="416" xr:uid="{00000000-0005-0000-0000-000081010000}"/>
    <cellStyle name="Comma 86 2" xfId="417" xr:uid="{00000000-0005-0000-0000-000082010000}"/>
    <cellStyle name="Comma 87" xfId="418" xr:uid="{00000000-0005-0000-0000-000083010000}"/>
    <cellStyle name="Comma 87 2" xfId="419" xr:uid="{00000000-0005-0000-0000-000084010000}"/>
    <cellStyle name="Comma 88" xfId="420" xr:uid="{00000000-0005-0000-0000-000085010000}"/>
    <cellStyle name="Comma 88 2" xfId="421" xr:uid="{00000000-0005-0000-0000-000086010000}"/>
    <cellStyle name="Comma 89" xfId="422" xr:uid="{00000000-0005-0000-0000-000087010000}"/>
    <cellStyle name="Comma 89 2" xfId="423" xr:uid="{00000000-0005-0000-0000-000088010000}"/>
    <cellStyle name="Comma 9" xfId="424" xr:uid="{00000000-0005-0000-0000-000089010000}"/>
    <cellStyle name="Comma 9 2" xfId="425" xr:uid="{00000000-0005-0000-0000-00008A010000}"/>
    <cellStyle name="Comma 90" xfId="426" xr:uid="{00000000-0005-0000-0000-00008B010000}"/>
    <cellStyle name="Comma 90 2" xfId="427" xr:uid="{00000000-0005-0000-0000-00008C010000}"/>
    <cellStyle name="Comma 91" xfId="428" xr:uid="{00000000-0005-0000-0000-00008D010000}"/>
    <cellStyle name="Comma 92" xfId="429" xr:uid="{00000000-0005-0000-0000-00008E010000}"/>
    <cellStyle name="Comma 93" xfId="430" xr:uid="{00000000-0005-0000-0000-00008F010000}"/>
    <cellStyle name="Comma 94" xfId="431" xr:uid="{00000000-0005-0000-0000-000090010000}"/>
    <cellStyle name="Comma 95" xfId="432" xr:uid="{00000000-0005-0000-0000-000091010000}"/>
    <cellStyle name="Comma 96" xfId="433" xr:uid="{00000000-0005-0000-0000-000092010000}"/>
    <cellStyle name="Comma 97" xfId="434" xr:uid="{00000000-0005-0000-0000-000093010000}"/>
    <cellStyle name="Comma 98" xfId="435" xr:uid="{00000000-0005-0000-0000-000094010000}"/>
    <cellStyle name="Comma 99" xfId="436" xr:uid="{00000000-0005-0000-0000-000095010000}"/>
    <cellStyle name="Currency [0] 2" xfId="437" xr:uid="{00000000-0005-0000-0000-000096010000}"/>
    <cellStyle name="Currency [0] 2 2" xfId="438" xr:uid="{00000000-0005-0000-0000-000097010000}"/>
    <cellStyle name="Currency [0] 3" xfId="439" xr:uid="{00000000-0005-0000-0000-000098010000}"/>
    <cellStyle name="Currency [0] 3 2" xfId="440" xr:uid="{00000000-0005-0000-0000-000099010000}"/>
    <cellStyle name="Currency [0] 4" xfId="441" xr:uid="{00000000-0005-0000-0000-00009A010000}"/>
    <cellStyle name="Currency [0] 4 2" xfId="442" xr:uid="{00000000-0005-0000-0000-00009B010000}"/>
    <cellStyle name="Currency [0] 5" xfId="443" xr:uid="{00000000-0005-0000-0000-00009C010000}"/>
    <cellStyle name="Currency [0] 5 2" xfId="444" xr:uid="{00000000-0005-0000-0000-00009D010000}"/>
    <cellStyle name="Currency [0] 6" xfId="445" xr:uid="{00000000-0005-0000-0000-00009E010000}"/>
    <cellStyle name="Currency [0] 6 2" xfId="446" xr:uid="{00000000-0005-0000-0000-00009F010000}"/>
    <cellStyle name="Currency [0] 7" xfId="447" xr:uid="{00000000-0005-0000-0000-0000A0010000}"/>
    <cellStyle name="Currency [0] 7 2" xfId="448" xr:uid="{00000000-0005-0000-0000-0000A1010000}"/>
    <cellStyle name="Currency 10" xfId="449" xr:uid="{00000000-0005-0000-0000-0000A2010000}"/>
    <cellStyle name="Currency 10 2" xfId="450" xr:uid="{00000000-0005-0000-0000-0000A3010000}"/>
    <cellStyle name="Currency 100" xfId="451" xr:uid="{00000000-0005-0000-0000-0000A4010000}"/>
    <cellStyle name="Currency 101" xfId="452" xr:uid="{00000000-0005-0000-0000-0000A5010000}"/>
    <cellStyle name="Currency 102" xfId="453" xr:uid="{00000000-0005-0000-0000-0000A6010000}"/>
    <cellStyle name="Currency 103" xfId="454" xr:uid="{00000000-0005-0000-0000-0000A7010000}"/>
    <cellStyle name="Currency 104" xfId="455" xr:uid="{00000000-0005-0000-0000-0000A8010000}"/>
    <cellStyle name="Currency 105" xfId="456" xr:uid="{00000000-0005-0000-0000-0000A9010000}"/>
    <cellStyle name="Currency 106" xfId="457" xr:uid="{00000000-0005-0000-0000-0000AA010000}"/>
    <cellStyle name="Currency 107" xfId="458" xr:uid="{00000000-0005-0000-0000-0000AB010000}"/>
    <cellStyle name="Currency 108" xfId="459" xr:uid="{00000000-0005-0000-0000-0000AC010000}"/>
    <cellStyle name="Currency 109" xfId="460" xr:uid="{00000000-0005-0000-0000-0000AD010000}"/>
    <cellStyle name="Currency 11" xfId="461" xr:uid="{00000000-0005-0000-0000-0000AE010000}"/>
    <cellStyle name="Currency 11 2" xfId="462" xr:uid="{00000000-0005-0000-0000-0000AF010000}"/>
    <cellStyle name="Currency 110" xfId="463" xr:uid="{00000000-0005-0000-0000-0000B0010000}"/>
    <cellStyle name="Currency 110 2" xfId="464" xr:uid="{00000000-0005-0000-0000-0000B1010000}"/>
    <cellStyle name="Currency 110 3" xfId="465" xr:uid="{00000000-0005-0000-0000-0000B2010000}"/>
    <cellStyle name="Currency 111" xfId="466" xr:uid="{00000000-0005-0000-0000-0000B3010000}"/>
    <cellStyle name="Currency 111 2" xfId="467" xr:uid="{00000000-0005-0000-0000-0000B4010000}"/>
    <cellStyle name="Currency 111 3" xfId="468" xr:uid="{00000000-0005-0000-0000-0000B5010000}"/>
    <cellStyle name="Currency 112" xfId="469" xr:uid="{00000000-0005-0000-0000-0000B6010000}"/>
    <cellStyle name="Currency 113" xfId="470" xr:uid="{00000000-0005-0000-0000-0000B7010000}"/>
    <cellStyle name="Currency 114" xfId="471" xr:uid="{00000000-0005-0000-0000-0000B8010000}"/>
    <cellStyle name="Currency 115" xfId="472" xr:uid="{00000000-0005-0000-0000-0000B9010000}"/>
    <cellStyle name="Currency 116" xfId="473" xr:uid="{00000000-0005-0000-0000-0000BA010000}"/>
    <cellStyle name="Currency 117" xfId="474" xr:uid="{00000000-0005-0000-0000-0000BB010000}"/>
    <cellStyle name="Currency 118" xfId="475" xr:uid="{00000000-0005-0000-0000-0000BC010000}"/>
    <cellStyle name="Currency 119" xfId="476" xr:uid="{00000000-0005-0000-0000-0000BD010000}"/>
    <cellStyle name="Currency 12" xfId="477" xr:uid="{00000000-0005-0000-0000-0000BE010000}"/>
    <cellStyle name="Currency 12 2" xfId="478" xr:uid="{00000000-0005-0000-0000-0000BF010000}"/>
    <cellStyle name="Currency 120" xfId="479" xr:uid="{00000000-0005-0000-0000-0000C0010000}"/>
    <cellStyle name="Currency 121" xfId="480" xr:uid="{00000000-0005-0000-0000-0000C1010000}"/>
    <cellStyle name="Currency 122" xfId="481" xr:uid="{00000000-0005-0000-0000-0000C2010000}"/>
    <cellStyle name="Currency 123" xfId="482" xr:uid="{00000000-0005-0000-0000-0000C3010000}"/>
    <cellStyle name="Currency 124" xfId="483" xr:uid="{00000000-0005-0000-0000-0000C4010000}"/>
    <cellStyle name="Currency 125" xfId="484" xr:uid="{00000000-0005-0000-0000-0000C5010000}"/>
    <cellStyle name="Currency 126" xfId="485" xr:uid="{00000000-0005-0000-0000-0000C6010000}"/>
    <cellStyle name="Currency 127" xfId="486" xr:uid="{00000000-0005-0000-0000-0000C7010000}"/>
    <cellStyle name="Currency 128" xfId="487" xr:uid="{00000000-0005-0000-0000-0000C8010000}"/>
    <cellStyle name="Currency 128 2" xfId="488" xr:uid="{00000000-0005-0000-0000-0000C9010000}"/>
    <cellStyle name="Currency 129" xfId="489" xr:uid="{00000000-0005-0000-0000-0000CA010000}"/>
    <cellStyle name="Currency 129 2" xfId="490" xr:uid="{00000000-0005-0000-0000-0000CB010000}"/>
    <cellStyle name="Currency 13" xfId="491" xr:uid="{00000000-0005-0000-0000-0000CC010000}"/>
    <cellStyle name="Currency 13 2" xfId="492" xr:uid="{00000000-0005-0000-0000-0000CD010000}"/>
    <cellStyle name="Currency 130" xfId="493" xr:uid="{00000000-0005-0000-0000-0000CE010000}"/>
    <cellStyle name="Currency 130 2" xfId="494" xr:uid="{00000000-0005-0000-0000-0000CF010000}"/>
    <cellStyle name="Currency 131" xfId="495" xr:uid="{00000000-0005-0000-0000-0000D0010000}"/>
    <cellStyle name="Currency 131 2" xfId="496" xr:uid="{00000000-0005-0000-0000-0000D1010000}"/>
    <cellStyle name="Currency 132" xfId="497" xr:uid="{00000000-0005-0000-0000-0000D2010000}"/>
    <cellStyle name="Currency 132 2" xfId="498" xr:uid="{00000000-0005-0000-0000-0000D3010000}"/>
    <cellStyle name="Currency 133" xfId="499" xr:uid="{00000000-0005-0000-0000-0000D4010000}"/>
    <cellStyle name="Currency 133 2" xfId="500" xr:uid="{00000000-0005-0000-0000-0000D5010000}"/>
    <cellStyle name="Currency 134" xfId="501" xr:uid="{00000000-0005-0000-0000-0000D6010000}"/>
    <cellStyle name="Currency 134 2" xfId="502" xr:uid="{00000000-0005-0000-0000-0000D7010000}"/>
    <cellStyle name="Currency 135" xfId="503" xr:uid="{00000000-0005-0000-0000-0000D8010000}"/>
    <cellStyle name="Currency 135 2" xfId="504" xr:uid="{00000000-0005-0000-0000-0000D9010000}"/>
    <cellStyle name="Currency 136" xfId="505" xr:uid="{00000000-0005-0000-0000-0000DA010000}"/>
    <cellStyle name="Currency 136 2" xfId="506" xr:uid="{00000000-0005-0000-0000-0000DB010000}"/>
    <cellStyle name="Currency 137" xfId="507" xr:uid="{00000000-0005-0000-0000-0000DC010000}"/>
    <cellStyle name="Currency 137 2" xfId="508" xr:uid="{00000000-0005-0000-0000-0000DD010000}"/>
    <cellStyle name="Currency 138" xfId="509" xr:uid="{00000000-0005-0000-0000-0000DE010000}"/>
    <cellStyle name="Currency 138 2" xfId="510" xr:uid="{00000000-0005-0000-0000-0000DF010000}"/>
    <cellStyle name="Currency 139" xfId="511" xr:uid="{00000000-0005-0000-0000-0000E0010000}"/>
    <cellStyle name="Currency 139 2" xfId="512" xr:uid="{00000000-0005-0000-0000-0000E1010000}"/>
    <cellStyle name="Currency 14" xfId="513" xr:uid="{00000000-0005-0000-0000-0000E2010000}"/>
    <cellStyle name="Currency 14 2" xfId="514" xr:uid="{00000000-0005-0000-0000-0000E3010000}"/>
    <cellStyle name="Currency 140" xfId="515" xr:uid="{00000000-0005-0000-0000-0000E4010000}"/>
    <cellStyle name="Currency 140 2" xfId="516" xr:uid="{00000000-0005-0000-0000-0000E5010000}"/>
    <cellStyle name="Currency 141" xfId="517" xr:uid="{00000000-0005-0000-0000-0000E6010000}"/>
    <cellStyle name="Currency 141 2" xfId="518" xr:uid="{00000000-0005-0000-0000-0000E7010000}"/>
    <cellStyle name="Currency 142" xfId="519" xr:uid="{00000000-0005-0000-0000-0000E8010000}"/>
    <cellStyle name="Currency 142 2" xfId="520" xr:uid="{00000000-0005-0000-0000-0000E9010000}"/>
    <cellStyle name="Currency 143" xfId="521" xr:uid="{00000000-0005-0000-0000-0000EA010000}"/>
    <cellStyle name="Currency 143 2" xfId="522" xr:uid="{00000000-0005-0000-0000-0000EB010000}"/>
    <cellStyle name="Currency 144" xfId="523" xr:uid="{00000000-0005-0000-0000-0000EC010000}"/>
    <cellStyle name="Currency 144 2" xfId="524" xr:uid="{00000000-0005-0000-0000-0000ED010000}"/>
    <cellStyle name="Currency 145" xfId="525" xr:uid="{00000000-0005-0000-0000-0000EE010000}"/>
    <cellStyle name="Currency 145 2" xfId="526" xr:uid="{00000000-0005-0000-0000-0000EF010000}"/>
    <cellStyle name="Currency 146" xfId="527" xr:uid="{00000000-0005-0000-0000-0000F0010000}"/>
    <cellStyle name="Currency 146 2" xfId="528" xr:uid="{00000000-0005-0000-0000-0000F1010000}"/>
    <cellStyle name="Currency 147" xfId="529" xr:uid="{00000000-0005-0000-0000-0000F2010000}"/>
    <cellStyle name="Currency 147 2" xfId="530" xr:uid="{00000000-0005-0000-0000-0000F3010000}"/>
    <cellStyle name="Currency 148" xfId="531" xr:uid="{00000000-0005-0000-0000-0000F4010000}"/>
    <cellStyle name="Currency 148 2" xfId="532" xr:uid="{00000000-0005-0000-0000-0000F5010000}"/>
    <cellStyle name="Currency 149" xfId="533" xr:uid="{00000000-0005-0000-0000-0000F6010000}"/>
    <cellStyle name="Currency 149 2" xfId="534" xr:uid="{00000000-0005-0000-0000-0000F7010000}"/>
    <cellStyle name="Currency 15" xfId="535" xr:uid="{00000000-0005-0000-0000-0000F8010000}"/>
    <cellStyle name="Currency 15 2" xfId="536" xr:uid="{00000000-0005-0000-0000-0000F9010000}"/>
    <cellStyle name="Currency 150" xfId="537" xr:uid="{00000000-0005-0000-0000-0000FA010000}"/>
    <cellStyle name="Currency 150 2" xfId="538" xr:uid="{00000000-0005-0000-0000-0000FB010000}"/>
    <cellStyle name="Currency 151" xfId="539" xr:uid="{00000000-0005-0000-0000-0000FC010000}"/>
    <cellStyle name="Currency 151 2" xfId="540" xr:uid="{00000000-0005-0000-0000-0000FD010000}"/>
    <cellStyle name="Currency 152" xfId="541" xr:uid="{00000000-0005-0000-0000-0000FE010000}"/>
    <cellStyle name="Currency 152 2" xfId="542" xr:uid="{00000000-0005-0000-0000-0000FF010000}"/>
    <cellStyle name="Currency 153" xfId="543" xr:uid="{00000000-0005-0000-0000-000000020000}"/>
    <cellStyle name="Currency 153 2" xfId="544" xr:uid="{00000000-0005-0000-0000-000001020000}"/>
    <cellStyle name="Currency 154" xfId="545" xr:uid="{00000000-0005-0000-0000-000002020000}"/>
    <cellStyle name="Currency 154 2" xfId="546" xr:uid="{00000000-0005-0000-0000-000003020000}"/>
    <cellStyle name="Currency 155" xfId="547" xr:uid="{00000000-0005-0000-0000-000004020000}"/>
    <cellStyle name="Currency 155 2" xfId="548" xr:uid="{00000000-0005-0000-0000-000005020000}"/>
    <cellStyle name="Currency 156" xfId="549" xr:uid="{00000000-0005-0000-0000-000006020000}"/>
    <cellStyle name="Currency 156 2" xfId="550" xr:uid="{00000000-0005-0000-0000-000007020000}"/>
    <cellStyle name="Currency 157" xfId="551" xr:uid="{00000000-0005-0000-0000-000008020000}"/>
    <cellStyle name="Currency 157 2" xfId="552" xr:uid="{00000000-0005-0000-0000-000009020000}"/>
    <cellStyle name="Currency 158" xfId="553" xr:uid="{00000000-0005-0000-0000-00000A020000}"/>
    <cellStyle name="Currency 158 2" xfId="554" xr:uid="{00000000-0005-0000-0000-00000B020000}"/>
    <cellStyle name="Currency 159" xfId="555" xr:uid="{00000000-0005-0000-0000-00000C020000}"/>
    <cellStyle name="Currency 159 2" xfId="556" xr:uid="{00000000-0005-0000-0000-00000D020000}"/>
    <cellStyle name="Currency 16" xfId="557" xr:uid="{00000000-0005-0000-0000-00000E020000}"/>
    <cellStyle name="Currency 16 2" xfId="558" xr:uid="{00000000-0005-0000-0000-00000F020000}"/>
    <cellStyle name="Currency 160" xfId="559" xr:uid="{00000000-0005-0000-0000-000010020000}"/>
    <cellStyle name="Currency 161" xfId="560" xr:uid="{00000000-0005-0000-0000-000011020000}"/>
    <cellStyle name="Currency 162" xfId="561" xr:uid="{00000000-0005-0000-0000-000012020000}"/>
    <cellStyle name="Currency 163" xfId="562" xr:uid="{00000000-0005-0000-0000-000013020000}"/>
    <cellStyle name="Currency 164" xfId="563" xr:uid="{00000000-0005-0000-0000-000014020000}"/>
    <cellStyle name="Currency 165" xfId="564" xr:uid="{00000000-0005-0000-0000-000015020000}"/>
    <cellStyle name="Currency 166" xfId="565" xr:uid="{00000000-0005-0000-0000-000016020000}"/>
    <cellStyle name="Currency 167" xfId="566" xr:uid="{00000000-0005-0000-0000-000017020000}"/>
    <cellStyle name="Currency 168" xfId="567" xr:uid="{00000000-0005-0000-0000-000018020000}"/>
    <cellStyle name="Currency 169" xfId="568" xr:uid="{00000000-0005-0000-0000-000019020000}"/>
    <cellStyle name="Currency 17" xfId="569" xr:uid="{00000000-0005-0000-0000-00001A020000}"/>
    <cellStyle name="Currency 17 2" xfId="570" xr:uid="{00000000-0005-0000-0000-00001B020000}"/>
    <cellStyle name="Currency 170" xfId="571" xr:uid="{00000000-0005-0000-0000-00001C020000}"/>
    <cellStyle name="Currency 171" xfId="572" xr:uid="{00000000-0005-0000-0000-00001D020000}"/>
    <cellStyle name="Currency 172" xfId="573" xr:uid="{00000000-0005-0000-0000-00001E020000}"/>
    <cellStyle name="Currency 173" xfId="574" xr:uid="{00000000-0005-0000-0000-00001F020000}"/>
    <cellStyle name="Currency 174" xfId="575" xr:uid="{00000000-0005-0000-0000-000020020000}"/>
    <cellStyle name="Currency 175" xfId="576" xr:uid="{00000000-0005-0000-0000-000021020000}"/>
    <cellStyle name="Currency 176" xfId="577" xr:uid="{00000000-0005-0000-0000-000022020000}"/>
    <cellStyle name="Currency 177" xfId="578" xr:uid="{00000000-0005-0000-0000-000023020000}"/>
    <cellStyle name="Currency 178" xfId="579" xr:uid="{00000000-0005-0000-0000-000024020000}"/>
    <cellStyle name="Currency 179" xfId="580" xr:uid="{00000000-0005-0000-0000-000025020000}"/>
    <cellStyle name="Currency 18" xfId="581" xr:uid="{00000000-0005-0000-0000-000026020000}"/>
    <cellStyle name="Currency 18 2" xfId="582" xr:uid="{00000000-0005-0000-0000-000027020000}"/>
    <cellStyle name="Currency 180" xfId="583" xr:uid="{00000000-0005-0000-0000-000028020000}"/>
    <cellStyle name="Currency 181" xfId="584" xr:uid="{00000000-0005-0000-0000-000029020000}"/>
    <cellStyle name="Currency 182" xfId="585" xr:uid="{00000000-0005-0000-0000-00002A020000}"/>
    <cellStyle name="Currency 183" xfId="586" xr:uid="{00000000-0005-0000-0000-00002B020000}"/>
    <cellStyle name="Currency 184" xfId="587" xr:uid="{00000000-0005-0000-0000-00002C020000}"/>
    <cellStyle name="Currency 185" xfId="588" xr:uid="{00000000-0005-0000-0000-00002D020000}"/>
    <cellStyle name="Currency 186" xfId="589" xr:uid="{00000000-0005-0000-0000-00002E020000}"/>
    <cellStyle name="Currency 187" xfId="590" xr:uid="{00000000-0005-0000-0000-00002F020000}"/>
    <cellStyle name="Currency 188" xfId="591" xr:uid="{00000000-0005-0000-0000-000030020000}"/>
    <cellStyle name="Currency 189" xfId="592" xr:uid="{00000000-0005-0000-0000-000031020000}"/>
    <cellStyle name="Currency 19" xfId="593" xr:uid="{00000000-0005-0000-0000-000032020000}"/>
    <cellStyle name="Currency 19 2" xfId="594" xr:uid="{00000000-0005-0000-0000-000033020000}"/>
    <cellStyle name="Currency 190" xfId="595" xr:uid="{00000000-0005-0000-0000-000034020000}"/>
    <cellStyle name="Currency 191" xfId="596" xr:uid="{00000000-0005-0000-0000-000035020000}"/>
    <cellStyle name="Currency 192" xfId="597" xr:uid="{00000000-0005-0000-0000-000036020000}"/>
    <cellStyle name="Currency 193" xfId="598" xr:uid="{00000000-0005-0000-0000-000037020000}"/>
    <cellStyle name="Currency 194" xfId="599" xr:uid="{00000000-0005-0000-0000-000038020000}"/>
    <cellStyle name="Currency 195" xfId="600" xr:uid="{00000000-0005-0000-0000-000039020000}"/>
    <cellStyle name="Currency 196" xfId="601" xr:uid="{00000000-0005-0000-0000-00003A020000}"/>
    <cellStyle name="Currency 197" xfId="602" xr:uid="{00000000-0005-0000-0000-00003B020000}"/>
    <cellStyle name="Currency 198" xfId="603" xr:uid="{00000000-0005-0000-0000-00003C020000}"/>
    <cellStyle name="Currency 199" xfId="604" xr:uid="{00000000-0005-0000-0000-00003D020000}"/>
    <cellStyle name="Currency 2" xfId="605" xr:uid="{00000000-0005-0000-0000-00003E020000}"/>
    <cellStyle name="Currency 2 2" xfId="606" xr:uid="{00000000-0005-0000-0000-00003F020000}"/>
    <cellStyle name="Currency 20" xfId="607" xr:uid="{00000000-0005-0000-0000-000040020000}"/>
    <cellStyle name="Currency 20 2" xfId="608" xr:uid="{00000000-0005-0000-0000-000041020000}"/>
    <cellStyle name="Currency 200" xfId="609" xr:uid="{00000000-0005-0000-0000-000042020000}"/>
    <cellStyle name="Currency 201" xfId="610" xr:uid="{00000000-0005-0000-0000-000043020000}"/>
    <cellStyle name="Currency 202" xfId="611" xr:uid="{00000000-0005-0000-0000-000044020000}"/>
    <cellStyle name="Currency 203" xfId="612" xr:uid="{00000000-0005-0000-0000-000045020000}"/>
    <cellStyle name="Currency 204" xfId="613" xr:uid="{00000000-0005-0000-0000-000046020000}"/>
    <cellStyle name="Currency 205" xfId="614" xr:uid="{00000000-0005-0000-0000-000047020000}"/>
    <cellStyle name="Currency 206" xfId="615" xr:uid="{00000000-0005-0000-0000-000048020000}"/>
    <cellStyle name="Currency 207" xfId="616" xr:uid="{00000000-0005-0000-0000-000049020000}"/>
    <cellStyle name="Currency 208" xfId="617" xr:uid="{00000000-0005-0000-0000-00004A020000}"/>
    <cellStyle name="Currency 209" xfId="618" xr:uid="{00000000-0005-0000-0000-00004B020000}"/>
    <cellStyle name="Currency 21" xfId="619" xr:uid="{00000000-0005-0000-0000-00004C020000}"/>
    <cellStyle name="Currency 21 2" xfId="620" xr:uid="{00000000-0005-0000-0000-00004D020000}"/>
    <cellStyle name="Currency 210" xfId="621" xr:uid="{00000000-0005-0000-0000-00004E020000}"/>
    <cellStyle name="Currency 211" xfId="622" xr:uid="{00000000-0005-0000-0000-00004F020000}"/>
    <cellStyle name="Currency 212" xfId="623" xr:uid="{00000000-0005-0000-0000-000050020000}"/>
    <cellStyle name="Currency 212 2" xfId="624" xr:uid="{00000000-0005-0000-0000-000051020000}"/>
    <cellStyle name="Currency 213" xfId="625" xr:uid="{00000000-0005-0000-0000-000052020000}"/>
    <cellStyle name="Currency 213 2" xfId="626" xr:uid="{00000000-0005-0000-0000-000053020000}"/>
    <cellStyle name="Currency 214" xfId="627" xr:uid="{00000000-0005-0000-0000-000054020000}"/>
    <cellStyle name="Currency 214 2" xfId="628" xr:uid="{00000000-0005-0000-0000-000055020000}"/>
    <cellStyle name="Currency 215" xfId="629" xr:uid="{00000000-0005-0000-0000-000056020000}"/>
    <cellStyle name="Currency 215 2" xfId="630" xr:uid="{00000000-0005-0000-0000-000057020000}"/>
    <cellStyle name="Currency 216" xfId="631" xr:uid="{00000000-0005-0000-0000-000058020000}"/>
    <cellStyle name="Currency 216 2" xfId="632" xr:uid="{00000000-0005-0000-0000-000059020000}"/>
    <cellStyle name="Currency 217" xfId="633" xr:uid="{00000000-0005-0000-0000-00005A020000}"/>
    <cellStyle name="Currency 217 2" xfId="634" xr:uid="{00000000-0005-0000-0000-00005B020000}"/>
    <cellStyle name="Currency 218" xfId="635" xr:uid="{00000000-0005-0000-0000-00005C020000}"/>
    <cellStyle name="Currency 218 2" xfId="636" xr:uid="{00000000-0005-0000-0000-00005D020000}"/>
    <cellStyle name="Currency 219" xfId="637" xr:uid="{00000000-0005-0000-0000-00005E020000}"/>
    <cellStyle name="Currency 219 2" xfId="638" xr:uid="{00000000-0005-0000-0000-00005F020000}"/>
    <cellStyle name="Currency 22" xfId="639" xr:uid="{00000000-0005-0000-0000-000060020000}"/>
    <cellStyle name="Currency 22 2" xfId="640" xr:uid="{00000000-0005-0000-0000-000061020000}"/>
    <cellStyle name="Currency 220" xfId="641" xr:uid="{00000000-0005-0000-0000-000062020000}"/>
    <cellStyle name="Currency 220 2" xfId="642" xr:uid="{00000000-0005-0000-0000-000063020000}"/>
    <cellStyle name="Currency 221" xfId="643" xr:uid="{00000000-0005-0000-0000-000064020000}"/>
    <cellStyle name="Currency 221 2" xfId="644" xr:uid="{00000000-0005-0000-0000-000065020000}"/>
    <cellStyle name="Currency 222" xfId="645" xr:uid="{00000000-0005-0000-0000-000066020000}"/>
    <cellStyle name="Currency 222 2" xfId="646" xr:uid="{00000000-0005-0000-0000-000067020000}"/>
    <cellStyle name="Currency 223" xfId="647" xr:uid="{00000000-0005-0000-0000-000068020000}"/>
    <cellStyle name="Currency 223 2" xfId="648" xr:uid="{00000000-0005-0000-0000-000069020000}"/>
    <cellStyle name="Currency 224" xfId="649" xr:uid="{00000000-0005-0000-0000-00006A020000}"/>
    <cellStyle name="Currency 224 2" xfId="650" xr:uid="{00000000-0005-0000-0000-00006B020000}"/>
    <cellStyle name="Currency 225" xfId="651" xr:uid="{00000000-0005-0000-0000-00006C020000}"/>
    <cellStyle name="Currency 225 2" xfId="652" xr:uid="{00000000-0005-0000-0000-00006D020000}"/>
    <cellStyle name="Currency 226" xfId="653" xr:uid="{00000000-0005-0000-0000-00006E020000}"/>
    <cellStyle name="Currency 226 2" xfId="654" xr:uid="{00000000-0005-0000-0000-00006F020000}"/>
    <cellStyle name="Currency 227" xfId="655" xr:uid="{00000000-0005-0000-0000-000070020000}"/>
    <cellStyle name="Currency 227 2" xfId="656" xr:uid="{00000000-0005-0000-0000-000071020000}"/>
    <cellStyle name="Currency 228" xfId="657" xr:uid="{00000000-0005-0000-0000-000072020000}"/>
    <cellStyle name="Currency 229" xfId="658" xr:uid="{00000000-0005-0000-0000-000073020000}"/>
    <cellStyle name="Currency 23" xfId="659" xr:uid="{00000000-0005-0000-0000-000074020000}"/>
    <cellStyle name="Currency 23 2" xfId="660" xr:uid="{00000000-0005-0000-0000-000075020000}"/>
    <cellStyle name="Currency 230" xfId="661" xr:uid="{00000000-0005-0000-0000-000076020000}"/>
    <cellStyle name="Currency 231" xfId="662" xr:uid="{00000000-0005-0000-0000-000077020000}"/>
    <cellStyle name="Currency 232" xfId="663" xr:uid="{00000000-0005-0000-0000-000078020000}"/>
    <cellStyle name="Currency 233" xfId="664" xr:uid="{00000000-0005-0000-0000-000079020000}"/>
    <cellStyle name="Currency 234" xfId="665" xr:uid="{00000000-0005-0000-0000-00007A020000}"/>
    <cellStyle name="Currency 235" xfId="666" xr:uid="{00000000-0005-0000-0000-00007B020000}"/>
    <cellStyle name="Currency 236" xfId="667" xr:uid="{00000000-0005-0000-0000-00007C020000}"/>
    <cellStyle name="Currency 237" xfId="668" xr:uid="{00000000-0005-0000-0000-00007D020000}"/>
    <cellStyle name="Currency 238" xfId="669" xr:uid="{00000000-0005-0000-0000-00007E020000}"/>
    <cellStyle name="Currency 239" xfId="670" xr:uid="{00000000-0005-0000-0000-00007F020000}"/>
    <cellStyle name="Currency 24" xfId="671" xr:uid="{00000000-0005-0000-0000-000080020000}"/>
    <cellStyle name="Currency 24 2" xfId="672" xr:uid="{00000000-0005-0000-0000-000081020000}"/>
    <cellStyle name="Currency 240" xfId="673" xr:uid="{00000000-0005-0000-0000-000082020000}"/>
    <cellStyle name="Currency 241" xfId="674" xr:uid="{00000000-0005-0000-0000-000083020000}"/>
    <cellStyle name="Currency 242" xfId="675" xr:uid="{00000000-0005-0000-0000-000084020000}"/>
    <cellStyle name="Currency 243" xfId="676" xr:uid="{00000000-0005-0000-0000-000085020000}"/>
    <cellStyle name="Currency 244" xfId="677" xr:uid="{00000000-0005-0000-0000-000086020000}"/>
    <cellStyle name="Currency 25" xfId="678" xr:uid="{00000000-0005-0000-0000-000087020000}"/>
    <cellStyle name="Currency 25 2" xfId="679" xr:uid="{00000000-0005-0000-0000-000088020000}"/>
    <cellStyle name="Currency 26" xfId="680" xr:uid="{00000000-0005-0000-0000-000089020000}"/>
    <cellStyle name="Currency 26 2" xfId="681" xr:uid="{00000000-0005-0000-0000-00008A020000}"/>
    <cellStyle name="Currency 27" xfId="682" xr:uid="{00000000-0005-0000-0000-00008B020000}"/>
    <cellStyle name="Currency 28" xfId="683" xr:uid="{00000000-0005-0000-0000-00008C020000}"/>
    <cellStyle name="Currency 29" xfId="684" xr:uid="{00000000-0005-0000-0000-00008D020000}"/>
    <cellStyle name="Currency 3" xfId="685" xr:uid="{00000000-0005-0000-0000-00008E020000}"/>
    <cellStyle name="Currency 3 2" xfId="686" xr:uid="{00000000-0005-0000-0000-00008F020000}"/>
    <cellStyle name="Currency 30" xfId="687" xr:uid="{00000000-0005-0000-0000-000090020000}"/>
    <cellStyle name="Currency 31" xfId="688" xr:uid="{00000000-0005-0000-0000-000091020000}"/>
    <cellStyle name="Currency 32" xfId="689" xr:uid="{00000000-0005-0000-0000-000092020000}"/>
    <cellStyle name="Currency 33" xfId="690" xr:uid="{00000000-0005-0000-0000-000093020000}"/>
    <cellStyle name="Currency 34" xfId="691" xr:uid="{00000000-0005-0000-0000-000094020000}"/>
    <cellStyle name="Currency 35" xfId="692" xr:uid="{00000000-0005-0000-0000-000095020000}"/>
    <cellStyle name="Currency 36" xfId="693" xr:uid="{00000000-0005-0000-0000-000096020000}"/>
    <cellStyle name="Currency 37" xfId="694" xr:uid="{00000000-0005-0000-0000-000097020000}"/>
    <cellStyle name="Currency 38" xfId="695" xr:uid="{00000000-0005-0000-0000-000098020000}"/>
    <cellStyle name="Currency 39" xfId="696" xr:uid="{00000000-0005-0000-0000-000099020000}"/>
    <cellStyle name="Currency 4" xfId="697" xr:uid="{00000000-0005-0000-0000-00009A020000}"/>
    <cellStyle name="Currency 4 2" xfId="698" xr:uid="{00000000-0005-0000-0000-00009B020000}"/>
    <cellStyle name="Currency 40" xfId="699" xr:uid="{00000000-0005-0000-0000-00009C020000}"/>
    <cellStyle name="Currency 41" xfId="700" xr:uid="{00000000-0005-0000-0000-00009D020000}"/>
    <cellStyle name="Currency 42" xfId="701" xr:uid="{00000000-0005-0000-0000-00009E020000}"/>
    <cellStyle name="Currency 43" xfId="702" xr:uid="{00000000-0005-0000-0000-00009F020000}"/>
    <cellStyle name="Currency 44" xfId="703" xr:uid="{00000000-0005-0000-0000-0000A0020000}"/>
    <cellStyle name="Currency 45" xfId="704" xr:uid="{00000000-0005-0000-0000-0000A1020000}"/>
    <cellStyle name="Currency 46" xfId="705" xr:uid="{00000000-0005-0000-0000-0000A2020000}"/>
    <cellStyle name="Currency 47" xfId="706" xr:uid="{00000000-0005-0000-0000-0000A3020000}"/>
    <cellStyle name="Currency 48" xfId="707" xr:uid="{00000000-0005-0000-0000-0000A4020000}"/>
    <cellStyle name="Currency 49" xfId="708" xr:uid="{00000000-0005-0000-0000-0000A5020000}"/>
    <cellStyle name="Currency 49 2" xfId="709" xr:uid="{00000000-0005-0000-0000-0000A6020000}"/>
    <cellStyle name="Currency 5" xfId="710" xr:uid="{00000000-0005-0000-0000-0000A7020000}"/>
    <cellStyle name="Currency 5 2" xfId="711" xr:uid="{00000000-0005-0000-0000-0000A8020000}"/>
    <cellStyle name="Currency 50" xfId="712" xr:uid="{00000000-0005-0000-0000-0000A9020000}"/>
    <cellStyle name="Currency 50 2" xfId="713" xr:uid="{00000000-0005-0000-0000-0000AA020000}"/>
    <cellStyle name="Currency 51" xfId="714" xr:uid="{00000000-0005-0000-0000-0000AB020000}"/>
    <cellStyle name="Currency 51 2" xfId="715" xr:uid="{00000000-0005-0000-0000-0000AC020000}"/>
    <cellStyle name="Currency 52" xfId="716" xr:uid="{00000000-0005-0000-0000-0000AD020000}"/>
    <cellStyle name="Currency 52 2" xfId="717" xr:uid="{00000000-0005-0000-0000-0000AE020000}"/>
    <cellStyle name="Currency 53" xfId="718" xr:uid="{00000000-0005-0000-0000-0000AF020000}"/>
    <cellStyle name="Currency 53 2" xfId="719" xr:uid="{00000000-0005-0000-0000-0000B0020000}"/>
    <cellStyle name="Currency 54" xfId="720" xr:uid="{00000000-0005-0000-0000-0000B1020000}"/>
    <cellStyle name="Currency 54 2" xfId="721" xr:uid="{00000000-0005-0000-0000-0000B2020000}"/>
    <cellStyle name="Currency 55" xfId="722" xr:uid="{00000000-0005-0000-0000-0000B3020000}"/>
    <cellStyle name="Currency 55 2" xfId="723" xr:uid="{00000000-0005-0000-0000-0000B4020000}"/>
    <cellStyle name="Currency 56" xfId="724" xr:uid="{00000000-0005-0000-0000-0000B5020000}"/>
    <cellStyle name="Currency 56 2" xfId="725" xr:uid="{00000000-0005-0000-0000-0000B6020000}"/>
    <cellStyle name="Currency 57" xfId="726" xr:uid="{00000000-0005-0000-0000-0000B7020000}"/>
    <cellStyle name="Currency 57 2" xfId="727" xr:uid="{00000000-0005-0000-0000-0000B8020000}"/>
    <cellStyle name="Currency 58" xfId="728" xr:uid="{00000000-0005-0000-0000-0000B9020000}"/>
    <cellStyle name="Currency 58 2" xfId="729" xr:uid="{00000000-0005-0000-0000-0000BA020000}"/>
    <cellStyle name="Currency 59" xfId="730" xr:uid="{00000000-0005-0000-0000-0000BB020000}"/>
    <cellStyle name="Currency 6" xfId="731" xr:uid="{00000000-0005-0000-0000-0000BC020000}"/>
    <cellStyle name="Currency 6 2" xfId="732" xr:uid="{00000000-0005-0000-0000-0000BD020000}"/>
    <cellStyle name="Currency 60" xfId="733" xr:uid="{00000000-0005-0000-0000-0000BE020000}"/>
    <cellStyle name="Currency 60 2" xfId="734" xr:uid="{00000000-0005-0000-0000-0000BF020000}"/>
    <cellStyle name="Currency 61" xfId="735" xr:uid="{00000000-0005-0000-0000-0000C0020000}"/>
    <cellStyle name="Currency 61 2" xfId="736" xr:uid="{00000000-0005-0000-0000-0000C1020000}"/>
    <cellStyle name="Currency 62" xfId="737" xr:uid="{00000000-0005-0000-0000-0000C2020000}"/>
    <cellStyle name="Currency 62 2" xfId="738" xr:uid="{00000000-0005-0000-0000-0000C3020000}"/>
    <cellStyle name="Currency 63" xfId="739" xr:uid="{00000000-0005-0000-0000-0000C4020000}"/>
    <cellStyle name="Currency 63 2" xfId="740" xr:uid="{00000000-0005-0000-0000-0000C5020000}"/>
    <cellStyle name="Currency 64" xfId="741" xr:uid="{00000000-0005-0000-0000-0000C6020000}"/>
    <cellStyle name="Currency 64 2" xfId="742" xr:uid="{00000000-0005-0000-0000-0000C7020000}"/>
    <cellStyle name="Currency 65" xfId="743" xr:uid="{00000000-0005-0000-0000-0000C8020000}"/>
    <cellStyle name="Currency 65 2" xfId="744" xr:uid="{00000000-0005-0000-0000-0000C9020000}"/>
    <cellStyle name="Currency 66" xfId="745" xr:uid="{00000000-0005-0000-0000-0000CA020000}"/>
    <cellStyle name="Currency 66 2" xfId="746" xr:uid="{00000000-0005-0000-0000-0000CB020000}"/>
    <cellStyle name="Currency 67" xfId="747" xr:uid="{00000000-0005-0000-0000-0000CC020000}"/>
    <cellStyle name="Currency 67 2" xfId="748" xr:uid="{00000000-0005-0000-0000-0000CD020000}"/>
    <cellStyle name="Currency 68" xfId="749" xr:uid="{00000000-0005-0000-0000-0000CE020000}"/>
    <cellStyle name="Currency 68 2" xfId="750" xr:uid="{00000000-0005-0000-0000-0000CF020000}"/>
    <cellStyle name="Currency 69" xfId="751" xr:uid="{00000000-0005-0000-0000-0000D0020000}"/>
    <cellStyle name="Currency 69 2" xfId="752" xr:uid="{00000000-0005-0000-0000-0000D1020000}"/>
    <cellStyle name="Currency 7" xfId="753" xr:uid="{00000000-0005-0000-0000-0000D2020000}"/>
    <cellStyle name="Currency 7 2" xfId="754" xr:uid="{00000000-0005-0000-0000-0000D3020000}"/>
    <cellStyle name="Currency 70" xfId="755" xr:uid="{00000000-0005-0000-0000-0000D4020000}"/>
    <cellStyle name="Currency 70 2" xfId="756" xr:uid="{00000000-0005-0000-0000-0000D5020000}"/>
    <cellStyle name="Currency 71" xfId="757" xr:uid="{00000000-0005-0000-0000-0000D6020000}"/>
    <cellStyle name="Currency 71 2" xfId="758" xr:uid="{00000000-0005-0000-0000-0000D7020000}"/>
    <cellStyle name="Currency 72" xfId="759" xr:uid="{00000000-0005-0000-0000-0000D8020000}"/>
    <cellStyle name="Currency 72 2" xfId="760" xr:uid="{00000000-0005-0000-0000-0000D9020000}"/>
    <cellStyle name="Currency 73" xfId="761" xr:uid="{00000000-0005-0000-0000-0000DA020000}"/>
    <cellStyle name="Currency 73 2" xfId="762" xr:uid="{00000000-0005-0000-0000-0000DB020000}"/>
    <cellStyle name="Currency 74" xfId="763" xr:uid="{00000000-0005-0000-0000-0000DC020000}"/>
    <cellStyle name="Currency 74 2" xfId="764" xr:uid="{00000000-0005-0000-0000-0000DD020000}"/>
    <cellStyle name="Currency 75" xfId="765" xr:uid="{00000000-0005-0000-0000-0000DE020000}"/>
    <cellStyle name="Currency 75 2" xfId="766" xr:uid="{00000000-0005-0000-0000-0000DF020000}"/>
    <cellStyle name="Currency 76" xfId="767" xr:uid="{00000000-0005-0000-0000-0000E0020000}"/>
    <cellStyle name="Currency 76 2" xfId="768" xr:uid="{00000000-0005-0000-0000-0000E1020000}"/>
    <cellStyle name="Currency 77" xfId="769" xr:uid="{00000000-0005-0000-0000-0000E2020000}"/>
    <cellStyle name="Currency 77 2" xfId="770" xr:uid="{00000000-0005-0000-0000-0000E3020000}"/>
    <cellStyle name="Currency 78" xfId="771" xr:uid="{00000000-0005-0000-0000-0000E4020000}"/>
    <cellStyle name="Currency 78 2" xfId="772" xr:uid="{00000000-0005-0000-0000-0000E5020000}"/>
    <cellStyle name="Currency 79" xfId="773" xr:uid="{00000000-0005-0000-0000-0000E6020000}"/>
    <cellStyle name="Currency 79 2" xfId="774" xr:uid="{00000000-0005-0000-0000-0000E7020000}"/>
    <cellStyle name="Currency 8" xfId="775" xr:uid="{00000000-0005-0000-0000-0000E8020000}"/>
    <cellStyle name="Currency 8 2" xfId="776" xr:uid="{00000000-0005-0000-0000-0000E9020000}"/>
    <cellStyle name="Currency 80" xfId="777" xr:uid="{00000000-0005-0000-0000-0000EA020000}"/>
    <cellStyle name="Currency 80 2" xfId="778" xr:uid="{00000000-0005-0000-0000-0000EB020000}"/>
    <cellStyle name="Currency 81" xfId="779" xr:uid="{00000000-0005-0000-0000-0000EC020000}"/>
    <cellStyle name="Currency 81 2" xfId="780" xr:uid="{00000000-0005-0000-0000-0000ED020000}"/>
    <cellStyle name="Currency 82" xfId="781" xr:uid="{00000000-0005-0000-0000-0000EE020000}"/>
    <cellStyle name="Currency 82 2" xfId="782" xr:uid="{00000000-0005-0000-0000-0000EF020000}"/>
    <cellStyle name="Currency 83" xfId="783" xr:uid="{00000000-0005-0000-0000-0000F0020000}"/>
    <cellStyle name="Currency 83 2" xfId="784" xr:uid="{00000000-0005-0000-0000-0000F1020000}"/>
    <cellStyle name="Currency 84" xfId="785" xr:uid="{00000000-0005-0000-0000-0000F2020000}"/>
    <cellStyle name="Currency 84 2" xfId="786" xr:uid="{00000000-0005-0000-0000-0000F3020000}"/>
    <cellStyle name="Currency 85" xfId="787" xr:uid="{00000000-0005-0000-0000-0000F4020000}"/>
    <cellStyle name="Currency 85 2" xfId="788" xr:uid="{00000000-0005-0000-0000-0000F5020000}"/>
    <cellStyle name="Currency 86" xfId="789" xr:uid="{00000000-0005-0000-0000-0000F6020000}"/>
    <cellStyle name="Currency 86 2" xfId="790" xr:uid="{00000000-0005-0000-0000-0000F7020000}"/>
    <cellStyle name="Currency 87" xfId="791" xr:uid="{00000000-0005-0000-0000-0000F8020000}"/>
    <cellStyle name="Currency 87 2" xfId="792" xr:uid="{00000000-0005-0000-0000-0000F9020000}"/>
    <cellStyle name="Currency 88" xfId="793" xr:uid="{00000000-0005-0000-0000-0000FA020000}"/>
    <cellStyle name="Currency 88 2" xfId="794" xr:uid="{00000000-0005-0000-0000-0000FB020000}"/>
    <cellStyle name="Currency 89" xfId="795" xr:uid="{00000000-0005-0000-0000-0000FC020000}"/>
    <cellStyle name="Currency 89 2" xfId="796" xr:uid="{00000000-0005-0000-0000-0000FD020000}"/>
    <cellStyle name="Currency 9" xfId="797" xr:uid="{00000000-0005-0000-0000-0000FE020000}"/>
    <cellStyle name="Currency 9 2" xfId="798" xr:uid="{00000000-0005-0000-0000-0000FF020000}"/>
    <cellStyle name="Currency 90" xfId="799" xr:uid="{00000000-0005-0000-0000-000000030000}"/>
    <cellStyle name="Currency 91" xfId="800" xr:uid="{00000000-0005-0000-0000-000001030000}"/>
    <cellStyle name="Currency 92" xfId="801" xr:uid="{00000000-0005-0000-0000-000002030000}"/>
    <cellStyle name="Currency 93" xfId="802" xr:uid="{00000000-0005-0000-0000-000003030000}"/>
    <cellStyle name="Currency 94" xfId="803" xr:uid="{00000000-0005-0000-0000-000004030000}"/>
    <cellStyle name="Currency 95" xfId="804" xr:uid="{00000000-0005-0000-0000-000005030000}"/>
    <cellStyle name="Currency 96" xfId="805" xr:uid="{00000000-0005-0000-0000-000006030000}"/>
    <cellStyle name="Currency 97" xfId="806" xr:uid="{00000000-0005-0000-0000-000007030000}"/>
    <cellStyle name="Currency 98" xfId="807" xr:uid="{00000000-0005-0000-0000-000008030000}"/>
    <cellStyle name="Currency 99" xfId="808" xr:uid="{00000000-0005-0000-0000-00000903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45" xr:uid="{00000000-0005-0000-0000-000015030000}"/>
    <cellStyle name="Normal 10 2" xfId="809" xr:uid="{00000000-0005-0000-0000-000016030000}"/>
    <cellStyle name="Normal 10 3" xfId="810" xr:uid="{00000000-0005-0000-0000-000017030000}"/>
    <cellStyle name="Normal 11" xfId="811" xr:uid="{00000000-0005-0000-0000-000018030000}"/>
    <cellStyle name="Normal 11 2" xfId="812" xr:uid="{00000000-0005-0000-0000-000019030000}"/>
    <cellStyle name="Normal 11 2 2" xfId="813" xr:uid="{00000000-0005-0000-0000-00001A030000}"/>
    <cellStyle name="Normal 11 3" xfId="814" xr:uid="{00000000-0005-0000-0000-00001B030000}"/>
    <cellStyle name="Normal 12" xfId="815" xr:uid="{00000000-0005-0000-0000-00001C030000}"/>
    <cellStyle name="Normal 12 2" xfId="816" xr:uid="{00000000-0005-0000-0000-00001D030000}"/>
    <cellStyle name="Normal 12 2 2" xfId="817" xr:uid="{00000000-0005-0000-0000-00001E030000}"/>
    <cellStyle name="Normal 12 3" xfId="818" xr:uid="{00000000-0005-0000-0000-00001F030000}"/>
    <cellStyle name="Normal 12 4" xfId="819" xr:uid="{00000000-0005-0000-0000-000020030000}"/>
    <cellStyle name="Normal 12 5" xfId="820" xr:uid="{00000000-0005-0000-0000-000021030000}"/>
    <cellStyle name="Normal 12 6" xfId="821" xr:uid="{00000000-0005-0000-0000-000022030000}"/>
    <cellStyle name="Normal 13" xfId="822" xr:uid="{00000000-0005-0000-0000-000023030000}"/>
    <cellStyle name="Normal 13 2" xfId="823" xr:uid="{00000000-0005-0000-0000-000024030000}"/>
    <cellStyle name="Normal 13 2 2" xfId="824" xr:uid="{00000000-0005-0000-0000-000025030000}"/>
    <cellStyle name="Normal 13 3" xfId="825" xr:uid="{00000000-0005-0000-0000-000026030000}"/>
    <cellStyle name="Normal 14" xfId="826" xr:uid="{00000000-0005-0000-0000-000027030000}"/>
    <cellStyle name="Normal 14 2" xfId="827" xr:uid="{00000000-0005-0000-0000-000028030000}"/>
    <cellStyle name="Normal 15" xfId="828" xr:uid="{00000000-0005-0000-0000-000029030000}"/>
    <cellStyle name="Normal 15 2" xfId="829" xr:uid="{00000000-0005-0000-0000-00002A030000}"/>
    <cellStyle name="Normal 15 2 2" xfId="830" xr:uid="{00000000-0005-0000-0000-00002B030000}"/>
    <cellStyle name="Normal 15 3" xfId="831" xr:uid="{00000000-0005-0000-0000-00002C030000}"/>
    <cellStyle name="Normal 15 4" xfId="832" xr:uid="{00000000-0005-0000-0000-00002D030000}"/>
    <cellStyle name="Normal 15 5" xfId="833" xr:uid="{00000000-0005-0000-0000-00002E030000}"/>
    <cellStyle name="Normal 15 6" xfId="834" xr:uid="{00000000-0005-0000-0000-00002F030000}"/>
    <cellStyle name="Normal 16" xfId="835" xr:uid="{00000000-0005-0000-0000-000030030000}"/>
    <cellStyle name="Normal 16 2" xfId="836" xr:uid="{00000000-0005-0000-0000-000031030000}"/>
    <cellStyle name="Normal 17" xfId="837" xr:uid="{00000000-0005-0000-0000-000032030000}"/>
    <cellStyle name="Normal 17 2" xfId="838" xr:uid="{00000000-0005-0000-0000-000033030000}"/>
    <cellStyle name="Normal 17 2 2" xfId="839" xr:uid="{00000000-0005-0000-0000-000034030000}"/>
    <cellStyle name="Normal 17 3" xfId="840" xr:uid="{00000000-0005-0000-0000-000035030000}"/>
    <cellStyle name="Normal 18" xfId="841" xr:uid="{00000000-0005-0000-0000-000036030000}"/>
    <cellStyle name="Normal 18 2" xfId="842" xr:uid="{00000000-0005-0000-0000-000037030000}"/>
    <cellStyle name="Normal 19" xfId="843" xr:uid="{00000000-0005-0000-0000-000038030000}"/>
    <cellStyle name="Normal 19 2" xfId="844" xr:uid="{00000000-0005-0000-0000-000039030000}"/>
    <cellStyle name="Normal 2" xfId="46" xr:uid="{00000000-0005-0000-0000-00003A030000}"/>
    <cellStyle name="Normal 2 10" xfId="845" xr:uid="{00000000-0005-0000-0000-00003B030000}"/>
    <cellStyle name="Normal 2 11" xfId="846" xr:uid="{00000000-0005-0000-0000-00003C030000}"/>
    <cellStyle name="Normal 2 13" xfId="847" xr:uid="{00000000-0005-0000-0000-00003D030000}"/>
    <cellStyle name="Normal 2 2" xfId="47" xr:uid="{00000000-0005-0000-0000-00003E030000}"/>
    <cellStyle name="Normal 2 2 10" xfId="848" xr:uid="{00000000-0005-0000-0000-00003F030000}"/>
    <cellStyle name="Normal 2 2 11" xfId="849" xr:uid="{00000000-0005-0000-0000-000040030000}"/>
    <cellStyle name="Normal 2 2 12" xfId="850" xr:uid="{00000000-0005-0000-0000-000041030000}"/>
    <cellStyle name="Normal 2 2 13" xfId="851" xr:uid="{00000000-0005-0000-0000-000042030000}"/>
    <cellStyle name="Normal 2 2 14" xfId="852" xr:uid="{00000000-0005-0000-0000-000043030000}"/>
    <cellStyle name="Normal 2 2 15" xfId="853" xr:uid="{00000000-0005-0000-0000-000044030000}"/>
    <cellStyle name="Normal 2 2 2" xfId="854" xr:uid="{00000000-0005-0000-0000-000045030000}"/>
    <cellStyle name="Normal 2 2 2 2" xfId="855" xr:uid="{00000000-0005-0000-0000-000046030000}"/>
    <cellStyle name="Normal 2 2 3" xfId="856" xr:uid="{00000000-0005-0000-0000-000047030000}"/>
    <cellStyle name="Normal 2 2 3 2" xfId="857" xr:uid="{00000000-0005-0000-0000-000048030000}"/>
    <cellStyle name="Normal 2 2 4" xfId="858" xr:uid="{00000000-0005-0000-0000-000049030000}"/>
    <cellStyle name="Normal 2 2 4 2" xfId="859" xr:uid="{00000000-0005-0000-0000-00004A030000}"/>
    <cellStyle name="Normal 2 2 5" xfId="860" xr:uid="{00000000-0005-0000-0000-00004B030000}"/>
    <cellStyle name="Normal 2 2 6" xfId="861" xr:uid="{00000000-0005-0000-0000-00004C030000}"/>
    <cellStyle name="Normal 2 2 6 2" xfId="862" xr:uid="{00000000-0005-0000-0000-00004D030000}"/>
    <cellStyle name="Normal 2 2 7" xfId="863" xr:uid="{00000000-0005-0000-0000-00004E030000}"/>
    <cellStyle name="Normal 2 2 7 2" xfId="864" xr:uid="{00000000-0005-0000-0000-00004F030000}"/>
    <cellStyle name="Normal 2 2 8" xfId="865" xr:uid="{00000000-0005-0000-0000-000050030000}"/>
    <cellStyle name="Normal 2 2 8 2" xfId="866" xr:uid="{00000000-0005-0000-0000-000051030000}"/>
    <cellStyle name="Normal 2 2 9" xfId="867" xr:uid="{00000000-0005-0000-0000-000052030000}"/>
    <cellStyle name="Normal 2 3" xfId="868" xr:uid="{00000000-0005-0000-0000-000053030000}"/>
    <cellStyle name="Normal 2 3 2" xfId="869" xr:uid="{00000000-0005-0000-0000-000054030000}"/>
    <cellStyle name="Normal 2 3 3" xfId="870" xr:uid="{00000000-0005-0000-0000-000055030000}"/>
    <cellStyle name="Normal 2 3 4" xfId="871" xr:uid="{00000000-0005-0000-0000-000056030000}"/>
    <cellStyle name="Normal 2 4" xfId="872" xr:uid="{00000000-0005-0000-0000-000057030000}"/>
    <cellStyle name="Normal 2 4 2" xfId="873" xr:uid="{00000000-0005-0000-0000-000058030000}"/>
    <cellStyle name="Normal 2 4 3" xfId="874" xr:uid="{00000000-0005-0000-0000-000059030000}"/>
    <cellStyle name="Normal 2 4 4" xfId="875" xr:uid="{00000000-0005-0000-0000-00005A030000}"/>
    <cellStyle name="Normal 2 5" xfId="876" xr:uid="{00000000-0005-0000-0000-00005B030000}"/>
    <cellStyle name="Normal 2 5 2" xfId="877" xr:uid="{00000000-0005-0000-0000-00005C030000}"/>
    <cellStyle name="Normal 2 5 3" xfId="878" xr:uid="{00000000-0005-0000-0000-00005D030000}"/>
    <cellStyle name="Normal 2 5 4" xfId="879" xr:uid="{00000000-0005-0000-0000-00005E030000}"/>
    <cellStyle name="Normal 2 6" xfId="880" xr:uid="{00000000-0005-0000-0000-00005F030000}"/>
    <cellStyle name="Normal 2 6 2" xfId="881" xr:uid="{00000000-0005-0000-0000-000060030000}"/>
    <cellStyle name="Normal 2 6 3" xfId="882" xr:uid="{00000000-0005-0000-0000-000061030000}"/>
    <cellStyle name="Normal 2 6 4" xfId="883" xr:uid="{00000000-0005-0000-0000-000062030000}"/>
    <cellStyle name="Normal 2 6 5" xfId="884" xr:uid="{00000000-0005-0000-0000-000063030000}"/>
    <cellStyle name="Normal 2 7" xfId="885" xr:uid="{00000000-0005-0000-0000-000064030000}"/>
    <cellStyle name="Normal 2 7 2" xfId="886" xr:uid="{00000000-0005-0000-0000-000065030000}"/>
    <cellStyle name="Normal 2 7 3" xfId="887" xr:uid="{00000000-0005-0000-0000-000066030000}"/>
    <cellStyle name="Normal 2 7 4" xfId="888" xr:uid="{00000000-0005-0000-0000-000067030000}"/>
    <cellStyle name="Normal 2 8" xfId="889" xr:uid="{00000000-0005-0000-0000-000068030000}"/>
    <cellStyle name="Normal 2 9" xfId="890" xr:uid="{00000000-0005-0000-0000-000069030000}"/>
    <cellStyle name="Normal 2_DHL Daily Meeting Report 20111125" xfId="891" xr:uid="{00000000-0005-0000-0000-00006A030000}"/>
    <cellStyle name="Normal 20" xfId="892" xr:uid="{00000000-0005-0000-0000-00006B030000}"/>
    <cellStyle name="Normal 20 2" xfId="893" xr:uid="{00000000-0005-0000-0000-00006C030000}"/>
    <cellStyle name="Normal 21" xfId="894" xr:uid="{00000000-0005-0000-0000-00006D030000}"/>
    <cellStyle name="Normal 21 2" xfId="895" xr:uid="{00000000-0005-0000-0000-00006E030000}"/>
    <cellStyle name="Normal 21 3" xfId="896" xr:uid="{00000000-0005-0000-0000-00006F030000}"/>
    <cellStyle name="Normal 22" xfId="897" xr:uid="{00000000-0005-0000-0000-000070030000}"/>
    <cellStyle name="Normal 22 2" xfId="898" xr:uid="{00000000-0005-0000-0000-000071030000}"/>
    <cellStyle name="Normal 23" xfId="899" xr:uid="{00000000-0005-0000-0000-000072030000}"/>
    <cellStyle name="Normal 23 2" xfId="900" xr:uid="{00000000-0005-0000-0000-000073030000}"/>
    <cellStyle name="Normal 24" xfId="901" xr:uid="{00000000-0005-0000-0000-000074030000}"/>
    <cellStyle name="Normal 24 2" xfId="902" xr:uid="{00000000-0005-0000-0000-000075030000}"/>
    <cellStyle name="Normal 25" xfId="903" xr:uid="{00000000-0005-0000-0000-000076030000}"/>
    <cellStyle name="Normal 25 2" xfId="904" xr:uid="{00000000-0005-0000-0000-000077030000}"/>
    <cellStyle name="Normal 26" xfId="905" xr:uid="{00000000-0005-0000-0000-000078030000}"/>
    <cellStyle name="Normal 26 2" xfId="906" xr:uid="{00000000-0005-0000-0000-000079030000}"/>
    <cellStyle name="Normal 27" xfId="907" xr:uid="{00000000-0005-0000-0000-00007A030000}"/>
    <cellStyle name="Normal 27 2" xfId="908" xr:uid="{00000000-0005-0000-0000-00007B030000}"/>
    <cellStyle name="Normal 28" xfId="909" xr:uid="{00000000-0005-0000-0000-00007C030000}"/>
    <cellStyle name="Normal 28 2" xfId="910" xr:uid="{00000000-0005-0000-0000-00007D030000}"/>
    <cellStyle name="Normal 28 2 2" xfId="911" xr:uid="{00000000-0005-0000-0000-00007E030000}"/>
    <cellStyle name="Normal 28 3" xfId="912" xr:uid="{00000000-0005-0000-0000-00007F030000}"/>
    <cellStyle name="Normal 29" xfId="913" xr:uid="{00000000-0005-0000-0000-000080030000}"/>
    <cellStyle name="Normal 3" xfId="48" xr:uid="{00000000-0005-0000-0000-000081030000}"/>
    <cellStyle name="Normal 3 2" xfId="49" xr:uid="{00000000-0005-0000-0000-000082030000}"/>
    <cellStyle name="Normal 3 2 2" xfId="914" xr:uid="{00000000-0005-0000-0000-000083030000}"/>
    <cellStyle name="Normal 3 3" xfId="50" xr:uid="{00000000-0005-0000-0000-000084030000}"/>
    <cellStyle name="Normal 3 3 2" xfId="915" xr:uid="{00000000-0005-0000-0000-000085030000}"/>
    <cellStyle name="Normal 3 3 2 2" xfId="916" xr:uid="{00000000-0005-0000-0000-000086030000}"/>
    <cellStyle name="Normal 3 4" xfId="917" xr:uid="{00000000-0005-0000-0000-000087030000}"/>
    <cellStyle name="Normal 3 4 2" xfId="918" xr:uid="{00000000-0005-0000-0000-000088030000}"/>
    <cellStyle name="Normal 30" xfId="919" xr:uid="{00000000-0005-0000-0000-000089030000}"/>
    <cellStyle name="Normal 30 2" xfId="920" xr:uid="{00000000-0005-0000-0000-00008A030000}"/>
    <cellStyle name="Normal 31" xfId="921" xr:uid="{00000000-0005-0000-0000-00008B030000}"/>
    <cellStyle name="Normal 32" xfId="922" xr:uid="{00000000-0005-0000-0000-00008C030000}"/>
    <cellStyle name="Normal 32 2" xfId="923" xr:uid="{00000000-0005-0000-0000-00008D030000}"/>
    <cellStyle name="Normal 33" xfId="924" xr:uid="{00000000-0005-0000-0000-00008E030000}"/>
    <cellStyle name="Normal 34" xfId="925" xr:uid="{00000000-0005-0000-0000-00008F030000}"/>
    <cellStyle name="Normal 35" xfId="926" xr:uid="{00000000-0005-0000-0000-000090030000}"/>
    <cellStyle name="Normal 36" xfId="927" xr:uid="{00000000-0005-0000-0000-000091030000}"/>
    <cellStyle name="Normal 37" xfId="928" xr:uid="{00000000-0005-0000-0000-000092030000}"/>
    <cellStyle name="Normal 38" xfId="929" xr:uid="{00000000-0005-0000-0000-000093030000}"/>
    <cellStyle name="Normal 38 2" xfId="930" xr:uid="{00000000-0005-0000-0000-000094030000}"/>
    <cellStyle name="Normal 39" xfId="931" xr:uid="{00000000-0005-0000-0000-000095030000}"/>
    <cellStyle name="Normal 4" xfId="51" xr:uid="{00000000-0005-0000-0000-000096030000}"/>
    <cellStyle name="Normal 4 10" xfId="932" xr:uid="{00000000-0005-0000-0000-000097030000}"/>
    <cellStyle name="Normal 4 10 2" xfId="933" xr:uid="{00000000-0005-0000-0000-000098030000}"/>
    <cellStyle name="Normal 4 10 3" xfId="934" xr:uid="{00000000-0005-0000-0000-000099030000}"/>
    <cellStyle name="Normal 4 11" xfId="935" xr:uid="{00000000-0005-0000-0000-00009A030000}"/>
    <cellStyle name="Normal 4 11 2" xfId="936" xr:uid="{00000000-0005-0000-0000-00009B030000}"/>
    <cellStyle name="Normal 4 11 3" xfId="937" xr:uid="{00000000-0005-0000-0000-00009C030000}"/>
    <cellStyle name="Normal 4 12" xfId="938" xr:uid="{00000000-0005-0000-0000-00009D030000}"/>
    <cellStyle name="Normal 4 12 2" xfId="939" xr:uid="{00000000-0005-0000-0000-00009E030000}"/>
    <cellStyle name="Normal 4 12 3" xfId="940" xr:uid="{00000000-0005-0000-0000-00009F030000}"/>
    <cellStyle name="Normal 4 13" xfId="941" xr:uid="{00000000-0005-0000-0000-0000A0030000}"/>
    <cellStyle name="Normal 4 13 2" xfId="942" xr:uid="{00000000-0005-0000-0000-0000A1030000}"/>
    <cellStyle name="Normal 4 13 3" xfId="943" xr:uid="{00000000-0005-0000-0000-0000A2030000}"/>
    <cellStyle name="Normal 4 14" xfId="944" xr:uid="{00000000-0005-0000-0000-0000A3030000}"/>
    <cellStyle name="Normal 4 14 2" xfId="945" xr:uid="{00000000-0005-0000-0000-0000A4030000}"/>
    <cellStyle name="Normal 4 14 3" xfId="946" xr:uid="{00000000-0005-0000-0000-0000A5030000}"/>
    <cellStyle name="Normal 4 15" xfId="947" xr:uid="{00000000-0005-0000-0000-0000A6030000}"/>
    <cellStyle name="Normal 4 15 2" xfId="948" xr:uid="{00000000-0005-0000-0000-0000A7030000}"/>
    <cellStyle name="Normal 4 15 3" xfId="949" xr:uid="{00000000-0005-0000-0000-0000A8030000}"/>
    <cellStyle name="Normal 4 16" xfId="950" xr:uid="{00000000-0005-0000-0000-0000A9030000}"/>
    <cellStyle name="Normal 4 16 2" xfId="951" xr:uid="{00000000-0005-0000-0000-0000AA030000}"/>
    <cellStyle name="Normal 4 17" xfId="952" xr:uid="{00000000-0005-0000-0000-0000AB030000}"/>
    <cellStyle name="Normal 4 17 2" xfId="953" xr:uid="{00000000-0005-0000-0000-0000AC030000}"/>
    <cellStyle name="Normal 4 18" xfId="954" xr:uid="{00000000-0005-0000-0000-0000AD030000}"/>
    <cellStyle name="Normal 4 18 2" xfId="955" xr:uid="{00000000-0005-0000-0000-0000AE030000}"/>
    <cellStyle name="Normal 4 19" xfId="956" xr:uid="{00000000-0005-0000-0000-0000AF030000}"/>
    <cellStyle name="Normal 4 19 2" xfId="957" xr:uid="{00000000-0005-0000-0000-0000B0030000}"/>
    <cellStyle name="Normal 4 2" xfId="958" xr:uid="{00000000-0005-0000-0000-0000B1030000}"/>
    <cellStyle name="Normal 4 2 10" xfId="959" xr:uid="{00000000-0005-0000-0000-0000B2030000}"/>
    <cellStyle name="Normal 4 2 11" xfId="960" xr:uid="{00000000-0005-0000-0000-0000B3030000}"/>
    <cellStyle name="Normal 4 2 12" xfId="961" xr:uid="{00000000-0005-0000-0000-0000B4030000}"/>
    <cellStyle name="Normal 4 2 13" xfId="962" xr:uid="{00000000-0005-0000-0000-0000B5030000}"/>
    <cellStyle name="Normal 4 2 14" xfId="963" xr:uid="{00000000-0005-0000-0000-0000B6030000}"/>
    <cellStyle name="Normal 4 2 2" xfId="964" xr:uid="{00000000-0005-0000-0000-0000B7030000}"/>
    <cellStyle name="Normal 4 2 2 2" xfId="965" xr:uid="{00000000-0005-0000-0000-0000B8030000}"/>
    <cellStyle name="Normal 4 2 2 2 2" xfId="966" xr:uid="{00000000-0005-0000-0000-0000B9030000}"/>
    <cellStyle name="Normal 4 2 2 3" xfId="967" xr:uid="{00000000-0005-0000-0000-0000BA030000}"/>
    <cellStyle name="Normal 4 2 3" xfId="968" xr:uid="{00000000-0005-0000-0000-0000BB030000}"/>
    <cellStyle name="Normal 4 2 3 2" xfId="969" xr:uid="{00000000-0005-0000-0000-0000BC030000}"/>
    <cellStyle name="Normal 4 2 4" xfId="970" xr:uid="{00000000-0005-0000-0000-0000BD030000}"/>
    <cellStyle name="Normal 4 2 4 2" xfId="971" xr:uid="{00000000-0005-0000-0000-0000BE030000}"/>
    <cellStyle name="Normal 4 2 5" xfId="972" xr:uid="{00000000-0005-0000-0000-0000BF030000}"/>
    <cellStyle name="Normal 4 2 5 2" xfId="973" xr:uid="{00000000-0005-0000-0000-0000C0030000}"/>
    <cellStyle name="Normal 4 2 6" xfId="974" xr:uid="{00000000-0005-0000-0000-0000C1030000}"/>
    <cellStyle name="Normal 4 2 6 2" xfId="975" xr:uid="{00000000-0005-0000-0000-0000C2030000}"/>
    <cellStyle name="Normal 4 2 7" xfId="976" xr:uid="{00000000-0005-0000-0000-0000C3030000}"/>
    <cellStyle name="Normal 4 2 7 2" xfId="977" xr:uid="{00000000-0005-0000-0000-0000C4030000}"/>
    <cellStyle name="Normal 4 2 8" xfId="978" xr:uid="{00000000-0005-0000-0000-0000C5030000}"/>
    <cellStyle name="Normal 4 2 9" xfId="979" xr:uid="{00000000-0005-0000-0000-0000C6030000}"/>
    <cellStyle name="Normal 4 20" xfId="980" xr:uid="{00000000-0005-0000-0000-0000C7030000}"/>
    <cellStyle name="Normal 4 20 2" xfId="981" xr:uid="{00000000-0005-0000-0000-0000C8030000}"/>
    <cellStyle name="Normal 4 21" xfId="982" xr:uid="{00000000-0005-0000-0000-0000C9030000}"/>
    <cellStyle name="Normal 4 21 2" xfId="983" xr:uid="{00000000-0005-0000-0000-0000CA030000}"/>
    <cellStyle name="Normal 4 22" xfId="984" xr:uid="{00000000-0005-0000-0000-0000CB030000}"/>
    <cellStyle name="Normal 4 23" xfId="985" xr:uid="{00000000-0005-0000-0000-0000CC030000}"/>
    <cellStyle name="Normal 4 24" xfId="986" xr:uid="{00000000-0005-0000-0000-0000CD030000}"/>
    <cellStyle name="Normal 4 3" xfId="987" xr:uid="{00000000-0005-0000-0000-0000CE030000}"/>
    <cellStyle name="Normal 4 3 2" xfId="988" xr:uid="{00000000-0005-0000-0000-0000CF030000}"/>
    <cellStyle name="Normal 4 3 2 2" xfId="989" xr:uid="{00000000-0005-0000-0000-0000D0030000}"/>
    <cellStyle name="Normal 4 3 3" xfId="990" xr:uid="{00000000-0005-0000-0000-0000D1030000}"/>
    <cellStyle name="Normal 4 3 4" xfId="991" xr:uid="{00000000-0005-0000-0000-0000D2030000}"/>
    <cellStyle name="Normal 4 4" xfId="992" xr:uid="{00000000-0005-0000-0000-0000D3030000}"/>
    <cellStyle name="Normal 4 4 2" xfId="993" xr:uid="{00000000-0005-0000-0000-0000D4030000}"/>
    <cellStyle name="Normal 4 4 3" xfId="994" xr:uid="{00000000-0005-0000-0000-0000D5030000}"/>
    <cellStyle name="Normal 4 5" xfId="995" xr:uid="{00000000-0005-0000-0000-0000D6030000}"/>
    <cellStyle name="Normal 4 5 2" xfId="996" xr:uid="{00000000-0005-0000-0000-0000D7030000}"/>
    <cellStyle name="Normal 4 5 3" xfId="997" xr:uid="{00000000-0005-0000-0000-0000D8030000}"/>
    <cellStyle name="Normal 4 6" xfId="998" xr:uid="{00000000-0005-0000-0000-0000D9030000}"/>
    <cellStyle name="Normal 4 6 2" xfId="999" xr:uid="{00000000-0005-0000-0000-0000DA030000}"/>
    <cellStyle name="Normal 4 6 3" xfId="1000" xr:uid="{00000000-0005-0000-0000-0000DB030000}"/>
    <cellStyle name="Normal 4 7" xfId="1001" xr:uid="{00000000-0005-0000-0000-0000DC030000}"/>
    <cellStyle name="Normal 4 7 2" xfId="1002" xr:uid="{00000000-0005-0000-0000-0000DD030000}"/>
    <cellStyle name="Normal 4 7 3" xfId="1003" xr:uid="{00000000-0005-0000-0000-0000DE030000}"/>
    <cellStyle name="Normal 4 8" xfId="1004" xr:uid="{00000000-0005-0000-0000-0000DF030000}"/>
    <cellStyle name="Normal 4 8 2" xfId="1005" xr:uid="{00000000-0005-0000-0000-0000E0030000}"/>
    <cellStyle name="Normal 4 8 3" xfId="1006" xr:uid="{00000000-0005-0000-0000-0000E1030000}"/>
    <cellStyle name="Normal 4 9" xfId="1007" xr:uid="{00000000-0005-0000-0000-0000E2030000}"/>
    <cellStyle name="Normal 4 9 2" xfId="1008" xr:uid="{00000000-0005-0000-0000-0000E3030000}"/>
    <cellStyle name="Normal 4 9 3" xfId="1009" xr:uid="{00000000-0005-0000-0000-0000E4030000}"/>
    <cellStyle name="Normal 40" xfId="1010" xr:uid="{00000000-0005-0000-0000-0000E5030000}"/>
    <cellStyle name="Normal 41" xfId="1011" xr:uid="{00000000-0005-0000-0000-0000E6030000}"/>
    <cellStyle name="Normal 42" xfId="1012" xr:uid="{00000000-0005-0000-0000-0000E7030000}"/>
    <cellStyle name="Normal 43" xfId="59310" xr:uid="{00000000-0005-0000-0000-0000E8030000}"/>
    <cellStyle name="Normal 44" xfId="59311" xr:uid="{00000000-0005-0000-0000-0000E9030000}"/>
    <cellStyle name="Normal 45" xfId="59312" xr:uid="{00000000-0005-0000-0000-0000EA030000}"/>
    <cellStyle name="Normal 46" xfId="59313" xr:uid="{00000000-0005-0000-0000-0000EB030000}"/>
    <cellStyle name="Normal 47" xfId="59314" xr:uid="{00000000-0005-0000-0000-0000EC030000}"/>
    <cellStyle name="Normal 48" xfId="59315" xr:uid="{00000000-0005-0000-0000-0000ED030000}"/>
    <cellStyle name="Normal 49" xfId="59316" xr:uid="{00000000-0005-0000-0000-0000EE030000}"/>
    <cellStyle name="Normal 5" xfId="52" xr:uid="{00000000-0005-0000-0000-0000EF030000}"/>
    <cellStyle name="Normal 5 10" xfId="1013" xr:uid="{00000000-0005-0000-0000-0000F0030000}"/>
    <cellStyle name="Normal 5 10 10" xfId="1014" xr:uid="{00000000-0005-0000-0000-0000F1030000}"/>
    <cellStyle name="Normal 5 10 10 10" xfId="1015" xr:uid="{00000000-0005-0000-0000-0000F2030000}"/>
    <cellStyle name="Normal 5 10 10 11" xfId="1016" xr:uid="{00000000-0005-0000-0000-0000F3030000}"/>
    <cellStyle name="Normal 5 10 10 12" xfId="1017" xr:uid="{00000000-0005-0000-0000-0000F4030000}"/>
    <cellStyle name="Normal 5 10 10 2" xfId="1018" xr:uid="{00000000-0005-0000-0000-0000F5030000}"/>
    <cellStyle name="Normal 5 10 10 2 2" xfId="1019" xr:uid="{00000000-0005-0000-0000-0000F6030000}"/>
    <cellStyle name="Normal 5 10 10 2 3" xfId="1020" xr:uid="{00000000-0005-0000-0000-0000F7030000}"/>
    <cellStyle name="Normal 5 10 10 2 4" xfId="1021" xr:uid="{00000000-0005-0000-0000-0000F8030000}"/>
    <cellStyle name="Normal 5 10 10 2 5" xfId="1022" xr:uid="{00000000-0005-0000-0000-0000F9030000}"/>
    <cellStyle name="Normal 5 10 10 2 6" xfId="1023" xr:uid="{00000000-0005-0000-0000-0000FA030000}"/>
    <cellStyle name="Normal 5 10 10 2 7" xfId="1024" xr:uid="{00000000-0005-0000-0000-0000FB030000}"/>
    <cellStyle name="Normal 5 10 10 2 8" xfId="1025" xr:uid="{00000000-0005-0000-0000-0000FC030000}"/>
    <cellStyle name="Normal 5 10 10 3" xfId="1026" xr:uid="{00000000-0005-0000-0000-0000FD030000}"/>
    <cellStyle name="Normal 5 10 10 3 2" xfId="1027" xr:uid="{00000000-0005-0000-0000-0000FE030000}"/>
    <cellStyle name="Normal 5 10 10 3 3" xfId="1028" xr:uid="{00000000-0005-0000-0000-0000FF030000}"/>
    <cellStyle name="Normal 5 10 10 3 4" xfId="1029" xr:uid="{00000000-0005-0000-0000-000000040000}"/>
    <cellStyle name="Normal 5 10 10 3 5" xfId="1030" xr:uid="{00000000-0005-0000-0000-000001040000}"/>
    <cellStyle name="Normal 5 10 10 3 6" xfId="1031" xr:uid="{00000000-0005-0000-0000-000002040000}"/>
    <cellStyle name="Normal 5 10 10 3 7" xfId="1032" xr:uid="{00000000-0005-0000-0000-000003040000}"/>
    <cellStyle name="Normal 5 10 10 3 8" xfId="1033" xr:uid="{00000000-0005-0000-0000-000004040000}"/>
    <cellStyle name="Normal 5 10 10 4" xfId="1034" xr:uid="{00000000-0005-0000-0000-000005040000}"/>
    <cellStyle name="Normal 5 10 10 4 2" xfId="1035" xr:uid="{00000000-0005-0000-0000-000006040000}"/>
    <cellStyle name="Normal 5 10 10 4 3" xfId="1036" xr:uid="{00000000-0005-0000-0000-000007040000}"/>
    <cellStyle name="Normal 5 10 10 4 4" xfId="1037" xr:uid="{00000000-0005-0000-0000-000008040000}"/>
    <cellStyle name="Normal 5 10 10 4 5" xfId="1038" xr:uid="{00000000-0005-0000-0000-000009040000}"/>
    <cellStyle name="Normal 5 10 10 4 6" xfId="1039" xr:uid="{00000000-0005-0000-0000-00000A040000}"/>
    <cellStyle name="Normal 5 10 10 4 7" xfId="1040" xr:uid="{00000000-0005-0000-0000-00000B040000}"/>
    <cellStyle name="Normal 5 10 10 4 8" xfId="1041" xr:uid="{00000000-0005-0000-0000-00000C040000}"/>
    <cellStyle name="Normal 5 10 10 5" xfId="1042" xr:uid="{00000000-0005-0000-0000-00000D040000}"/>
    <cellStyle name="Normal 5 10 10 5 2" xfId="1043" xr:uid="{00000000-0005-0000-0000-00000E040000}"/>
    <cellStyle name="Normal 5 10 10 5 3" xfId="1044" xr:uid="{00000000-0005-0000-0000-00000F040000}"/>
    <cellStyle name="Normal 5 10 10 5 4" xfId="1045" xr:uid="{00000000-0005-0000-0000-000010040000}"/>
    <cellStyle name="Normal 5 10 10 5 5" xfId="1046" xr:uid="{00000000-0005-0000-0000-000011040000}"/>
    <cellStyle name="Normal 5 10 10 5 6" xfId="1047" xr:uid="{00000000-0005-0000-0000-000012040000}"/>
    <cellStyle name="Normal 5 10 10 5 7" xfId="1048" xr:uid="{00000000-0005-0000-0000-000013040000}"/>
    <cellStyle name="Normal 5 10 10 5 8" xfId="1049" xr:uid="{00000000-0005-0000-0000-000014040000}"/>
    <cellStyle name="Normal 5 10 10 6" xfId="1050" xr:uid="{00000000-0005-0000-0000-000015040000}"/>
    <cellStyle name="Normal 5 10 10 7" xfId="1051" xr:uid="{00000000-0005-0000-0000-000016040000}"/>
    <cellStyle name="Normal 5 10 10 8" xfId="1052" xr:uid="{00000000-0005-0000-0000-000017040000}"/>
    <cellStyle name="Normal 5 10 10 9" xfId="1053" xr:uid="{00000000-0005-0000-0000-000018040000}"/>
    <cellStyle name="Normal 5 10 11" xfId="1054" xr:uid="{00000000-0005-0000-0000-000019040000}"/>
    <cellStyle name="Normal 5 10 11 10" xfId="1055" xr:uid="{00000000-0005-0000-0000-00001A040000}"/>
    <cellStyle name="Normal 5 10 11 11" xfId="1056" xr:uid="{00000000-0005-0000-0000-00001B040000}"/>
    <cellStyle name="Normal 5 10 11 12" xfId="1057" xr:uid="{00000000-0005-0000-0000-00001C040000}"/>
    <cellStyle name="Normal 5 10 11 2" xfId="1058" xr:uid="{00000000-0005-0000-0000-00001D040000}"/>
    <cellStyle name="Normal 5 10 11 2 2" xfId="1059" xr:uid="{00000000-0005-0000-0000-00001E040000}"/>
    <cellStyle name="Normal 5 10 11 2 3" xfId="1060" xr:uid="{00000000-0005-0000-0000-00001F040000}"/>
    <cellStyle name="Normal 5 10 11 2 4" xfId="1061" xr:uid="{00000000-0005-0000-0000-000020040000}"/>
    <cellStyle name="Normal 5 10 11 2 5" xfId="1062" xr:uid="{00000000-0005-0000-0000-000021040000}"/>
    <cellStyle name="Normal 5 10 11 2 6" xfId="1063" xr:uid="{00000000-0005-0000-0000-000022040000}"/>
    <cellStyle name="Normal 5 10 11 2 7" xfId="1064" xr:uid="{00000000-0005-0000-0000-000023040000}"/>
    <cellStyle name="Normal 5 10 11 2 8" xfId="1065" xr:uid="{00000000-0005-0000-0000-000024040000}"/>
    <cellStyle name="Normal 5 10 11 3" xfId="1066" xr:uid="{00000000-0005-0000-0000-000025040000}"/>
    <cellStyle name="Normal 5 10 11 3 2" xfId="1067" xr:uid="{00000000-0005-0000-0000-000026040000}"/>
    <cellStyle name="Normal 5 10 11 3 3" xfId="1068" xr:uid="{00000000-0005-0000-0000-000027040000}"/>
    <cellStyle name="Normal 5 10 11 3 4" xfId="1069" xr:uid="{00000000-0005-0000-0000-000028040000}"/>
    <cellStyle name="Normal 5 10 11 3 5" xfId="1070" xr:uid="{00000000-0005-0000-0000-000029040000}"/>
    <cellStyle name="Normal 5 10 11 3 6" xfId="1071" xr:uid="{00000000-0005-0000-0000-00002A040000}"/>
    <cellStyle name="Normal 5 10 11 3 7" xfId="1072" xr:uid="{00000000-0005-0000-0000-00002B040000}"/>
    <cellStyle name="Normal 5 10 11 3 8" xfId="1073" xr:uid="{00000000-0005-0000-0000-00002C040000}"/>
    <cellStyle name="Normal 5 10 11 4" xfId="1074" xr:uid="{00000000-0005-0000-0000-00002D040000}"/>
    <cellStyle name="Normal 5 10 11 4 2" xfId="1075" xr:uid="{00000000-0005-0000-0000-00002E040000}"/>
    <cellStyle name="Normal 5 10 11 4 3" xfId="1076" xr:uid="{00000000-0005-0000-0000-00002F040000}"/>
    <cellStyle name="Normal 5 10 11 4 4" xfId="1077" xr:uid="{00000000-0005-0000-0000-000030040000}"/>
    <cellStyle name="Normal 5 10 11 4 5" xfId="1078" xr:uid="{00000000-0005-0000-0000-000031040000}"/>
    <cellStyle name="Normal 5 10 11 4 6" xfId="1079" xr:uid="{00000000-0005-0000-0000-000032040000}"/>
    <cellStyle name="Normal 5 10 11 4 7" xfId="1080" xr:uid="{00000000-0005-0000-0000-000033040000}"/>
    <cellStyle name="Normal 5 10 11 4 8" xfId="1081" xr:uid="{00000000-0005-0000-0000-000034040000}"/>
    <cellStyle name="Normal 5 10 11 5" xfId="1082" xr:uid="{00000000-0005-0000-0000-000035040000}"/>
    <cellStyle name="Normal 5 10 11 5 2" xfId="1083" xr:uid="{00000000-0005-0000-0000-000036040000}"/>
    <cellStyle name="Normal 5 10 11 5 3" xfId="1084" xr:uid="{00000000-0005-0000-0000-000037040000}"/>
    <cellStyle name="Normal 5 10 11 5 4" xfId="1085" xr:uid="{00000000-0005-0000-0000-000038040000}"/>
    <cellStyle name="Normal 5 10 11 5 5" xfId="1086" xr:uid="{00000000-0005-0000-0000-000039040000}"/>
    <cellStyle name="Normal 5 10 11 5 6" xfId="1087" xr:uid="{00000000-0005-0000-0000-00003A040000}"/>
    <cellStyle name="Normal 5 10 11 5 7" xfId="1088" xr:uid="{00000000-0005-0000-0000-00003B040000}"/>
    <cellStyle name="Normal 5 10 11 5 8" xfId="1089" xr:uid="{00000000-0005-0000-0000-00003C040000}"/>
    <cellStyle name="Normal 5 10 11 6" xfId="1090" xr:uid="{00000000-0005-0000-0000-00003D040000}"/>
    <cellStyle name="Normal 5 10 11 7" xfId="1091" xr:uid="{00000000-0005-0000-0000-00003E040000}"/>
    <cellStyle name="Normal 5 10 11 8" xfId="1092" xr:uid="{00000000-0005-0000-0000-00003F040000}"/>
    <cellStyle name="Normal 5 10 11 9" xfId="1093" xr:uid="{00000000-0005-0000-0000-000040040000}"/>
    <cellStyle name="Normal 5 10 12" xfId="1094" xr:uid="{00000000-0005-0000-0000-000041040000}"/>
    <cellStyle name="Normal 5 10 12 10" xfId="1095" xr:uid="{00000000-0005-0000-0000-000042040000}"/>
    <cellStyle name="Normal 5 10 12 11" xfId="1096" xr:uid="{00000000-0005-0000-0000-000043040000}"/>
    <cellStyle name="Normal 5 10 12 12" xfId="1097" xr:uid="{00000000-0005-0000-0000-000044040000}"/>
    <cellStyle name="Normal 5 10 12 2" xfId="1098" xr:uid="{00000000-0005-0000-0000-000045040000}"/>
    <cellStyle name="Normal 5 10 12 2 2" xfId="1099" xr:uid="{00000000-0005-0000-0000-000046040000}"/>
    <cellStyle name="Normal 5 10 12 2 3" xfId="1100" xr:uid="{00000000-0005-0000-0000-000047040000}"/>
    <cellStyle name="Normal 5 10 12 2 4" xfId="1101" xr:uid="{00000000-0005-0000-0000-000048040000}"/>
    <cellStyle name="Normal 5 10 12 2 5" xfId="1102" xr:uid="{00000000-0005-0000-0000-000049040000}"/>
    <cellStyle name="Normal 5 10 12 2 6" xfId="1103" xr:uid="{00000000-0005-0000-0000-00004A040000}"/>
    <cellStyle name="Normal 5 10 12 2 7" xfId="1104" xr:uid="{00000000-0005-0000-0000-00004B040000}"/>
    <cellStyle name="Normal 5 10 12 2 8" xfId="1105" xr:uid="{00000000-0005-0000-0000-00004C040000}"/>
    <cellStyle name="Normal 5 10 12 3" xfId="1106" xr:uid="{00000000-0005-0000-0000-00004D040000}"/>
    <cellStyle name="Normal 5 10 12 3 2" xfId="1107" xr:uid="{00000000-0005-0000-0000-00004E040000}"/>
    <cellStyle name="Normal 5 10 12 3 3" xfId="1108" xr:uid="{00000000-0005-0000-0000-00004F040000}"/>
    <cellStyle name="Normal 5 10 12 3 4" xfId="1109" xr:uid="{00000000-0005-0000-0000-000050040000}"/>
    <cellStyle name="Normal 5 10 12 3 5" xfId="1110" xr:uid="{00000000-0005-0000-0000-000051040000}"/>
    <cellStyle name="Normal 5 10 12 3 6" xfId="1111" xr:uid="{00000000-0005-0000-0000-000052040000}"/>
    <cellStyle name="Normal 5 10 12 3 7" xfId="1112" xr:uid="{00000000-0005-0000-0000-000053040000}"/>
    <cellStyle name="Normal 5 10 12 3 8" xfId="1113" xr:uid="{00000000-0005-0000-0000-000054040000}"/>
    <cellStyle name="Normal 5 10 12 4" xfId="1114" xr:uid="{00000000-0005-0000-0000-000055040000}"/>
    <cellStyle name="Normal 5 10 12 4 2" xfId="1115" xr:uid="{00000000-0005-0000-0000-000056040000}"/>
    <cellStyle name="Normal 5 10 12 4 3" xfId="1116" xr:uid="{00000000-0005-0000-0000-000057040000}"/>
    <cellStyle name="Normal 5 10 12 4 4" xfId="1117" xr:uid="{00000000-0005-0000-0000-000058040000}"/>
    <cellStyle name="Normal 5 10 12 4 5" xfId="1118" xr:uid="{00000000-0005-0000-0000-000059040000}"/>
    <cellStyle name="Normal 5 10 12 4 6" xfId="1119" xr:uid="{00000000-0005-0000-0000-00005A040000}"/>
    <cellStyle name="Normal 5 10 12 4 7" xfId="1120" xr:uid="{00000000-0005-0000-0000-00005B040000}"/>
    <cellStyle name="Normal 5 10 12 4 8" xfId="1121" xr:uid="{00000000-0005-0000-0000-00005C040000}"/>
    <cellStyle name="Normal 5 10 12 5" xfId="1122" xr:uid="{00000000-0005-0000-0000-00005D040000}"/>
    <cellStyle name="Normal 5 10 12 5 2" xfId="1123" xr:uid="{00000000-0005-0000-0000-00005E040000}"/>
    <cellStyle name="Normal 5 10 12 5 3" xfId="1124" xr:uid="{00000000-0005-0000-0000-00005F040000}"/>
    <cellStyle name="Normal 5 10 12 5 4" xfId="1125" xr:uid="{00000000-0005-0000-0000-000060040000}"/>
    <cellStyle name="Normal 5 10 12 5 5" xfId="1126" xr:uid="{00000000-0005-0000-0000-000061040000}"/>
    <cellStyle name="Normal 5 10 12 5 6" xfId="1127" xr:uid="{00000000-0005-0000-0000-000062040000}"/>
    <cellStyle name="Normal 5 10 12 5 7" xfId="1128" xr:uid="{00000000-0005-0000-0000-000063040000}"/>
    <cellStyle name="Normal 5 10 12 5 8" xfId="1129" xr:uid="{00000000-0005-0000-0000-000064040000}"/>
    <cellStyle name="Normal 5 10 12 6" xfId="1130" xr:uid="{00000000-0005-0000-0000-000065040000}"/>
    <cellStyle name="Normal 5 10 12 7" xfId="1131" xr:uid="{00000000-0005-0000-0000-000066040000}"/>
    <cellStyle name="Normal 5 10 12 8" xfId="1132" xr:uid="{00000000-0005-0000-0000-000067040000}"/>
    <cellStyle name="Normal 5 10 12 9" xfId="1133" xr:uid="{00000000-0005-0000-0000-000068040000}"/>
    <cellStyle name="Normal 5 10 13" xfId="1134" xr:uid="{00000000-0005-0000-0000-000069040000}"/>
    <cellStyle name="Normal 5 10 13 10" xfId="1135" xr:uid="{00000000-0005-0000-0000-00006A040000}"/>
    <cellStyle name="Normal 5 10 13 11" xfId="1136" xr:uid="{00000000-0005-0000-0000-00006B040000}"/>
    <cellStyle name="Normal 5 10 13 12" xfId="1137" xr:uid="{00000000-0005-0000-0000-00006C040000}"/>
    <cellStyle name="Normal 5 10 13 2" xfId="1138" xr:uid="{00000000-0005-0000-0000-00006D040000}"/>
    <cellStyle name="Normal 5 10 13 2 2" xfId="1139" xr:uid="{00000000-0005-0000-0000-00006E040000}"/>
    <cellStyle name="Normal 5 10 13 2 3" xfId="1140" xr:uid="{00000000-0005-0000-0000-00006F040000}"/>
    <cellStyle name="Normal 5 10 13 2 4" xfId="1141" xr:uid="{00000000-0005-0000-0000-000070040000}"/>
    <cellStyle name="Normal 5 10 13 2 5" xfId="1142" xr:uid="{00000000-0005-0000-0000-000071040000}"/>
    <cellStyle name="Normal 5 10 13 2 6" xfId="1143" xr:uid="{00000000-0005-0000-0000-000072040000}"/>
    <cellStyle name="Normal 5 10 13 2 7" xfId="1144" xr:uid="{00000000-0005-0000-0000-000073040000}"/>
    <cellStyle name="Normal 5 10 13 2 8" xfId="1145" xr:uid="{00000000-0005-0000-0000-000074040000}"/>
    <cellStyle name="Normal 5 10 13 3" xfId="1146" xr:uid="{00000000-0005-0000-0000-000075040000}"/>
    <cellStyle name="Normal 5 10 13 3 2" xfId="1147" xr:uid="{00000000-0005-0000-0000-000076040000}"/>
    <cellStyle name="Normal 5 10 13 3 3" xfId="1148" xr:uid="{00000000-0005-0000-0000-000077040000}"/>
    <cellStyle name="Normal 5 10 13 3 4" xfId="1149" xr:uid="{00000000-0005-0000-0000-000078040000}"/>
    <cellStyle name="Normal 5 10 13 3 5" xfId="1150" xr:uid="{00000000-0005-0000-0000-000079040000}"/>
    <cellStyle name="Normal 5 10 13 3 6" xfId="1151" xr:uid="{00000000-0005-0000-0000-00007A040000}"/>
    <cellStyle name="Normal 5 10 13 3 7" xfId="1152" xr:uid="{00000000-0005-0000-0000-00007B040000}"/>
    <cellStyle name="Normal 5 10 13 3 8" xfId="1153" xr:uid="{00000000-0005-0000-0000-00007C040000}"/>
    <cellStyle name="Normal 5 10 13 4" xfId="1154" xr:uid="{00000000-0005-0000-0000-00007D040000}"/>
    <cellStyle name="Normal 5 10 13 4 2" xfId="1155" xr:uid="{00000000-0005-0000-0000-00007E040000}"/>
    <cellStyle name="Normal 5 10 13 4 3" xfId="1156" xr:uid="{00000000-0005-0000-0000-00007F040000}"/>
    <cellStyle name="Normal 5 10 13 4 4" xfId="1157" xr:uid="{00000000-0005-0000-0000-000080040000}"/>
    <cellStyle name="Normal 5 10 13 4 5" xfId="1158" xr:uid="{00000000-0005-0000-0000-000081040000}"/>
    <cellStyle name="Normal 5 10 13 4 6" xfId="1159" xr:uid="{00000000-0005-0000-0000-000082040000}"/>
    <cellStyle name="Normal 5 10 13 4 7" xfId="1160" xr:uid="{00000000-0005-0000-0000-000083040000}"/>
    <cellStyle name="Normal 5 10 13 4 8" xfId="1161" xr:uid="{00000000-0005-0000-0000-000084040000}"/>
    <cellStyle name="Normal 5 10 13 5" xfId="1162" xr:uid="{00000000-0005-0000-0000-000085040000}"/>
    <cellStyle name="Normal 5 10 13 5 2" xfId="1163" xr:uid="{00000000-0005-0000-0000-000086040000}"/>
    <cellStyle name="Normal 5 10 13 5 3" xfId="1164" xr:uid="{00000000-0005-0000-0000-000087040000}"/>
    <cellStyle name="Normal 5 10 13 5 4" xfId="1165" xr:uid="{00000000-0005-0000-0000-000088040000}"/>
    <cellStyle name="Normal 5 10 13 5 5" xfId="1166" xr:uid="{00000000-0005-0000-0000-000089040000}"/>
    <cellStyle name="Normal 5 10 13 5 6" xfId="1167" xr:uid="{00000000-0005-0000-0000-00008A040000}"/>
    <cellStyle name="Normal 5 10 13 5 7" xfId="1168" xr:uid="{00000000-0005-0000-0000-00008B040000}"/>
    <cellStyle name="Normal 5 10 13 5 8" xfId="1169" xr:uid="{00000000-0005-0000-0000-00008C040000}"/>
    <cellStyle name="Normal 5 10 13 6" xfId="1170" xr:uid="{00000000-0005-0000-0000-00008D040000}"/>
    <cellStyle name="Normal 5 10 13 7" xfId="1171" xr:uid="{00000000-0005-0000-0000-00008E040000}"/>
    <cellStyle name="Normal 5 10 13 8" xfId="1172" xr:uid="{00000000-0005-0000-0000-00008F040000}"/>
    <cellStyle name="Normal 5 10 13 9" xfId="1173" xr:uid="{00000000-0005-0000-0000-000090040000}"/>
    <cellStyle name="Normal 5 10 14" xfId="1174" xr:uid="{00000000-0005-0000-0000-000091040000}"/>
    <cellStyle name="Normal 5 10 14 10" xfId="1175" xr:uid="{00000000-0005-0000-0000-000092040000}"/>
    <cellStyle name="Normal 5 10 14 11" xfId="1176" xr:uid="{00000000-0005-0000-0000-000093040000}"/>
    <cellStyle name="Normal 5 10 14 12" xfId="1177" xr:uid="{00000000-0005-0000-0000-000094040000}"/>
    <cellStyle name="Normal 5 10 14 2" xfId="1178" xr:uid="{00000000-0005-0000-0000-000095040000}"/>
    <cellStyle name="Normal 5 10 14 2 2" xfId="1179" xr:uid="{00000000-0005-0000-0000-000096040000}"/>
    <cellStyle name="Normal 5 10 14 2 3" xfId="1180" xr:uid="{00000000-0005-0000-0000-000097040000}"/>
    <cellStyle name="Normal 5 10 14 2 4" xfId="1181" xr:uid="{00000000-0005-0000-0000-000098040000}"/>
    <cellStyle name="Normal 5 10 14 2 5" xfId="1182" xr:uid="{00000000-0005-0000-0000-000099040000}"/>
    <cellStyle name="Normal 5 10 14 2 6" xfId="1183" xr:uid="{00000000-0005-0000-0000-00009A040000}"/>
    <cellStyle name="Normal 5 10 14 2 7" xfId="1184" xr:uid="{00000000-0005-0000-0000-00009B040000}"/>
    <cellStyle name="Normal 5 10 14 2 8" xfId="1185" xr:uid="{00000000-0005-0000-0000-00009C040000}"/>
    <cellStyle name="Normal 5 10 14 3" xfId="1186" xr:uid="{00000000-0005-0000-0000-00009D040000}"/>
    <cellStyle name="Normal 5 10 14 3 2" xfId="1187" xr:uid="{00000000-0005-0000-0000-00009E040000}"/>
    <cellStyle name="Normal 5 10 14 3 3" xfId="1188" xr:uid="{00000000-0005-0000-0000-00009F040000}"/>
    <cellStyle name="Normal 5 10 14 3 4" xfId="1189" xr:uid="{00000000-0005-0000-0000-0000A0040000}"/>
    <cellStyle name="Normal 5 10 14 3 5" xfId="1190" xr:uid="{00000000-0005-0000-0000-0000A1040000}"/>
    <cellStyle name="Normal 5 10 14 3 6" xfId="1191" xr:uid="{00000000-0005-0000-0000-0000A2040000}"/>
    <cellStyle name="Normal 5 10 14 3 7" xfId="1192" xr:uid="{00000000-0005-0000-0000-0000A3040000}"/>
    <cellStyle name="Normal 5 10 14 3 8" xfId="1193" xr:uid="{00000000-0005-0000-0000-0000A4040000}"/>
    <cellStyle name="Normal 5 10 14 4" xfId="1194" xr:uid="{00000000-0005-0000-0000-0000A5040000}"/>
    <cellStyle name="Normal 5 10 14 4 2" xfId="1195" xr:uid="{00000000-0005-0000-0000-0000A6040000}"/>
    <cellStyle name="Normal 5 10 14 4 3" xfId="1196" xr:uid="{00000000-0005-0000-0000-0000A7040000}"/>
    <cellStyle name="Normal 5 10 14 4 4" xfId="1197" xr:uid="{00000000-0005-0000-0000-0000A8040000}"/>
    <cellStyle name="Normal 5 10 14 4 5" xfId="1198" xr:uid="{00000000-0005-0000-0000-0000A9040000}"/>
    <cellStyle name="Normal 5 10 14 4 6" xfId="1199" xr:uid="{00000000-0005-0000-0000-0000AA040000}"/>
    <cellStyle name="Normal 5 10 14 4 7" xfId="1200" xr:uid="{00000000-0005-0000-0000-0000AB040000}"/>
    <cellStyle name="Normal 5 10 14 4 8" xfId="1201" xr:uid="{00000000-0005-0000-0000-0000AC040000}"/>
    <cellStyle name="Normal 5 10 14 5" xfId="1202" xr:uid="{00000000-0005-0000-0000-0000AD040000}"/>
    <cellStyle name="Normal 5 10 14 5 2" xfId="1203" xr:uid="{00000000-0005-0000-0000-0000AE040000}"/>
    <cellStyle name="Normal 5 10 14 5 3" xfId="1204" xr:uid="{00000000-0005-0000-0000-0000AF040000}"/>
    <cellStyle name="Normal 5 10 14 5 4" xfId="1205" xr:uid="{00000000-0005-0000-0000-0000B0040000}"/>
    <cellStyle name="Normal 5 10 14 5 5" xfId="1206" xr:uid="{00000000-0005-0000-0000-0000B1040000}"/>
    <cellStyle name="Normal 5 10 14 5 6" xfId="1207" xr:uid="{00000000-0005-0000-0000-0000B2040000}"/>
    <cellStyle name="Normal 5 10 14 5 7" xfId="1208" xr:uid="{00000000-0005-0000-0000-0000B3040000}"/>
    <cellStyle name="Normal 5 10 14 5 8" xfId="1209" xr:uid="{00000000-0005-0000-0000-0000B4040000}"/>
    <cellStyle name="Normal 5 10 14 6" xfId="1210" xr:uid="{00000000-0005-0000-0000-0000B5040000}"/>
    <cellStyle name="Normal 5 10 14 7" xfId="1211" xr:uid="{00000000-0005-0000-0000-0000B6040000}"/>
    <cellStyle name="Normal 5 10 14 8" xfId="1212" xr:uid="{00000000-0005-0000-0000-0000B7040000}"/>
    <cellStyle name="Normal 5 10 14 9" xfId="1213" xr:uid="{00000000-0005-0000-0000-0000B8040000}"/>
    <cellStyle name="Normal 5 10 15" xfId="1214" xr:uid="{00000000-0005-0000-0000-0000B9040000}"/>
    <cellStyle name="Normal 5 10 15 10" xfId="1215" xr:uid="{00000000-0005-0000-0000-0000BA040000}"/>
    <cellStyle name="Normal 5 10 15 11" xfId="1216" xr:uid="{00000000-0005-0000-0000-0000BB040000}"/>
    <cellStyle name="Normal 5 10 15 12" xfId="1217" xr:uid="{00000000-0005-0000-0000-0000BC040000}"/>
    <cellStyle name="Normal 5 10 15 2" xfId="1218" xr:uid="{00000000-0005-0000-0000-0000BD040000}"/>
    <cellStyle name="Normal 5 10 15 2 2" xfId="1219" xr:uid="{00000000-0005-0000-0000-0000BE040000}"/>
    <cellStyle name="Normal 5 10 15 2 3" xfId="1220" xr:uid="{00000000-0005-0000-0000-0000BF040000}"/>
    <cellStyle name="Normal 5 10 15 2 4" xfId="1221" xr:uid="{00000000-0005-0000-0000-0000C0040000}"/>
    <cellStyle name="Normal 5 10 15 2 5" xfId="1222" xr:uid="{00000000-0005-0000-0000-0000C1040000}"/>
    <cellStyle name="Normal 5 10 15 2 6" xfId="1223" xr:uid="{00000000-0005-0000-0000-0000C2040000}"/>
    <cellStyle name="Normal 5 10 15 2 7" xfId="1224" xr:uid="{00000000-0005-0000-0000-0000C3040000}"/>
    <cellStyle name="Normal 5 10 15 2 8" xfId="1225" xr:uid="{00000000-0005-0000-0000-0000C4040000}"/>
    <cellStyle name="Normal 5 10 15 3" xfId="1226" xr:uid="{00000000-0005-0000-0000-0000C5040000}"/>
    <cellStyle name="Normal 5 10 15 3 2" xfId="1227" xr:uid="{00000000-0005-0000-0000-0000C6040000}"/>
    <cellStyle name="Normal 5 10 15 3 3" xfId="1228" xr:uid="{00000000-0005-0000-0000-0000C7040000}"/>
    <cellStyle name="Normal 5 10 15 3 4" xfId="1229" xr:uid="{00000000-0005-0000-0000-0000C8040000}"/>
    <cellStyle name="Normal 5 10 15 3 5" xfId="1230" xr:uid="{00000000-0005-0000-0000-0000C9040000}"/>
    <cellStyle name="Normal 5 10 15 3 6" xfId="1231" xr:uid="{00000000-0005-0000-0000-0000CA040000}"/>
    <cellStyle name="Normal 5 10 15 3 7" xfId="1232" xr:uid="{00000000-0005-0000-0000-0000CB040000}"/>
    <cellStyle name="Normal 5 10 15 3 8" xfId="1233" xr:uid="{00000000-0005-0000-0000-0000CC040000}"/>
    <cellStyle name="Normal 5 10 15 4" xfId="1234" xr:uid="{00000000-0005-0000-0000-0000CD040000}"/>
    <cellStyle name="Normal 5 10 15 4 2" xfId="1235" xr:uid="{00000000-0005-0000-0000-0000CE040000}"/>
    <cellStyle name="Normal 5 10 15 4 3" xfId="1236" xr:uid="{00000000-0005-0000-0000-0000CF040000}"/>
    <cellStyle name="Normal 5 10 15 4 4" xfId="1237" xr:uid="{00000000-0005-0000-0000-0000D0040000}"/>
    <cellStyle name="Normal 5 10 15 4 5" xfId="1238" xr:uid="{00000000-0005-0000-0000-0000D1040000}"/>
    <cellStyle name="Normal 5 10 15 4 6" xfId="1239" xr:uid="{00000000-0005-0000-0000-0000D2040000}"/>
    <cellStyle name="Normal 5 10 15 4 7" xfId="1240" xr:uid="{00000000-0005-0000-0000-0000D3040000}"/>
    <cellStyle name="Normal 5 10 15 4 8" xfId="1241" xr:uid="{00000000-0005-0000-0000-0000D4040000}"/>
    <cellStyle name="Normal 5 10 15 5" xfId="1242" xr:uid="{00000000-0005-0000-0000-0000D5040000}"/>
    <cellStyle name="Normal 5 10 15 5 2" xfId="1243" xr:uid="{00000000-0005-0000-0000-0000D6040000}"/>
    <cellStyle name="Normal 5 10 15 5 3" xfId="1244" xr:uid="{00000000-0005-0000-0000-0000D7040000}"/>
    <cellStyle name="Normal 5 10 15 5 4" xfId="1245" xr:uid="{00000000-0005-0000-0000-0000D8040000}"/>
    <cellStyle name="Normal 5 10 15 5 5" xfId="1246" xr:uid="{00000000-0005-0000-0000-0000D9040000}"/>
    <cellStyle name="Normal 5 10 15 5 6" xfId="1247" xr:uid="{00000000-0005-0000-0000-0000DA040000}"/>
    <cellStyle name="Normal 5 10 15 5 7" xfId="1248" xr:uid="{00000000-0005-0000-0000-0000DB040000}"/>
    <cellStyle name="Normal 5 10 15 5 8" xfId="1249" xr:uid="{00000000-0005-0000-0000-0000DC040000}"/>
    <cellStyle name="Normal 5 10 15 6" xfId="1250" xr:uid="{00000000-0005-0000-0000-0000DD040000}"/>
    <cellStyle name="Normal 5 10 15 7" xfId="1251" xr:uid="{00000000-0005-0000-0000-0000DE040000}"/>
    <cellStyle name="Normal 5 10 15 8" xfId="1252" xr:uid="{00000000-0005-0000-0000-0000DF040000}"/>
    <cellStyle name="Normal 5 10 15 9" xfId="1253" xr:uid="{00000000-0005-0000-0000-0000E0040000}"/>
    <cellStyle name="Normal 5 10 16" xfId="1254" xr:uid="{00000000-0005-0000-0000-0000E1040000}"/>
    <cellStyle name="Normal 5 10 16 10" xfId="1255" xr:uid="{00000000-0005-0000-0000-0000E2040000}"/>
    <cellStyle name="Normal 5 10 16 11" xfId="1256" xr:uid="{00000000-0005-0000-0000-0000E3040000}"/>
    <cellStyle name="Normal 5 10 16 12" xfId="1257" xr:uid="{00000000-0005-0000-0000-0000E4040000}"/>
    <cellStyle name="Normal 5 10 16 2" xfId="1258" xr:uid="{00000000-0005-0000-0000-0000E5040000}"/>
    <cellStyle name="Normal 5 10 16 2 2" xfId="1259" xr:uid="{00000000-0005-0000-0000-0000E6040000}"/>
    <cellStyle name="Normal 5 10 16 2 3" xfId="1260" xr:uid="{00000000-0005-0000-0000-0000E7040000}"/>
    <cellStyle name="Normal 5 10 16 2 4" xfId="1261" xr:uid="{00000000-0005-0000-0000-0000E8040000}"/>
    <cellStyle name="Normal 5 10 16 2 5" xfId="1262" xr:uid="{00000000-0005-0000-0000-0000E9040000}"/>
    <cellStyle name="Normal 5 10 16 2 6" xfId="1263" xr:uid="{00000000-0005-0000-0000-0000EA040000}"/>
    <cellStyle name="Normal 5 10 16 2 7" xfId="1264" xr:uid="{00000000-0005-0000-0000-0000EB040000}"/>
    <cellStyle name="Normal 5 10 16 2 8" xfId="1265" xr:uid="{00000000-0005-0000-0000-0000EC040000}"/>
    <cellStyle name="Normal 5 10 16 3" xfId="1266" xr:uid="{00000000-0005-0000-0000-0000ED040000}"/>
    <cellStyle name="Normal 5 10 16 3 2" xfId="1267" xr:uid="{00000000-0005-0000-0000-0000EE040000}"/>
    <cellStyle name="Normal 5 10 16 3 3" xfId="1268" xr:uid="{00000000-0005-0000-0000-0000EF040000}"/>
    <cellStyle name="Normal 5 10 16 3 4" xfId="1269" xr:uid="{00000000-0005-0000-0000-0000F0040000}"/>
    <cellStyle name="Normal 5 10 16 3 5" xfId="1270" xr:uid="{00000000-0005-0000-0000-0000F1040000}"/>
    <cellStyle name="Normal 5 10 16 3 6" xfId="1271" xr:uid="{00000000-0005-0000-0000-0000F2040000}"/>
    <cellStyle name="Normal 5 10 16 3 7" xfId="1272" xr:uid="{00000000-0005-0000-0000-0000F3040000}"/>
    <cellStyle name="Normal 5 10 16 3 8" xfId="1273" xr:uid="{00000000-0005-0000-0000-0000F4040000}"/>
    <cellStyle name="Normal 5 10 16 4" xfId="1274" xr:uid="{00000000-0005-0000-0000-0000F5040000}"/>
    <cellStyle name="Normal 5 10 16 4 2" xfId="1275" xr:uid="{00000000-0005-0000-0000-0000F6040000}"/>
    <cellStyle name="Normal 5 10 16 4 3" xfId="1276" xr:uid="{00000000-0005-0000-0000-0000F7040000}"/>
    <cellStyle name="Normal 5 10 16 4 4" xfId="1277" xr:uid="{00000000-0005-0000-0000-0000F8040000}"/>
    <cellStyle name="Normal 5 10 16 4 5" xfId="1278" xr:uid="{00000000-0005-0000-0000-0000F9040000}"/>
    <cellStyle name="Normal 5 10 16 4 6" xfId="1279" xr:uid="{00000000-0005-0000-0000-0000FA040000}"/>
    <cellStyle name="Normal 5 10 16 4 7" xfId="1280" xr:uid="{00000000-0005-0000-0000-0000FB040000}"/>
    <cellStyle name="Normal 5 10 16 4 8" xfId="1281" xr:uid="{00000000-0005-0000-0000-0000FC040000}"/>
    <cellStyle name="Normal 5 10 16 5" xfId="1282" xr:uid="{00000000-0005-0000-0000-0000FD040000}"/>
    <cellStyle name="Normal 5 10 16 5 2" xfId="1283" xr:uid="{00000000-0005-0000-0000-0000FE040000}"/>
    <cellStyle name="Normal 5 10 16 5 3" xfId="1284" xr:uid="{00000000-0005-0000-0000-0000FF040000}"/>
    <cellStyle name="Normal 5 10 16 5 4" xfId="1285" xr:uid="{00000000-0005-0000-0000-000000050000}"/>
    <cellStyle name="Normal 5 10 16 5 5" xfId="1286" xr:uid="{00000000-0005-0000-0000-000001050000}"/>
    <cellStyle name="Normal 5 10 16 5 6" xfId="1287" xr:uid="{00000000-0005-0000-0000-000002050000}"/>
    <cellStyle name="Normal 5 10 16 5 7" xfId="1288" xr:uid="{00000000-0005-0000-0000-000003050000}"/>
    <cellStyle name="Normal 5 10 16 5 8" xfId="1289" xr:uid="{00000000-0005-0000-0000-000004050000}"/>
    <cellStyle name="Normal 5 10 16 6" xfId="1290" xr:uid="{00000000-0005-0000-0000-000005050000}"/>
    <cellStyle name="Normal 5 10 16 7" xfId="1291" xr:uid="{00000000-0005-0000-0000-000006050000}"/>
    <cellStyle name="Normal 5 10 16 8" xfId="1292" xr:uid="{00000000-0005-0000-0000-000007050000}"/>
    <cellStyle name="Normal 5 10 16 9" xfId="1293" xr:uid="{00000000-0005-0000-0000-000008050000}"/>
    <cellStyle name="Normal 5 10 17" xfId="1294" xr:uid="{00000000-0005-0000-0000-000009050000}"/>
    <cellStyle name="Normal 5 10 17 2" xfId="1295" xr:uid="{00000000-0005-0000-0000-00000A050000}"/>
    <cellStyle name="Normal 5 10 17 3" xfId="1296" xr:uid="{00000000-0005-0000-0000-00000B050000}"/>
    <cellStyle name="Normal 5 10 17 4" xfId="1297" xr:uid="{00000000-0005-0000-0000-00000C050000}"/>
    <cellStyle name="Normal 5 10 17 5" xfId="1298" xr:uid="{00000000-0005-0000-0000-00000D050000}"/>
    <cellStyle name="Normal 5 10 17 6" xfId="1299" xr:uid="{00000000-0005-0000-0000-00000E050000}"/>
    <cellStyle name="Normal 5 10 17 7" xfId="1300" xr:uid="{00000000-0005-0000-0000-00000F050000}"/>
    <cellStyle name="Normal 5 10 17 8" xfId="1301" xr:uid="{00000000-0005-0000-0000-000010050000}"/>
    <cellStyle name="Normal 5 10 18" xfId="1302" xr:uid="{00000000-0005-0000-0000-000011050000}"/>
    <cellStyle name="Normal 5 10 18 2" xfId="1303" xr:uid="{00000000-0005-0000-0000-000012050000}"/>
    <cellStyle name="Normal 5 10 18 3" xfId="1304" xr:uid="{00000000-0005-0000-0000-000013050000}"/>
    <cellStyle name="Normal 5 10 18 4" xfId="1305" xr:uid="{00000000-0005-0000-0000-000014050000}"/>
    <cellStyle name="Normal 5 10 18 5" xfId="1306" xr:uid="{00000000-0005-0000-0000-000015050000}"/>
    <cellStyle name="Normal 5 10 18 6" xfId="1307" xr:uid="{00000000-0005-0000-0000-000016050000}"/>
    <cellStyle name="Normal 5 10 18 7" xfId="1308" xr:uid="{00000000-0005-0000-0000-000017050000}"/>
    <cellStyle name="Normal 5 10 18 8" xfId="1309" xr:uid="{00000000-0005-0000-0000-000018050000}"/>
    <cellStyle name="Normal 5 10 19" xfId="1310" xr:uid="{00000000-0005-0000-0000-000019050000}"/>
    <cellStyle name="Normal 5 10 19 2" xfId="1311" xr:uid="{00000000-0005-0000-0000-00001A050000}"/>
    <cellStyle name="Normal 5 10 19 3" xfId="1312" xr:uid="{00000000-0005-0000-0000-00001B050000}"/>
    <cellStyle name="Normal 5 10 19 4" xfId="1313" xr:uid="{00000000-0005-0000-0000-00001C050000}"/>
    <cellStyle name="Normal 5 10 19 5" xfId="1314" xr:uid="{00000000-0005-0000-0000-00001D050000}"/>
    <cellStyle name="Normal 5 10 19 6" xfId="1315" xr:uid="{00000000-0005-0000-0000-00001E050000}"/>
    <cellStyle name="Normal 5 10 19 7" xfId="1316" xr:uid="{00000000-0005-0000-0000-00001F050000}"/>
    <cellStyle name="Normal 5 10 19 8" xfId="1317" xr:uid="{00000000-0005-0000-0000-000020050000}"/>
    <cellStyle name="Normal 5 10 2" xfId="1318" xr:uid="{00000000-0005-0000-0000-000021050000}"/>
    <cellStyle name="Normal 5 10 2 10" xfId="1319" xr:uid="{00000000-0005-0000-0000-000022050000}"/>
    <cellStyle name="Normal 5 10 2 10 10" xfId="1320" xr:uid="{00000000-0005-0000-0000-000023050000}"/>
    <cellStyle name="Normal 5 10 2 10 11" xfId="1321" xr:uid="{00000000-0005-0000-0000-000024050000}"/>
    <cellStyle name="Normal 5 10 2 10 12" xfId="1322" xr:uid="{00000000-0005-0000-0000-000025050000}"/>
    <cellStyle name="Normal 5 10 2 10 2" xfId="1323" xr:uid="{00000000-0005-0000-0000-000026050000}"/>
    <cellStyle name="Normal 5 10 2 10 2 2" xfId="1324" xr:uid="{00000000-0005-0000-0000-000027050000}"/>
    <cellStyle name="Normal 5 10 2 10 2 3" xfId="1325" xr:uid="{00000000-0005-0000-0000-000028050000}"/>
    <cellStyle name="Normal 5 10 2 10 2 4" xfId="1326" xr:uid="{00000000-0005-0000-0000-000029050000}"/>
    <cellStyle name="Normal 5 10 2 10 2 5" xfId="1327" xr:uid="{00000000-0005-0000-0000-00002A050000}"/>
    <cellStyle name="Normal 5 10 2 10 2 6" xfId="1328" xr:uid="{00000000-0005-0000-0000-00002B050000}"/>
    <cellStyle name="Normal 5 10 2 10 2 7" xfId="1329" xr:uid="{00000000-0005-0000-0000-00002C050000}"/>
    <cellStyle name="Normal 5 10 2 10 2 8" xfId="1330" xr:uid="{00000000-0005-0000-0000-00002D050000}"/>
    <cellStyle name="Normal 5 10 2 10 3" xfId="1331" xr:uid="{00000000-0005-0000-0000-00002E050000}"/>
    <cellStyle name="Normal 5 10 2 10 3 2" xfId="1332" xr:uid="{00000000-0005-0000-0000-00002F050000}"/>
    <cellStyle name="Normal 5 10 2 10 3 3" xfId="1333" xr:uid="{00000000-0005-0000-0000-000030050000}"/>
    <cellStyle name="Normal 5 10 2 10 3 4" xfId="1334" xr:uid="{00000000-0005-0000-0000-000031050000}"/>
    <cellStyle name="Normal 5 10 2 10 3 5" xfId="1335" xr:uid="{00000000-0005-0000-0000-000032050000}"/>
    <cellStyle name="Normal 5 10 2 10 3 6" xfId="1336" xr:uid="{00000000-0005-0000-0000-000033050000}"/>
    <cellStyle name="Normal 5 10 2 10 3 7" xfId="1337" xr:uid="{00000000-0005-0000-0000-000034050000}"/>
    <cellStyle name="Normal 5 10 2 10 3 8" xfId="1338" xr:uid="{00000000-0005-0000-0000-000035050000}"/>
    <cellStyle name="Normal 5 10 2 10 4" xfId="1339" xr:uid="{00000000-0005-0000-0000-000036050000}"/>
    <cellStyle name="Normal 5 10 2 10 4 2" xfId="1340" xr:uid="{00000000-0005-0000-0000-000037050000}"/>
    <cellStyle name="Normal 5 10 2 10 4 3" xfId="1341" xr:uid="{00000000-0005-0000-0000-000038050000}"/>
    <cellStyle name="Normal 5 10 2 10 4 4" xfId="1342" xr:uid="{00000000-0005-0000-0000-000039050000}"/>
    <cellStyle name="Normal 5 10 2 10 4 5" xfId="1343" xr:uid="{00000000-0005-0000-0000-00003A050000}"/>
    <cellStyle name="Normal 5 10 2 10 4 6" xfId="1344" xr:uid="{00000000-0005-0000-0000-00003B050000}"/>
    <cellStyle name="Normal 5 10 2 10 4 7" xfId="1345" xr:uid="{00000000-0005-0000-0000-00003C050000}"/>
    <cellStyle name="Normal 5 10 2 10 4 8" xfId="1346" xr:uid="{00000000-0005-0000-0000-00003D050000}"/>
    <cellStyle name="Normal 5 10 2 10 5" xfId="1347" xr:uid="{00000000-0005-0000-0000-00003E050000}"/>
    <cellStyle name="Normal 5 10 2 10 5 2" xfId="1348" xr:uid="{00000000-0005-0000-0000-00003F050000}"/>
    <cellStyle name="Normal 5 10 2 10 5 3" xfId="1349" xr:uid="{00000000-0005-0000-0000-000040050000}"/>
    <cellStyle name="Normal 5 10 2 10 5 4" xfId="1350" xr:uid="{00000000-0005-0000-0000-000041050000}"/>
    <cellStyle name="Normal 5 10 2 10 5 5" xfId="1351" xr:uid="{00000000-0005-0000-0000-000042050000}"/>
    <cellStyle name="Normal 5 10 2 10 5 6" xfId="1352" xr:uid="{00000000-0005-0000-0000-000043050000}"/>
    <cellStyle name="Normal 5 10 2 10 5 7" xfId="1353" xr:uid="{00000000-0005-0000-0000-000044050000}"/>
    <cellStyle name="Normal 5 10 2 10 5 8" xfId="1354" xr:uid="{00000000-0005-0000-0000-000045050000}"/>
    <cellStyle name="Normal 5 10 2 10 6" xfId="1355" xr:uid="{00000000-0005-0000-0000-000046050000}"/>
    <cellStyle name="Normal 5 10 2 10 7" xfId="1356" xr:uid="{00000000-0005-0000-0000-000047050000}"/>
    <cellStyle name="Normal 5 10 2 10 8" xfId="1357" xr:uid="{00000000-0005-0000-0000-000048050000}"/>
    <cellStyle name="Normal 5 10 2 10 9" xfId="1358" xr:uid="{00000000-0005-0000-0000-000049050000}"/>
    <cellStyle name="Normal 5 10 2 11" xfId="1359" xr:uid="{00000000-0005-0000-0000-00004A050000}"/>
    <cellStyle name="Normal 5 10 2 11 10" xfId="1360" xr:uid="{00000000-0005-0000-0000-00004B050000}"/>
    <cellStyle name="Normal 5 10 2 11 11" xfId="1361" xr:uid="{00000000-0005-0000-0000-00004C050000}"/>
    <cellStyle name="Normal 5 10 2 11 12" xfId="1362" xr:uid="{00000000-0005-0000-0000-00004D050000}"/>
    <cellStyle name="Normal 5 10 2 11 2" xfId="1363" xr:uid="{00000000-0005-0000-0000-00004E050000}"/>
    <cellStyle name="Normal 5 10 2 11 2 2" xfId="1364" xr:uid="{00000000-0005-0000-0000-00004F050000}"/>
    <cellStyle name="Normal 5 10 2 11 2 3" xfId="1365" xr:uid="{00000000-0005-0000-0000-000050050000}"/>
    <cellStyle name="Normal 5 10 2 11 2 4" xfId="1366" xr:uid="{00000000-0005-0000-0000-000051050000}"/>
    <cellStyle name="Normal 5 10 2 11 2 5" xfId="1367" xr:uid="{00000000-0005-0000-0000-000052050000}"/>
    <cellStyle name="Normal 5 10 2 11 2 6" xfId="1368" xr:uid="{00000000-0005-0000-0000-000053050000}"/>
    <cellStyle name="Normal 5 10 2 11 2 7" xfId="1369" xr:uid="{00000000-0005-0000-0000-000054050000}"/>
    <cellStyle name="Normal 5 10 2 11 2 8" xfId="1370" xr:uid="{00000000-0005-0000-0000-000055050000}"/>
    <cellStyle name="Normal 5 10 2 11 3" xfId="1371" xr:uid="{00000000-0005-0000-0000-000056050000}"/>
    <cellStyle name="Normal 5 10 2 11 3 2" xfId="1372" xr:uid="{00000000-0005-0000-0000-000057050000}"/>
    <cellStyle name="Normal 5 10 2 11 3 3" xfId="1373" xr:uid="{00000000-0005-0000-0000-000058050000}"/>
    <cellStyle name="Normal 5 10 2 11 3 4" xfId="1374" xr:uid="{00000000-0005-0000-0000-000059050000}"/>
    <cellStyle name="Normal 5 10 2 11 3 5" xfId="1375" xr:uid="{00000000-0005-0000-0000-00005A050000}"/>
    <cellStyle name="Normal 5 10 2 11 3 6" xfId="1376" xr:uid="{00000000-0005-0000-0000-00005B050000}"/>
    <cellStyle name="Normal 5 10 2 11 3 7" xfId="1377" xr:uid="{00000000-0005-0000-0000-00005C050000}"/>
    <cellStyle name="Normal 5 10 2 11 3 8" xfId="1378" xr:uid="{00000000-0005-0000-0000-00005D050000}"/>
    <cellStyle name="Normal 5 10 2 11 4" xfId="1379" xr:uid="{00000000-0005-0000-0000-00005E050000}"/>
    <cellStyle name="Normal 5 10 2 11 4 2" xfId="1380" xr:uid="{00000000-0005-0000-0000-00005F050000}"/>
    <cellStyle name="Normal 5 10 2 11 4 3" xfId="1381" xr:uid="{00000000-0005-0000-0000-000060050000}"/>
    <cellStyle name="Normal 5 10 2 11 4 4" xfId="1382" xr:uid="{00000000-0005-0000-0000-000061050000}"/>
    <cellStyle name="Normal 5 10 2 11 4 5" xfId="1383" xr:uid="{00000000-0005-0000-0000-000062050000}"/>
    <cellStyle name="Normal 5 10 2 11 4 6" xfId="1384" xr:uid="{00000000-0005-0000-0000-000063050000}"/>
    <cellStyle name="Normal 5 10 2 11 4 7" xfId="1385" xr:uid="{00000000-0005-0000-0000-000064050000}"/>
    <cellStyle name="Normal 5 10 2 11 4 8" xfId="1386" xr:uid="{00000000-0005-0000-0000-000065050000}"/>
    <cellStyle name="Normal 5 10 2 11 5" xfId="1387" xr:uid="{00000000-0005-0000-0000-000066050000}"/>
    <cellStyle name="Normal 5 10 2 11 5 2" xfId="1388" xr:uid="{00000000-0005-0000-0000-000067050000}"/>
    <cellStyle name="Normal 5 10 2 11 5 3" xfId="1389" xr:uid="{00000000-0005-0000-0000-000068050000}"/>
    <cellStyle name="Normal 5 10 2 11 5 4" xfId="1390" xr:uid="{00000000-0005-0000-0000-000069050000}"/>
    <cellStyle name="Normal 5 10 2 11 5 5" xfId="1391" xr:uid="{00000000-0005-0000-0000-00006A050000}"/>
    <cellStyle name="Normal 5 10 2 11 5 6" xfId="1392" xr:uid="{00000000-0005-0000-0000-00006B050000}"/>
    <cellStyle name="Normal 5 10 2 11 5 7" xfId="1393" xr:uid="{00000000-0005-0000-0000-00006C050000}"/>
    <cellStyle name="Normal 5 10 2 11 5 8" xfId="1394" xr:uid="{00000000-0005-0000-0000-00006D050000}"/>
    <cellStyle name="Normal 5 10 2 11 6" xfId="1395" xr:uid="{00000000-0005-0000-0000-00006E050000}"/>
    <cellStyle name="Normal 5 10 2 11 7" xfId="1396" xr:uid="{00000000-0005-0000-0000-00006F050000}"/>
    <cellStyle name="Normal 5 10 2 11 8" xfId="1397" xr:uid="{00000000-0005-0000-0000-000070050000}"/>
    <cellStyle name="Normal 5 10 2 11 9" xfId="1398" xr:uid="{00000000-0005-0000-0000-000071050000}"/>
    <cellStyle name="Normal 5 10 2 12" xfId="1399" xr:uid="{00000000-0005-0000-0000-000072050000}"/>
    <cellStyle name="Normal 5 10 2 12 10" xfId="1400" xr:uid="{00000000-0005-0000-0000-000073050000}"/>
    <cellStyle name="Normal 5 10 2 12 11" xfId="1401" xr:uid="{00000000-0005-0000-0000-000074050000}"/>
    <cellStyle name="Normal 5 10 2 12 12" xfId="1402" xr:uid="{00000000-0005-0000-0000-000075050000}"/>
    <cellStyle name="Normal 5 10 2 12 2" xfId="1403" xr:uid="{00000000-0005-0000-0000-000076050000}"/>
    <cellStyle name="Normal 5 10 2 12 2 2" xfId="1404" xr:uid="{00000000-0005-0000-0000-000077050000}"/>
    <cellStyle name="Normal 5 10 2 12 2 3" xfId="1405" xr:uid="{00000000-0005-0000-0000-000078050000}"/>
    <cellStyle name="Normal 5 10 2 12 2 4" xfId="1406" xr:uid="{00000000-0005-0000-0000-000079050000}"/>
    <cellStyle name="Normal 5 10 2 12 2 5" xfId="1407" xr:uid="{00000000-0005-0000-0000-00007A050000}"/>
    <cellStyle name="Normal 5 10 2 12 2 6" xfId="1408" xr:uid="{00000000-0005-0000-0000-00007B050000}"/>
    <cellStyle name="Normal 5 10 2 12 2 7" xfId="1409" xr:uid="{00000000-0005-0000-0000-00007C050000}"/>
    <cellStyle name="Normal 5 10 2 12 2 8" xfId="1410" xr:uid="{00000000-0005-0000-0000-00007D050000}"/>
    <cellStyle name="Normal 5 10 2 12 3" xfId="1411" xr:uid="{00000000-0005-0000-0000-00007E050000}"/>
    <cellStyle name="Normal 5 10 2 12 3 2" xfId="1412" xr:uid="{00000000-0005-0000-0000-00007F050000}"/>
    <cellStyle name="Normal 5 10 2 12 3 3" xfId="1413" xr:uid="{00000000-0005-0000-0000-000080050000}"/>
    <cellStyle name="Normal 5 10 2 12 3 4" xfId="1414" xr:uid="{00000000-0005-0000-0000-000081050000}"/>
    <cellStyle name="Normal 5 10 2 12 3 5" xfId="1415" xr:uid="{00000000-0005-0000-0000-000082050000}"/>
    <cellStyle name="Normal 5 10 2 12 3 6" xfId="1416" xr:uid="{00000000-0005-0000-0000-000083050000}"/>
    <cellStyle name="Normal 5 10 2 12 3 7" xfId="1417" xr:uid="{00000000-0005-0000-0000-000084050000}"/>
    <cellStyle name="Normal 5 10 2 12 3 8" xfId="1418" xr:uid="{00000000-0005-0000-0000-000085050000}"/>
    <cellStyle name="Normal 5 10 2 12 4" xfId="1419" xr:uid="{00000000-0005-0000-0000-000086050000}"/>
    <cellStyle name="Normal 5 10 2 12 4 2" xfId="1420" xr:uid="{00000000-0005-0000-0000-000087050000}"/>
    <cellStyle name="Normal 5 10 2 12 4 3" xfId="1421" xr:uid="{00000000-0005-0000-0000-000088050000}"/>
    <cellStyle name="Normal 5 10 2 12 4 4" xfId="1422" xr:uid="{00000000-0005-0000-0000-000089050000}"/>
    <cellStyle name="Normal 5 10 2 12 4 5" xfId="1423" xr:uid="{00000000-0005-0000-0000-00008A050000}"/>
    <cellStyle name="Normal 5 10 2 12 4 6" xfId="1424" xr:uid="{00000000-0005-0000-0000-00008B050000}"/>
    <cellStyle name="Normal 5 10 2 12 4 7" xfId="1425" xr:uid="{00000000-0005-0000-0000-00008C050000}"/>
    <cellStyle name="Normal 5 10 2 12 4 8" xfId="1426" xr:uid="{00000000-0005-0000-0000-00008D050000}"/>
    <cellStyle name="Normal 5 10 2 12 5" xfId="1427" xr:uid="{00000000-0005-0000-0000-00008E050000}"/>
    <cellStyle name="Normal 5 10 2 12 5 2" xfId="1428" xr:uid="{00000000-0005-0000-0000-00008F050000}"/>
    <cellStyle name="Normal 5 10 2 12 5 3" xfId="1429" xr:uid="{00000000-0005-0000-0000-000090050000}"/>
    <cellStyle name="Normal 5 10 2 12 5 4" xfId="1430" xr:uid="{00000000-0005-0000-0000-000091050000}"/>
    <cellStyle name="Normal 5 10 2 12 5 5" xfId="1431" xr:uid="{00000000-0005-0000-0000-000092050000}"/>
    <cellStyle name="Normal 5 10 2 12 5 6" xfId="1432" xr:uid="{00000000-0005-0000-0000-000093050000}"/>
    <cellStyle name="Normal 5 10 2 12 5 7" xfId="1433" xr:uid="{00000000-0005-0000-0000-000094050000}"/>
    <cellStyle name="Normal 5 10 2 12 5 8" xfId="1434" xr:uid="{00000000-0005-0000-0000-000095050000}"/>
    <cellStyle name="Normal 5 10 2 12 6" xfId="1435" xr:uid="{00000000-0005-0000-0000-000096050000}"/>
    <cellStyle name="Normal 5 10 2 12 7" xfId="1436" xr:uid="{00000000-0005-0000-0000-000097050000}"/>
    <cellStyle name="Normal 5 10 2 12 8" xfId="1437" xr:uid="{00000000-0005-0000-0000-000098050000}"/>
    <cellStyle name="Normal 5 10 2 12 9" xfId="1438" xr:uid="{00000000-0005-0000-0000-000099050000}"/>
    <cellStyle name="Normal 5 10 2 13" xfId="1439" xr:uid="{00000000-0005-0000-0000-00009A050000}"/>
    <cellStyle name="Normal 5 10 2 13 10" xfId="1440" xr:uid="{00000000-0005-0000-0000-00009B050000}"/>
    <cellStyle name="Normal 5 10 2 13 11" xfId="1441" xr:uid="{00000000-0005-0000-0000-00009C050000}"/>
    <cellStyle name="Normal 5 10 2 13 12" xfId="1442" xr:uid="{00000000-0005-0000-0000-00009D050000}"/>
    <cellStyle name="Normal 5 10 2 13 2" xfId="1443" xr:uid="{00000000-0005-0000-0000-00009E050000}"/>
    <cellStyle name="Normal 5 10 2 13 2 2" xfId="1444" xr:uid="{00000000-0005-0000-0000-00009F050000}"/>
    <cellStyle name="Normal 5 10 2 13 2 3" xfId="1445" xr:uid="{00000000-0005-0000-0000-0000A0050000}"/>
    <cellStyle name="Normal 5 10 2 13 2 4" xfId="1446" xr:uid="{00000000-0005-0000-0000-0000A1050000}"/>
    <cellStyle name="Normal 5 10 2 13 2 5" xfId="1447" xr:uid="{00000000-0005-0000-0000-0000A2050000}"/>
    <cellStyle name="Normal 5 10 2 13 2 6" xfId="1448" xr:uid="{00000000-0005-0000-0000-0000A3050000}"/>
    <cellStyle name="Normal 5 10 2 13 2 7" xfId="1449" xr:uid="{00000000-0005-0000-0000-0000A4050000}"/>
    <cellStyle name="Normal 5 10 2 13 2 8" xfId="1450" xr:uid="{00000000-0005-0000-0000-0000A5050000}"/>
    <cellStyle name="Normal 5 10 2 13 3" xfId="1451" xr:uid="{00000000-0005-0000-0000-0000A6050000}"/>
    <cellStyle name="Normal 5 10 2 13 3 2" xfId="1452" xr:uid="{00000000-0005-0000-0000-0000A7050000}"/>
    <cellStyle name="Normal 5 10 2 13 3 3" xfId="1453" xr:uid="{00000000-0005-0000-0000-0000A8050000}"/>
    <cellStyle name="Normal 5 10 2 13 3 4" xfId="1454" xr:uid="{00000000-0005-0000-0000-0000A9050000}"/>
    <cellStyle name="Normal 5 10 2 13 3 5" xfId="1455" xr:uid="{00000000-0005-0000-0000-0000AA050000}"/>
    <cellStyle name="Normal 5 10 2 13 3 6" xfId="1456" xr:uid="{00000000-0005-0000-0000-0000AB050000}"/>
    <cellStyle name="Normal 5 10 2 13 3 7" xfId="1457" xr:uid="{00000000-0005-0000-0000-0000AC050000}"/>
    <cellStyle name="Normal 5 10 2 13 3 8" xfId="1458" xr:uid="{00000000-0005-0000-0000-0000AD050000}"/>
    <cellStyle name="Normal 5 10 2 13 4" xfId="1459" xr:uid="{00000000-0005-0000-0000-0000AE050000}"/>
    <cellStyle name="Normal 5 10 2 13 4 2" xfId="1460" xr:uid="{00000000-0005-0000-0000-0000AF050000}"/>
    <cellStyle name="Normal 5 10 2 13 4 3" xfId="1461" xr:uid="{00000000-0005-0000-0000-0000B0050000}"/>
    <cellStyle name="Normal 5 10 2 13 4 4" xfId="1462" xr:uid="{00000000-0005-0000-0000-0000B1050000}"/>
    <cellStyle name="Normal 5 10 2 13 4 5" xfId="1463" xr:uid="{00000000-0005-0000-0000-0000B2050000}"/>
    <cellStyle name="Normal 5 10 2 13 4 6" xfId="1464" xr:uid="{00000000-0005-0000-0000-0000B3050000}"/>
    <cellStyle name="Normal 5 10 2 13 4 7" xfId="1465" xr:uid="{00000000-0005-0000-0000-0000B4050000}"/>
    <cellStyle name="Normal 5 10 2 13 4 8" xfId="1466" xr:uid="{00000000-0005-0000-0000-0000B5050000}"/>
    <cellStyle name="Normal 5 10 2 13 5" xfId="1467" xr:uid="{00000000-0005-0000-0000-0000B6050000}"/>
    <cellStyle name="Normal 5 10 2 13 5 2" xfId="1468" xr:uid="{00000000-0005-0000-0000-0000B7050000}"/>
    <cellStyle name="Normal 5 10 2 13 5 3" xfId="1469" xr:uid="{00000000-0005-0000-0000-0000B8050000}"/>
    <cellStyle name="Normal 5 10 2 13 5 4" xfId="1470" xr:uid="{00000000-0005-0000-0000-0000B9050000}"/>
    <cellStyle name="Normal 5 10 2 13 5 5" xfId="1471" xr:uid="{00000000-0005-0000-0000-0000BA050000}"/>
    <cellStyle name="Normal 5 10 2 13 5 6" xfId="1472" xr:uid="{00000000-0005-0000-0000-0000BB050000}"/>
    <cellStyle name="Normal 5 10 2 13 5 7" xfId="1473" xr:uid="{00000000-0005-0000-0000-0000BC050000}"/>
    <cellStyle name="Normal 5 10 2 13 5 8" xfId="1474" xr:uid="{00000000-0005-0000-0000-0000BD050000}"/>
    <cellStyle name="Normal 5 10 2 13 6" xfId="1475" xr:uid="{00000000-0005-0000-0000-0000BE050000}"/>
    <cellStyle name="Normal 5 10 2 13 7" xfId="1476" xr:uid="{00000000-0005-0000-0000-0000BF050000}"/>
    <cellStyle name="Normal 5 10 2 13 8" xfId="1477" xr:uid="{00000000-0005-0000-0000-0000C0050000}"/>
    <cellStyle name="Normal 5 10 2 13 9" xfId="1478" xr:uid="{00000000-0005-0000-0000-0000C1050000}"/>
    <cellStyle name="Normal 5 10 2 14" xfId="1479" xr:uid="{00000000-0005-0000-0000-0000C2050000}"/>
    <cellStyle name="Normal 5 10 2 14 2" xfId="1480" xr:uid="{00000000-0005-0000-0000-0000C3050000}"/>
    <cellStyle name="Normal 5 10 2 14 3" xfId="1481" xr:uid="{00000000-0005-0000-0000-0000C4050000}"/>
    <cellStyle name="Normal 5 10 2 14 4" xfId="1482" xr:uid="{00000000-0005-0000-0000-0000C5050000}"/>
    <cellStyle name="Normal 5 10 2 14 5" xfId="1483" xr:uid="{00000000-0005-0000-0000-0000C6050000}"/>
    <cellStyle name="Normal 5 10 2 14 6" xfId="1484" xr:uid="{00000000-0005-0000-0000-0000C7050000}"/>
    <cellStyle name="Normal 5 10 2 14 7" xfId="1485" xr:uid="{00000000-0005-0000-0000-0000C8050000}"/>
    <cellStyle name="Normal 5 10 2 14 8" xfId="1486" xr:uid="{00000000-0005-0000-0000-0000C9050000}"/>
    <cellStyle name="Normal 5 10 2 15" xfId="1487" xr:uid="{00000000-0005-0000-0000-0000CA050000}"/>
    <cellStyle name="Normal 5 10 2 15 2" xfId="1488" xr:uid="{00000000-0005-0000-0000-0000CB050000}"/>
    <cellStyle name="Normal 5 10 2 15 3" xfId="1489" xr:uid="{00000000-0005-0000-0000-0000CC050000}"/>
    <cellStyle name="Normal 5 10 2 15 4" xfId="1490" xr:uid="{00000000-0005-0000-0000-0000CD050000}"/>
    <cellStyle name="Normal 5 10 2 15 5" xfId="1491" xr:uid="{00000000-0005-0000-0000-0000CE050000}"/>
    <cellStyle name="Normal 5 10 2 15 6" xfId="1492" xr:uid="{00000000-0005-0000-0000-0000CF050000}"/>
    <cellStyle name="Normal 5 10 2 15 7" xfId="1493" xr:uid="{00000000-0005-0000-0000-0000D0050000}"/>
    <cellStyle name="Normal 5 10 2 15 8" xfId="1494" xr:uid="{00000000-0005-0000-0000-0000D1050000}"/>
    <cellStyle name="Normal 5 10 2 16" xfId="1495" xr:uid="{00000000-0005-0000-0000-0000D2050000}"/>
    <cellStyle name="Normal 5 10 2 16 2" xfId="1496" xr:uid="{00000000-0005-0000-0000-0000D3050000}"/>
    <cellStyle name="Normal 5 10 2 16 3" xfId="1497" xr:uid="{00000000-0005-0000-0000-0000D4050000}"/>
    <cellStyle name="Normal 5 10 2 16 4" xfId="1498" xr:uid="{00000000-0005-0000-0000-0000D5050000}"/>
    <cellStyle name="Normal 5 10 2 16 5" xfId="1499" xr:uid="{00000000-0005-0000-0000-0000D6050000}"/>
    <cellStyle name="Normal 5 10 2 16 6" xfId="1500" xr:uid="{00000000-0005-0000-0000-0000D7050000}"/>
    <cellStyle name="Normal 5 10 2 16 7" xfId="1501" xr:uid="{00000000-0005-0000-0000-0000D8050000}"/>
    <cellStyle name="Normal 5 10 2 16 8" xfId="1502" xr:uid="{00000000-0005-0000-0000-0000D9050000}"/>
    <cellStyle name="Normal 5 10 2 17" xfId="1503" xr:uid="{00000000-0005-0000-0000-0000DA050000}"/>
    <cellStyle name="Normal 5 10 2 17 2" xfId="1504" xr:uid="{00000000-0005-0000-0000-0000DB050000}"/>
    <cellStyle name="Normal 5 10 2 17 3" xfId="1505" xr:uid="{00000000-0005-0000-0000-0000DC050000}"/>
    <cellStyle name="Normal 5 10 2 17 4" xfId="1506" xr:uid="{00000000-0005-0000-0000-0000DD050000}"/>
    <cellStyle name="Normal 5 10 2 17 5" xfId="1507" xr:uid="{00000000-0005-0000-0000-0000DE050000}"/>
    <cellStyle name="Normal 5 10 2 17 6" xfId="1508" xr:uid="{00000000-0005-0000-0000-0000DF050000}"/>
    <cellStyle name="Normal 5 10 2 17 7" xfId="1509" xr:uid="{00000000-0005-0000-0000-0000E0050000}"/>
    <cellStyle name="Normal 5 10 2 17 8" xfId="1510" xr:uid="{00000000-0005-0000-0000-0000E1050000}"/>
    <cellStyle name="Normal 5 10 2 18" xfId="1511" xr:uid="{00000000-0005-0000-0000-0000E2050000}"/>
    <cellStyle name="Normal 5 10 2 19" xfId="1512" xr:uid="{00000000-0005-0000-0000-0000E3050000}"/>
    <cellStyle name="Normal 5 10 2 2" xfId="1513" xr:uid="{00000000-0005-0000-0000-0000E4050000}"/>
    <cellStyle name="Normal 5 10 2 2 10" xfId="1514" xr:uid="{00000000-0005-0000-0000-0000E5050000}"/>
    <cellStyle name="Normal 5 10 2 2 11" xfId="1515" xr:uid="{00000000-0005-0000-0000-0000E6050000}"/>
    <cellStyle name="Normal 5 10 2 2 12" xfId="1516" xr:uid="{00000000-0005-0000-0000-0000E7050000}"/>
    <cellStyle name="Normal 5 10 2 2 2" xfId="1517" xr:uid="{00000000-0005-0000-0000-0000E8050000}"/>
    <cellStyle name="Normal 5 10 2 2 2 2" xfId="1518" xr:uid="{00000000-0005-0000-0000-0000E9050000}"/>
    <cellStyle name="Normal 5 10 2 2 2 3" xfId="1519" xr:uid="{00000000-0005-0000-0000-0000EA050000}"/>
    <cellStyle name="Normal 5 10 2 2 2 4" xfId="1520" xr:uid="{00000000-0005-0000-0000-0000EB050000}"/>
    <cellStyle name="Normal 5 10 2 2 2 5" xfId="1521" xr:uid="{00000000-0005-0000-0000-0000EC050000}"/>
    <cellStyle name="Normal 5 10 2 2 2 6" xfId="1522" xr:uid="{00000000-0005-0000-0000-0000ED050000}"/>
    <cellStyle name="Normal 5 10 2 2 2 7" xfId="1523" xr:uid="{00000000-0005-0000-0000-0000EE050000}"/>
    <cellStyle name="Normal 5 10 2 2 2 8" xfId="1524" xr:uid="{00000000-0005-0000-0000-0000EF050000}"/>
    <cellStyle name="Normal 5 10 2 2 3" xfId="1525" xr:uid="{00000000-0005-0000-0000-0000F0050000}"/>
    <cellStyle name="Normal 5 10 2 2 3 2" xfId="1526" xr:uid="{00000000-0005-0000-0000-0000F1050000}"/>
    <cellStyle name="Normal 5 10 2 2 3 3" xfId="1527" xr:uid="{00000000-0005-0000-0000-0000F2050000}"/>
    <cellStyle name="Normal 5 10 2 2 3 4" xfId="1528" xr:uid="{00000000-0005-0000-0000-0000F3050000}"/>
    <cellStyle name="Normal 5 10 2 2 3 5" xfId="1529" xr:uid="{00000000-0005-0000-0000-0000F4050000}"/>
    <cellStyle name="Normal 5 10 2 2 3 6" xfId="1530" xr:uid="{00000000-0005-0000-0000-0000F5050000}"/>
    <cellStyle name="Normal 5 10 2 2 3 7" xfId="1531" xr:uid="{00000000-0005-0000-0000-0000F6050000}"/>
    <cellStyle name="Normal 5 10 2 2 3 8" xfId="1532" xr:uid="{00000000-0005-0000-0000-0000F7050000}"/>
    <cellStyle name="Normal 5 10 2 2 4" xfId="1533" xr:uid="{00000000-0005-0000-0000-0000F8050000}"/>
    <cellStyle name="Normal 5 10 2 2 4 2" xfId="1534" xr:uid="{00000000-0005-0000-0000-0000F9050000}"/>
    <cellStyle name="Normal 5 10 2 2 4 3" xfId="1535" xr:uid="{00000000-0005-0000-0000-0000FA050000}"/>
    <cellStyle name="Normal 5 10 2 2 4 4" xfId="1536" xr:uid="{00000000-0005-0000-0000-0000FB050000}"/>
    <cellStyle name="Normal 5 10 2 2 4 5" xfId="1537" xr:uid="{00000000-0005-0000-0000-0000FC050000}"/>
    <cellStyle name="Normal 5 10 2 2 4 6" xfId="1538" xr:uid="{00000000-0005-0000-0000-0000FD050000}"/>
    <cellStyle name="Normal 5 10 2 2 4 7" xfId="1539" xr:uid="{00000000-0005-0000-0000-0000FE050000}"/>
    <cellStyle name="Normal 5 10 2 2 4 8" xfId="1540" xr:uid="{00000000-0005-0000-0000-0000FF050000}"/>
    <cellStyle name="Normal 5 10 2 2 5" xfId="1541" xr:uid="{00000000-0005-0000-0000-000000060000}"/>
    <cellStyle name="Normal 5 10 2 2 5 2" xfId="1542" xr:uid="{00000000-0005-0000-0000-000001060000}"/>
    <cellStyle name="Normal 5 10 2 2 5 3" xfId="1543" xr:uid="{00000000-0005-0000-0000-000002060000}"/>
    <cellStyle name="Normal 5 10 2 2 5 4" xfId="1544" xr:uid="{00000000-0005-0000-0000-000003060000}"/>
    <cellStyle name="Normal 5 10 2 2 5 5" xfId="1545" xr:uid="{00000000-0005-0000-0000-000004060000}"/>
    <cellStyle name="Normal 5 10 2 2 5 6" xfId="1546" xr:uid="{00000000-0005-0000-0000-000005060000}"/>
    <cellStyle name="Normal 5 10 2 2 5 7" xfId="1547" xr:uid="{00000000-0005-0000-0000-000006060000}"/>
    <cellStyle name="Normal 5 10 2 2 5 8" xfId="1548" xr:uid="{00000000-0005-0000-0000-000007060000}"/>
    <cellStyle name="Normal 5 10 2 2 6" xfId="1549" xr:uid="{00000000-0005-0000-0000-000008060000}"/>
    <cellStyle name="Normal 5 10 2 2 7" xfId="1550" xr:uid="{00000000-0005-0000-0000-000009060000}"/>
    <cellStyle name="Normal 5 10 2 2 8" xfId="1551" xr:uid="{00000000-0005-0000-0000-00000A060000}"/>
    <cellStyle name="Normal 5 10 2 2 9" xfId="1552" xr:uid="{00000000-0005-0000-0000-00000B060000}"/>
    <cellStyle name="Normal 5 10 2 20" xfId="1553" xr:uid="{00000000-0005-0000-0000-00000C060000}"/>
    <cellStyle name="Normal 5 10 2 21" xfId="1554" xr:uid="{00000000-0005-0000-0000-00000D060000}"/>
    <cellStyle name="Normal 5 10 2 22" xfId="1555" xr:uid="{00000000-0005-0000-0000-00000E060000}"/>
    <cellStyle name="Normal 5 10 2 23" xfId="1556" xr:uid="{00000000-0005-0000-0000-00000F060000}"/>
    <cellStyle name="Normal 5 10 2 24" xfId="1557" xr:uid="{00000000-0005-0000-0000-000010060000}"/>
    <cellStyle name="Normal 5 10 2 3" xfId="1558" xr:uid="{00000000-0005-0000-0000-000011060000}"/>
    <cellStyle name="Normal 5 10 2 3 10" xfId="1559" xr:uid="{00000000-0005-0000-0000-000012060000}"/>
    <cellStyle name="Normal 5 10 2 3 11" xfId="1560" xr:uid="{00000000-0005-0000-0000-000013060000}"/>
    <cellStyle name="Normal 5 10 2 3 12" xfId="1561" xr:uid="{00000000-0005-0000-0000-000014060000}"/>
    <cellStyle name="Normal 5 10 2 3 2" xfId="1562" xr:uid="{00000000-0005-0000-0000-000015060000}"/>
    <cellStyle name="Normal 5 10 2 3 2 2" xfId="1563" xr:uid="{00000000-0005-0000-0000-000016060000}"/>
    <cellStyle name="Normal 5 10 2 3 2 3" xfId="1564" xr:uid="{00000000-0005-0000-0000-000017060000}"/>
    <cellStyle name="Normal 5 10 2 3 2 4" xfId="1565" xr:uid="{00000000-0005-0000-0000-000018060000}"/>
    <cellStyle name="Normal 5 10 2 3 2 5" xfId="1566" xr:uid="{00000000-0005-0000-0000-000019060000}"/>
    <cellStyle name="Normal 5 10 2 3 2 6" xfId="1567" xr:uid="{00000000-0005-0000-0000-00001A060000}"/>
    <cellStyle name="Normal 5 10 2 3 2 7" xfId="1568" xr:uid="{00000000-0005-0000-0000-00001B060000}"/>
    <cellStyle name="Normal 5 10 2 3 2 8" xfId="1569" xr:uid="{00000000-0005-0000-0000-00001C060000}"/>
    <cellStyle name="Normal 5 10 2 3 3" xfId="1570" xr:uid="{00000000-0005-0000-0000-00001D060000}"/>
    <cellStyle name="Normal 5 10 2 3 3 2" xfId="1571" xr:uid="{00000000-0005-0000-0000-00001E060000}"/>
    <cellStyle name="Normal 5 10 2 3 3 3" xfId="1572" xr:uid="{00000000-0005-0000-0000-00001F060000}"/>
    <cellStyle name="Normal 5 10 2 3 3 4" xfId="1573" xr:uid="{00000000-0005-0000-0000-000020060000}"/>
    <cellStyle name="Normal 5 10 2 3 3 5" xfId="1574" xr:uid="{00000000-0005-0000-0000-000021060000}"/>
    <cellStyle name="Normal 5 10 2 3 3 6" xfId="1575" xr:uid="{00000000-0005-0000-0000-000022060000}"/>
    <cellStyle name="Normal 5 10 2 3 3 7" xfId="1576" xr:uid="{00000000-0005-0000-0000-000023060000}"/>
    <cellStyle name="Normal 5 10 2 3 3 8" xfId="1577" xr:uid="{00000000-0005-0000-0000-000024060000}"/>
    <cellStyle name="Normal 5 10 2 3 4" xfId="1578" xr:uid="{00000000-0005-0000-0000-000025060000}"/>
    <cellStyle name="Normal 5 10 2 3 4 2" xfId="1579" xr:uid="{00000000-0005-0000-0000-000026060000}"/>
    <cellStyle name="Normal 5 10 2 3 4 3" xfId="1580" xr:uid="{00000000-0005-0000-0000-000027060000}"/>
    <cellStyle name="Normal 5 10 2 3 4 4" xfId="1581" xr:uid="{00000000-0005-0000-0000-000028060000}"/>
    <cellStyle name="Normal 5 10 2 3 4 5" xfId="1582" xr:uid="{00000000-0005-0000-0000-000029060000}"/>
    <cellStyle name="Normal 5 10 2 3 4 6" xfId="1583" xr:uid="{00000000-0005-0000-0000-00002A060000}"/>
    <cellStyle name="Normal 5 10 2 3 4 7" xfId="1584" xr:uid="{00000000-0005-0000-0000-00002B060000}"/>
    <cellStyle name="Normal 5 10 2 3 4 8" xfId="1585" xr:uid="{00000000-0005-0000-0000-00002C060000}"/>
    <cellStyle name="Normal 5 10 2 3 5" xfId="1586" xr:uid="{00000000-0005-0000-0000-00002D060000}"/>
    <cellStyle name="Normal 5 10 2 3 5 2" xfId="1587" xr:uid="{00000000-0005-0000-0000-00002E060000}"/>
    <cellStyle name="Normal 5 10 2 3 5 3" xfId="1588" xr:uid="{00000000-0005-0000-0000-00002F060000}"/>
    <cellStyle name="Normal 5 10 2 3 5 4" xfId="1589" xr:uid="{00000000-0005-0000-0000-000030060000}"/>
    <cellStyle name="Normal 5 10 2 3 5 5" xfId="1590" xr:uid="{00000000-0005-0000-0000-000031060000}"/>
    <cellStyle name="Normal 5 10 2 3 5 6" xfId="1591" xr:uid="{00000000-0005-0000-0000-000032060000}"/>
    <cellStyle name="Normal 5 10 2 3 5 7" xfId="1592" xr:uid="{00000000-0005-0000-0000-000033060000}"/>
    <cellStyle name="Normal 5 10 2 3 5 8" xfId="1593" xr:uid="{00000000-0005-0000-0000-000034060000}"/>
    <cellStyle name="Normal 5 10 2 3 6" xfId="1594" xr:uid="{00000000-0005-0000-0000-000035060000}"/>
    <cellStyle name="Normal 5 10 2 3 7" xfId="1595" xr:uid="{00000000-0005-0000-0000-000036060000}"/>
    <cellStyle name="Normal 5 10 2 3 8" xfId="1596" xr:uid="{00000000-0005-0000-0000-000037060000}"/>
    <cellStyle name="Normal 5 10 2 3 9" xfId="1597" xr:uid="{00000000-0005-0000-0000-000038060000}"/>
    <cellStyle name="Normal 5 10 2 4" xfId="1598" xr:uid="{00000000-0005-0000-0000-000039060000}"/>
    <cellStyle name="Normal 5 10 2 4 10" xfId="1599" xr:uid="{00000000-0005-0000-0000-00003A060000}"/>
    <cellStyle name="Normal 5 10 2 4 11" xfId="1600" xr:uid="{00000000-0005-0000-0000-00003B060000}"/>
    <cellStyle name="Normal 5 10 2 4 12" xfId="1601" xr:uid="{00000000-0005-0000-0000-00003C060000}"/>
    <cellStyle name="Normal 5 10 2 4 2" xfId="1602" xr:uid="{00000000-0005-0000-0000-00003D060000}"/>
    <cellStyle name="Normal 5 10 2 4 2 2" xfId="1603" xr:uid="{00000000-0005-0000-0000-00003E060000}"/>
    <cellStyle name="Normal 5 10 2 4 2 3" xfId="1604" xr:uid="{00000000-0005-0000-0000-00003F060000}"/>
    <cellStyle name="Normal 5 10 2 4 2 4" xfId="1605" xr:uid="{00000000-0005-0000-0000-000040060000}"/>
    <cellStyle name="Normal 5 10 2 4 2 5" xfId="1606" xr:uid="{00000000-0005-0000-0000-000041060000}"/>
    <cellStyle name="Normal 5 10 2 4 2 6" xfId="1607" xr:uid="{00000000-0005-0000-0000-000042060000}"/>
    <cellStyle name="Normal 5 10 2 4 2 7" xfId="1608" xr:uid="{00000000-0005-0000-0000-000043060000}"/>
    <cellStyle name="Normal 5 10 2 4 2 8" xfId="1609" xr:uid="{00000000-0005-0000-0000-000044060000}"/>
    <cellStyle name="Normal 5 10 2 4 3" xfId="1610" xr:uid="{00000000-0005-0000-0000-000045060000}"/>
    <cellStyle name="Normal 5 10 2 4 3 2" xfId="1611" xr:uid="{00000000-0005-0000-0000-000046060000}"/>
    <cellStyle name="Normal 5 10 2 4 3 3" xfId="1612" xr:uid="{00000000-0005-0000-0000-000047060000}"/>
    <cellStyle name="Normal 5 10 2 4 3 4" xfId="1613" xr:uid="{00000000-0005-0000-0000-000048060000}"/>
    <cellStyle name="Normal 5 10 2 4 3 5" xfId="1614" xr:uid="{00000000-0005-0000-0000-000049060000}"/>
    <cellStyle name="Normal 5 10 2 4 3 6" xfId="1615" xr:uid="{00000000-0005-0000-0000-00004A060000}"/>
    <cellStyle name="Normal 5 10 2 4 3 7" xfId="1616" xr:uid="{00000000-0005-0000-0000-00004B060000}"/>
    <cellStyle name="Normal 5 10 2 4 3 8" xfId="1617" xr:uid="{00000000-0005-0000-0000-00004C060000}"/>
    <cellStyle name="Normal 5 10 2 4 4" xfId="1618" xr:uid="{00000000-0005-0000-0000-00004D060000}"/>
    <cellStyle name="Normal 5 10 2 4 4 2" xfId="1619" xr:uid="{00000000-0005-0000-0000-00004E060000}"/>
    <cellStyle name="Normal 5 10 2 4 4 3" xfId="1620" xr:uid="{00000000-0005-0000-0000-00004F060000}"/>
    <cellStyle name="Normal 5 10 2 4 4 4" xfId="1621" xr:uid="{00000000-0005-0000-0000-000050060000}"/>
    <cellStyle name="Normal 5 10 2 4 4 5" xfId="1622" xr:uid="{00000000-0005-0000-0000-000051060000}"/>
    <cellStyle name="Normal 5 10 2 4 4 6" xfId="1623" xr:uid="{00000000-0005-0000-0000-000052060000}"/>
    <cellStyle name="Normal 5 10 2 4 4 7" xfId="1624" xr:uid="{00000000-0005-0000-0000-000053060000}"/>
    <cellStyle name="Normal 5 10 2 4 4 8" xfId="1625" xr:uid="{00000000-0005-0000-0000-000054060000}"/>
    <cellStyle name="Normal 5 10 2 4 5" xfId="1626" xr:uid="{00000000-0005-0000-0000-000055060000}"/>
    <cellStyle name="Normal 5 10 2 4 5 2" xfId="1627" xr:uid="{00000000-0005-0000-0000-000056060000}"/>
    <cellStyle name="Normal 5 10 2 4 5 3" xfId="1628" xr:uid="{00000000-0005-0000-0000-000057060000}"/>
    <cellStyle name="Normal 5 10 2 4 5 4" xfId="1629" xr:uid="{00000000-0005-0000-0000-000058060000}"/>
    <cellStyle name="Normal 5 10 2 4 5 5" xfId="1630" xr:uid="{00000000-0005-0000-0000-000059060000}"/>
    <cellStyle name="Normal 5 10 2 4 5 6" xfId="1631" xr:uid="{00000000-0005-0000-0000-00005A060000}"/>
    <cellStyle name="Normal 5 10 2 4 5 7" xfId="1632" xr:uid="{00000000-0005-0000-0000-00005B060000}"/>
    <cellStyle name="Normal 5 10 2 4 5 8" xfId="1633" xr:uid="{00000000-0005-0000-0000-00005C060000}"/>
    <cellStyle name="Normal 5 10 2 4 6" xfId="1634" xr:uid="{00000000-0005-0000-0000-00005D060000}"/>
    <cellStyle name="Normal 5 10 2 4 7" xfId="1635" xr:uid="{00000000-0005-0000-0000-00005E060000}"/>
    <cellStyle name="Normal 5 10 2 4 8" xfId="1636" xr:uid="{00000000-0005-0000-0000-00005F060000}"/>
    <cellStyle name="Normal 5 10 2 4 9" xfId="1637" xr:uid="{00000000-0005-0000-0000-000060060000}"/>
    <cellStyle name="Normal 5 10 2 5" xfId="1638" xr:uid="{00000000-0005-0000-0000-000061060000}"/>
    <cellStyle name="Normal 5 10 2 5 10" xfId="1639" xr:uid="{00000000-0005-0000-0000-000062060000}"/>
    <cellStyle name="Normal 5 10 2 5 11" xfId="1640" xr:uid="{00000000-0005-0000-0000-000063060000}"/>
    <cellStyle name="Normal 5 10 2 5 12" xfId="1641" xr:uid="{00000000-0005-0000-0000-000064060000}"/>
    <cellStyle name="Normal 5 10 2 5 2" xfId="1642" xr:uid="{00000000-0005-0000-0000-000065060000}"/>
    <cellStyle name="Normal 5 10 2 5 2 2" xfId="1643" xr:uid="{00000000-0005-0000-0000-000066060000}"/>
    <cellStyle name="Normal 5 10 2 5 2 3" xfId="1644" xr:uid="{00000000-0005-0000-0000-000067060000}"/>
    <cellStyle name="Normal 5 10 2 5 2 4" xfId="1645" xr:uid="{00000000-0005-0000-0000-000068060000}"/>
    <cellStyle name="Normal 5 10 2 5 2 5" xfId="1646" xr:uid="{00000000-0005-0000-0000-000069060000}"/>
    <cellStyle name="Normal 5 10 2 5 2 6" xfId="1647" xr:uid="{00000000-0005-0000-0000-00006A060000}"/>
    <cellStyle name="Normal 5 10 2 5 2 7" xfId="1648" xr:uid="{00000000-0005-0000-0000-00006B060000}"/>
    <cellStyle name="Normal 5 10 2 5 2 8" xfId="1649" xr:uid="{00000000-0005-0000-0000-00006C060000}"/>
    <cellStyle name="Normal 5 10 2 5 3" xfId="1650" xr:uid="{00000000-0005-0000-0000-00006D060000}"/>
    <cellStyle name="Normal 5 10 2 5 3 2" xfId="1651" xr:uid="{00000000-0005-0000-0000-00006E060000}"/>
    <cellStyle name="Normal 5 10 2 5 3 3" xfId="1652" xr:uid="{00000000-0005-0000-0000-00006F060000}"/>
    <cellStyle name="Normal 5 10 2 5 3 4" xfId="1653" xr:uid="{00000000-0005-0000-0000-000070060000}"/>
    <cellStyle name="Normal 5 10 2 5 3 5" xfId="1654" xr:uid="{00000000-0005-0000-0000-000071060000}"/>
    <cellStyle name="Normal 5 10 2 5 3 6" xfId="1655" xr:uid="{00000000-0005-0000-0000-000072060000}"/>
    <cellStyle name="Normal 5 10 2 5 3 7" xfId="1656" xr:uid="{00000000-0005-0000-0000-000073060000}"/>
    <cellStyle name="Normal 5 10 2 5 3 8" xfId="1657" xr:uid="{00000000-0005-0000-0000-000074060000}"/>
    <cellStyle name="Normal 5 10 2 5 4" xfId="1658" xr:uid="{00000000-0005-0000-0000-000075060000}"/>
    <cellStyle name="Normal 5 10 2 5 4 2" xfId="1659" xr:uid="{00000000-0005-0000-0000-000076060000}"/>
    <cellStyle name="Normal 5 10 2 5 4 3" xfId="1660" xr:uid="{00000000-0005-0000-0000-000077060000}"/>
    <cellStyle name="Normal 5 10 2 5 4 4" xfId="1661" xr:uid="{00000000-0005-0000-0000-000078060000}"/>
    <cellStyle name="Normal 5 10 2 5 4 5" xfId="1662" xr:uid="{00000000-0005-0000-0000-000079060000}"/>
    <cellStyle name="Normal 5 10 2 5 4 6" xfId="1663" xr:uid="{00000000-0005-0000-0000-00007A060000}"/>
    <cellStyle name="Normal 5 10 2 5 4 7" xfId="1664" xr:uid="{00000000-0005-0000-0000-00007B060000}"/>
    <cellStyle name="Normal 5 10 2 5 4 8" xfId="1665" xr:uid="{00000000-0005-0000-0000-00007C060000}"/>
    <cellStyle name="Normal 5 10 2 5 5" xfId="1666" xr:uid="{00000000-0005-0000-0000-00007D060000}"/>
    <cellStyle name="Normal 5 10 2 5 5 2" xfId="1667" xr:uid="{00000000-0005-0000-0000-00007E060000}"/>
    <cellStyle name="Normal 5 10 2 5 5 3" xfId="1668" xr:uid="{00000000-0005-0000-0000-00007F060000}"/>
    <cellStyle name="Normal 5 10 2 5 5 4" xfId="1669" xr:uid="{00000000-0005-0000-0000-000080060000}"/>
    <cellStyle name="Normal 5 10 2 5 5 5" xfId="1670" xr:uid="{00000000-0005-0000-0000-000081060000}"/>
    <cellStyle name="Normal 5 10 2 5 5 6" xfId="1671" xr:uid="{00000000-0005-0000-0000-000082060000}"/>
    <cellStyle name="Normal 5 10 2 5 5 7" xfId="1672" xr:uid="{00000000-0005-0000-0000-000083060000}"/>
    <cellStyle name="Normal 5 10 2 5 5 8" xfId="1673" xr:uid="{00000000-0005-0000-0000-000084060000}"/>
    <cellStyle name="Normal 5 10 2 5 6" xfId="1674" xr:uid="{00000000-0005-0000-0000-000085060000}"/>
    <cellStyle name="Normal 5 10 2 5 7" xfId="1675" xr:uid="{00000000-0005-0000-0000-000086060000}"/>
    <cellStyle name="Normal 5 10 2 5 8" xfId="1676" xr:uid="{00000000-0005-0000-0000-000087060000}"/>
    <cellStyle name="Normal 5 10 2 5 9" xfId="1677" xr:uid="{00000000-0005-0000-0000-000088060000}"/>
    <cellStyle name="Normal 5 10 2 6" xfId="1678" xr:uid="{00000000-0005-0000-0000-000089060000}"/>
    <cellStyle name="Normal 5 10 2 6 10" xfId="1679" xr:uid="{00000000-0005-0000-0000-00008A060000}"/>
    <cellStyle name="Normal 5 10 2 6 11" xfId="1680" xr:uid="{00000000-0005-0000-0000-00008B060000}"/>
    <cellStyle name="Normal 5 10 2 6 12" xfId="1681" xr:uid="{00000000-0005-0000-0000-00008C060000}"/>
    <cellStyle name="Normal 5 10 2 6 2" xfId="1682" xr:uid="{00000000-0005-0000-0000-00008D060000}"/>
    <cellStyle name="Normal 5 10 2 6 2 2" xfId="1683" xr:uid="{00000000-0005-0000-0000-00008E060000}"/>
    <cellStyle name="Normal 5 10 2 6 2 3" xfId="1684" xr:uid="{00000000-0005-0000-0000-00008F060000}"/>
    <cellStyle name="Normal 5 10 2 6 2 4" xfId="1685" xr:uid="{00000000-0005-0000-0000-000090060000}"/>
    <cellStyle name="Normal 5 10 2 6 2 5" xfId="1686" xr:uid="{00000000-0005-0000-0000-000091060000}"/>
    <cellStyle name="Normal 5 10 2 6 2 6" xfId="1687" xr:uid="{00000000-0005-0000-0000-000092060000}"/>
    <cellStyle name="Normal 5 10 2 6 2 7" xfId="1688" xr:uid="{00000000-0005-0000-0000-000093060000}"/>
    <cellStyle name="Normal 5 10 2 6 2 8" xfId="1689" xr:uid="{00000000-0005-0000-0000-000094060000}"/>
    <cellStyle name="Normal 5 10 2 6 3" xfId="1690" xr:uid="{00000000-0005-0000-0000-000095060000}"/>
    <cellStyle name="Normal 5 10 2 6 3 2" xfId="1691" xr:uid="{00000000-0005-0000-0000-000096060000}"/>
    <cellStyle name="Normal 5 10 2 6 3 3" xfId="1692" xr:uid="{00000000-0005-0000-0000-000097060000}"/>
    <cellStyle name="Normal 5 10 2 6 3 4" xfId="1693" xr:uid="{00000000-0005-0000-0000-000098060000}"/>
    <cellStyle name="Normal 5 10 2 6 3 5" xfId="1694" xr:uid="{00000000-0005-0000-0000-000099060000}"/>
    <cellStyle name="Normal 5 10 2 6 3 6" xfId="1695" xr:uid="{00000000-0005-0000-0000-00009A060000}"/>
    <cellStyle name="Normal 5 10 2 6 3 7" xfId="1696" xr:uid="{00000000-0005-0000-0000-00009B060000}"/>
    <cellStyle name="Normal 5 10 2 6 3 8" xfId="1697" xr:uid="{00000000-0005-0000-0000-00009C060000}"/>
    <cellStyle name="Normal 5 10 2 6 4" xfId="1698" xr:uid="{00000000-0005-0000-0000-00009D060000}"/>
    <cellStyle name="Normal 5 10 2 6 4 2" xfId="1699" xr:uid="{00000000-0005-0000-0000-00009E060000}"/>
    <cellStyle name="Normal 5 10 2 6 4 3" xfId="1700" xr:uid="{00000000-0005-0000-0000-00009F060000}"/>
    <cellStyle name="Normal 5 10 2 6 4 4" xfId="1701" xr:uid="{00000000-0005-0000-0000-0000A0060000}"/>
    <cellStyle name="Normal 5 10 2 6 4 5" xfId="1702" xr:uid="{00000000-0005-0000-0000-0000A1060000}"/>
    <cellStyle name="Normal 5 10 2 6 4 6" xfId="1703" xr:uid="{00000000-0005-0000-0000-0000A2060000}"/>
    <cellStyle name="Normal 5 10 2 6 4 7" xfId="1704" xr:uid="{00000000-0005-0000-0000-0000A3060000}"/>
    <cellStyle name="Normal 5 10 2 6 4 8" xfId="1705" xr:uid="{00000000-0005-0000-0000-0000A4060000}"/>
    <cellStyle name="Normal 5 10 2 6 5" xfId="1706" xr:uid="{00000000-0005-0000-0000-0000A5060000}"/>
    <cellStyle name="Normal 5 10 2 6 5 2" xfId="1707" xr:uid="{00000000-0005-0000-0000-0000A6060000}"/>
    <cellStyle name="Normal 5 10 2 6 5 3" xfId="1708" xr:uid="{00000000-0005-0000-0000-0000A7060000}"/>
    <cellStyle name="Normal 5 10 2 6 5 4" xfId="1709" xr:uid="{00000000-0005-0000-0000-0000A8060000}"/>
    <cellStyle name="Normal 5 10 2 6 5 5" xfId="1710" xr:uid="{00000000-0005-0000-0000-0000A9060000}"/>
    <cellStyle name="Normal 5 10 2 6 5 6" xfId="1711" xr:uid="{00000000-0005-0000-0000-0000AA060000}"/>
    <cellStyle name="Normal 5 10 2 6 5 7" xfId="1712" xr:uid="{00000000-0005-0000-0000-0000AB060000}"/>
    <cellStyle name="Normal 5 10 2 6 5 8" xfId="1713" xr:uid="{00000000-0005-0000-0000-0000AC060000}"/>
    <cellStyle name="Normal 5 10 2 6 6" xfId="1714" xr:uid="{00000000-0005-0000-0000-0000AD060000}"/>
    <cellStyle name="Normal 5 10 2 6 7" xfId="1715" xr:uid="{00000000-0005-0000-0000-0000AE060000}"/>
    <cellStyle name="Normal 5 10 2 6 8" xfId="1716" xr:uid="{00000000-0005-0000-0000-0000AF060000}"/>
    <cellStyle name="Normal 5 10 2 6 9" xfId="1717" xr:uid="{00000000-0005-0000-0000-0000B0060000}"/>
    <cellStyle name="Normal 5 10 2 7" xfId="1718" xr:uid="{00000000-0005-0000-0000-0000B1060000}"/>
    <cellStyle name="Normal 5 10 2 7 10" xfId="1719" xr:uid="{00000000-0005-0000-0000-0000B2060000}"/>
    <cellStyle name="Normal 5 10 2 7 11" xfId="1720" xr:uid="{00000000-0005-0000-0000-0000B3060000}"/>
    <cellStyle name="Normal 5 10 2 7 12" xfId="1721" xr:uid="{00000000-0005-0000-0000-0000B4060000}"/>
    <cellStyle name="Normal 5 10 2 7 2" xfId="1722" xr:uid="{00000000-0005-0000-0000-0000B5060000}"/>
    <cellStyle name="Normal 5 10 2 7 2 2" xfId="1723" xr:uid="{00000000-0005-0000-0000-0000B6060000}"/>
    <cellStyle name="Normal 5 10 2 7 2 3" xfId="1724" xr:uid="{00000000-0005-0000-0000-0000B7060000}"/>
    <cellStyle name="Normal 5 10 2 7 2 4" xfId="1725" xr:uid="{00000000-0005-0000-0000-0000B8060000}"/>
    <cellStyle name="Normal 5 10 2 7 2 5" xfId="1726" xr:uid="{00000000-0005-0000-0000-0000B9060000}"/>
    <cellStyle name="Normal 5 10 2 7 2 6" xfId="1727" xr:uid="{00000000-0005-0000-0000-0000BA060000}"/>
    <cellStyle name="Normal 5 10 2 7 2 7" xfId="1728" xr:uid="{00000000-0005-0000-0000-0000BB060000}"/>
    <cellStyle name="Normal 5 10 2 7 2 8" xfId="1729" xr:uid="{00000000-0005-0000-0000-0000BC060000}"/>
    <cellStyle name="Normal 5 10 2 7 3" xfId="1730" xr:uid="{00000000-0005-0000-0000-0000BD060000}"/>
    <cellStyle name="Normal 5 10 2 7 3 2" xfId="1731" xr:uid="{00000000-0005-0000-0000-0000BE060000}"/>
    <cellStyle name="Normal 5 10 2 7 3 3" xfId="1732" xr:uid="{00000000-0005-0000-0000-0000BF060000}"/>
    <cellStyle name="Normal 5 10 2 7 3 4" xfId="1733" xr:uid="{00000000-0005-0000-0000-0000C0060000}"/>
    <cellStyle name="Normal 5 10 2 7 3 5" xfId="1734" xr:uid="{00000000-0005-0000-0000-0000C1060000}"/>
    <cellStyle name="Normal 5 10 2 7 3 6" xfId="1735" xr:uid="{00000000-0005-0000-0000-0000C2060000}"/>
    <cellStyle name="Normal 5 10 2 7 3 7" xfId="1736" xr:uid="{00000000-0005-0000-0000-0000C3060000}"/>
    <cellStyle name="Normal 5 10 2 7 3 8" xfId="1737" xr:uid="{00000000-0005-0000-0000-0000C4060000}"/>
    <cellStyle name="Normal 5 10 2 7 4" xfId="1738" xr:uid="{00000000-0005-0000-0000-0000C5060000}"/>
    <cellStyle name="Normal 5 10 2 7 4 2" xfId="1739" xr:uid="{00000000-0005-0000-0000-0000C6060000}"/>
    <cellStyle name="Normal 5 10 2 7 4 3" xfId="1740" xr:uid="{00000000-0005-0000-0000-0000C7060000}"/>
    <cellStyle name="Normal 5 10 2 7 4 4" xfId="1741" xr:uid="{00000000-0005-0000-0000-0000C8060000}"/>
    <cellStyle name="Normal 5 10 2 7 4 5" xfId="1742" xr:uid="{00000000-0005-0000-0000-0000C9060000}"/>
    <cellStyle name="Normal 5 10 2 7 4 6" xfId="1743" xr:uid="{00000000-0005-0000-0000-0000CA060000}"/>
    <cellStyle name="Normal 5 10 2 7 4 7" xfId="1744" xr:uid="{00000000-0005-0000-0000-0000CB060000}"/>
    <cellStyle name="Normal 5 10 2 7 4 8" xfId="1745" xr:uid="{00000000-0005-0000-0000-0000CC060000}"/>
    <cellStyle name="Normal 5 10 2 7 5" xfId="1746" xr:uid="{00000000-0005-0000-0000-0000CD060000}"/>
    <cellStyle name="Normal 5 10 2 7 5 2" xfId="1747" xr:uid="{00000000-0005-0000-0000-0000CE060000}"/>
    <cellStyle name="Normal 5 10 2 7 5 3" xfId="1748" xr:uid="{00000000-0005-0000-0000-0000CF060000}"/>
    <cellStyle name="Normal 5 10 2 7 5 4" xfId="1749" xr:uid="{00000000-0005-0000-0000-0000D0060000}"/>
    <cellStyle name="Normal 5 10 2 7 5 5" xfId="1750" xr:uid="{00000000-0005-0000-0000-0000D1060000}"/>
    <cellStyle name="Normal 5 10 2 7 5 6" xfId="1751" xr:uid="{00000000-0005-0000-0000-0000D2060000}"/>
    <cellStyle name="Normal 5 10 2 7 5 7" xfId="1752" xr:uid="{00000000-0005-0000-0000-0000D3060000}"/>
    <cellStyle name="Normal 5 10 2 7 5 8" xfId="1753" xr:uid="{00000000-0005-0000-0000-0000D4060000}"/>
    <cellStyle name="Normal 5 10 2 7 6" xfId="1754" xr:uid="{00000000-0005-0000-0000-0000D5060000}"/>
    <cellStyle name="Normal 5 10 2 7 7" xfId="1755" xr:uid="{00000000-0005-0000-0000-0000D6060000}"/>
    <cellStyle name="Normal 5 10 2 7 8" xfId="1756" xr:uid="{00000000-0005-0000-0000-0000D7060000}"/>
    <cellStyle name="Normal 5 10 2 7 9" xfId="1757" xr:uid="{00000000-0005-0000-0000-0000D8060000}"/>
    <cellStyle name="Normal 5 10 2 8" xfId="1758" xr:uid="{00000000-0005-0000-0000-0000D9060000}"/>
    <cellStyle name="Normal 5 10 2 8 10" xfId="1759" xr:uid="{00000000-0005-0000-0000-0000DA060000}"/>
    <cellStyle name="Normal 5 10 2 8 11" xfId="1760" xr:uid="{00000000-0005-0000-0000-0000DB060000}"/>
    <cellStyle name="Normal 5 10 2 8 12" xfId="1761" xr:uid="{00000000-0005-0000-0000-0000DC060000}"/>
    <cellStyle name="Normal 5 10 2 8 2" xfId="1762" xr:uid="{00000000-0005-0000-0000-0000DD060000}"/>
    <cellStyle name="Normal 5 10 2 8 2 2" xfId="1763" xr:uid="{00000000-0005-0000-0000-0000DE060000}"/>
    <cellStyle name="Normal 5 10 2 8 2 3" xfId="1764" xr:uid="{00000000-0005-0000-0000-0000DF060000}"/>
    <cellStyle name="Normal 5 10 2 8 2 4" xfId="1765" xr:uid="{00000000-0005-0000-0000-0000E0060000}"/>
    <cellStyle name="Normal 5 10 2 8 2 5" xfId="1766" xr:uid="{00000000-0005-0000-0000-0000E1060000}"/>
    <cellStyle name="Normal 5 10 2 8 2 6" xfId="1767" xr:uid="{00000000-0005-0000-0000-0000E2060000}"/>
    <cellStyle name="Normal 5 10 2 8 2 7" xfId="1768" xr:uid="{00000000-0005-0000-0000-0000E3060000}"/>
    <cellStyle name="Normal 5 10 2 8 2 8" xfId="1769" xr:uid="{00000000-0005-0000-0000-0000E4060000}"/>
    <cellStyle name="Normal 5 10 2 8 3" xfId="1770" xr:uid="{00000000-0005-0000-0000-0000E5060000}"/>
    <cellStyle name="Normal 5 10 2 8 3 2" xfId="1771" xr:uid="{00000000-0005-0000-0000-0000E6060000}"/>
    <cellStyle name="Normal 5 10 2 8 3 3" xfId="1772" xr:uid="{00000000-0005-0000-0000-0000E7060000}"/>
    <cellStyle name="Normal 5 10 2 8 3 4" xfId="1773" xr:uid="{00000000-0005-0000-0000-0000E8060000}"/>
    <cellStyle name="Normal 5 10 2 8 3 5" xfId="1774" xr:uid="{00000000-0005-0000-0000-0000E9060000}"/>
    <cellStyle name="Normal 5 10 2 8 3 6" xfId="1775" xr:uid="{00000000-0005-0000-0000-0000EA060000}"/>
    <cellStyle name="Normal 5 10 2 8 3 7" xfId="1776" xr:uid="{00000000-0005-0000-0000-0000EB060000}"/>
    <cellStyle name="Normal 5 10 2 8 3 8" xfId="1777" xr:uid="{00000000-0005-0000-0000-0000EC060000}"/>
    <cellStyle name="Normal 5 10 2 8 4" xfId="1778" xr:uid="{00000000-0005-0000-0000-0000ED060000}"/>
    <cellStyle name="Normal 5 10 2 8 4 2" xfId="1779" xr:uid="{00000000-0005-0000-0000-0000EE060000}"/>
    <cellStyle name="Normal 5 10 2 8 4 3" xfId="1780" xr:uid="{00000000-0005-0000-0000-0000EF060000}"/>
    <cellStyle name="Normal 5 10 2 8 4 4" xfId="1781" xr:uid="{00000000-0005-0000-0000-0000F0060000}"/>
    <cellStyle name="Normal 5 10 2 8 4 5" xfId="1782" xr:uid="{00000000-0005-0000-0000-0000F1060000}"/>
    <cellStyle name="Normal 5 10 2 8 4 6" xfId="1783" xr:uid="{00000000-0005-0000-0000-0000F2060000}"/>
    <cellStyle name="Normal 5 10 2 8 4 7" xfId="1784" xr:uid="{00000000-0005-0000-0000-0000F3060000}"/>
    <cellStyle name="Normal 5 10 2 8 4 8" xfId="1785" xr:uid="{00000000-0005-0000-0000-0000F4060000}"/>
    <cellStyle name="Normal 5 10 2 8 5" xfId="1786" xr:uid="{00000000-0005-0000-0000-0000F5060000}"/>
    <cellStyle name="Normal 5 10 2 8 5 2" xfId="1787" xr:uid="{00000000-0005-0000-0000-0000F6060000}"/>
    <cellStyle name="Normal 5 10 2 8 5 3" xfId="1788" xr:uid="{00000000-0005-0000-0000-0000F7060000}"/>
    <cellStyle name="Normal 5 10 2 8 5 4" xfId="1789" xr:uid="{00000000-0005-0000-0000-0000F8060000}"/>
    <cellStyle name="Normal 5 10 2 8 5 5" xfId="1790" xr:uid="{00000000-0005-0000-0000-0000F9060000}"/>
    <cellStyle name="Normal 5 10 2 8 5 6" xfId="1791" xr:uid="{00000000-0005-0000-0000-0000FA060000}"/>
    <cellStyle name="Normal 5 10 2 8 5 7" xfId="1792" xr:uid="{00000000-0005-0000-0000-0000FB060000}"/>
    <cellStyle name="Normal 5 10 2 8 5 8" xfId="1793" xr:uid="{00000000-0005-0000-0000-0000FC060000}"/>
    <cellStyle name="Normal 5 10 2 8 6" xfId="1794" xr:uid="{00000000-0005-0000-0000-0000FD060000}"/>
    <cellStyle name="Normal 5 10 2 8 7" xfId="1795" xr:uid="{00000000-0005-0000-0000-0000FE060000}"/>
    <cellStyle name="Normal 5 10 2 8 8" xfId="1796" xr:uid="{00000000-0005-0000-0000-0000FF060000}"/>
    <cellStyle name="Normal 5 10 2 8 9" xfId="1797" xr:uid="{00000000-0005-0000-0000-000000070000}"/>
    <cellStyle name="Normal 5 10 2 9" xfId="1798" xr:uid="{00000000-0005-0000-0000-000001070000}"/>
    <cellStyle name="Normal 5 10 2 9 10" xfId="1799" xr:uid="{00000000-0005-0000-0000-000002070000}"/>
    <cellStyle name="Normal 5 10 2 9 11" xfId="1800" xr:uid="{00000000-0005-0000-0000-000003070000}"/>
    <cellStyle name="Normal 5 10 2 9 12" xfId="1801" xr:uid="{00000000-0005-0000-0000-000004070000}"/>
    <cellStyle name="Normal 5 10 2 9 2" xfId="1802" xr:uid="{00000000-0005-0000-0000-000005070000}"/>
    <cellStyle name="Normal 5 10 2 9 2 2" xfId="1803" xr:uid="{00000000-0005-0000-0000-000006070000}"/>
    <cellStyle name="Normal 5 10 2 9 2 3" xfId="1804" xr:uid="{00000000-0005-0000-0000-000007070000}"/>
    <cellStyle name="Normal 5 10 2 9 2 4" xfId="1805" xr:uid="{00000000-0005-0000-0000-000008070000}"/>
    <cellStyle name="Normal 5 10 2 9 2 5" xfId="1806" xr:uid="{00000000-0005-0000-0000-000009070000}"/>
    <cellStyle name="Normal 5 10 2 9 2 6" xfId="1807" xr:uid="{00000000-0005-0000-0000-00000A070000}"/>
    <cellStyle name="Normal 5 10 2 9 2 7" xfId="1808" xr:uid="{00000000-0005-0000-0000-00000B070000}"/>
    <cellStyle name="Normal 5 10 2 9 2 8" xfId="1809" xr:uid="{00000000-0005-0000-0000-00000C070000}"/>
    <cellStyle name="Normal 5 10 2 9 3" xfId="1810" xr:uid="{00000000-0005-0000-0000-00000D070000}"/>
    <cellStyle name="Normal 5 10 2 9 3 2" xfId="1811" xr:uid="{00000000-0005-0000-0000-00000E070000}"/>
    <cellStyle name="Normal 5 10 2 9 3 3" xfId="1812" xr:uid="{00000000-0005-0000-0000-00000F070000}"/>
    <cellStyle name="Normal 5 10 2 9 3 4" xfId="1813" xr:uid="{00000000-0005-0000-0000-000010070000}"/>
    <cellStyle name="Normal 5 10 2 9 3 5" xfId="1814" xr:uid="{00000000-0005-0000-0000-000011070000}"/>
    <cellStyle name="Normal 5 10 2 9 3 6" xfId="1815" xr:uid="{00000000-0005-0000-0000-000012070000}"/>
    <cellStyle name="Normal 5 10 2 9 3 7" xfId="1816" xr:uid="{00000000-0005-0000-0000-000013070000}"/>
    <cellStyle name="Normal 5 10 2 9 3 8" xfId="1817" xr:uid="{00000000-0005-0000-0000-000014070000}"/>
    <cellStyle name="Normal 5 10 2 9 4" xfId="1818" xr:uid="{00000000-0005-0000-0000-000015070000}"/>
    <cellStyle name="Normal 5 10 2 9 4 2" xfId="1819" xr:uid="{00000000-0005-0000-0000-000016070000}"/>
    <cellStyle name="Normal 5 10 2 9 4 3" xfId="1820" xr:uid="{00000000-0005-0000-0000-000017070000}"/>
    <cellStyle name="Normal 5 10 2 9 4 4" xfId="1821" xr:uid="{00000000-0005-0000-0000-000018070000}"/>
    <cellStyle name="Normal 5 10 2 9 4 5" xfId="1822" xr:uid="{00000000-0005-0000-0000-000019070000}"/>
    <cellStyle name="Normal 5 10 2 9 4 6" xfId="1823" xr:uid="{00000000-0005-0000-0000-00001A070000}"/>
    <cellStyle name="Normal 5 10 2 9 4 7" xfId="1824" xr:uid="{00000000-0005-0000-0000-00001B070000}"/>
    <cellStyle name="Normal 5 10 2 9 4 8" xfId="1825" xr:uid="{00000000-0005-0000-0000-00001C070000}"/>
    <cellStyle name="Normal 5 10 2 9 5" xfId="1826" xr:uid="{00000000-0005-0000-0000-00001D070000}"/>
    <cellStyle name="Normal 5 10 2 9 5 2" xfId="1827" xr:uid="{00000000-0005-0000-0000-00001E070000}"/>
    <cellStyle name="Normal 5 10 2 9 5 3" xfId="1828" xr:uid="{00000000-0005-0000-0000-00001F070000}"/>
    <cellStyle name="Normal 5 10 2 9 5 4" xfId="1829" xr:uid="{00000000-0005-0000-0000-000020070000}"/>
    <cellStyle name="Normal 5 10 2 9 5 5" xfId="1830" xr:uid="{00000000-0005-0000-0000-000021070000}"/>
    <cellStyle name="Normal 5 10 2 9 5 6" xfId="1831" xr:uid="{00000000-0005-0000-0000-000022070000}"/>
    <cellStyle name="Normal 5 10 2 9 5 7" xfId="1832" xr:uid="{00000000-0005-0000-0000-000023070000}"/>
    <cellStyle name="Normal 5 10 2 9 5 8" xfId="1833" xr:uid="{00000000-0005-0000-0000-000024070000}"/>
    <cellStyle name="Normal 5 10 2 9 6" xfId="1834" xr:uid="{00000000-0005-0000-0000-000025070000}"/>
    <cellStyle name="Normal 5 10 2 9 7" xfId="1835" xr:uid="{00000000-0005-0000-0000-000026070000}"/>
    <cellStyle name="Normal 5 10 2 9 8" xfId="1836" xr:uid="{00000000-0005-0000-0000-000027070000}"/>
    <cellStyle name="Normal 5 10 2 9 9" xfId="1837" xr:uid="{00000000-0005-0000-0000-000028070000}"/>
    <cellStyle name="Normal 5 10 20" xfId="1838" xr:uid="{00000000-0005-0000-0000-000029070000}"/>
    <cellStyle name="Normal 5 10 20 2" xfId="1839" xr:uid="{00000000-0005-0000-0000-00002A070000}"/>
    <cellStyle name="Normal 5 10 20 3" xfId="1840" xr:uid="{00000000-0005-0000-0000-00002B070000}"/>
    <cellStyle name="Normal 5 10 20 4" xfId="1841" xr:uid="{00000000-0005-0000-0000-00002C070000}"/>
    <cellStyle name="Normal 5 10 20 5" xfId="1842" xr:uid="{00000000-0005-0000-0000-00002D070000}"/>
    <cellStyle name="Normal 5 10 20 6" xfId="1843" xr:uid="{00000000-0005-0000-0000-00002E070000}"/>
    <cellStyle name="Normal 5 10 20 7" xfId="1844" xr:uid="{00000000-0005-0000-0000-00002F070000}"/>
    <cellStyle name="Normal 5 10 20 8" xfId="1845" xr:uid="{00000000-0005-0000-0000-000030070000}"/>
    <cellStyle name="Normal 5 10 21" xfId="1846" xr:uid="{00000000-0005-0000-0000-000031070000}"/>
    <cellStyle name="Normal 5 10 22" xfId="1847" xr:uid="{00000000-0005-0000-0000-000032070000}"/>
    <cellStyle name="Normal 5 10 23" xfId="1848" xr:uid="{00000000-0005-0000-0000-000033070000}"/>
    <cellStyle name="Normal 5 10 24" xfId="1849" xr:uid="{00000000-0005-0000-0000-000034070000}"/>
    <cellStyle name="Normal 5 10 25" xfId="1850" xr:uid="{00000000-0005-0000-0000-000035070000}"/>
    <cellStyle name="Normal 5 10 26" xfId="1851" xr:uid="{00000000-0005-0000-0000-000036070000}"/>
    <cellStyle name="Normal 5 10 27" xfId="1852" xr:uid="{00000000-0005-0000-0000-000037070000}"/>
    <cellStyle name="Normal 5 10 28" xfId="1853" xr:uid="{00000000-0005-0000-0000-000038070000}"/>
    <cellStyle name="Normal 5 10 3" xfId="1854" xr:uid="{00000000-0005-0000-0000-000039070000}"/>
    <cellStyle name="Normal 5 10 3 10" xfId="1855" xr:uid="{00000000-0005-0000-0000-00003A070000}"/>
    <cellStyle name="Normal 5 10 3 10 10" xfId="1856" xr:uid="{00000000-0005-0000-0000-00003B070000}"/>
    <cellStyle name="Normal 5 10 3 10 11" xfId="1857" xr:uid="{00000000-0005-0000-0000-00003C070000}"/>
    <cellStyle name="Normal 5 10 3 10 12" xfId="1858" xr:uid="{00000000-0005-0000-0000-00003D070000}"/>
    <cellStyle name="Normal 5 10 3 10 2" xfId="1859" xr:uid="{00000000-0005-0000-0000-00003E070000}"/>
    <cellStyle name="Normal 5 10 3 10 2 2" xfId="1860" xr:uid="{00000000-0005-0000-0000-00003F070000}"/>
    <cellStyle name="Normal 5 10 3 10 2 3" xfId="1861" xr:uid="{00000000-0005-0000-0000-000040070000}"/>
    <cellStyle name="Normal 5 10 3 10 2 4" xfId="1862" xr:uid="{00000000-0005-0000-0000-000041070000}"/>
    <cellStyle name="Normal 5 10 3 10 2 5" xfId="1863" xr:uid="{00000000-0005-0000-0000-000042070000}"/>
    <cellStyle name="Normal 5 10 3 10 2 6" xfId="1864" xr:uid="{00000000-0005-0000-0000-000043070000}"/>
    <cellStyle name="Normal 5 10 3 10 2 7" xfId="1865" xr:uid="{00000000-0005-0000-0000-000044070000}"/>
    <cellStyle name="Normal 5 10 3 10 2 8" xfId="1866" xr:uid="{00000000-0005-0000-0000-000045070000}"/>
    <cellStyle name="Normal 5 10 3 10 3" xfId="1867" xr:uid="{00000000-0005-0000-0000-000046070000}"/>
    <cellStyle name="Normal 5 10 3 10 3 2" xfId="1868" xr:uid="{00000000-0005-0000-0000-000047070000}"/>
    <cellStyle name="Normal 5 10 3 10 3 3" xfId="1869" xr:uid="{00000000-0005-0000-0000-000048070000}"/>
    <cellStyle name="Normal 5 10 3 10 3 4" xfId="1870" xr:uid="{00000000-0005-0000-0000-000049070000}"/>
    <cellStyle name="Normal 5 10 3 10 3 5" xfId="1871" xr:uid="{00000000-0005-0000-0000-00004A070000}"/>
    <cellStyle name="Normal 5 10 3 10 3 6" xfId="1872" xr:uid="{00000000-0005-0000-0000-00004B070000}"/>
    <cellStyle name="Normal 5 10 3 10 3 7" xfId="1873" xr:uid="{00000000-0005-0000-0000-00004C070000}"/>
    <cellStyle name="Normal 5 10 3 10 3 8" xfId="1874" xr:uid="{00000000-0005-0000-0000-00004D070000}"/>
    <cellStyle name="Normal 5 10 3 10 4" xfId="1875" xr:uid="{00000000-0005-0000-0000-00004E070000}"/>
    <cellStyle name="Normal 5 10 3 10 4 2" xfId="1876" xr:uid="{00000000-0005-0000-0000-00004F070000}"/>
    <cellStyle name="Normal 5 10 3 10 4 3" xfId="1877" xr:uid="{00000000-0005-0000-0000-000050070000}"/>
    <cellStyle name="Normal 5 10 3 10 4 4" xfId="1878" xr:uid="{00000000-0005-0000-0000-000051070000}"/>
    <cellStyle name="Normal 5 10 3 10 4 5" xfId="1879" xr:uid="{00000000-0005-0000-0000-000052070000}"/>
    <cellStyle name="Normal 5 10 3 10 4 6" xfId="1880" xr:uid="{00000000-0005-0000-0000-000053070000}"/>
    <cellStyle name="Normal 5 10 3 10 4 7" xfId="1881" xr:uid="{00000000-0005-0000-0000-000054070000}"/>
    <cellStyle name="Normal 5 10 3 10 4 8" xfId="1882" xr:uid="{00000000-0005-0000-0000-000055070000}"/>
    <cellStyle name="Normal 5 10 3 10 5" xfId="1883" xr:uid="{00000000-0005-0000-0000-000056070000}"/>
    <cellStyle name="Normal 5 10 3 10 5 2" xfId="1884" xr:uid="{00000000-0005-0000-0000-000057070000}"/>
    <cellStyle name="Normal 5 10 3 10 5 3" xfId="1885" xr:uid="{00000000-0005-0000-0000-000058070000}"/>
    <cellStyle name="Normal 5 10 3 10 5 4" xfId="1886" xr:uid="{00000000-0005-0000-0000-000059070000}"/>
    <cellStyle name="Normal 5 10 3 10 5 5" xfId="1887" xr:uid="{00000000-0005-0000-0000-00005A070000}"/>
    <cellStyle name="Normal 5 10 3 10 5 6" xfId="1888" xr:uid="{00000000-0005-0000-0000-00005B070000}"/>
    <cellStyle name="Normal 5 10 3 10 5 7" xfId="1889" xr:uid="{00000000-0005-0000-0000-00005C070000}"/>
    <cellStyle name="Normal 5 10 3 10 5 8" xfId="1890" xr:uid="{00000000-0005-0000-0000-00005D070000}"/>
    <cellStyle name="Normal 5 10 3 10 6" xfId="1891" xr:uid="{00000000-0005-0000-0000-00005E070000}"/>
    <cellStyle name="Normal 5 10 3 10 7" xfId="1892" xr:uid="{00000000-0005-0000-0000-00005F070000}"/>
    <cellStyle name="Normal 5 10 3 10 8" xfId="1893" xr:uid="{00000000-0005-0000-0000-000060070000}"/>
    <cellStyle name="Normal 5 10 3 10 9" xfId="1894" xr:uid="{00000000-0005-0000-0000-000061070000}"/>
    <cellStyle name="Normal 5 10 3 11" xfId="1895" xr:uid="{00000000-0005-0000-0000-000062070000}"/>
    <cellStyle name="Normal 5 10 3 11 10" xfId="1896" xr:uid="{00000000-0005-0000-0000-000063070000}"/>
    <cellStyle name="Normal 5 10 3 11 11" xfId="1897" xr:uid="{00000000-0005-0000-0000-000064070000}"/>
    <cellStyle name="Normal 5 10 3 11 12" xfId="1898" xr:uid="{00000000-0005-0000-0000-000065070000}"/>
    <cellStyle name="Normal 5 10 3 11 2" xfId="1899" xr:uid="{00000000-0005-0000-0000-000066070000}"/>
    <cellStyle name="Normal 5 10 3 11 2 2" xfId="1900" xr:uid="{00000000-0005-0000-0000-000067070000}"/>
    <cellStyle name="Normal 5 10 3 11 2 3" xfId="1901" xr:uid="{00000000-0005-0000-0000-000068070000}"/>
    <cellStyle name="Normal 5 10 3 11 2 4" xfId="1902" xr:uid="{00000000-0005-0000-0000-000069070000}"/>
    <cellStyle name="Normal 5 10 3 11 2 5" xfId="1903" xr:uid="{00000000-0005-0000-0000-00006A070000}"/>
    <cellStyle name="Normal 5 10 3 11 2 6" xfId="1904" xr:uid="{00000000-0005-0000-0000-00006B070000}"/>
    <cellStyle name="Normal 5 10 3 11 2 7" xfId="1905" xr:uid="{00000000-0005-0000-0000-00006C070000}"/>
    <cellStyle name="Normal 5 10 3 11 2 8" xfId="1906" xr:uid="{00000000-0005-0000-0000-00006D070000}"/>
    <cellStyle name="Normal 5 10 3 11 3" xfId="1907" xr:uid="{00000000-0005-0000-0000-00006E070000}"/>
    <cellStyle name="Normal 5 10 3 11 3 2" xfId="1908" xr:uid="{00000000-0005-0000-0000-00006F070000}"/>
    <cellStyle name="Normal 5 10 3 11 3 3" xfId="1909" xr:uid="{00000000-0005-0000-0000-000070070000}"/>
    <cellStyle name="Normal 5 10 3 11 3 4" xfId="1910" xr:uid="{00000000-0005-0000-0000-000071070000}"/>
    <cellStyle name="Normal 5 10 3 11 3 5" xfId="1911" xr:uid="{00000000-0005-0000-0000-000072070000}"/>
    <cellStyle name="Normal 5 10 3 11 3 6" xfId="1912" xr:uid="{00000000-0005-0000-0000-000073070000}"/>
    <cellStyle name="Normal 5 10 3 11 3 7" xfId="1913" xr:uid="{00000000-0005-0000-0000-000074070000}"/>
    <cellStyle name="Normal 5 10 3 11 3 8" xfId="1914" xr:uid="{00000000-0005-0000-0000-000075070000}"/>
    <cellStyle name="Normal 5 10 3 11 4" xfId="1915" xr:uid="{00000000-0005-0000-0000-000076070000}"/>
    <cellStyle name="Normal 5 10 3 11 4 2" xfId="1916" xr:uid="{00000000-0005-0000-0000-000077070000}"/>
    <cellStyle name="Normal 5 10 3 11 4 3" xfId="1917" xr:uid="{00000000-0005-0000-0000-000078070000}"/>
    <cellStyle name="Normal 5 10 3 11 4 4" xfId="1918" xr:uid="{00000000-0005-0000-0000-000079070000}"/>
    <cellStyle name="Normal 5 10 3 11 4 5" xfId="1919" xr:uid="{00000000-0005-0000-0000-00007A070000}"/>
    <cellStyle name="Normal 5 10 3 11 4 6" xfId="1920" xr:uid="{00000000-0005-0000-0000-00007B070000}"/>
    <cellStyle name="Normal 5 10 3 11 4 7" xfId="1921" xr:uid="{00000000-0005-0000-0000-00007C070000}"/>
    <cellStyle name="Normal 5 10 3 11 4 8" xfId="1922" xr:uid="{00000000-0005-0000-0000-00007D070000}"/>
    <cellStyle name="Normal 5 10 3 11 5" xfId="1923" xr:uid="{00000000-0005-0000-0000-00007E070000}"/>
    <cellStyle name="Normal 5 10 3 11 5 2" xfId="1924" xr:uid="{00000000-0005-0000-0000-00007F070000}"/>
    <cellStyle name="Normal 5 10 3 11 5 3" xfId="1925" xr:uid="{00000000-0005-0000-0000-000080070000}"/>
    <cellStyle name="Normal 5 10 3 11 5 4" xfId="1926" xr:uid="{00000000-0005-0000-0000-000081070000}"/>
    <cellStyle name="Normal 5 10 3 11 5 5" xfId="1927" xr:uid="{00000000-0005-0000-0000-000082070000}"/>
    <cellStyle name="Normal 5 10 3 11 5 6" xfId="1928" xr:uid="{00000000-0005-0000-0000-000083070000}"/>
    <cellStyle name="Normal 5 10 3 11 5 7" xfId="1929" xr:uid="{00000000-0005-0000-0000-000084070000}"/>
    <cellStyle name="Normal 5 10 3 11 5 8" xfId="1930" xr:uid="{00000000-0005-0000-0000-000085070000}"/>
    <cellStyle name="Normal 5 10 3 11 6" xfId="1931" xr:uid="{00000000-0005-0000-0000-000086070000}"/>
    <cellStyle name="Normal 5 10 3 11 7" xfId="1932" xr:uid="{00000000-0005-0000-0000-000087070000}"/>
    <cellStyle name="Normal 5 10 3 11 8" xfId="1933" xr:uid="{00000000-0005-0000-0000-000088070000}"/>
    <cellStyle name="Normal 5 10 3 11 9" xfId="1934" xr:uid="{00000000-0005-0000-0000-000089070000}"/>
    <cellStyle name="Normal 5 10 3 12" xfId="1935" xr:uid="{00000000-0005-0000-0000-00008A070000}"/>
    <cellStyle name="Normal 5 10 3 12 10" xfId="1936" xr:uid="{00000000-0005-0000-0000-00008B070000}"/>
    <cellStyle name="Normal 5 10 3 12 11" xfId="1937" xr:uid="{00000000-0005-0000-0000-00008C070000}"/>
    <cellStyle name="Normal 5 10 3 12 12" xfId="1938" xr:uid="{00000000-0005-0000-0000-00008D070000}"/>
    <cellStyle name="Normal 5 10 3 12 2" xfId="1939" xr:uid="{00000000-0005-0000-0000-00008E070000}"/>
    <cellStyle name="Normal 5 10 3 12 2 2" xfId="1940" xr:uid="{00000000-0005-0000-0000-00008F070000}"/>
    <cellStyle name="Normal 5 10 3 12 2 3" xfId="1941" xr:uid="{00000000-0005-0000-0000-000090070000}"/>
    <cellStyle name="Normal 5 10 3 12 2 4" xfId="1942" xr:uid="{00000000-0005-0000-0000-000091070000}"/>
    <cellStyle name="Normal 5 10 3 12 2 5" xfId="1943" xr:uid="{00000000-0005-0000-0000-000092070000}"/>
    <cellStyle name="Normal 5 10 3 12 2 6" xfId="1944" xr:uid="{00000000-0005-0000-0000-000093070000}"/>
    <cellStyle name="Normal 5 10 3 12 2 7" xfId="1945" xr:uid="{00000000-0005-0000-0000-000094070000}"/>
    <cellStyle name="Normal 5 10 3 12 2 8" xfId="1946" xr:uid="{00000000-0005-0000-0000-000095070000}"/>
    <cellStyle name="Normal 5 10 3 12 3" xfId="1947" xr:uid="{00000000-0005-0000-0000-000096070000}"/>
    <cellStyle name="Normal 5 10 3 12 3 2" xfId="1948" xr:uid="{00000000-0005-0000-0000-000097070000}"/>
    <cellStyle name="Normal 5 10 3 12 3 3" xfId="1949" xr:uid="{00000000-0005-0000-0000-000098070000}"/>
    <cellStyle name="Normal 5 10 3 12 3 4" xfId="1950" xr:uid="{00000000-0005-0000-0000-000099070000}"/>
    <cellStyle name="Normal 5 10 3 12 3 5" xfId="1951" xr:uid="{00000000-0005-0000-0000-00009A070000}"/>
    <cellStyle name="Normal 5 10 3 12 3 6" xfId="1952" xr:uid="{00000000-0005-0000-0000-00009B070000}"/>
    <cellStyle name="Normal 5 10 3 12 3 7" xfId="1953" xr:uid="{00000000-0005-0000-0000-00009C070000}"/>
    <cellStyle name="Normal 5 10 3 12 3 8" xfId="1954" xr:uid="{00000000-0005-0000-0000-00009D070000}"/>
    <cellStyle name="Normal 5 10 3 12 4" xfId="1955" xr:uid="{00000000-0005-0000-0000-00009E070000}"/>
    <cellStyle name="Normal 5 10 3 12 4 2" xfId="1956" xr:uid="{00000000-0005-0000-0000-00009F070000}"/>
    <cellStyle name="Normal 5 10 3 12 4 3" xfId="1957" xr:uid="{00000000-0005-0000-0000-0000A0070000}"/>
    <cellStyle name="Normal 5 10 3 12 4 4" xfId="1958" xr:uid="{00000000-0005-0000-0000-0000A1070000}"/>
    <cellStyle name="Normal 5 10 3 12 4 5" xfId="1959" xr:uid="{00000000-0005-0000-0000-0000A2070000}"/>
    <cellStyle name="Normal 5 10 3 12 4 6" xfId="1960" xr:uid="{00000000-0005-0000-0000-0000A3070000}"/>
    <cellStyle name="Normal 5 10 3 12 4 7" xfId="1961" xr:uid="{00000000-0005-0000-0000-0000A4070000}"/>
    <cellStyle name="Normal 5 10 3 12 4 8" xfId="1962" xr:uid="{00000000-0005-0000-0000-0000A5070000}"/>
    <cellStyle name="Normal 5 10 3 12 5" xfId="1963" xr:uid="{00000000-0005-0000-0000-0000A6070000}"/>
    <cellStyle name="Normal 5 10 3 12 5 2" xfId="1964" xr:uid="{00000000-0005-0000-0000-0000A7070000}"/>
    <cellStyle name="Normal 5 10 3 12 5 3" xfId="1965" xr:uid="{00000000-0005-0000-0000-0000A8070000}"/>
    <cellStyle name="Normal 5 10 3 12 5 4" xfId="1966" xr:uid="{00000000-0005-0000-0000-0000A9070000}"/>
    <cellStyle name="Normal 5 10 3 12 5 5" xfId="1967" xr:uid="{00000000-0005-0000-0000-0000AA070000}"/>
    <cellStyle name="Normal 5 10 3 12 5 6" xfId="1968" xr:uid="{00000000-0005-0000-0000-0000AB070000}"/>
    <cellStyle name="Normal 5 10 3 12 5 7" xfId="1969" xr:uid="{00000000-0005-0000-0000-0000AC070000}"/>
    <cellStyle name="Normal 5 10 3 12 5 8" xfId="1970" xr:uid="{00000000-0005-0000-0000-0000AD070000}"/>
    <cellStyle name="Normal 5 10 3 12 6" xfId="1971" xr:uid="{00000000-0005-0000-0000-0000AE070000}"/>
    <cellStyle name="Normal 5 10 3 12 7" xfId="1972" xr:uid="{00000000-0005-0000-0000-0000AF070000}"/>
    <cellStyle name="Normal 5 10 3 12 8" xfId="1973" xr:uid="{00000000-0005-0000-0000-0000B0070000}"/>
    <cellStyle name="Normal 5 10 3 12 9" xfId="1974" xr:uid="{00000000-0005-0000-0000-0000B1070000}"/>
    <cellStyle name="Normal 5 10 3 13" xfId="1975" xr:uid="{00000000-0005-0000-0000-0000B2070000}"/>
    <cellStyle name="Normal 5 10 3 13 10" xfId="1976" xr:uid="{00000000-0005-0000-0000-0000B3070000}"/>
    <cellStyle name="Normal 5 10 3 13 11" xfId="1977" xr:uid="{00000000-0005-0000-0000-0000B4070000}"/>
    <cellStyle name="Normal 5 10 3 13 12" xfId="1978" xr:uid="{00000000-0005-0000-0000-0000B5070000}"/>
    <cellStyle name="Normal 5 10 3 13 2" xfId="1979" xr:uid="{00000000-0005-0000-0000-0000B6070000}"/>
    <cellStyle name="Normal 5 10 3 13 2 2" xfId="1980" xr:uid="{00000000-0005-0000-0000-0000B7070000}"/>
    <cellStyle name="Normal 5 10 3 13 2 3" xfId="1981" xr:uid="{00000000-0005-0000-0000-0000B8070000}"/>
    <cellStyle name="Normal 5 10 3 13 2 4" xfId="1982" xr:uid="{00000000-0005-0000-0000-0000B9070000}"/>
    <cellStyle name="Normal 5 10 3 13 2 5" xfId="1983" xr:uid="{00000000-0005-0000-0000-0000BA070000}"/>
    <cellStyle name="Normal 5 10 3 13 2 6" xfId="1984" xr:uid="{00000000-0005-0000-0000-0000BB070000}"/>
    <cellStyle name="Normal 5 10 3 13 2 7" xfId="1985" xr:uid="{00000000-0005-0000-0000-0000BC070000}"/>
    <cellStyle name="Normal 5 10 3 13 2 8" xfId="1986" xr:uid="{00000000-0005-0000-0000-0000BD070000}"/>
    <cellStyle name="Normal 5 10 3 13 3" xfId="1987" xr:uid="{00000000-0005-0000-0000-0000BE070000}"/>
    <cellStyle name="Normal 5 10 3 13 3 2" xfId="1988" xr:uid="{00000000-0005-0000-0000-0000BF070000}"/>
    <cellStyle name="Normal 5 10 3 13 3 3" xfId="1989" xr:uid="{00000000-0005-0000-0000-0000C0070000}"/>
    <cellStyle name="Normal 5 10 3 13 3 4" xfId="1990" xr:uid="{00000000-0005-0000-0000-0000C1070000}"/>
    <cellStyle name="Normal 5 10 3 13 3 5" xfId="1991" xr:uid="{00000000-0005-0000-0000-0000C2070000}"/>
    <cellStyle name="Normal 5 10 3 13 3 6" xfId="1992" xr:uid="{00000000-0005-0000-0000-0000C3070000}"/>
    <cellStyle name="Normal 5 10 3 13 3 7" xfId="1993" xr:uid="{00000000-0005-0000-0000-0000C4070000}"/>
    <cellStyle name="Normal 5 10 3 13 3 8" xfId="1994" xr:uid="{00000000-0005-0000-0000-0000C5070000}"/>
    <cellStyle name="Normal 5 10 3 13 4" xfId="1995" xr:uid="{00000000-0005-0000-0000-0000C6070000}"/>
    <cellStyle name="Normal 5 10 3 13 4 2" xfId="1996" xr:uid="{00000000-0005-0000-0000-0000C7070000}"/>
    <cellStyle name="Normal 5 10 3 13 4 3" xfId="1997" xr:uid="{00000000-0005-0000-0000-0000C8070000}"/>
    <cellStyle name="Normal 5 10 3 13 4 4" xfId="1998" xr:uid="{00000000-0005-0000-0000-0000C9070000}"/>
    <cellStyle name="Normal 5 10 3 13 4 5" xfId="1999" xr:uid="{00000000-0005-0000-0000-0000CA070000}"/>
    <cellStyle name="Normal 5 10 3 13 4 6" xfId="2000" xr:uid="{00000000-0005-0000-0000-0000CB070000}"/>
    <cellStyle name="Normal 5 10 3 13 4 7" xfId="2001" xr:uid="{00000000-0005-0000-0000-0000CC070000}"/>
    <cellStyle name="Normal 5 10 3 13 4 8" xfId="2002" xr:uid="{00000000-0005-0000-0000-0000CD070000}"/>
    <cellStyle name="Normal 5 10 3 13 5" xfId="2003" xr:uid="{00000000-0005-0000-0000-0000CE070000}"/>
    <cellStyle name="Normal 5 10 3 13 5 2" xfId="2004" xr:uid="{00000000-0005-0000-0000-0000CF070000}"/>
    <cellStyle name="Normal 5 10 3 13 5 3" xfId="2005" xr:uid="{00000000-0005-0000-0000-0000D0070000}"/>
    <cellStyle name="Normal 5 10 3 13 5 4" xfId="2006" xr:uid="{00000000-0005-0000-0000-0000D1070000}"/>
    <cellStyle name="Normal 5 10 3 13 5 5" xfId="2007" xr:uid="{00000000-0005-0000-0000-0000D2070000}"/>
    <cellStyle name="Normal 5 10 3 13 5 6" xfId="2008" xr:uid="{00000000-0005-0000-0000-0000D3070000}"/>
    <cellStyle name="Normal 5 10 3 13 5 7" xfId="2009" xr:uid="{00000000-0005-0000-0000-0000D4070000}"/>
    <cellStyle name="Normal 5 10 3 13 5 8" xfId="2010" xr:uid="{00000000-0005-0000-0000-0000D5070000}"/>
    <cellStyle name="Normal 5 10 3 13 6" xfId="2011" xr:uid="{00000000-0005-0000-0000-0000D6070000}"/>
    <cellStyle name="Normal 5 10 3 13 7" xfId="2012" xr:uid="{00000000-0005-0000-0000-0000D7070000}"/>
    <cellStyle name="Normal 5 10 3 13 8" xfId="2013" xr:uid="{00000000-0005-0000-0000-0000D8070000}"/>
    <cellStyle name="Normal 5 10 3 13 9" xfId="2014" xr:uid="{00000000-0005-0000-0000-0000D9070000}"/>
    <cellStyle name="Normal 5 10 3 14" xfId="2015" xr:uid="{00000000-0005-0000-0000-0000DA070000}"/>
    <cellStyle name="Normal 5 10 3 14 2" xfId="2016" xr:uid="{00000000-0005-0000-0000-0000DB070000}"/>
    <cellStyle name="Normal 5 10 3 14 3" xfId="2017" xr:uid="{00000000-0005-0000-0000-0000DC070000}"/>
    <cellStyle name="Normal 5 10 3 14 4" xfId="2018" xr:uid="{00000000-0005-0000-0000-0000DD070000}"/>
    <cellStyle name="Normal 5 10 3 14 5" xfId="2019" xr:uid="{00000000-0005-0000-0000-0000DE070000}"/>
    <cellStyle name="Normal 5 10 3 14 6" xfId="2020" xr:uid="{00000000-0005-0000-0000-0000DF070000}"/>
    <cellStyle name="Normal 5 10 3 14 7" xfId="2021" xr:uid="{00000000-0005-0000-0000-0000E0070000}"/>
    <cellStyle name="Normal 5 10 3 14 8" xfId="2022" xr:uid="{00000000-0005-0000-0000-0000E1070000}"/>
    <cellStyle name="Normal 5 10 3 15" xfId="2023" xr:uid="{00000000-0005-0000-0000-0000E2070000}"/>
    <cellStyle name="Normal 5 10 3 15 2" xfId="2024" xr:uid="{00000000-0005-0000-0000-0000E3070000}"/>
    <cellStyle name="Normal 5 10 3 15 3" xfId="2025" xr:uid="{00000000-0005-0000-0000-0000E4070000}"/>
    <cellStyle name="Normal 5 10 3 15 4" xfId="2026" xr:uid="{00000000-0005-0000-0000-0000E5070000}"/>
    <cellStyle name="Normal 5 10 3 15 5" xfId="2027" xr:uid="{00000000-0005-0000-0000-0000E6070000}"/>
    <cellStyle name="Normal 5 10 3 15 6" xfId="2028" xr:uid="{00000000-0005-0000-0000-0000E7070000}"/>
    <cellStyle name="Normal 5 10 3 15 7" xfId="2029" xr:uid="{00000000-0005-0000-0000-0000E8070000}"/>
    <cellStyle name="Normal 5 10 3 15 8" xfId="2030" xr:uid="{00000000-0005-0000-0000-0000E9070000}"/>
    <cellStyle name="Normal 5 10 3 16" xfId="2031" xr:uid="{00000000-0005-0000-0000-0000EA070000}"/>
    <cellStyle name="Normal 5 10 3 16 2" xfId="2032" xr:uid="{00000000-0005-0000-0000-0000EB070000}"/>
    <cellStyle name="Normal 5 10 3 16 3" xfId="2033" xr:uid="{00000000-0005-0000-0000-0000EC070000}"/>
    <cellStyle name="Normal 5 10 3 16 4" xfId="2034" xr:uid="{00000000-0005-0000-0000-0000ED070000}"/>
    <cellStyle name="Normal 5 10 3 16 5" xfId="2035" xr:uid="{00000000-0005-0000-0000-0000EE070000}"/>
    <cellStyle name="Normal 5 10 3 16 6" xfId="2036" xr:uid="{00000000-0005-0000-0000-0000EF070000}"/>
    <cellStyle name="Normal 5 10 3 16 7" xfId="2037" xr:uid="{00000000-0005-0000-0000-0000F0070000}"/>
    <cellStyle name="Normal 5 10 3 16 8" xfId="2038" xr:uid="{00000000-0005-0000-0000-0000F1070000}"/>
    <cellStyle name="Normal 5 10 3 17" xfId="2039" xr:uid="{00000000-0005-0000-0000-0000F2070000}"/>
    <cellStyle name="Normal 5 10 3 17 2" xfId="2040" xr:uid="{00000000-0005-0000-0000-0000F3070000}"/>
    <cellStyle name="Normal 5 10 3 17 3" xfId="2041" xr:uid="{00000000-0005-0000-0000-0000F4070000}"/>
    <cellStyle name="Normal 5 10 3 17 4" xfId="2042" xr:uid="{00000000-0005-0000-0000-0000F5070000}"/>
    <cellStyle name="Normal 5 10 3 17 5" xfId="2043" xr:uid="{00000000-0005-0000-0000-0000F6070000}"/>
    <cellStyle name="Normal 5 10 3 17 6" xfId="2044" xr:uid="{00000000-0005-0000-0000-0000F7070000}"/>
    <cellStyle name="Normal 5 10 3 17 7" xfId="2045" xr:uid="{00000000-0005-0000-0000-0000F8070000}"/>
    <cellStyle name="Normal 5 10 3 17 8" xfId="2046" xr:uid="{00000000-0005-0000-0000-0000F9070000}"/>
    <cellStyle name="Normal 5 10 3 18" xfId="2047" xr:uid="{00000000-0005-0000-0000-0000FA070000}"/>
    <cellStyle name="Normal 5 10 3 19" xfId="2048" xr:uid="{00000000-0005-0000-0000-0000FB070000}"/>
    <cellStyle name="Normal 5 10 3 2" xfId="2049" xr:uid="{00000000-0005-0000-0000-0000FC070000}"/>
    <cellStyle name="Normal 5 10 3 2 10" xfId="2050" xr:uid="{00000000-0005-0000-0000-0000FD070000}"/>
    <cellStyle name="Normal 5 10 3 2 11" xfId="2051" xr:uid="{00000000-0005-0000-0000-0000FE070000}"/>
    <cellStyle name="Normal 5 10 3 2 12" xfId="2052" xr:uid="{00000000-0005-0000-0000-0000FF070000}"/>
    <cellStyle name="Normal 5 10 3 2 2" xfId="2053" xr:uid="{00000000-0005-0000-0000-000000080000}"/>
    <cellStyle name="Normal 5 10 3 2 2 2" xfId="2054" xr:uid="{00000000-0005-0000-0000-000001080000}"/>
    <cellStyle name="Normal 5 10 3 2 2 3" xfId="2055" xr:uid="{00000000-0005-0000-0000-000002080000}"/>
    <cellStyle name="Normal 5 10 3 2 2 4" xfId="2056" xr:uid="{00000000-0005-0000-0000-000003080000}"/>
    <cellStyle name="Normal 5 10 3 2 2 5" xfId="2057" xr:uid="{00000000-0005-0000-0000-000004080000}"/>
    <cellStyle name="Normal 5 10 3 2 2 6" xfId="2058" xr:uid="{00000000-0005-0000-0000-000005080000}"/>
    <cellStyle name="Normal 5 10 3 2 2 7" xfId="2059" xr:uid="{00000000-0005-0000-0000-000006080000}"/>
    <cellStyle name="Normal 5 10 3 2 2 8" xfId="2060" xr:uid="{00000000-0005-0000-0000-000007080000}"/>
    <cellStyle name="Normal 5 10 3 2 3" xfId="2061" xr:uid="{00000000-0005-0000-0000-000008080000}"/>
    <cellStyle name="Normal 5 10 3 2 3 2" xfId="2062" xr:uid="{00000000-0005-0000-0000-000009080000}"/>
    <cellStyle name="Normal 5 10 3 2 3 3" xfId="2063" xr:uid="{00000000-0005-0000-0000-00000A080000}"/>
    <cellStyle name="Normal 5 10 3 2 3 4" xfId="2064" xr:uid="{00000000-0005-0000-0000-00000B080000}"/>
    <cellStyle name="Normal 5 10 3 2 3 5" xfId="2065" xr:uid="{00000000-0005-0000-0000-00000C080000}"/>
    <cellStyle name="Normal 5 10 3 2 3 6" xfId="2066" xr:uid="{00000000-0005-0000-0000-00000D080000}"/>
    <cellStyle name="Normal 5 10 3 2 3 7" xfId="2067" xr:uid="{00000000-0005-0000-0000-00000E080000}"/>
    <cellStyle name="Normal 5 10 3 2 3 8" xfId="2068" xr:uid="{00000000-0005-0000-0000-00000F080000}"/>
    <cellStyle name="Normal 5 10 3 2 4" xfId="2069" xr:uid="{00000000-0005-0000-0000-000010080000}"/>
    <cellStyle name="Normal 5 10 3 2 4 2" xfId="2070" xr:uid="{00000000-0005-0000-0000-000011080000}"/>
    <cellStyle name="Normal 5 10 3 2 4 3" xfId="2071" xr:uid="{00000000-0005-0000-0000-000012080000}"/>
    <cellStyle name="Normal 5 10 3 2 4 4" xfId="2072" xr:uid="{00000000-0005-0000-0000-000013080000}"/>
    <cellStyle name="Normal 5 10 3 2 4 5" xfId="2073" xr:uid="{00000000-0005-0000-0000-000014080000}"/>
    <cellStyle name="Normal 5 10 3 2 4 6" xfId="2074" xr:uid="{00000000-0005-0000-0000-000015080000}"/>
    <cellStyle name="Normal 5 10 3 2 4 7" xfId="2075" xr:uid="{00000000-0005-0000-0000-000016080000}"/>
    <cellStyle name="Normal 5 10 3 2 4 8" xfId="2076" xr:uid="{00000000-0005-0000-0000-000017080000}"/>
    <cellStyle name="Normal 5 10 3 2 5" xfId="2077" xr:uid="{00000000-0005-0000-0000-000018080000}"/>
    <cellStyle name="Normal 5 10 3 2 5 2" xfId="2078" xr:uid="{00000000-0005-0000-0000-000019080000}"/>
    <cellStyle name="Normal 5 10 3 2 5 3" xfId="2079" xr:uid="{00000000-0005-0000-0000-00001A080000}"/>
    <cellStyle name="Normal 5 10 3 2 5 4" xfId="2080" xr:uid="{00000000-0005-0000-0000-00001B080000}"/>
    <cellStyle name="Normal 5 10 3 2 5 5" xfId="2081" xr:uid="{00000000-0005-0000-0000-00001C080000}"/>
    <cellStyle name="Normal 5 10 3 2 5 6" xfId="2082" xr:uid="{00000000-0005-0000-0000-00001D080000}"/>
    <cellStyle name="Normal 5 10 3 2 5 7" xfId="2083" xr:uid="{00000000-0005-0000-0000-00001E080000}"/>
    <cellStyle name="Normal 5 10 3 2 5 8" xfId="2084" xr:uid="{00000000-0005-0000-0000-00001F080000}"/>
    <cellStyle name="Normal 5 10 3 2 6" xfId="2085" xr:uid="{00000000-0005-0000-0000-000020080000}"/>
    <cellStyle name="Normal 5 10 3 2 7" xfId="2086" xr:uid="{00000000-0005-0000-0000-000021080000}"/>
    <cellStyle name="Normal 5 10 3 2 8" xfId="2087" xr:uid="{00000000-0005-0000-0000-000022080000}"/>
    <cellStyle name="Normal 5 10 3 2 9" xfId="2088" xr:uid="{00000000-0005-0000-0000-000023080000}"/>
    <cellStyle name="Normal 5 10 3 20" xfId="2089" xr:uid="{00000000-0005-0000-0000-000024080000}"/>
    <cellStyle name="Normal 5 10 3 21" xfId="2090" xr:uid="{00000000-0005-0000-0000-000025080000}"/>
    <cellStyle name="Normal 5 10 3 22" xfId="2091" xr:uid="{00000000-0005-0000-0000-000026080000}"/>
    <cellStyle name="Normal 5 10 3 23" xfId="2092" xr:uid="{00000000-0005-0000-0000-000027080000}"/>
    <cellStyle name="Normal 5 10 3 24" xfId="2093" xr:uid="{00000000-0005-0000-0000-000028080000}"/>
    <cellStyle name="Normal 5 10 3 3" xfId="2094" xr:uid="{00000000-0005-0000-0000-000029080000}"/>
    <cellStyle name="Normal 5 10 3 3 10" xfId="2095" xr:uid="{00000000-0005-0000-0000-00002A080000}"/>
    <cellStyle name="Normal 5 10 3 3 11" xfId="2096" xr:uid="{00000000-0005-0000-0000-00002B080000}"/>
    <cellStyle name="Normal 5 10 3 3 12" xfId="2097" xr:uid="{00000000-0005-0000-0000-00002C080000}"/>
    <cellStyle name="Normal 5 10 3 3 2" xfId="2098" xr:uid="{00000000-0005-0000-0000-00002D080000}"/>
    <cellStyle name="Normal 5 10 3 3 2 2" xfId="2099" xr:uid="{00000000-0005-0000-0000-00002E080000}"/>
    <cellStyle name="Normal 5 10 3 3 2 3" xfId="2100" xr:uid="{00000000-0005-0000-0000-00002F080000}"/>
    <cellStyle name="Normal 5 10 3 3 2 4" xfId="2101" xr:uid="{00000000-0005-0000-0000-000030080000}"/>
    <cellStyle name="Normal 5 10 3 3 2 5" xfId="2102" xr:uid="{00000000-0005-0000-0000-000031080000}"/>
    <cellStyle name="Normal 5 10 3 3 2 6" xfId="2103" xr:uid="{00000000-0005-0000-0000-000032080000}"/>
    <cellStyle name="Normal 5 10 3 3 2 7" xfId="2104" xr:uid="{00000000-0005-0000-0000-000033080000}"/>
    <cellStyle name="Normal 5 10 3 3 2 8" xfId="2105" xr:uid="{00000000-0005-0000-0000-000034080000}"/>
    <cellStyle name="Normal 5 10 3 3 3" xfId="2106" xr:uid="{00000000-0005-0000-0000-000035080000}"/>
    <cellStyle name="Normal 5 10 3 3 3 2" xfId="2107" xr:uid="{00000000-0005-0000-0000-000036080000}"/>
    <cellStyle name="Normal 5 10 3 3 3 3" xfId="2108" xr:uid="{00000000-0005-0000-0000-000037080000}"/>
    <cellStyle name="Normal 5 10 3 3 3 4" xfId="2109" xr:uid="{00000000-0005-0000-0000-000038080000}"/>
    <cellStyle name="Normal 5 10 3 3 3 5" xfId="2110" xr:uid="{00000000-0005-0000-0000-000039080000}"/>
    <cellStyle name="Normal 5 10 3 3 3 6" xfId="2111" xr:uid="{00000000-0005-0000-0000-00003A080000}"/>
    <cellStyle name="Normal 5 10 3 3 3 7" xfId="2112" xr:uid="{00000000-0005-0000-0000-00003B080000}"/>
    <cellStyle name="Normal 5 10 3 3 3 8" xfId="2113" xr:uid="{00000000-0005-0000-0000-00003C080000}"/>
    <cellStyle name="Normal 5 10 3 3 4" xfId="2114" xr:uid="{00000000-0005-0000-0000-00003D080000}"/>
    <cellStyle name="Normal 5 10 3 3 4 2" xfId="2115" xr:uid="{00000000-0005-0000-0000-00003E080000}"/>
    <cellStyle name="Normal 5 10 3 3 4 3" xfId="2116" xr:uid="{00000000-0005-0000-0000-00003F080000}"/>
    <cellStyle name="Normal 5 10 3 3 4 4" xfId="2117" xr:uid="{00000000-0005-0000-0000-000040080000}"/>
    <cellStyle name="Normal 5 10 3 3 4 5" xfId="2118" xr:uid="{00000000-0005-0000-0000-000041080000}"/>
    <cellStyle name="Normal 5 10 3 3 4 6" xfId="2119" xr:uid="{00000000-0005-0000-0000-000042080000}"/>
    <cellStyle name="Normal 5 10 3 3 4 7" xfId="2120" xr:uid="{00000000-0005-0000-0000-000043080000}"/>
    <cellStyle name="Normal 5 10 3 3 4 8" xfId="2121" xr:uid="{00000000-0005-0000-0000-000044080000}"/>
    <cellStyle name="Normal 5 10 3 3 5" xfId="2122" xr:uid="{00000000-0005-0000-0000-000045080000}"/>
    <cellStyle name="Normal 5 10 3 3 5 2" xfId="2123" xr:uid="{00000000-0005-0000-0000-000046080000}"/>
    <cellStyle name="Normal 5 10 3 3 5 3" xfId="2124" xr:uid="{00000000-0005-0000-0000-000047080000}"/>
    <cellStyle name="Normal 5 10 3 3 5 4" xfId="2125" xr:uid="{00000000-0005-0000-0000-000048080000}"/>
    <cellStyle name="Normal 5 10 3 3 5 5" xfId="2126" xr:uid="{00000000-0005-0000-0000-000049080000}"/>
    <cellStyle name="Normal 5 10 3 3 5 6" xfId="2127" xr:uid="{00000000-0005-0000-0000-00004A080000}"/>
    <cellStyle name="Normal 5 10 3 3 5 7" xfId="2128" xr:uid="{00000000-0005-0000-0000-00004B080000}"/>
    <cellStyle name="Normal 5 10 3 3 5 8" xfId="2129" xr:uid="{00000000-0005-0000-0000-00004C080000}"/>
    <cellStyle name="Normal 5 10 3 3 6" xfId="2130" xr:uid="{00000000-0005-0000-0000-00004D080000}"/>
    <cellStyle name="Normal 5 10 3 3 7" xfId="2131" xr:uid="{00000000-0005-0000-0000-00004E080000}"/>
    <cellStyle name="Normal 5 10 3 3 8" xfId="2132" xr:uid="{00000000-0005-0000-0000-00004F080000}"/>
    <cellStyle name="Normal 5 10 3 3 9" xfId="2133" xr:uid="{00000000-0005-0000-0000-000050080000}"/>
    <cellStyle name="Normal 5 10 3 4" xfId="2134" xr:uid="{00000000-0005-0000-0000-000051080000}"/>
    <cellStyle name="Normal 5 10 3 4 10" xfId="2135" xr:uid="{00000000-0005-0000-0000-000052080000}"/>
    <cellStyle name="Normal 5 10 3 4 11" xfId="2136" xr:uid="{00000000-0005-0000-0000-000053080000}"/>
    <cellStyle name="Normal 5 10 3 4 12" xfId="2137" xr:uid="{00000000-0005-0000-0000-000054080000}"/>
    <cellStyle name="Normal 5 10 3 4 2" xfId="2138" xr:uid="{00000000-0005-0000-0000-000055080000}"/>
    <cellStyle name="Normal 5 10 3 4 2 2" xfId="2139" xr:uid="{00000000-0005-0000-0000-000056080000}"/>
    <cellStyle name="Normal 5 10 3 4 2 3" xfId="2140" xr:uid="{00000000-0005-0000-0000-000057080000}"/>
    <cellStyle name="Normal 5 10 3 4 2 4" xfId="2141" xr:uid="{00000000-0005-0000-0000-000058080000}"/>
    <cellStyle name="Normal 5 10 3 4 2 5" xfId="2142" xr:uid="{00000000-0005-0000-0000-000059080000}"/>
    <cellStyle name="Normal 5 10 3 4 2 6" xfId="2143" xr:uid="{00000000-0005-0000-0000-00005A080000}"/>
    <cellStyle name="Normal 5 10 3 4 2 7" xfId="2144" xr:uid="{00000000-0005-0000-0000-00005B080000}"/>
    <cellStyle name="Normal 5 10 3 4 2 8" xfId="2145" xr:uid="{00000000-0005-0000-0000-00005C080000}"/>
    <cellStyle name="Normal 5 10 3 4 3" xfId="2146" xr:uid="{00000000-0005-0000-0000-00005D080000}"/>
    <cellStyle name="Normal 5 10 3 4 3 2" xfId="2147" xr:uid="{00000000-0005-0000-0000-00005E080000}"/>
    <cellStyle name="Normal 5 10 3 4 3 3" xfId="2148" xr:uid="{00000000-0005-0000-0000-00005F080000}"/>
    <cellStyle name="Normal 5 10 3 4 3 4" xfId="2149" xr:uid="{00000000-0005-0000-0000-000060080000}"/>
    <cellStyle name="Normal 5 10 3 4 3 5" xfId="2150" xr:uid="{00000000-0005-0000-0000-000061080000}"/>
    <cellStyle name="Normal 5 10 3 4 3 6" xfId="2151" xr:uid="{00000000-0005-0000-0000-000062080000}"/>
    <cellStyle name="Normal 5 10 3 4 3 7" xfId="2152" xr:uid="{00000000-0005-0000-0000-000063080000}"/>
    <cellStyle name="Normal 5 10 3 4 3 8" xfId="2153" xr:uid="{00000000-0005-0000-0000-000064080000}"/>
    <cellStyle name="Normal 5 10 3 4 4" xfId="2154" xr:uid="{00000000-0005-0000-0000-000065080000}"/>
    <cellStyle name="Normal 5 10 3 4 4 2" xfId="2155" xr:uid="{00000000-0005-0000-0000-000066080000}"/>
    <cellStyle name="Normal 5 10 3 4 4 3" xfId="2156" xr:uid="{00000000-0005-0000-0000-000067080000}"/>
    <cellStyle name="Normal 5 10 3 4 4 4" xfId="2157" xr:uid="{00000000-0005-0000-0000-000068080000}"/>
    <cellStyle name="Normal 5 10 3 4 4 5" xfId="2158" xr:uid="{00000000-0005-0000-0000-000069080000}"/>
    <cellStyle name="Normal 5 10 3 4 4 6" xfId="2159" xr:uid="{00000000-0005-0000-0000-00006A080000}"/>
    <cellStyle name="Normal 5 10 3 4 4 7" xfId="2160" xr:uid="{00000000-0005-0000-0000-00006B080000}"/>
    <cellStyle name="Normal 5 10 3 4 4 8" xfId="2161" xr:uid="{00000000-0005-0000-0000-00006C080000}"/>
    <cellStyle name="Normal 5 10 3 4 5" xfId="2162" xr:uid="{00000000-0005-0000-0000-00006D080000}"/>
    <cellStyle name="Normal 5 10 3 4 5 2" xfId="2163" xr:uid="{00000000-0005-0000-0000-00006E080000}"/>
    <cellStyle name="Normal 5 10 3 4 5 3" xfId="2164" xr:uid="{00000000-0005-0000-0000-00006F080000}"/>
    <cellStyle name="Normal 5 10 3 4 5 4" xfId="2165" xr:uid="{00000000-0005-0000-0000-000070080000}"/>
    <cellStyle name="Normal 5 10 3 4 5 5" xfId="2166" xr:uid="{00000000-0005-0000-0000-000071080000}"/>
    <cellStyle name="Normal 5 10 3 4 5 6" xfId="2167" xr:uid="{00000000-0005-0000-0000-000072080000}"/>
    <cellStyle name="Normal 5 10 3 4 5 7" xfId="2168" xr:uid="{00000000-0005-0000-0000-000073080000}"/>
    <cellStyle name="Normal 5 10 3 4 5 8" xfId="2169" xr:uid="{00000000-0005-0000-0000-000074080000}"/>
    <cellStyle name="Normal 5 10 3 4 6" xfId="2170" xr:uid="{00000000-0005-0000-0000-000075080000}"/>
    <cellStyle name="Normal 5 10 3 4 7" xfId="2171" xr:uid="{00000000-0005-0000-0000-000076080000}"/>
    <cellStyle name="Normal 5 10 3 4 8" xfId="2172" xr:uid="{00000000-0005-0000-0000-000077080000}"/>
    <cellStyle name="Normal 5 10 3 4 9" xfId="2173" xr:uid="{00000000-0005-0000-0000-000078080000}"/>
    <cellStyle name="Normal 5 10 3 5" xfId="2174" xr:uid="{00000000-0005-0000-0000-000079080000}"/>
    <cellStyle name="Normal 5 10 3 5 10" xfId="2175" xr:uid="{00000000-0005-0000-0000-00007A080000}"/>
    <cellStyle name="Normal 5 10 3 5 11" xfId="2176" xr:uid="{00000000-0005-0000-0000-00007B080000}"/>
    <cellStyle name="Normal 5 10 3 5 12" xfId="2177" xr:uid="{00000000-0005-0000-0000-00007C080000}"/>
    <cellStyle name="Normal 5 10 3 5 2" xfId="2178" xr:uid="{00000000-0005-0000-0000-00007D080000}"/>
    <cellStyle name="Normal 5 10 3 5 2 2" xfId="2179" xr:uid="{00000000-0005-0000-0000-00007E080000}"/>
    <cellStyle name="Normal 5 10 3 5 2 3" xfId="2180" xr:uid="{00000000-0005-0000-0000-00007F080000}"/>
    <cellStyle name="Normal 5 10 3 5 2 4" xfId="2181" xr:uid="{00000000-0005-0000-0000-000080080000}"/>
    <cellStyle name="Normal 5 10 3 5 2 5" xfId="2182" xr:uid="{00000000-0005-0000-0000-000081080000}"/>
    <cellStyle name="Normal 5 10 3 5 2 6" xfId="2183" xr:uid="{00000000-0005-0000-0000-000082080000}"/>
    <cellStyle name="Normal 5 10 3 5 2 7" xfId="2184" xr:uid="{00000000-0005-0000-0000-000083080000}"/>
    <cellStyle name="Normal 5 10 3 5 2 8" xfId="2185" xr:uid="{00000000-0005-0000-0000-000084080000}"/>
    <cellStyle name="Normal 5 10 3 5 3" xfId="2186" xr:uid="{00000000-0005-0000-0000-000085080000}"/>
    <cellStyle name="Normal 5 10 3 5 3 2" xfId="2187" xr:uid="{00000000-0005-0000-0000-000086080000}"/>
    <cellStyle name="Normal 5 10 3 5 3 3" xfId="2188" xr:uid="{00000000-0005-0000-0000-000087080000}"/>
    <cellStyle name="Normal 5 10 3 5 3 4" xfId="2189" xr:uid="{00000000-0005-0000-0000-000088080000}"/>
    <cellStyle name="Normal 5 10 3 5 3 5" xfId="2190" xr:uid="{00000000-0005-0000-0000-000089080000}"/>
    <cellStyle name="Normal 5 10 3 5 3 6" xfId="2191" xr:uid="{00000000-0005-0000-0000-00008A080000}"/>
    <cellStyle name="Normal 5 10 3 5 3 7" xfId="2192" xr:uid="{00000000-0005-0000-0000-00008B080000}"/>
    <cellStyle name="Normal 5 10 3 5 3 8" xfId="2193" xr:uid="{00000000-0005-0000-0000-00008C080000}"/>
    <cellStyle name="Normal 5 10 3 5 4" xfId="2194" xr:uid="{00000000-0005-0000-0000-00008D080000}"/>
    <cellStyle name="Normal 5 10 3 5 4 2" xfId="2195" xr:uid="{00000000-0005-0000-0000-00008E080000}"/>
    <cellStyle name="Normal 5 10 3 5 4 3" xfId="2196" xr:uid="{00000000-0005-0000-0000-00008F080000}"/>
    <cellStyle name="Normal 5 10 3 5 4 4" xfId="2197" xr:uid="{00000000-0005-0000-0000-000090080000}"/>
    <cellStyle name="Normal 5 10 3 5 4 5" xfId="2198" xr:uid="{00000000-0005-0000-0000-000091080000}"/>
    <cellStyle name="Normal 5 10 3 5 4 6" xfId="2199" xr:uid="{00000000-0005-0000-0000-000092080000}"/>
    <cellStyle name="Normal 5 10 3 5 4 7" xfId="2200" xr:uid="{00000000-0005-0000-0000-000093080000}"/>
    <cellStyle name="Normal 5 10 3 5 4 8" xfId="2201" xr:uid="{00000000-0005-0000-0000-000094080000}"/>
    <cellStyle name="Normal 5 10 3 5 5" xfId="2202" xr:uid="{00000000-0005-0000-0000-000095080000}"/>
    <cellStyle name="Normal 5 10 3 5 5 2" xfId="2203" xr:uid="{00000000-0005-0000-0000-000096080000}"/>
    <cellStyle name="Normal 5 10 3 5 5 3" xfId="2204" xr:uid="{00000000-0005-0000-0000-000097080000}"/>
    <cellStyle name="Normal 5 10 3 5 5 4" xfId="2205" xr:uid="{00000000-0005-0000-0000-000098080000}"/>
    <cellStyle name="Normal 5 10 3 5 5 5" xfId="2206" xr:uid="{00000000-0005-0000-0000-000099080000}"/>
    <cellStyle name="Normal 5 10 3 5 5 6" xfId="2207" xr:uid="{00000000-0005-0000-0000-00009A080000}"/>
    <cellStyle name="Normal 5 10 3 5 5 7" xfId="2208" xr:uid="{00000000-0005-0000-0000-00009B080000}"/>
    <cellStyle name="Normal 5 10 3 5 5 8" xfId="2209" xr:uid="{00000000-0005-0000-0000-00009C080000}"/>
    <cellStyle name="Normal 5 10 3 5 6" xfId="2210" xr:uid="{00000000-0005-0000-0000-00009D080000}"/>
    <cellStyle name="Normal 5 10 3 5 7" xfId="2211" xr:uid="{00000000-0005-0000-0000-00009E080000}"/>
    <cellStyle name="Normal 5 10 3 5 8" xfId="2212" xr:uid="{00000000-0005-0000-0000-00009F080000}"/>
    <cellStyle name="Normal 5 10 3 5 9" xfId="2213" xr:uid="{00000000-0005-0000-0000-0000A0080000}"/>
    <cellStyle name="Normal 5 10 3 6" xfId="2214" xr:uid="{00000000-0005-0000-0000-0000A1080000}"/>
    <cellStyle name="Normal 5 10 3 6 10" xfId="2215" xr:uid="{00000000-0005-0000-0000-0000A2080000}"/>
    <cellStyle name="Normal 5 10 3 6 11" xfId="2216" xr:uid="{00000000-0005-0000-0000-0000A3080000}"/>
    <cellStyle name="Normal 5 10 3 6 12" xfId="2217" xr:uid="{00000000-0005-0000-0000-0000A4080000}"/>
    <cellStyle name="Normal 5 10 3 6 2" xfId="2218" xr:uid="{00000000-0005-0000-0000-0000A5080000}"/>
    <cellStyle name="Normal 5 10 3 6 2 2" xfId="2219" xr:uid="{00000000-0005-0000-0000-0000A6080000}"/>
    <cellStyle name="Normal 5 10 3 6 2 3" xfId="2220" xr:uid="{00000000-0005-0000-0000-0000A7080000}"/>
    <cellStyle name="Normal 5 10 3 6 2 4" xfId="2221" xr:uid="{00000000-0005-0000-0000-0000A8080000}"/>
    <cellStyle name="Normal 5 10 3 6 2 5" xfId="2222" xr:uid="{00000000-0005-0000-0000-0000A9080000}"/>
    <cellStyle name="Normal 5 10 3 6 2 6" xfId="2223" xr:uid="{00000000-0005-0000-0000-0000AA080000}"/>
    <cellStyle name="Normal 5 10 3 6 2 7" xfId="2224" xr:uid="{00000000-0005-0000-0000-0000AB080000}"/>
    <cellStyle name="Normal 5 10 3 6 2 8" xfId="2225" xr:uid="{00000000-0005-0000-0000-0000AC080000}"/>
    <cellStyle name="Normal 5 10 3 6 3" xfId="2226" xr:uid="{00000000-0005-0000-0000-0000AD080000}"/>
    <cellStyle name="Normal 5 10 3 6 3 2" xfId="2227" xr:uid="{00000000-0005-0000-0000-0000AE080000}"/>
    <cellStyle name="Normal 5 10 3 6 3 3" xfId="2228" xr:uid="{00000000-0005-0000-0000-0000AF080000}"/>
    <cellStyle name="Normal 5 10 3 6 3 4" xfId="2229" xr:uid="{00000000-0005-0000-0000-0000B0080000}"/>
    <cellStyle name="Normal 5 10 3 6 3 5" xfId="2230" xr:uid="{00000000-0005-0000-0000-0000B1080000}"/>
    <cellStyle name="Normal 5 10 3 6 3 6" xfId="2231" xr:uid="{00000000-0005-0000-0000-0000B2080000}"/>
    <cellStyle name="Normal 5 10 3 6 3 7" xfId="2232" xr:uid="{00000000-0005-0000-0000-0000B3080000}"/>
    <cellStyle name="Normal 5 10 3 6 3 8" xfId="2233" xr:uid="{00000000-0005-0000-0000-0000B4080000}"/>
    <cellStyle name="Normal 5 10 3 6 4" xfId="2234" xr:uid="{00000000-0005-0000-0000-0000B5080000}"/>
    <cellStyle name="Normal 5 10 3 6 4 2" xfId="2235" xr:uid="{00000000-0005-0000-0000-0000B6080000}"/>
    <cellStyle name="Normal 5 10 3 6 4 3" xfId="2236" xr:uid="{00000000-0005-0000-0000-0000B7080000}"/>
    <cellStyle name="Normal 5 10 3 6 4 4" xfId="2237" xr:uid="{00000000-0005-0000-0000-0000B8080000}"/>
    <cellStyle name="Normal 5 10 3 6 4 5" xfId="2238" xr:uid="{00000000-0005-0000-0000-0000B9080000}"/>
    <cellStyle name="Normal 5 10 3 6 4 6" xfId="2239" xr:uid="{00000000-0005-0000-0000-0000BA080000}"/>
    <cellStyle name="Normal 5 10 3 6 4 7" xfId="2240" xr:uid="{00000000-0005-0000-0000-0000BB080000}"/>
    <cellStyle name="Normal 5 10 3 6 4 8" xfId="2241" xr:uid="{00000000-0005-0000-0000-0000BC080000}"/>
    <cellStyle name="Normal 5 10 3 6 5" xfId="2242" xr:uid="{00000000-0005-0000-0000-0000BD080000}"/>
    <cellStyle name="Normal 5 10 3 6 5 2" xfId="2243" xr:uid="{00000000-0005-0000-0000-0000BE080000}"/>
    <cellStyle name="Normal 5 10 3 6 5 3" xfId="2244" xr:uid="{00000000-0005-0000-0000-0000BF080000}"/>
    <cellStyle name="Normal 5 10 3 6 5 4" xfId="2245" xr:uid="{00000000-0005-0000-0000-0000C0080000}"/>
    <cellStyle name="Normal 5 10 3 6 5 5" xfId="2246" xr:uid="{00000000-0005-0000-0000-0000C1080000}"/>
    <cellStyle name="Normal 5 10 3 6 5 6" xfId="2247" xr:uid="{00000000-0005-0000-0000-0000C2080000}"/>
    <cellStyle name="Normal 5 10 3 6 5 7" xfId="2248" xr:uid="{00000000-0005-0000-0000-0000C3080000}"/>
    <cellStyle name="Normal 5 10 3 6 5 8" xfId="2249" xr:uid="{00000000-0005-0000-0000-0000C4080000}"/>
    <cellStyle name="Normal 5 10 3 6 6" xfId="2250" xr:uid="{00000000-0005-0000-0000-0000C5080000}"/>
    <cellStyle name="Normal 5 10 3 6 7" xfId="2251" xr:uid="{00000000-0005-0000-0000-0000C6080000}"/>
    <cellStyle name="Normal 5 10 3 6 8" xfId="2252" xr:uid="{00000000-0005-0000-0000-0000C7080000}"/>
    <cellStyle name="Normal 5 10 3 6 9" xfId="2253" xr:uid="{00000000-0005-0000-0000-0000C8080000}"/>
    <cellStyle name="Normal 5 10 3 7" xfId="2254" xr:uid="{00000000-0005-0000-0000-0000C9080000}"/>
    <cellStyle name="Normal 5 10 3 7 10" xfId="2255" xr:uid="{00000000-0005-0000-0000-0000CA080000}"/>
    <cellStyle name="Normal 5 10 3 7 11" xfId="2256" xr:uid="{00000000-0005-0000-0000-0000CB080000}"/>
    <cellStyle name="Normal 5 10 3 7 12" xfId="2257" xr:uid="{00000000-0005-0000-0000-0000CC080000}"/>
    <cellStyle name="Normal 5 10 3 7 2" xfId="2258" xr:uid="{00000000-0005-0000-0000-0000CD080000}"/>
    <cellStyle name="Normal 5 10 3 7 2 2" xfId="2259" xr:uid="{00000000-0005-0000-0000-0000CE080000}"/>
    <cellStyle name="Normal 5 10 3 7 2 3" xfId="2260" xr:uid="{00000000-0005-0000-0000-0000CF080000}"/>
    <cellStyle name="Normal 5 10 3 7 2 4" xfId="2261" xr:uid="{00000000-0005-0000-0000-0000D0080000}"/>
    <cellStyle name="Normal 5 10 3 7 2 5" xfId="2262" xr:uid="{00000000-0005-0000-0000-0000D1080000}"/>
    <cellStyle name="Normal 5 10 3 7 2 6" xfId="2263" xr:uid="{00000000-0005-0000-0000-0000D2080000}"/>
    <cellStyle name="Normal 5 10 3 7 2 7" xfId="2264" xr:uid="{00000000-0005-0000-0000-0000D3080000}"/>
    <cellStyle name="Normal 5 10 3 7 2 8" xfId="2265" xr:uid="{00000000-0005-0000-0000-0000D4080000}"/>
    <cellStyle name="Normal 5 10 3 7 3" xfId="2266" xr:uid="{00000000-0005-0000-0000-0000D5080000}"/>
    <cellStyle name="Normal 5 10 3 7 3 2" xfId="2267" xr:uid="{00000000-0005-0000-0000-0000D6080000}"/>
    <cellStyle name="Normal 5 10 3 7 3 3" xfId="2268" xr:uid="{00000000-0005-0000-0000-0000D7080000}"/>
    <cellStyle name="Normal 5 10 3 7 3 4" xfId="2269" xr:uid="{00000000-0005-0000-0000-0000D8080000}"/>
    <cellStyle name="Normal 5 10 3 7 3 5" xfId="2270" xr:uid="{00000000-0005-0000-0000-0000D9080000}"/>
    <cellStyle name="Normal 5 10 3 7 3 6" xfId="2271" xr:uid="{00000000-0005-0000-0000-0000DA080000}"/>
    <cellStyle name="Normal 5 10 3 7 3 7" xfId="2272" xr:uid="{00000000-0005-0000-0000-0000DB080000}"/>
    <cellStyle name="Normal 5 10 3 7 3 8" xfId="2273" xr:uid="{00000000-0005-0000-0000-0000DC080000}"/>
    <cellStyle name="Normal 5 10 3 7 4" xfId="2274" xr:uid="{00000000-0005-0000-0000-0000DD080000}"/>
    <cellStyle name="Normal 5 10 3 7 4 2" xfId="2275" xr:uid="{00000000-0005-0000-0000-0000DE080000}"/>
    <cellStyle name="Normal 5 10 3 7 4 3" xfId="2276" xr:uid="{00000000-0005-0000-0000-0000DF080000}"/>
    <cellStyle name="Normal 5 10 3 7 4 4" xfId="2277" xr:uid="{00000000-0005-0000-0000-0000E0080000}"/>
    <cellStyle name="Normal 5 10 3 7 4 5" xfId="2278" xr:uid="{00000000-0005-0000-0000-0000E1080000}"/>
    <cellStyle name="Normal 5 10 3 7 4 6" xfId="2279" xr:uid="{00000000-0005-0000-0000-0000E2080000}"/>
    <cellStyle name="Normal 5 10 3 7 4 7" xfId="2280" xr:uid="{00000000-0005-0000-0000-0000E3080000}"/>
    <cellStyle name="Normal 5 10 3 7 4 8" xfId="2281" xr:uid="{00000000-0005-0000-0000-0000E4080000}"/>
    <cellStyle name="Normal 5 10 3 7 5" xfId="2282" xr:uid="{00000000-0005-0000-0000-0000E5080000}"/>
    <cellStyle name="Normal 5 10 3 7 5 2" xfId="2283" xr:uid="{00000000-0005-0000-0000-0000E6080000}"/>
    <cellStyle name="Normal 5 10 3 7 5 3" xfId="2284" xr:uid="{00000000-0005-0000-0000-0000E7080000}"/>
    <cellStyle name="Normal 5 10 3 7 5 4" xfId="2285" xr:uid="{00000000-0005-0000-0000-0000E8080000}"/>
    <cellStyle name="Normal 5 10 3 7 5 5" xfId="2286" xr:uid="{00000000-0005-0000-0000-0000E9080000}"/>
    <cellStyle name="Normal 5 10 3 7 5 6" xfId="2287" xr:uid="{00000000-0005-0000-0000-0000EA080000}"/>
    <cellStyle name="Normal 5 10 3 7 5 7" xfId="2288" xr:uid="{00000000-0005-0000-0000-0000EB080000}"/>
    <cellStyle name="Normal 5 10 3 7 5 8" xfId="2289" xr:uid="{00000000-0005-0000-0000-0000EC080000}"/>
    <cellStyle name="Normal 5 10 3 7 6" xfId="2290" xr:uid="{00000000-0005-0000-0000-0000ED080000}"/>
    <cellStyle name="Normal 5 10 3 7 7" xfId="2291" xr:uid="{00000000-0005-0000-0000-0000EE080000}"/>
    <cellStyle name="Normal 5 10 3 7 8" xfId="2292" xr:uid="{00000000-0005-0000-0000-0000EF080000}"/>
    <cellStyle name="Normal 5 10 3 7 9" xfId="2293" xr:uid="{00000000-0005-0000-0000-0000F0080000}"/>
    <cellStyle name="Normal 5 10 3 8" xfId="2294" xr:uid="{00000000-0005-0000-0000-0000F1080000}"/>
    <cellStyle name="Normal 5 10 3 8 10" xfId="2295" xr:uid="{00000000-0005-0000-0000-0000F2080000}"/>
    <cellStyle name="Normal 5 10 3 8 11" xfId="2296" xr:uid="{00000000-0005-0000-0000-0000F3080000}"/>
    <cellStyle name="Normal 5 10 3 8 12" xfId="2297" xr:uid="{00000000-0005-0000-0000-0000F4080000}"/>
    <cellStyle name="Normal 5 10 3 8 2" xfId="2298" xr:uid="{00000000-0005-0000-0000-0000F5080000}"/>
    <cellStyle name="Normal 5 10 3 8 2 2" xfId="2299" xr:uid="{00000000-0005-0000-0000-0000F6080000}"/>
    <cellStyle name="Normal 5 10 3 8 2 3" xfId="2300" xr:uid="{00000000-0005-0000-0000-0000F7080000}"/>
    <cellStyle name="Normal 5 10 3 8 2 4" xfId="2301" xr:uid="{00000000-0005-0000-0000-0000F8080000}"/>
    <cellStyle name="Normal 5 10 3 8 2 5" xfId="2302" xr:uid="{00000000-0005-0000-0000-0000F9080000}"/>
    <cellStyle name="Normal 5 10 3 8 2 6" xfId="2303" xr:uid="{00000000-0005-0000-0000-0000FA080000}"/>
    <cellStyle name="Normal 5 10 3 8 2 7" xfId="2304" xr:uid="{00000000-0005-0000-0000-0000FB080000}"/>
    <cellStyle name="Normal 5 10 3 8 2 8" xfId="2305" xr:uid="{00000000-0005-0000-0000-0000FC080000}"/>
    <cellStyle name="Normal 5 10 3 8 3" xfId="2306" xr:uid="{00000000-0005-0000-0000-0000FD080000}"/>
    <cellStyle name="Normal 5 10 3 8 3 2" xfId="2307" xr:uid="{00000000-0005-0000-0000-0000FE080000}"/>
    <cellStyle name="Normal 5 10 3 8 3 3" xfId="2308" xr:uid="{00000000-0005-0000-0000-0000FF080000}"/>
    <cellStyle name="Normal 5 10 3 8 3 4" xfId="2309" xr:uid="{00000000-0005-0000-0000-000000090000}"/>
    <cellStyle name="Normal 5 10 3 8 3 5" xfId="2310" xr:uid="{00000000-0005-0000-0000-000001090000}"/>
    <cellStyle name="Normal 5 10 3 8 3 6" xfId="2311" xr:uid="{00000000-0005-0000-0000-000002090000}"/>
    <cellStyle name="Normal 5 10 3 8 3 7" xfId="2312" xr:uid="{00000000-0005-0000-0000-000003090000}"/>
    <cellStyle name="Normal 5 10 3 8 3 8" xfId="2313" xr:uid="{00000000-0005-0000-0000-000004090000}"/>
    <cellStyle name="Normal 5 10 3 8 4" xfId="2314" xr:uid="{00000000-0005-0000-0000-000005090000}"/>
    <cellStyle name="Normal 5 10 3 8 4 2" xfId="2315" xr:uid="{00000000-0005-0000-0000-000006090000}"/>
    <cellStyle name="Normal 5 10 3 8 4 3" xfId="2316" xr:uid="{00000000-0005-0000-0000-000007090000}"/>
    <cellStyle name="Normal 5 10 3 8 4 4" xfId="2317" xr:uid="{00000000-0005-0000-0000-000008090000}"/>
    <cellStyle name="Normal 5 10 3 8 4 5" xfId="2318" xr:uid="{00000000-0005-0000-0000-000009090000}"/>
    <cellStyle name="Normal 5 10 3 8 4 6" xfId="2319" xr:uid="{00000000-0005-0000-0000-00000A090000}"/>
    <cellStyle name="Normal 5 10 3 8 4 7" xfId="2320" xr:uid="{00000000-0005-0000-0000-00000B090000}"/>
    <cellStyle name="Normal 5 10 3 8 4 8" xfId="2321" xr:uid="{00000000-0005-0000-0000-00000C090000}"/>
    <cellStyle name="Normal 5 10 3 8 5" xfId="2322" xr:uid="{00000000-0005-0000-0000-00000D090000}"/>
    <cellStyle name="Normal 5 10 3 8 5 2" xfId="2323" xr:uid="{00000000-0005-0000-0000-00000E090000}"/>
    <cellStyle name="Normal 5 10 3 8 5 3" xfId="2324" xr:uid="{00000000-0005-0000-0000-00000F090000}"/>
    <cellStyle name="Normal 5 10 3 8 5 4" xfId="2325" xr:uid="{00000000-0005-0000-0000-000010090000}"/>
    <cellStyle name="Normal 5 10 3 8 5 5" xfId="2326" xr:uid="{00000000-0005-0000-0000-000011090000}"/>
    <cellStyle name="Normal 5 10 3 8 5 6" xfId="2327" xr:uid="{00000000-0005-0000-0000-000012090000}"/>
    <cellStyle name="Normal 5 10 3 8 5 7" xfId="2328" xr:uid="{00000000-0005-0000-0000-000013090000}"/>
    <cellStyle name="Normal 5 10 3 8 5 8" xfId="2329" xr:uid="{00000000-0005-0000-0000-000014090000}"/>
    <cellStyle name="Normal 5 10 3 8 6" xfId="2330" xr:uid="{00000000-0005-0000-0000-000015090000}"/>
    <cellStyle name="Normal 5 10 3 8 7" xfId="2331" xr:uid="{00000000-0005-0000-0000-000016090000}"/>
    <cellStyle name="Normal 5 10 3 8 8" xfId="2332" xr:uid="{00000000-0005-0000-0000-000017090000}"/>
    <cellStyle name="Normal 5 10 3 8 9" xfId="2333" xr:uid="{00000000-0005-0000-0000-000018090000}"/>
    <cellStyle name="Normal 5 10 3 9" xfId="2334" xr:uid="{00000000-0005-0000-0000-000019090000}"/>
    <cellStyle name="Normal 5 10 3 9 10" xfId="2335" xr:uid="{00000000-0005-0000-0000-00001A090000}"/>
    <cellStyle name="Normal 5 10 3 9 11" xfId="2336" xr:uid="{00000000-0005-0000-0000-00001B090000}"/>
    <cellStyle name="Normal 5 10 3 9 12" xfId="2337" xr:uid="{00000000-0005-0000-0000-00001C090000}"/>
    <cellStyle name="Normal 5 10 3 9 2" xfId="2338" xr:uid="{00000000-0005-0000-0000-00001D090000}"/>
    <cellStyle name="Normal 5 10 3 9 2 2" xfId="2339" xr:uid="{00000000-0005-0000-0000-00001E090000}"/>
    <cellStyle name="Normal 5 10 3 9 2 3" xfId="2340" xr:uid="{00000000-0005-0000-0000-00001F090000}"/>
    <cellStyle name="Normal 5 10 3 9 2 4" xfId="2341" xr:uid="{00000000-0005-0000-0000-000020090000}"/>
    <cellStyle name="Normal 5 10 3 9 2 5" xfId="2342" xr:uid="{00000000-0005-0000-0000-000021090000}"/>
    <cellStyle name="Normal 5 10 3 9 2 6" xfId="2343" xr:uid="{00000000-0005-0000-0000-000022090000}"/>
    <cellStyle name="Normal 5 10 3 9 2 7" xfId="2344" xr:uid="{00000000-0005-0000-0000-000023090000}"/>
    <cellStyle name="Normal 5 10 3 9 2 8" xfId="2345" xr:uid="{00000000-0005-0000-0000-000024090000}"/>
    <cellStyle name="Normal 5 10 3 9 3" xfId="2346" xr:uid="{00000000-0005-0000-0000-000025090000}"/>
    <cellStyle name="Normal 5 10 3 9 3 2" xfId="2347" xr:uid="{00000000-0005-0000-0000-000026090000}"/>
    <cellStyle name="Normal 5 10 3 9 3 3" xfId="2348" xr:uid="{00000000-0005-0000-0000-000027090000}"/>
    <cellStyle name="Normal 5 10 3 9 3 4" xfId="2349" xr:uid="{00000000-0005-0000-0000-000028090000}"/>
    <cellStyle name="Normal 5 10 3 9 3 5" xfId="2350" xr:uid="{00000000-0005-0000-0000-000029090000}"/>
    <cellStyle name="Normal 5 10 3 9 3 6" xfId="2351" xr:uid="{00000000-0005-0000-0000-00002A090000}"/>
    <cellStyle name="Normal 5 10 3 9 3 7" xfId="2352" xr:uid="{00000000-0005-0000-0000-00002B090000}"/>
    <cellStyle name="Normal 5 10 3 9 3 8" xfId="2353" xr:uid="{00000000-0005-0000-0000-00002C090000}"/>
    <cellStyle name="Normal 5 10 3 9 4" xfId="2354" xr:uid="{00000000-0005-0000-0000-00002D090000}"/>
    <cellStyle name="Normal 5 10 3 9 4 2" xfId="2355" xr:uid="{00000000-0005-0000-0000-00002E090000}"/>
    <cellStyle name="Normal 5 10 3 9 4 3" xfId="2356" xr:uid="{00000000-0005-0000-0000-00002F090000}"/>
    <cellStyle name="Normal 5 10 3 9 4 4" xfId="2357" xr:uid="{00000000-0005-0000-0000-000030090000}"/>
    <cellStyle name="Normal 5 10 3 9 4 5" xfId="2358" xr:uid="{00000000-0005-0000-0000-000031090000}"/>
    <cellStyle name="Normal 5 10 3 9 4 6" xfId="2359" xr:uid="{00000000-0005-0000-0000-000032090000}"/>
    <cellStyle name="Normal 5 10 3 9 4 7" xfId="2360" xr:uid="{00000000-0005-0000-0000-000033090000}"/>
    <cellStyle name="Normal 5 10 3 9 4 8" xfId="2361" xr:uid="{00000000-0005-0000-0000-000034090000}"/>
    <cellStyle name="Normal 5 10 3 9 5" xfId="2362" xr:uid="{00000000-0005-0000-0000-000035090000}"/>
    <cellStyle name="Normal 5 10 3 9 5 2" xfId="2363" xr:uid="{00000000-0005-0000-0000-000036090000}"/>
    <cellStyle name="Normal 5 10 3 9 5 3" xfId="2364" xr:uid="{00000000-0005-0000-0000-000037090000}"/>
    <cellStyle name="Normal 5 10 3 9 5 4" xfId="2365" xr:uid="{00000000-0005-0000-0000-000038090000}"/>
    <cellStyle name="Normal 5 10 3 9 5 5" xfId="2366" xr:uid="{00000000-0005-0000-0000-000039090000}"/>
    <cellStyle name="Normal 5 10 3 9 5 6" xfId="2367" xr:uid="{00000000-0005-0000-0000-00003A090000}"/>
    <cellStyle name="Normal 5 10 3 9 5 7" xfId="2368" xr:uid="{00000000-0005-0000-0000-00003B090000}"/>
    <cellStyle name="Normal 5 10 3 9 5 8" xfId="2369" xr:uid="{00000000-0005-0000-0000-00003C090000}"/>
    <cellStyle name="Normal 5 10 3 9 6" xfId="2370" xr:uid="{00000000-0005-0000-0000-00003D090000}"/>
    <cellStyle name="Normal 5 10 3 9 7" xfId="2371" xr:uid="{00000000-0005-0000-0000-00003E090000}"/>
    <cellStyle name="Normal 5 10 3 9 8" xfId="2372" xr:uid="{00000000-0005-0000-0000-00003F090000}"/>
    <cellStyle name="Normal 5 10 3 9 9" xfId="2373" xr:uid="{00000000-0005-0000-0000-000040090000}"/>
    <cellStyle name="Normal 5 10 4" xfId="2374" xr:uid="{00000000-0005-0000-0000-000041090000}"/>
    <cellStyle name="Normal 5 10 4 10" xfId="2375" xr:uid="{00000000-0005-0000-0000-000042090000}"/>
    <cellStyle name="Normal 5 10 4 10 10" xfId="2376" xr:uid="{00000000-0005-0000-0000-000043090000}"/>
    <cellStyle name="Normal 5 10 4 10 11" xfId="2377" xr:uid="{00000000-0005-0000-0000-000044090000}"/>
    <cellStyle name="Normal 5 10 4 10 12" xfId="2378" xr:uid="{00000000-0005-0000-0000-000045090000}"/>
    <cellStyle name="Normal 5 10 4 10 2" xfId="2379" xr:uid="{00000000-0005-0000-0000-000046090000}"/>
    <cellStyle name="Normal 5 10 4 10 2 2" xfId="2380" xr:uid="{00000000-0005-0000-0000-000047090000}"/>
    <cellStyle name="Normal 5 10 4 10 2 3" xfId="2381" xr:uid="{00000000-0005-0000-0000-000048090000}"/>
    <cellStyle name="Normal 5 10 4 10 2 4" xfId="2382" xr:uid="{00000000-0005-0000-0000-000049090000}"/>
    <cellStyle name="Normal 5 10 4 10 2 5" xfId="2383" xr:uid="{00000000-0005-0000-0000-00004A090000}"/>
    <cellStyle name="Normal 5 10 4 10 2 6" xfId="2384" xr:uid="{00000000-0005-0000-0000-00004B090000}"/>
    <cellStyle name="Normal 5 10 4 10 2 7" xfId="2385" xr:uid="{00000000-0005-0000-0000-00004C090000}"/>
    <cellStyle name="Normal 5 10 4 10 2 8" xfId="2386" xr:uid="{00000000-0005-0000-0000-00004D090000}"/>
    <cellStyle name="Normal 5 10 4 10 3" xfId="2387" xr:uid="{00000000-0005-0000-0000-00004E090000}"/>
    <cellStyle name="Normal 5 10 4 10 3 2" xfId="2388" xr:uid="{00000000-0005-0000-0000-00004F090000}"/>
    <cellStyle name="Normal 5 10 4 10 3 3" xfId="2389" xr:uid="{00000000-0005-0000-0000-000050090000}"/>
    <cellStyle name="Normal 5 10 4 10 3 4" xfId="2390" xr:uid="{00000000-0005-0000-0000-000051090000}"/>
    <cellStyle name="Normal 5 10 4 10 3 5" xfId="2391" xr:uid="{00000000-0005-0000-0000-000052090000}"/>
    <cellStyle name="Normal 5 10 4 10 3 6" xfId="2392" xr:uid="{00000000-0005-0000-0000-000053090000}"/>
    <cellStyle name="Normal 5 10 4 10 3 7" xfId="2393" xr:uid="{00000000-0005-0000-0000-000054090000}"/>
    <cellStyle name="Normal 5 10 4 10 3 8" xfId="2394" xr:uid="{00000000-0005-0000-0000-000055090000}"/>
    <cellStyle name="Normal 5 10 4 10 4" xfId="2395" xr:uid="{00000000-0005-0000-0000-000056090000}"/>
    <cellStyle name="Normal 5 10 4 10 4 2" xfId="2396" xr:uid="{00000000-0005-0000-0000-000057090000}"/>
    <cellStyle name="Normal 5 10 4 10 4 3" xfId="2397" xr:uid="{00000000-0005-0000-0000-000058090000}"/>
    <cellStyle name="Normal 5 10 4 10 4 4" xfId="2398" xr:uid="{00000000-0005-0000-0000-000059090000}"/>
    <cellStyle name="Normal 5 10 4 10 4 5" xfId="2399" xr:uid="{00000000-0005-0000-0000-00005A090000}"/>
    <cellStyle name="Normal 5 10 4 10 4 6" xfId="2400" xr:uid="{00000000-0005-0000-0000-00005B090000}"/>
    <cellStyle name="Normal 5 10 4 10 4 7" xfId="2401" xr:uid="{00000000-0005-0000-0000-00005C090000}"/>
    <cellStyle name="Normal 5 10 4 10 4 8" xfId="2402" xr:uid="{00000000-0005-0000-0000-00005D090000}"/>
    <cellStyle name="Normal 5 10 4 10 5" xfId="2403" xr:uid="{00000000-0005-0000-0000-00005E090000}"/>
    <cellStyle name="Normal 5 10 4 10 5 2" xfId="2404" xr:uid="{00000000-0005-0000-0000-00005F090000}"/>
    <cellStyle name="Normal 5 10 4 10 5 3" xfId="2405" xr:uid="{00000000-0005-0000-0000-000060090000}"/>
    <cellStyle name="Normal 5 10 4 10 5 4" xfId="2406" xr:uid="{00000000-0005-0000-0000-000061090000}"/>
    <cellStyle name="Normal 5 10 4 10 5 5" xfId="2407" xr:uid="{00000000-0005-0000-0000-000062090000}"/>
    <cellStyle name="Normal 5 10 4 10 5 6" xfId="2408" xr:uid="{00000000-0005-0000-0000-000063090000}"/>
    <cellStyle name="Normal 5 10 4 10 5 7" xfId="2409" xr:uid="{00000000-0005-0000-0000-000064090000}"/>
    <cellStyle name="Normal 5 10 4 10 5 8" xfId="2410" xr:uid="{00000000-0005-0000-0000-000065090000}"/>
    <cellStyle name="Normal 5 10 4 10 6" xfId="2411" xr:uid="{00000000-0005-0000-0000-000066090000}"/>
    <cellStyle name="Normal 5 10 4 10 7" xfId="2412" xr:uid="{00000000-0005-0000-0000-000067090000}"/>
    <cellStyle name="Normal 5 10 4 10 8" xfId="2413" xr:uid="{00000000-0005-0000-0000-000068090000}"/>
    <cellStyle name="Normal 5 10 4 10 9" xfId="2414" xr:uid="{00000000-0005-0000-0000-000069090000}"/>
    <cellStyle name="Normal 5 10 4 11" xfId="2415" xr:uid="{00000000-0005-0000-0000-00006A090000}"/>
    <cellStyle name="Normal 5 10 4 11 10" xfId="2416" xr:uid="{00000000-0005-0000-0000-00006B090000}"/>
    <cellStyle name="Normal 5 10 4 11 11" xfId="2417" xr:uid="{00000000-0005-0000-0000-00006C090000}"/>
    <cellStyle name="Normal 5 10 4 11 12" xfId="2418" xr:uid="{00000000-0005-0000-0000-00006D090000}"/>
    <cellStyle name="Normal 5 10 4 11 2" xfId="2419" xr:uid="{00000000-0005-0000-0000-00006E090000}"/>
    <cellStyle name="Normal 5 10 4 11 2 2" xfId="2420" xr:uid="{00000000-0005-0000-0000-00006F090000}"/>
    <cellStyle name="Normal 5 10 4 11 2 3" xfId="2421" xr:uid="{00000000-0005-0000-0000-000070090000}"/>
    <cellStyle name="Normal 5 10 4 11 2 4" xfId="2422" xr:uid="{00000000-0005-0000-0000-000071090000}"/>
    <cellStyle name="Normal 5 10 4 11 2 5" xfId="2423" xr:uid="{00000000-0005-0000-0000-000072090000}"/>
    <cellStyle name="Normal 5 10 4 11 2 6" xfId="2424" xr:uid="{00000000-0005-0000-0000-000073090000}"/>
    <cellStyle name="Normal 5 10 4 11 2 7" xfId="2425" xr:uid="{00000000-0005-0000-0000-000074090000}"/>
    <cellStyle name="Normal 5 10 4 11 2 8" xfId="2426" xr:uid="{00000000-0005-0000-0000-000075090000}"/>
    <cellStyle name="Normal 5 10 4 11 3" xfId="2427" xr:uid="{00000000-0005-0000-0000-000076090000}"/>
    <cellStyle name="Normal 5 10 4 11 3 2" xfId="2428" xr:uid="{00000000-0005-0000-0000-000077090000}"/>
    <cellStyle name="Normal 5 10 4 11 3 3" xfId="2429" xr:uid="{00000000-0005-0000-0000-000078090000}"/>
    <cellStyle name="Normal 5 10 4 11 3 4" xfId="2430" xr:uid="{00000000-0005-0000-0000-000079090000}"/>
    <cellStyle name="Normal 5 10 4 11 3 5" xfId="2431" xr:uid="{00000000-0005-0000-0000-00007A090000}"/>
    <cellStyle name="Normal 5 10 4 11 3 6" xfId="2432" xr:uid="{00000000-0005-0000-0000-00007B090000}"/>
    <cellStyle name="Normal 5 10 4 11 3 7" xfId="2433" xr:uid="{00000000-0005-0000-0000-00007C090000}"/>
    <cellStyle name="Normal 5 10 4 11 3 8" xfId="2434" xr:uid="{00000000-0005-0000-0000-00007D090000}"/>
    <cellStyle name="Normal 5 10 4 11 4" xfId="2435" xr:uid="{00000000-0005-0000-0000-00007E090000}"/>
    <cellStyle name="Normal 5 10 4 11 4 2" xfId="2436" xr:uid="{00000000-0005-0000-0000-00007F090000}"/>
    <cellStyle name="Normal 5 10 4 11 4 3" xfId="2437" xr:uid="{00000000-0005-0000-0000-000080090000}"/>
    <cellStyle name="Normal 5 10 4 11 4 4" xfId="2438" xr:uid="{00000000-0005-0000-0000-000081090000}"/>
    <cellStyle name="Normal 5 10 4 11 4 5" xfId="2439" xr:uid="{00000000-0005-0000-0000-000082090000}"/>
    <cellStyle name="Normal 5 10 4 11 4 6" xfId="2440" xr:uid="{00000000-0005-0000-0000-000083090000}"/>
    <cellStyle name="Normal 5 10 4 11 4 7" xfId="2441" xr:uid="{00000000-0005-0000-0000-000084090000}"/>
    <cellStyle name="Normal 5 10 4 11 4 8" xfId="2442" xr:uid="{00000000-0005-0000-0000-000085090000}"/>
    <cellStyle name="Normal 5 10 4 11 5" xfId="2443" xr:uid="{00000000-0005-0000-0000-000086090000}"/>
    <cellStyle name="Normal 5 10 4 11 5 2" xfId="2444" xr:uid="{00000000-0005-0000-0000-000087090000}"/>
    <cellStyle name="Normal 5 10 4 11 5 3" xfId="2445" xr:uid="{00000000-0005-0000-0000-000088090000}"/>
    <cellStyle name="Normal 5 10 4 11 5 4" xfId="2446" xr:uid="{00000000-0005-0000-0000-000089090000}"/>
    <cellStyle name="Normal 5 10 4 11 5 5" xfId="2447" xr:uid="{00000000-0005-0000-0000-00008A090000}"/>
    <cellStyle name="Normal 5 10 4 11 5 6" xfId="2448" xr:uid="{00000000-0005-0000-0000-00008B090000}"/>
    <cellStyle name="Normal 5 10 4 11 5 7" xfId="2449" xr:uid="{00000000-0005-0000-0000-00008C090000}"/>
    <cellStyle name="Normal 5 10 4 11 5 8" xfId="2450" xr:uid="{00000000-0005-0000-0000-00008D090000}"/>
    <cellStyle name="Normal 5 10 4 11 6" xfId="2451" xr:uid="{00000000-0005-0000-0000-00008E090000}"/>
    <cellStyle name="Normal 5 10 4 11 7" xfId="2452" xr:uid="{00000000-0005-0000-0000-00008F090000}"/>
    <cellStyle name="Normal 5 10 4 11 8" xfId="2453" xr:uid="{00000000-0005-0000-0000-000090090000}"/>
    <cellStyle name="Normal 5 10 4 11 9" xfId="2454" xr:uid="{00000000-0005-0000-0000-000091090000}"/>
    <cellStyle name="Normal 5 10 4 12" xfId="2455" xr:uid="{00000000-0005-0000-0000-000092090000}"/>
    <cellStyle name="Normal 5 10 4 12 10" xfId="2456" xr:uid="{00000000-0005-0000-0000-000093090000}"/>
    <cellStyle name="Normal 5 10 4 12 11" xfId="2457" xr:uid="{00000000-0005-0000-0000-000094090000}"/>
    <cellStyle name="Normal 5 10 4 12 12" xfId="2458" xr:uid="{00000000-0005-0000-0000-000095090000}"/>
    <cellStyle name="Normal 5 10 4 12 2" xfId="2459" xr:uid="{00000000-0005-0000-0000-000096090000}"/>
    <cellStyle name="Normal 5 10 4 12 2 2" xfId="2460" xr:uid="{00000000-0005-0000-0000-000097090000}"/>
    <cellStyle name="Normal 5 10 4 12 2 3" xfId="2461" xr:uid="{00000000-0005-0000-0000-000098090000}"/>
    <cellStyle name="Normal 5 10 4 12 2 4" xfId="2462" xr:uid="{00000000-0005-0000-0000-000099090000}"/>
    <cellStyle name="Normal 5 10 4 12 2 5" xfId="2463" xr:uid="{00000000-0005-0000-0000-00009A090000}"/>
    <cellStyle name="Normal 5 10 4 12 2 6" xfId="2464" xr:uid="{00000000-0005-0000-0000-00009B090000}"/>
    <cellStyle name="Normal 5 10 4 12 2 7" xfId="2465" xr:uid="{00000000-0005-0000-0000-00009C090000}"/>
    <cellStyle name="Normal 5 10 4 12 2 8" xfId="2466" xr:uid="{00000000-0005-0000-0000-00009D090000}"/>
    <cellStyle name="Normal 5 10 4 12 3" xfId="2467" xr:uid="{00000000-0005-0000-0000-00009E090000}"/>
    <cellStyle name="Normal 5 10 4 12 3 2" xfId="2468" xr:uid="{00000000-0005-0000-0000-00009F090000}"/>
    <cellStyle name="Normal 5 10 4 12 3 3" xfId="2469" xr:uid="{00000000-0005-0000-0000-0000A0090000}"/>
    <cellStyle name="Normal 5 10 4 12 3 4" xfId="2470" xr:uid="{00000000-0005-0000-0000-0000A1090000}"/>
    <cellStyle name="Normal 5 10 4 12 3 5" xfId="2471" xr:uid="{00000000-0005-0000-0000-0000A2090000}"/>
    <cellStyle name="Normal 5 10 4 12 3 6" xfId="2472" xr:uid="{00000000-0005-0000-0000-0000A3090000}"/>
    <cellStyle name="Normal 5 10 4 12 3 7" xfId="2473" xr:uid="{00000000-0005-0000-0000-0000A4090000}"/>
    <cellStyle name="Normal 5 10 4 12 3 8" xfId="2474" xr:uid="{00000000-0005-0000-0000-0000A5090000}"/>
    <cellStyle name="Normal 5 10 4 12 4" xfId="2475" xr:uid="{00000000-0005-0000-0000-0000A6090000}"/>
    <cellStyle name="Normal 5 10 4 12 4 2" xfId="2476" xr:uid="{00000000-0005-0000-0000-0000A7090000}"/>
    <cellStyle name="Normal 5 10 4 12 4 3" xfId="2477" xr:uid="{00000000-0005-0000-0000-0000A8090000}"/>
    <cellStyle name="Normal 5 10 4 12 4 4" xfId="2478" xr:uid="{00000000-0005-0000-0000-0000A9090000}"/>
    <cellStyle name="Normal 5 10 4 12 4 5" xfId="2479" xr:uid="{00000000-0005-0000-0000-0000AA090000}"/>
    <cellStyle name="Normal 5 10 4 12 4 6" xfId="2480" xr:uid="{00000000-0005-0000-0000-0000AB090000}"/>
    <cellStyle name="Normal 5 10 4 12 4 7" xfId="2481" xr:uid="{00000000-0005-0000-0000-0000AC090000}"/>
    <cellStyle name="Normal 5 10 4 12 4 8" xfId="2482" xr:uid="{00000000-0005-0000-0000-0000AD090000}"/>
    <cellStyle name="Normal 5 10 4 12 5" xfId="2483" xr:uid="{00000000-0005-0000-0000-0000AE090000}"/>
    <cellStyle name="Normal 5 10 4 12 5 2" xfId="2484" xr:uid="{00000000-0005-0000-0000-0000AF090000}"/>
    <cellStyle name="Normal 5 10 4 12 5 3" xfId="2485" xr:uid="{00000000-0005-0000-0000-0000B0090000}"/>
    <cellStyle name="Normal 5 10 4 12 5 4" xfId="2486" xr:uid="{00000000-0005-0000-0000-0000B1090000}"/>
    <cellStyle name="Normal 5 10 4 12 5 5" xfId="2487" xr:uid="{00000000-0005-0000-0000-0000B2090000}"/>
    <cellStyle name="Normal 5 10 4 12 5 6" xfId="2488" xr:uid="{00000000-0005-0000-0000-0000B3090000}"/>
    <cellStyle name="Normal 5 10 4 12 5 7" xfId="2489" xr:uid="{00000000-0005-0000-0000-0000B4090000}"/>
    <cellStyle name="Normal 5 10 4 12 5 8" xfId="2490" xr:uid="{00000000-0005-0000-0000-0000B5090000}"/>
    <cellStyle name="Normal 5 10 4 12 6" xfId="2491" xr:uid="{00000000-0005-0000-0000-0000B6090000}"/>
    <cellStyle name="Normal 5 10 4 12 7" xfId="2492" xr:uid="{00000000-0005-0000-0000-0000B7090000}"/>
    <cellStyle name="Normal 5 10 4 12 8" xfId="2493" xr:uid="{00000000-0005-0000-0000-0000B8090000}"/>
    <cellStyle name="Normal 5 10 4 12 9" xfId="2494" xr:uid="{00000000-0005-0000-0000-0000B9090000}"/>
    <cellStyle name="Normal 5 10 4 13" xfId="2495" xr:uid="{00000000-0005-0000-0000-0000BA090000}"/>
    <cellStyle name="Normal 5 10 4 13 10" xfId="2496" xr:uid="{00000000-0005-0000-0000-0000BB090000}"/>
    <cellStyle name="Normal 5 10 4 13 11" xfId="2497" xr:uid="{00000000-0005-0000-0000-0000BC090000}"/>
    <cellStyle name="Normal 5 10 4 13 12" xfId="2498" xr:uid="{00000000-0005-0000-0000-0000BD090000}"/>
    <cellStyle name="Normal 5 10 4 13 2" xfId="2499" xr:uid="{00000000-0005-0000-0000-0000BE090000}"/>
    <cellStyle name="Normal 5 10 4 13 2 2" xfId="2500" xr:uid="{00000000-0005-0000-0000-0000BF090000}"/>
    <cellStyle name="Normal 5 10 4 13 2 3" xfId="2501" xr:uid="{00000000-0005-0000-0000-0000C0090000}"/>
    <cellStyle name="Normal 5 10 4 13 2 4" xfId="2502" xr:uid="{00000000-0005-0000-0000-0000C1090000}"/>
    <cellStyle name="Normal 5 10 4 13 2 5" xfId="2503" xr:uid="{00000000-0005-0000-0000-0000C2090000}"/>
    <cellStyle name="Normal 5 10 4 13 2 6" xfId="2504" xr:uid="{00000000-0005-0000-0000-0000C3090000}"/>
    <cellStyle name="Normal 5 10 4 13 2 7" xfId="2505" xr:uid="{00000000-0005-0000-0000-0000C4090000}"/>
    <cellStyle name="Normal 5 10 4 13 2 8" xfId="2506" xr:uid="{00000000-0005-0000-0000-0000C5090000}"/>
    <cellStyle name="Normal 5 10 4 13 3" xfId="2507" xr:uid="{00000000-0005-0000-0000-0000C6090000}"/>
    <cellStyle name="Normal 5 10 4 13 3 2" xfId="2508" xr:uid="{00000000-0005-0000-0000-0000C7090000}"/>
    <cellStyle name="Normal 5 10 4 13 3 3" xfId="2509" xr:uid="{00000000-0005-0000-0000-0000C8090000}"/>
    <cellStyle name="Normal 5 10 4 13 3 4" xfId="2510" xr:uid="{00000000-0005-0000-0000-0000C9090000}"/>
    <cellStyle name="Normal 5 10 4 13 3 5" xfId="2511" xr:uid="{00000000-0005-0000-0000-0000CA090000}"/>
    <cellStyle name="Normal 5 10 4 13 3 6" xfId="2512" xr:uid="{00000000-0005-0000-0000-0000CB090000}"/>
    <cellStyle name="Normal 5 10 4 13 3 7" xfId="2513" xr:uid="{00000000-0005-0000-0000-0000CC090000}"/>
    <cellStyle name="Normal 5 10 4 13 3 8" xfId="2514" xr:uid="{00000000-0005-0000-0000-0000CD090000}"/>
    <cellStyle name="Normal 5 10 4 13 4" xfId="2515" xr:uid="{00000000-0005-0000-0000-0000CE090000}"/>
    <cellStyle name="Normal 5 10 4 13 4 2" xfId="2516" xr:uid="{00000000-0005-0000-0000-0000CF090000}"/>
    <cellStyle name="Normal 5 10 4 13 4 3" xfId="2517" xr:uid="{00000000-0005-0000-0000-0000D0090000}"/>
    <cellStyle name="Normal 5 10 4 13 4 4" xfId="2518" xr:uid="{00000000-0005-0000-0000-0000D1090000}"/>
    <cellStyle name="Normal 5 10 4 13 4 5" xfId="2519" xr:uid="{00000000-0005-0000-0000-0000D2090000}"/>
    <cellStyle name="Normal 5 10 4 13 4 6" xfId="2520" xr:uid="{00000000-0005-0000-0000-0000D3090000}"/>
    <cellStyle name="Normal 5 10 4 13 4 7" xfId="2521" xr:uid="{00000000-0005-0000-0000-0000D4090000}"/>
    <cellStyle name="Normal 5 10 4 13 4 8" xfId="2522" xr:uid="{00000000-0005-0000-0000-0000D5090000}"/>
    <cellStyle name="Normal 5 10 4 13 5" xfId="2523" xr:uid="{00000000-0005-0000-0000-0000D6090000}"/>
    <cellStyle name="Normal 5 10 4 13 5 2" xfId="2524" xr:uid="{00000000-0005-0000-0000-0000D7090000}"/>
    <cellStyle name="Normal 5 10 4 13 5 3" xfId="2525" xr:uid="{00000000-0005-0000-0000-0000D8090000}"/>
    <cellStyle name="Normal 5 10 4 13 5 4" xfId="2526" xr:uid="{00000000-0005-0000-0000-0000D9090000}"/>
    <cellStyle name="Normal 5 10 4 13 5 5" xfId="2527" xr:uid="{00000000-0005-0000-0000-0000DA090000}"/>
    <cellStyle name="Normal 5 10 4 13 5 6" xfId="2528" xr:uid="{00000000-0005-0000-0000-0000DB090000}"/>
    <cellStyle name="Normal 5 10 4 13 5 7" xfId="2529" xr:uid="{00000000-0005-0000-0000-0000DC090000}"/>
    <cellStyle name="Normal 5 10 4 13 5 8" xfId="2530" xr:uid="{00000000-0005-0000-0000-0000DD090000}"/>
    <cellStyle name="Normal 5 10 4 13 6" xfId="2531" xr:uid="{00000000-0005-0000-0000-0000DE090000}"/>
    <cellStyle name="Normal 5 10 4 13 7" xfId="2532" xr:uid="{00000000-0005-0000-0000-0000DF090000}"/>
    <cellStyle name="Normal 5 10 4 13 8" xfId="2533" xr:uid="{00000000-0005-0000-0000-0000E0090000}"/>
    <cellStyle name="Normal 5 10 4 13 9" xfId="2534" xr:uid="{00000000-0005-0000-0000-0000E1090000}"/>
    <cellStyle name="Normal 5 10 4 14" xfId="2535" xr:uid="{00000000-0005-0000-0000-0000E2090000}"/>
    <cellStyle name="Normal 5 10 4 14 2" xfId="2536" xr:uid="{00000000-0005-0000-0000-0000E3090000}"/>
    <cellStyle name="Normal 5 10 4 14 3" xfId="2537" xr:uid="{00000000-0005-0000-0000-0000E4090000}"/>
    <cellStyle name="Normal 5 10 4 14 4" xfId="2538" xr:uid="{00000000-0005-0000-0000-0000E5090000}"/>
    <cellStyle name="Normal 5 10 4 14 5" xfId="2539" xr:uid="{00000000-0005-0000-0000-0000E6090000}"/>
    <cellStyle name="Normal 5 10 4 14 6" xfId="2540" xr:uid="{00000000-0005-0000-0000-0000E7090000}"/>
    <cellStyle name="Normal 5 10 4 14 7" xfId="2541" xr:uid="{00000000-0005-0000-0000-0000E8090000}"/>
    <cellStyle name="Normal 5 10 4 14 8" xfId="2542" xr:uid="{00000000-0005-0000-0000-0000E9090000}"/>
    <cellStyle name="Normal 5 10 4 15" xfId="2543" xr:uid="{00000000-0005-0000-0000-0000EA090000}"/>
    <cellStyle name="Normal 5 10 4 15 2" xfId="2544" xr:uid="{00000000-0005-0000-0000-0000EB090000}"/>
    <cellStyle name="Normal 5 10 4 15 3" xfId="2545" xr:uid="{00000000-0005-0000-0000-0000EC090000}"/>
    <cellStyle name="Normal 5 10 4 15 4" xfId="2546" xr:uid="{00000000-0005-0000-0000-0000ED090000}"/>
    <cellStyle name="Normal 5 10 4 15 5" xfId="2547" xr:uid="{00000000-0005-0000-0000-0000EE090000}"/>
    <cellStyle name="Normal 5 10 4 15 6" xfId="2548" xr:uid="{00000000-0005-0000-0000-0000EF090000}"/>
    <cellStyle name="Normal 5 10 4 15 7" xfId="2549" xr:uid="{00000000-0005-0000-0000-0000F0090000}"/>
    <cellStyle name="Normal 5 10 4 15 8" xfId="2550" xr:uid="{00000000-0005-0000-0000-0000F1090000}"/>
    <cellStyle name="Normal 5 10 4 16" xfId="2551" xr:uid="{00000000-0005-0000-0000-0000F2090000}"/>
    <cellStyle name="Normal 5 10 4 16 2" xfId="2552" xr:uid="{00000000-0005-0000-0000-0000F3090000}"/>
    <cellStyle name="Normal 5 10 4 16 3" xfId="2553" xr:uid="{00000000-0005-0000-0000-0000F4090000}"/>
    <cellStyle name="Normal 5 10 4 16 4" xfId="2554" xr:uid="{00000000-0005-0000-0000-0000F5090000}"/>
    <cellStyle name="Normal 5 10 4 16 5" xfId="2555" xr:uid="{00000000-0005-0000-0000-0000F6090000}"/>
    <cellStyle name="Normal 5 10 4 16 6" xfId="2556" xr:uid="{00000000-0005-0000-0000-0000F7090000}"/>
    <cellStyle name="Normal 5 10 4 16 7" xfId="2557" xr:uid="{00000000-0005-0000-0000-0000F8090000}"/>
    <cellStyle name="Normal 5 10 4 16 8" xfId="2558" xr:uid="{00000000-0005-0000-0000-0000F9090000}"/>
    <cellStyle name="Normal 5 10 4 17" xfId="2559" xr:uid="{00000000-0005-0000-0000-0000FA090000}"/>
    <cellStyle name="Normal 5 10 4 17 2" xfId="2560" xr:uid="{00000000-0005-0000-0000-0000FB090000}"/>
    <cellStyle name="Normal 5 10 4 17 3" xfId="2561" xr:uid="{00000000-0005-0000-0000-0000FC090000}"/>
    <cellStyle name="Normal 5 10 4 17 4" xfId="2562" xr:uid="{00000000-0005-0000-0000-0000FD090000}"/>
    <cellStyle name="Normal 5 10 4 17 5" xfId="2563" xr:uid="{00000000-0005-0000-0000-0000FE090000}"/>
    <cellStyle name="Normal 5 10 4 17 6" xfId="2564" xr:uid="{00000000-0005-0000-0000-0000FF090000}"/>
    <cellStyle name="Normal 5 10 4 17 7" xfId="2565" xr:uid="{00000000-0005-0000-0000-0000000A0000}"/>
    <cellStyle name="Normal 5 10 4 17 8" xfId="2566" xr:uid="{00000000-0005-0000-0000-0000010A0000}"/>
    <cellStyle name="Normal 5 10 4 18" xfId="2567" xr:uid="{00000000-0005-0000-0000-0000020A0000}"/>
    <cellStyle name="Normal 5 10 4 19" xfId="2568" xr:uid="{00000000-0005-0000-0000-0000030A0000}"/>
    <cellStyle name="Normal 5 10 4 2" xfId="2569" xr:uid="{00000000-0005-0000-0000-0000040A0000}"/>
    <cellStyle name="Normal 5 10 4 2 10" xfId="2570" xr:uid="{00000000-0005-0000-0000-0000050A0000}"/>
    <cellStyle name="Normal 5 10 4 2 11" xfId="2571" xr:uid="{00000000-0005-0000-0000-0000060A0000}"/>
    <cellStyle name="Normal 5 10 4 2 12" xfId="2572" xr:uid="{00000000-0005-0000-0000-0000070A0000}"/>
    <cellStyle name="Normal 5 10 4 2 2" xfId="2573" xr:uid="{00000000-0005-0000-0000-0000080A0000}"/>
    <cellStyle name="Normal 5 10 4 2 2 2" xfId="2574" xr:uid="{00000000-0005-0000-0000-0000090A0000}"/>
    <cellStyle name="Normal 5 10 4 2 2 3" xfId="2575" xr:uid="{00000000-0005-0000-0000-00000A0A0000}"/>
    <cellStyle name="Normal 5 10 4 2 2 4" xfId="2576" xr:uid="{00000000-0005-0000-0000-00000B0A0000}"/>
    <cellStyle name="Normal 5 10 4 2 2 5" xfId="2577" xr:uid="{00000000-0005-0000-0000-00000C0A0000}"/>
    <cellStyle name="Normal 5 10 4 2 2 6" xfId="2578" xr:uid="{00000000-0005-0000-0000-00000D0A0000}"/>
    <cellStyle name="Normal 5 10 4 2 2 7" xfId="2579" xr:uid="{00000000-0005-0000-0000-00000E0A0000}"/>
    <cellStyle name="Normal 5 10 4 2 2 8" xfId="2580" xr:uid="{00000000-0005-0000-0000-00000F0A0000}"/>
    <cellStyle name="Normal 5 10 4 2 3" xfId="2581" xr:uid="{00000000-0005-0000-0000-0000100A0000}"/>
    <cellStyle name="Normal 5 10 4 2 3 2" xfId="2582" xr:uid="{00000000-0005-0000-0000-0000110A0000}"/>
    <cellStyle name="Normal 5 10 4 2 3 3" xfId="2583" xr:uid="{00000000-0005-0000-0000-0000120A0000}"/>
    <cellStyle name="Normal 5 10 4 2 3 4" xfId="2584" xr:uid="{00000000-0005-0000-0000-0000130A0000}"/>
    <cellStyle name="Normal 5 10 4 2 3 5" xfId="2585" xr:uid="{00000000-0005-0000-0000-0000140A0000}"/>
    <cellStyle name="Normal 5 10 4 2 3 6" xfId="2586" xr:uid="{00000000-0005-0000-0000-0000150A0000}"/>
    <cellStyle name="Normal 5 10 4 2 3 7" xfId="2587" xr:uid="{00000000-0005-0000-0000-0000160A0000}"/>
    <cellStyle name="Normal 5 10 4 2 3 8" xfId="2588" xr:uid="{00000000-0005-0000-0000-0000170A0000}"/>
    <cellStyle name="Normal 5 10 4 2 4" xfId="2589" xr:uid="{00000000-0005-0000-0000-0000180A0000}"/>
    <cellStyle name="Normal 5 10 4 2 4 2" xfId="2590" xr:uid="{00000000-0005-0000-0000-0000190A0000}"/>
    <cellStyle name="Normal 5 10 4 2 4 3" xfId="2591" xr:uid="{00000000-0005-0000-0000-00001A0A0000}"/>
    <cellStyle name="Normal 5 10 4 2 4 4" xfId="2592" xr:uid="{00000000-0005-0000-0000-00001B0A0000}"/>
    <cellStyle name="Normal 5 10 4 2 4 5" xfId="2593" xr:uid="{00000000-0005-0000-0000-00001C0A0000}"/>
    <cellStyle name="Normal 5 10 4 2 4 6" xfId="2594" xr:uid="{00000000-0005-0000-0000-00001D0A0000}"/>
    <cellStyle name="Normal 5 10 4 2 4 7" xfId="2595" xr:uid="{00000000-0005-0000-0000-00001E0A0000}"/>
    <cellStyle name="Normal 5 10 4 2 4 8" xfId="2596" xr:uid="{00000000-0005-0000-0000-00001F0A0000}"/>
    <cellStyle name="Normal 5 10 4 2 5" xfId="2597" xr:uid="{00000000-0005-0000-0000-0000200A0000}"/>
    <cellStyle name="Normal 5 10 4 2 5 2" xfId="2598" xr:uid="{00000000-0005-0000-0000-0000210A0000}"/>
    <cellStyle name="Normal 5 10 4 2 5 3" xfId="2599" xr:uid="{00000000-0005-0000-0000-0000220A0000}"/>
    <cellStyle name="Normal 5 10 4 2 5 4" xfId="2600" xr:uid="{00000000-0005-0000-0000-0000230A0000}"/>
    <cellStyle name="Normal 5 10 4 2 5 5" xfId="2601" xr:uid="{00000000-0005-0000-0000-0000240A0000}"/>
    <cellStyle name="Normal 5 10 4 2 5 6" xfId="2602" xr:uid="{00000000-0005-0000-0000-0000250A0000}"/>
    <cellStyle name="Normal 5 10 4 2 5 7" xfId="2603" xr:uid="{00000000-0005-0000-0000-0000260A0000}"/>
    <cellStyle name="Normal 5 10 4 2 5 8" xfId="2604" xr:uid="{00000000-0005-0000-0000-0000270A0000}"/>
    <cellStyle name="Normal 5 10 4 2 6" xfId="2605" xr:uid="{00000000-0005-0000-0000-0000280A0000}"/>
    <cellStyle name="Normal 5 10 4 2 7" xfId="2606" xr:uid="{00000000-0005-0000-0000-0000290A0000}"/>
    <cellStyle name="Normal 5 10 4 2 8" xfId="2607" xr:uid="{00000000-0005-0000-0000-00002A0A0000}"/>
    <cellStyle name="Normal 5 10 4 2 9" xfId="2608" xr:uid="{00000000-0005-0000-0000-00002B0A0000}"/>
    <cellStyle name="Normal 5 10 4 20" xfId="2609" xr:uid="{00000000-0005-0000-0000-00002C0A0000}"/>
    <cellStyle name="Normal 5 10 4 21" xfId="2610" xr:uid="{00000000-0005-0000-0000-00002D0A0000}"/>
    <cellStyle name="Normal 5 10 4 22" xfId="2611" xr:uid="{00000000-0005-0000-0000-00002E0A0000}"/>
    <cellStyle name="Normal 5 10 4 23" xfId="2612" xr:uid="{00000000-0005-0000-0000-00002F0A0000}"/>
    <cellStyle name="Normal 5 10 4 24" xfId="2613" xr:uid="{00000000-0005-0000-0000-0000300A0000}"/>
    <cellStyle name="Normal 5 10 4 3" xfId="2614" xr:uid="{00000000-0005-0000-0000-0000310A0000}"/>
    <cellStyle name="Normal 5 10 4 3 10" xfId="2615" xr:uid="{00000000-0005-0000-0000-0000320A0000}"/>
    <cellStyle name="Normal 5 10 4 3 11" xfId="2616" xr:uid="{00000000-0005-0000-0000-0000330A0000}"/>
    <cellStyle name="Normal 5 10 4 3 12" xfId="2617" xr:uid="{00000000-0005-0000-0000-0000340A0000}"/>
    <cellStyle name="Normal 5 10 4 3 2" xfId="2618" xr:uid="{00000000-0005-0000-0000-0000350A0000}"/>
    <cellStyle name="Normal 5 10 4 3 2 2" xfId="2619" xr:uid="{00000000-0005-0000-0000-0000360A0000}"/>
    <cellStyle name="Normal 5 10 4 3 2 3" xfId="2620" xr:uid="{00000000-0005-0000-0000-0000370A0000}"/>
    <cellStyle name="Normal 5 10 4 3 2 4" xfId="2621" xr:uid="{00000000-0005-0000-0000-0000380A0000}"/>
    <cellStyle name="Normal 5 10 4 3 2 5" xfId="2622" xr:uid="{00000000-0005-0000-0000-0000390A0000}"/>
    <cellStyle name="Normal 5 10 4 3 2 6" xfId="2623" xr:uid="{00000000-0005-0000-0000-00003A0A0000}"/>
    <cellStyle name="Normal 5 10 4 3 2 7" xfId="2624" xr:uid="{00000000-0005-0000-0000-00003B0A0000}"/>
    <cellStyle name="Normal 5 10 4 3 2 8" xfId="2625" xr:uid="{00000000-0005-0000-0000-00003C0A0000}"/>
    <cellStyle name="Normal 5 10 4 3 3" xfId="2626" xr:uid="{00000000-0005-0000-0000-00003D0A0000}"/>
    <cellStyle name="Normal 5 10 4 3 3 2" xfId="2627" xr:uid="{00000000-0005-0000-0000-00003E0A0000}"/>
    <cellStyle name="Normal 5 10 4 3 3 3" xfId="2628" xr:uid="{00000000-0005-0000-0000-00003F0A0000}"/>
    <cellStyle name="Normal 5 10 4 3 3 4" xfId="2629" xr:uid="{00000000-0005-0000-0000-0000400A0000}"/>
    <cellStyle name="Normal 5 10 4 3 3 5" xfId="2630" xr:uid="{00000000-0005-0000-0000-0000410A0000}"/>
    <cellStyle name="Normal 5 10 4 3 3 6" xfId="2631" xr:uid="{00000000-0005-0000-0000-0000420A0000}"/>
    <cellStyle name="Normal 5 10 4 3 3 7" xfId="2632" xr:uid="{00000000-0005-0000-0000-0000430A0000}"/>
    <cellStyle name="Normal 5 10 4 3 3 8" xfId="2633" xr:uid="{00000000-0005-0000-0000-0000440A0000}"/>
    <cellStyle name="Normal 5 10 4 3 4" xfId="2634" xr:uid="{00000000-0005-0000-0000-0000450A0000}"/>
    <cellStyle name="Normal 5 10 4 3 4 2" xfId="2635" xr:uid="{00000000-0005-0000-0000-0000460A0000}"/>
    <cellStyle name="Normal 5 10 4 3 4 3" xfId="2636" xr:uid="{00000000-0005-0000-0000-0000470A0000}"/>
    <cellStyle name="Normal 5 10 4 3 4 4" xfId="2637" xr:uid="{00000000-0005-0000-0000-0000480A0000}"/>
    <cellStyle name="Normal 5 10 4 3 4 5" xfId="2638" xr:uid="{00000000-0005-0000-0000-0000490A0000}"/>
    <cellStyle name="Normal 5 10 4 3 4 6" xfId="2639" xr:uid="{00000000-0005-0000-0000-00004A0A0000}"/>
    <cellStyle name="Normal 5 10 4 3 4 7" xfId="2640" xr:uid="{00000000-0005-0000-0000-00004B0A0000}"/>
    <cellStyle name="Normal 5 10 4 3 4 8" xfId="2641" xr:uid="{00000000-0005-0000-0000-00004C0A0000}"/>
    <cellStyle name="Normal 5 10 4 3 5" xfId="2642" xr:uid="{00000000-0005-0000-0000-00004D0A0000}"/>
    <cellStyle name="Normal 5 10 4 3 5 2" xfId="2643" xr:uid="{00000000-0005-0000-0000-00004E0A0000}"/>
    <cellStyle name="Normal 5 10 4 3 5 3" xfId="2644" xr:uid="{00000000-0005-0000-0000-00004F0A0000}"/>
    <cellStyle name="Normal 5 10 4 3 5 4" xfId="2645" xr:uid="{00000000-0005-0000-0000-0000500A0000}"/>
    <cellStyle name="Normal 5 10 4 3 5 5" xfId="2646" xr:uid="{00000000-0005-0000-0000-0000510A0000}"/>
    <cellStyle name="Normal 5 10 4 3 5 6" xfId="2647" xr:uid="{00000000-0005-0000-0000-0000520A0000}"/>
    <cellStyle name="Normal 5 10 4 3 5 7" xfId="2648" xr:uid="{00000000-0005-0000-0000-0000530A0000}"/>
    <cellStyle name="Normal 5 10 4 3 5 8" xfId="2649" xr:uid="{00000000-0005-0000-0000-0000540A0000}"/>
    <cellStyle name="Normal 5 10 4 3 6" xfId="2650" xr:uid="{00000000-0005-0000-0000-0000550A0000}"/>
    <cellStyle name="Normal 5 10 4 3 7" xfId="2651" xr:uid="{00000000-0005-0000-0000-0000560A0000}"/>
    <cellStyle name="Normal 5 10 4 3 8" xfId="2652" xr:uid="{00000000-0005-0000-0000-0000570A0000}"/>
    <cellStyle name="Normal 5 10 4 3 9" xfId="2653" xr:uid="{00000000-0005-0000-0000-0000580A0000}"/>
    <cellStyle name="Normal 5 10 4 4" xfId="2654" xr:uid="{00000000-0005-0000-0000-0000590A0000}"/>
    <cellStyle name="Normal 5 10 4 4 10" xfId="2655" xr:uid="{00000000-0005-0000-0000-00005A0A0000}"/>
    <cellStyle name="Normal 5 10 4 4 11" xfId="2656" xr:uid="{00000000-0005-0000-0000-00005B0A0000}"/>
    <cellStyle name="Normal 5 10 4 4 12" xfId="2657" xr:uid="{00000000-0005-0000-0000-00005C0A0000}"/>
    <cellStyle name="Normal 5 10 4 4 2" xfId="2658" xr:uid="{00000000-0005-0000-0000-00005D0A0000}"/>
    <cellStyle name="Normal 5 10 4 4 2 2" xfId="2659" xr:uid="{00000000-0005-0000-0000-00005E0A0000}"/>
    <cellStyle name="Normal 5 10 4 4 2 3" xfId="2660" xr:uid="{00000000-0005-0000-0000-00005F0A0000}"/>
    <cellStyle name="Normal 5 10 4 4 2 4" xfId="2661" xr:uid="{00000000-0005-0000-0000-0000600A0000}"/>
    <cellStyle name="Normal 5 10 4 4 2 5" xfId="2662" xr:uid="{00000000-0005-0000-0000-0000610A0000}"/>
    <cellStyle name="Normal 5 10 4 4 2 6" xfId="2663" xr:uid="{00000000-0005-0000-0000-0000620A0000}"/>
    <cellStyle name="Normal 5 10 4 4 2 7" xfId="2664" xr:uid="{00000000-0005-0000-0000-0000630A0000}"/>
    <cellStyle name="Normal 5 10 4 4 2 8" xfId="2665" xr:uid="{00000000-0005-0000-0000-0000640A0000}"/>
    <cellStyle name="Normal 5 10 4 4 3" xfId="2666" xr:uid="{00000000-0005-0000-0000-0000650A0000}"/>
    <cellStyle name="Normal 5 10 4 4 3 2" xfId="2667" xr:uid="{00000000-0005-0000-0000-0000660A0000}"/>
    <cellStyle name="Normal 5 10 4 4 3 3" xfId="2668" xr:uid="{00000000-0005-0000-0000-0000670A0000}"/>
    <cellStyle name="Normal 5 10 4 4 3 4" xfId="2669" xr:uid="{00000000-0005-0000-0000-0000680A0000}"/>
    <cellStyle name="Normal 5 10 4 4 3 5" xfId="2670" xr:uid="{00000000-0005-0000-0000-0000690A0000}"/>
    <cellStyle name="Normal 5 10 4 4 3 6" xfId="2671" xr:uid="{00000000-0005-0000-0000-00006A0A0000}"/>
    <cellStyle name="Normal 5 10 4 4 3 7" xfId="2672" xr:uid="{00000000-0005-0000-0000-00006B0A0000}"/>
    <cellStyle name="Normal 5 10 4 4 3 8" xfId="2673" xr:uid="{00000000-0005-0000-0000-00006C0A0000}"/>
    <cellStyle name="Normal 5 10 4 4 4" xfId="2674" xr:uid="{00000000-0005-0000-0000-00006D0A0000}"/>
    <cellStyle name="Normal 5 10 4 4 4 2" xfId="2675" xr:uid="{00000000-0005-0000-0000-00006E0A0000}"/>
    <cellStyle name="Normal 5 10 4 4 4 3" xfId="2676" xr:uid="{00000000-0005-0000-0000-00006F0A0000}"/>
    <cellStyle name="Normal 5 10 4 4 4 4" xfId="2677" xr:uid="{00000000-0005-0000-0000-0000700A0000}"/>
    <cellStyle name="Normal 5 10 4 4 4 5" xfId="2678" xr:uid="{00000000-0005-0000-0000-0000710A0000}"/>
    <cellStyle name="Normal 5 10 4 4 4 6" xfId="2679" xr:uid="{00000000-0005-0000-0000-0000720A0000}"/>
    <cellStyle name="Normal 5 10 4 4 4 7" xfId="2680" xr:uid="{00000000-0005-0000-0000-0000730A0000}"/>
    <cellStyle name="Normal 5 10 4 4 4 8" xfId="2681" xr:uid="{00000000-0005-0000-0000-0000740A0000}"/>
    <cellStyle name="Normal 5 10 4 4 5" xfId="2682" xr:uid="{00000000-0005-0000-0000-0000750A0000}"/>
    <cellStyle name="Normal 5 10 4 4 5 2" xfId="2683" xr:uid="{00000000-0005-0000-0000-0000760A0000}"/>
    <cellStyle name="Normal 5 10 4 4 5 3" xfId="2684" xr:uid="{00000000-0005-0000-0000-0000770A0000}"/>
    <cellStyle name="Normal 5 10 4 4 5 4" xfId="2685" xr:uid="{00000000-0005-0000-0000-0000780A0000}"/>
    <cellStyle name="Normal 5 10 4 4 5 5" xfId="2686" xr:uid="{00000000-0005-0000-0000-0000790A0000}"/>
    <cellStyle name="Normal 5 10 4 4 5 6" xfId="2687" xr:uid="{00000000-0005-0000-0000-00007A0A0000}"/>
    <cellStyle name="Normal 5 10 4 4 5 7" xfId="2688" xr:uid="{00000000-0005-0000-0000-00007B0A0000}"/>
    <cellStyle name="Normal 5 10 4 4 5 8" xfId="2689" xr:uid="{00000000-0005-0000-0000-00007C0A0000}"/>
    <cellStyle name="Normal 5 10 4 4 6" xfId="2690" xr:uid="{00000000-0005-0000-0000-00007D0A0000}"/>
    <cellStyle name="Normal 5 10 4 4 7" xfId="2691" xr:uid="{00000000-0005-0000-0000-00007E0A0000}"/>
    <cellStyle name="Normal 5 10 4 4 8" xfId="2692" xr:uid="{00000000-0005-0000-0000-00007F0A0000}"/>
    <cellStyle name="Normal 5 10 4 4 9" xfId="2693" xr:uid="{00000000-0005-0000-0000-0000800A0000}"/>
    <cellStyle name="Normal 5 10 4 5" xfId="2694" xr:uid="{00000000-0005-0000-0000-0000810A0000}"/>
    <cellStyle name="Normal 5 10 4 5 10" xfId="2695" xr:uid="{00000000-0005-0000-0000-0000820A0000}"/>
    <cellStyle name="Normal 5 10 4 5 11" xfId="2696" xr:uid="{00000000-0005-0000-0000-0000830A0000}"/>
    <cellStyle name="Normal 5 10 4 5 12" xfId="2697" xr:uid="{00000000-0005-0000-0000-0000840A0000}"/>
    <cellStyle name="Normal 5 10 4 5 2" xfId="2698" xr:uid="{00000000-0005-0000-0000-0000850A0000}"/>
    <cellStyle name="Normal 5 10 4 5 2 2" xfId="2699" xr:uid="{00000000-0005-0000-0000-0000860A0000}"/>
    <cellStyle name="Normal 5 10 4 5 2 3" xfId="2700" xr:uid="{00000000-0005-0000-0000-0000870A0000}"/>
    <cellStyle name="Normal 5 10 4 5 2 4" xfId="2701" xr:uid="{00000000-0005-0000-0000-0000880A0000}"/>
    <cellStyle name="Normal 5 10 4 5 2 5" xfId="2702" xr:uid="{00000000-0005-0000-0000-0000890A0000}"/>
    <cellStyle name="Normal 5 10 4 5 2 6" xfId="2703" xr:uid="{00000000-0005-0000-0000-00008A0A0000}"/>
    <cellStyle name="Normal 5 10 4 5 2 7" xfId="2704" xr:uid="{00000000-0005-0000-0000-00008B0A0000}"/>
    <cellStyle name="Normal 5 10 4 5 2 8" xfId="2705" xr:uid="{00000000-0005-0000-0000-00008C0A0000}"/>
    <cellStyle name="Normal 5 10 4 5 3" xfId="2706" xr:uid="{00000000-0005-0000-0000-00008D0A0000}"/>
    <cellStyle name="Normal 5 10 4 5 3 2" xfId="2707" xr:uid="{00000000-0005-0000-0000-00008E0A0000}"/>
    <cellStyle name="Normal 5 10 4 5 3 3" xfId="2708" xr:uid="{00000000-0005-0000-0000-00008F0A0000}"/>
    <cellStyle name="Normal 5 10 4 5 3 4" xfId="2709" xr:uid="{00000000-0005-0000-0000-0000900A0000}"/>
    <cellStyle name="Normal 5 10 4 5 3 5" xfId="2710" xr:uid="{00000000-0005-0000-0000-0000910A0000}"/>
    <cellStyle name="Normal 5 10 4 5 3 6" xfId="2711" xr:uid="{00000000-0005-0000-0000-0000920A0000}"/>
    <cellStyle name="Normal 5 10 4 5 3 7" xfId="2712" xr:uid="{00000000-0005-0000-0000-0000930A0000}"/>
    <cellStyle name="Normal 5 10 4 5 3 8" xfId="2713" xr:uid="{00000000-0005-0000-0000-0000940A0000}"/>
    <cellStyle name="Normal 5 10 4 5 4" xfId="2714" xr:uid="{00000000-0005-0000-0000-0000950A0000}"/>
    <cellStyle name="Normal 5 10 4 5 4 2" xfId="2715" xr:uid="{00000000-0005-0000-0000-0000960A0000}"/>
    <cellStyle name="Normal 5 10 4 5 4 3" xfId="2716" xr:uid="{00000000-0005-0000-0000-0000970A0000}"/>
    <cellStyle name="Normal 5 10 4 5 4 4" xfId="2717" xr:uid="{00000000-0005-0000-0000-0000980A0000}"/>
    <cellStyle name="Normal 5 10 4 5 4 5" xfId="2718" xr:uid="{00000000-0005-0000-0000-0000990A0000}"/>
    <cellStyle name="Normal 5 10 4 5 4 6" xfId="2719" xr:uid="{00000000-0005-0000-0000-00009A0A0000}"/>
    <cellStyle name="Normal 5 10 4 5 4 7" xfId="2720" xr:uid="{00000000-0005-0000-0000-00009B0A0000}"/>
    <cellStyle name="Normal 5 10 4 5 4 8" xfId="2721" xr:uid="{00000000-0005-0000-0000-00009C0A0000}"/>
    <cellStyle name="Normal 5 10 4 5 5" xfId="2722" xr:uid="{00000000-0005-0000-0000-00009D0A0000}"/>
    <cellStyle name="Normal 5 10 4 5 5 2" xfId="2723" xr:uid="{00000000-0005-0000-0000-00009E0A0000}"/>
    <cellStyle name="Normal 5 10 4 5 5 3" xfId="2724" xr:uid="{00000000-0005-0000-0000-00009F0A0000}"/>
    <cellStyle name="Normal 5 10 4 5 5 4" xfId="2725" xr:uid="{00000000-0005-0000-0000-0000A00A0000}"/>
    <cellStyle name="Normal 5 10 4 5 5 5" xfId="2726" xr:uid="{00000000-0005-0000-0000-0000A10A0000}"/>
    <cellStyle name="Normal 5 10 4 5 5 6" xfId="2727" xr:uid="{00000000-0005-0000-0000-0000A20A0000}"/>
    <cellStyle name="Normal 5 10 4 5 5 7" xfId="2728" xr:uid="{00000000-0005-0000-0000-0000A30A0000}"/>
    <cellStyle name="Normal 5 10 4 5 5 8" xfId="2729" xr:uid="{00000000-0005-0000-0000-0000A40A0000}"/>
    <cellStyle name="Normal 5 10 4 5 6" xfId="2730" xr:uid="{00000000-0005-0000-0000-0000A50A0000}"/>
    <cellStyle name="Normal 5 10 4 5 7" xfId="2731" xr:uid="{00000000-0005-0000-0000-0000A60A0000}"/>
    <cellStyle name="Normal 5 10 4 5 8" xfId="2732" xr:uid="{00000000-0005-0000-0000-0000A70A0000}"/>
    <cellStyle name="Normal 5 10 4 5 9" xfId="2733" xr:uid="{00000000-0005-0000-0000-0000A80A0000}"/>
    <cellStyle name="Normal 5 10 4 6" xfId="2734" xr:uid="{00000000-0005-0000-0000-0000A90A0000}"/>
    <cellStyle name="Normal 5 10 4 6 10" xfId="2735" xr:uid="{00000000-0005-0000-0000-0000AA0A0000}"/>
    <cellStyle name="Normal 5 10 4 6 11" xfId="2736" xr:uid="{00000000-0005-0000-0000-0000AB0A0000}"/>
    <cellStyle name="Normal 5 10 4 6 12" xfId="2737" xr:uid="{00000000-0005-0000-0000-0000AC0A0000}"/>
    <cellStyle name="Normal 5 10 4 6 2" xfId="2738" xr:uid="{00000000-0005-0000-0000-0000AD0A0000}"/>
    <cellStyle name="Normal 5 10 4 6 2 2" xfId="2739" xr:uid="{00000000-0005-0000-0000-0000AE0A0000}"/>
    <cellStyle name="Normal 5 10 4 6 2 3" xfId="2740" xr:uid="{00000000-0005-0000-0000-0000AF0A0000}"/>
    <cellStyle name="Normal 5 10 4 6 2 4" xfId="2741" xr:uid="{00000000-0005-0000-0000-0000B00A0000}"/>
    <cellStyle name="Normal 5 10 4 6 2 5" xfId="2742" xr:uid="{00000000-0005-0000-0000-0000B10A0000}"/>
    <cellStyle name="Normal 5 10 4 6 2 6" xfId="2743" xr:uid="{00000000-0005-0000-0000-0000B20A0000}"/>
    <cellStyle name="Normal 5 10 4 6 2 7" xfId="2744" xr:uid="{00000000-0005-0000-0000-0000B30A0000}"/>
    <cellStyle name="Normal 5 10 4 6 2 8" xfId="2745" xr:uid="{00000000-0005-0000-0000-0000B40A0000}"/>
    <cellStyle name="Normal 5 10 4 6 3" xfId="2746" xr:uid="{00000000-0005-0000-0000-0000B50A0000}"/>
    <cellStyle name="Normal 5 10 4 6 3 2" xfId="2747" xr:uid="{00000000-0005-0000-0000-0000B60A0000}"/>
    <cellStyle name="Normal 5 10 4 6 3 3" xfId="2748" xr:uid="{00000000-0005-0000-0000-0000B70A0000}"/>
    <cellStyle name="Normal 5 10 4 6 3 4" xfId="2749" xr:uid="{00000000-0005-0000-0000-0000B80A0000}"/>
    <cellStyle name="Normal 5 10 4 6 3 5" xfId="2750" xr:uid="{00000000-0005-0000-0000-0000B90A0000}"/>
    <cellStyle name="Normal 5 10 4 6 3 6" xfId="2751" xr:uid="{00000000-0005-0000-0000-0000BA0A0000}"/>
    <cellStyle name="Normal 5 10 4 6 3 7" xfId="2752" xr:uid="{00000000-0005-0000-0000-0000BB0A0000}"/>
    <cellStyle name="Normal 5 10 4 6 3 8" xfId="2753" xr:uid="{00000000-0005-0000-0000-0000BC0A0000}"/>
    <cellStyle name="Normal 5 10 4 6 4" xfId="2754" xr:uid="{00000000-0005-0000-0000-0000BD0A0000}"/>
    <cellStyle name="Normal 5 10 4 6 4 2" xfId="2755" xr:uid="{00000000-0005-0000-0000-0000BE0A0000}"/>
    <cellStyle name="Normal 5 10 4 6 4 3" xfId="2756" xr:uid="{00000000-0005-0000-0000-0000BF0A0000}"/>
    <cellStyle name="Normal 5 10 4 6 4 4" xfId="2757" xr:uid="{00000000-0005-0000-0000-0000C00A0000}"/>
    <cellStyle name="Normal 5 10 4 6 4 5" xfId="2758" xr:uid="{00000000-0005-0000-0000-0000C10A0000}"/>
    <cellStyle name="Normal 5 10 4 6 4 6" xfId="2759" xr:uid="{00000000-0005-0000-0000-0000C20A0000}"/>
    <cellStyle name="Normal 5 10 4 6 4 7" xfId="2760" xr:uid="{00000000-0005-0000-0000-0000C30A0000}"/>
    <cellStyle name="Normal 5 10 4 6 4 8" xfId="2761" xr:uid="{00000000-0005-0000-0000-0000C40A0000}"/>
    <cellStyle name="Normal 5 10 4 6 5" xfId="2762" xr:uid="{00000000-0005-0000-0000-0000C50A0000}"/>
    <cellStyle name="Normal 5 10 4 6 5 2" xfId="2763" xr:uid="{00000000-0005-0000-0000-0000C60A0000}"/>
    <cellStyle name="Normal 5 10 4 6 5 3" xfId="2764" xr:uid="{00000000-0005-0000-0000-0000C70A0000}"/>
    <cellStyle name="Normal 5 10 4 6 5 4" xfId="2765" xr:uid="{00000000-0005-0000-0000-0000C80A0000}"/>
    <cellStyle name="Normal 5 10 4 6 5 5" xfId="2766" xr:uid="{00000000-0005-0000-0000-0000C90A0000}"/>
    <cellStyle name="Normal 5 10 4 6 5 6" xfId="2767" xr:uid="{00000000-0005-0000-0000-0000CA0A0000}"/>
    <cellStyle name="Normal 5 10 4 6 5 7" xfId="2768" xr:uid="{00000000-0005-0000-0000-0000CB0A0000}"/>
    <cellStyle name="Normal 5 10 4 6 5 8" xfId="2769" xr:uid="{00000000-0005-0000-0000-0000CC0A0000}"/>
    <cellStyle name="Normal 5 10 4 6 6" xfId="2770" xr:uid="{00000000-0005-0000-0000-0000CD0A0000}"/>
    <cellStyle name="Normal 5 10 4 6 7" xfId="2771" xr:uid="{00000000-0005-0000-0000-0000CE0A0000}"/>
    <cellStyle name="Normal 5 10 4 6 8" xfId="2772" xr:uid="{00000000-0005-0000-0000-0000CF0A0000}"/>
    <cellStyle name="Normal 5 10 4 6 9" xfId="2773" xr:uid="{00000000-0005-0000-0000-0000D00A0000}"/>
    <cellStyle name="Normal 5 10 4 7" xfId="2774" xr:uid="{00000000-0005-0000-0000-0000D10A0000}"/>
    <cellStyle name="Normal 5 10 4 7 10" xfId="2775" xr:uid="{00000000-0005-0000-0000-0000D20A0000}"/>
    <cellStyle name="Normal 5 10 4 7 11" xfId="2776" xr:uid="{00000000-0005-0000-0000-0000D30A0000}"/>
    <cellStyle name="Normal 5 10 4 7 12" xfId="2777" xr:uid="{00000000-0005-0000-0000-0000D40A0000}"/>
    <cellStyle name="Normal 5 10 4 7 2" xfId="2778" xr:uid="{00000000-0005-0000-0000-0000D50A0000}"/>
    <cellStyle name="Normal 5 10 4 7 2 2" xfId="2779" xr:uid="{00000000-0005-0000-0000-0000D60A0000}"/>
    <cellStyle name="Normal 5 10 4 7 2 3" xfId="2780" xr:uid="{00000000-0005-0000-0000-0000D70A0000}"/>
    <cellStyle name="Normal 5 10 4 7 2 4" xfId="2781" xr:uid="{00000000-0005-0000-0000-0000D80A0000}"/>
    <cellStyle name="Normal 5 10 4 7 2 5" xfId="2782" xr:uid="{00000000-0005-0000-0000-0000D90A0000}"/>
    <cellStyle name="Normal 5 10 4 7 2 6" xfId="2783" xr:uid="{00000000-0005-0000-0000-0000DA0A0000}"/>
    <cellStyle name="Normal 5 10 4 7 2 7" xfId="2784" xr:uid="{00000000-0005-0000-0000-0000DB0A0000}"/>
    <cellStyle name="Normal 5 10 4 7 2 8" xfId="2785" xr:uid="{00000000-0005-0000-0000-0000DC0A0000}"/>
    <cellStyle name="Normal 5 10 4 7 3" xfId="2786" xr:uid="{00000000-0005-0000-0000-0000DD0A0000}"/>
    <cellStyle name="Normal 5 10 4 7 3 2" xfId="2787" xr:uid="{00000000-0005-0000-0000-0000DE0A0000}"/>
    <cellStyle name="Normal 5 10 4 7 3 3" xfId="2788" xr:uid="{00000000-0005-0000-0000-0000DF0A0000}"/>
    <cellStyle name="Normal 5 10 4 7 3 4" xfId="2789" xr:uid="{00000000-0005-0000-0000-0000E00A0000}"/>
    <cellStyle name="Normal 5 10 4 7 3 5" xfId="2790" xr:uid="{00000000-0005-0000-0000-0000E10A0000}"/>
    <cellStyle name="Normal 5 10 4 7 3 6" xfId="2791" xr:uid="{00000000-0005-0000-0000-0000E20A0000}"/>
    <cellStyle name="Normal 5 10 4 7 3 7" xfId="2792" xr:uid="{00000000-0005-0000-0000-0000E30A0000}"/>
    <cellStyle name="Normal 5 10 4 7 3 8" xfId="2793" xr:uid="{00000000-0005-0000-0000-0000E40A0000}"/>
    <cellStyle name="Normal 5 10 4 7 4" xfId="2794" xr:uid="{00000000-0005-0000-0000-0000E50A0000}"/>
    <cellStyle name="Normal 5 10 4 7 4 2" xfId="2795" xr:uid="{00000000-0005-0000-0000-0000E60A0000}"/>
    <cellStyle name="Normal 5 10 4 7 4 3" xfId="2796" xr:uid="{00000000-0005-0000-0000-0000E70A0000}"/>
    <cellStyle name="Normal 5 10 4 7 4 4" xfId="2797" xr:uid="{00000000-0005-0000-0000-0000E80A0000}"/>
    <cellStyle name="Normal 5 10 4 7 4 5" xfId="2798" xr:uid="{00000000-0005-0000-0000-0000E90A0000}"/>
    <cellStyle name="Normal 5 10 4 7 4 6" xfId="2799" xr:uid="{00000000-0005-0000-0000-0000EA0A0000}"/>
    <cellStyle name="Normal 5 10 4 7 4 7" xfId="2800" xr:uid="{00000000-0005-0000-0000-0000EB0A0000}"/>
    <cellStyle name="Normal 5 10 4 7 4 8" xfId="2801" xr:uid="{00000000-0005-0000-0000-0000EC0A0000}"/>
    <cellStyle name="Normal 5 10 4 7 5" xfId="2802" xr:uid="{00000000-0005-0000-0000-0000ED0A0000}"/>
    <cellStyle name="Normal 5 10 4 7 5 2" xfId="2803" xr:uid="{00000000-0005-0000-0000-0000EE0A0000}"/>
    <cellStyle name="Normal 5 10 4 7 5 3" xfId="2804" xr:uid="{00000000-0005-0000-0000-0000EF0A0000}"/>
    <cellStyle name="Normal 5 10 4 7 5 4" xfId="2805" xr:uid="{00000000-0005-0000-0000-0000F00A0000}"/>
    <cellStyle name="Normal 5 10 4 7 5 5" xfId="2806" xr:uid="{00000000-0005-0000-0000-0000F10A0000}"/>
    <cellStyle name="Normal 5 10 4 7 5 6" xfId="2807" xr:uid="{00000000-0005-0000-0000-0000F20A0000}"/>
    <cellStyle name="Normal 5 10 4 7 5 7" xfId="2808" xr:uid="{00000000-0005-0000-0000-0000F30A0000}"/>
    <cellStyle name="Normal 5 10 4 7 5 8" xfId="2809" xr:uid="{00000000-0005-0000-0000-0000F40A0000}"/>
    <cellStyle name="Normal 5 10 4 7 6" xfId="2810" xr:uid="{00000000-0005-0000-0000-0000F50A0000}"/>
    <cellStyle name="Normal 5 10 4 7 7" xfId="2811" xr:uid="{00000000-0005-0000-0000-0000F60A0000}"/>
    <cellStyle name="Normal 5 10 4 7 8" xfId="2812" xr:uid="{00000000-0005-0000-0000-0000F70A0000}"/>
    <cellStyle name="Normal 5 10 4 7 9" xfId="2813" xr:uid="{00000000-0005-0000-0000-0000F80A0000}"/>
    <cellStyle name="Normal 5 10 4 8" xfId="2814" xr:uid="{00000000-0005-0000-0000-0000F90A0000}"/>
    <cellStyle name="Normal 5 10 4 8 10" xfId="2815" xr:uid="{00000000-0005-0000-0000-0000FA0A0000}"/>
    <cellStyle name="Normal 5 10 4 8 11" xfId="2816" xr:uid="{00000000-0005-0000-0000-0000FB0A0000}"/>
    <cellStyle name="Normal 5 10 4 8 12" xfId="2817" xr:uid="{00000000-0005-0000-0000-0000FC0A0000}"/>
    <cellStyle name="Normal 5 10 4 8 2" xfId="2818" xr:uid="{00000000-0005-0000-0000-0000FD0A0000}"/>
    <cellStyle name="Normal 5 10 4 8 2 2" xfId="2819" xr:uid="{00000000-0005-0000-0000-0000FE0A0000}"/>
    <cellStyle name="Normal 5 10 4 8 2 3" xfId="2820" xr:uid="{00000000-0005-0000-0000-0000FF0A0000}"/>
    <cellStyle name="Normal 5 10 4 8 2 4" xfId="2821" xr:uid="{00000000-0005-0000-0000-0000000B0000}"/>
    <cellStyle name="Normal 5 10 4 8 2 5" xfId="2822" xr:uid="{00000000-0005-0000-0000-0000010B0000}"/>
    <cellStyle name="Normal 5 10 4 8 2 6" xfId="2823" xr:uid="{00000000-0005-0000-0000-0000020B0000}"/>
    <cellStyle name="Normal 5 10 4 8 2 7" xfId="2824" xr:uid="{00000000-0005-0000-0000-0000030B0000}"/>
    <cellStyle name="Normal 5 10 4 8 2 8" xfId="2825" xr:uid="{00000000-0005-0000-0000-0000040B0000}"/>
    <cellStyle name="Normal 5 10 4 8 3" xfId="2826" xr:uid="{00000000-0005-0000-0000-0000050B0000}"/>
    <cellStyle name="Normal 5 10 4 8 3 2" xfId="2827" xr:uid="{00000000-0005-0000-0000-0000060B0000}"/>
    <cellStyle name="Normal 5 10 4 8 3 3" xfId="2828" xr:uid="{00000000-0005-0000-0000-0000070B0000}"/>
    <cellStyle name="Normal 5 10 4 8 3 4" xfId="2829" xr:uid="{00000000-0005-0000-0000-0000080B0000}"/>
    <cellStyle name="Normal 5 10 4 8 3 5" xfId="2830" xr:uid="{00000000-0005-0000-0000-0000090B0000}"/>
    <cellStyle name="Normal 5 10 4 8 3 6" xfId="2831" xr:uid="{00000000-0005-0000-0000-00000A0B0000}"/>
    <cellStyle name="Normal 5 10 4 8 3 7" xfId="2832" xr:uid="{00000000-0005-0000-0000-00000B0B0000}"/>
    <cellStyle name="Normal 5 10 4 8 3 8" xfId="2833" xr:uid="{00000000-0005-0000-0000-00000C0B0000}"/>
    <cellStyle name="Normal 5 10 4 8 4" xfId="2834" xr:uid="{00000000-0005-0000-0000-00000D0B0000}"/>
    <cellStyle name="Normal 5 10 4 8 4 2" xfId="2835" xr:uid="{00000000-0005-0000-0000-00000E0B0000}"/>
    <cellStyle name="Normal 5 10 4 8 4 3" xfId="2836" xr:uid="{00000000-0005-0000-0000-00000F0B0000}"/>
    <cellStyle name="Normal 5 10 4 8 4 4" xfId="2837" xr:uid="{00000000-0005-0000-0000-0000100B0000}"/>
    <cellStyle name="Normal 5 10 4 8 4 5" xfId="2838" xr:uid="{00000000-0005-0000-0000-0000110B0000}"/>
    <cellStyle name="Normal 5 10 4 8 4 6" xfId="2839" xr:uid="{00000000-0005-0000-0000-0000120B0000}"/>
    <cellStyle name="Normal 5 10 4 8 4 7" xfId="2840" xr:uid="{00000000-0005-0000-0000-0000130B0000}"/>
    <cellStyle name="Normal 5 10 4 8 4 8" xfId="2841" xr:uid="{00000000-0005-0000-0000-0000140B0000}"/>
    <cellStyle name="Normal 5 10 4 8 5" xfId="2842" xr:uid="{00000000-0005-0000-0000-0000150B0000}"/>
    <cellStyle name="Normal 5 10 4 8 5 2" xfId="2843" xr:uid="{00000000-0005-0000-0000-0000160B0000}"/>
    <cellStyle name="Normal 5 10 4 8 5 3" xfId="2844" xr:uid="{00000000-0005-0000-0000-0000170B0000}"/>
    <cellStyle name="Normal 5 10 4 8 5 4" xfId="2845" xr:uid="{00000000-0005-0000-0000-0000180B0000}"/>
    <cellStyle name="Normal 5 10 4 8 5 5" xfId="2846" xr:uid="{00000000-0005-0000-0000-0000190B0000}"/>
    <cellStyle name="Normal 5 10 4 8 5 6" xfId="2847" xr:uid="{00000000-0005-0000-0000-00001A0B0000}"/>
    <cellStyle name="Normal 5 10 4 8 5 7" xfId="2848" xr:uid="{00000000-0005-0000-0000-00001B0B0000}"/>
    <cellStyle name="Normal 5 10 4 8 5 8" xfId="2849" xr:uid="{00000000-0005-0000-0000-00001C0B0000}"/>
    <cellStyle name="Normal 5 10 4 8 6" xfId="2850" xr:uid="{00000000-0005-0000-0000-00001D0B0000}"/>
    <cellStyle name="Normal 5 10 4 8 7" xfId="2851" xr:uid="{00000000-0005-0000-0000-00001E0B0000}"/>
    <cellStyle name="Normal 5 10 4 8 8" xfId="2852" xr:uid="{00000000-0005-0000-0000-00001F0B0000}"/>
    <cellStyle name="Normal 5 10 4 8 9" xfId="2853" xr:uid="{00000000-0005-0000-0000-0000200B0000}"/>
    <cellStyle name="Normal 5 10 4 9" xfId="2854" xr:uid="{00000000-0005-0000-0000-0000210B0000}"/>
    <cellStyle name="Normal 5 10 4 9 10" xfId="2855" xr:uid="{00000000-0005-0000-0000-0000220B0000}"/>
    <cellStyle name="Normal 5 10 4 9 11" xfId="2856" xr:uid="{00000000-0005-0000-0000-0000230B0000}"/>
    <cellStyle name="Normal 5 10 4 9 12" xfId="2857" xr:uid="{00000000-0005-0000-0000-0000240B0000}"/>
    <cellStyle name="Normal 5 10 4 9 2" xfId="2858" xr:uid="{00000000-0005-0000-0000-0000250B0000}"/>
    <cellStyle name="Normal 5 10 4 9 2 2" xfId="2859" xr:uid="{00000000-0005-0000-0000-0000260B0000}"/>
    <cellStyle name="Normal 5 10 4 9 2 3" xfId="2860" xr:uid="{00000000-0005-0000-0000-0000270B0000}"/>
    <cellStyle name="Normal 5 10 4 9 2 4" xfId="2861" xr:uid="{00000000-0005-0000-0000-0000280B0000}"/>
    <cellStyle name="Normal 5 10 4 9 2 5" xfId="2862" xr:uid="{00000000-0005-0000-0000-0000290B0000}"/>
    <cellStyle name="Normal 5 10 4 9 2 6" xfId="2863" xr:uid="{00000000-0005-0000-0000-00002A0B0000}"/>
    <cellStyle name="Normal 5 10 4 9 2 7" xfId="2864" xr:uid="{00000000-0005-0000-0000-00002B0B0000}"/>
    <cellStyle name="Normal 5 10 4 9 2 8" xfId="2865" xr:uid="{00000000-0005-0000-0000-00002C0B0000}"/>
    <cellStyle name="Normal 5 10 4 9 3" xfId="2866" xr:uid="{00000000-0005-0000-0000-00002D0B0000}"/>
    <cellStyle name="Normal 5 10 4 9 3 2" xfId="2867" xr:uid="{00000000-0005-0000-0000-00002E0B0000}"/>
    <cellStyle name="Normal 5 10 4 9 3 3" xfId="2868" xr:uid="{00000000-0005-0000-0000-00002F0B0000}"/>
    <cellStyle name="Normal 5 10 4 9 3 4" xfId="2869" xr:uid="{00000000-0005-0000-0000-0000300B0000}"/>
    <cellStyle name="Normal 5 10 4 9 3 5" xfId="2870" xr:uid="{00000000-0005-0000-0000-0000310B0000}"/>
    <cellStyle name="Normal 5 10 4 9 3 6" xfId="2871" xr:uid="{00000000-0005-0000-0000-0000320B0000}"/>
    <cellStyle name="Normal 5 10 4 9 3 7" xfId="2872" xr:uid="{00000000-0005-0000-0000-0000330B0000}"/>
    <cellStyle name="Normal 5 10 4 9 3 8" xfId="2873" xr:uid="{00000000-0005-0000-0000-0000340B0000}"/>
    <cellStyle name="Normal 5 10 4 9 4" xfId="2874" xr:uid="{00000000-0005-0000-0000-0000350B0000}"/>
    <cellStyle name="Normal 5 10 4 9 4 2" xfId="2875" xr:uid="{00000000-0005-0000-0000-0000360B0000}"/>
    <cellStyle name="Normal 5 10 4 9 4 3" xfId="2876" xr:uid="{00000000-0005-0000-0000-0000370B0000}"/>
    <cellStyle name="Normal 5 10 4 9 4 4" xfId="2877" xr:uid="{00000000-0005-0000-0000-0000380B0000}"/>
    <cellStyle name="Normal 5 10 4 9 4 5" xfId="2878" xr:uid="{00000000-0005-0000-0000-0000390B0000}"/>
    <cellStyle name="Normal 5 10 4 9 4 6" xfId="2879" xr:uid="{00000000-0005-0000-0000-00003A0B0000}"/>
    <cellStyle name="Normal 5 10 4 9 4 7" xfId="2880" xr:uid="{00000000-0005-0000-0000-00003B0B0000}"/>
    <cellStyle name="Normal 5 10 4 9 4 8" xfId="2881" xr:uid="{00000000-0005-0000-0000-00003C0B0000}"/>
    <cellStyle name="Normal 5 10 4 9 5" xfId="2882" xr:uid="{00000000-0005-0000-0000-00003D0B0000}"/>
    <cellStyle name="Normal 5 10 4 9 5 2" xfId="2883" xr:uid="{00000000-0005-0000-0000-00003E0B0000}"/>
    <cellStyle name="Normal 5 10 4 9 5 3" xfId="2884" xr:uid="{00000000-0005-0000-0000-00003F0B0000}"/>
    <cellStyle name="Normal 5 10 4 9 5 4" xfId="2885" xr:uid="{00000000-0005-0000-0000-0000400B0000}"/>
    <cellStyle name="Normal 5 10 4 9 5 5" xfId="2886" xr:uid="{00000000-0005-0000-0000-0000410B0000}"/>
    <cellStyle name="Normal 5 10 4 9 5 6" xfId="2887" xr:uid="{00000000-0005-0000-0000-0000420B0000}"/>
    <cellStyle name="Normal 5 10 4 9 5 7" xfId="2888" xr:uid="{00000000-0005-0000-0000-0000430B0000}"/>
    <cellStyle name="Normal 5 10 4 9 5 8" xfId="2889" xr:uid="{00000000-0005-0000-0000-0000440B0000}"/>
    <cellStyle name="Normal 5 10 4 9 6" xfId="2890" xr:uid="{00000000-0005-0000-0000-0000450B0000}"/>
    <cellStyle name="Normal 5 10 4 9 7" xfId="2891" xr:uid="{00000000-0005-0000-0000-0000460B0000}"/>
    <cellStyle name="Normal 5 10 4 9 8" xfId="2892" xr:uid="{00000000-0005-0000-0000-0000470B0000}"/>
    <cellStyle name="Normal 5 10 4 9 9" xfId="2893" xr:uid="{00000000-0005-0000-0000-0000480B0000}"/>
    <cellStyle name="Normal 5 10 5" xfId="2894" xr:uid="{00000000-0005-0000-0000-0000490B0000}"/>
    <cellStyle name="Normal 5 10 5 10" xfId="2895" xr:uid="{00000000-0005-0000-0000-00004A0B0000}"/>
    <cellStyle name="Normal 5 10 5 11" xfId="2896" xr:uid="{00000000-0005-0000-0000-00004B0B0000}"/>
    <cellStyle name="Normal 5 10 5 12" xfId="2897" xr:uid="{00000000-0005-0000-0000-00004C0B0000}"/>
    <cellStyle name="Normal 5 10 5 2" xfId="2898" xr:uid="{00000000-0005-0000-0000-00004D0B0000}"/>
    <cellStyle name="Normal 5 10 5 2 2" xfId="2899" xr:uid="{00000000-0005-0000-0000-00004E0B0000}"/>
    <cellStyle name="Normal 5 10 5 2 3" xfId="2900" xr:uid="{00000000-0005-0000-0000-00004F0B0000}"/>
    <cellStyle name="Normal 5 10 5 2 4" xfId="2901" xr:uid="{00000000-0005-0000-0000-0000500B0000}"/>
    <cellStyle name="Normal 5 10 5 2 5" xfId="2902" xr:uid="{00000000-0005-0000-0000-0000510B0000}"/>
    <cellStyle name="Normal 5 10 5 2 6" xfId="2903" xr:uid="{00000000-0005-0000-0000-0000520B0000}"/>
    <cellStyle name="Normal 5 10 5 2 7" xfId="2904" xr:uid="{00000000-0005-0000-0000-0000530B0000}"/>
    <cellStyle name="Normal 5 10 5 2 8" xfId="2905" xr:uid="{00000000-0005-0000-0000-0000540B0000}"/>
    <cellStyle name="Normal 5 10 5 3" xfId="2906" xr:uid="{00000000-0005-0000-0000-0000550B0000}"/>
    <cellStyle name="Normal 5 10 5 3 2" xfId="2907" xr:uid="{00000000-0005-0000-0000-0000560B0000}"/>
    <cellStyle name="Normal 5 10 5 3 3" xfId="2908" xr:uid="{00000000-0005-0000-0000-0000570B0000}"/>
    <cellStyle name="Normal 5 10 5 3 4" xfId="2909" xr:uid="{00000000-0005-0000-0000-0000580B0000}"/>
    <cellStyle name="Normal 5 10 5 3 5" xfId="2910" xr:uid="{00000000-0005-0000-0000-0000590B0000}"/>
    <cellStyle name="Normal 5 10 5 3 6" xfId="2911" xr:uid="{00000000-0005-0000-0000-00005A0B0000}"/>
    <cellStyle name="Normal 5 10 5 3 7" xfId="2912" xr:uid="{00000000-0005-0000-0000-00005B0B0000}"/>
    <cellStyle name="Normal 5 10 5 3 8" xfId="2913" xr:uid="{00000000-0005-0000-0000-00005C0B0000}"/>
    <cellStyle name="Normal 5 10 5 4" xfId="2914" xr:uid="{00000000-0005-0000-0000-00005D0B0000}"/>
    <cellStyle name="Normal 5 10 5 4 2" xfId="2915" xr:uid="{00000000-0005-0000-0000-00005E0B0000}"/>
    <cellStyle name="Normal 5 10 5 4 3" xfId="2916" xr:uid="{00000000-0005-0000-0000-00005F0B0000}"/>
    <cellStyle name="Normal 5 10 5 4 4" xfId="2917" xr:uid="{00000000-0005-0000-0000-0000600B0000}"/>
    <cellStyle name="Normal 5 10 5 4 5" xfId="2918" xr:uid="{00000000-0005-0000-0000-0000610B0000}"/>
    <cellStyle name="Normal 5 10 5 4 6" xfId="2919" xr:uid="{00000000-0005-0000-0000-0000620B0000}"/>
    <cellStyle name="Normal 5 10 5 4 7" xfId="2920" xr:uid="{00000000-0005-0000-0000-0000630B0000}"/>
    <cellStyle name="Normal 5 10 5 4 8" xfId="2921" xr:uid="{00000000-0005-0000-0000-0000640B0000}"/>
    <cellStyle name="Normal 5 10 5 5" xfId="2922" xr:uid="{00000000-0005-0000-0000-0000650B0000}"/>
    <cellStyle name="Normal 5 10 5 5 2" xfId="2923" xr:uid="{00000000-0005-0000-0000-0000660B0000}"/>
    <cellStyle name="Normal 5 10 5 5 3" xfId="2924" xr:uid="{00000000-0005-0000-0000-0000670B0000}"/>
    <cellStyle name="Normal 5 10 5 5 4" xfId="2925" xr:uid="{00000000-0005-0000-0000-0000680B0000}"/>
    <cellStyle name="Normal 5 10 5 5 5" xfId="2926" xr:uid="{00000000-0005-0000-0000-0000690B0000}"/>
    <cellStyle name="Normal 5 10 5 5 6" xfId="2927" xr:uid="{00000000-0005-0000-0000-00006A0B0000}"/>
    <cellStyle name="Normal 5 10 5 5 7" xfId="2928" xr:uid="{00000000-0005-0000-0000-00006B0B0000}"/>
    <cellStyle name="Normal 5 10 5 5 8" xfId="2929" xr:uid="{00000000-0005-0000-0000-00006C0B0000}"/>
    <cellStyle name="Normal 5 10 5 6" xfId="2930" xr:uid="{00000000-0005-0000-0000-00006D0B0000}"/>
    <cellStyle name="Normal 5 10 5 7" xfId="2931" xr:uid="{00000000-0005-0000-0000-00006E0B0000}"/>
    <cellStyle name="Normal 5 10 5 8" xfId="2932" xr:uid="{00000000-0005-0000-0000-00006F0B0000}"/>
    <cellStyle name="Normal 5 10 5 9" xfId="2933" xr:uid="{00000000-0005-0000-0000-0000700B0000}"/>
    <cellStyle name="Normal 5 10 6" xfId="2934" xr:uid="{00000000-0005-0000-0000-0000710B0000}"/>
    <cellStyle name="Normal 5 10 6 10" xfId="2935" xr:uid="{00000000-0005-0000-0000-0000720B0000}"/>
    <cellStyle name="Normal 5 10 6 11" xfId="2936" xr:uid="{00000000-0005-0000-0000-0000730B0000}"/>
    <cellStyle name="Normal 5 10 6 12" xfId="2937" xr:uid="{00000000-0005-0000-0000-0000740B0000}"/>
    <cellStyle name="Normal 5 10 6 2" xfId="2938" xr:uid="{00000000-0005-0000-0000-0000750B0000}"/>
    <cellStyle name="Normal 5 10 6 2 2" xfId="2939" xr:uid="{00000000-0005-0000-0000-0000760B0000}"/>
    <cellStyle name="Normal 5 10 6 2 3" xfId="2940" xr:uid="{00000000-0005-0000-0000-0000770B0000}"/>
    <cellStyle name="Normal 5 10 6 2 4" xfId="2941" xr:uid="{00000000-0005-0000-0000-0000780B0000}"/>
    <cellStyle name="Normal 5 10 6 2 5" xfId="2942" xr:uid="{00000000-0005-0000-0000-0000790B0000}"/>
    <cellStyle name="Normal 5 10 6 2 6" xfId="2943" xr:uid="{00000000-0005-0000-0000-00007A0B0000}"/>
    <cellStyle name="Normal 5 10 6 2 7" xfId="2944" xr:uid="{00000000-0005-0000-0000-00007B0B0000}"/>
    <cellStyle name="Normal 5 10 6 2 8" xfId="2945" xr:uid="{00000000-0005-0000-0000-00007C0B0000}"/>
    <cellStyle name="Normal 5 10 6 3" xfId="2946" xr:uid="{00000000-0005-0000-0000-00007D0B0000}"/>
    <cellStyle name="Normal 5 10 6 3 2" xfId="2947" xr:uid="{00000000-0005-0000-0000-00007E0B0000}"/>
    <cellStyle name="Normal 5 10 6 3 3" xfId="2948" xr:uid="{00000000-0005-0000-0000-00007F0B0000}"/>
    <cellStyle name="Normal 5 10 6 3 4" xfId="2949" xr:uid="{00000000-0005-0000-0000-0000800B0000}"/>
    <cellStyle name="Normal 5 10 6 3 5" xfId="2950" xr:uid="{00000000-0005-0000-0000-0000810B0000}"/>
    <cellStyle name="Normal 5 10 6 3 6" xfId="2951" xr:uid="{00000000-0005-0000-0000-0000820B0000}"/>
    <cellStyle name="Normal 5 10 6 3 7" xfId="2952" xr:uid="{00000000-0005-0000-0000-0000830B0000}"/>
    <cellStyle name="Normal 5 10 6 3 8" xfId="2953" xr:uid="{00000000-0005-0000-0000-0000840B0000}"/>
    <cellStyle name="Normal 5 10 6 4" xfId="2954" xr:uid="{00000000-0005-0000-0000-0000850B0000}"/>
    <cellStyle name="Normal 5 10 6 4 2" xfId="2955" xr:uid="{00000000-0005-0000-0000-0000860B0000}"/>
    <cellStyle name="Normal 5 10 6 4 3" xfId="2956" xr:uid="{00000000-0005-0000-0000-0000870B0000}"/>
    <cellStyle name="Normal 5 10 6 4 4" xfId="2957" xr:uid="{00000000-0005-0000-0000-0000880B0000}"/>
    <cellStyle name="Normal 5 10 6 4 5" xfId="2958" xr:uid="{00000000-0005-0000-0000-0000890B0000}"/>
    <cellStyle name="Normal 5 10 6 4 6" xfId="2959" xr:uid="{00000000-0005-0000-0000-00008A0B0000}"/>
    <cellStyle name="Normal 5 10 6 4 7" xfId="2960" xr:uid="{00000000-0005-0000-0000-00008B0B0000}"/>
    <cellStyle name="Normal 5 10 6 4 8" xfId="2961" xr:uid="{00000000-0005-0000-0000-00008C0B0000}"/>
    <cellStyle name="Normal 5 10 6 5" xfId="2962" xr:uid="{00000000-0005-0000-0000-00008D0B0000}"/>
    <cellStyle name="Normal 5 10 6 5 2" xfId="2963" xr:uid="{00000000-0005-0000-0000-00008E0B0000}"/>
    <cellStyle name="Normal 5 10 6 5 3" xfId="2964" xr:uid="{00000000-0005-0000-0000-00008F0B0000}"/>
    <cellStyle name="Normal 5 10 6 5 4" xfId="2965" xr:uid="{00000000-0005-0000-0000-0000900B0000}"/>
    <cellStyle name="Normal 5 10 6 5 5" xfId="2966" xr:uid="{00000000-0005-0000-0000-0000910B0000}"/>
    <cellStyle name="Normal 5 10 6 5 6" xfId="2967" xr:uid="{00000000-0005-0000-0000-0000920B0000}"/>
    <cellStyle name="Normal 5 10 6 5 7" xfId="2968" xr:uid="{00000000-0005-0000-0000-0000930B0000}"/>
    <cellStyle name="Normal 5 10 6 5 8" xfId="2969" xr:uid="{00000000-0005-0000-0000-0000940B0000}"/>
    <cellStyle name="Normal 5 10 6 6" xfId="2970" xr:uid="{00000000-0005-0000-0000-0000950B0000}"/>
    <cellStyle name="Normal 5 10 6 7" xfId="2971" xr:uid="{00000000-0005-0000-0000-0000960B0000}"/>
    <cellStyle name="Normal 5 10 6 8" xfId="2972" xr:uid="{00000000-0005-0000-0000-0000970B0000}"/>
    <cellStyle name="Normal 5 10 6 9" xfId="2973" xr:uid="{00000000-0005-0000-0000-0000980B0000}"/>
    <cellStyle name="Normal 5 10 7" xfId="2974" xr:uid="{00000000-0005-0000-0000-0000990B0000}"/>
    <cellStyle name="Normal 5 10 7 10" xfId="2975" xr:uid="{00000000-0005-0000-0000-00009A0B0000}"/>
    <cellStyle name="Normal 5 10 7 11" xfId="2976" xr:uid="{00000000-0005-0000-0000-00009B0B0000}"/>
    <cellStyle name="Normal 5 10 7 12" xfId="2977" xr:uid="{00000000-0005-0000-0000-00009C0B0000}"/>
    <cellStyle name="Normal 5 10 7 2" xfId="2978" xr:uid="{00000000-0005-0000-0000-00009D0B0000}"/>
    <cellStyle name="Normal 5 10 7 2 2" xfId="2979" xr:uid="{00000000-0005-0000-0000-00009E0B0000}"/>
    <cellStyle name="Normal 5 10 7 2 3" xfId="2980" xr:uid="{00000000-0005-0000-0000-00009F0B0000}"/>
    <cellStyle name="Normal 5 10 7 2 4" xfId="2981" xr:uid="{00000000-0005-0000-0000-0000A00B0000}"/>
    <cellStyle name="Normal 5 10 7 2 5" xfId="2982" xr:uid="{00000000-0005-0000-0000-0000A10B0000}"/>
    <cellStyle name="Normal 5 10 7 2 6" xfId="2983" xr:uid="{00000000-0005-0000-0000-0000A20B0000}"/>
    <cellStyle name="Normal 5 10 7 2 7" xfId="2984" xr:uid="{00000000-0005-0000-0000-0000A30B0000}"/>
    <cellStyle name="Normal 5 10 7 2 8" xfId="2985" xr:uid="{00000000-0005-0000-0000-0000A40B0000}"/>
    <cellStyle name="Normal 5 10 7 3" xfId="2986" xr:uid="{00000000-0005-0000-0000-0000A50B0000}"/>
    <cellStyle name="Normal 5 10 7 3 2" xfId="2987" xr:uid="{00000000-0005-0000-0000-0000A60B0000}"/>
    <cellStyle name="Normal 5 10 7 3 3" xfId="2988" xr:uid="{00000000-0005-0000-0000-0000A70B0000}"/>
    <cellStyle name="Normal 5 10 7 3 4" xfId="2989" xr:uid="{00000000-0005-0000-0000-0000A80B0000}"/>
    <cellStyle name="Normal 5 10 7 3 5" xfId="2990" xr:uid="{00000000-0005-0000-0000-0000A90B0000}"/>
    <cellStyle name="Normal 5 10 7 3 6" xfId="2991" xr:uid="{00000000-0005-0000-0000-0000AA0B0000}"/>
    <cellStyle name="Normal 5 10 7 3 7" xfId="2992" xr:uid="{00000000-0005-0000-0000-0000AB0B0000}"/>
    <cellStyle name="Normal 5 10 7 3 8" xfId="2993" xr:uid="{00000000-0005-0000-0000-0000AC0B0000}"/>
    <cellStyle name="Normal 5 10 7 4" xfId="2994" xr:uid="{00000000-0005-0000-0000-0000AD0B0000}"/>
    <cellStyle name="Normal 5 10 7 4 2" xfId="2995" xr:uid="{00000000-0005-0000-0000-0000AE0B0000}"/>
    <cellStyle name="Normal 5 10 7 4 3" xfId="2996" xr:uid="{00000000-0005-0000-0000-0000AF0B0000}"/>
    <cellStyle name="Normal 5 10 7 4 4" xfId="2997" xr:uid="{00000000-0005-0000-0000-0000B00B0000}"/>
    <cellStyle name="Normal 5 10 7 4 5" xfId="2998" xr:uid="{00000000-0005-0000-0000-0000B10B0000}"/>
    <cellStyle name="Normal 5 10 7 4 6" xfId="2999" xr:uid="{00000000-0005-0000-0000-0000B20B0000}"/>
    <cellStyle name="Normal 5 10 7 4 7" xfId="3000" xr:uid="{00000000-0005-0000-0000-0000B30B0000}"/>
    <cellStyle name="Normal 5 10 7 4 8" xfId="3001" xr:uid="{00000000-0005-0000-0000-0000B40B0000}"/>
    <cellStyle name="Normal 5 10 7 5" xfId="3002" xr:uid="{00000000-0005-0000-0000-0000B50B0000}"/>
    <cellStyle name="Normal 5 10 7 5 2" xfId="3003" xr:uid="{00000000-0005-0000-0000-0000B60B0000}"/>
    <cellStyle name="Normal 5 10 7 5 3" xfId="3004" xr:uid="{00000000-0005-0000-0000-0000B70B0000}"/>
    <cellStyle name="Normal 5 10 7 5 4" xfId="3005" xr:uid="{00000000-0005-0000-0000-0000B80B0000}"/>
    <cellStyle name="Normal 5 10 7 5 5" xfId="3006" xr:uid="{00000000-0005-0000-0000-0000B90B0000}"/>
    <cellStyle name="Normal 5 10 7 5 6" xfId="3007" xr:uid="{00000000-0005-0000-0000-0000BA0B0000}"/>
    <cellStyle name="Normal 5 10 7 5 7" xfId="3008" xr:uid="{00000000-0005-0000-0000-0000BB0B0000}"/>
    <cellStyle name="Normal 5 10 7 5 8" xfId="3009" xr:uid="{00000000-0005-0000-0000-0000BC0B0000}"/>
    <cellStyle name="Normal 5 10 7 6" xfId="3010" xr:uid="{00000000-0005-0000-0000-0000BD0B0000}"/>
    <cellStyle name="Normal 5 10 7 7" xfId="3011" xr:uid="{00000000-0005-0000-0000-0000BE0B0000}"/>
    <cellStyle name="Normal 5 10 7 8" xfId="3012" xr:uid="{00000000-0005-0000-0000-0000BF0B0000}"/>
    <cellStyle name="Normal 5 10 7 9" xfId="3013" xr:uid="{00000000-0005-0000-0000-0000C00B0000}"/>
    <cellStyle name="Normal 5 10 8" xfId="3014" xr:uid="{00000000-0005-0000-0000-0000C10B0000}"/>
    <cellStyle name="Normal 5 10 8 10" xfId="3015" xr:uid="{00000000-0005-0000-0000-0000C20B0000}"/>
    <cellStyle name="Normal 5 10 8 11" xfId="3016" xr:uid="{00000000-0005-0000-0000-0000C30B0000}"/>
    <cellStyle name="Normal 5 10 8 12" xfId="3017" xr:uid="{00000000-0005-0000-0000-0000C40B0000}"/>
    <cellStyle name="Normal 5 10 8 2" xfId="3018" xr:uid="{00000000-0005-0000-0000-0000C50B0000}"/>
    <cellStyle name="Normal 5 10 8 2 2" xfId="3019" xr:uid="{00000000-0005-0000-0000-0000C60B0000}"/>
    <cellStyle name="Normal 5 10 8 2 3" xfId="3020" xr:uid="{00000000-0005-0000-0000-0000C70B0000}"/>
    <cellStyle name="Normal 5 10 8 2 4" xfId="3021" xr:uid="{00000000-0005-0000-0000-0000C80B0000}"/>
    <cellStyle name="Normal 5 10 8 2 5" xfId="3022" xr:uid="{00000000-0005-0000-0000-0000C90B0000}"/>
    <cellStyle name="Normal 5 10 8 2 6" xfId="3023" xr:uid="{00000000-0005-0000-0000-0000CA0B0000}"/>
    <cellStyle name="Normal 5 10 8 2 7" xfId="3024" xr:uid="{00000000-0005-0000-0000-0000CB0B0000}"/>
    <cellStyle name="Normal 5 10 8 2 8" xfId="3025" xr:uid="{00000000-0005-0000-0000-0000CC0B0000}"/>
    <cellStyle name="Normal 5 10 8 3" xfId="3026" xr:uid="{00000000-0005-0000-0000-0000CD0B0000}"/>
    <cellStyle name="Normal 5 10 8 3 2" xfId="3027" xr:uid="{00000000-0005-0000-0000-0000CE0B0000}"/>
    <cellStyle name="Normal 5 10 8 3 3" xfId="3028" xr:uid="{00000000-0005-0000-0000-0000CF0B0000}"/>
    <cellStyle name="Normal 5 10 8 3 4" xfId="3029" xr:uid="{00000000-0005-0000-0000-0000D00B0000}"/>
    <cellStyle name="Normal 5 10 8 3 5" xfId="3030" xr:uid="{00000000-0005-0000-0000-0000D10B0000}"/>
    <cellStyle name="Normal 5 10 8 3 6" xfId="3031" xr:uid="{00000000-0005-0000-0000-0000D20B0000}"/>
    <cellStyle name="Normal 5 10 8 3 7" xfId="3032" xr:uid="{00000000-0005-0000-0000-0000D30B0000}"/>
    <cellStyle name="Normal 5 10 8 3 8" xfId="3033" xr:uid="{00000000-0005-0000-0000-0000D40B0000}"/>
    <cellStyle name="Normal 5 10 8 4" xfId="3034" xr:uid="{00000000-0005-0000-0000-0000D50B0000}"/>
    <cellStyle name="Normal 5 10 8 4 2" xfId="3035" xr:uid="{00000000-0005-0000-0000-0000D60B0000}"/>
    <cellStyle name="Normal 5 10 8 4 3" xfId="3036" xr:uid="{00000000-0005-0000-0000-0000D70B0000}"/>
    <cellStyle name="Normal 5 10 8 4 4" xfId="3037" xr:uid="{00000000-0005-0000-0000-0000D80B0000}"/>
    <cellStyle name="Normal 5 10 8 4 5" xfId="3038" xr:uid="{00000000-0005-0000-0000-0000D90B0000}"/>
    <cellStyle name="Normal 5 10 8 4 6" xfId="3039" xr:uid="{00000000-0005-0000-0000-0000DA0B0000}"/>
    <cellStyle name="Normal 5 10 8 4 7" xfId="3040" xr:uid="{00000000-0005-0000-0000-0000DB0B0000}"/>
    <cellStyle name="Normal 5 10 8 4 8" xfId="3041" xr:uid="{00000000-0005-0000-0000-0000DC0B0000}"/>
    <cellStyle name="Normal 5 10 8 5" xfId="3042" xr:uid="{00000000-0005-0000-0000-0000DD0B0000}"/>
    <cellStyle name="Normal 5 10 8 5 2" xfId="3043" xr:uid="{00000000-0005-0000-0000-0000DE0B0000}"/>
    <cellStyle name="Normal 5 10 8 5 3" xfId="3044" xr:uid="{00000000-0005-0000-0000-0000DF0B0000}"/>
    <cellStyle name="Normal 5 10 8 5 4" xfId="3045" xr:uid="{00000000-0005-0000-0000-0000E00B0000}"/>
    <cellStyle name="Normal 5 10 8 5 5" xfId="3046" xr:uid="{00000000-0005-0000-0000-0000E10B0000}"/>
    <cellStyle name="Normal 5 10 8 5 6" xfId="3047" xr:uid="{00000000-0005-0000-0000-0000E20B0000}"/>
    <cellStyle name="Normal 5 10 8 5 7" xfId="3048" xr:uid="{00000000-0005-0000-0000-0000E30B0000}"/>
    <cellStyle name="Normal 5 10 8 5 8" xfId="3049" xr:uid="{00000000-0005-0000-0000-0000E40B0000}"/>
    <cellStyle name="Normal 5 10 8 6" xfId="3050" xr:uid="{00000000-0005-0000-0000-0000E50B0000}"/>
    <cellStyle name="Normal 5 10 8 7" xfId="3051" xr:uid="{00000000-0005-0000-0000-0000E60B0000}"/>
    <cellStyle name="Normal 5 10 8 8" xfId="3052" xr:uid="{00000000-0005-0000-0000-0000E70B0000}"/>
    <cellStyle name="Normal 5 10 8 9" xfId="3053" xr:uid="{00000000-0005-0000-0000-0000E80B0000}"/>
    <cellStyle name="Normal 5 10 9" xfId="3054" xr:uid="{00000000-0005-0000-0000-0000E90B0000}"/>
    <cellStyle name="Normal 5 10 9 10" xfId="3055" xr:uid="{00000000-0005-0000-0000-0000EA0B0000}"/>
    <cellStyle name="Normal 5 10 9 11" xfId="3056" xr:uid="{00000000-0005-0000-0000-0000EB0B0000}"/>
    <cellStyle name="Normal 5 10 9 12" xfId="3057" xr:uid="{00000000-0005-0000-0000-0000EC0B0000}"/>
    <cellStyle name="Normal 5 10 9 2" xfId="3058" xr:uid="{00000000-0005-0000-0000-0000ED0B0000}"/>
    <cellStyle name="Normal 5 10 9 2 2" xfId="3059" xr:uid="{00000000-0005-0000-0000-0000EE0B0000}"/>
    <cellStyle name="Normal 5 10 9 2 3" xfId="3060" xr:uid="{00000000-0005-0000-0000-0000EF0B0000}"/>
    <cellStyle name="Normal 5 10 9 2 4" xfId="3061" xr:uid="{00000000-0005-0000-0000-0000F00B0000}"/>
    <cellStyle name="Normal 5 10 9 2 5" xfId="3062" xr:uid="{00000000-0005-0000-0000-0000F10B0000}"/>
    <cellStyle name="Normal 5 10 9 2 6" xfId="3063" xr:uid="{00000000-0005-0000-0000-0000F20B0000}"/>
    <cellStyle name="Normal 5 10 9 2 7" xfId="3064" xr:uid="{00000000-0005-0000-0000-0000F30B0000}"/>
    <cellStyle name="Normal 5 10 9 2 8" xfId="3065" xr:uid="{00000000-0005-0000-0000-0000F40B0000}"/>
    <cellStyle name="Normal 5 10 9 3" xfId="3066" xr:uid="{00000000-0005-0000-0000-0000F50B0000}"/>
    <cellStyle name="Normal 5 10 9 3 2" xfId="3067" xr:uid="{00000000-0005-0000-0000-0000F60B0000}"/>
    <cellStyle name="Normal 5 10 9 3 3" xfId="3068" xr:uid="{00000000-0005-0000-0000-0000F70B0000}"/>
    <cellStyle name="Normal 5 10 9 3 4" xfId="3069" xr:uid="{00000000-0005-0000-0000-0000F80B0000}"/>
    <cellStyle name="Normal 5 10 9 3 5" xfId="3070" xr:uid="{00000000-0005-0000-0000-0000F90B0000}"/>
    <cellStyle name="Normal 5 10 9 3 6" xfId="3071" xr:uid="{00000000-0005-0000-0000-0000FA0B0000}"/>
    <cellStyle name="Normal 5 10 9 3 7" xfId="3072" xr:uid="{00000000-0005-0000-0000-0000FB0B0000}"/>
    <cellStyle name="Normal 5 10 9 3 8" xfId="3073" xr:uid="{00000000-0005-0000-0000-0000FC0B0000}"/>
    <cellStyle name="Normal 5 10 9 4" xfId="3074" xr:uid="{00000000-0005-0000-0000-0000FD0B0000}"/>
    <cellStyle name="Normal 5 10 9 4 2" xfId="3075" xr:uid="{00000000-0005-0000-0000-0000FE0B0000}"/>
    <cellStyle name="Normal 5 10 9 4 3" xfId="3076" xr:uid="{00000000-0005-0000-0000-0000FF0B0000}"/>
    <cellStyle name="Normal 5 10 9 4 4" xfId="3077" xr:uid="{00000000-0005-0000-0000-0000000C0000}"/>
    <cellStyle name="Normal 5 10 9 4 5" xfId="3078" xr:uid="{00000000-0005-0000-0000-0000010C0000}"/>
    <cellStyle name="Normal 5 10 9 4 6" xfId="3079" xr:uid="{00000000-0005-0000-0000-0000020C0000}"/>
    <cellStyle name="Normal 5 10 9 4 7" xfId="3080" xr:uid="{00000000-0005-0000-0000-0000030C0000}"/>
    <cellStyle name="Normal 5 10 9 4 8" xfId="3081" xr:uid="{00000000-0005-0000-0000-0000040C0000}"/>
    <cellStyle name="Normal 5 10 9 5" xfId="3082" xr:uid="{00000000-0005-0000-0000-0000050C0000}"/>
    <cellStyle name="Normal 5 10 9 5 2" xfId="3083" xr:uid="{00000000-0005-0000-0000-0000060C0000}"/>
    <cellStyle name="Normal 5 10 9 5 3" xfId="3084" xr:uid="{00000000-0005-0000-0000-0000070C0000}"/>
    <cellStyle name="Normal 5 10 9 5 4" xfId="3085" xr:uid="{00000000-0005-0000-0000-0000080C0000}"/>
    <cellStyle name="Normal 5 10 9 5 5" xfId="3086" xr:uid="{00000000-0005-0000-0000-0000090C0000}"/>
    <cellStyle name="Normal 5 10 9 5 6" xfId="3087" xr:uid="{00000000-0005-0000-0000-00000A0C0000}"/>
    <cellStyle name="Normal 5 10 9 5 7" xfId="3088" xr:uid="{00000000-0005-0000-0000-00000B0C0000}"/>
    <cellStyle name="Normal 5 10 9 5 8" xfId="3089" xr:uid="{00000000-0005-0000-0000-00000C0C0000}"/>
    <cellStyle name="Normal 5 10 9 6" xfId="3090" xr:uid="{00000000-0005-0000-0000-00000D0C0000}"/>
    <cellStyle name="Normal 5 10 9 7" xfId="3091" xr:uid="{00000000-0005-0000-0000-00000E0C0000}"/>
    <cellStyle name="Normal 5 10 9 8" xfId="3092" xr:uid="{00000000-0005-0000-0000-00000F0C0000}"/>
    <cellStyle name="Normal 5 10 9 9" xfId="3093" xr:uid="{00000000-0005-0000-0000-0000100C0000}"/>
    <cellStyle name="Normal 5 11" xfId="3094" xr:uid="{00000000-0005-0000-0000-0000110C0000}"/>
    <cellStyle name="Normal 5 11 10" xfId="3095" xr:uid="{00000000-0005-0000-0000-0000120C0000}"/>
    <cellStyle name="Normal 5 11 10 10" xfId="3096" xr:uid="{00000000-0005-0000-0000-0000130C0000}"/>
    <cellStyle name="Normal 5 11 10 11" xfId="3097" xr:uid="{00000000-0005-0000-0000-0000140C0000}"/>
    <cellStyle name="Normal 5 11 10 12" xfId="3098" xr:uid="{00000000-0005-0000-0000-0000150C0000}"/>
    <cellStyle name="Normal 5 11 10 2" xfId="3099" xr:uid="{00000000-0005-0000-0000-0000160C0000}"/>
    <cellStyle name="Normal 5 11 10 2 2" xfId="3100" xr:uid="{00000000-0005-0000-0000-0000170C0000}"/>
    <cellStyle name="Normal 5 11 10 2 3" xfId="3101" xr:uid="{00000000-0005-0000-0000-0000180C0000}"/>
    <cellStyle name="Normal 5 11 10 2 4" xfId="3102" xr:uid="{00000000-0005-0000-0000-0000190C0000}"/>
    <cellStyle name="Normal 5 11 10 2 5" xfId="3103" xr:uid="{00000000-0005-0000-0000-00001A0C0000}"/>
    <cellStyle name="Normal 5 11 10 2 6" xfId="3104" xr:uid="{00000000-0005-0000-0000-00001B0C0000}"/>
    <cellStyle name="Normal 5 11 10 2 7" xfId="3105" xr:uid="{00000000-0005-0000-0000-00001C0C0000}"/>
    <cellStyle name="Normal 5 11 10 2 8" xfId="3106" xr:uid="{00000000-0005-0000-0000-00001D0C0000}"/>
    <cellStyle name="Normal 5 11 10 3" xfId="3107" xr:uid="{00000000-0005-0000-0000-00001E0C0000}"/>
    <cellStyle name="Normal 5 11 10 3 2" xfId="3108" xr:uid="{00000000-0005-0000-0000-00001F0C0000}"/>
    <cellStyle name="Normal 5 11 10 3 3" xfId="3109" xr:uid="{00000000-0005-0000-0000-0000200C0000}"/>
    <cellStyle name="Normal 5 11 10 3 4" xfId="3110" xr:uid="{00000000-0005-0000-0000-0000210C0000}"/>
    <cellStyle name="Normal 5 11 10 3 5" xfId="3111" xr:uid="{00000000-0005-0000-0000-0000220C0000}"/>
    <cellStyle name="Normal 5 11 10 3 6" xfId="3112" xr:uid="{00000000-0005-0000-0000-0000230C0000}"/>
    <cellStyle name="Normal 5 11 10 3 7" xfId="3113" xr:uid="{00000000-0005-0000-0000-0000240C0000}"/>
    <cellStyle name="Normal 5 11 10 3 8" xfId="3114" xr:uid="{00000000-0005-0000-0000-0000250C0000}"/>
    <cellStyle name="Normal 5 11 10 4" xfId="3115" xr:uid="{00000000-0005-0000-0000-0000260C0000}"/>
    <cellStyle name="Normal 5 11 10 4 2" xfId="3116" xr:uid="{00000000-0005-0000-0000-0000270C0000}"/>
    <cellStyle name="Normal 5 11 10 4 3" xfId="3117" xr:uid="{00000000-0005-0000-0000-0000280C0000}"/>
    <cellStyle name="Normal 5 11 10 4 4" xfId="3118" xr:uid="{00000000-0005-0000-0000-0000290C0000}"/>
    <cellStyle name="Normal 5 11 10 4 5" xfId="3119" xr:uid="{00000000-0005-0000-0000-00002A0C0000}"/>
    <cellStyle name="Normal 5 11 10 4 6" xfId="3120" xr:uid="{00000000-0005-0000-0000-00002B0C0000}"/>
    <cellStyle name="Normal 5 11 10 4 7" xfId="3121" xr:uid="{00000000-0005-0000-0000-00002C0C0000}"/>
    <cellStyle name="Normal 5 11 10 4 8" xfId="3122" xr:uid="{00000000-0005-0000-0000-00002D0C0000}"/>
    <cellStyle name="Normal 5 11 10 5" xfId="3123" xr:uid="{00000000-0005-0000-0000-00002E0C0000}"/>
    <cellStyle name="Normal 5 11 10 5 2" xfId="3124" xr:uid="{00000000-0005-0000-0000-00002F0C0000}"/>
    <cellStyle name="Normal 5 11 10 5 3" xfId="3125" xr:uid="{00000000-0005-0000-0000-0000300C0000}"/>
    <cellStyle name="Normal 5 11 10 5 4" xfId="3126" xr:uid="{00000000-0005-0000-0000-0000310C0000}"/>
    <cellStyle name="Normal 5 11 10 5 5" xfId="3127" xr:uid="{00000000-0005-0000-0000-0000320C0000}"/>
    <cellStyle name="Normal 5 11 10 5 6" xfId="3128" xr:uid="{00000000-0005-0000-0000-0000330C0000}"/>
    <cellStyle name="Normal 5 11 10 5 7" xfId="3129" xr:uid="{00000000-0005-0000-0000-0000340C0000}"/>
    <cellStyle name="Normal 5 11 10 5 8" xfId="3130" xr:uid="{00000000-0005-0000-0000-0000350C0000}"/>
    <cellStyle name="Normal 5 11 10 6" xfId="3131" xr:uid="{00000000-0005-0000-0000-0000360C0000}"/>
    <cellStyle name="Normal 5 11 10 7" xfId="3132" xr:uid="{00000000-0005-0000-0000-0000370C0000}"/>
    <cellStyle name="Normal 5 11 10 8" xfId="3133" xr:uid="{00000000-0005-0000-0000-0000380C0000}"/>
    <cellStyle name="Normal 5 11 10 9" xfId="3134" xr:uid="{00000000-0005-0000-0000-0000390C0000}"/>
    <cellStyle name="Normal 5 11 11" xfId="3135" xr:uid="{00000000-0005-0000-0000-00003A0C0000}"/>
    <cellStyle name="Normal 5 11 11 10" xfId="3136" xr:uid="{00000000-0005-0000-0000-00003B0C0000}"/>
    <cellStyle name="Normal 5 11 11 11" xfId="3137" xr:uid="{00000000-0005-0000-0000-00003C0C0000}"/>
    <cellStyle name="Normal 5 11 11 12" xfId="3138" xr:uid="{00000000-0005-0000-0000-00003D0C0000}"/>
    <cellStyle name="Normal 5 11 11 2" xfId="3139" xr:uid="{00000000-0005-0000-0000-00003E0C0000}"/>
    <cellStyle name="Normal 5 11 11 2 2" xfId="3140" xr:uid="{00000000-0005-0000-0000-00003F0C0000}"/>
    <cellStyle name="Normal 5 11 11 2 3" xfId="3141" xr:uid="{00000000-0005-0000-0000-0000400C0000}"/>
    <cellStyle name="Normal 5 11 11 2 4" xfId="3142" xr:uid="{00000000-0005-0000-0000-0000410C0000}"/>
    <cellStyle name="Normal 5 11 11 2 5" xfId="3143" xr:uid="{00000000-0005-0000-0000-0000420C0000}"/>
    <cellStyle name="Normal 5 11 11 2 6" xfId="3144" xr:uid="{00000000-0005-0000-0000-0000430C0000}"/>
    <cellStyle name="Normal 5 11 11 2 7" xfId="3145" xr:uid="{00000000-0005-0000-0000-0000440C0000}"/>
    <cellStyle name="Normal 5 11 11 2 8" xfId="3146" xr:uid="{00000000-0005-0000-0000-0000450C0000}"/>
    <cellStyle name="Normal 5 11 11 3" xfId="3147" xr:uid="{00000000-0005-0000-0000-0000460C0000}"/>
    <cellStyle name="Normal 5 11 11 3 2" xfId="3148" xr:uid="{00000000-0005-0000-0000-0000470C0000}"/>
    <cellStyle name="Normal 5 11 11 3 3" xfId="3149" xr:uid="{00000000-0005-0000-0000-0000480C0000}"/>
    <cellStyle name="Normal 5 11 11 3 4" xfId="3150" xr:uid="{00000000-0005-0000-0000-0000490C0000}"/>
    <cellStyle name="Normal 5 11 11 3 5" xfId="3151" xr:uid="{00000000-0005-0000-0000-00004A0C0000}"/>
    <cellStyle name="Normal 5 11 11 3 6" xfId="3152" xr:uid="{00000000-0005-0000-0000-00004B0C0000}"/>
    <cellStyle name="Normal 5 11 11 3 7" xfId="3153" xr:uid="{00000000-0005-0000-0000-00004C0C0000}"/>
    <cellStyle name="Normal 5 11 11 3 8" xfId="3154" xr:uid="{00000000-0005-0000-0000-00004D0C0000}"/>
    <cellStyle name="Normal 5 11 11 4" xfId="3155" xr:uid="{00000000-0005-0000-0000-00004E0C0000}"/>
    <cellStyle name="Normal 5 11 11 4 2" xfId="3156" xr:uid="{00000000-0005-0000-0000-00004F0C0000}"/>
    <cellStyle name="Normal 5 11 11 4 3" xfId="3157" xr:uid="{00000000-0005-0000-0000-0000500C0000}"/>
    <cellStyle name="Normal 5 11 11 4 4" xfId="3158" xr:uid="{00000000-0005-0000-0000-0000510C0000}"/>
    <cellStyle name="Normal 5 11 11 4 5" xfId="3159" xr:uid="{00000000-0005-0000-0000-0000520C0000}"/>
    <cellStyle name="Normal 5 11 11 4 6" xfId="3160" xr:uid="{00000000-0005-0000-0000-0000530C0000}"/>
    <cellStyle name="Normal 5 11 11 4 7" xfId="3161" xr:uid="{00000000-0005-0000-0000-0000540C0000}"/>
    <cellStyle name="Normal 5 11 11 4 8" xfId="3162" xr:uid="{00000000-0005-0000-0000-0000550C0000}"/>
    <cellStyle name="Normal 5 11 11 5" xfId="3163" xr:uid="{00000000-0005-0000-0000-0000560C0000}"/>
    <cellStyle name="Normal 5 11 11 5 2" xfId="3164" xr:uid="{00000000-0005-0000-0000-0000570C0000}"/>
    <cellStyle name="Normal 5 11 11 5 3" xfId="3165" xr:uid="{00000000-0005-0000-0000-0000580C0000}"/>
    <cellStyle name="Normal 5 11 11 5 4" xfId="3166" xr:uid="{00000000-0005-0000-0000-0000590C0000}"/>
    <cellStyle name="Normal 5 11 11 5 5" xfId="3167" xr:uid="{00000000-0005-0000-0000-00005A0C0000}"/>
    <cellStyle name="Normal 5 11 11 5 6" xfId="3168" xr:uid="{00000000-0005-0000-0000-00005B0C0000}"/>
    <cellStyle name="Normal 5 11 11 5 7" xfId="3169" xr:uid="{00000000-0005-0000-0000-00005C0C0000}"/>
    <cellStyle name="Normal 5 11 11 5 8" xfId="3170" xr:uid="{00000000-0005-0000-0000-00005D0C0000}"/>
    <cellStyle name="Normal 5 11 11 6" xfId="3171" xr:uid="{00000000-0005-0000-0000-00005E0C0000}"/>
    <cellStyle name="Normal 5 11 11 7" xfId="3172" xr:uid="{00000000-0005-0000-0000-00005F0C0000}"/>
    <cellStyle name="Normal 5 11 11 8" xfId="3173" xr:uid="{00000000-0005-0000-0000-0000600C0000}"/>
    <cellStyle name="Normal 5 11 11 9" xfId="3174" xr:uid="{00000000-0005-0000-0000-0000610C0000}"/>
    <cellStyle name="Normal 5 11 12" xfId="3175" xr:uid="{00000000-0005-0000-0000-0000620C0000}"/>
    <cellStyle name="Normal 5 11 12 10" xfId="3176" xr:uid="{00000000-0005-0000-0000-0000630C0000}"/>
    <cellStyle name="Normal 5 11 12 11" xfId="3177" xr:uid="{00000000-0005-0000-0000-0000640C0000}"/>
    <cellStyle name="Normal 5 11 12 12" xfId="3178" xr:uid="{00000000-0005-0000-0000-0000650C0000}"/>
    <cellStyle name="Normal 5 11 12 2" xfId="3179" xr:uid="{00000000-0005-0000-0000-0000660C0000}"/>
    <cellStyle name="Normal 5 11 12 2 2" xfId="3180" xr:uid="{00000000-0005-0000-0000-0000670C0000}"/>
    <cellStyle name="Normal 5 11 12 2 3" xfId="3181" xr:uid="{00000000-0005-0000-0000-0000680C0000}"/>
    <cellStyle name="Normal 5 11 12 2 4" xfId="3182" xr:uid="{00000000-0005-0000-0000-0000690C0000}"/>
    <cellStyle name="Normal 5 11 12 2 5" xfId="3183" xr:uid="{00000000-0005-0000-0000-00006A0C0000}"/>
    <cellStyle name="Normal 5 11 12 2 6" xfId="3184" xr:uid="{00000000-0005-0000-0000-00006B0C0000}"/>
    <cellStyle name="Normal 5 11 12 2 7" xfId="3185" xr:uid="{00000000-0005-0000-0000-00006C0C0000}"/>
    <cellStyle name="Normal 5 11 12 2 8" xfId="3186" xr:uid="{00000000-0005-0000-0000-00006D0C0000}"/>
    <cellStyle name="Normal 5 11 12 3" xfId="3187" xr:uid="{00000000-0005-0000-0000-00006E0C0000}"/>
    <cellStyle name="Normal 5 11 12 3 2" xfId="3188" xr:uid="{00000000-0005-0000-0000-00006F0C0000}"/>
    <cellStyle name="Normal 5 11 12 3 3" xfId="3189" xr:uid="{00000000-0005-0000-0000-0000700C0000}"/>
    <cellStyle name="Normal 5 11 12 3 4" xfId="3190" xr:uid="{00000000-0005-0000-0000-0000710C0000}"/>
    <cellStyle name="Normal 5 11 12 3 5" xfId="3191" xr:uid="{00000000-0005-0000-0000-0000720C0000}"/>
    <cellStyle name="Normal 5 11 12 3 6" xfId="3192" xr:uid="{00000000-0005-0000-0000-0000730C0000}"/>
    <cellStyle name="Normal 5 11 12 3 7" xfId="3193" xr:uid="{00000000-0005-0000-0000-0000740C0000}"/>
    <cellStyle name="Normal 5 11 12 3 8" xfId="3194" xr:uid="{00000000-0005-0000-0000-0000750C0000}"/>
    <cellStyle name="Normal 5 11 12 4" xfId="3195" xr:uid="{00000000-0005-0000-0000-0000760C0000}"/>
    <cellStyle name="Normal 5 11 12 4 2" xfId="3196" xr:uid="{00000000-0005-0000-0000-0000770C0000}"/>
    <cellStyle name="Normal 5 11 12 4 3" xfId="3197" xr:uid="{00000000-0005-0000-0000-0000780C0000}"/>
    <cellStyle name="Normal 5 11 12 4 4" xfId="3198" xr:uid="{00000000-0005-0000-0000-0000790C0000}"/>
    <cellStyle name="Normal 5 11 12 4 5" xfId="3199" xr:uid="{00000000-0005-0000-0000-00007A0C0000}"/>
    <cellStyle name="Normal 5 11 12 4 6" xfId="3200" xr:uid="{00000000-0005-0000-0000-00007B0C0000}"/>
    <cellStyle name="Normal 5 11 12 4 7" xfId="3201" xr:uid="{00000000-0005-0000-0000-00007C0C0000}"/>
    <cellStyle name="Normal 5 11 12 4 8" xfId="3202" xr:uid="{00000000-0005-0000-0000-00007D0C0000}"/>
    <cellStyle name="Normal 5 11 12 5" xfId="3203" xr:uid="{00000000-0005-0000-0000-00007E0C0000}"/>
    <cellStyle name="Normal 5 11 12 5 2" xfId="3204" xr:uid="{00000000-0005-0000-0000-00007F0C0000}"/>
    <cellStyle name="Normal 5 11 12 5 3" xfId="3205" xr:uid="{00000000-0005-0000-0000-0000800C0000}"/>
    <cellStyle name="Normal 5 11 12 5 4" xfId="3206" xr:uid="{00000000-0005-0000-0000-0000810C0000}"/>
    <cellStyle name="Normal 5 11 12 5 5" xfId="3207" xr:uid="{00000000-0005-0000-0000-0000820C0000}"/>
    <cellStyle name="Normal 5 11 12 5 6" xfId="3208" xr:uid="{00000000-0005-0000-0000-0000830C0000}"/>
    <cellStyle name="Normal 5 11 12 5 7" xfId="3209" xr:uid="{00000000-0005-0000-0000-0000840C0000}"/>
    <cellStyle name="Normal 5 11 12 5 8" xfId="3210" xr:uid="{00000000-0005-0000-0000-0000850C0000}"/>
    <cellStyle name="Normal 5 11 12 6" xfId="3211" xr:uid="{00000000-0005-0000-0000-0000860C0000}"/>
    <cellStyle name="Normal 5 11 12 7" xfId="3212" xr:uid="{00000000-0005-0000-0000-0000870C0000}"/>
    <cellStyle name="Normal 5 11 12 8" xfId="3213" xr:uid="{00000000-0005-0000-0000-0000880C0000}"/>
    <cellStyle name="Normal 5 11 12 9" xfId="3214" xr:uid="{00000000-0005-0000-0000-0000890C0000}"/>
    <cellStyle name="Normal 5 11 13" xfId="3215" xr:uid="{00000000-0005-0000-0000-00008A0C0000}"/>
    <cellStyle name="Normal 5 11 13 10" xfId="3216" xr:uid="{00000000-0005-0000-0000-00008B0C0000}"/>
    <cellStyle name="Normal 5 11 13 11" xfId="3217" xr:uid="{00000000-0005-0000-0000-00008C0C0000}"/>
    <cellStyle name="Normal 5 11 13 12" xfId="3218" xr:uid="{00000000-0005-0000-0000-00008D0C0000}"/>
    <cellStyle name="Normal 5 11 13 2" xfId="3219" xr:uid="{00000000-0005-0000-0000-00008E0C0000}"/>
    <cellStyle name="Normal 5 11 13 2 2" xfId="3220" xr:uid="{00000000-0005-0000-0000-00008F0C0000}"/>
    <cellStyle name="Normal 5 11 13 2 3" xfId="3221" xr:uid="{00000000-0005-0000-0000-0000900C0000}"/>
    <cellStyle name="Normal 5 11 13 2 4" xfId="3222" xr:uid="{00000000-0005-0000-0000-0000910C0000}"/>
    <cellStyle name="Normal 5 11 13 2 5" xfId="3223" xr:uid="{00000000-0005-0000-0000-0000920C0000}"/>
    <cellStyle name="Normal 5 11 13 2 6" xfId="3224" xr:uid="{00000000-0005-0000-0000-0000930C0000}"/>
    <cellStyle name="Normal 5 11 13 2 7" xfId="3225" xr:uid="{00000000-0005-0000-0000-0000940C0000}"/>
    <cellStyle name="Normal 5 11 13 2 8" xfId="3226" xr:uid="{00000000-0005-0000-0000-0000950C0000}"/>
    <cellStyle name="Normal 5 11 13 3" xfId="3227" xr:uid="{00000000-0005-0000-0000-0000960C0000}"/>
    <cellStyle name="Normal 5 11 13 3 2" xfId="3228" xr:uid="{00000000-0005-0000-0000-0000970C0000}"/>
    <cellStyle name="Normal 5 11 13 3 3" xfId="3229" xr:uid="{00000000-0005-0000-0000-0000980C0000}"/>
    <cellStyle name="Normal 5 11 13 3 4" xfId="3230" xr:uid="{00000000-0005-0000-0000-0000990C0000}"/>
    <cellStyle name="Normal 5 11 13 3 5" xfId="3231" xr:uid="{00000000-0005-0000-0000-00009A0C0000}"/>
    <cellStyle name="Normal 5 11 13 3 6" xfId="3232" xr:uid="{00000000-0005-0000-0000-00009B0C0000}"/>
    <cellStyle name="Normal 5 11 13 3 7" xfId="3233" xr:uid="{00000000-0005-0000-0000-00009C0C0000}"/>
    <cellStyle name="Normal 5 11 13 3 8" xfId="3234" xr:uid="{00000000-0005-0000-0000-00009D0C0000}"/>
    <cellStyle name="Normal 5 11 13 4" xfId="3235" xr:uid="{00000000-0005-0000-0000-00009E0C0000}"/>
    <cellStyle name="Normal 5 11 13 4 2" xfId="3236" xr:uid="{00000000-0005-0000-0000-00009F0C0000}"/>
    <cellStyle name="Normal 5 11 13 4 3" xfId="3237" xr:uid="{00000000-0005-0000-0000-0000A00C0000}"/>
    <cellStyle name="Normal 5 11 13 4 4" xfId="3238" xr:uid="{00000000-0005-0000-0000-0000A10C0000}"/>
    <cellStyle name="Normal 5 11 13 4 5" xfId="3239" xr:uid="{00000000-0005-0000-0000-0000A20C0000}"/>
    <cellStyle name="Normal 5 11 13 4 6" xfId="3240" xr:uid="{00000000-0005-0000-0000-0000A30C0000}"/>
    <cellStyle name="Normal 5 11 13 4 7" xfId="3241" xr:uid="{00000000-0005-0000-0000-0000A40C0000}"/>
    <cellStyle name="Normal 5 11 13 4 8" xfId="3242" xr:uid="{00000000-0005-0000-0000-0000A50C0000}"/>
    <cellStyle name="Normal 5 11 13 5" xfId="3243" xr:uid="{00000000-0005-0000-0000-0000A60C0000}"/>
    <cellStyle name="Normal 5 11 13 5 2" xfId="3244" xr:uid="{00000000-0005-0000-0000-0000A70C0000}"/>
    <cellStyle name="Normal 5 11 13 5 3" xfId="3245" xr:uid="{00000000-0005-0000-0000-0000A80C0000}"/>
    <cellStyle name="Normal 5 11 13 5 4" xfId="3246" xr:uid="{00000000-0005-0000-0000-0000A90C0000}"/>
    <cellStyle name="Normal 5 11 13 5 5" xfId="3247" xr:uid="{00000000-0005-0000-0000-0000AA0C0000}"/>
    <cellStyle name="Normal 5 11 13 5 6" xfId="3248" xr:uid="{00000000-0005-0000-0000-0000AB0C0000}"/>
    <cellStyle name="Normal 5 11 13 5 7" xfId="3249" xr:uid="{00000000-0005-0000-0000-0000AC0C0000}"/>
    <cellStyle name="Normal 5 11 13 5 8" xfId="3250" xr:uid="{00000000-0005-0000-0000-0000AD0C0000}"/>
    <cellStyle name="Normal 5 11 13 6" xfId="3251" xr:uid="{00000000-0005-0000-0000-0000AE0C0000}"/>
    <cellStyle name="Normal 5 11 13 7" xfId="3252" xr:uid="{00000000-0005-0000-0000-0000AF0C0000}"/>
    <cellStyle name="Normal 5 11 13 8" xfId="3253" xr:uid="{00000000-0005-0000-0000-0000B00C0000}"/>
    <cellStyle name="Normal 5 11 13 9" xfId="3254" xr:uid="{00000000-0005-0000-0000-0000B10C0000}"/>
    <cellStyle name="Normal 5 11 14" xfId="3255" xr:uid="{00000000-0005-0000-0000-0000B20C0000}"/>
    <cellStyle name="Normal 5 11 14 10" xfId="3256" xr:uid="{00000000-0005-0000-0000-0000B30C0000}"/>
    <cellStyle name="Normal 5 11 14 11" xfId="3257" xr:uid="{00000000-0005-0000-0000-0000B40C0000}"/>
    <cellStyle name="Normal 5 11 14 12" xfId="3258" xr:uid="{00000000-0005-0000-0000-0000B50C0000}"/>
    <cellStyle name="Normal 5 11 14 2" xfId="3259" xr:uid="{00000000-0005-0000-0000-0000B60C0000}"/>
    <cellStyle name="Normal 5 11 14 2 2" xfId="3260" xr:uid="{00000000-0005-0000-0000-0000B70C0000}"/>
    <cellStyle name="Normal 5 11 14 2 3" xfId="3261" xr:uid="{00000000-0005-0000-0000-0000B80C0000}"/>
    <cellStyle name="Normal 5 11 14 2 4" xfId="3262" xr:uid="{00000000-0005-0000-0000-0000B90C0000}"/>
    <cellStyle name="Normal 5 11 14 2 5" xfId="3263" xr:uid="{00000000-0005-0000-0000-0000BA0C0000}"/>
    <cellStyle name="Normal 5 11 14 2 6" xfId="3264" xr:uid="{00000000-0005-0000-0000-0000BB0C0000}"/>
    <cellStyle name="Normal 5 11 14 2 7" xfId="3265" xr:uid="{00000000-0005-0000-0000-0000BC0C0000}"/>
    <cellStyle name="Normal 5 11 14 2 8" xfId="3266" xr:uid="{00000000-0005-0000-0000-0000BD0C0000}"/>
    <cellStyle name="Normal 5 11 14 3" xfId="3267" xr:uid="{00000000-0005-0000-0000-0000BE0C0000}"/>
    <cellStyle name="Normal 5 11 14 3 2" xfId="3268" xr:uid="{00000000-0005-0000-0000-0000BF0C0000}"/>
    <cellStyle name="Normal 5 11 14 3 3" xfId="3269" xr:uid="{00000000-0005-0000-0000-0000C00C0000}"/>
    <cellStyle name="Normal 5 11 14 3 4" xfId="3270" xr:uid="{00000000-0005-0000-0000-0000C10C0000}"/>
    <cellStyle name="Normal 5 11 14 3 5" xfId="3271" xr:uid="{00000000-0005-0000-0000-0000C20C0000}"/>
    <cellStyle name="Normal 5 11 14 3 6" xfId="3272" xr:uid="{00000000-0005-0000-0000-0000C30C0000}"/>
    <cellStyle name="Normal 5 11 14 3 7" xfId="3273" xr:uid="{00000000-0005-0000-0000-0000C40C0000}"/>
    <cellStyle name="Normal 5 11 14 3 8" xfId="3274" xr:uid="{00000000-0005-0000-0000-0000C50C0000}"/>
    <cellStyle name="Normal 5 11 14 4" xfId="3275" xr:uid="{00000000-0005-0000-0000-0000C60C0000}"/>
    <cellStyle name="Normal 5 11 14 4 2" xfId="3276" xr:uid="{00000000-0005-0000-0000-0000C70C0000}"/>
    <cellStyle name="Normal 5 11 14 4 3" xfId="3277" xr:uid="{00000000-0005-0000-0000-0000C80C0000}"/>
    <cellStyle name="Normal 5 11 14 4 4" xfId="3278" xr:uid="{00000000-0005-0000-0000-0000C90C0000}"/>
    <cellStyle name="Normal 5 11 14 4 5" xfId="3279" xr:uid="{00000000-0005-0000-0000-0000CA0C0000}"/>
    <cellStyle name="Normal 5 11 14 4 6" xfId="3280" xr:uid="{00000000-0005-0000-0000-0000CB0C0000}"/>
    <cellStyle name="Normal 5 11 14 4 7" xfId="3281" xr:uid="{00000000-0005-0000-0000-0000CC0C0000}"/>
    <cellStyle name="Normal 5 11 14 4 8" xfId="3282" xr:uid="{00000000-0005-0000-0000-0000CD0C0000}"/>
    <cellStyle name="Normal 5 11 14 5" xfId="3283" xr:uid="{00000000-0005-0000-0000-0000CE0C0000}"/>
    <cellStyle name="Normal 5 11 14 5 2" xfId="3284" xr:uid="{00000000-0005-0000-0000-0000CF0C0000}"/>
    <cellStyle name="Normal 5 11 14 5 3" xfId="3285" xr:uid="{00000000-0005-0000-0000-0000D00C0000}"/>
    <cellStyle name="Normal 5 11 14 5 4" xfId="3286" xr:uid="{00000000-0005-0000-0000-0000D10C0000}"/>
    <cellStyle name="Normal 5 11 14 5 5" xfId="3287" xr:uid="{00000000-0005-0000-0000-0000D20C0000}"/>
    <cellStyle name="Normal 5 11 14 5 6" xfId="3288" xr:uid="{00000000-0005-0000-0000-0000D30C0000}"/>
    <cellStyle name="Normal 5 11 14 5 7" xfId="3289" xr:uid="{00000000-0005-0000-0000-0000D40C0000}"/>
    <cellStyle name="Normal 5 11 14 5 8" xfId="3290" xr:uid="{00000000-0005-0000-0000-0000D50C0000}"/>
    <cellStyle name="Normal 5 11 14 6" xfId="3291" xr:uid="{00000000-0005-0000-0000-0000D60C0000}"/>
    <cellStyle name="Normal 5 11 14 7" xfId="3292" xr:uid="{00000000-0005-0000-0000-0000D70C0000}"/>
    <cellStyle name="Normal 5 11 14 8" xfId="3293" xr:uid="{00000000-0005-0000-0000-0000D80C0000}"/>
    <cellStyle name="Normal 5 11 14 9" xfId="3294" xr:uid="{00000000-0005-0000-0000-0000D90C0000}"/>
    <cellStyle name="Normal 5 11 15" xfId="3295" xr:uid="{00000000-0005-0000-0000-0000DA0C0000}"/>
    <cellStyle name="Normal 5 11 15 10" xfId="3296" xr:uid="{00000000-0005-0000-0000-0000DB0C0000}"/>
    <cellStyle name="Normal 5 11 15 11" xfId="3297" xr:uid="{00000000-0005-0000-0000-0000DC0C0000}"/>
    <cellStyle name="Normal 5 11 15 12" xfId="3298" xr:uid="{00000000-0005-0000-0000-0000DD0C0000}"/>
    <cellStyle name="Normal 5 11 15 2" xfId="3299" xr:uid="{00000000-0005-0000-0000-0000DE0C0000}"/>
    <cellStyle name="Normal 5 11 15 2 2" xfId="3300" xr:uid="{00000000-0005-0000-0000-0000DF0C0000}"/>
    <cellStyle name="Normal 5 11 15 2 3" xfId="3301" xr:uid="{00000000-0005-0000-0000-0000E00C0000}"/>
    <cellStyle name="Normal 5 11 15 2 4" xfId="3302" xr:uid="{00000000-0005-0000-0000-0000E10C0000}"/>
    <cellStyle name="Normal 5 11 15 2 5" xfId="3303" xr:uid="{00000000-0005-0000-0000-0000E20C0000}"/>
    <cellStyle name="Normal 5 11 15 2 6" xfId="3304" xr:uid="{00000000-0005-0000-0000-0000E30C0000}"/>
    <cellStyle name="Normal 5 11 15 2 7" xfId="3305" xr:uid="{00000000-0005-0000-0000-0000E40C0000}"/>
    <cellStyle name="Normal 5 11 15 2 8" xfId="3306" xr:uid="{00000000-0005-0000-0000-0000E50C0000}"/>
    <cellStyle name="Normal 5 11 15 3" xfId="3307" xr:uid="{00000000-0005-0000-0000-0000E60C0000}"/>
    <cellStyle name="Normal 5 11 15 3 2" xfId="3308" xr:uid="{00000000-0005-0000-0000-0000E70C0000}"/>
    <cellStyle name="Normal 5 11 15 3 3" xfId="3309" xr:uid="{00000000-0005-0000-0000-0000E80C0000}"/>
    <cellStyle name="Normal 5 11 15 3 4" xfId="3310" xr:uid="{00000000-0005-0000-0000-0000E90C0000}"/>
    <cellStyle name="Normal 5 11 15 3 5" xfId="3311" xr:uid="{00000000-0005-0000-0000-0000EA0C0000}"/>
    <cellStyle name="Normal 5 11 15 3 6" xfId="3312" xr:uid="{00000000-0005-0000-0000-0000EB0C0000}"/>
    <cellStyle name="Normal 5 11 15 3 7" xfId="3313" xr:uid="{00000000-0005-0000-0000-0000EC0C0000}"/>
    <cellStyle name="Normal 5 11 15 3 8" xfId="3314" xr:uid="{00000000-0005-0000-0000-0000ED0C0000}"/>
    <cellStyle name="Normal 5 11 15 4" xfId="3315" xr:uid="{00000000-0005-0000-0000-0000EE0C0000}"/>
    <cellStyle name="Normal 5 11 15 4 2" xfId="3316" xr:uid="{00000000-0005-0000-0000-0000EF0C0000}"/>
    <cellStyle name="Normal 5 11 15 4 3" xfId="3317" xr:uid="{00000000-0005-0000-0000-0000F00C0000}"/>
    <cellStyle name="Normal 5 11 15 4 4" xfId="3318" xr:uid="{00000000-0005-0000-0000-0000F10C0000}"/>
    <cellStyle name="Normal 5 11 15 4 5" xfId="3319" xr:uid="{00000000-0005-0000-0000-0000F20C0000}"/>
    <cellStyle name="Normal 5 11 15 4 6" xfId="3320" xr:uid="{00000000-0005-0000-0000-0000F30C0000}"/>
    <cellStyle name="Normal 5 11 15 4 7" xfId="3321" xr:uid="{00000000-0005-0000-0000-0000F40C0000}"/>
    <cellStyle name="Normal 5 11 15 4 8" xfId="3322" xr:uid="{00000000-0005-0000-0000-0000F50C0000}"/>
    <cellStyle name="Normal 5 11 15 5" xfId="3323" xr:uid="{00000000-0005-0000-0000-0000F60C0000}"/>
    <cellStyle name="Normal 5 11 15 5 2" xfId="3324" xr:uid="{00000000-0005-0000-0000-0000F70C0000}"/>
    <cellStyle name="Normal 5 11 15 5 3" xfId="3325" xr:uid="{00000000-0005-0000-0000-0000F80C0000}"/>
    <cellStyle name="Normal 5 11 15 5 4" xfId="3326" xr:uid="{00000000-0005-0000-0000-0000F90C0000}"/>
    <cellStyle name="Normal 5 11 15 5 5" xfId="3327" xr:uid="{00000000-0005-0000-0000-0000FA0C0000}"/>
    <cellStyle name="Normal 5 11 15 5 6" xfId="3328" xr:uid="{00000000-0005-0000-0000-0000FB0C0000}"/>
    <cellStyle name="Normal 5 11 15 5 7" xfId="3329" xr:uid="{00000000-0005-0000-0000-0000FC0C0000}"/>
    <cellStyle name="Normal 5 11 15 5 8" xfId="3330" xr:uid="{00000000-0005-0000-0000-0000FD0C0000}"/>
    <cellStyle name="Normal 5 11 15 6" xfId="3331" xr:uid="{00000000-0005-0000-0000-0000FE0C0000}"/>
    <cellStyle name="Normal 5 11 15 7" xfId="3332" xr:uid="{00000000-0005-0000-0000-0000FF0C0000}"/>
    <cellStyle name="Normal 5 11 15 8" xfId="3333" xr:uid="{00000000-0005-0000-0000-0000000D0000}"/>
    <cellStyle name="Normal 5 11 15 9" xfId="3334" xr:uid="{00000000-0005-0000-0000-0000010D0000}"/>
    <cellStyle name="Normal 5 11 16" xfId="3335" xr:uid="{00000000-0005-0000-0000-0000020D0000}"/>
    <cellStyle name="Normal 5 11 16 10" xfId="3336" xr:uid="{00000000-0005-0000-0000-0000030D0000}"/>
    <cellStyle name="Normal 5 11 16 11" xfId="3337" xr:uid="{00000000-0005-0000-0000-0000040D0000}"/>
    <cellStyle name="Normal 5 11 16 12" xfId="3338" xr:uid="{00000000-0005-0000-0000-0000050D0000}"/>
    <cellStyle name="Normal 5 11 16 2" xfId="3339" xr:uid="{00000000-0005-0000-0000-0000060D0000}"/>
    <cellStyle name="Normal 5 11 16 2 2" xfId="3340" xr:uid="{00000000-0005-0000-0000-0000070D0000}"/>
    <cellStyle name="Normal 5 11 16 2 3" xfId="3341" xr:uid="{00000000-0005-0000-0000-0000080D0000}"/>
    <cellStyle name="Normal 5 11 16 2 4" xfId="3342" xr:uid="{00000000-0005-0000-0000-0000090D0000}"/>
    <cellStyle name="Normal 5 11 16 2 5" xfId="3343" xr:uid="{00000000-0005-0000-0000-00000A0D0000}"/>
    <cellStyle name="Normal 5 11 16 2 6" xfId="3344" xr:uid="{00000000-0005-0000-0000-00000B0D0000}"/>
    <cellStyle name="Normal 5 11 16 2 7" xfId="3345" xr:uid="{00000000-0005-0000-0000-00000C0D0000}"/>
    <cellStyle name="Normal 5 11 16 2 8" xfId="3346" xr:uid="{00000000-0005-0000-0000-00000D0D0000}"/>
    <cellStyle name="Normal 5 11 16 3" xfId="3347" xr:uid="{00000000-0005-0000-0000-00000E0D0000}"/>
    <cellStyle name="Normal 5 11 16 3 2" xfId="3348" xr:uid="{00000000-0005-0000-0000-00000F0D0000}"/>
    <cellStyle name="Normal 5 11 16 3 3" xfId="3349" xr:uid="{00000000-0005-0000-0000-0000100D0000}"/>
    <cellStyle name="Normal 5 11 16 3 4" xfId="3350" xr:uid="{00000000-0005-0000-0000-0000110D0000}"/>
    <cellStyle name="Normal 5 11 16 3 5" xfId="3351" xr:uid="{00000000-0005-0000-0000-0000120D0000}"/>
    <cellStyle name="Normal 5 11 16 3 6" xfId="3352" xr:uid="{00000000-0005-0000-0000-0000130D0000}"/>
    <cellStyle name="Normal 5 11 16 3 7" xfId="3353" xr:uid="{00000000-0005-0000-0000-0000140D0000}"/>
    <cellStyle name="Normal 5 11 16 3 8" xfId="3354" xr:uid="{00000000-0005-0000-0000-0000150D0000}"/>
    <cellStyle name="Normal 5 11 16 4" xfId="3355" xr:uid="{00000000-0005-0000-0000-0000160D0000}"/>
    <cellStyle name="Normal 5 11 16 4 2" xfId="3356" xr:uid="{00000000-0005-0000-0000-0000170D0000}"/>
    <cellStyle name="Normal 5 11 16 4 3" xfId="3357" xr:uid="{00000000-0005-0000-0000-0000180D0000}"/>
    <cellStyle name="Normal 5 11 16 4 4" xfId="3358" xr:uid="{00000000-0005-0000-0000-0000190D0000}"/>
    <cellStyle name="Normal 5 11 16 4 5" xfId="3359" xr:uid="{00000000-0005-0000-0000-00001A0D0000}"/>
    <cellStyle name="Normal 5 11 16 4 6" xfId="3360" xr:uid="{00000000-0005-0000-0000-00001B0D0000}"/>
    <cellStyle name="Normal 5 11 16 4 7" xfId="3361" xr:uid="{00000000-0005-0000-0000-00001C0D0000}"/>
    <cellStyle name="Normal 5 11 16 4 8" xfId="3362" xr:uid="{00000000-0005-0000-0000-00001D0D0000}"/>
    <cellStyle name="Normal 5 11 16 5" xfId="3363" xr:uid="{00000000-0005-0000-0000-00001E0D0000}"/>
    <cellStyle name="Normal 5 11 16 5 2" xfId="3364" xr:uid="{00000000-0005-0000-0000-00001F0D0000}"/>
    <cellStyle name="Normal 5 11 16 5 3" xfId="3365" xr:uid="{00000000-0005-0000-0000-0000200D0000}"/>
    <cellStyle name="Normal 5 11 16 5 4" xfId="3366" xr:uid="{00000000-0005-0000-0000-0000210D0000}"/>
    <cellStyle name="Normal 5 11 16 5 5" xfId="3367" xr:uid="{00000000-0005-0000-0000-0000220D0000}"/>
    <cellStyle name="Normal 5 11 16 5 6" xfId="3368" xr:uid="{00000000-0005-0000-0000-0000230D0000}"/>
    <cellStyle name="Normal 5 11 16 5 7" xfId="3369" xr:uid="{00000000-0005-0000-0000-0000240D0000}"/>
    <cellStyle name="Normal 5 11 16 5 8" xfId="3370" xr:uid="{00000000-0005-0000-0000-0000250D0000}"/>
    <cellStyle name="Normal 5 11 16 6" xfId="3371" xr:uid="{00000000-0005-0000-0000-0000260D0000}"/>
    <cellStyle name="Normal 5 11 16 7" xfId="3372" xr:uid="{00000000-0005-0000-0000-0000270D0000}"/>
    <cellStyle name="Normal 5 11 16 8" xfId="3373" xr:uid="{00000000-0005-0000-0000-0000280D0000}"/>
    <cellStyle name="Normal 5 11 16 9" xfId="3374" xr:uid="{00000000-0005-0000-0000-0000290D0000}"/>
    <cellStyle name="Normal 5 11 17" xfId="3375" xr:uid="{00000000-0005-0000-0000-00002A0D0000}"/>
    <cellStyle name="Normal 5 11 17 2" xfId="3376" xr:uid="{00000000-0005-0000-0000-00002B0D0000}"/>
    <cellStyle name="Normal 5 11 17 3" xfId="3377" xr:uid="{00000000-0005-0000-0000-00002C0D0000}"/>
    <cellStyle name="Normal 5 11 17 4" xfId="3378" xr:uid="{00000000-0005-0000-0000-00002D0D0000}"/>
    <cellStyle name="Normal 5 11 17 5" xfId="3379" xr:uid="{00000000-0005-0000-0000-00002E0D0000}"/>
    <cellStyle name="Normal 5 11 17 6" xfId="3380" xr:uid="{00000000-0005-0000-0000-00002F0D0000}"/>
    <cellStyle name="Normal 5 11 17 7" xfId="3381" xr:uid="{00000000-0005-0000-0000-0000300D0000}"/>
    <cellStyle name="Normal 5 11 17 8" xfId="3382" xr:uid="{00000000-0005-0000-0000-0000310D0000}"/>
    <cellStyle name="Normal 5 11 18" xfId="3383" xr:uid="{00000000-0005-0000-0000-0000320D0000}"/>
    <cellStyle name="Normal 5 11 18 2" xfId="3384" xr:uid="{00000000-0005-0000-0000-0000330D0000}"/>
    <cellStyle name="Normal 5 11 18 3" xfId="3385" xr:uid="{00000000-0005-0000-0000-0000340D0000}"/>
    <cellStyle name="Normal 5 11 18 4" xfId="3386" xr:uid="{00000000-0005-0000-0000-0000350D0000}"/>
    <cellStyle name="Normal 5 11 18 5" xfId="3387" xr:uid="{00000000-0005-0000-0000-0000360D0000}"/>
    <cellStyle name="Normal 5 11 18 6" xfId="3388" xr:uid="{00000000-0005-0000-0000-0000370D0000}"/>
    <cellStyle name="Normal 5 11 18 7" xfId="3389" xr:uid="{00000000-0005-0000-0000-0000380D0000}"/>
    <cellStyle name="Normal 5 11 18 8" xfId="3390" xr:uid="{00000000-0005-0000-0000-0000390D0000}"/>
    <cellStyle name="Normal 5 11 19" xfId="3391" xr:uid="{00000000-0005-0000-0000-00003A0D0000}"/>
    <cellStyle name="Normal 5 11 19 2" xfId="3392" xr:uid="{00000000-0005-0000-0000-00003B0D0000}"/>
    <cellStyle name="Normal 5 11 19 3" xfId="3393" xr:uid="{00000000-0005-0000-0000-00003C0D0000}"/>
    <cellStyle name="Normal 5 11 19 4" xfId="3394" xr:uid="{00000000-0005-0000-0000-00003D0D0000}"/>
    <cellStyle name="Normal 5 11 19 5" xfId="3395" xr:uid="{00000000-0005-0000-0000-00003E0D0000}"/>
    <cellStyle name="Normal 5 11 19 6" xfId="3396" xr:uid="{00000000-0005-0000-0000-00003F0D0000}"/>
    <cellStyle name="Normal 5 11 19 7" xfId="3397" xr:uid="{00000000-0005-0000-0000-0000400D0000}"/>
    <cellStyle name="Normal 5 11 19 8" xfId="3398" xr:uid="{00000000-0005-0000-0000-0000410D0000}"/>
    <cellStyle name="Normal 5 11 2" xfId="3399" xr:uid="{00000000-0005-0000-0000-0000420D0000}"/>
    <cellStyle name="Normal 5 11 2 10" xfId="3400" xr:uid="{00000000-0005-0000-0000-0000430D0000}"/>
    <cellStyle name="Normal 5 11 2 10 10" xfId="3401" xr:uid="{00000000-0005-0000-0000-0000440D0000}"/>
    <cellStyle name="Normal 5 11 2 10 11" xfId="3402" xr:uid="{00000000-0005-0000-0000-0000450D0000}"/>
    <cellStyle name="Normal 5 11 2 10 12" xfId="3403" xr:uid="{00000000-0005-0000-0000-0000460D0000}"/>
    <cellStyle name="Normal 5 11 2 10 2" xfId="3404" xr:uid="{00000000-0005-0000-0000-0000470D0000}"/>
    <cellStyle name="Normal 5 11 2 10 2 2" xfId="3405" xr:uid="{00000000-0005-0000-0000-0000480D0000}"/>
    <cellStyle name="Normal 5 11 2 10 2 3" xfId="3406" xr:uid="{00000000-0005-0000-0000-0000490D0000}"/>
    <cellStyle name="Normal 5 11 2 10 2 4" xfId="3407" xr:uid="{00000000-0005-0000-0000-00004A0D0000}"/>
    <cellStyle name="Normal 5 11 2 10 2 5" xfId="3408" xr:uid="{00000000-0005-0000-0000-00004B0D0000}"/>
    <cellStyle name="Normal 5 11 2 10 2 6" xfId="3409" xr:uid="{00000000-0005-0000-0000-00004C0D0000}"/>
    <cellStyle name="Normal 5 11 2 10 2 7" xfId="3410" xr:uid="{00000000-0005-0000-0000-00004D0D0000}"/>
    <cellStyle name="Normal 5 11 2 10 2 8" xfId="3411" xr:uid="{00000000-0005-0000-0000-00004E0D0000}"/>
    <cellStyle name="Normal 5 11 2 10 3" xfId="3412" xr:uid="{00000000-0005-0000-0000-00004F0D0000}"/>
    <cellStyle name="Normal 5 11 2 10 3 2" xfId="3413" xr:uid="{00000000-0005-0000-0000-0000500D0000}"/>
    <cellStyle name="Normal 5 11 2 10 3 3" xfId="3414" xr:uid="{00000000-0005-0000-0000-0000510D0000}"/>
    <cellStyle name="Normal 5 11 2 10 3 4" xfId="3415" xr:uid="{00000000-0005-0000-0000-0000520D0000}"/>
    <cellStyle name="Normal 5 11 2 10 3 5" xfId="3416" xr:uid="{00000000-0005-0000-0000-0000530D0000}"/>
    <cellStyle name="Normal 5 11 2 10 3 6" xfId="3417" xr:uid="{00000000-0005-0000-0000-0000540D0000}"/>
    <cellStyle name="Normal 5 11 2 10 3 7" xfId="3418" xr:uid="{00000000-0005-0000-0000-0000550D0000}"/>
    <cellStyle name="Normal 5 11 2 10 3 8" xfId="3419" xr:uid="{00000000-0005-0000-0000-0000560D0000}"/>
    <cellStyle name="Normal 5 11 2 10 4" xfId="3420" xr:uid="{00000000-0005-0000-0000-0000570D0000}"/>
    <cellStyle name="Normal 5 11 2 10 4 2" xfId="3421" xr:uid="{00000000-0005-0000-0000-0000580D0000}"/>
    <cellStyle name="Normal 5 11 2 10 4 3" xfId="3422" xr:uid="{00000000-0005-0000-0000-0000590D0000}"/>
    <cellStyle name="Normal 5 11 2 10 4 4" xfId="3423" xr:uid="{00000000-0005-0000-0000-00005A0D0000}"/>
    <cellStyle name="Normal 5 11 2 10 4 5" xfId="3424" xr:uid="{00000000-0005-0000-0000-00005B0D0000}"/>
    <cellStyle name="Normal 5 11 2 10 4 6" xfId="3425" xr:uid="{00000000-0005-0000-0000-00005C0D0000}"/>
    <cellStyle name="Normal 5 11 2 10 4 7" xfId="3426" xr:uid="{00000000-0005-0000-0000-00005D0D0000}"/>
    <cellStyle name="Normal 5 11 2 10 4 8" xfId="3427" xr:uid="{00000000-0005-0000-0000-00005E0D0000}"/>
    <cellStyle name="Normal 5 11 2 10 5" xfId="3428" xr:uid="{00000000-0005-0000-0000-00005F0D0000}"/>
    <cellStyle name="Normal 5 11 2 10 5 2" xfId="3429" xr:uid="{00000000-0005-0000-0000-0000600D0000}"/>
    <cellStyle name="Normal 5 11 2 10 5 3" xfId="3430" xr:uid="{00000000-0005-0000-0000-0000610D0000}"/>
    <cellStyle name="Normal 5 11 2 10 5 4" xfId="3431" xr:uid="{00000000-0005-0000-0000-0000620D0000}"/>
    <cellStyle name="Normal 5 11 2 10 5 5" xfId="3432" xr:uid="{00000000-0005-0000-0000-0000630D0000}"/>
    <cellStyle name="Normal 5 11 2 10 5 6" xfId="3433" xr:uid="{00000000-0005-0000-0000-0000640D0000}"/>
    <cellStyle name="Normal 5 11 2 10 5 7" xfId="3434" xr:uid="{00000000-0005-0000-0000-0000650D0000}"/>
    <cellStyle name="Normal 5 11 2 10 5 8" xfId="3435" xr:uid="{00000000-0005-0000-0000-0000660D0000}"/>
    <cellStyle name="Normal 5 11 2 10 6" xfId="3436" xr:uid="{00000000-0005-0000-0000-0000670D0000}"/>
    <cellStyle name="Normal 5 11 2 10 7" xfId="3437" xr:uid="{00000000-0005-0000-0000-0000680D0000}"/>
    <cellStyle name="Normal 5 11 2 10 8" xfId="3438" xr:uid="{00000000-0005-0000-0000-0000690D0000}"/>
    <cellStyle name="Normal 5 11 2 10 9" xfId="3439" xr:uid="{00000000-0005-0000-0000-00006A0D0000}"/>
    <cellStyle name="Normal 5 11 2 11" xfId="3440" xr:uid="{00000000-0005-0000-0000-00006B0D0000}"/>
    <cellStyle name="Normal 5 11 2 11 10" xfId="3441" xr:uid="{00000000-0005-0000-0000-00006C0D0000}"/>
    <cellStyle name="Normal 5 11 2 11 11" xfId="3442" xr:uid="{00000000-0005-0000-0000-00006D0D0000}"/>
    <cellStyle name="Normal 5 11 2 11 12" xfId="3443" xr:uid="{00000000-0005-0000-0000-00006E0D0000}"/>
    <cellStyle name="Normal 5 11 2 11 2" xfId="3444" xr:uid="{00000000-0005-0000-0000-00006F0D0000}"/>
    <cellStyle name="Normal 5 11 2 11 2 2" xfId="3445" xr:uid="{00000000-0005-0000-0000-0000700D0000}"/>
    <cellStyle name="Normal 5 11 2 11 2 3" xfId="3446" xr:uid="{00000000-0005-0000-0000-0000710D0000}"/>
    <cellStyle name="Normal 5 11 2 11 2 4" xfId="3447" xr:uid="{00000000-0005-0000-0000-0000720D0000}"/>
    <cellStyle name="Normal 5 11 2 11 2 5" xfId="3448" xr:uid="{00000000-0005-0000-0000-0000730D0000}"/>
    <cellStyle name="Normal 5 11 2 11 2 6" xfId="3449" xr:uid="{00000000-0005-0000-0000-0000740D0000}"/>
    <cellStyle name="Normal 5 11 2 11 2 7" xfId="3450" xr:uid="{00000000-0005-0000-0000-0000750D0000}"/>
    <cellStyle name="Normal 5 11 2 11 2 8" xfId="3451" xr:uid="{00000000-0005-0000-0000-0000760D0000}"/>
    <cellStyle name="Normal 5 11 2 11 3" xfId="3452" xr:uid="{00000000-0005-0000-0000-0000770D0000}"/>
    <cellStyle name="Normal 5 11 2 11 3 2" xfId="3453" xr:uid="{00000000-0005-0000-0000-0000780D0000}"/>
    <cellStyle name="Normal 5 11 2 11 3 3" xfId="3454" xr:uid="{00000000-0005-0000-0000-0000790D0000}"/>
    <cellStyle name="Normal 5 11 2 11 3 4" xfId="3455" xr:uid="{00000000-0005-0000-0000-00007A0D0000}"/>
    <cellStyle name="Normal 5 11 2 11 3 5" xfId="3456" xr:uid="{00000000-0005-0000-0000-00007B0D0000}"/>
    <cellStyle name="Normal 5 11 2 11 3 6" xfId="3457" xr:uid="{00000000-0005-0000-0000-00007C0D0000}"/>
    <cellStyle name="Normal 5 11 2 11 3 7" xfId="3458" xr:uid="{00000000-0005-0000-0000-00007D0D0000}"/>
    <cellStyle name="Normal 5 11 2 11 3 8" xfId="3459" xr:uid="{00000000-0005-0000-0000-00007E0D0000}"/>
    <cellStyle name="Normal 5 11 2 11 4" xfId="3460" xr:uid="{00000000-0005-0000-0000-00007F0D0000}"/>
    <cellStyle name="Normal 5 11 2 11 4 2" xfId="3461" xr:uid="{00000000-0005-0000-0000-0000800D0000}"/>
    <cellStyle name="Normal 5 11 2 11 4 3" xfId="3462" xr:uid="{00000000-0005-0000-0000-0000810D0000}"/>
    <cellStyle name="Normal 5 11 2 11 4 4" xfId="3463" xr:uid="{00000000-0005-0000-0000-0000820D0000}"/>
    <cellStyle name="Normal 5 11 2 11 4 5" xfId="3464" xr:uid="{00000000-0005-0000-0000-0000830D0000}"/>
    <cellStyle name="Normal 5 11 2 11 4 6" xfId="3465" xr:uid="{00000000-0005-0000-0000-0000840D0000}"/>
    <cellStyle name="Normal 5 11 2 11 4 7" xfId="3466" xr:uid="{00000000-0005-0000-0000-0000850D0000}"/>
    <cellStyle name="Normal 5 11 2 11 4 8" xfId="3467" xr:uid="{00000000-0005-0000-0000-0000860D0000}"/>
    <cellStyle name="Normal 5 11 2 11 5" xfId="3468" xr:uid="{00000000-0005-0000-0000-0000870D0000}"/>
    <cellStyle name="Normal 5 11 2 11 5 2" xfId="3469" xr:uid="{00000000-0005-0000-0000-0000880D0000}"/>
    <cellStyle name="Normal 5 11 2 11 5 3" xfId="3470" xr:uid="{00000000-0005-0000-0000-0000890D0000}"/>
    <cellStyle name="Normal 5 11 2 11 5 4" xfId="3471" xr:uid="{00000000-0005-0000-0000-00008A0D0000}"/>
    <cellStyle name="Normal 5 11 2 11 5 5" xfId="3472" xr:uid="{00000000-0005-0000-0000-00008B0D0000}"/>
    <cellStyle name="Normal 5 11 2 11 5 6" xfId="3473" xr:uid="{00000000-0005-0000-0000-00008C0D0000}"/>
    <cellStyle name="Normal 5 11 2 11 5 7" xfId="3474" xr:uid="{00000000-0005-0000-0000-00008D0D0000}"/>
    <cellStyle name="Normal 5 11 2 11 5 8" xfId="3475" xr:uid="{00000000-0005-0000-0000-00008E0D0000}"/>
    <cellStyle name="Normal 5 11 2 11 6" xfId="3476" xr:uid="{00000000-0005-0000-0000-00008F0D0000}"/>
    <cellStyle name="Normal 5 11 2 11 7" xfId="3477" xr:uid="{00000000-0005-0000-0000-0000900D0000}"/>
    <cellStyle name="Normal 5 11 2 11 8" xfId="3478" xr:uid="{00000000-0005-0000-0000-0000910D0000}"/>
    <cellStyle name="Normal 5 11 2 11 9" xfId="3479" xr:uid="{00000000-0005-0000-0000-0000920D0000}"/>
    <cellStyle name="Normal 5 11 2 12" xfId="3480" xr:uid="{00000000-0005-0000-0000-0000930D0000}"/>
    <cellStyle name="Normal 5 11 2 12 10" xfId="3481" xr:uid="{00000000-0005-0000-0000-0000940D0000}"/>
    <cellStyle name="Normal 5 11 2 12 11" xfId="3482" xr:uid="{00000000-0005-0000-0000-0000950D0000}"/>
    <cellStyle name="Normal 5 11 2 12 12" xfId="3483" xr:uid="{00000000-0005-0000-0000-0000960D0000}"/>
    <cellStyle name="Normal 5 11 2 12 2" xfId="3484" xr:uid="{00000000-0005-0000-0000-0000970D0000}"/>
    <cellStyle name="Normal 5 11 2 12 2 2" xfId="3485" xr:uid="{00000000-0005-0000-0000-0000980D0000}"/>
    <cellStyle name="Normal 5 11 2 12 2 3" xfId="3486" xr:uid="{00000000-0005-0000-0000-0000990D0000}"/>
    <cellStyle name="Normal 5 11 2 12 2 4" xfId="3487" xr:uid="{00000000-0005-0000-0000-00009A0D0000}"/>
    <cellStyle name="Normal 5 11 2 12 2 5" xfId="3488" xr:uid="{00000000-0005-0000-0000-00009B0D0000}"/>
    <cellStyle name="Normal 5 11 2 12 2 6" xfId="3489" xr:uid="{00000000-0005-0000-0000-00009C0D0000}"/>
    <cellStyle name="Normal 5 11 2 12 2 7" xfId="3490" xr:uid="{00000000-0005-0000-0000-00009D0D0000}"/>
    <cellStyle name="Normal 5 11 2 12 2 8" xfId="3491" xr:uid="{00000000-0005-0000-0000-00009E0D0000}"/>
    <cellStyle name="Normal 5 11 2 12 3" xfId="3492" xr:uid="{00000000-0005-0000-0000-00009F0D0000}"/>
    <cellStyle name="Normal 5 11 2 12 3 2" xfId="3493" xr:uid="{00000000-0005-0000-0000-0000A00D0000}"/>
    <cellStyle name="Normal 5 11 2 12 3 3" xfId="3494" xr:uid="{00000000-0005-0000-0000-0000A10D0000}"/>
    <cellStyle name="Normal 5 11 2 12 3 4" xfId="3495" xr:uid="{00000000-0005-0000-0000-0000A20D0000}"/>
    <cellStyle name="Normal 5 11 2 12 3 5" xfId="3496" xr:uid="{00000000-0005-0000-0000-0000A30D0000}"/>
    <cellStyle name="Normal 5 11 2 12 3 6" xfId="3497" xr:uid="{00000000-0005-0000-0000-0000A40D0000}"/>
    <cellStyle name="Normal 5 11 2 12 3 7" xfId="3498" xr:uid="{00000000-0005-0000-0000-0000A50D0000}"/>
    <cellStyle name="Normal 5 11 2 12 3 8" xfId="3499" xr:uid="{00000000-0005-0000-0000-0000A60D0000}"/>
    <cellStyle name="Normal 5 11 2 12 4" xfId="3500" xr:uid="{00000000-0005-0000-0000-0000A70D0000}"/>
    <cellStyle name="Normal 5 11 2 12 4 2" xfId="3501" xr:uid="{00000000-0005-0000-0000-0000A80D0000}"/>
    <cellStyle name="Normal 5 11 2 12 4 3" xfId="3502" xr:uid="{00000000-0005-0000-0000-0000A90D0000}"/>
    <cellStyle name="Normal 5 11 2 12 4 4" xfId="3503" xr:uid="{00000000-0005-0000-0000-0000AA0D0000}"/>
    <cellStyle name="Normal 5 11 2 12 4 5" xfId="3504" xr:uid="{00000000-0005-0000-0000-0000AB0D0000}"/>
    <cellStyle name="Normal 5 11 2 12 4 6" xfId="3505" xr:uid="{00000000-0005-0000-0000-0000AC0D0000}"/>
    <cellStyle name="Normal 5 11 2 12 4 7" xfId="3506" xr:uid="{00000000-0005-0000-0000-0000AD0D0000}"/>
    <cellStyle name="Normal 5 11 2 12 4 8" xfId="3507" xr:uid="{00000000-0005-0000-0000-0000AE0D0000}"/>
    <cellStyle name="Normal 5 11 2 12 5" xfId="3508" xr:uid="{00000000-0005-0000-0000-0000AF0D0000}"/>
    <cellStyle name="Normal 5 11 2 12 5 2" xfId="3509" xr:uid="{00000000-0005-0000-0000-0000B00D0000}"/>
    <cellStyle name="Normal 5 11 2 12 5 3" xfId="3510" xr:uid="{00000000-0005-0000-0000-0000B10D0000}"/>
    <cellStyle name="Normal 5 11 2 12 5 4" xfId="3511" xr:uid="{00000000-0005-0000-0000-0000B20D0000}"/>
    <cellStyle name="Normal 5 11 2 12 5 5" xfId="3512" xr:uid="{00000000-0005-0000-0000-0000B30D0000}"/>
    <cellStyle name="Normal 5 11 2 12 5 6" xfId="3513" xr:uid="{00000000-0005-0000-0000-0000B40D0000}"/>
    <cellStyle name="Normal 5 11 2 12 5 7" xfId="3514" xr:uid="{00000000-0005-0000-0000-0000B50D0000}"/>
    <cellStyle name="Normal 5 11 2 12 5 8" xfId="3515" xr:uid="{00000000-0005-0000-0000-0000B60D0000}"/>
    <cellStyle name="Normal 5 11 2 12 6" xfId="3516" xr:uid="{00000000-0005-0000-0000-0000B70D0000}"/>
    <cellStyle name="Normal 5 11 2 12 7" xfId="3517" xr:uid="{00000000-0005-0000-0000-0000B80D0000}"/>
    <cellStyle name="Normal 5 11 2 12 8" xfId="3518" xr:uid="{00000000-0005-0000-0000-0000B90D0000}"/>
    <cellStyle name="Normal 5 11 2 12 9" xfId="3519" xr:uid="{00000000-0005-0000-0000-0000BA0D0000}"/>
    <cellStyle name="Normal 5 11 2 13" xfId="3520" xr:uid="{00000000-0005-0000-0000-0000BB0D0000}"/>
    <cellStyle name="Normal 5 11 2 13 10" xfId="3521" xr:uid="{00000000-0005-0000-0000-0000BC0D0000}"/>
    <cellStyle name="Normal 5 11 2 13 11" xfId="3522" xr:uid="{00000000-0005-0000-0000-0000BD0D0000}"/>
    <cellStyle name="Normal 5 11 2 13 12" xfId="3523" xr:uid="{00000000-0005-0000-0000-0000BE0D0000}"/>
    <cellStyle name="Normal 5 11 2 13 2" xfId="3524" xr:uid="{00000000-0005-0000-0000-0000BF0D0000}"/>
    <cellStyle name="Normal 5 11 2 13 2 2" xfId="3525" xr:uid="{00000000-0005-0000-0000-0000C00D0000}"/>
    <cellStyle name="Normal 5 11 2 13 2 3" xfId="3526" xr:uid="{00000000-0005-0000-0000-0000C10D0000}"/>
    <cellStyle name="Normal 5 11 2 13 2 4" xfId="3527" xr:uid="{00000000-0005-0000-0000-0000C20D0000}"/>
    <cellStyle name="Normal 5 11 2 13 2 5" xfId="3528" xr:uid="{00000000-0005-0000-0000-0000C30D0000}"/>
    <cellStyle name="Normal 5 11 2 13 2 6" xfId="3529" xr:uid="{00000000-0005-0000-0000-0000C40D0000}"/>
    <cellStyle name="Normal 5 11 2 13 2 7" xfId="3530" xr:uid="{00000000-0005-0000-0000-0000C50D0000}"/>
    <cellStyle name="Normal 5 11 2 13 2 8" xfId="3531" xr:uid="{00000000-0005-0000-0000-0000C60D0000}"/>
    <cellStyle name="Normal 5 11 2 13 3" xfId="3532" xr:uid="{00000000-0005-0000-0000-0000C70D0000}"/>
    <cellStyle name="Normal 5 11 2 13 3 2" xfId="3533" xr:uid="{00000000-0005-0000-0000-0000C80D0000}"/>
    <cellStyle name="Normal 5 11 2 13 3 3" xfId="3534" xr:uid="{00000000-0005-0000-0000-0000C90D0000}"/>
    <cellStyle name="Normal 5 11 2 13 3 4" xfId="3535" xr:uid="{00000000-0005-0000-0000-0000CA0D0000}"/>
    <cellStyle name="Normal 5 11 2 13 3 5" xfId="3536" xr:uid="{00000000-0005-0000-0000-0000CB0D0000}"/>
    <cellStyle name="Normal 5 11 2 13 3 6" xfId="3537" xr:uid="{00000000-0005-0000-0000-0000CC0D0000}"/>
    <cellStyle name="Normal 5 11 2 13 3 7" xfId="3538" xr:uid="{00000000-0005-0000-0000-0000CD0D0000}"/>
    <cellStyle name="Normal 5 11 2 13 3 8" xfId="3539" xr:uid="{00000000-0005-0000-0000-0000CE0D0000}"/>
    <cellStyle name="Normal 5 11 2 13 4" xfId="3540" xr:uid="{00000000-0005-0000-0000-0000CF0D0000}"/>
    <cellStyle name="Normal 5 11 2 13 4 2" xfId="3541" xr:uid="{00000000-0005-0000-0000-0000D00D0000}"/>
    <cellStyle name="Normal 5 11 2 13 4 3" xfId="3542" xr:uid="{00000000-0005-0000-0000-0000D10D0000}"/>
    <cellStyle name="Normal 5 11 2 13 4 4" xfId="3543" xr:uid="{00000000-0005-0000-0000-0000D20D0000}"/>
    <cellStyle name="Normal 5 11 2 13 4 5" xfId="3544" xr:uid="{00000000-0005-0000-0000-0000D30D0000}"/>
    <cellStyle name="Normal 5 11 2 13 4 6" xfId="3545" xr:uid="{00000000-0005-0000-0000-0000D40D0000}"/>
    <cellStyle name="Normal 5 11 2 13 4 7" xfId="3546" xr:uid="{00000000-0005-0000-0000-0000D50D0000}"/>
    <cellStyle name="Normal 5 11 2 13 4 8" xfId="3547" xr:uid="{00000000-0005-0000-0000-0000D60D0000}"/>
    <cellStyle name="Normal 5 11 2 13 5" xfId="3548" xr:uid="{00000000-0005-0000-0000-0000D70D0000}"/>
    <cellStyle name="Normal 5 11 2 13 5 2" xfId="3549" xr:uid="{00000000-0005-0000-0000-0000D80D0000}"/>
    <cellStyle name="Normal 5 11 2 13 5 3" xfId="3550" xr:uid="{00000000-0005-0000-0000-0000D90D0000}"/>
    <cellStyle name="Normal 5 11 2 13 5 4" xfId="3551" xr:uid="{00000000-0005-0000-0000-0000DA0D0000}"/>
    <cellStyle name="Normal 5 11 2 13 5 5" xfId="3552" xr:uid="{00000000-0005-0000-0000-0000DB0D0000}"/>
    <cellStyle name="Normal 5 11 2 13 5 6" xfId="3553" xr:uid="{00000000-0005-0000-0000-0000DC0D0000}"/>
    <cellStyle name="Normal 5 11 2 13 5 7" xfId="3554" xr:uid="{00000000-0005-0000-0000-0000DD0D0000}"/>
    <cellStyle name="Normal 5 11 2 13 5 8" xfId="3555" xr:uid="{00000000-0005-0000-0000-0000DE0D0000}"/>
    <cellStyle name="Normal 5 11 2 13 6" xfId="3556" xr:uid="{00000000-0005-0000-0000-0000DF0D0000}"/>
    <cellStyle name="Normal 5 11 2 13 7" xfId="3557" xr:uid="{00000000-0005-0000-0000-0000E00D0000}"/>
    <cellStyle name="Normal 5 11 2 13 8" xfId="3558" xr:uid="{00000000-0005-0000-0000-0000E10D0000}"/>
    <cellStyle name="Normal 5 11 2 13 9" xfId="3559" xr:uid="{00000000-0005-0000-0000-0000E20D0000}"/>
    <cellStyle name="Normal 5 11 2 14" xfId="3560" xr:uid="{00000000-0005-0000-0000-0000E30D0000}"/>
    <cellStyle name="Normal 5 11 2 14 2" xfId="3561" xr:uid="{00000000-0005-0000-0000-0000E40D0000}"/>
    <cellStyle name="Normal 5 11 2 14 3" xfId="3562" xr:uid="{00000000-0005-0000-0000-0000E50D0000}"/>
    <cellStyle name="Normal 5 11 2 14 4" xfId="3563" xr:uid="{00000000-0005-0000-0000-0000E60D0000}"/>
    <cellStyle name="Normal 5 11 2 14 5" xfId="3564" xr:uid="{00000000-0005-0000-0000-0000E70D0000}"/>
    <cellStyle name="Normal 5 11 2 14 6" xfId="3565" xr:uid="{00000000-0005-0000-0000-0000E80D0000}"/>
    <cellStyle name="Normal 5 11 2 14 7" xfId="3566" xr:uid="{00000000-0005-0000-0000-0000E90D0000}"/>
    <cellStyle name="Normal 5 11 2 14 8" xfId="3567" xr:uid="{00000000-0005-0000-0000-0000EA0D0000}"/>
    <cellStyle name="Normal 5 11 2 15" xfId="3568" xr:uid="{00000000-0005-0000-0000-0000EB0D0000}"/>
    <cellStyle name="Normal 5 11 2 15 2" xfId="3569" xr:uid="{00000000-0005-0000-0000-0000EC0D0000}"/>
    <cellStyle name="Normal 5 11 2 15 3" xfId="3570" xr:uid="{00000000-0005-0000-0000-0000ED0D0000}"/>
    <cellStyle name="Normal 5 11 2 15 4" xfId="3571" xr:uid="{00000000-0005-0000-0000-0000EE0D0000}"/>
    <cellStyle name="Normal 5 11 2 15 5" xfId="3572" xr:uid="{00000000-0005-0000-0000-0000EF0D0000}"/>
    <cellStyle name="Normal 5 11 2 15 6" xfId="3573" xr:uid="{00000000-0005-0000-0000-0000F00D0000}"/>
    <cellStyle name="Normal 5 11 2 15 7" xfId="3574" xr:uid="{00000000-0005-0000-0000-0000F10D0000}"/>
    <cellStyle name="Normal 5 11 2 15 8" xfId="3575" xr:uid="{00000000-0005-0000-0000-0000F20D0000}"/>
    <cellStyle name="Normal 5 11 2 16" xfId="3576" xr:uid="{00000000-0005-0000-0000-0000F30D0000}"/>
    <cellStyle name="Normal 5 11 2 16 2" xfId="3577" xr:uid="{00000000-0005-0000-0000-0000F40D0000}"/>
    <cellStyle name="Normal 5 11 2 16 3" xfId="3578" xr:uid="{00000000-0005-0000-0000-0000F50D0000}"/>
    <cellStyle name="Normal 5 11 2 16 4" xfId="3579" xr:uid="{00000000-0005-0000-0000-0000F60D0000}"/>
    <cellStyle name="Normal 5 11 2 16 5" xfId="3580" xr:uid="{00000000-0005-0000-0000-0000F70D0000}"/>
    <cellStyle name="Normal 5 11 2 16 6" xfId="3581" xr:uid="{00000000-0005-0000-0000-0000F80D0000}"/>
    <cellStyle name="Normal 5 11 2 16 7" xfId="3582" xr:uid="{00000000-0005-0000-0000-0000F90D0000}"/>
    <cellStyle name="Normal 5 11 2 16 8" xfId="3583" xr:uid="{00000000-0005-0000-0000-0000FA0D0000}"/>
    <cellStyle name="Normal 5 11 2 17" xfId="3584" xr:uid="{00000000-0005-0000-0000-0000FB0D0000}"/>
    <cellStyle name="Normal 5 11 2 17 2" xfId="3585" xr:uid="{00000000-0005-0000-0000-0000FC0D0000}"/>
    <cellStyle name="Normal 5 11 2 17 3" xfId="3586" xr:uid="{00000000-0005-0000-0000-0000FD0D0000}"/>
    <cellStyle name="Normal 5 11 2 17 4" xfId="3587" xr:uid="{00000000-0005-0000-0000-0000FE0D0000}"/>
    <cellStyle name="Normal 5 11 2 17 5" xfId="3588" xr:uid="{00000000-0005-0000-0000-0000FF0D0000}"/>
    <cellStyle name="Normal 5 11 2 17 6" xfId="3589" xr:uid="{00000000-0005-0000-0000-0000000E0000}"/>
    <cellStyle name="Normal 5 11 2 17 7" xfId="3590" xr:uid="{00000000-0005-0000-0000-0000010E0000}"/>
    <cellStyle name="Normal 5 11 2 17 8" xfId="3591" xr:uid="{00000000-0005-0000-0000-0000020E0000}"/>
    <cellStyle name="Normal 5 11 2 18" xfId="3592" xr:uid="{00000000-0005-0000-0000-0000030E0000}"/>
    <cellStyle name="Normal 5 11 2 19" xfId="3593" xr:uid="{00000000-0005-0000-0000-0000040E0000}"/>
    <cellStyle name="Normal 5 11 2 2" xfId="3594" xr:uid="{00000000-0005-0000-0000-0000050E0000}"/>
    <cellStyle name="Normal 5 11 2 2 10" xfId="3595" xr:uid="{00000000-0005-0000-0000-0000060E0000}"/>
    <cellStyle name="Normal 5 11 2 2 11" xfId="3596" xr:uid="{00000000-0005-0000-0000-0000070E0000}"/>
    <cellStyle name="Normal 5 11 2 2 12" xfId="3597" xr:uid="{00000000-0005-0000-0000-0000080E0000}"/>
    <cellStyle name="Normal 5 11 2 2 2" xfId="3598" xr:uid="{00000000-0005-0000-0000-0000090E0000}"/>
    <cellStyle name="Normal 5 11 2 2 2 2" xfId="3599" xr:uid="{00000000-0005-0000-0000-00000A0E0000}"/>
    <cellStyle name="Normal 5 11 2 2 2 3" xfId="3600" xr:uid="{00000000-0005-0000-0000-00000B0E0000}"/>
    <cellStyle name="Normal 5 11 2 2 2 4" xfId="3601" xr:uid="{00000000-0005-0000-0000-00000C0E0000}"/>
    <cellStyle name="Normal 5 11 2 2 2 5" xfId="3602" xr:uid="{00000000-0005-0000-0000-00000D0E0000}"/>
    <cellStyle name="Normal 5 11 2 2 2 6" xfId="3603" xr:uid="{00000000-0005-0000-0000-00000E0E0000}"/>
    <cellStyle name="Normal 5 11 2 2 2 7" xfId="3604" xr:uid="{00000000-0005-0000-0000-00000F0E0000}"/>
    <cellStyle name="Normal 5 11 2 2 2 8" xfId="3605" xr:uid="{00000000-0005-0000-0000-0000100E0000}"/>
    <cellStyle name="Normal 5 11 2 2 3" xfId="3606" xr:uid="{00000000-0005-0000-0000-0000110E0000}"/>
    <cellStyle name="Normal 5 11 2 2 3 2" xfId="3607" xr:uid="{00000000-0005-0000-0000-0000120E0000}"/>
    <cellStyle name="Normal 5 11 2 2 3 3" xfId="3608" xr:uid="{00000000-0005-0000-0000-0000130E0000}"/>
    <cellStyle name="Normal 5 11 2 2 3 4" xfId="3609" xr:uid="{00000000-0005-0000-0000-0000140E0000}"/>
    <cellStyle name="Normal 5 11 2 2 3 5" xfId="3610" xr:uid="{00000000-0005-0000-0000-0000150E0000}"/>
    <cellStyle name="Normal 5 11 2 2 3 6" xfId="3611" xr:uid="{00000000-0005-0000-0000-0000160E0000}"/>
    <cellStyle name="Normal 5 11 2 2 3 7" xfId="3612" xr:uid="{00000000-0005-0000-0000-0000170E0000}"/>
    <cellStyle name="Normal 5 11 2 2 3 8" xfId="3613" xr:uid="{00000000-0005-0000-0000-0000180E0000}"/>
    <cellStyle name="Normal 5 11 2 2 4" xfId="3614" xr:uid="{00000000-0005-0000-0000-0000190E0000}"/>
    <cellStyle name="Normal 5 11 2 2 4 2" xfId="3615" xr:uid="{00000000-0005-0000-0000-00001A0E0000}"/>
    <cellStyle name="Normal 5 11 2 2 4 3" xfId="3616" xr:uid="{00000000-0005-0000-0000-00001B0E0000}"/>
    <cellStyle name="Normal 5 11 2 2 4 4" xfId="3617" xr:uid="{00000000-0005-0000-0000-00001C0E0000}"/>
    <cellStyle name="Normal 5 11 2 2 4 5" xfId="3618" xr:uid="{00000000-0005-0000-0000-00001D0E0000}"/>
    <cellStyle name="Normal 5 11 2 2 4 6" xfId="3619" xr:uid="{00000000-0005-0000-0000-00001E0E0000}"/>
    <cellStyle name="Normal 5 11 2 2 4 7" xfId="3620" xr:uid="{00000000-0005-0000-0000-00001F0E0000}"/>
    <cellStyle name="Normal 5 11 2 2 4 8" xfId="3621" xr:uid="{00000000-0005-0000-0000-0000200E0000}"/>
    <cellStyle name="Normal 5 11 2 2 5" xfId="3622" xr:uid="{00000000-0005-0000-0000-0000210E0000}"/>
    <cellStyle name="Normal 5 11 2 2 5 2" xfId="3623" xr:uid="{00000000-0005-0000-0000-0000220E0000}"/>
    <cellStyle name="Normal 5 11 2 2 5 3" xfId="3624" xr:uid="{00000000-0005-0000-0000-0000230E0000}"/>
    <cellStyle name="Normal 5 11 2 2 5 4" xfId="3625" xr:uid="{00000000-0005-0000-0000-0000240E0000}"/>
    <cellStyle name="Normal 5 11 2 2 5 5" xfId="3626" xr:uid="{00000000-0005-0000-0000-0000250E0000}"/>
    <cellStyle name="Normal 5 11 2 2 5 6" xfId="3627" xr:uid="{00000000-0005-0000-0000-0000260E0000}"/>
    <cellStyle name="Normal 5 11 2 2 5 7" xfId="3628" xr:uid="{00000000-0005-0000-0000-0000270E0000}"/>
    <cellStyle name="Normal 5 11 2 2 5 8" xfId="3629" xr:uid="{00000000-0005-0000-0000-0000280E0000}"/>
    <cellStyle name="Normal 5 11 2 2 6" xfId="3630" xr:uid="{00000000-0005-0000-0000-0000290E0000}"/>
    <cellStyle name="Normal 5 11 2 2 7" xfId="3631" xr:uid="{00000000-0005-0000-0000-00002A0E0000}"/>
    <cellStyle name="Normal 5 11 2 2 8" xfId="3632" xr:uid="{00000000-0005-0000-0000-00002B0E0000}"/>
    <cellStyle name="Normal 5 11 2 2 9" xfId="3633" xr:uid="{00000000-0005-0000-0000-00002C0E0000}"/>
    <cellStyle name="Normal 5 11 2 20" xfId="3634" xr:uid="{00000000-0005-0000-0000-00002D0E0000}"/>
    <cellStyle name="Normal 5 11 2 21" xfId="3635" xr:uid="{00000000-0005-0000-0000-00002E0E0000}"/>
    <cellStyle name="Normal 5 11 2 22" xfId="3636" xr:uid="{00000000-0005-0000-0000-00002F0E0000}"/>
    <cellStyle name="Normal 5 11 2 23" xfId="3637" xr:uid="{00000000-0005-0000-0000-0000300E0000}"/>
    <cellStyle name="Normal 5 11 2 24" xfId="3638" xr:uid="{00000000-0005-0000-0000-0000310E0000}"/>
    <cellStyle name="Normal 5 11 2 3" xfId="3639" xr:uid="{00000000-0005-0000-0000-0000320E0000}"/>
    <cellStyle name="Normal 5 11 2 3 10" xfId="3640" xr:uid="{00000000-0005-0000-0000-0000330E0000}"/>
    <cellStyle name="Normal 5 11 2 3 11" xfId="3641" xr:uid="{00000000-0005-0000-0000-0000340E0000}"/>
    <cellStyle name="Normal 5 11 2 3 12" xfId="3642" xr:uid="{00000000-0005-0000-0000-0000350E0000}"/>
    <cellStyle name="Normal 5 11 2 3 2" xfId="3643" xr:uid="{00000000-0005-0000-0000-0000360E0000}"/>
    <cellStyle name="Normal 5 11 2 3 2 2" xfId="3644" xr:uid="{00000000-0005-0000-0000-0000370E0000}"/>
    <cellStyle name="Normal 5 11 2 3 2 3" xfId="3645" xr:uid="{00000000-0005-0000-0000-0000380E0000}"/>
    <cellStyle name="Normal 5 11 2 3 2 4" xfId="3646" xr:uid="{00000000-0005-0000-0000-0000390E0000}"/>
    <cellStyle name="Normal 5 11 2 3 2 5" xfId="3647" xr:uid="{00000000-0005-0000-0000-00003A0E0000}"/>
    <cellStyle name="Normal 5 11 2 3 2 6" xfId="3648" xr:uid="{00000000-0005-0000-0000-00003B0E0000}"/>
    <cellStyle name="Normal 5 11 2 3 2 7" xfId="3649" xr:uid="{00000000-0005-0000-0000-00003C0E0000}"/>
    <cellStyle name="Normal 5 11 2 3 2 8" xfId="3650" xr:uid="{00000000-0005-0000-0000-00003D0E0000}"/>
    <cellStyle name="Normal 5 11 2 3 3" xfId="3651" xr:uid="{00000000-0005-0000-0000-00003E0E0000}"/>
    <cellStyle name="Normal 5 11 2 3 3 2" xfId="3652" xr:uid="{00000000-0005-0000-0000-00003F0E0000}"/>
    <cellStyle name="Normal 5 11 2 3 3 3" xfId="3653" xr:uid="{00000000-0005-0000-0000-0000400E0000}"/>
    <cellStyle name="Normal 5 11 2 3 3 4" xfId="3654" xr:uid="{00000000-0005-0000-0000-0000410E0000}"/>
    <cellStyle name="Normal 5 11 2 3 3 5" xfId="3655" xr:uid="{00000000-0005-0000-0000-0000420E0000}"/>
    <cellStyle name="Normal 5 11 2 3 3 6" xfId="3656" xr:uid="{00000000-0005-0000-0000-0000430E0000}"/>
    <cellStyle name="Normal 5 11 2 3 3 7" xfId="3657" xr:uid="{00000000-0005-0000-0000-0000440E0000}"/>
    <cellStyle name="Normal 5 11 2 3 3 8" xfId="3658" xr:uid="{00000000-0005-0000-0000-0000450E0000}"/>
    <cellStyle name="Normal 5 11 2 3 4" xfId="3659" xr:uid="{00000000-0005-0000-0000-0000460E0000}"/>
    <cellStyle name="Normal 5 11 2 3 4 2" xfId="3660" xr:uid="{00000000-0005-0000-0000-0000470E0000}"/>
    <cellStyle name="Normal 5 11 2 3 4 3" xfId="3661" xr:uid="{00000000-0005-0000-0000-0000480E0000}"/>
    <cellStyle name="Normal 5 11 2 3 4 4" xfId="3662" xr:uid="{00000000-0005-0000-0000-0000490E0000}"/>
    <cellStyle name="Normal 5 11 2 3 4 5" xfId="3663" xr:uid="{00000000-0005-0000-0000-00004A0E0000}"/>
    <cellStyle name="Normal 5 11 2 3 4 6" xfId="3664" xr:uid="{00000000-0005-0000-0000-00004B0E0000}"/>
    <cellStyle name="Normal 5 11 2 3 4 7" xfId="3665" xr:uid="{00000000-0005-0000-0000-00004C0E0000}"/>
    <cellStyle name="Normal 5 11 2 3 4 8" xfId="3666" xr:uid="{00000000-0005-0000-0000-00004D0E0000}"/>
    <cellStyle name="Normal 5 11 2 3 5" xfId="3667" xr:uid="{00000000-0005-0000-0000-00004E0E0000}"/>
    <cellStyle name="Normal 5 11 2 3 5 2" xfId="3668" xr:uid="{00000000-0005-0000-0000-00004F0E0000}"/>
    <cellStyle name="Normal 5 11 2 3 5 3" xfId="3669" xr:uid="{00000000-0005-0000-0000-0000500E0000}"/>
    <cellStyle name="Normal 5 11 2 3 5 4" xfId="3670" xr:uid="{00000000-0005-0000-0000-0000510E0000}"/>
    <cellStyle name="Normal 5 11 2 3 5 5" xfId="3671" xr:uid="{00000000-0005-0000-0000-0000520E0000}"/>
    <cellStyle name="Normal 5 11 2 3 5 6" xfId="3672" xr:uid="{00000000-0005-0000-0000-0000530E0000}"/>
    <cellStyle name="Normal 5 11 2 3 5 7" xfId="3673" xr:uid="{00000000-0005-0000-0000-0000540E0000}"/>
    <cellStyle name="Normal 5 11 2 3 5 8" xfId="3674" xr:uid="{00000000-0005-0000-0000-0000550E0000}"/>
    <cellStyle name="Normal 5 11 2 3 6" xfId="3675" xr:uid="{00000000-0005-0000-0000-0000560E0000}"/>
    <cellStyle name="Normal 5 11 2 3 7" xfId="3676" xr:uid="{00000000-0005-0000-0000-0000570E0000}"/>
    <cellStyle name="Normal 5 11 2 3 8" xfId="3677" xr:uid="{00000000-0005-0000-0000-0000580E0000}"/>
    <cellStyle name="Normal 5 11 2 3 9" xfId="3678" xr:uid="{00000000-0005-0000-0000-0000590E0000}"/>
    <cellStyle name="Normal 5 11 2 4" xfId="3679" xr:uid="{00000000-0005-0000-0000-00005A0E0000}"/>
    <cellStyle name="Normal 5 11 2 4 10" xfId="3680" xr:uid="{00000000-0005-0000-0000-00005B0E0000}"/>
    <cellStyle name="Normal 5 11 2 4 11" xfId="3681" xr:uid="{00000000-0005-0000-0000-00005C0E0000}"/>
    <cellStyle name="Normal 5 11 2 4 12" xfId="3682" xr:uid="{00000000-0005-0000-0000-00005D0E0000}"/>
    <cellStyle name="Normal 5 11 2 4 2" xfId="3683" xr:uid="{00000000-0005-0000-0000-00005E0E0000}"/>
    <cellStyle name="Normal 5 11 2 4 2 2" xfId="3684" xr:uid="{00000000-0005-0000-0000-00005F0E0000}"/>
    <cellStyle name="Normal 5 11 2 4 2 3" xfId="3685" xr:uid="{00000000-0005-0000-0000-0000600E0000}"/>
    <cellStyle name="Normal 5 11 2 4 2 4" xfId="3686" xr:uid="{00000000-0005-0000-0000-0000610E0000}"/>
    <cellStyle name="Normal 5 11 2 4 2 5" xfId="3687" xr:uid="{00000000-0005-0000-0000-0000620E0000}"/>
    <cellStyle name="Normal 5 11 2 4 2 6" xfId="3688" xr:uid="{00000000-0005-0000-0000-0000630E0000}"/>
    <cellStyle name="Normal 5 11 2 4 2 7" xfId="3689" xr:uid="{00000000-0005-0000-0000-0000640E0000}"/>
    <cellStyle name="Normal 5 11 2 4 2 8" xfId="3690" xr:uid="{00000000-0005-0000-0000-0000650E0000}"/>
    <cellStyle name="Normal 5 11 2 4 3" xfId="3691" xr:uid="{00000000-0005-0000-0000-0000660E0000}"/>
    <cellStyle name="Normal 5 11 2 4 3 2" xfId="3692" xr:uid="{00000000-0005-0000-0000-0000670E0000}"/>
    <cellStyle name="Normal 5 11 2 4 3 3" xfId="3693" xr:uid="{00000000-0005-0000-0000-0000680E0000}"/>
    <cellStyle name="Normal 5 11 2 4 3 4" xfId="3694" xr:uid="{00000000-0005-0000-0000-0000690E0000}"/>
    <cellStyle name="Normal 5 11 2 4 3 5" xfId="3695" xr:uid="{00000000-0005-0000-0000-00006A0E0000}"/>
    <cellStyle name="Normal 5 11 2 4 3 6" xfId="3696" xr:uid="{00000000-0005-0000-0000-00006B0E0000}"/>
    <cellStyle name="Normal 5 11 2 4 3 7" xfId="3697" xr:uid="{00000000-0005-0000-0000-00006C0E0000}"/>
    <cellStyle name="Normal 5 11 2 4 3 8" xfId="3698" xr:uid="{00000000-0005-0000-0000-00006D0E0000}"/>
    <cellStyle name="Normal 5 11 2 4 4" xfId="3699" xr:uid="{00000000-0005-0000-0000-00006E0E0000}"/>
    <cellStyle name="Normal 5 11 2 4 4 2" xfId="3700" xr:uid="{00000000-0005-0000-0000-00006F0E0000}"/>
    <cellStyle name="Normal 5 11 2 4 4 3" xfId="3701" xr:uid="{00000000-0005-0000-0000-0000700E0000}"/>
    <cellStyle name="Normal 5 11 2 4 4 4" xfId="3702" xr:uid="{00000000-0005-0000-0000-0000710E0000}"/>
    <cellStyle name="Normal 5 11 2 4 4 5" xfId="3703" xr:uid="{00000000-0005-0000-0000-0000720E0000}"/>
    <cellStyle name="Normal 5 11 2 4 4 6" xfId="3704" xr:uid="{00000000-0005-0000-0000-0000730E0000}"/>
    <cellStyle name="Normal 5 11 2 4 4 7" xfId="3705" xr:uid="{00000000-0005-0000-0000-0000740E0000}"/>
    <cellStyle name="Normal 5 11 2 4 4 8" xfId="3706" xr:uid="{00000000-0005-0000-0000-0000750E0000}"/>
    <cellStyle name="Normal 5 11 2 4 5" xfId="3707" xr:uid="{00000000-0005-0000-0000-0000760E0000}"/>
    <cellStyle name="Normal 5 11 2 4 5 2" xfId="3708" xr:uid="{00000000-0005-0000-0000-0000770E0000}"/>
    <cellStyle name="Normal 5 11 2 4 5 3" xfId="3709" xr:uid="{00000000-0005-0000-0000-0000780E0000}"/>
    <cellStyle name="Normal 5 11 2 4 5 4" xfId="3710" xr:uid="{00000000-0005-0000-0000-0000790E0000}"/>
    <cellStyle name="Normal 5 11 2 4 5 5" xfId="3711" xr:uid="{00000000-0005-0000-0000-00007A0E0000}"/>
    <cellStyle name="Normal 5 11 2 4 5 6" xfId="3712" xr:uid="{00000000-0005-0000-0000-00007B0E0000}"/>
    <cellStyle name="Normal 5 11 2 4 5 7" xfId="3713" xr:uid="{00000000-0005-0000-0000-00007C0E0000}"/>
    <cellStyle name="Normal 5 11 2 4 5 8" xfId="3714" xr:uid="{00000000-0005-0000-0000-00007D0E0000}"/>
    <cellStyle name="Normal 5 11 2 4 6" xfId="3715" xr:uid="{00000000-0005-0000-0000-00007E0E0000}"/>
    <cellStyle name="Normal 5 11 2 4 7" xfId="3716" xr:uid="{00000000-0005-0000-0000-00007F0E0000}"/>
    <cellStyle name="Normal 5 11 2 4 8" xfId="3717" xr:uid="{00000000-0005-0000-0000-0000800E0000}"/>
    <cellStyle name="Normal 5 11 2 4 9" xfId="3718" xr:uid="{00000000-0005-0000-0000-0000810E0000}"/>
    <cellStyle name="Normal 5 11 2 5" xfId="3719" xr:uid="{00000000-0005-0000-0000-0000820E0000}"/>
    <cellStyle name="Normal 5 11 2 5 10" xfId="3720" xr:uid="{00000000-0005-0000-0000-0000830E0000}"/>
    <cellStyle name="Normal 5 11 2 5 11" xfId="3721" xr:uid="{00000000-0005-0000-0000-0000840E0000}"/>
    <cellStyle name="Normal 5 11 2 5 12" xfId="3722" xr:uid="{00000000-0005-0000-0000-0000850E0000}"/>
    <cellStyle name="Normal 5 11 2 5 2" xfId="3723" xr:uid="{00000000-0005-0000-0000-0000860E0000}"/>
    <cellStyle name="Normal 5 11 2 5 2 2" xfId="3724" xr:uid="{00000000-0005-0000-0000-0000870E0000}"/>
    <cellStyle name="Normal 5 11 2 5 2 3" xfId="3725" xr:uid="{00000000-0005-0000-0000-0000880E0000}"/>
    <cellStyle name="Normal 5 11 2 5 2 4" xfId="3726" xr:uid="{00000000-0005-0000-0000-0000890E0000}"/>
    <cellStyle name="Normal 5 11 2 5 2 5" xfId="3727" xr:uid="{00000000-0005-0000-0000-00008A0E0000}"/>
    <cellStyle name="Normal 5 11 2 5 2 6" xfId="3728" xr:uid="{00000000-0005-0000-0000-00008B0E0000}"/>
    <cellStyle name="Normal 5 11 2 5 2 7" xfId="3729" xr:uid="{00000000-0005-0000-0000-00008C0E0000}"/>
    <cellStyle name="Normal 5 11 2 5 2 8" xfId="3730" xr:uid="{00000000-0005-0000-0000-00008D0E0000}"/>
    <cellStyle name="Normal 5 11 2 5 3" xfId="3731" xr:uid="{00000000-0005-0000-0000-00008E0E0000}"/>
    <cellStyle name="Normal 5 11 2 5 3 2" xfId="3732" xr:uid="{00000000-0005-0000-0000-00008F0E0000}"/>
    <cellStyle name="Normal 5 11 2 5 3 3" xfId="3733" xr:uid="{00000000-0005-0000-0000-0000900E0000}"/>
    <cellStyle name="Normal 5 11 2 5 3 4" xfId="3734" xr:uid="{00000000-0005-0000-0000-0000910E0000}"/>
    <cellStyle name="Normal 5 11 2 5 3 5" xfId="3735" xr:uid="{00000000-0005-0000-0000-0000920E0000}"/>
    <cellStyle name="Normal 5 11 2 5 3 6" xfId="3736" xr:uid="{00000000-0005-0000-0000-0000930E0000}"/>
    <cellStyle name="Normal 5 11 2 5 3 7" xfId="3737" xr:uid="{00000000-0005-0000-0000-0000940E0000}"/>
    <cellStyle name="Normal 5 11 2 5 3 8" xfId="3738" xr:uid="{00000000-0005-0000-0000-0000950E0000}"/>
    <cellStyle name="Normal 5 11 2 5 4" xfId="3739" xr:uid="{00000000-0005-0000-0000-0000960E0000}"/>
    <cellStyle name="Normal 5 11 2 5 4 2" xfId="3740" xr:uid="{00000000-0005-0000-0000-0000970E0000}"/>
    <cellStyle name="Normal 5 11 2 5 4 3" xfId="3741" xr:uid="{00000000-0005-0000-0000-0000980E0000}"/>
    <cellStyle name="Normal 5 11 2 5 4 4" xfId="3742" xr:uid="{00000000-0005-0000-0000-0000990E0000}"/>
    <cellStyle name="Normal 5 11 2 5 4 5" xfId="3743" xr:uid="{00000000-0005-0000-0000-00009A0E0000}"/>
    <cellStyle name="Normal 5 11 2 5 4 6" xfId="3744" xr:uid="{00000000-0005-0000-0000-00009B0E0000}"/>
    <cellStyle name="Normal 5 11 2 5 4 7" xfId="3745" xr:uid="{00000000-0005-0000-0000-00009C0E0000}"/>
    <cellStyle name="Normal 5 11 2 5 4 8" xfId="3746" xr:uid="{00000000-0005-0000-0000-00009D0E0000}"/>
    <cellStyle name="Normal 5 11 2 5 5" xfId="3747" xr:uid="{00000000-0005-0000-0000-00009E0E0000}"/>
    <cellStyle name="Normal 5 11 2 5 5 2" xfId="3748" xr:uid="{00000000-0005-0000-0000-00009F0E0000}"/>
    <cellStyle name="Normal 5 11 2 5 5 3" xfId="3749" xr:uid="{00000000-0005-0000-0000-0000A00E0000}"/>
    <cellStyle name="Normal 5 11 2 5 5 4" xfId="3750" xr:uid="{00000000-0005-0000-0000-0000A10E0000}"/>
    <cellStyle name="Normal 5 11 2 5 5 5" xfId="3751" xr:uid="{00000000-0005-0000-0000-0000A20E0000}"/>
    <cellStyle name="Normal 5 11 2 5 5 6" xfId="3752" xr:uid="{00000000-0005-0000-0000-0000A30E0000}"/>
    <cellStyle name="Normal 5 11 2 5 5 7" xfId="3753" xr:uid="{00000000-0005-0000-0000-0000A40E0000}"/>
    <cellStyle name="Normal 5 11 2 5 5 8" xfId="3754" xr:uid="{00000000-0005-0000-0000-0000A50E0000}"/>
    <cellStyle name="Normal 5 11 2 5 6" xfId="3755" xr:uid="{00000000-0005-0000-0000-0000A60E0000}"/>
    <cellStyle name="Normal 5 11 2 5 7" xfId="3756" xr:uid="{00000000-0005-0000-0000-0000A70E0000}"/>
    <cellStyle name="Normal 5 11 2 5 8" xfId="3757" xr:uid="{00000000-0005-0000-0000-0000A80E0000}"/>
    <cellStyle name="Normal 5 11 2 5 9" xfId="3758" xr:uid="{00000000-0005-0000-0000-0000A90E0000}"/>
    <cellStyle name="Normal 5 11 2 6" xfId="3759" xr:uid="{00000000-0005-0000-0000-0000AA0E0000}"/>
    <cellStyle name="Normal 5 11 2 6 10" xfId="3760" xr:uid="{00000000-0005-0000-0000-0000AB0E0000}"/>
    <cellStyle name="Normal 5 11 2 6 11" xfId="3761" xr:uid="{00000000-0005-0000-0000-0000AC0E0000}"/>
    <cellStyle name="Normal 5 11 2 6 12" xfId="3762" xr:uid="{00000000-0005-0000-0000-0000AD0E0000}"/>
    <cellStyle name="Normal 5 11 2 6 2" xfId="3763" xr:uid="{00000000-0005-0000-0000-0000AE0E0000}"/>
    <cellStyle name="Normal 5 11 2 6 2 2" xfId="3764" xr:uid="{00000000-0005-0000-0000-0000AF0E0000}"/>
    <cellStyle name="Normal 5 11 2 6 2 3" xfId="3765" xr:uid="{00000000-0005-0000-0000-0000B00E0000}"/>
    <cellStyle name="Normal 5 11 2 6 2 4" xfId="3766" xr:uid="{00000000-0005-0000-0000-0000B10E0000}"/>
    <cellStyle name="Normal 5 11 2 6 2 5" xfId="3767" xr:uid="{00000000-0005-0000-0000-0000B20E0000}"/>
    <cellStyle name="Normal 5 11 2 6 2 6" xfId="3768" xr:uid="{00000000-0005-0000-0000-0000B30E0000}"/>
    <cellStyle name="Normal 5 11 2 6 2 7" xfId="3769" xr:uid="{00000000-0005-0000-0000-0000B40E0000}"/>
    <cellStyle name="Normal 5 11 2 6 2 8" xfId="3770" xr:uid="{00000000-0005-0000-0000-0000B50E0000}"/>
    <cellStyle name="Normal 5 11 2 6 3" xfId="3771" xr:uid="{00000000-0005-0000-0000-0000B60E0000}"/>
    <cellStyle name="Normal 5 11 2 6 3 2" xfId="3772" xr:uid="{00000000-0005-0000-0000-0000B70E0000}"/>
    <cellStyle name="Normal 5 11 2 6 3 3" xfId="3773" xr:uid="{00000000-0005-0000-0000-0000B80E0000}"/>
    <cellStyle name="Normal 5 11 2 6 3 4" xfId="3774" xr:uid="{00000000-0005-0000-0000-0000B90E0000}"/>
    <cellStyle name="Normal 5 11 2 6 3 5" xfId="3775" xr:uid="{00000000-0005-0000-0000-0000BA0E0000}"/>
    <cellStyle name="Normal 5 11 2 6 3 6" xfId="3776" xr:uid="{00000000-0005-0000-0000-0000BB0E0000}"/>
    <cellStyle name="Normal 5 11 2 6 3 7" xfId="3777" xr:uid="{00000000-0005-0000-0000-0000BC0E0000}"/>
    <cellStyle name="Normal 5 11 2 6 3 8" xfId="3778" xr:uid="{00000000-0005-0000-0000-0000BD0E0000}"/>
    <cellStyle name="Normal 5 11 2 6 4" xfId="3779" xr:uid="{00000000-0005-0000-0000-0000BE0E0000}"/>
    <cellStyle name="Normal 5 11 2 6 4 2" xfId="3780" xr:uid="{00000000-0005-0000-0000-0000BF0E0000}"/>
    <cellStyle name="Normal 5 11 2 6 4 3" xfId="3781" xr:uid="{00000000-0005-0000-0000-0000C00E0000}"/>
    <cellStyle name="Normal 5 11 2 6 4 4" xfId="3782" xr:uid="{00000000-0005-0000-0000-0000C10E0000}"/>
    <cellStyle name="Normal 5 11 2 6 4 5" xfId="3783" xr:uid="{00000000-0005-0000-0000-0000C20E0000}"/>
    <cellStyle name="Normal 5 11 2 6 4 6" xfId="3784" xr:uid="{00000000-0005-0000-0000-0000C30E0000}"/>
    <cellStyle name="Normal 5 11 2 6 4 7" xfId="3785" xr:uid="{00000000-0005-0000-0000-0000C40E0000}"/>
    <cellStyle name="Normal 5 11 2 6 4 8" xfId="3786" xr:uid="{00000000-0005-0000-0000-0000C50E0000}"/>
    <cellStyle name="Normal 5 11 2 6 5" xfId="3787" xr:uid="{00000000-0005-0000-0000-0000C60E0000}"/>
    <cellStyle name="Normal 5 11 2 6 5 2" xfId="3788" xr:uid="{00000000-0005-0000-0000-0000C70E0000}"/>
    <cellStyle name="Normal 5 11 2 6 5 3" xfId="3789" xr:uid="{00000000-0005-0000-0000-0000C80E0000}"/>
    <cellStyle name="Normal 5 11 2 6 5 4" xfId="3790" xr:uid="{00000000-0005-0000-0000-0000C90E0000}"/>
    <cellStyle name="Normal 5 11 2 6 5 5" xfId="3791" xr:uid="{00000000-0005-0000-0000-0000CA0E0000}"/>
    <cellStyle name="Normal 5 11 2 6 5 6" xfId="3792" xr:uid="{00000000-0005-0000-0000-0000CB0E0000}"/>
    <cellStyle name="Normal 5 11 2 6 5 7" xfId="3793" xr:uid="{00000000-0005-0000-0000-0000CC0E0000}"/>
    <cellStyle name="Normal 5 11 2 6 5 8" xfId="3794" xr:uid="{00000000-0005-0000-0000-0000CD0E0000}"/>
    <cellStyle name="Normal 5 11 2 6 6" xfId="3795" xr:uid="{00000000-0005-0000-0000-0000CE0E0000}"/>
    <cellStyle name="Normal 5 11 2 6 7" xfId="3796" xr:uid="{00000000-0005-0000-0000-0000CF0E0000}"/>
    <cellStyle name="Normal 5 11 2 6 8" xfId="3797" xr:uid="{00000000-0005-0000-0000-0000D00E0000}"/>
    <cellStyle name="Normal 5 11 2 6 9" xfId="3798" xr:uid="{00000000-0005-0000-0000-0000D10E0000}"/>
    <cellStyle name="Normal 5 11 2 7" xfId="3799" xr:uid="{00000000-0005-0000-0000-0000D20E0000}"/>
    <cellStyle name="Normal 5 11 2 7 10" xfId="3800" xr:uid="{00000000-0005-0000-0000-0000D30E0000}"/>
    <cellStyle name="Normal 5 11 2 7 11" xfId="3801" xr:uid="{00000000-0005-0000-0000-0000D40E0000}"/>
    <cellStyle name="Normal 5 11 2 7 12" xfId="3802" xr:uid="{00000000-0005-0000-0000-0000D50E0000}"/>
    <cellStyle name="Normal 5 11 2 7 2" xfId="3803" xr:uid="{00000000-0005-0000-0000-0000D60E0000}"/>
    <cellStyle name="Normal 5 11 2 7 2 2" xfId="3804" xr:uid="{00000000-0005-0000-0000-0000D70E0000}"/>
    <cellStyle name="Normal 5 11 2 7 2 3" xfId="3805" xr:uid="{00000000-0005-0000-0000-0000D80E0000}"/>
    <cellStyle name="Normal 5 11 2 7 2 4" xfId="3806" xr:uid="{00000000-0005-0000-0000-0000D90E0000}"/>
    <cellStyle name="Normal 5 11 2 7 2 5" xfId="3807" xr:uid="{00000000-0005-0000-0000-0000DA0E0000}"/>
    <cellStyle name="Normal 5 11 2 7 2 6" xfId="3808" xr:uid="{00000000-0005-0000-0000-0000DB0E0000}"/>
    <cellStyle name="Normal 5 11 2 7 2 7" xfId="3809" xr:uid="{00000000-0005-0000-0000-0000DC0E0000}"/>
    <cellStyle name="Normal 5 11 2 7 2 8" xfId="3810" xr:uid="{00000000-0005-0000-0000-0000DD0E0000}"/>
    <cellStyle name="Normal 5 11 2 7 3" xfId="3811" xr:uid="{00000000-0005-0000-0000-0000DE0E0000}"/>
    <cellStyle name="Normal 5 11 2 7 3 2" xfId="3812" xr:uid="{00000000-0005-0000-0000-0000DF0E0000}"/>
    <cellStyle name="Normal 5 11 2 7 3 3" xfId="3813" xr:uid="{00000000-0005-0000-0000-0000E00E0000}"/>
    <cellStyle name="Normal 5 11 2 7 3 4" xfId="3814" xr:uid="{00000000-0005-0000-0000-0000E10E0000}"/>
    <cellStyle name="Normal 5 11 2 7 3 5" xfId="3815" xr:uid="{00000000-0005-0000-0000-0000E20E0000}"/>
    <cellStyle name="Normal 5 11 2 7 3 6" xfId="3816" xr:uid="{00000000-0005-0000-0000-0000E30E0000}"/>
    <cellStyle name="Normal 5 11 2 7 3 7" xfId="3817" xr:uid="{00000000-0005-0000-0000-0000E40E0000}"/>
    <cellStyle name="Normal 5 11 2 7 3 8" xfId="3818" xr:uid="{00000000-0005-0000-0000-0000E50E0000}"/>
    <cellStyle name="Normal 5 11 2 7 4" xfId="3819" xr:uid="{00000000-0005-0000-0000-0000E60E0000}"/>
    <cellStyle name="Normal 5 11 2 7 4 2" xfId="3820" xr:uid="{00000000-0005-0000-0000-0000E70E0000}"/>
    <cellStyle name="Normal 5 11 2 7 4 3" xfId="3821" xr:uid="{00000000-0005-0000-0000-0000E80E0000}"/>
    <cellStyle name="Normal 5 11 2 7 4 4" xfId="3822" xr:uid="{00000000-0005-0000-0000-0000E90E0000}"/>
    <cellStyle name="Normal 5 11 2 7 4 5" xfId="3823" xr:uid="{00000000-0005-0000-0000-0000EA0E0000}"/>
    <cellStyle name="Normal 5 11 2 7 4 6" xfId="3824" xr:uid="{00000000-0005-0000-0000-0000EB0E0000}"/>
    <cellStyle name="Normal 5 11 2 7 4 7" xfId="3825" xr:uid="{00000000-0005-0000-0000-0000EC0E0000}"/>
    <cellStyle name="Normal 5 11 2 7 4 8" xfId="3826" xr:uid="{00000000-0005-0000-0000-0000ED0E0000}"/>
    <cellStyle name="Normal 5 11 2 7 5" xfId="3827" xr:uid="{00000000-0005-0000-0000-0000EE0E0000}"/>
    <cellStyle name="Normal 5 11 2 7 5 2" xfId="3828" xr:uid="{00000000-0005-0000-0000-0000EF0E0000}"/>
    <cellStyle name="Normal 5 11 2 7 5 3" xfId="3829" xr:uid="{00000000-0005-0000-0000-0000F00E0000}"/>
    <cellStyle name="Normal 5 11 2 7 5 4" xfId="3830" xr:uid="{00000000-0005-0000-0000-0000F10E0000}"/>
    <cellStyle name="Normal 5 11 2 7 5 5" xfId="3831" xr:uid="{00000000-0005-0000-0000-0000F20E0000}"/>
    <cellStyle name="Normal 5 11 2 7 5 6" xfId="3832" xr:uid="{00000000-0005-0000-0000-0000F30E0000}"/>
    <cellStyle name="Normal 5 11 2 7 5 7" xfId="3833" xr:uid="{00000000-0005-0000-0000-0000F40E0000}"/>
    <cellStyle name="Normal 5 11 2 7 5 8" xfId="3834" xr:uid="{00000000-0005-0000-0000-0000F50E0000}"/>
    <cellStyle name="Normal 5 11 2 7 6" xfId="3835" xr:uid="{00000000-0005-0000-0000-0000F60E0000}"/>
    <cellStyle name="Normal 5 11 2 7 7" xfId="3836" xr:uid="{00000000-0005-0000-0000-0000F70E0000}"/>
    <cellStyle name="Normal 5 11 2 7 8" xfId="3837" xr:uid="{00000000-0005-0000-0000-0000F80E0000}"/>
    <cellStyle name="Normal 5 11 2 7 9" xfId="3838" xr:uid="{00000000-0005-0000-0000-0000F90E0000}"/>
    <cellStyle name="Normal 5 11 2 8" xfId="3839" xr:uid="{00000000-0005-0000-0000-0000FA0E0000}"/>
    <cellStyle name="Normal 5 11 2 8 10" xfId="3840" xr:uid="{00000000-0005-0000-0000-0000FB0E0000}"/>
    <cellStyle name="Normal 5 11 2 8 11" xfId="3841" xr:uid="{00000000-0005-0000-0000-0000FC0E0000}"/>
    <cellStyle name="Normal 5 11 2 8 12" xfId="3842" xr:uid="{00000000-0005-0000-0000-0000FD0E0000}"/>
    <cellStyle name="Normal 5 11 2 8 2" xfId="3843" xr:uid="{00000000-0005-0000-0000-0000FE0E0000}"/>
    <cellStyle name="Normal 5 11 2 8 2 2" xfId="3844" xr:uid="{00000000-0005-0000-0000-0000FF0E0000}"/>
    <cellStyle name="Normal 5 11 2 8 2 3" xfId="3845" xr:uid="{00000000-0005-0000-0000-0000000F0000}"/>
    <cellStyle name="Normal 5 11 2 8 2 4" xfId="3846" xr:uid="{00000000-0005-0000-0000-0000010F0000}"/>
    <cellStyle name="Normal 5 11 2 8 2 5" xfId="3847" xr:uid="{00000000-0005-0000-0000-0000020F0000}"/>
    <cellStyle name="Normal 5 11 2 8 2 6" xfId="3848" xr:uid="{00000000-0005-0000-0000-0000030F0000}"/>
    <cellStyle name="Normal 5 11 2 8 2 7" xfId="3849" xr:uid="{00000000-0005-0000-0000-0000040F0000}"/>
    <cellStyle name="Normal 5 11 2 8 2 8" xfId="3850" xr:uid="{00000000-0005-0000-0000-0000050F0000}"/>
    <cellStyle name="Normal 5 11 2 8 3" xfId="3851" xr:uid="{00000000-0005-0000-0000-0000060F0000}"/>
    <cellStyle name="Normal 5 11 2 8 3 2" xfId="3852" xr:uid="{00000000-0005-0000-0000-0000070F0000}"/>
    <cellStyle name="Normal 5 11 2 8 3 3" xfId="3853" xr:uid="{00000000-0005-0000-0000-0000080F0000}"/>
    <cellStyle name="Normal 5 11 2 8 3 4" xfId="3854" xr:uid="{00000000-0005-0000-0000-0000090F0000}"/>
    <cellStyle name="Normal 5 11 2 8 3 5" xfId="3855" xr:uid="{00000000-0005-0000-0000-00000A0F0000}"/>
    <cellStyle name="Normal 5 11 2 8 3 6" xfId="3856" xr:uid="{00000000-0005-0000-0000-00000B0F0000}"/>
    <cellStyle name="Normal 5 11 2 8 3 7" xfId="3857" xr:uid="{00000000-0005-0000-0000-00000C0F0000}"/>
    <cellStyle name="Normal 5 11 2 8 3 8" xfId="3858" xr:uid="{00000000-0005-0000-0000-00000D0F0000}"/>
    <cellStyle name="Normal 5 11 2 8 4" xfId="3859" xr:uid="{00000000-0005-0000-0000-00000E0F0000}"/>
    <cellStyle name="Normal 5 11 2 8 4 2" xfId="3860" xr:uid="{00000000-0005-0000-0000-00000F0F0000}"/>
    <cellStyle name="Normal 5 11 2 8 4 3" xfId="3861" xr:uid="{00000000-0005-0000-0000-0000100F0000}"/>
    <cellStyle name="Normal 5 11 2 8 4 4" xfId="3862" xr:uid="{00000000-0005-0000-0000-0000110F0000}"/>
    <cellStyle name="Normal 5 11 2 8 4 5" xfId="3863" xr:uid="{00000000-0005-0000-0000-0000120F0000}"/>
    <cellStyle name="Normal 5 11 2 8 4 6" xfId="3864" xr:uid="{00000000-0005-0000-0000-0000130F0000}"/>
    <cellStyle name="Normal 5 11 2 8 4 7" xfId="3865" xr:uid="{00000000-0005-0000-0000-0000140F0000}"/>
    <cellStyle name="Normal 5 11 2 8 4 8" xfId="3866" xr:uid="{00000000-0005-0000-0000-0000150F0000}"/>
    <cellStyle name="Normal 5 11 2 8 5" xfId="3867" xr:uid="{00000000-0005-0000-0000-0000160F0000}"/>
    <cellStyle name="Normal 5 11 2 8 5 2" xfId="3868" xr:uid="{00000000-0005-0000-0000-0000170F0000}"/>
    <cellStyle name="Normal 5 11 2 8 5 3" xfId="3869" xr:uid="{00000000-0005-0000-0000-0000180F0000}"/>
    <cellStyle name="Normal 5 11 2 8 5 4" xfId="3870" xr:uid="{00000000-0005-0000-0000-0000190F0000}"/>
    <cellStyle name="Normal 5 11 2 8 5 5" xfId="3871" xr:uid="{00000000-0005-0000-0000-00001A0F0000}"/>
    <cellStyle name="Normal 5 11 2 8 5 6" xfId="3872" xr:uid="{00000000-0005-0000-0000-00001B0F0000}"/>
    <cellStyle name="Normal 5 11 2 8 5 7" xfId="3873" xr:uid="{00000000-0005-0000-0000-00001C0F0000}"/>
    <cellStyle name="Normal 5 11 2 8 5 8" xfId="3874" xr:uid="{00000000-0005-0000-0000-00001D0F0000}"/>
    <cellStyle name="Normal 5 11 2 8 6" xfId="3875" xr:uid="{00000000-0005-0000-0000-00001E0F0000}"/>
    <cellStyle name="Normal 5 11 2 8 7" xfId="3876" xr:uid="{00000000-0005-0000-0000-00001F0F0000}"/>
    <cellStyle name="Normal 5 11 2 8 8" xfId="3877" xr:uid="{00000000-0005-0000-0000-0000200F0000}"/>
    <cellStyle name="Normal 5 11 2 8 9" xfId="3878" xr:uid="{00000000-0005-0000-0000-0000210F0000}"/>
    <cellStyle name="Normal 5 11 2 9" xfId="3879" xr:uid="{00000000-0005-0000-0000-0000220F0000}"/>
    <cellStyle name="Normal 5 11 2 9 10" xfId="3880" xr:uid="{00000000-0005-0000-0000-0000230F0000}"/>
    <cellStyle name="Normal 5 11 2 9 11" xfId="3881" xr:uid="{00000000-0005-0000-0000-0000240F0000}"/>
    <cellStyle name="Normal 5 11 2 9 12" xfId="3882" xr:uid="{00000000-0005-0000-0000-0000250F0000}"/>
    <cellStyle name="Normal 5 11 2 9 2" xfId="3883" xr:uid="{00000000-0005-0000-0000-0000260F0000}"/>
    <cellStyle name="Normal 5 11 2 9 2 2" xfId="3884" xr:uid="{00000000-0005-0000-0000-0000270F0000}"/>
    <cellStyle name="Normal 5 11 2 9 2 3" xfId="3885" xr:uid="{00000000-0005-0000-0000-0000280F0000}"/>
    <cellStyle name="Normal 5 11 2 9 2 4" xfId="3886" xr:uid="{00000000-0005-0000-0000-0000290F0000}"/>
    <cellStyle name="Normal 5 11 2 9 2 5" xfId="3887" xr:uid="{00000000-0005-0000-0000-00002A0F0000}"/>
    <cellStyle name="Normal 5 11 2 9 2 6" xfId="3888" xr:uid="{00000000-0005-0000-0000-00002B0F0000}"/>
    <cellStyle name="Normal 5 11 2 9 2 7" xfId="3889" xr:uid="{00000000-0005-0000-0000-00002C0F0000}"/>
    <cellStyle name="Normal 5 11 2 9 2 8" xfId="3890" xr:uid="{00000000-0005-0000-0000-00002D0F0000}"/>
    <cellStyle name="Normal 5 11 2 9 3" xfId="3891" xr:uid="{00000000-0005-0000-0000-00002E0F0000}"/>
    <cellStyle name="Normal 5 11 2 9 3 2" xfId="3892" xr:uid="{00000000-0005-0000-0000-00002F0F0000}"/>
    <cellStyle name="Normal 5 11 2 9 3 3" xfId="3893" xr:uid="{00000000-0005-0000-0000-0000300F0000}"/>
    <cellStyle name="Normal 5 11 2 9 3 4" xfId="3894" xr:uid="{00000000-0005-0000-0000-0000310F0000}"/>
    <cellStyle name="Normal 5 11 2 9 3 5" xfId="3895" xr:uid="{00000000-0005-0000-0000-0000320F0000}"/>
    <cellStyle name="Normal 5 11 2 9 3 6" xfId="3896" xr:uid="{00000000-0005-0000-0000-0000330F0000}"/>
    <cellStyle name="Normal 5 11 2 9 3 7" xfId="3897" xr:uid="{00000000-0005-0000-0000-0000340F0000}"/>
    <cellStyle name="Normal 5 11 2 9 3 8" xfId="3898" xr:uid="{00000000-0005-0000-0000-0000350F0000}"/>
    <cellStyle name="Normal 5 11 2 9 4" xfId="3899" xr:uid="{00000000-0005-0000-0000-0000360F0000}"/>
    <cellStyle name="Normal 5 11 2 9 4 2" xfId="3900" xr:uid="{00000000-0005-0000-0000-0000370F0000}"/>
    <cellStyle name="Normal 5 11 2 9 4 3" xfId="3901" xr:uid="{00000000-0005-0000-0000-0000380F0000}"/>
    <cellStyle name="Normal 5 11 2 9 4 4" xfId="3902" xr:uid="{00000000-0005-0000-0000-0000390F0000}"/>
    <cellStyle name="Normal 5 11 2 9 4 5" xfId="3903" xr:uid="{00000000-0005-0000-0000-00003A0F0000}"/>
    <cellStyle name="Normal 5 11 2 9 4 6" xfId="3904" xr:uid="{00000000-0005-0000-0000-00003B0F0000}"/>
    <cellStyle name="Normal 5 11 2 9 4 7" xfId="3905" xr:uid="{00000000-0005-0000-0000-00003C0F0000}"/>
    <cellStyle name="Normal 5 11 2 9 4 8" xfId="3906" xr:uid="{00000000-0005-0000-0000-00003D0F0000}"/>
    <cellStyle name="Normal 5 11 2 9 5" xfId="3907" xr:uid="{00000000-0005-0000-0000-00003E0F0000}"/>
    <cellStyle name="Normal 5 11 2 9 5 2" xfId="3908" xr:uid="{00000000-0005-0000-0000-00003F0F0000}"/>
    <cellStyle name="Normal 5 11 2 9 5 3" xfId="3909" xr:uid="{00000000-0005-0000-0000-0000400F0000}"/>
    <cellStyle name="Normal 5 11 2 9 5 4" xfId="3910" xr:uid="{00000000-0005-0000-0000-0000410F0000}"/>
    <cellStyle name="Normal 5 11 2 9 5 5" xfId="3911" xr:uid="{00000000-0005-0000-0000-0000420F0000}"/>
    <cellStyle name="Normal 5 11 2 9 5 6" xfId="3912" xr:uid="{00000000-0005-0000-0000-0000430F0000}"/>
    <cellStyle name="Normal 5 11 2 9 5 7" xfId="3913" xr:uid="{00000000-0005-0000-0000-0000440F0000}"/>
    <cellStyle name="Normal 5 11 2 9 5 8" xfId="3914" xr:uid="{00000000-0005-0000-0000-0000450F0000}"/>
    <cellStyle name="Normal 5 11 2 9 6" xfId="3915" xr:uid="{00000000-0005-0000-0000-0000460F0000}"/>
    <cellStyle name="Normal 5 11 2 9 7" xfId="3916" xr:uid="{00000000-0005-0000-0000-0000470F0000}"/>
    <cellStyle name="Normal 5 11 2 9 8" xfId="3917" xr:uid="{00000000-0005-0000-0000-0000480F0000}"/>
    <cellStyle name="Normal 5 11 2 9 9" xfId="3918" xr:uid="{00000000-0005-0000-0000-0000490F0000}"/>
    <cellStyle name="Normal 5 11 20" xfId="3919" xr:uid="{00000000-0005-0000-0000-00004A0F0000}"/>
    <cellStyle name="Normal 5 11 20 2" xfId="3920" xr:uid="{00000000-0005-0000-0000-00004B0F0000}"/>
    <cellStyle name="Normal 5 11 20 3" xfId="3921" xr:uid="{00000000-0005-0000-0000-00004C0F0000}"/>
    <cellStyle name="Normal 5 11 20 4" xfId="3922" xr:uid="{00000000-0005-0000-0000-00004D0F0000}"/>
    <cellStyle name="Normal 5 11 20 5" xfId="3923" xr:uid="{00000000-0005-0000-0000-00004E0F0000}"/>
    <cellStyle name="Normal 5 11 20 6" xfId="3924" xr:uid="{00000000-0005-0000-0000-00004F0F0000}"/>
    <cellStyle name="Normal 5 11 20 7" xfId="3925" xr:uid="{00000000-0005-0000-0000-0000500F0000}"/>
    <cellStyle name="Normal 5 11 20 8" xfId="3926" xr:uid="{00000000-0005-0000-0000-0000510F0000}"/>
    <cellStyle name="Normal 5 11 21" xfId="3927" xr:uid="{00000000-0005-0000-0000-0000520F0000}"/>
    <cellStyle name="Normal 5 11 22" xfId="3928" xr:uid="{00000000-0005-0000-0000-0000530F0000}"/>
    <cellStyle name="Normal 5 11 23" xfId="3929" xr:uid="{00000000-0005-0000-0000-0000540F0000}"/>
    <cellStyle name="Normal 5 11 24" xfId="3930" xr:uid="{00000000-0005-0000-0000-0000550F0000}"/>
    <cellStyle name="Normal 5 11 25" xfId="3931" xr:uid="{00000000-0005-0000-0000-0000560F0000}"/>
    <cellStyle name="Normal 5 11 26" xfId="3932" xr:uid="{00000000-0005-0000-0000-0000570F0000}"/>
    <cellStyle name="Normal 5 11 27" xfId="3933" xr:uid="{00000000-0005-0000-0000-0000580F0000}"/>
    <cellStyle name="Normal 5 11 28" xfId="3934" xr:uid="{00000000-0005-0000-0000-0000590F0000}"/>
    <cellStyle name="Normal 5 11 3" xfId="3935" xr:uid="{00000000-0005-0000-0000-00005A0F0000}"/>
    <cellStyle name="Normal 5 11 3 10" xfId="3936" xr:uid="{00000000-0005-0000-0000-00005B0F0000}"/>
    <cellStyle name="Normal 5 11 3 10 10" xfId="3937" xr:uid="{00000000-0005-0000-0000-00005C0F0000}"/>
    <cellStyle name="Normal 5 11 3 10 11" xfId="3938" xr:uid="{00000000-0005-0000-0000-00005D0F0000}"/>
    <cellStyle name="Normal 5 11 3 10 12" xfId="3939" xr:uid="{00000000-0005-0000-0000-00005E0F0000}"/>
    <cellStyle name="Normal 5 11 3 10 2" xfId="3940" xr:uid="{00000000-0005-0000-0000-00005F0F0000}"/>
    <cellStyle name="Normal 5 11 3 10 2 2" xfId="3941" xr:uid="{00000000-0005-0000-0000-0000600F0000}"/>
    <cellStyle name="Normal 5 11 3 10 2 3" xfId="3942" xr:uid="{00000000-0005-0000-0000-0000610F0000}"/>
    <cellStyle name="Normal 5 11 3 10 2 4" xfId="3943" xr:uid="{00000000-0005-0000-0000-0000620F0000}"/>
    <cellStyle name="Normal 5 11 3 10 2 5" xfId="3944" xr:uid="{00000000-0005-0000-0000-0000630F0000}"/>
    <cellStyle name="Normal 5 11 3 10 2 6" xfId="3945" xr:uid="{00000000-0005-0000-0000-0000640F0000}"/>
    <cellStyle name="Normal 5 11 3 10 2 7" xfId="3946" xr:uid="{00000000-0005-0000-0000-0000650F0000}"/>
    <cellStyle name="Normal 5 11 3 10 2 8" xfId="3947" xr:uid="{00000000-0005-0000-0000-0000660F0000}"/>
    <cellStyle name="Normal 5 11 3 10 3" xfId="3948" xr:uid="{00000000-0005-0000-0000-0000670F0000}"/>
    <cellStyle name="Normal 5 11 3 10 3 2" xfId="3949" xr:uid="{00000000-0005-0000-0000-0000680F0000}"/>
    <cellStyle name="Normal 5 11 3 10 3 3" xfId="3950" xr:uid="{00000000-0005-0000-0000-0000690F0000}"/>
    <cellStyle name="Normal 5 11 3 10 3 4" xfId="3951" xr:uid="{00000000-0005-0000-0000-00006A0F0000}"/>
    <cellStyle name="Normal 5 11 3 10 3 5" xfId="3952" xr:uid="{00000000-0005-0000-0000-00006B0F0000}"/>
    <cellStyle name="Normal 5 11 3 10 3 6" xfId="3953" xr:uid="{00000000-0005-0000-0000-00006C0F0000}"/>
    <cellStyle name="Normal 5 11 3 10 3 7" xfId="3954" xr:uid="{00000000-0005-0000-0000-00006D0F0000}"/>
    <cellStyle name="Normal 5 11 3 10 3 8" xfId="3955" xr:uid="{00000000-0005-0000-0000-00006E0F0000}"/>
    <cellStyle name="Normal 5 11 3 10 4" xfId="3956" xr:uid="{00000000-0005-0000-0000-00006F0F0000}"/>
    <cellStyle name="Normal 5 11 3 10 4 2" xfId="3957" xr:uid="{00000000-0005-0000-0000-0000700F0000}"/>
    <cellStyle name="Normal 5 11 3 10 4 3" xfId="3958" xr:uid="{00000000-0005-0000-0000-0000710F0000}"/>
    <cellStyle name="Normal 5 11 3 10 4 4" xfId="3959" xr:uid="{00000000-0005-0000-0000-0000720F0000}"/>
    <cellStyle name="Normal 5 11 3 10 4 5" xfId="3960" xr:uid="{00000000-0005-0000-0000-0000730F0000}"/>
    <cellStyle name="Normal 5 11 3 10 4 6" xfId="3961" xr:uid="{00000000-0005-0000-0000-0000740F0000}"/>
    <cellStyle name="Normal 5 11 3 10 4 7" xfId="3962" xr:uid="{00000000-0005-0000-0000-0000750F0000}"/>
    <cellStyle name="Normal 5 11 3 10 4 8" xfId="3963" xr:uid="{00000000-0005-0000-0000-0000760F0000}"/>
    <cellStyle name="Normal 5 11 3 10 5" xfId="3964" xr:uid="{00000000-0005-0000-0000-0000770F0000}"/>
    <cellStyle name="Normal 5 11 3 10 5 2" xfId="3965" xr:uid="{00000000-0005-0000-0000-0000780F0000}"/>
    <cellStyle name="Normal 5 11 3 10 5 3" xfId="3966" xr:uid="{00000000-0005-0000-0000-0000790F0000}"/>
    <cellStyle name="Normal 5 11 3 10 5 4" xfId="3967" xr:uid="{00000000-0005-0000-0000-00007A0F0000}"/>
    <cellStyle name="Normal 5 11 3 10 5 5" xfId="3968" xr:uid="{00000000-0005-0000-0000-00007B0F0000}"/>
    <cellStyle name="Normal 5 11 3 10 5 6" xfId="3969" xr:uid="{00000000-0005-0000-0000-00007C0F0000}"/>
    <cellStyle name="Normal 5 11 3 10 5 7" xfId="3970" xr:uid="{00000000-0005-0000-0000-00007D0F0000}"/>
    <cellStyle name="Normal 5 11 3 10 5 8" xfId="3971" xr:uid="{00000000-0005-0000-0000-00007E0F0000}"/>
    <cellStyle name="Normal 5 11 3 10 6" xfId="3972" xr:uid="{00000000-0005-0000-0000-00007F0F0000}"/>
    <cellStyle name="Normal 5 11 3 10 7" xfId="3973" xr:uid="{00000000-0005-0000-0000-0000800F0000}"/>
    <cellStyle name="Normal 5 11 3 10 8" xfId="3974" xr:uid="{00000000-0005-0000-0000-0000810F0000}"/>
    <cellStyle name="Normal 5 11 3 10 9" xfId="3975" xr:uid="{00000000-0005-0000-0000-0000820F0000}"/>
    <cellStyle name="Normal 5 11 3 11" xfId="3976" xr:uid="{00000000-0005-0000-0000-0000830F0000}"/>
    <cellStyle name="Normal 5 11 3 11 10" xfId="3977" xr:uid="{00000000-0005-0000-0000-0000840F0000}"/>
    <cellStyle name="Normal 5 11 3 11 11" xfId="3978" xr:uid="{00000000-0005-0000-0000-0000850F0000}"/>
    <cellStyle name="Normal 5 11 3 11 12" xfId="3979" xr:uid="{00000000-0005-0000-0000-0000860F0000}"/>
    <cellStyle name="Normal 5 11 3 11 2" xfId="3980" xr:uid="{00000000-0005-0000-0000-0000870F0000}"/>
    <cellStyle name="Normal 5 11 3 11 2 2" xfId="3981" xr:uid="{00000000-0005-0000-0000-0000880F0000}"/>
    <cellStyle name="Normal 5 11 3 11 2 3" xfId="3982" xr:uid="{00000000-0005-0000-0000-0000890F0000}"/>
    <cellStyle name="Normal 5 11 3 11 2 4" xfId="3983" xr:uid="{00000000-0005-0000-0000-00008A0F0000}"/>
    <cellStyle name="Normal 5 11 3 11 2 5" xfId="3984" xr:uid="{00000000-0005-0000-0000-00008B0F0000}"/>
    <cellStyle name="Normal 5 11 3 11 2 6" xfId="3985" xr:uid="{00000000-0005-0000-0000-00008C0F0000}"/>
    <cellStyle name="Normal 5 11 3 11 2 7" xfId="3986" xr:uid="{00000000-0005-0000-0000-00008D0F0000}"/>
    <cellStyle name="Normal 5 11 3 11 2 8" xfId="3987" xr:uid="{00000000-0005-0000-0000-00008E0F0000}"/>
    <cellStyle name="Normal 5 11 3 11 3" xfId="3988" xr:uid="{00000000-0005-0000-0000-00008F0F0000}"/>
    <cellStyle name="Normal 5 11 3 11 3 2" xfId="3989" xr:uid="{00000000-0005-0000-0000-0000900F0000}"/>
    <cellStyle name="Normal 5 11 3 11 3 3" xfId="3990" xr:uid="{00000000-0005-0000-0000-0000910F0000}"/>
    <cellStyle name="Normal 5 11 3 11 3 4" xfId="3991" xr:uid="{00000000-0005-0000-0000-0000920F0000}"/>
    <cellStyle name="Normal 5 11 3 11 3 5" xfId="3992" xr:uid="{00000000-0005-0000-0000-0000930F0000}"/>
    <cellStyle name="Normal 5 11 3 11 3 6" xfId="3993" xr:uid="{00000000-0005-0000-0000-0000940F0000}"/>
    <cellStyle name="Normal 5 11 3 11 3 7" xfId="3994" xr:uid="{00000000-0005-0000-0000-0000950F0000}"/>
    <cellStyle name="Normal 5 11 3 11 3 8" xfId="3995" xr:uid="{00000000-0005-0000-0000-0000960F0000}"/>
    <cellStyle name="Normal 5 11 3 11 4" xfId="3996" xr:uid="{00000000-0005-0000-0000-0000970F0000}"/>
    <cellStyle name="Normal 5 11 3 11 4 2" xfId="3997" xr:uid="{00000000-0005-0000-0000-0000980F0000}"/>
    <cellStyle name="Normal 5 11 3 11 4 3" xfId="3998" xr:uid="{00000000-0005-0000-0000-0000990F0000}"/>
    <cellStyle name="Normal 5 11 3 11 4 4" xfId="3999" xr:uid="{00000000-0005-0000-0000-00009A0F0000}"/>
    <cellStyle name="Normal 5 11 3 11 4 5" xfId="4000" xr:uid="{00000000-0005-0000-0000-00009B0F0000}"/>
    <cellStyle name="Normal 5 11 3 11 4 6" xfId="4001" xr:uid="{00000000-0005-0000-0000-00009C0F0000}"/>
    <cellStyle name="Normal 5 11 3 11 4 7" xfId="4002" xr:uid="{00000000-0005-0000-0000-00009D0F0000}"/>
    <cellStyle name="Normal 5 11 3 11 4 8" xfId="4003" xr:uid="{00000000-0005-0000-0000-00009E0F0000}"/>
    <cellStyle name="Normal 5 11 3 11 5" xfId="4004" xr:uid="{00000000-0005-0000-0000-00009F0F0000}"/>
    <cellStyle name="Normal 5 11 3 11 5 2" xfId="4005" xr:uid="{00000000-0005-0000-0000-0000A00F0000}"/>
    <cellStyle name="Normal 5 11 3 11 5 3" xfId="4006" xr:uid="{00000000-0005-0000-0000-0000A10F0000}"/>
    <cellStyle name="Normal 5 11 3 11 5 4" xfId="4007" xr:uid="{00000000-0005-0000-0000-0000A20F0000}"/>
    <cellStyle name="Normal 5 11 3 11 5 5" xfId="4008" xr:uid="{00000000-0005-0000-0000-0000A30F0000}"/>
    <cellStyle name="Normal 5 11 3 11 5 6" xfId="4009" xr:uid="{00000000-0005-0000-0000-0000A40F0000}"/>
    <cellStyle name="Normal 5 11 3 11 5 7" xfId="4010" xr:uid="{00000000-0005-0000-0000-0000A50F0000}"/>
    <cellStyle name="Normal 5 11 3 11 5 8" xfId="4011" xr:uid="{00000000-0005-0000-0000-0000A60F0000}"/>
    <cellStyle name="Normal 5 11 3 11 6" xfId="4012" xr:uid="{00000000-0005-0000-0000-0000A70F0000}"/>
    <cellStyle name="Normal 5 11 3 11 7" xfId="4013" xr:uid="{00000000-0005-0000-0000-0000A80F0000}"/>
    <cellStyle name="Normal 5 11 3 11 8" xfId="4014" xr:uid="{00000000-0005-0000-0000-0000A90F0000}"/>
    <cellStyle name="Normal 5 11 3 11 9" xfId="4015" xr:uid="{00000000-0005-0000-0000-0000AA0F0000}"/>
    <cellStyle name="Normal 5 11 3 12" xfId="4016" xr:uid="{00000000-0005-0000-0000-0000AB0F0000}"/>
    <cellStyle name="Normal 5 11 3 12 10" xfId="4017" xr:uid="{00000000-0005-0000-0000-0000AC0F0000}"/>
    <cellStyle name="Normal 5 11 3 12 11" xfId="4018" xr:uid="{00000000-0005-0000-0000-0000AD0F0000}"/>
    <cellStyle name="Normal 5 11 3 12 12" xfId="4019" xr:uid="{00000000-0005-0000-0000-0000AE0F0000}"/>
    <cellStyle name="Normal 5 11 3 12 2" xfId="4020" xr:uid="{00000000-0005-0000-0000-0000AF0F0000}"/>
    <cellStyle name="Normal 5 11 3 12 2 2" xfId="4021" xr:uid="{00000000-0005-0000-0000-0000B00F0000}"/>
    <cellStyle name="Normal 5 11 3 12 2 3" xfId="4022" xr:uid="{00000000-0005-0000-0000-0000B10F0000}"/>
    <cellStyle name="Normal 5 11 3 12 2 4" xfId="4023" xr:uid="{00000000-0005-0000-0000-0000B20F0000}"/>
    <cellStyle name="Normal 5 11 3 12 2 5" xfId="4024" xr:uid="{00000000-0005-0000-0000-0000B30F0000}"/>
    <cellStyle name="Normal 5 11 3 12 2 6" xfId="4025" xr:uid="{00000000-0005-0000-0000-0000B40F0000}"/>
    <cellStyle name="Normal 5 11 3 12 2 7" xfId="4026" xr:uid="{00000000-0005-0000-0000-0000B50F0000}"/>
    <cellStyle name="Normal 5 11 3 12 2 8" xfId="4027" xr:uid="{00000000-0005-0000-0000-0000B60F0000}"/>
    <cellStyle name="Normal 5 11 3 12 3" xfId="4028" xr:uid="{00000000-0005-0000-0000-0000B70F0000}"/>
    <cellStyle name="Normal 5 11 3 12 3 2" xfId="4029" xr:uid="{00000000-0005-0000-0000-0000B80F0000}"/>
    <cellStyle name="Normal 5 11 3 12 3 3" xfId="4030" xr:uid="{00000000-0005-0000-0000-0000B90F0000}"/>
    <cellStyle name="Normal 5 11 3 12 3 4" xfId="4031" xr:uid="{00000000-0005-0000-0000-0000BA0F0000}"/>
    <cellStyle name="Normal 5 11 3 12 3 5" xfId="4032" xr:uid="{00000000-0005-0000-0000-0000BB0F0000}"/>
    <cellStyle name="Normal 5 11 3 12 3 6" xfId="4033" xr:uid="{00000000-0005-0000-0000-0000BC0F0000}"/>
    <cellStyle name="Normal 5 11 3 12 3 7" xfId="4034" xr:uid="{00000000-0005-0000-0000-0000BD0F0000}"/>
    <cellStyle name="Normal 5 11 3 12 3 8" xfId="4035" xr:uid="{00000000-0005-0000-0000-0000BE0F0000}"/>
    <cellStyle name="Normal 5 11 3 12 4" xfId="4036" xr:uid="{00000000-0005-0000-0000-0000BF0F0000}"/>
    <cellStyle name="Normal 5 11 3 12 4 2" xfId="4037" xr:uid="{00000000-0005-0000-0000-0000C00F0000}"/>
    <cellStyle name="Normal 5 11 3 12 4 3" xfId="4038" xr:uid="{00000000-0005-0000-0000-0000C10F0000}"/>
    <cellStyle name="Normal 5 11 3 12 4 4" xfId="4039" xr:uid="{00000000-0005-0000-0000-0000C20F0000}"/>
    <cellStyle name="Normal 5 11 3 12 4 5" xfId="4040" xr:uid="{00000000-0005-0000-0000-0000C30F0000}"/>
    <cellStyle name="Normal 5 11 3 12 4 6" xfId="4041" xr:uid="{00000000-0005-0000-0000-0000C40F0000}"/>
    <cellStyle name="Normal 5 11 3 12 4 7" xfId="4042" xr:uid="{00000000-0005-0000-0000-0000C50F0000}"/>
    <cellStyle name="Normal 5 11 3 12 4 8" xfId="4043" xr:uid="{00000000-0005-0000-0000-0000C60F0000}"/>
    <cellStyle name="Normal 5 11 3 12 5" xfId="4044" xr:uid="{00000000-0005-0000-0000-0000C70F0000}"/>
    <cellStyle name="Normal 5 11 3 12 5 2" xfId="4045" xr:uid="{00000000-0005-0000-0000-0000C80F0000}"/>
    <cellStyle name="Normal 5 11 3 12 5 3" xfId="4046" xr:uid="{00000000-0005-0000-0000-0000C90F0000}"/>
    <cellStyle name="Normal 5 11 3 12 5 4" xfId="4047" xr:uid="{00000000-0005-0000-0000-0000CA0F0000}"/>
    <cellStyle name="Normal 5 11 3 12 5 5" xfId="4048" xr:uid="{00000000-0005-0000-0000-0000CB0F0000}"/>
    <cellStyle name="Normal 5 11 3 12 5 6" xfId="4049" xr:uid="{00000000-0005-0000-0000-0000CC0F0000}"/>
    <cellStyle name="Normal 5 11 3 12 5 7" xfId="4050" xr:uid="{00000000-0005-0000-0000-0000CD0F0000}"/>
    <cellStyle name="Normal 5 11 3 12 5 8" xfId="4051" xr:uid="{00000000-0005-0000-0000-0000CE0F0000}"/>
    <cellStyle name="Normal 5 11 3 12 6" xfId="4052" xr:uid="{00000000-0005-0000-0000-0000CF0F0000}"/>
    <cellStyle name="Normal 5 11 3 12 7" xfId="4053" xr:uid="{00000000-0005-0000-0000-0000D00F0000}"/>
    <cellStyle name="Normal 5 11 3 12 8" xfId="4054" xr:uid="{00000000-0005-0000-0000-0000D10F0000}"/>
    <cellStyle name="Normal 5 11 3 12 9" xfId="4055" xr:uid="{00000000-0005-0000-0000-0000D20F0000}"/>
    <cellStyle name="Normal 5 11 3 13" xfId="4056" xr:uid="{00000000-0005-0000-0000-0000D30F0000}"/>
    <cellStyle name="Normal 5 11 3 13 10" xfId="4057" xr:uid="{00000000-0005-0000-0000-0000D40F0000}"/>
    <cellStyle name="Normal 5 11 3 13 11" xfId="4058" xr:uid="{00000000-0005-0000-0000-0000D50F0000}"/>
    <cellStyle name="Normal 5 11 3 13 12" xfId="4059" xr:uid="{00000000-0005-0000-0000-0000D60F0000}"/>
    <cellStyle name="Normal 5 11 3 13 2" xfId="4060" xr:uid="{00000000-0005-0000-0000-0000D70F0000}"/>
    <cellStyle name="Normal 5 11 3 13 2 2" xfId="4061" xr:uid="{00000000-0005-0000-0000-0000D80F0000}"/>
    <cellStyle name="Normal 5 11 3 13 2 3" xfId="4062" xr:uid="{00000000-0005-0000-0000-0000D90F0000}"/>
    <cellStyle name="Normal 5 11 3 13 2 4" xfId="4063" xr:uid="{00000000-0005-0000-0000-0000DA0F0000}"/>
    <cellStyle name="Normal 5 11 3 13 2 5" xfId="4064" xr:uid="{00000000-0005-0000-0000-0000DB0F0000}"/>
    <cellStyle name="Normal 5 11 3 13 2 6" xfId="4065" xr:uid="{00000000-0005-0000-0000-0000DC0F0000}"/>
    <cellStyle name="Normal 5 11 3 13 2 7" xfId="4066" xr:uid="{00000000-0005-0000-0000-0000DD0F0000}"/>
    <cellStyle name="Normal 5 11 3 13 2 8" xfId="4067" xr:uid="{00000000-0005-0000-0000-0000DE0F0000}"/>
    <cellStyle name="Normal 5 11 3 13 3" xfId="4068" xr:uid="{00000000-0005-0000-0000-0000DF0F0000}"/>
    <cellStyle name="Normal 5 11 3 13 3 2" xfId="4069" xr:uid="{00000000-0005-0000-0000-0000E00F0000}"/>
    <cellStyle name="Normal 5 11 3 13 3 3" xfId="4070" xr:uid="{00000000-0005-0000-0000-0000E10F0000}"/>
    <cellStyle name="Normal 5 11 3 13 3 4" xfId="4071" xr:uid="{00000000-0005-0000-0000-0000E20F0000}"/>
    <cellStyle name="Normal 5 11 3 13 3 5" xfId="4072" xr:uid="{00000000-0005-0000-0000-0000E30F0000}"/>
    <cellStyle name="Normal 5 11 3 13 3 6" xfId="4073" xr:uid="{00000000-0005-0000-0000-0000E40F0000}"/>
    <cellStyle name="Normal 5 11 3 13 3 7" xfId="4074" xr:uid="{00000000-0005-0000-0000-0000E50F0000}"/>
    <cellStyle name="Normal 5 11 3 13 3 8" xfId="4075" xr:uid="{00000000-0005-0000-0000-0000E60F0000}"/>
    <cellStyle name="Normal 5 11 3 13 4" xfId="4076" xr:uid="{00000000-0005-0000-0000-0000E70F0000}"/>
    <cellStyle name="Normal 5 11 3 13 4 2" xfId="4077" xr:uid="{00000000-0005-0000-0000-0000E80F0000}"/>
    <cellStyle name="Normal 5 11 3 13 4 3" xfId="4078" xr:uid="{00000000-0005-0000-0000-0000E90F0000}"/>
    <cellStyle name="Normal 5 11 3 13 4 4" xfId="4079" xr:uid="{00000000-0005-0000-0000-0000EA0F0000}"/>
    <cellStyle name="Normal 5 11 3 13 4 5" xfId="4080" xr:uid="{00000000-0005-0000-0000-0000EB0F0000}"/>
    <cellStyle name="Normal 5 11 3 13 4 6" xfId="4081" xr:uid="{00000000-0005-0000-0000-0000EC0F0000}"/>
    <cellStyle name="Normal 5 11 3 13 4 7" xfId="4082" xr:uid="{00000000-0005-0000-0000-0000ED0F0000}"/>
    <cellStyle name="Normal 5 11 3 13 4 8" xfId="4083" xr:uid="{00000000-0005-0000-0000-0000EE0F0000}"/>
    <cellStyle name="Normal 5 11 3 13 5" xfId="4084" xr:uid="{00000000-0005-0000-0000-0000EF0F0000}"/>
    <cellStyle name="Normal 5 11 3 13 5 2" xfId="4085" xr:uid="{00000000-0005-0000-0000-0000F00F0000}"/>
    <cellStyle name="Normal 5 11 3 13 5 3" xfId="4086" xr:uid="{00000000-0005-0000-0000-0000F10F0000}"/>
    <cellStyle name="Normal 5 11 3 13 5 4" xfId="4087" xr:uid="{00000000-0005-0000-0000-0000F20F0000}"/>
    <cellStyle name="Normal 5 11 3 13 5 5" xfId="4088" xr:uid="{00000000-0005-0000-0000-0000F30F0000}"/>
    <cellStyle name="Normal 5 11 3 13 5 6" xfId="4089" xr:uid="{00000000-0005-0000-0000-0000F40F0000}"/>
    <cellStyle name="Normal 5 11 3 13 5 7" xfId="4090" xr:uid="{00000000-0005-0000-0000-0000F50F0000}"/>
    <cellStyle name="Normal 5 11 3 13 5 8" xfId="4091" xr:uid="{00000000-0005-0000-0000-0000F60F0000}"/>
    <cellStyle name="Normal 5 11 3 13 6" xfId="4092" xr:uid="{00000000-0005-0000-0000-0000F70F0000}"/>
    <cellStyle name="Normal 5 11 3 13 7" xfId="4093" xr:uid="{00000000-0005-0000-0000-0000F80F0000}"/>
    <cellStyle name="Normal 5 11 3 13 8" xfId="4094" xr:uid="{00000000-0005-0000-0000-0000F90F0000}"/>
    <cellStyle name="Normal 5 11 3 13 9" xfId="4095" xr:uid="{00000000-0005-0000-0000-0000FA0F0000}"/>
    <cellStyle name="Normal 5 11 3 14" xfId="4096" xr:uid="{00000000-0005-0000-0000-0000FB0F0000}"/>
    <cellStyle name="Normal 5 11 3 14 2" xfId="4097" xr:uid="{00000000-0005-0000-0000-0000FC0F0000}"/>
    <cellStyle name="Normal 5 11 3 14 3" xfId="4098" xr:uid="{00000000-0005-0000-0000-0000FD0F0000}"/>
    <cellStyle name="Normal 5 11 3 14 4" xfId="4099" xr:uid="{00000000-0005-0000-0000-0000FE0F0000}"/>
    <cellStyle name="Normal 5 11 3 14 5" xfId="4100" xr:uid="{00000000-0005-0000-0000-0000FF0F0000}"/>
    <cellStyle name="Normal 5 11 3 14 6" xfId="4101" xr:uid="{00000000-0005-0000-0000-000000100000}"/>
    <cellStyle name="Normal 5 11 3 14 7" xfId="4102" xr:uid="{00000000-0005-0000-0000-000001100000}"/>
    <cellStyle name="Normal 5 11 3 14 8" xfId="4103" xr:uid="{00000000-0005-0000-0000-000002100000}"/>
    <cellStyle name="Normal 5 11 3 15" xfId="4104" xr:uid="{00000000-0005-0000-0000-000003100000}"/>
    <cellStyle name="Normal 5 11 3 15 2" xfId="4105" xr:uid="{00000000-0005-0000-0000-000004100000}"/>
    <cellStyle name="Normal 5 11 3 15 3" xfId="4106" xr:uid="{00000000-0005-0000-0000-000005100000}"/>
    <cellStyle name="Normal 5 11 3 15 4" xfId="4107" xr:uid="{00000000-0005-0000-0000-000006100000}"/>
    <cellStyle name="Normal 5 11 3 15 5" xfId="4108" xr:uid="{00000000-0005-0000-0000-000007100000}"/>
    <cellStyle name="Normal 5 11 3 15 6" xfId="4109" xr:uid="{00000000-0005-0000-0000-000008100000}"/>
    <cellStyle name="Normal 5 11 3 15 7" xfId="4110" xr:uid="{00000000-0005-0000-0000-000009100000}"/>
    <cellStyle name="Normal 5 11 3 15 8" xfId="4111" xr:uid="{00000000-0005-0000-0000-00000A100000}"/>
    <cellStyle name="Normal 5 11 3 16" xfId="4112" xr:uid="{00000000-0005-0000-0000-00000B100000}"/>
    <cellStyle name="Normal 5 11 3 16 2" xfId="4113" xr:uid="{00000000-0005-0000-0000-00000C100000}"/>
    <cellStyle name="Normal 5 11 3 16 3" xfId="4114" xr:uid="{00000000-0005-0000-0000-00000D100000}"/>
    <cellStyle name="Normal 5 11 3 16 4" xfId="4115" xr:uid="{00000000-0005-0000-0000-00000E100000}"/>
    <cellStyle name="Normal 5 11 3 16 5" xfId="4116" xr:uid="{00000000-0005-0000-0000-00000F100000}"/>
    <cellStyle name="Normal 5 11 3 16 6" xfId="4117" xr:uid="{00000000-0005-0000-0000-000010100000}"/>
    <cellStyle name="Normal 5 11 3 16 7" xfId="4118" xr:uid="{00000000-0005-0000-0000-000011100000}"/>
    <cellStyle name="Normal 5 11 3 16 8" xfId="4119" xr:uid="{00000000-0005-0000-0000-000012100000}"/>
    <cellStyle name="Normal 5 11 3 17" xfId="4120" xr:uid="{00000000-0005-0000-0000-000013100000}"/>
    <cellStyle name="Normal 5 11 3 17 2" xfId="4121" xr:uid="{00000000-0005-0000-0000-000014100000}"/>
    <cellStyle name="Normal 5 11 3 17 3" xfId="4122" xr:uid="{00000000-0005-0000-0000-000015100000}"/>
    <cellStyle name="Normal 5 11 3 17 4" xfId="4123" xr:uid="{00000000-0005-0000-0000-000016100000}"/>
    <cellStyle name="Normal 5 11 3 17 5" xfId="4124" xr:uid="{00000000-0005-0000-0000-000017100000}"/>
    <cellStyle name="Normal 5 11 3 17 6" xfId="4125" xr:uid="{00000000-0005-0000-0000-000018100000}"/>
    <cellStyle name="Normal 5 11 3 17 7" xfId="4126" xr:uid="{00000000-0005-0000-0000-000019100000}"/>
    <cellStyle name="Normal 5 11 3 17 8" xfId="4127" xr:uid="{00000000-0005-0000-0000-00001A100000}"/>
    <cellStyle name="Normal 5 11 3 18" xfId="4128" xr:uid="{00000000-0005-0000-0000-00001B100000}"/>
    <cellStyle name="Normal 5 11 3 19" xfId="4129" xr:uid="{00000000-0005-0000-0000-00001C100000}"/>
    <cellStyle name="Normal 5 11 3 2" xfId="4130" xr:uid="{00000000-0005-0000-0000-00001D100000}"/>
    <cellStyle name="Normal 5 11 3 2 10" xfId="4131" xr:uid="{00000000-0005-0000-0000-00001E100000}"/>
    <cellStyle name="Normal 5 11 3 2 11" xfId="4132" xr:uid="{00000000-0005-0000-0000-00001F100000}"/>
    <cellStyle name="Normal 5 11 3 2 12" xfId="4133" xr:uid="{00000000-0005-0000-0000-000020100000}"/>
    <cellStyle name="Normal 5 11 3 2 2" xfId="4134" xr:uid="{00000000-0005-0000-0000-000021100000}"/>
    <cellStyle name="Normal 5 11 3 2 2 2" xfId="4135" xr:uid="{00000000-0005-0000-0000-000022100000}"/>
    <cellStyle name="Normal 5 11 3 2 2 3" xfId="4136" xr:uid="{00000000-0005-0000-0000-000023100000}"/>
    <cellStyle name="Normal 5 11 3 2 2 4" xfId="4137" xr:uid="{00000000-0005-0000-0000-000024100000}"/>
    <cellStyle name="Normal 5 11 3 2 2 5" xfId="4138" xr:uid="{00000000-0005-0000-0000-000025100000}"/>
    <cellStyle name="Normal 5 11 3 2 2 6" xfId="4139" xr:uid="{00000000-0005-0000-0000-000026100000}"/>
    <cellStyle name="Normal 5 11 3 2 2 7" xfId="4140" xr:uid="{00000000-0005-0000-0000-000027100000}"/>
    <cellStyle name="Normal 5 11 3 2 2 8" xfId="4141" xr:uid="{00000000-0005-0000-0000-000028100000}"/>
    <cellStyle name="Normal 5 11 3 2 3" xfId="4142" xr:uid="{00000000-0005-0000-0000-000029100000}"/>
    <cellStyle name="Normal 5 11 3 2 3 2" xfId="4143" xr:uid="{00000000-0005-0000-0000-00002A100000}"/>
    <cellStyle name="Normal 5 11 3 2 3 3" xfId="4144" xr:uid="{00000000-0005-0000-0000-00002B100000}"/>
    <cellStyle name="Normal 5 11 3 2 3 4" xfId="4145" xr:uid="{00000000-0005-0000-0000-00002C100000}"/>
    <cellStyle name="Normal 5 11 3 2 3 5" xfId="4146" xr:uid="{00000000-0005-0000-0000-00002D100000}"/>
    <cellStyle name="Normal 5 11 3 2 3 6" xfId="4147" xr:uid="{00000000-0005-0000-0000-00002E100000}"/>
    <cellStyle name="Normal 5 11 3 2 3 7" xfId="4148" xr:uid="{00000000-0005-0000-0000-00002F100000}"/>
    <cellStyle name="Normal 5 11 3 2 3 8" xfId="4149" xr:uid="{00000000-0005-0000-0000-000030100000}"/>
    <cellStyle name="Normal 5 11 3 2 4" xfId="4150" xr:uid="{00000000-0005-0000-0000-000031100000}"/>
    <cellStyle name="Normal 5 11 3 2 4 2" xfId="4151" xr:uid="{00000000-0005-0000-0000-000032100000}"/>
    <cellStyle name="Normal 5 11 3 2 4 3" xfId="4152" xr:uid="{00000000-0005-0000-0000-000033100000}"/>
    <cellStyle name="Normal 5 11 3 2 4 4" xfId="4153" xr:uid="{00000000-0005-0000-0000-000034100000}"/>
    <cellStyle name="Normal 5 11 3 2 4 5" xfId="4154" xr:uid="{00000000-0005-0000-0000-000035100000}"/>
    <cellStyle name="Normal 5 11 3 2 4 6" xfId="4155" xr:uid="{00000000-0005-0000-0000-000036100000}"/>
    <cellStyle name="Normal 5 11 3 2 4 7" xfId="4156" xr:uid="{00000000-0005-0000-0000-000037100000}"/>
    <cellStyle name="Normal 5 11 3 2 4 8" xfId="4157" xr:uid="{00000000-0005-0000-0000-000038100000}"/>
    <cellStyle name="Normal 5 11 3 2 5" xfId="4158" xr:uid="{00000000-0005-0000-0000-000039100000}"/>
    <cellStyle name="Normal 5 11 3 2 5 2" xfId="4159" xr:uid="{00000000-0005-0000-0000-00003A100000}"/>
    <cellStyle name="Normal 5 11 3 2 5 3" xfId="4160" xr:uid="{00000000-0005-0000-0000-00003B100000}"/>
    <cellStyle name="Normal 5 11 3 2 5 4" xfId="4161" xr:uid="{00000000-0005-0000-0000-00003C100000}"/>
    <cellStyle name="Normal 5 11 3 2 5 5" xfId="4162" xr:uid="{00000000-0005-0000-0000-00003D100000}"/>
    <cellStyle name="Normal 5 11 3 2 5 6" xfId="4163" xr:uid="{00000000-0005-0000-0000-00003E100000}"/>
    <cellStyle name="Normal 5 11 3 2 5 7" xfId="4164" xr:uid="{00000000-0005-0000-0000-00003F100000}"/>
    <cellStyle name="Normal 5 11 3 2 5 8" xfId="4165" xr:uid="{00000000-0005-0000-0000-000040100000}"/>
    <cellStyle name="Normal 5 11 3 2 6" xfId="4166" xr:uid="{00000000-0005-0000-0000-000041100000}"/>
    <cellStyle name="Normal 5 11 3 2 7" xfId="4167" xr:uid="{00000000-0005-0000-0000-000042100000}"/>
    <cellStyle name="Normal 5 11 3 2 8" xfId="4168" xr:uid="{00000000-0005-0000-0000-000043100000}"/>
    <cellStyle name="Normal 5 11 3 2 9" xfId="4169" xr:uid="{00000000-0005-0000-0000-000044100000}"/>
    <cellStyle name="Normal 5 11 3 20" xfId="4170" xr:uid="{00000000-0005-0000-0000-000045100000}"/>
    <cellStyle name="Normal 5 11 3 21" xfId="4171" xr:uid="{00000000-0005-0000-0000-000046100000}"/>
    <cellStyle name="Normal 5 11 3 22" xfId="4172" xr:uid="{00000000-0005-0000-0000-000047100000}"/>
    <cellStyle name="Normal 5 11 3 23" xfId="4173" xr:uid="{00000000-0005-0000-0000-000048100000}"/>
    <cellStyle name="Normal 5 11 3 24" xfId="4174" xr:uid="{00000000-0005-0000-0000-000049100000}"/>
    <cellStyle name="Normal 5 11 3 3" xfId="4175" xr:uid="{00000000-0005-0000-0000-00004A100000}"/>
    <cellStyle name="Normal 5 11 3 3 10" xfId="4176" xr:uid="{00000000-0005-0000-0000-00004B100000}"/>
    <cellStyle name="Normal 5 11 3 3 11" xfId="4177" xr:uid="{00000000-0005-0000-0000-00004C100000}"/>
    <cellStyle name="Normal 5 11 3 3 12" xfId="4178" xr:uid="{00000000-0005-0000-0000-00004D100000}"/>
    <cellStyle name="Normal 5 11 3 3 2" xfId="4179" xr:uid="{00000000-0005-0000-0000-00004E100000}"/>
    <cellStyle name="Normal 5 11 3 3 2 2" xfId="4180" xr:uid="{00000000-0005-0000-0000-00004F100000}"/>
    <cellStyle name="Normal 5 11 3 3 2 3" xfId="4181" xr:uid="{00000000-0005-0000-0000-000050100000}"/>
    <cellStyle name="Normal 5 11 3 3 2 4" xfId="4182" xr:uid="{00000000-0005-0000-0000-000051100000}"/>
    <cellStyle name="Normal 5 11 3 3 2 5" xfId="4183" xr:uid="{00000000-0005-0000-0000-000052100000}"/>
    <cellStyle name="Normal 5 11 3 3 2 6" xfId="4184" xr:uid="{00000000-0005-0000-0000-000053100000}"/>
    <cellStyle name="Normal 5 11 3 3 2 7" xfId="4185" xr:uid="{00000000-0005-0000-0000-000054100000}"/>
    <cellStyle name="Normal 5 11 3 3 2 8" xfId="4186" xr:uid="{00000000-0005-0000-0000-000055100000}"/>
    <cellStyle name="Normal 5 11 3 3 3" xfId="4187" xr:uid="{00000000-0005-0000-0000-000056100000}"/>
    <cellStyle name="Normal 5 11 3 3 3 2" xfId="4188" xr:uid="{00000000-0005-0000-0000-000057100000}"/>
    <cellStyle name="Normal 5 11 3 3 3 3" xfId="4189" xr:uid="{00000000-0005-0000-0000-000058100000}"/>
    <cellStyle name="Normal 5 11 3 3 3 4" xfId="4190" xr:uid="{00000000-0005-0000-0000-000059100000}"/>
    <cellStyle name="Normal 5 11 3 3 3 5" xfId="4191" xr:uid="{00000000-0005-0000-0000-00005A100000}"/>
    <cellStyle name="Normal 5 11 3 3 3 6" xfId="4192" xr:uid="{00000000-0005-0000-0000-00005B100000}"/>
    <cellStyle name="Normal 5 11 3 3 3 7" xfId="4193" xr:uid="{00000000-0005-0000-0000-00005C100000}"/>
    <cellStyle name="Normal 5 11 3 3 3 8" xfId="4194" xr:uid="{00000000-0005-0000-0000-00005D100000}"/>
    <cellStyle name="Normal 5 11 3 3 4" xfId="4195" xr:uid="{00000000-0005-0000-0000-00005E100000}"/>
    <cellStyle name="Normal 5 11 3 3 4 2" xfId="4196" xr:uid="{00000000-0005-0000-0000-00005F100000}"/>
    <cellStyle name="Normal 5 11 3 3 4 3" xfId="4197" xr:uid="{00000000-0005-0000-0000-000060100000}"/>
    <cellStyle name="Normal 5 11 3 3 4 4" xfId="4198" xr:uid="{00000000-0005-0000-0000-000061100000}"/>
    <cellStyle name="Normal 5 11 3 3 4 5" xfId="4199" xr:uid="{00000000-0005-0000-0000-000062100000}"/>
    <cellStyle name="Normal 5 11 3 3 4 6" xfId="4200" xr:uid="{00000000-0005-0000-0000-000063100000}"/>
    <cellStyle name="Normal 5 11 3 3 4 7" xfId="4201" xr:uid="{00000000-0005-0000-0000-000064100000}"/>
    <cellStyle name="Normal 5 11 3 3 4 8" xfId="4202" xr:uid="{00000000-0005-0000-0000-000065100000}"/>
    <cellStyle name="Normal 5 11 3 3 5" xfId="4203" xr:uid="{00000000-0005-0000-0000-000066100000}"/>
    <cellStyle name="Normal 5 11 3 3 5 2" xfId="4204" xr:uid="{00000000-0005-0000-0000-000067100000}"/>
    <cellStyle name="Normal 5 11 3 3 5 3" xfId="4205" xr:uid="{00000000-0005-0000-0000-000068100000}"/>
    <cellStyle name="Normal 5 11 3 3 5 4" xfId="4206" xr:uid="{00000000-0005-0000-0000-000069100000}"/>
    <cellStyle name="Normal 5 11 3 3 5 5" xfId="4207" xr:uid="{00000000-0005-0000-0000-00006A100000}"/>
    <cellStyle name="Normal 5 11 3 3 5 6" xfId="4208" xr:uid="{00000000-0005-0000-0000-00006B100000}"/>
    <cellStyle name="Normal 5 11 3 3 5 7" xfId="4209" xr:uid="{00000000-0005-0000-0000-00006C100000}"/>
    <cellStyle name="Normal 5 11 3 3 5 8" xfId="4210" xr:uid="{00000000-0005-0000-0000-00006D100000}"/>
    <cellStyle name="Normal 5 11 3 3 6" xfId="4211" xr:uid="{00000000-0005-0000-0000-00006E100000}"/>
    <cellStyle name="Normal 5 11 3 3 7" xfId="4212" xr:uid="{00000000-0005-0000-0000-00006F100000}"/>
    <cellStyle name="Normal 5 11 3 3 8" xfId="4213" xr:uid="{00000000-0005-0000-0000-000070100000}"/>
    <cellStyle name="Normal 5 11 3 3 9" xfId="4214" xr:uid="{00000000-0005-0000-0000-000071100000}"/>
    <cellStyle name="Normal 5 11 3 4" xfId="4215" xr:uid="{00000000-0005-0000-0000-000072100000}"/>
    <cellStyle name="Normal 5 11 3 4 10" xfId="4216" xr:uid="{00000000-0005-0000-0000-000073100000}"/>
    <cellStyle name="Normal 5 11 3 4 11" xfId="4217" xr:uid="{00000000-0005-0000-0000-000074100000}"/>
    <cellStyle name="Normal 5 11 3 4 12" xfId="4218" xr:uid="{00000000-0005-0000-0000-000075100000}"/>
    <cellStyle name="Normal 5 11 3 4 2" xfId="4219" xr:uid="{00000000-0005-0000-0000-000076100000}"/>
    <cellStyle name="Normal 5 11 3 4 2 2" xfId="4220" xr:uid="{00000000-0005-0000-0000-000077100000}"/>
    <cellStyle name="Normal 5 11 3 4 2 3" xfId="4221" xr:uid="{00000000-0005-0000-0000-000078100000}"/>
    <cellStyle name="Normal 5 11 3 4 2 4" xfId="4222" xr:uid="{00000000-0005-0000-0000-000079100000}"/>
    <cellStyle name="Normal 5 11 3 4 2 5" xfId="4223" xr:uid="{00000000-0005-0000-0000-00007A100000}"/>
    <cellStyle name="Normal 5 11 3 4 2 6" xfId="4224" xr:uid="{00000000-0005-0000-0000-00007B100000}"/>
    <cellStyle name="Normal 5 11 3 4 2 7" xfId="4225" xr:uid="{00000000-0005-0000-0000-00007C100000}"/>
    <cellStyle name="Normal 5 11 3 4 2 8" xfId="4226" xr:uid="{00000000-0005-0000-0000-00007D100000}"/>
    <cellStyle name="Normal 5 11 3 4 3" xfId="4227" xr:uid="{00000000-0005-0000-0000-00007E100000}"/>
    <cellStyle name="Normal 5 11 3 4 3 2" xfId="4228" xr:uid="{00000000-0005-0000-0000-00007F100000}"/>
    <cellStyle name="Normal 5 11 3 4 3 3" xfId="4229" xr:uid="{00000000-0005-0000-0000-000080100000}"/>
    <cellStyle name="Normal 5 11 3 4 3 4" xfId="4230" xr:uid="{00000000-0005-0000-0000-000081100000}"/>
    <cellStyle name="Normal 5 11 3 4 3 5" xfId="4231" xr:uid="{00000000-0005-0000-0000-000082100000}"/>
    <cellStyle name="Normal 5 11 3 4 3 6" xfId="4232" xr:uid="{00000000-0005-0000-0000-000083100000}"/>
    <cellStyle name="Normal 5 11 3 4 3 7" xfId="4233" xr:uid="{00000000-0005-0000-0000-000084100000}"/>
    <cellStyle name="Normal 5 11 3 4 3 8" xfId="4234" xr:uid="{00000000-0005-0000-0000-000085100000}"/>
    <cellStyle name="Normal 5 11 3 4 4" xfId="4235" xr:uid="{00000000-0005-0000-0000-000086100000}"/>
    <cellStyle name="Normal 5 11 3 4 4 2" xfId="4236" xr:uid="{00000000-0005-0000-0000-000087100000}"/>
    <cellStyle name="Normal 5 11 3 4 4 3" xfId="4237" xr:uid="{00000000-0005-0000-0000-000088100000}"/>
    <cellStyle name="Normal 5 11 3 4 4 4" xfId="4238" xr:uid="{00000000-0005-0000-0000-000089100000}"/>
    <cellStyle name="Normal 5 11 3 4 4 5" xfId="4239" xr:uid="{00000000-0005-0000-0000-00008A100000}"/>
    <cellStyle name="Normal 5 11 3 4 4 6" xfId="4240" xr:uid="{00000000-0005-0000-0000-00008B100000}"/>
    <cellStyle name="Normal 5 11 3 4 4 7" xfId="4241" xr:uid="{00000000-0005-0000-0000-00008C100000}"/>
    <cellStyle name="Normal 5 11 3 4 4 8" xfId="4242" xr:uid="{00000000-0005-0000-0000-00008D100000}"/>
    <cellStyle name="Normal 5 11 3 4 5" xfId="4243" xr:uid="{00000000-0005-0000-0000-00008E100000}"/>
    <cellStyle name="Normal 5 11 3 4 5 2" xfId="4244" xr:uid="{00000000-0005-0000-0000-00008F100000}"/>
    <cellStyle name="Normal 5 11 3 4 5 3" xfId="4245" xr:uid="{00000000-0005-0000-0000-000090100000}"/>
    <cellStyle name="Normal 5 11 3 4 5 4" xfId="4246" xr:uid="{00000000-0005-0000-0000-000091100000}"/>
    <cellStyle name="Normal 5 11 3 4 5 5" xfId="4247" xr:uid="{00000000-0005-0000-0000-000092100000}"/>
    <cellStyle name="Normal 5 11 3 4 5 6" xfId="4248" xr:uid="{00000000-0005-0000-0000-000093100000}"/>
    <cellStyle name="Normal 5 11 3 4 5 7" xfId="4249" xr:uid="{00000000-0005-0000-0000-000094100000}"/>
    <cellStyle name="Normal 5 11 3 4 5 8" xfId="4250" xr:uid="{00000000-0005-0000-0000-000095100000}"/>
    <cellStyle name="Normal 5 11 3 4 6" xfId="4251" xr:uid="{00000000-0005-0000-0000-000096100000}"/>
    <cellStyle name="Normal 5 11 3 4 7" xfId="4252" xr:uid="{00000000-0005-0000-0000-000097100000}"/>
    <cellStyle name="Normal 5 11 3 4 8" xfId="4253" xr:uid="{00000000-0005-0000-0000-000098100000}"/>
    <cellStyle name="Normal 5 11 3 4 9" xfId="4254" xr:uid="{00000000-0005-0000-0000-000099100000}"/>
    <cellStyle name="Normal 5 11 3 5" xfId="4255" xr:uid="{00000000-0005-0000-0000-00009A100000}"/>
    <cellStyle name="Normal 5 11 3 5 10" xfId="4256" xr:uid="{00000000-0005-0000-0000-00009B100000}"/>
    <cellStyle name="Normal 5 11 3 5 11" xfId="4257" xr:uid="{00000000-0005-0000-0000-00009C100000}"/>
    <cellStyle name="Normal 5 11 3 5 12" xfId="4258" xr:uid="{00000000-0005-0000-0000-00009D100000}"/>
    <cellStyle name="Normal 5 11 3 5 2" xfId="4259" xr:uid="{00000000-0005-0000-0000-00009E100000}"/>
    <cellStyle name="Normal 5 11 3 5 2 2" xfId="4260" xr:uid="{00000000-0005-0000-0000-00009F100000}"/>
    <cellStyle name="Normal 5 11 3 5 2 3" xfId="4261" xr:uid="{00000000-0005-0000-0000-0000A0100000}"/>
    <cellStyle name="Normal 5 11 3 5 2 4" xfId="4262" xr:uid="{00000000-0005-0000-0000-0000A1100000}"/>
    <cellStyle name="Normal 5 11 3 5 2 5" xfId="4263" xr:uid="{00000000-0005-0000-0000-0000A2100000}"/>
    <cellStyle name="Normal 5 11 3 5 2 6" xfId="4264" xr:uid="{00000000-0005-0000-0000-0000A3100000}"/>
    <cellStyle name="Normal 5 11 3 5 2 7" xfId="4265" xr:uid="{00000000-0005-0000-0000-0000A4100000}"/>
    <cellStyle name="Normal 5 11 3 5 2 8" xfId="4266" xr:uid="{00000000-0005-0000-0000-0000A5100000}"/>
    <cellStyle name="Normal 5 11 3 5 3" xfId="4267" xr:uid="{00000000-0005-0000-0000-0000A6100000}"/>
    <cellStyle name="Normal 5 11 3 5 3 2" xfId="4268" xr:uid="{00000000-0005-0000-0000-0000A7100000}"/>
    <cellStyle name="Normal 5 11 3 5 3 3" xfId="4269" xr:uid="{00000000-0005-0000-0000-0000A8100000}"/>
    <cellStyle name="Normal 5 11 3 5 3 4" xfId="4270" xr:uid="{00000000-0005-0000-0000-0000A9100000}"/>
    <cellStyle name="Normal 5 11 3 5 3 5" xfId="4271" xr:uid="{00000000-0005-0000-0000-0000AA100000}"/>
    <cellStyle name="Normal 5 11 3 5 3 6" xfId="4272" xr:uid="{00000000-0005-0000-0000-0000AB100000}"/>
    <cellStyle name="Normal 5 11 3 5 3 7" xfId="4273" xr:uid="{00000000-0005-0000-0000-0000AC100000}"/>
    <cellStyle name="Normal 5 11 3 5 3 8" xfId="4274" xr:uid="{00000000-0005-0000-0000-0000AD100000}"/>
    <cellStyle name="Normal 5 11 3 5 4" xfId="4275" xr:uid="{00000000-0005-0000-0000-0000AE100000}"/>
    <cellStyle name="Normal 5 11 3 5 4 2" xfId="4276" xr:uid="{00000000-0005-0000-0000-0000AF100000}"/>
    <cellStyle name="Normal 5 11 3 5 4 3" xfId="4277" xr:uid="{00000000-0005-0000-0000-0000B0100000}"/>
    <cellStyle name="Normal 5 11 3 5 4 4" xfId="4278" xr:uid="{00000000-0005-0000-0000-0000B1100000}"/>
    <cellStyle name="Normal 5 11 3 5 4 5" xfId="4279" xr:uid="{00000000-0005-0000-0000-0000B2100000}"/>
    <cellStyle name="Normal 5 11 3 5 4 6" xfId="4280" xr:uid="{00000000-0005-0000-0000-0000B3100000}"/>
    <cellStyle name="Normal 5 11 3 5 4 7" xfId="4281" xr:uid="{00000000-0005-0000-0000-0000B4100000}"/>
    <cellStyle name="Normal 5 11 3 5 4 8" xfId="4282" xr:uid="{00000000-0005-0000-0000-0000B5100000}"/>
    <cellStyle name="Normal 5 11 3 5 5" xfId="4283" xr:uid="{00000000-0005-0000-0000-0000B6100000}"/>
    <cellStyle name="Normal 5 11 3 5 5 2" xfId="4284" xr:uid="{00000000-0005-0000-0000-0000B7100000}"/>
    <cellStyle name="Normal 5 11 3 5 5 3" xfId="4285" xr:uid="{00000000-0005-0000-0000-0000B8100000}"/>
    <cellStyle name="Normal 5 11 3 5 5 4" xfId="4286" xr:uid="{00000000-0005-0000-0000-0000B9100000}"/>
    <cellStyle name="Normal 5 11 3 5 5 5" xfId="4287" xr:uid="{00000000-0005-0000-0000-0000BA100000}"/>
    <cellStyle name="Normal 5 11 3 5 5 6" xfId="4288" xr:uid="{00000000-0005-0000-0000-0000BB100000}"/>
    <cellStyle name="Normal 5 11 3 5 5 7" xfId="4289" xr:uid="{00000000-0005-0000-0000-0000BC100000}"/>
    <cellStyle name="Normal 5 11 3 5 5 8" xfId="4290" xr:uid="{00000000-0005-0000-0000-0000BD100000}"/>
    <cellStyle name="Normal 5 11 3 5 6" xfId="4291" xr:uid="{00000000-0005-0000-0000-0000BE100000}"/>
    <cellStyle name="Normal 5 11 3 5 7" xfId="4292" xr:uid="{00000000-0005-0000-0000-0000BF100000}"/>
    <cellStyle name="Normal 5 11 3 5 8" xfId="4293" xr:uid="{00000000-0005-0000-0000-0000C0100000}"/>
    <cellStyle name="Normal 5 11 3 5 9" xfId="4294" xr:uid="{00000000-0005-0000-0000-0000C1100000}"/>
    <cellStyle name="Normal 5 11 3 6" xfId="4295" xr:uid="{00000000-0005-0000-0000-0000C2100000}"/>
    <cellStyle name="Normal 5 11 3 6 10" xfId="4296" xr:uid="{00000000-0005-0000-0000-0000C3100000}"/>
    <cellStyle name="Normal 5 11 3 6 11" xfId="4297" xr:uid="{00000000-0005-0000-0000-0000C4100000}"/>
    <cellStyle name="Normal 5 11 3 6 12" xfId="4298" xr:uid="{00000000-0005-0000-0000-0000C5100000}"/>
    <cellStyle name="Normal 5 11 3 6 2" xfId="4299" xr:uid="{00000000-0005-0000-0000-0000C6100000}"/>
    <cellStyle name="Normal 5 11 3 6 2 2" xfId="4300" xr:uid="{00000000-0005-0000-0000-0000C7100000}"/>
    <cellStyle name="Normal 5 11 3 6 2 3" xfId="4301" xr:uid="{00000000-0005-0000-0000-0000C8100000}"/>
    <cellStyle name="Normal 5 11 3 6 2 4" xfId="4302" xr:uid="{00000000-0005-0000-0000-0000C9100000}"/>
    <cellStyle name="Normal 5 11 3 6 2 5" xfId="4303" xr:uid="{00000000-0005-0000-0000-0000CA100000}"/>
    <cellStyle name="Normal 5 11 3 6 2 6" xfId="4304" xr:uid="{00000000-0005-0000-0000-0000CB100000}"/>
    <cellStyle name="Normal 5 11 3 6 2 7" xfId="4305" xr:uid="{00000000-0005-0000-0000-0000CC100000}"/>
    <cellStyle name="Normal 5 11 3 6 2 8" xfId="4306" xr:uid="{00000000-0005-0000-0000-0000CD100000}"/>
    <cellStyle name="Normal 5 11 3 6 3" xfId="4307" xr:uid="{00000000-0005-0000-0000-0000CE100000}"/>
    <cellStyle name="Normal 5 11 3 6 3 2" xfId="4308" xr:uid="{00000000-0005-0000-0000-0000CF100000}"/>
    <cellStyle name="Normal 5 11 3 6 3 3" xfId="4309" xr:uid="{00000000-0005-0000-0000-0000D0100000}"/>
    <cellStyle name="Normal 5 11 3 6 3 4" xfId="4310" xr:uid="{00000000-0005-0000-0000-0000D1100000}"/>
    <cellStyle name="Normal 5 11 3 6 3 5" xfId="4311" xr:uid="{00000000-0005-0000-0000-0000D2100000}"/>
    <cellStyle name="Normal 5 11 3 6 3 6" xfId="4312" xr:uid="{00000000-0005-0000-0000-0000D3100000}"/>
    <cellStyle name="Normal 5 11 3 6 3 7" xfId="4313" xr:uid="{00000000-0005-0000-0000-0000D4100000}"/>
    <cellStyle name="Normal 5 11 3 6 3 8" xfId="4314" xr:uid="{00000000-0005-0000-0000-0000D5100000}"/>
    <cellStyle name="Normal 5 11 3 6 4" xfId="4315" xr:uid="{00000000-0005-0000-0000-0000D6100000}"/>
    <cellStyle name="Normal 5 11 3 6 4 2" xfId="4316" xr:uid="{00000000-0005-0000-0000-0000D7100000}"/>
    <cellStyle name="Normal 5 11 3 6 4 3" xfId="4317" xr:uid="{00000000-0005-0000-0000-0000D8100000}"/>
    <cellStyle name="Normal 5 11 3 6 4 4" xfId="4318" xr:uid="{00000000-0005-0000-0000-0000D9100000}"/>
    <cellStyle name="Normal 5 11 3 6 4 5" xfId="4319" xr:uid="{00000000-0005-0000-0000-0000DA100000}"/>
    <cellStyle name="Normal 5 11 3 6 4 6" xfId="4320" xr:uid="{00000000-0005-0000-0000-0000DB100000}"/>
    <cellStyle name="Normal 5 11 3 6 4 7" xfId="4321" xr:uid="{00000000-0005-0000-0000-0000DC100000}"/>
    <cellStyle name="Normal 5 11 3 6 4 8" xfId="4322" xr:uid="{00000000-0005-0000-0000-0000DD100000}"/>
    <cellStyle name="Normal 5 11 3 6 5" xfId="4323" xr:uid="{00000000-0005-0000-0000-0000DE100000}"/>
    <cellStyle name="Normal 5 11 3 6 5 2" xfId="4324" xr:uid="{00000000-0005-0000-0000-0000DF100000}"/>
    <cellStyle name="Normal 5 11 3 6 5 3" xfId="4325" xr:uid="{00000000-0005-0000-0000-0000E0100000}"/>
    <cellStyle name="Normal 5 11 3 6 5 4" xfId="4326" xr:uid="{00000000-0005-0000-0000-0000E1100000}"/>
    <cellStyle name="Normal 5 11 3 6 5 5" xfId="4327" xr:uid="{00000000-0005-0000-0000-0000E2100000}"/>
    <cellStyle name="Normal 5 11 3 6 5 6" xfId="4328" xr:uid="{00000000-0005-0000-0000-0000E3100000}"/>
    <cellStyle name="Normal 5 11 3 6 5 7" xfId="4329" xr:uid="{00000000-0005-0000-0000-0000E4100000}"/>
    <cellStyle name="Normal 5 11 3 6 5 8" xfId="4330" xr:uid="{00000000-0005-0000-0000-0000E5100000}"/>
    <cellStyle name="Normal 5 11 3 6 6" xfId="4331" xr:uid="{00000000-0005-0000-0000-0000E6100000}"/>
    <cellStyle name="Normal 5 11 3 6 7" xfId="4332" xr:uid="{00000000-0005-0000-0000-0000E7100000}"/>
    <cellStyle name="Normal 5 11 3 6 8" xfId="4333" xr:uid="{00000000-0005-0000-0000-0000E8100000}"/>
    <cellStyle name="Normal 5 11 3 6 9" xfId="4334" xr:uid="{00000000-0005-0000-0000-0000E9100000}"/>
    <cellStyle name="Normal 5 11 3 7" xfId="4335" xr:uid="{00000000-0005-0000-0000-0000EA100000}"/>
    <cellStyle name="Normal 5 11 3 7 10" xfId="4336" xr:uid="{00000000-0005-0000-0000-0000EB100000}"/>
    <cellStyle name="Normal 5 11 3 7 11" xfId="4337" xr:uid="{00000000-0005-0000-0000-0000EC100000}"/>
    <cellStyle name="Normal 5 11 3 7 12" xfId="4338" xr:uid="{00000000-0005-0000-0000-0000ED100000}"/>
    <cellStyle name="Normal 5 11 3 7 2" xfId="4339" xr:uid="{00000000-0005-0000-0000-0000EE100000}"/>
    <cellStyle name="Normal 5 11 3 7 2 2" xfId="4340" xr:uid="{00000000-0005-0000-0000-0000EF100000}"/>
    <cellStyle name="Normal 5 11 3 7 2 3" xfId="4341" xr:uid="{00000000-0005-0000-0000-0000F0100000}"/>
    <cellStyle name="Normal 5 11 3 7 2 4" xfId="4342" xr:uid="{00000000-0005-0000-0000-0000F1100000}"/>
    <cellStyle name="Normal 5 11 3 7 2 5" xfId="4343" xr:uid="{00000000-0005-0000-0000-0000F2100000}"/>
    <cellStyle name="Normal 5 11 3 7 2 6" xfId="4344" xr:uid="{00000000-0005-0000-0000-0000F3100000}"/>
    <cellStyle name="Normal 5 11 3 7 2 7" xfId="4345" xr:uid="{00000000-0005-0000-0000-0000F4100000}"/>
    <cellStyle name="Normal 5 11 3 7 2 8" xfId="4346" xr:uid="{00000000-0005-0000-0000-0000F5100000}"/>
    <cellStyle name="Normal 5 11 3 7 3" xfId="4347" xr:uid="{00000000-0005-0000-0000-0000F6100000}"/>
    <cellStyle name="Normal 5 11 3 7 3 2" xfId="4348" xr:uid="{00000000-0005-0000-0000-0000F7100000}"/>
    <cellStyle name="Normal 5 11 3 7 3 3" xfId="4349" xr:uid="{00000000-0005-0000-0000-0000F8100000}"/>
    <cellStyle name="Normal 5 11 3 7 3 4" xfId="4350" xr:uid="{00000000-0005-0000-0000-0000F9100000}"/>
    <cellStyle name="Normal 5 11 3 7 3 5" xfId="4351" xr:uid="{00000000-0005-0000-0000-0000FA100000}"/>
    <cellStyle name="Normal 5 11 3 7 3 6" xfId="4352" xr:uid="{00000000-0005-0000-0000-0000FB100000}"/>
    <cellStyle name="Normal 5 11 3 7 3 7" xfId="4353" xr:uid="{00000000-0005-0000-0000-0000FC100000}"/>
    <cellStyle name="Normal 5 11 3 7 3 8" xfId="4354" xr:uid="{00000000-0005-0000-0000-0000FD100000}"/>
    <cellStyle name="Normal 5 11 3 7 4" xfId="4355" xr:uid="{00000000-0005-0000-0000-0000FE100000}"/>
    <cellStyle name="Normal 5 11 3 7 4 2" xfId="4356" xr:uid="{00000000-0005-0000-0000-0000FF100000}"/>
    <cellStyle name="Normal 5 11 3 7 4 3" xfId="4357" xr:uid="{00000000-0005-0000-0000-000000110000}"/>
    <cellStyle name="Normal 5 11 3 7 4 4" xfId="4358" xr:uid="{00000000-0005-0000-0000-000001110000}"/>
    <cellStyle name="Normal 5 11 3 7 4 5" xfId="4359" xr:uid="{00000000-0005-0000-0000-000002110000}"/>
    <cellStyle name="Normal 5 11 3 7 4 6" xfId="4360" xr:uid="{00000000-0005-0000-0000-000003110000}"/>
    <cellStyle name="Normal 5 11 3 7 4 7" xfId="4361" xr:uid="{00000000-0005-0000-0000-000004110000}"/>
    <cellStyle name="Normal 5 11 3 7 4 8" xfId="4362" xr:uid="{00000000-0005-0000-0000-000005110000}"/>
    <cellStyle name="Normal 5 11 3 7 5" xfId="4363" xr:uid="{00000000-0005-0000-0000-000006110000}"/>
    <cellStyle name="Normal 5 11 3 7 5 2" xfId="4364" xr:uid="{00000000-0005-0000-0000-000007110000}"/>
    <cellStyle name="Normal 5 11 3 7 5 3" xfId="4365" xr:uid="{00000000-0005-0000-0000-000008110000}"/>
    <cellStyle name="Normal 5 11 3 7 5 4" xfId="4366" xr:uid="{00000000-0005-0000-0000-000009110000}"/>
    <cellStyle name="Normal 5 11 3 7 5 5" xfId="4367" xr:uid="{00000000-0005-0000-0000-00000A110000}"/>
    <cellStyle name="Normal 5 11 3 7 5 6" xfId="4368" xr:uid="{00000000-0005-0000-0000-00000B110000}"/>
    <cellStyle name="Normal 5 11 3 7 5 7" xfId="4369" xr:uid="{00000000-0005-0000-0000-00000C110000}"/>
    <cellStyle name="Normal 5 11 3 7 5 8" xfId="4370" xr:uid="{00000000-0005-0000-0000-00000D110000}"/>
    <cellStyle name="Normal 5 11 3 7 6" xfId="4371" xr:uid="{00000000-0005-0000-0000-00000E110000}"/>
    <cellStyle name="Normal 5 11 3 7 7" xfId="4372" xr:uid="{00000000-0005-0000-0000-00000F110000}"/>
    <cellStyle name="Normal 5 11 3 7 8" xfId="4373" xr:uid="{00000000-0005-0000-0000-000010110000}"/>
    <cellStyle name="Normal 5 11 3 7 9" xfId="4374" xr:uid="{00000000-0005-0000-0000-000011110000}"/>
    <cellStyle name="Normal 5 11 3 8" xfId="4375" xr:uid="{00000000-0005-0000-0000-000012110000}"/>
    <cellStyle name="Normal 5 11 3 8 10" xfId="4376" xr:uid="{00000000-0005-0000-0000-000013110000}"/>
    <cellStyle name="Normal 5 11 3 8 11" xfId="4377" xr:uid="{00000000-0005-0000-0000-000014110000}"/>
    <cellStyle name="Normal 5 11 3 8 12" xfId="4378" xr:uid="{00000000-0005-0000-0000-000015110000}"/>
    <cellStyle name="Normal 5 11 3 8 2" xfId="4379" xr:uid="{00000000-0005-0000-0000-000016110000}"/>
    <cellStyle name="Normal 5 11 3 8 2 2" xfId="4380" xr:uid="{00000000-0005-0000-0000-000017110000}"/>
    <cellStyle name="Normal 5 11 3 8 2 3" xfId="4381" xr:uid="{00000000-0005-0000-0000-000018110000}"/>
    <cellStyle name="Normal 5 11 3 8 2 4" xfId="4382" xr:uid="{00000000-0005-0000-0000-000019110000}"/>
    <cellStyle name="Normal 5 11 3 8 2 5" xfId="4383" xr:uid="{00000000-0005-0000-0000-00001A110000}"/>
    <cellStyle name="Normal 5 11 3 8 2 6" xfId="4384" xr:uid="{00000000-0005-0000-0000-00001B110000}"/>
    <cellStyle name="Normal 5 11 3 8 2 7" xfId="4385" xr:uid="{00000000-0005-0000-0000-00001C110000}"/>
    <cellStyle name="Normal 5 11 3 8 2 8" xfId="4386" xr:uid="{00000000-0005-0000-0000-00001D110000}"/>
    <cellStyle name="Normal 5 11 3 8 3" xfId="4387" xr:uid="{00000000-0005-0000-0000-00001E110000}"/>
    <cellStyle name="Normal 5 11 3 8 3 2" xfId="4388" xr:uid="{00000000-0005-0000-0000-00001F110000}"/>
    <cellStyle name="Normal 5 11 3 8 3 3" xfId="4389" xr:uid="{00000000-0005-0000-0000-000020110000}"/>
    <cellStyle name="Normal 5 11 3 8 3 4" xfId="4390" xr:uid="{00000000-0005-0000-0000-000021110000}"/>
    <cellStyle name="Normal 5 11 3 8 3 5" xfId="4391" xr:uid="{00000000-0005-0000-0000-000022110000}"/>
    <cellStyle name="Normal 5 11 3 8 3 6" xfId="4392" xr:uid="{00000000-0005-0000-0000-000023110000}"/>
    <cellStyle name="Normal 5 11 3 8 3 7" xfId="4393" xr:uid="{00000000-0005-0000-0000-000024110000}"/>
    <cellStyle name="Normal 5 11 3 8 3 8" xfId="4394" xr:uid="{00000000-0005-0000-0000-000025110000}"/>
    <cellStyle name="Normal 5 11 3 8 4" xfId="4395" xr:uid="{00000000-0005-0000-0000-000026110000}"/>
    <cellStyle name="Normal 5 11 3 8 4 2" xfId="4396" xr:uid="{00000000-0005-0000-0000-000027110000}"/>
    <cellStyle name="Normal 5 11 3 8 4 3" xfId="4397" xr:uid="{00000000-0005-0000-0000-000028110000}"/>
    <cellStyle name="Normal 5 11 3 8 4 4" xfId="4398" xr:uid="{00000000-0005-0000-0000-000029110000}"/>
    <cellStyle name="Normal 5 11 3 8 4 5" xfId="4399" xr:uid="{00000000-0005-0000-0000-00002A110000}"/>
    <cellStyle name="Normal 5 11 3 8 4 6" xfId="4400" xr:uid="{00000000-0005-0000-0000-00002B110000}"/>
    <cellStyle name="Normal 5 11 3 8 4 7" xfId="4401" xr:uid="{00000000-0005-0000-0000-00002C110000}"/>
    <cellStyle name="Normal 5 11 3 8 4 8" xfId="4402" xr:uid="{00000000-0005-0000-0000-00002D110000}"/>
    <cellStyle name="Normal 5 11 3 8 5" xfId="4403" xr:uid="{00000000-0005-0000-0000-00002E110000}"/>
    <cellStyle name="Normal 5 11 3 8 5 2" xfId="4404" xr:uid="{00000000-0005-0000-0000-00002F110000}"/>
    <cellStyle name="Normal 5 11 3 8 5 3" xfId="4405" xr:uid="{00000000-0005-0000-0000-000030110000}"/>
    <cellStyle name="Normal 5 11 3 8 5 4" xfId="4406" xr:uid="{00000000-0005-0000-0000-000031110000}"/>
    <cellStyle name="Normal 5 11 3 8 5 5" xfId="4407" xr:uid="{00000000-0005-0000-0000-000032110000}"/>
    <cellStyle name="Normal 5 11 3 8 5 6" xfId="4408" xr:uid="{00000000-0005-0000-0000-000033110000}"/>
    <cellStyle name="Normal 5 11 3 8 5 7" xfId="4409" xr:uid="{00000000-0005-0000-0000-000034110000}"/>
    <cellStyle name="Normal 5 11 3 8 5 8" xfId="4410" xr:uid="{00000000-0005-0000-0000-000035110000}"/>
    <cellStyle name="Normal 5 11 3 8 6" xfId="4411" xr:uid="{00000000-0005-0000-0000-000036110000}"/>
    <cellStyle name="Normal 5 11 3 8 7" xfId="4412" xr:uid="{00000000-0005-0000-0000-000037110000}"/>
    <cellStyle name="Normal 5 11 3 8 8" xfId="4413" xr:uid="{00000000-0005-0000-0000-000038110000}"/>
    <cellStyle name="Normal 5 11 3 8 9" xfId="4414" xr:uid="{00000000-0005-0000-0000-000039110000}"/>
    <cellStyle name="Normal 5 11 3 9" xfId="4415" xr:uid="{00000000-0005-0000-0000-00003A110000}"/>
    <cellStyle name="Normal 5 11 3 9 10" xfId="4416" xr:uid="{00000000-0005-0000-0000-00003B110000}"/>
    <cellStyle name="Normal 5 11 3 9 11" xfId="4417" xr:uid="{00000000-0005-0000-0000-00003C110000}"/>
    <cellStyle name="Normal 5 11 3 9 12" xfId="4418" xr:uid="{00000000-0005-0000-0000-00003D110000}"/>
    <cellStyle name="Normal 5 11 3 9 2" xfId="4419" xr:uid="{00000000-0005-0000-0000-00003E110000}"/>
    <cellStyle name="Normal 5 11 3 9 2 2" xfId="4420" xr:uid="{00000000-0005-0000-0000-00003F110000}"/>
    <cellStyle name="Normal 5 11 3 9 2 3" xfId="4421" xr:uid="{00000000-0005-0000-0000-000040110000}"/>
    <cellStyle name="Normal 5 11 3 9 2 4" xfId="4422" xr:uid="{00000000-0005-0000-0000-000041110000}"/>
    <cellStyle name="Normal 5 11 3 9 2 5" xfId="4423" xr:uid="{00000000-0005-0000-0000-000042110000}"/>
    <cellStyle name="Normal 5 11 3 9 2 6" xfId="4424" xr:uid="{00000000-0005-0000-0000-000043110000}"/>
    <cellStyle name="Normal 5 11 3 9 2 7" xfId="4425" xr:uid="{00000000-0005-0000-0000-000044110000}"/>
    <cellStyle name="Normal 5 11 3 9 2 8" xfId="4426" xr:uid="{00000000-0005-0000-0000-000045110000}"/>
    <cellStyle name="Normal 5 11 3 9 3" xfId="4427" xr:uid="{00000000-0005-0000-0000-000046110000}"/>
    <cellStyle name="Normal 5 11 3 9 3 2" xfId="4428" xr:uid="{00000000-0005-0000-0000-000047110000}"/>
    <cellStyle name="Normal 5 11 3 9 3 3" xfId="4429" xr:uid="{00000000-0005-0000-0000-000048110000}"/>
    <cellStyle name="Normal 5 11 3 9 3 4" xfId="4430" xr:uid="{00000000-0005-0000-0000-000049110000}"/>
    <cellStyle name="Normal 5 11 3 9 3 5" xfId="4431" xr:uid="{00000000-0005-0000-0000-00004A110000}"/>
    <cellStyle name="Normal 5 11 3 9 3 6" xfId="4432" xr:uid="{00000000-0005-0000-0000-00004B110000}"/>
    <cellStyle name="Normal 5 11 3 9 3 7" xfId="4433" xr:uid="{00000000-0005-0000-0000-00004C110000}"/>
    <cellStyle name="Normal 5 11 3 9 3 8" xfId="4434" xr:uid="{00000000-0005-0000-0000-00004D110000}"/>
    <cellStyle name="Normal 5 11 3 9 4" xfId="4435" xr:uid="{00000000-0005-0000-0000-00004E110000}"/>
    <cellStyle name="Normal 5 11 3 9 4 2" xfId="4436" xr:uid="{00000000-0005-0000-0000-00004F110000}"/>
    <cellStyle name="Normal 5 11 3 9 4 3" xfId="4437" xr:uid="{00000000-0005-0000-0000-000050110000}"/>
    <cellStyle name="Normal 5 11 3 9 4 4" xfId="4438" xr:uid="{00000000-0005-0000-0000-000051110000}"/>
    <cellStyle name="Normal 5 11 3 9 4 5" xfId="4439" xr:uid="{00000000-0005-0000-0000-000052110000}"/>
    <cellStyle name="Normal 5 11 3 9 4 6" xfId="4440" xr:uid="{00000000-0005-0000-0000-000053110000}"/>
    <cellStyle name="Normal 5 11 3 9 4 7" xfId="4441" xr:uid="{00000000-0005-0000-0000-000054110000}"/>
    <cellStyle name="Normal 5 11 3 9 4 8" xfId="4442" xr:uid="{00000000-0005-0000-0000-000055110000}"/>
    <cellStyle name="Normal 5 11 3 9 5" xfId="4443" xr:uid="{00000000-0005-0000-0000-000056110000}"/>
    <cellStyle name="Normal 5 11 3 9 5 2" xfId="4444" xr:uid="{00000000-0005-0000-0000-000057110000}"/>
    <cellStyle name="Normal 5 11 3 9 5 3" xfId="4445" xr:uid="{00000000-0005-0000-0000-000058110000}"/>
    <cellStyle name="Normal 5 11 3 9 5 4" xfId="4446" xr:uid="{00000000-0005-0000-0000-000059110000}"/>
    <cellStyle name="Normal 5 11 3 9 5 5" xfId="4447" xr:uid="{00000000-0005-0000-0000-00005A110000}"/>
    <cellStyle name="Normal 5 11 3 9 5 6" xfId="4448" xr:uid="{00000000-0005-0000-0000-00005B110000}"/>
    <cellStyle name="Normal 5 11 3 9 5 7" xfId="4449" xr:uid="{00000000-0005-0000-0000-00005C110000}"/>
    <cellStyle name="Normal 5 11 3 9 5 8" xfId="4450" xr:uid="{00000000-0005-0000-0000-00005D110000}"/>
    <cellStyle name="Normal 5 11 3 9 6" xfId="4451" xr:uid="{00000000-0005-0000-0000-00005E110000}"/>
    <cellStyle name="Normal 5 11 3 9 7" xfId="4452" xr:uid="{00000000-0005-0000-0000-00005F110000}"/>
    <cellStyle name="Normal 5 11 3 9 8" xfId="4453" xr:uid="{00000000-0005-0000-0000-000060110000}"/>
    <cellStyle name="Normal 5 11 3 9 9" xfId="4454" xr:uid="{00000000-0005-0000-0000-000061110000}"/>
    <cellStyle name="Normal 5 11 4" xfId="4455" xr:uid="{00000000-0005-0000-0000-000062110000}"/>
    <cellStyle name="Normal 5 11 4 10" xfId="4456" xr:uid="{00000000-0005-0000-0000-000063110000}"/>
    <cellStyle name="Normal 5 11 4 10 10" xfId="4457" xr:uid="{00000000-0005-0000-0000-000064110000}"/>
    <cellStyle name="Normal 5 11 4 10 11" xfId="4458" xr:uid="{00000000-0005-0000-0000-000065110000}"/>
    <cellStyle name="Normal 5 11 4 10 12" xfId="4459" xr:uid="{00000000-0005-0000-0000-000066110000}"/>
    <cellStyle name="Normal 5 11 4 10 2" xfId="4460" xr:uid="{00000000-0005-0000-0000-000067110000}"/>
    <cellStyle name="Normal 5 11 4 10 2 2" xfId="4461" xr:uid="{00000000-0005-0000-0000-000068110000}"/>
    <cellStyle name="Normal 5 11 4 10 2 3" xfId="4462" xr:uid="{00000000-0005-0000-0000-000069110000}"/>
    <cellStyle name="Normal 5 11 4 10 2 4" xfId="4463" xr:uid="{00000000-0005-0000-0000-00006A110000}"/>
    <cellStyle name="Normal 5 11 4 10 2 5" xfId="4464" xr:uid="{00000000-0005-0000-0000-00006B110000}"/>
    <cellStyle name="Normal 5 11 4 10 2 6" xfId="4465" xr:uid="{00000000-0005-0000-0000-00006C110000}"/>
    <cellStyle name="Normal 5 11 4 10 2 7" xfId="4466" xr:uid="{00000000-0005-0000-0000-00006D110000}"/>
    <cellStyle name="Normal 5 11 4 10 2 8" xfId="4467" xr:uid="{00000000-0005-0000-0000-00006E110000}"/>
    <cellStyle name="Normal 5 11 4 10 3" xfId="4468" xr:uid="{00000000-0005-0000-0000-00006F110000}"/>
    <cellStyle name="Normal 5 11 4 10 3 2" xfId="4469" xr:uid="{00000000-0005-0000-0000-000070110000}"/>
    <cellStyle name="Normal 5 11 4 10 3 3" xfId="4470" xr:uid="{00000000-0005-0000-0000-000071110000}"/>
    <cellStyle name="Normal 5 11 4 10 3 4" xfId="4471" xr:uid="{00000000-0005-0000-0000-000072110000}"/>
    <cellStyle name="Normal 5 11 4 10 3 5" xfId="4472" xr:uid="{00000000-0005-0000-0000-000073110000}"/>
    <cellStyle name="Normal 5 11 4 10 3 6" xfId="4473" xr:uid="{00000000-0005-0000-0000-000074110000}"/>
    <cellStyle name="Normal 5 11 4 10 3 7" xfId="4474" xr:uid="{00000000-0005-0000-0000-000075110000}"/>
    <cellStyle name="Normal 5 11 4 10 3 8" xfId="4475" xr:uid="{00000000-0005-0000-0000-000076110000}"/>
    <cellStyle name="Normal 5 11 4 10 4" xfId="4476" xr:uid="{00000000-0005-0000-0000-000077110000}"/>
    <cellStyle name="Normal 5 11 4 10 4 2" xfId="4477" xr:uid="{00000000-0005-0000-0000-000078110000}"/>
    <cellStyle name="Normal 5 11 4 10 4 3" xfId="4478" xr:uid="{00000000-0005-0000-0000-000079110000}"/>
    <cellStyle name="Normal 5 11 4 10 4 4" xfId="4479" xr:uid="{00000000-0005-0000-0000-00007A110000}"/>
    <cellStyle name="Normal 5 11 4 10 4 5" xfId="4480" xr:uid="{00000000-0005-0000-0000-00007B110000}"/>
    <cellStyle name="Normal 5 11 4 10 4 6" xfId="4481" xr:uid="{00000000-0005-0000-0000-00007C110000}"/>
    <cellStyle name="Normal 5 11 4 10 4 7" xfId="4482" xr:uid="{00000000-0005-0000-0000-00007D110000}"/>
    <cellStyle name="Normal 5 11 4 10 4 8" xfId="4483" xr:uid="{00000000-0005-0000-0000-00007E110000}"/>
    <cellStyle name="Normal 5 11 4 10 5" xfId="4484" xr:uid="{00000000-0005-0000-0000-00007F110000}"/>
    <cellStyle name="Normal 5 11 4 10 5 2" xfId="4485" xr:uid="{00000000-0005-0000-0000-000080110000}"/>
    <cellStyle name="Normal 5 11 4 10 5 3" xfId="4486" xr:uid="{00000000-0005-0000-0000-000081110000}"/>
    <cellStyle name="Normal 5 11 4 10 5 4" xfId="4487" xr:uid="{00000000-0005-0000-0000-000082110000}"/>
    <cellStyle name="Normal 5 11 4 10 5 5" xfId="4488" xr:uid="{00000000-0005-0000-0000-000083110000}"/>
    <cellStyle name="Normal 5 11 4 10 5 6" xfId="4489" xr:uid="{00000000-0005-0000-0000-000084110000}"/>
    <cellStyle name="Normal 5 11 4 10 5 7" xfId="4490" xr:uid="{00000000-0005-0000-0000-000085110000}"/>
    <cellStyle name="Normal 5 11 4 10 5 8" xfId="4491" xr:uid="{00000000-0005-0000-0000-000086110000}"/>
    <cellStyle name="Normal 5 11 4 10 6" xfId="4492" xr:uid="{00000000-0005-0000-0000-000087110000}"/>
    <cellStyle name="Normal 5 11 4 10 7" xfId="4493" xr:uid="{00000000-0005-0000-0000-000088110000}"/>
    <cellStyle name="Normal 5 11 4 10 8" xfId="4494" xr:uid="{00000000-0005-0000-0000-000089110000}"/>
    <cellStyle name="Normal 5 11 4 10 9" xfId="4495" xr:uid="{00000000-0005-0000-0000-00008A110000}"/>
    <cellStyle name="Normal 5 11 4 11" xfId="4496" xr:uid="{00000000-0005-0000-0000-00008B110000}"/>
    <cellStyle name="Normal 5 11 4 11 10" xfId="4497" xr:uid="{00000000-0005-0000-0000-00008C110000}"/>
    <cellStyle name="Normal 5 11 4 11 11" xfId="4498" xr:uid="{00000000-0005-0000-0000-00008D110000}"/>
    <cellStyle name="Normal 5 11 4 11 12" xfId="4499" xr:uid="{00000000-0005-0000-0000-00008E110000}"/>
    <cellStyle name="Normal 5 11 4 11 2" xfId="4500" xr:uid="{00000000-0005-0000-0000-00008F110000}"/>
    <cellStyle name="Normal 5 11 4 11 2 2" xfId="4501" xr:uid="{00000000-0005-0000-0000-000090110000}"/>
    <cellStyle name="Normal 5 11 4 11 2 3" xfId="4502" xr:uid="{00000000-0005-0000-0000-000091110000}"/>
    <cellStyle name="Normal 5 11 4 11 2 4" xfId="4503" xr:uid="{00000000-0005-0000-0000-000092110000}"/>
    <cellStyle name="Normal 5 11 4 11 2 5" xfId="4504" xr:uid="{00000000-0005-0000-0000-000093110000}"/>
    <cellStyle name="Normal 5 11 4 11 2 6" xfId="4505" xr:uid="{00000000-0005-0000-0000-000094110000}"/>
    <cellStyle name="Normal 5 11 4 11 2 7" xfId="4506" xr:uid="{00000000-0005-0000-0000-000095110000}"/>
    <cellStyle name="Normal 5 11 4 11 2 8" xfId="4507" xr:uid="{00000000-0005-0000-0000-000096110000}"/>
    <cellStyle name="Normal 5 11 4 11 3" xfId="4508" xr:uid="{00000000-0005-0000-0000-000097110000}"/>
    <cellStyle name="Normal 5 11 4 11 3 2" xfId="4509" xr:uid="{00000000-0005-0000-0000-000098110000}"/>
    <cellStyle name="Normal 5 11 4 11 3 3" xfId="4510" xr:uid="{00000000-0005-0000-0000-000099110000}"/>
    <cellStyle name="Normal 5 11 4 11 3 4" xfId="4511" xr:uid="{00000000-0005-0000-0000-00009A110000}"/>
    <cellStyle name="Normal 5 11 4 11 3 5" xfId="4512" xr:uid="{00000000-0005-0000-0000-00009B110000}"/>
    <cellStyle name="Normal 5 11 4 11 3 6" xfId="4513" xr:uid="{00000000-0005-0000-0000-00009C110000}"/>
    <cellStyle name="Normal 5 11 4 11 3 7" xfId="4514" xr:uid="{00000000-0005-0000-0000-00009D110000}"/>
    <cellStyle name="Normal 5 11 4 11 3 8" xfId="4515" xr:uid="{00000000-0005-0000-0000-00009E110000}"/>
    <cellStyle name="Normal 5 11 4 11 4" xfId="4516" xr:uid="{00000000-0005-0000-0000-00009F110000}"/>
    <cellStyle name="Normal 5 11 4 11 4 2" xfId="4517" xr:uid="{00000000-0005-0000-0000-0000A0110000}"/>
    <cellStyle name="Normal 5 11 4 11 4 3" xfId="4518" xr:uid="{00000000-0005-0000-0000-0000A1110000}"/>
    <cellStyle name="Normal 5 11 4 11 4 4" xfId="4519" xr:uid="{00000000-0005-0000-0000-0000A2110000}"/>
    <cellStyle name="Normal 5 11 4 11 4 5" xfId="4520" xr:uid="{00000000-0005-0000-0000-0000A3110000}"/>
    <cellStyle name="Normal 5 11 4 11 4 6" xfId="4521" xr:uid="{00000000-0005-0000-0000-0000A4110000}"/>
    <cellStyle name="Normal 5 11 4 11 4 7" xfId="4522" xr:uid="{00000000-0005-0000-0000-0000A5110000}"/>
    <cellStyle name="Normal 5 11 4 11 4 8" xfId="4523" xr:uid="{00000000-0005-0000-0000-0000A6110000}"/>
    <cellStyle name="Normal 5 11 4 11 5" xfId="4524" xr:uid="{00000000-0005-0000-0000-0000A7110000}"/>
    <cellStyle name="Normal 5 11 4 11 5 2" xfId="4525" xr:uid="{00000000-0005-0000-0000-0000A8110000}"/>
    <cellStyle name="Normal 5 11 4 11 5 3" xfId="4526" xr:uid="{00000000-0005-0000-0000-0000A9110000}"/>
    <cellStyle name="Normal 5 11 4 11 5 4" xfId="4527" xr:uid="{00000000-0005-0000-0000-0000AA110000}"/>
    <cellStyle name="Normal 5 11 4 11 5 5" xfId="4528" xr:uid="{00000000-0005-0000-0000-0000AB110000}"/>
    <cellStyle name="Normal 5 11 4 11 5 6" xfId="4529" xr:uid="{00000000-0005-0000-0000-0000AC110000}"/>
    <cellStyle name="Normal 5 11 4 11 5 7" xfId="4530" xr:uid="{00000000-0005-0000-0000-0000AD110000}"/>
    <cellStyle name="Normal 5 11 4 11 5 8" xfId="4531" xr:uid="{00000000-0005-0000-0000-0000AE110000}"/>
    <cellStyle name="Normal 5 11 4 11 6" xfId="4532" xr:uid="{00000000-0005-0000-0000-0000AF110000}"/>
    <cellStyle name="Normal 5 11 4 11 7" xfId="4533" xr:uid="{00000000-0005-0000-0000-0000B0110000}"/>
    <cellStyle name="Normal 5 11 4 11 8" xfId="4534" xr:uid="{00000000-0005-0000-0000-0000B1110000}"/>
    <cellStyle name="Normal 5 11 4 11 9" xfId="4535" xr:uid="{00000000-0005-0000-0000-0000B2110000}"/>
    <cellStyle name="Normal 5 11 4 12" xfId="4536" xr:uid="{00000000-0005-0000-0000-0000B3110000}"/>
    <cellStyle name="Normal 5 11 4 12 10" xfId="4537" xr:uid="{00000000-0005-0000-0000-0000B4110000}"/>
    <cellStyle name="Normal 5 11 4 12 11" xfId="4538" xr:uid="{00000000-0005-0000-0000-0000B5110000}"/>
    <cellStyle name="Normal 5 11 4 12 12" xfId="4539" xr:uid="{00000000-0005-0000-0000-0000B6110000}"/>
    <cellStyle name="Normal 5 11 4 12 2" xfId="4540" xr:uid="{00000000-0005-0000-0000-0000B7110000}"/>
    <cellStyle name="Normal 5 11 4 12 2 2" xfId="4541" xr:uid="{00000000-0005-0000-0000-0000B8110000}"/>
    <cellStyle name="Normal 5 11 4 12 2 3" xfId="4542" xr:uid="{00000000-0005-0000-0000-0000B9110000}"/>
    <cellStyle name="Normal 5 11 4 12 2 4" xfId="4543" xr:uid="{00000000-0005-0000-0000-0000BA110000}"/>
    <cellStyle name="Normal 5 11 4 12 2 5" xfId="4544" xr:uid="{00000000-0005-0000-0000-0000BB110000}"/>
    <cellStyle name="Normal 5 11 4 12 2 6" xfId="4545" xr:uid="{00000000-0005-0000-0000-0000BC110000}"/>
    <cellStyle name="Normal 5 11 4 12 2 7" xfId="4546" xr:uid="{00000000-0005-0000-0000-0000BD110000}"/>
    <cellStyle name="Normal 5 11 4 12 2 8" xfId="4547" xr:uid="{00000000-0005-0000-0000-0000BE110000}"/>
    <cellStyle name="Normal 5 11 4 12 3" xfId="4548" xr:uid="{00000000-0005-0000-0000-0000BF110000}"/>
    <cellStyle name="Normal 5 11 4 12 3 2" xfId="4549" xr:uid="{00000000-0005-0000-0000-0000C0110000}"/>
    <cellStyle name="Normal 5 11 4 12 3 3" xfId="4550" xr:uid="{00000000-0005-0000-0000-0000C1110000}"/>
    <cellStyle name="Normal 5 11 4 12 3 4" xfId="4551" xr:uid="{00000000-0005-0000-0000-0000C2110000}"/>
    <cellStyle name="Normal 5 11 4 12 3 5" xfId="4552" xr:uid="{00000000-0005-0000-0000-0000C3110000}"/>
    <cellStyle name="Normal 5 11 4 12 3 6" xfId="4553" xr:uid="{00000000-0005-0000-0000-0000C4110000}"/>
    <cellStyle name="Normal 5 11 4 12 3 7" xfId="4554" xr:uid="{00000000-0005-0000-0000-0000C5110000}"/>
    <cellStyle name="Normal 5 11 4 12 3 8" xfId="4555" xr:uid="{00000000-0005-0000-0000-0000C6110000}"/>
    <cellStyle name="Normal 5 11 4 12 4" xfId="4556" xr:uid="{00000000-0005-0000-0000-0000C7110000}"/>
    <cellStyle name="Normal 5 11 4 12 4 2" xfId="4557" xr:uid="{00000000-0005-0000-0000-0000C8110000}"/>
    <cellStyle name="Normal 5 11 4 12 4 3" xfId="4558" xr:uid="{00000000-0005-0000-0000-0000C9110000}"/>
    <cellStyle name="Normal 5 11 4 12 4 4" xfId="4559" xr:uid="{00000000-0005-0000-0000-0000CA110000}"/>
    <cellStyle name="Normal 5 11 4 12 4 5" xfId="4560" xr:uid="{00000000-0005-0000-0000-0000CB110000}"/>
    <cellStyle name="Normal 5 11 4 12 4 6" xfId="4561" xr:uid="{00000000-0005-0000-0000-0000CC110000}"/>
    <cellStyle name="Normal 5 11 4 12 4 7" xfId="4562" xr:uid="{00000000-0005-0000-0000-0000CD110000}"/>
    <cellStyle name="Normal 5 11 4 12 4 8" xfId="4563" xr:uid="{00000000-0005-0000-0000-0000CE110000}"/>
    <cellStyle name="Normal 5 11 4 12 5" xfId="4564" xr:uid="{00000000-0005-0000-0000-0000CF110000}"/>
    <cellStyle name="Normal 5 11 4 12 5 2" xfId="4565" xr:uid="{00000000-0005-0000-0000-0000D0110000}"/>
    <cellStyle name="Normal 5 11 4 12 5 3" xfId="4566" xr:uid="{00000000-0005-0000-0000-0000D1110000}"/>
    <cellStyle name="Normal 5 11 4 12 5 4" xfId="4567" xr:uid="{00000000-0005-0000-0000-0000D2110000}"/>
    <cellStyle name="Normal 5 11 4 12 5 5" xfId="4568" xr:uid="{00000000-0005-0000-0000-0000D3110000}"/>
    <cellStyle name="Normal 5 11 4 12 5 6" xfId="4569" xr:uid="{00000000-0005-0000-0000-0000D4110000}"/>
    <cellStyle name="Normal 5 11 4 12 5 7" xfId="4570" xr:uid="{00000000-0005-0000-0000-0000D5110000}"/>
    <cellStyle name="Normal 5 11 4 12 5 8" xfId="4571" xr:uid="{00000000-0005-0000-0000-0000D6110000}"/>
    <cellStyle name="Normal 5 11 4 12 6" xfId="4572" xr:uid="{00000000-0005-0000-0000-0000D7110000}"/>
    <cellStyle name="Normal 5 11 4 12 7" xfId="4573" xr:uid="{00000000-0005-0000-0000-0000D8110000}"/>
    <cellStyle name="Normal 5 11 4 12 8" xfId="4574" xr:uid="{00000000-0005-0000-0000-0000D9110000}"/>
    <cellStyle name="Normal 5 11 4 12 9" xfId="4575" xr:uid="{00000000-0005-0000-0000-0000DA110000}"/>
    <cellStyle name="Normal 5 11 4 13" xfId="4576" xr:uid="{00000000-0005-0000-0000-0000DB110000}"/>
    <cellStyle name="Normal 5 11 4 13 10" xfId="4577" xr:uid="{00000000-0005-0000-0000-0000DC110000}"/>
    <cellStyle name="Normal 5 11 4 13 11" xfId="4578" xr:uid="{00000000-0005-0000-0000-0000DD110000}"/>
    <cellStyle name="Normal 5 11 4 13 12" xfId="4579" xr:uid="{00000000-0005-0000-0000-0000DE110000}"/>
    <cellStyle name="Normal 5 11 4 13 2" xfId="4580" xr:uid="{00000000-0005-0000-0000-0000DF110000}"/>
    <cellStyle name="Normal 5 11 4 13 2 2" xfId="4581" xr:uid="{00000000-0005-0000-0000-0000E0110000}"/>
    <cellStyle name="Normal 5 11 4 13 2 3" xfId="4582" xr:uid="{00000000-0005-0000-0000-0000E1110000}"/>
    <cellStyle name="Normal 5 11 4 13 2 4" xfId="4583" xr:uid="{00000000-0005-0000-0000-0000E2110000}"/>
    <cellStyle name="Normal 5 11 4 13 2 5" xfId="4584" xr:uid="{00000000-0005-0000-0000-0000E3110000}"/>
    <cellStyle name="Normal 5 11 4 13 2 6" xfId="4585" xr:uid="{00000000-0005-0000-0000-0000E4110000}"/>
    <cellStyle name="Normal 5 11 4 13 2 7" xfId="4586" xr:uid="{00000000-0005-0000-0000-0000E5110000}"/>
    <cellStyle name="Normal 5 11 4 13 2 8" xfId="4587" xr:uid="{00000000-0005-0000-0000-0000E6110000}"/>
    <cellStyle name="Normal 5 11 4 13 3" xfId="4588" xr:uid="{00000000-0005-0000-0000-0000E7110000}"/>
    <cellStyle name="Normal 5 11 4 13 3 2" xfId="4589" xr:uid="{00000000-0005-0000-0000-0000E8110000}"/>
    <cellStyle name="Normal 5 11 4 13 3 3" xfId="4590" xr:uid="{00000000-0005-0000-0000-0000E9110000}"/>
    <cellStyle name="Normal 5 11 4 13 3 4" xfId="4591" xr:uid="{00000000-0005-0000-0000-0000EA110000}"/>
    <cellStyle name="Normal 5 11 4 13 3 5" xfId="4592" xr:uid="{00000000-0005-0000-0000-0000EB110000}"/>
    <cellStyle name="Normal 5 11 4 13 3 6" xfId="4593" xr:uid="{00000000-0005-0000-0000-0000EC110000}"/>
    <cellStyle name="Normal 5 11 4 13 3 7" xfId="4594" xr:uid="{00000000-0005-0000-0000-0000ED110000}"/>
    <cellStyle name="Normal 5 11 4 13 3 8" xfId="4595" xr:uid="{00000000-0005-0000-0000-0000EE110000}"/>
    <cellStyle name="Normal 5 11 4 13 4" xfId="4596" xr:uid="{00000000-0005-0000-0000-0000EF110000}"/>
    <cellStyle name="Normal 5 11 4 13 4 2" xfId="4597" xr:uid="{00000000-0005-0000-0000-0000F0110000}"/>
    <cellStyle name="Normal 5 11 4 13 4 3" xfId="4598" xr:uid="{00000000-0005-0000-0000-0000F1110000}"/>
    <cellStyle name="Normal 5 11 4 13 4 4" xfId="4599" xr:uid="{00000000-0005-0000-0000-0000F2110000}"/>
    <cellStyle name="Normal 5 11 4 13 4 5" xfId="4600" xr:uid="{00000000-0005-0000-0000-0000F3110000}"/>
    <cellStyle name="Normal 5 11 4 13 4 6" xfId="4601" xr:uid="{00000000-0005-0000-0000-0000F4110000}"/>
    <cellStyle name="Normal 5 11 4 13 4 7" xfId="4602" xr:uid="{00000000-0005-0000-0000-0000F5110000}"/>
    <cellStyle name="Normal 5 11 4 13 4 8" xfId="4603" xr:uid="{00000000-0005-0000-0000-0000F6110000}"/>
    <cellStyle name="Normal 5 11 4 13 5" xfId="4604" xr:uid="{00000000-0005-0000-0000-0000F7110000}"/>
    <cellStyle name="Normal 5 11 4 13 5 2" xfId="4605" xr:uid="{00000000-0005-0000-0000-0000F8110000}"/>
    <cellStyle name="Normal 5 11 4 13 5 3" xfId="4606" xr:uid="{00000000-0005-0000-0000-0000F9110000}"/>
    <cellStyle name="Normal 5 11 4 13 5 4" xfId="4607" xr:uid="{00000000-0005-0000-0000-0000FA110000}"/>
    <cellStyle name="Normal 5 11 4 13 5 5" xfId="4608" xr:uid="{00000000-0005-0000-0000-0000FB110000}"/>
    <cellStyle name="Normal 5 11 4 13 5 6" xfId="4609" xr:uid="{00000000-0005-0000-0000-0000FC110000}"/>
    <cellStyle name="Normal 5 11 4 13 5 7" xfId="4610" xr:uid="{00000000-0005-0000-0000-0000FD110000}"/>
    <cellStyle name="Normal 5 11 4 13 5 8" xfId="4611" xr:uid="{00000000-0005-0000-0000-0000FE110000}"/>
    <cellStyle name="Normal 5 11 4 13 6" xfId="4612" xr:uid="{00000000-0005-0000-0000-0000FF110000}"/>
    <cellStyle name="Normal 5 11 4 13 7" xfId="4613" xr:uid="{00000000-0005-0000-0000-000000120000}"/>
    <cellStyle name="Normal 5 11 4 13 8" xfId="4614" xr:uid="{00000000-0005-0000-0000-000001120000}"/>
    <cellStyle name="Normal 5 11 4 13 9" xfId="4615" xr:uid="{00000000-0005-0000-0000-000002120000}"/>
    <cellStyle name="Normal 5 11 4 14" xfId="4616" xr:uid="{00000000-0005-0000-0000-000003120000}"/>
    <cellStyle name="Normal 5 11 4 14 2" xfId="4617" xr:uid="{00000000-0005-0000-0000-000004120000}"/>
    <cellStyle name="Normal 5 11 4 14 3" xfId="4618" xr:uid="{00000000-0005-0000-0000-000005120000}"/>
    <cellStyle name="Normal 5 11 4 14 4" xfId="4619" xr:uid="{00000000-0005-0000-0000-000006120000}"/>
    <cellStyle name="Normal 5 11 4 14 5" xfId="4620" xr:uid="{00000000-0005-0000-0000-000007120000}"/>
    <cellStyle name="Normal 5 11 4 14 6" xfId="4621" xr:uid="{00000000-0005-0000-0000-000008120000}"/>
    <cellStyle name="Normal 5 11 4 14 7" xfId="4622" xr:uid="{00000000-0005-0000-0000-000009120000}"/>
    <cellStyle name="Normal 5 11 4 14 8" xfId="4623" xr:uid="{00000000-0005-0000-0000-00000A120000}"/>
    <cellStyle name="Normal 5 11 4 15" xfId="4624" xr:uid="{00000000-0005-0000-0000-00000B120000}"/>
    <cellStyle name="Normal 5 11 4 15 2" xfId="4625" xr:uid="{00000000-0005-0000-0000-00000C120000}"/>
    <cellStyle name="Normal 5 11 4 15 3" xfId="4626" xr:uid="{00000000-0005-0000-0000-00000D120000}"/>
    <cellStyle name="Normal 5 11 4 15 4" xfId="4627" xr:uid="{00000000-0005-0000-0000-00000E120000}"/>
    <cellStyle name="Normal 5 11 4 15 5" xfId="4628" xr:uid="{00000000-0005-0000-0000-00000F120000}"/>
    <cellStyle name="Normal 5 11 4 15 6" xfId="4629" xr:uid="{00000000-0005-0000-0000-000010120000}"/>
    <cellStyle name="Normal 5 11 4 15 7" xfId="4630" xr:uid="{00000000-0005-0000-0000-000011120000}"/>
    <cellStyle name="Normal 5 11 4 15 8" xfId="4631" xr:uid="{00000000-0005-0000-0000-000012120000}"/>
    <cellStyle name="Normal 5 11 4 16" xfId="4632" xr:uid="{00000000-0005-0000-0000-000013120000}"/>
    <cellStyle name="Normal 5 11 4 16 2" xfId="4633" xr:uid="{00000000-0005-0000-0000-000014120000}"/>
    <cellStyle name="Normal 5 11 4 16 3" xfId="4634" xr:uid="{00000000-0005-0000-0000-000015120000}"/>
    <cellStyle name="Normal 5 11 4 16 4" xfId="4635" xr:uid="{00000000-0005-0000-0000-000016120000}"/>
    <cellStyle name="Normal 5 11 4 16 5" xfId="4636" xr:uid="{00000000-0005-0000-0000-000017120000}"/>
    <cellStyle name="Normal 5 11 4 16 6" xfId="4637" xr:uid="{00000000-0005-0000-0000-000018120000}"/>
    <cellStyle name="Normal 5 11 4 16 7" xfId="4638" xr:uid="{00000000-0005-0000-0000-000019120000}"/>
    <cellStyle name="Normal 5 11 4 16 8" xfId="4639" xr:uid="{00000000-0005-0000-0000-00001A120000}"/>
    <cellStyle name="Normal 5 11 4 17" xfId="4640" xr:uid="{00000000-0005-0000-0000-00001B120000}"/>
    <cellStyle name="Normal 5 11 4 17 2" xfId="4641" xr:uid="{00000000-0005-0000-0000-00001C120000}"/>
    <cellStyle name="Normal 5 11 4 17 3" xfId="4642" xr:uid="{00000000-0005-0000-0000-00001D120000}"/>
    <cellStyle name="Normal 5 11 4 17 4" xfId="4643" xr:uid="{00000000-0005-0000-0000-00001E120000}"/>
    <cellStyle name="Normal 5 11 4 17 5" xfId="4644" xr:uid="{00000000-0005-0000-0000-00001F120000}"/>
    <cellStyle name="Normal 5 11 4 17 6" xfId="4645" xr:uid="{00000000-0005-0000-0000-000020120000}"/>
    <cellStyle name="Normal 5 11 4 17 7" xfId="4646" xr:uid="{00000000-0005-0000-0000-000021120000}"/>
    <cellStyle name="Normal 5 11 4 17 8" xfId="4647" xr:uid="{00000000-0005-0000-0000-000022120000}"/>
    <cellStyle name="Normal 5 11 4 18" xfId="4648" xr:uid="{00000000-0005-0000-0000-000023120000}"/>
    <cellStyle name="Normal 5 11 4 19" xfId="4649" xr:uid="{00000000-0005-0000-0000-000024120000}"/>
    <cellStyle name="Normal 5 11 4 2" xfId="4650" xr:uid="{00000000-0005-0000-0000-000025120000}"/>
    <cellStyle name="Normal 5 11 4 2 10" xfId="4651" xr:uid="{00000000-0005-0000-0000-000026120000}"/>
    <cellStyle name="Normal 5 11 4 2 11" xfId="4652" xr:uid="{00000000-0005-0000-0000-000027120000}"/>
    <cellStyle name="Normal 5 11 4 2 12" xfId="4653" xr:uid="{00000000-0005-0000-0000-000028120000}"/>
    <cellStyle name="Normal 5 11 4 2 2" xfId="4654" xr:uid="{00000000-0005-0000-0000-000029120000}"/>
    <cellStyle name="Normal 5 11 4 2 2 2" xfId="4655" xr:uid="{00000000-0005-0000-0000-00002A120000}"/>
    <cellStyle name="Normal 5 11 4 2 2 3" xfId="4656" xr:uid="{00000000-0005-0000-0000-00002B120000}"/>
    <cellStyle name="Normal 5 11 4 2 2 4" xfId="4657" xr:uid="{00000000-0005-0000-0000-00002C120000}"/>
    <cellStyle name="Normal 5 11 4 2 2 5" xfId="4658" xr:uid="{00000000-0005-0000-0000-00002D120000}"/>
    <cellStyle name="Normal 5 11 4 2 2 6" xfId="4659" xr:uid="{00000000-0005-0000-0000-00002E120000}"/>
    <cellStyle name="Normal 5 11 4 2 2 7" xfId="4660" xr:uid="{00000000-0005-0000-0000-00002F120000}"/>
    <cellStyle name="Normal 5 11 4 2 2 8" xfId="4661" xr:uid="{00000000-0005-0000-0000-000030120000}"/>
    <cellStyle name="Normal 5 11 4 2 3" xfId="4662" xr:uid="{00000000-0005-0000-0000-000031120000}"/>
    <cellStyle name="Normal 5 11 4 2 3 2" xfId="4663" xr:uid="{00000000-0005-0000-0000-000032120000}"/>
    <cellStyle name="Normal 5 11 4 2 3 3" xfId="4664" xr:uid="{00000000-0005-0000-0000-000033120000}"/>
    <cellStyle name="Normal 5 11 4 2 3 4" xfId="4665" xr:uid="{00000000-0005-0000-0000-000034120000}"/>
    <cellStyle name="Normal 5 11 4 2 3 5" xfId="4666" xr:uid="{00000000-0005-0000-0000-000035120000}"/>
    <cellStyle name="Normal 5 11 4 2 3 6" xfId="4667" xr:uid="{00000000-0005-0000-0000-000036120000}"/>
    <cellStyle name="Normal 5 11 4 2 3 7" xfId="4668" xr:uid="{00000000-0005-0000-0000-000037120000}"/>
    <cellStyle name="Normal 5 11 4 2 3 8" xfId="4669" xr:uid="{00000000-0005-0000-0000-000038120000}"/>
    <cellStyle name="Normal 5 11 4 2 4" xfId="4670" xr:uid="{00000000-0005-0000-0000-000039120000}"/>
    <cellStyle name="Normal 5 11 4 2 4 2" xfId="4671" xr:uid="{00000000-0005-0000-0000-00003A120000}"/>
    <cellStyle name="Normal 5 11 4 2 4 3" xfId="4672" xr:uid="{00000000-0005-0000-0000-00003B120000}"/>
    <cellStyle name="Normal 5 11 4 2 4 4" xfId="4673" xr:uid="{00000000-0005-0000-0000-00003C120000}"/>
    <cellStyle name="Normal 5 11 4 2 4 5" xfId="4674" xr:uid="{00000000-0005-0000-0000-00003D120000}"/>
    <cellStyle name="Normal 5 11 4 2 4 6" xfId="4675" xr:uid="{00000000-0005-0000-0000-00003E120000}"/>
    <cellStyle name="Normal 5 11 4 2 4 7" xfId="4676" xr:uid="{00000000-0005-0000-0000-00003F120000}"/>
    <cellStyle name="Normal 5 11 4 2 4 8" xfId="4677" xr:uid="{00000000-0005-0000-0000-000040120000}"/>
    <cellStyle name="Normal 5 11 4 2 5" xfId="4678" xr:uid="{00000000-0005-0000-0000-000041120000}"/>
    <cellStyle name="Normal 5 11 4 2 5 2" xfId="4679" xr:uid="{00000000-0005-0000-0000-000042120000}"/>
    <cellStyle name="Normal 5 11 4 2 5 3" xfId="4680" xr:uid="{00000000-0005-0000-0000-000043120000}"/>
    <cellStyle name="Normal 5 11 4 2 5 4" xfId="4681" xr:uid="{00000000-0005-0000-0000-000044120000}"/>
    <cellStyle name="Normal 5 11 4 2 5 5" xfId="4682" xr:uid="{00000000-0005-0000-0000-000045120000}"/>
    <cellStyle name="Normal 5 11 4 2 5 6" xfId="4683" xr:uid="{00000000-0005-0000-0000-000046120000}"/>
    <cellStyle name="Normal 5 11 4 2 5 7" xfId="4684" xr:uid="{00000000-0005-0000-0000-000047120000}"/>
    <cellStyle name="Normal 5 11 4 2 5 8" xfId="4685" xr:uid="{00000000-0005-0000-0000-000048120000}"/>
    <cellStyle name="Normal 5 11 4 2 6" xfId="4686" xr:uid="{00000000-0005-0000-0000-000049120000}"/>
    <cellStyle name="Normal 5 11 4 2 7" xfId="4687" xr:uid="{00000000-0005-0000-0000-00004A120000}"/>
    <cellStyle name="Normal 5 11 4 2 8" xfId="4688" xr:uid="{00000000-0005-0000-0000-00004B120000}"/>
    <cellStyle name="Normal 5 11 4 2 9" xfId="4689" xr:uid="{00000000-0005-0000-0000-00004C120000}"/>
    <cellStyle name="Normal 5 11 4 20" xfId="4690" xr:uid="{00000000-0005-0000-0000-00004D120000}"/>
    <cellStyle name="Normal 5 11 4 21" xfId="4691" xr:uid="{00000000-0005-0000-0000-00004E120000}"/>
    <cellStyle name="Normal 5 11 4 22" xfId="4692" xr:uid="{00000000-0005-0000-0000-00004F120000}"/>
    <cellStyle name="Normal 5 11 4 23" xfId="4693" xr:uid="{00000000-0005-0000-0000-000050120000}"/>
    <cellStyle name="Normal 5 11 4 24" xfId="4694" xr:uid="{00000000-0005-0000-0000-000051120000}"/>
    <cellStyle name="Normal 5 11 4 3" xfId="4695" xr:uid="{00000000-0005-0000-0000-000052120000}"/>
    <cellStyle name="Normal 5 11 4 3 10" xfId="4696" xr:uid="{00000000-0005-0000-0000-000053120000}"/>
    <cellStyle name="Normal 5 11 4 3 11" xfId="4697" xr:uid="{00000000-0005-0000-0000-000054120000}"/>
    <cellStyle name="Normal 5 11 4 3 12" xfId="4698" xr:uid="{00000000-0005-0000-0000-000055120000}"/>
    <cellStyle name="Normal 5 11 4 3 2" xfId="4699" xr:uid="{00000000-0005-0000-0000-000056120000}"/>
    <cellStyle name="Normal 5 11 4 3 2 2" xfId="4700" xr:uid="{00000000-0005-0000-0000-000057120000}"/>
    <cellStyle name="Normal 5 11 4 3 2 3" xfId="4701" xr:uid="{00000000-0005-0000-0000-000058120000}"/>
    <cellStyle name="Normal 5 11 4 3 2 4" xfId="4702" xr:uid="{00000000-0005-0000-0000-000059120000}"/>
    <cellStyle name="Normal 5 11 4 3 2 5" xfId="4703" xr:uid="{00000000-0005-0000-0000-00005A120000}"/>
    <cellStyle name="Normal 5 11 4 3 2 6" xfId="4704" xr:uid="{00000000-0005-0000-0000-00005B120000}"/>
    <cellStyle name="Normal 5 11 4 3 2 7" xfId="4705" xr:uid="{00000000-0005-0000-0000-00005C120000}"/>
    <cellStyle name="Normal 5 11 4 3 2 8" xfId="4706" xr:uid="{00000000-0005-0000-0000-00005D120000}"/>
    <cellStyle name="Normal 5 11 4 3 3" xfId="4707" xr:uid="{00000000-0005-0000-0000-00005E120000}"/>
    <cellStyle name="Normal 5 11 4 3 3 2" xfId="4708" xr:uid="{00000000-0005-0000-0000-00005F120000}"/>
    <cellStyle name="Normal 5 11 4 3 3 3" xfId="4709" xr:uid="{00000000-0005-0000-0000-000060120000}"/>
    <cellStyle name="Normal 5 11 4 3 3 4" xfId="4710" xr:uid="{00000000-0005-0000-0000-000061120000}"/>
    <cellStyle name="Normal 5 11 4 3 3 5" xfId="4711" xr:uid="{00000000-0005-0000-0000-000062120000}"/>
    <cellStyle name="Normal 5 11 4 3 3 6" xfId="4712" xr:uid="{00000000-0005-0000-0000-000063120000}"/>
    <cellStyle name="Normal 5 11 4 3 3 7" xfId="4713" xr:uid="{00000000-0005-0000-0000-000064120000}"/>
    <cellStyle name="Normal 5 11 4 3 3 8" xfId="4714" xr:uid="{00000000-0005-0000-0000-000065120000}"/>
    <cellStyle name="Normal 5 11 4 3 4" xfId="4715" xr:uid="{00000000-0005-0000-0000-000066120000}"/>
    <cellStyle name="Normal 5 11 4 3 4 2" xfId="4716" xr:uid="{00000000-0005-0000-0000-000067120000}"/>
    <cellStyle name="Normal 5 11 4 3 4 3" xfId="4717" xr:uid="{00000000-0005-0000-0000-000068120000}"/>
    <cellStyle name="Normal 5 11 4 3 4 4" xfId="4718" xr:uid="{00000000-0005-0000-0000-000069120000}"/>
    <cellStyle name="Normal 5 11 4 3 4 5" xfId="4719" xr:uid="{00000000-0005-0000-0000-00006A120000}"/>
    <cellStyle name="Normal 5 11 4 3 4 6" xfId="4720" xr:uid="{00000000-0005-0000-0000-00006B120000}"/>
    <cellStyle name="Normal 5 11 4 3 4 7" xfId="4721" xr:uid="{00000000-0005-0000-0000-00006C120000}"/>
    <cellStyle name="Normal 5 11 4 3 4 8" xfId="4722" xr:uid="{00000000-0005-0000-0000-00006D120000}"/>
    <cellStyle name="Normal 5 11 4 3 5" xfId="4723" xr:uid="{00000000-0005-0000-0000-00006E120000}"/>
    <cellStyle name="Normal 5 11 4 3 5 2" xfId="4724" xr:uid="{00000000-0005-0000-0000-00006F120000}"/>
    <cellStyle name="Normal 5 11 4 3 5 3" xfId="4725" xr:uid="{00000000-0005-0000-0000-000070120000}"/>
    <cellStyle name="Normal 5 11 4 3 5 4" xfId="4726" xr:uid="{00000000-0005-0000-0000-000071120000}"/>
    <cellStyle name="Normal 5 11 4 3 5 5" xfId="4727" xr:uid="{00000000-0005-0000-0000-000072120000}"/>
    <cellStyle name="Normal 5 11 4 3 5 6" xfId="4728" xr:uid="{00000000-0005-0000-0000-000073120000}"/>
    <cellStyle name="Normal 5 11 4 3 5 7" xfId="4729" xr:uid="{00000000-0005-0000-0000-000074120000}"/>
    <cellStyle name="Normal 5 11 4 3 5 8" xfId="4730" xr:uid="{00000000-0005-0000-0000-000075120000}"/>
    <cellStyle name="Normal 5 11 4 3 6" xfId="4731" xr:uid="{00000000-0005-0000-0000-000076120000}"/>
    <cellStyle name="Normal 5 11 4 3 7" xfId="4732" xr:uid="{00000000-0005-0000-0000-000077120000}"/>
    <cellStyle name="Normal 5 11 4 3 8" xfId="4733" xr:uid="{00000000-0005-0000-0000-000078120000}"/>
    <cellStyle name="Normal 5 11 4 3 9" xfId="4734" xr:uid="{00000000-0005-0000-0000-000079120000}"/>
    <cellStyle name="Normal 5 11 4 4" xfId="4735" xr:uid="{00000000-0005-0000-0000-00007A120000}"/>
    <cellStyle name="Normal 5 11 4 4 10" xfId="4736" xr:uid="{00000000-0005-0000-0000-00007B120000}"/>
    <cellStyle name="Normal 5 11 4 4 11" xfId="4737" xr:uid="{00000000-0005-0000-0000-00007C120000}"/>
    <cellStyle name="Normal 5 11 4 4 12" xfId="4738" xr:uid="{00000000-0005-0000-0000-00007D120000}"/>
    <cellStyle name="Normal 5 11 4 4 2" xfId="4739" xr:uid="{00000000-0005-0000-0000-00007E120000}"/>
    <cellStyle name="Normal 5 11 4 4 2 2" xfId="4740" xr:uid="{00000000-0005-0000-0000-00007F120000}"/>
    <cellStyle name="Normal 5 11 4 4 2 3" xfId="4741" xr:uid="{00000000-0005-0000-0000-000080120000}"/>
    <cellStyle name="Normal 5 11 4 4 2 4" xfId="4742" xr:uid="{00000000-0005-0000-0000-000081120000}"/>
    <cellStyle name="Normal 5 11 4 4 2 5" xfId="4743" xr:uid="{00000000-0005-0000-0000-000082120000}"/>
    <cellStyle name="Normal 5 11 4 4 2 6" xfId="4744" xr:uid="{00000000-0005-0000-0000-000083120000}"/>
    <cellStyle name="Normal 5 11 4 4 2 7" xfId="4745" xr:uid="{00000000-0005-0000-0000-000084120000}"/>
    <cellStyle name="Normal 5 11 4 4 2 8" xfId="4746" xr:uid="{00000000-0005-0000-0000-000085120000}"/>
    <cellStyle name="Normal 5 11 4 4 3" xfId="4747" xr:uid="{00000000-0005-0000-0000-000086120000}"/>
    <cellStyle name="Normal 5 11 4 4 3 2" xfId="4748" xr:uid="{00000000-0005-0000-0000-000087120000}"/>
    <cellStyle name="Normal 5 11 4 4 3 3" xfId="4749" xr:uid="{00000000-0005-0000-0000-000088120000}"/>
    <cellStyle name="Normal 5 11 4 4 3 4" xfId="4750" xr:uid="{00000000-0005-0000-0000-000089120000}"/>
    <cellStyle name="Normal 5 11 4 4 3 5" xfId="4751" xr:uid="{00000000-0005-0000-0000-00008A120000}"/>
    <cellStyle name="Normal 5 11 4 4 3 6" xfId="4752" xr:uid="{00000000-0005-0000-0000-00008B120000}"/>
    <cellStyle name="Normal 5 11 4 4 3 7" xfId="4753" xr:uid="{00000000-0005-0000-0000-00008C120000}"/>
    <cellStyle name="Normal 5 11 4 4 3 8" xfId="4754" xr:uid="{00000000-0005-0000-0000-00008D120000}"/>
    <cellStyle name="Normal 5 11 4 4 4" xfId="4755" xr:uid="{00000000-0005-0000-0000-00008E120000}"/>
    <cellStyle name="Normal 5 11 4 4 4 2" xfId="4756" xr:uid="{00000000-0005-0000-0000-00008F120000}"/>
    <cellStyle name="Normal 5 11 4 4 4 3" xfId="4757" xr:uid="{00000000-0005-0000-0000-000090120000}"/>
    <cellStyle name="Normal 5 11 4 4 4 4" xfId="4758" xr:uid="{00000000-0005-0000-0000-000091120000}"/>
    <cellStyle name="Normal 5 11 4 4 4 5" xfId="4759" xr:uid="{00000000-0005-0000-0000-000092120000}"/>
    <cellStyle name="Normal 5 11 4 4 4 6" xfId="4760" xr:uid="{00000000-0005-0000-0000-000093120000}"/>
    <cellStyle name="Normal 5 11 4 4 4 7" xfId="4761" xr:uid="{00000000-0005-0000-0000-000094120000}"/>
    <cellStyle name="Normal 5 11 4 4 4 8" xfId="4762" xr:uid="{00000000-0005-0000-0000-000095120000}"/>
    <cellStyle name="Normal 5 11 4 4 5" xfId="4763" xr:uid="{00000000-0005-0000-0000-000096120000}"/>
    <cellStyle name="Normal 5 11 4 4 5 2" xfId="4764" xr:uid="{00000000-0005-0000-0000-000097120000}"/>
    <cellStyle name="Normal 5 11 4 4 5 3" xfId="4765" xr:uid="{00000000-0005-0000-0000-000098120000}"/>
    <cellStyle name="Normal 5 11 4 4 5 4" xfId="4766" xr:uid="{00000000-0005-0000-0000-000099120000}"/>
    <cellStyle name="Normal 5 11 4 4 5 5" xfId="4767" xr:uid="{00000000-0005-0000-0000-00009A120000}"/>
    <cellStyle name="Normal 5 11 4 4 5 6" xfId="4768" xr:uid="{00000000-0005-0000-0000-00009B120000}"/>
    <cellStyle name="Normal 5 11 4 4 5 7" xfId="4769" xr:uid="{00000000-0005-0000-0000-00009C120000}"/>
    <cellStyle name="Normal 5 11 4 4 5 8" xfId="4770" xr:uid="{00000000-0005-0000-0000-00009D120000}"/>
    <cellStyle name="Normal 5 11 4 4 6" xfId="4771" xr:uid="{00000000-0005-0000-0000-00009E120000}"/>
    <cellStyle name="Normal 5 11 4 4 7" xfId="4772" xr:uid="{00000000-0005-0000-0000-00009F120000}"/>
    <cellStyle name="Normal 5 11 4 4 8" xfId="4773" xr:uid="{00000000-0005-0000-0000-0000A0120000}"/>
    <cellStyle name="Normal 5 11 4 4 9" xfId="4774" xr:uid="{00000000-0005-0000-0000-0000A1120000}"/>
    <cellStyle name="Normal 5 11 4 5" xfId="4775" xr:uid="{00000000-0005-0000-0000-0000A2120000}"/>
    <cellStyle name="Normal 5 11 4 5 10" xfId="4776" xr:uid="{00000000-0005-0000-0000-0000A3120000}"/>
    <cellStyle name="Normal 5 11 4 5 11" xfId="4777" xr:uid="{00000000-0005-0000-0000-0000A4120000}"/>
    <cellStyle name="Normal 5 11 4 5 12" xfId="4778" xr:uid="{00000000-0005-0000-0000-0000A5120000}"/>
    <cellStyle name="Normal 5 11 4 5 2" xfId="4779" xr:uid="{00000000-0005-0000-0000-0000A6120000}"/>
    <cellStyle name="Normal 5 11 4 5 2 2" xfId="4780" xr:uid="{00000000-0005-0000-0000-0000A7120000}"/>
    <cellStyle name="Normal 5 11 4 5 2 3" xfId="4781" xr:uid="{00000000-0005-0000-0000-0000A8120000}"/>
    <cellStyle name="Normal 5 11 4 5 2 4" xfId="4782" xr:uid="{00000000-0005-0000-0000-0000A9120000}"/>
    <cellStyle name="Normal 5 11 4 5 2 5" xfId="4783" xr:uid="{00000000-0005-0000-0000-0000AA120000}"/>
    <cellStyle name="Normal 5 11 4 5 2 6" xfId="4784" xr:uid="{00000000-0005-0000-0000-0000AB120000}"/>
    <cellStyle name="Normal 5 11 4 5 2 7" xfId="4785" xr:uid="{00000000-0005-0000-0000-0000AC120000}"/>
    <cellStyle name="Normal 5 11 4 5 2 8" xfId="4786" xr:uid="{00000000-0005-0000-0000-0000AD120000}"/>
    <cellStyle name="Normal 5 11 4 5 3" xfId="4787" xr:uid="{00000000-0005-0000-0000-0000AE120000}"/>
    <cellStyle name="Normal 5 11 4 5 3 2" xfId="4788" xr:uid="{00000000-0005-0000-0000-0000AF120000}"/>
    <cellStyle name="Normal 5 11 4 5 3 3" xfId="4789" xr:uid="{00000000-0005-0000-0000-0000B0120000}"/>
    <cellStyle name="Normal 5 11 4 5 3 4" xfId="4790" xr:uid="{00000000-0005-0000-0000-0000B1120000}"/>
    <cellStyle name="Normal 5 11 4 5 3 5" xfId="4791" xr:uid="{00000000-0005-0000-0000-0000B2120000}"/>
    <cellStyle name="Normal 5 11 4 5 3 6" xfId="4792" xr:uid="{00000000-0005-0000-0000-0000B3120000}"/>
    <cellStyle name="Normal 5 11 4 5 3 7" xfId="4793" xr:uid="{00000000-0005-0000-0000-0000B4120000}"/>
    <cellStyle name="Normal 5 11 4 5 3 8" xfId="4794" xr:uid="{00000000-0005-0000-0000-0000B5120000}"/>
    <cellStyle name="Normal 5 11 4 5 4" xfId="4795" xr:uid="{00000000-0005-0000-0000-0000B6120000}"/>
    <cellStyle name="Normal 5 11 4 5 4 2" xfId="4796" xr:uid="{00000000-0005-0000-0000-0000B7120000}"/>
    <cellStyle name="Normal 5 11 4 5 4 3" xfId="4797" xr:uid="{00000000-0005-0000-0000-0000B8120000}"/>
    <cellStyle name="Normal 5 11 4 5 4 4" xfId="4798" xr:uid="{00000000-0005-0000-0000-0000B9120000}"/>
    <cellStyle name="Normal 5 11 4 5 4 5" xfId="4799" xr:uid="{00000000-0005-0000-0000-0000BA120000}"/>
    <cellStyle name="Normal 5 11 4 5 4 6" xfId="4800" xr:uid="{00000000-0005-0000-0000-0000BB120000}"/>
    <cellStyle name="Normal 5 11 4 5 4 7" xfId="4801" xr:uid="{00000000-0005-0000-0000-0000BC120000}"/>
    <cellStyle name="Normal 5 11 4 5 4 8" xfId="4802" xr:uid="{00000000-0005-0000-0000-0000BD120000}"/>
    <cellStyle name="Normal 5 11 4 5 5" xfId="4803" xr:uid="{00000000-0005-0000-0000-0000BE120000}"/>
    <cellStyle name="Normal 5 11 4 5 5 2" xfId="4804" xr:uid="{00000000-0005-0000-0000-0000BF120000}"/>
    <cellStyle name="Normal 5 11 4 5 5 3" xfId="4805" xr:uid="{00000000-0005-0000-0000-0000C0120000}"/>
    <cellStyle name="Normal 5 11 4 5 5 4" xfId="4806" xr:uid="{00000000-0005-0000-0000-0000C1120000}"/>
    <cellStyle name="Normal 5 11 4 5 5 5" xfId="4807" xr:uid="{00000000-0005-0000-0000-0000C2120000}"/>
    <cellStyle name="Normal 5 11 4 5 5 6" xfId="4808" xr:uid="{00000000-0005-0000-0000-0000C3120000}"/>
    <cellStyle name="Normal 5 11 4 5 5 7" xfId="4809" xr:uid="{00000000-0005-0000-0000-0000C4120000}"/>
    <cellStyle name="Normal 5 11 4 5 5 8" xfId="4810" xr:uid="{00000000-0005-0000-0000-0000C5120000}"/>
    <cellStyle name="Normal 5 11 4 5 6" xfId="4811" xr:uid="{00000000-0005-0000-0000-0000C6120000}"/>
    <cellStyle name="Normal 5 11 4 5 7" xfId="4812" xr:uid="{00000000-0005-0000-0000-0000C7120000}"/>
    <cellStyle name="Normal 5 11 4 5 8" xfId="4813" xr:uid="{00000000-0005-0000-0000-0000C8120000}"/>
    <cellStyle name="Normal 5 11 4 5 9" xfId="4814" xr:uid="{00000000-0005-0000-0000-0000C9120000}"/>
    <cellStyle name="Normal 5 11 4 6" xfId="4815" xr:uid="{00000000-0005-0000-0000-0000CA120000}"/>
    <cellStyle name="Normal 5 11 4 6 10" xfId="4816" xr:uid="{00000000-0005-0000-0000-0000CB120000}"/>
    <cellStyle name="Normal 5 11 4 6 11" xfId="4817" xr:uid="{00000000-0005-0000-0000-0000CC120000}"/>
    <cellStyle name="Normal 5 11 4 6 12" xfId="4818" xr:uid="{00000000-0005-0000-0000-0000CD120000}"/>
    <cellStyle name="Normal 5 11 4 6 2" xfId="4819" xr:uid="{00000000-0005-0000-0000-0000CE120000}"/>
    <cellStyle name="Normal 5 11 4 6 2 2" xfId="4820" xr:uid="{00000000-0005-0000-0000-0000CF120000}"/>
    <cellStyle name="Normal 5 11 4 6 2 3" xfId="4821" xr:uid="{00000000-0005-0000-0000-0000D0120000}"/>
    <cellStyle name="Normal 5 11 4 6 2 4" xfId="4822" xr:uid="{00000000-0005-0000-0000-0000D1120000}"/>
    <cellStyle name="Normal 5 11 4 6 2 5" xfId="4823" xr:uid="{00000000-0005-0000-0000-0000D2120000}"/>
    <cellStyle name="Normal 5 11 4 6 2 6" xfId="4824" xr:uid="{00000000-0005-0000-0000-0000D3120000}"/>
    <cellStyle name="Normal 5 11 4 6 2 7" xfId="4825" xr:uid="{00000000-0005-0000-0000-0000D4120000}"/>
    <cellStyle name="Normal 5 11 4 6 2 8" xfId="4826" xr:uid="{00000000-0005-0000-0000-0000D5120000}"/>
    <cellStyle name="Normal 5 11 4 6 3" xfId="4827" xr:uid="{00000000-0005-0000-0000-0000D6120000}"/>
    <cellStyle name="Normal 5 11 4 6 3 2" xfId="4828" xr:uid="{00000000-0005-0000-0000-0000D7120000}"/>
    <cellStyle name="Normal 5 11 4 6 3 3" xfId="4829" xr:uid="{00000000-0005-0000-0000-0000D8120000}"/>
    <cellStyle name="Normal 5 11 4 6 3 4" xfId="4830" xr:uid="{00000000-0005-0000-0000-0000D9120000}"/>
    <cellStyle name="Normal 5 11 4 6 3 5" xfId="4831" xr:uid="{00000000-0005-0000-0000-0000DA120000}"/>
    <cellStyle name="Normal 5 11 4 6 3 6" xfId="4832" xr:uid="{00000000-0005-0000-0000-0000DB120000}"/>
    <cellStyle name="Normal 5 11 4 6 3 7" xfId="4833" xr:uid="{00000000-0005-0000-0000-0000DC120000}"/>
    <cellStyle name="Normal 5 11 4 6 3 8" xfId="4834" xr:uid="{00000000-0005-0000-0000-0000DD120000}"/>
    <cellStyle name="Normal 5 11 4 6 4" xfId="4835" xr:uid="{00000000-0005-0000-0000-0000DE120000}"/>
    <cellStyle name="Normal 5 11 4 6 4 2" xfId="4836" xr:uid="{00000000-0005-0000-0000-0000DF120000}"/>
    <cellStyle name="Normal 5 11 4 6 4 3" xfId="4837" xr:uid="{00000000-0005-0000-0000-0000E0120000}"/>
    <cellStyle name="Normal 5 11 4 6 4 4" xfId="4838" xr:uid="{00000000-0005-0000-0000-0000E1120000}"/>
    <cellStyle name="Normal 5 11 4 6 4 5" xfId="4839" xr:uid="{00000000-0005-0000-0000-0000E2120000}"/>
    <cellStyle name="Normal 5 11 4 6 4 6" xfId="4840" xr:uid="{00000000-0005-0000-0000-0000E3120000}"/>
    <cellStyle name="Normal 5 11 4 6 4 7" xfId="4841" xr:uid="{00000000-0005-0000-0000-0000E4120000}"/>
    <cellStyle name="Normal 5 11 4 6 4 8" xfId="4842" xr:uid="{00000000-0005-0000-0000-0000E5120000}"/>
    <cellStyle name="Normal 5 11 4 6 5" xfId="4843" xr:uid="{00000000-0005-0000-0000-0000E6120000}"/>
    <cellStyle name="Normal 5 11 4 6 5 2" xfId="4844" xr:uid="{00000000-0005-0000-0000-0000E7120000}"/>
    <cellStyle name="Normal 5 11 4 6 5 3" xfId="4845" xr:uid="{00000000-0005-0000-0000-0000E8120000}"/>
    <cellStyle name="Normal 5 11 4 6 5 4" xfId="4846" xr:uid="{00000000-0005-0000-0000-0000E9120000}"/>
    <cellStyle name="Normal 5 11 4 6 5 5" xfId="4847" xr:uid="{00000000-0005-0000-0000-0000EA120000}"/>
    <cellStyle name="Normal 5 11 4 6 5 6" xfId="4848" xr:uid="{00000000-0005-0000-0000-0000EB120000}"/>
    <cellStyle name="Normal 5 11 4 6 5 7" xfId="4849" xr:uid="{00000000-0005-0000-0000-0000EC120000}"/>
    <cellStyle name="Normal 5 11 4 6 5 8" xfId="4850" xr:uid="{00000000-0005-0000-0000-0000ED120000}"/>
    <cellStyle name="Normal 5 11 4 6 6" xfId="4851" xr:uid="{00000000-0005-0000-0000-0000EE120000}"/>
    <cellStyle name="Normal 5 11 4 6 7" xfId="4852" xr:uid="{00000000-0005-0000-0000-0000EF120000}"/>
    <cellStyle name="Normal 5 11 4 6 8" xfId="4853" xr:uid="{00000000-0005-0000-0000-0000F0120000}"/>
    <cellStyle name="Normal 5 11 4 6 9" xfId="4854" xr:uid="{00000000-0005-0000-0000-0000F1120000}"/>
    <cellStyle name="Normal 5 11 4 7" xfId="4855" xr:uid="{00000000-0005-0000-0000-0000F2120000}"/>
    <cellStyle name="Normal 5 11 4 7 10" xfId="4856" xr:uid="{00000000-0005-0000-0000-0000F3120000}"/>
    <cellStyle name="Normal 5 11 4 7 11" xfId="4857" xr:uid="{00000000-0005-0000-0000-0000F4120000}"/>
    <cellStyle name="Normal 5 11 4 7 12" xfId="4858" xr:uid="{00000000-0005-0000-0000-0000F5120000}"/>
    <cellStyle name="Normal 5 11 4 7 2" xfId="4859" xr:uid="{00000000-0005-0000-0000-0000F6120000}"/>
    <cellStyle name="Normal 5 11 4 7 2 2" xfId="4860" xr:uid="{00000000-0005-0000-0000-0000F7120000}"/>
    <cellStyle name="Normal 5 11 4 7 2 3" xfId="4861" xr:uid="{00000000-0005-0000-0000-0000F8120000}"/>
    <cellStyle name="Normal 5 11 4 7 2 4" xfId="4862" xr:uid="{00000000-0005-0000-0000-0000F9120000}"/>
    <cellStyle name="Normal 5 11 4 7 2 5" xfId="4863" xr:uid="{00000000-0005-0000-0000-0000FA120000}"/>
    <cellStyle name="Normal 5 11 4 7 2 6" xfId="4864" xr:uid="{00000000-0005-0000-0000-0000FB120000}"/>
    <cellStyle name="Normal 5 11 4 7 2 7" xfId="4865" xr:uid="{00000000-0005-0000-0000-0000FC120000}"/>
    <cellStyle name="Normal 5 11 4 7 2 8" xfId="4866" xr:uid="{00000000-0005-0000-0000-0000FD120000}"/>
    <cellStyle name="Normal 5 11 4 7 3" xfId="4867" xr:uid="{00000000-0005-0000-0000-0000FE120000}"/>
    <cellStyle name="Normal 5 11 4 7 3 2" xfId="4868" xr:uid="{00000000-0005-0000-0000-0000FF120000}"/>
    <cellStyle name="Normal 5 11 4 7 3 3" xfId="4869" xr:uid="{00000000-0005-0000-0000-000000130000}"/>
    <cellStyle name="Normal 5 11 4 7 3 4" xfId="4870" xr:uid="{00000000-0005-0000-0000-000001130000}"/>
    <cellStyle name="Normal 5 11 4 7 3 5" xfId="4871" xr:uid="{00000000-0005-0000-0000-000002130000}"/>
    <cellStyle name="Normal 5 11 4 7 3 6" xfId="4872" xr:uid="{00000000-0005-0000-0000-000003130000}"/>
    <cellStyle name="Normal 5 11 4 7 3 7" xfId="4873" xr:uid="{00000000-0005-0000-0000-000004130000}"/>
    <cellStyle name="Normal 5 11 4 7 3 8" xfId="4874" xr:uid="{00000000-0005-0000-0000-000005130000}"/>
    <cellStyle name="Normal 5 11 4 7 4" xfId="4875" xr:uid="{00000000-0005-0000-0000-000006130000}"/>
    <cellStyle name="Normal 5 11 4 7 4 2" xfId="4876" xr:uid="{00000000-0005-0000-0000-000007130000}"/>
    <cellStyle name="Normal 5 11 4 7 4 3" xfId="4877" xr:uid="{00000000-0005-0000-0000-000008130000}"/>
    <cellStyle name="Normal 5 11 4 7 4 4" xfId="4878" xr:uid="{00000000-0005-0000-0000-000009130000}"/>
    <cellStyle name="Normal 5 11 4 7 4 5" xfId="4879" xr:uid="{00000000-0005-0000-0000-00000A130000}"/>
    <cellStyle name="Normal 5 11 4 7 4 6" xfId="4880" xr:uid="{00000000-0005-0000-0000-00000B130000}"/>
    <cellStyle name="Normal 5 11 4 7 4 7" xfId="4881" xr:uid="{00000000-0005-0000-0000-00000C130000}"/>
    <cellStyle name="Normal 5 11 4 7 4 8" xfId="4882" xr:uid="{00000000-0005-0000-0000-00000D130000}"/>
    <cellStyle name="Normal 5 11 4 7 5" xfId="4883" xr:uid="{00000000-0005-0000-0000-00000E130000}"/>
    <cellStyle name="Normal 5 11 4 7 5 2" xfId="4884" xr:uid="{00000000-0005-0000-0000-00000F130000}"/>
    <cellStyle name="Normal 5 11 4 7 5 3" xfId="4885" xr:uid="{00000000-0005-0000-0000-000010130000}"/>
    <cellStyle name="Normal 5 11 4 7 5 4" xfId="4886" xr:uid="{00000000-0005-0000-0000-000011130000}"/>
    <cellStyle name="Normal 5 11 4 7 5 5" xfId="4887" xr:uid="{00000000-0005-0000-0000-000012130000}"/>
    <cellStyle name="Normal 5 11 4 7 5 6" xfId="4888" xr:uid="{00000000-0005-0000-0000-000013130000}"/>
    <cellStyle name="Normal 5 11 4 7 5 7" xfId="4889" xr:uid="{00000000-0005-0000-0000-000014130000}"/>
    <cellStyle name="Normal 5 11 4 7 5 8" xfId="4890" xr:uid="{00000000-0005-0000-0000-000015130000}"/>
    <cellStyle name="Normal 5 11 4 7 6" xfId="4891" xr:uid="{00000000-0005-0000-0000-000016130000}"/>
    <cellStyle name="Normal 5 11 4 7 7" xfId="4892" xr:uid="{00000000-0005-0000-0000-000017130000}"/>
    <cellStyle name="Normal 5 11 4 7 8" xfId="4893" xr:uid="{00000000-0005-0000-0000-000018130000}"/>
    <cellStyle name="Normal 5 11 4 7 9" xfId="4894" xr:uid="{00000000-0005-0000-0000-000019130000}"/>
    <cellStyle name="Normal 5 11 4 8" xfId="4895" xr:uid="{00000000-0005-0000-0000-00001A130000}"/>
    <cellStyle name="Normal 5 11 4 8 10" xfId="4896" xr:uid="{00000000-0005-0000-0000-00001B130000}"/>
    <cellStyle name="Normal 5 11 4 8 11" xfId="4897" xr:uid="{00000000-0005-0000-0000-00001C130000}"/>
    <cellStyle name="Normal 5 11 4 8 12" xfId="4898" xr:uid="{00000000-0005-0000-0000-00001D130000}"/>
    <cellStyle name="Normal 5 11 4 8 2" xfId="4899" xr:uid="{00000000-0005-0000-0000-00001E130000}"/>
    <cellStyle name="Normal 5 11 4 8 2 2" xfId="4900" xr:uid="{00000000-0005-0000-0000-00001F130000}"/>
    <cellStyle name="Normal 5 11 4 8 2 3" xfId="4901" xr:uid="{00000000-0005-0000-0000-000020130000}"/>
    <cellStyle name="Normal 5 11 4 8 2 4" xfId="4902" xr:uid="{00000000-0005-0000-0000-000021130000}"/>
    <cellStyle name="Normal 5 11 4 8 2 5" xfId="4903" xr:uid="{00000000-0005-0000-0000-000022130000}"/>
    <cellStyle name="Normal 5 11 4 8 2 6" xfId="4904" xr:uid="{00000000-0005-0000-0000-000023130000}"/>
    <cellStyle name="Normal 5 11 4 8 2 7" xfId="4905" xr:uid="{00000000-0005-0000-0000-000024130000}"/>
    <cellStyle name="Normal 5 11 4 8 2 8" xfId="4906" xr:uid="{00000000-0005-0000-0000-000025130000}"/>
    <cellStyle name="Normal 5 11 4 8 3" xfId="4907" xr:uid="{00000000-0005-0000-0000-000026130000}"/>
    <cellStyle name="Normal 5 11 4 8 3 2" xfId="4908" xr:uid="{00000000-0005-0000-0000-000027130000}"/>
    <cellStyle name="Normal 5 11 4 8 3 3" xfId="4909" xr:uid="{00000000-0005-0000-0000-000028130000}"/>
    <cellStyle name="Normal 5 11 4 8 3 4" xfId="4910" xr:uid="{00000000-0005-0000-0000-000029130000}"/>
    <cellStyle name="Normal 5 11 4 8 3 5" xfId="4911" xr:uid="{00000000-0005-0000-0000-00002A130000}"/>
    <cellStyle name="Normal 5 11 4 8 3 6" xfId="4912" xr:uid="{00000000-0005-0000-0000-00002B130000}"/>
    <cellStyle name="Normal 5 11 4 8 3 7" xfId="4913" xr:uid="{00000000-0005-0000-0000-00002C130000}"/>
    <cellStyle name="Normal 5 11 4 8 3 8" xfId="4914" xr:uid="{00000000-0005-0000-0000-00002D130000}"/>
    <cellStyle name="Normal 5 11 4 8 4" xfId="4915" xr:uid="{00000000-0005-0000-0000-00002E130000}"/>
    <cellStyle name="Normal 5 11 4 8 4 2" xfId="4916" xr:uid="{00000000-0005-0000-0000-00002F130000}"/>
    <cellStyle name="Normal 5 11 4 8 4 3" xfId="4917" xr:uid="{00000000-0005-0000-0000-000030130000}"/>
    <cellStyle name="Normal 5 11 4 8 4 4" xfId="4918" xr:uid="{00000000-0005-0000-0000-000031130000}"/>
    <cellStyle name="Normal 5 11 4 8 4 5" xfId="4919" xr:uid="{00000000-0005-0000-0000-000032130000}"/>
    <cellStyle name="Normal 5 11 4 8 4 6" xfId="4920" xr:uid="{00000000-0005-0000-0000-000033130000}"/>
    <cellStyle name="Normal 5 11 4 8 4 7" xfId="4921" xr:uid="{00000000-0005-0000-0000-000034130000}"/>
    <cellStyle name="Normal 5 11 4 8 4 8" xfId="4922" xr:uid="{00000000-0005-0000-0000-000035130000}"/>
    <cellStyle name="Normal 5 11 4 8 5" xfId="4923" xr:uid="{00000000-0005-0000-0000-000036130000}"/>
    <cellStyle name="Normal 5 11 4 8 5 2" xfId="4924" xr:uid="{00000000-0005-0000-0000-000037130000}"/>
    <cellStyle name="Normal 5 11 4 8 5 3" xfId="4925" xr:uid="{00000000-0005-0000-0000-000038130000}"/>
    <cellStyle name="Normal 5 11 4 8 5 4" xfId="4926" xr:uid="{00000000-0005-0000-0000-000039130000}"/>
    <cellStyle name="Normal 5 11 4 8 5 5" xfId="4927" xr:uid="{00000000-0005-0000-0000-00003A130000}"/>
    <cellStyle name="Normal 5 11 4 8 5 6" xfId="4928" xr:uid="{00000000-0005-0000-0000-00003B130000}"/>
    <cellStyle name="Normal 5 11 4 8 5 7" xfId="4929" xr:uid="{00000000-0005-0000-0000-00003C130000}"/>
    <cellStyle name="Normal 5 11 4 8 5 8" xfId="4930" xr:uid="{00000000-0005-0000-0000-00003D130000}"/>
    <cellStyle name="Normal 5 11 4 8 6" xfId="4931" xr:uid="{00000000-0005-0000-0000-00003E130000}"/>
    <cellStyle name="Normal 5 11 4 8 7" xfId="4932" xr:uid="{00000000-0005-0000-0000-00003F130000}"/>
    <cellStyle name="Normal 5 11 4 8 8" xfId="4933" xr:uid="{00000000-0005-0000-0000-000040130000}"/>
    <cellStyle name="Normal 5 11 4 8 9" xfId="4934" xr:uid="{00000000-0005-0000-0000-000041130000}"/>
    <cellStyle name="Normal 5 11 4 9" xfId="4935" xr:uid="{00000000-0005-0000-0000-000042130000}"/>
    <cellStyle name="Normal 5 11 4 9 10" xfId="4936" xr:uid="{00000000-0005-0000-0000-000043130000}"/>
    <cellStyle name="Normal 5 11 4 9 11" xfId="4937" xr:uid="{00000000-0005-0000-0000-000044130000}"/>
    <cellStyle name="Normal 5 11 4 9 12" xfId="4938" xr:uid="{00000000-0005-0000-0000-000045130000}"/>
    <cellStyle name="Normal 5 11 4 9 2" xfId="4939" xr:uid="{00000000-0005-0000-0000-000046130000}"/>
    <cellStyle name="Normal 5 11 4 9 2 2" xfId="4940" xr:uid="{00000000-0005-0000-0000-000047130000}"/>
    <cellStyle name="Normal 5 11 4 9 2 3" xfId="4941" xr:uid="{00000000-0005-0000-0000-000048130000}"/>
    <cellStyle name="Normal 5 11 4 9 2 4" xfId="4942" xr:uid="{00000000-0005-0000-0000-000049130000}"/>
    <cellStyle name="Normal 5 11 4 9 2 5" xfId="4943" xr:uid="{00000000-0005-0000-0000-00004A130000}"/>
    <cellStyle name="Normal 5 11 4 9 2 6" xfId="4944" xr:uid="{00000000-0005-0000-0000-00004B130000}"/>
    <cellStyle name="Normal 5 11 4 9 2 7" xfId="4945" xr:uid="{00000000-0005-0000-0000-00004C130000}"/>
    <cellStyle name="Normal 5 11 4 9 2 8" xfId="4946" xr:uid="{00000000-0005-0000-0000-00004D130000}"/>
    <cellStyle name="Normal 5 11 4 9 3" xfId="4947" xr:uid="{00000000-0005-0000-0000-00004E130000}"/>
    <cellStyle name="Normal 5 11 4 9 3 2" xfId="4948" xr:uid="{00000000-0005-0000-0000-00004F130000}"/>
    <cellStyle name="Normal 5 11 4 9 3 3" xfId="4949" xr:uid="{00000000-0005-0000-0000-000050130000}"/>
    <cellStyle name="Normal 5 11 4 9 3 4" xfId="4950" xr:uid="{00000000-0005-0000-0000-000051130000}"/>
    <cellStyle name="Normal 5 11 4 9 3 5" xfId="4951" xr:uid="{00000000-0005-0000-0000-000052130000}"/>
    <cellStyle name="Normal 5 11 4 9 3 6" xfId="4952" xr:uid="{00000000-0005-0000-0000-000053130000}"/>
    <cellStyle name="Normal 5 11 4 9 3 7" xfId="4953" xr:uid="{00000000-0005-0000-0000-000054130000}"/>
    <cellStyle name="Normal 5 11 4 9 3 8" xfId="4954" xr:uid="{00000000-0005-0000-0000-000055130000}"/>
    <cellStyle name="Normal 5 11 4 9 4" xfId="4955" xr:uid="{00000000-0005-0000-0000-000056130000}"/>
    <cellStyle name="Normal 5 11 4 9 4 2" xfId="4956" xr:uid="{00000000-0005-0000-0000-000057130000}"/>
    <cellStyle name="Normal 5 11 4 9 4 3" xfId="4957" xr:uid="{00000000-0005-0000-0000-000058130000}"/>
    <cellStyle name="Normal 5 11 4 9 4 4" xfId="4958" xr:uid="{00000000-0005-0000-0000-000059130000}"/>
    <cellStyle name="Normal 5 11 4 9 4 5" xfId="4959" xr:uid="{00000000-0005-0000-0000-00005A130000}"/>
    <cellStyle name="Normal 5 11 4 9 4 6" xfId="4960" xr:uid="{00000000-0005-0000-0000-00005B130000}"/>
    <cellStyle name="Normal 5 11 4 9 4 7" xfId="4961" xr:uid="{00000000-0005-0000-0000-00005C130000}"/>
    <cellStyle name="Normal 5 11 4 9 4 8" xfId="4962" xr:uid="{00000000-0005-0000-0000-00005D130000}"/>
    <cellStyle name="Normal 5 11 4 9 5" xfId="4963" xr:uid="{00000000-0005-0000-0000-00005E130000}"/>
    <cellStyle name="Normal 5 11 4 9 5 2" xfId="4964" xr:uid="{00000000-0005-0000-0000-00005F130000}"/>
    <cellStyle name="Normal 5 11 4 9 5 3" xfId="4965" xr:uid="{00000000-0005-0000-0000-000060130000}"/>
    <cellStyle name="Normal 5 11 4 9 5 4" xfId="4966" xr:uid="{00000000-0005-0000-0000-000061130000}"/>
    <cellStyle name="Normal 5 11 4 9 5 5" xfId="4967" xr:uid="{00000000-0005-0000-0000-000062130000}"/>
    <cellStyle name="Normal 5 11 4 9 5 6" xfId="4968" xr:uid="{00000000-0005-0000-0000-000063130000}"/>
    <cellStyle name="Normal 5 11 4 9 5 7" xfId="4969" xr:uid="{00000000-0005-0000-0000-000064130000}"/>
    <cellStyle name="Normal 5 11 4 9 5 8" xfId="4970" xr:uid="{00000000-0005-0000-0000-000065130000}"/>
    <cellStyle name="Normal 5 11 4 9 6" xfId="4971" xr:uid="{00000000-0005-0000-0000-000066130000}"/>
    <cellStyle name="Normal 5 11 4 9 7" xfId="4972" xr:uid="{00000000-0005-0000-0000-000067130000}"/>
    <cellStyle name="Normal 5 11 4 9 8" xfId="4973" xr:uid="{00000000-0005-0000-0000-000068130000}"/>
    <cellStyle name="Normal 5 11 4 9 9" xfId="4974" xr:uid="{00000000-0005-0000-0000-000069130000}"/>
    <cellStyle name="Normal 5 11 5" xfId="4975" xr:uid="{00000000-0005-0000-0000-00006A130000}"/>
    <cellStyle name="Normal 5 11 5 10" xfId="4976" xr:uid="{00000000-0005-0000-0000-00006B130000}"/>
    <cellStyle name="Normal 5 11 5 11" xfId="4977" xr:uid="{00000000-0005-0000-0000-00006C130000}"/>
    <cellStyle name="Normal 5 11 5 12" xfId="4978" xr:uid="{00000000-0005-0000-0000-00006D130000}"/>
    <cellStyle name="Normal 5 11 5 2" xfId="4979" xr:uid="{00000000-0005-0000-0000-00006E130000}"/>
    <cellStyle name="Normal 5 11 5 2 2" xfId="4980" xr:uid="{00000000-0005-0000-0000-00006F130000}"/>
    <cellStyle name="Normal 5 11 5 2 3" xfId="4981" xr:uid="{00000000-0005-0000-0000-000070130000}"/>
    <cellStyle name="Normal 5 11 5 2 4" xfId="4982" xr:uid="{00000000-0005-0000-0000-000071130000}"/>
    <cellStyle name="Normal 5 11 5 2 5" xfId="4983" xr:uid="{00000000-0005-0000-0000-000072130000}"/>
    <cellStyle name="Normal 5 11 5 2 6" xfId="4984" xr:uid="{00000000-0005-0000-0000-000073130000}"/>
    <cellStyle name="Normal 5 11 5 2 7" xfId="4985" xr:uid="{00000000-0005-0000-0000-000074130000}"/>
    <cellStyle name="Normal 5 11 5 2 8" xfId="4986" xr:uid="{00000000-0005-0000-0000-000075130000}"/>
    <cellStyle name="Normal 5 11 5 3" xfId="4987" xr:uid="{00000000-0005-0000-0000-000076130000}"/>
    <cellStyle name="Normal 5 11 5 3 2" xfId="4988" xr:uid="{00000000-0005-0000-0000-000077130000}"/>
    <cellStyle name="Normal 5 11 5 3 3" xfId="4989" xr:uid="{00000000-0005-0000-0000-000078130000}"/>
    <cellStyle name="Normal 5 11 5 3 4" xfId="4990" xr:uid="{00000000-0005-0000-0000-000079130000}"/>
    <cellStyle name="Normal 5 11 5 3 5" xfId="4991" xr:uid="{00000000-0005-0000-0000-00007A130000}"/>
    <cellStyle name="Normal 5 11 5 3 6" xfId="4992" xr:uid="{00000000-0005-0000-0000-00007B130000}"/>
    <cellStyle name="Normal 5 11 5 3 7" xfId="4993" xr:uid="{00000000-0005-0000-0000-00007C130000}"/>
    <cellStyle name="Normal 5 11 5 3 8" xfId="4994" xr:uid="{00000000-0005-0000-0000-00007D130000}"/>
    <cellStyle name="Normal 5 11 5 4" xfId="4995" xr:uid="{00000000-0005-0000-0000-00007E130000}"/>
    <cellStyle name="Normal 5 11 5 4 2" xfId="4996" xr:uid="{00000000-0005-0000-0000-00007F130000}"/>
    <cellStyle name="Normal 5 11 5 4 3" xfId="4997" xr:uid="{00000000-0005-0000-0000-000080130000}"/>
    <cellStyle name="Normal 5 11 5 4 4" xfId="4998" xr:uid="{00000000-0005-0000-0000-000081130000}"/>
    <cellStyle name="Normal 5 11 5 4 5" xfId="4999" xr:uid="{00000000-0005-0000-0000-000082130000}"/>
    <cellStyle name="Normal 5 11 5 4 6" xfId="5000" xr:uid="{00000000-0005-0000-0000-000083130000}"/>
    <cellStyle name="Normal 5 11 5 4 7" xfId="5001" xr:uid="{00000000-0005-0000-0000-000084130000}"/>
    <cellStyle name="Normal 5 11 5 4 8" xfId="5002" xr:uid="{00000000-0005-0000-0000-000085130000}"/>
    <cellStyle name="Normal 5 11 5 5" xfId="5003" xr:uid="{00000000-0005-0000-0000-000086130000}"/>
    <cellStyle name="Normal 5 11 5 5 2" xfId="5004" xr:uid="{00000000-0005-0000-0000-000087130000}"/>
    <cellStyle name="Normal 5 11 5 5 3" xfId="5005" xr:uid="{00000000-0005-0000-0000-000088130000}"/>
    <cellStyle name="Normal 5 11 5 5 4" xfId="5006" xr:uid="{00000000-0005-0000-0000-000089130000}"/>
    <cellStyle name="Normal 5 11 5 5 5" xfId="5007" xr:uid="{00000000-0005-0000-0000-00008A130000}"/>
    <cellStyle name="Normal 5 11 5 5 6" xfId="5008" xr:uid="{00000000-0005-0000-0000-00008B130000}"/>
    <cellStyle name="Normal 5 11 5 5 7" xfId="5009" xr:uid="{00000000-0005-0000-0000-00008C130000}"/>
    <cellStyle name="Normal 5 11 5 5 8" xfId="5010" xr:uid="{00000000-0005-0000-0000-00008D130000}"/>
    <cellStyle name="Normal 5 11 5 6" xfId="5011" xr:uid="{00000000-0005-0000-0000-00008E130000}"/>
    <cellStyle name="Normal 5 11 5 7" xfId="5012" xr:uid="{00000000-0005-0000-0000-00008F130000}"/>
    <cellStyle name="Normal 5 11 5 8" xfId="5013" xr:uid="{00000000-0005-0000-0000-000090130000}"/>
    <cellStyle name="Normal 5 11 5 9" xfId="5014" xr:uid="{00000000-0005-0000-0000-000091130000}"/>
    <cellStyle name="Normal 5 11 6" xfId="5015" xr:uid="{00000000-0005-0000-0000-000092130000}"/>
    <cellStyle name="Normal 5 11 6 10" xfId="5016" xr:uid="{00000000-0005-0000-0000-000093130000}"/>
    <cellStyle name="Normal 5 11 6 11" xfId="5017" xr:uid="{00000000-0005-0000-0000-000094130000}"/>
    <cellStyle name="Normal 5 11 6 12" xfId="5018" xr:uid="{00000000-0005-0000-0000-000095130000}"/>
    <cellStyle name="Normal 5 11 6 2" xfId="5019" xr:uid="{00000000-0005-0000-0000-000096130000}"/>
    <cellStyle name="Normal 5 11 6 2 2" xfId="5020" xr:uid="{00000000-0005-0000-0000-000097130000}"/>
    <cellStyle name="Normal 5 11 6 2 3" xfId="5021" xr:uid="{00000000-0005-0000-0000-000098130000}"/>
    <cellStyle name="Normal 5 11 6 2 4" xfId="5022" xr:uid="{00000000-0005-0000-0000-000099130000}"/>
    <cellStyle name="Normal 5 11 6 2 5" xfId="5023" xr:uid="{00000000-0005-0000-0000-00009A130000}"/>
    <cellStyle name="Normal 5 11 6 2 6" xfId="5024" xr:uid="{00000000-0005-0000-0000-00009B130000}"/>
    <cellStyle name="Normal 5 11 6 2 7" xfId="5025" xr:uid="{00000000-0005-0000-0000-00009C130000}"/>
    <cellStyle name="Normal 5 11 6 2 8" xfId="5026" xr:uid="{00000000-0005-0000-0000-00009D130000}"/>
    <cellStyle name="Normal 5 11 6 3" xfId="5027" xr:uid="{00000000-0005-0000-0000-00009E130000}"/>
    <cellStyle name="Normal 5 11 6 3 2" xfId="5028" xr:uid="{00000000-0005-0000-0000-00009F130000}"/>
    <cellStyle name="Normal 5 11 6 3 3" xfId="5029" xr:uid="{00000000-0005-0000-0000-0000A0130000}"/>
    <cellStyle name="Normal 5 11 6 3 4" xfId="5030" xr:uid="{00000000-0005-0000-0000-0000A1130000}"/>
    <cellStyle name="Normal 5 11 6 3 5" xfId="5031" xr:uid="{00000000-0005-0000-0000-0000A2130000}"/>
    <cellStyle name="Normal 5 11 6 3 6" xfId="5032" xr:uid="{00000000-0005-0000-0000-0000A3130000}"/>
    <cellStyle name="Normal 5 11 6 3 7" xfId="5033" xr:uid="{00000000-0005-0000-0000-0000A4130000}"/>
    <cellStyle name="Normal 5 11 6 3 8" xfId="5034" xr:uid="{00000000-0005-0000-0000-0000A5130000}"/>
    <cellStyle name="Normal 5 11 6 4" xfId="5035" xr:uid="{00000000-0005-0000-0000-0000A6130000}"/>
    <cellStyle name="Normal 5 11 6 4 2" xfId="5036" xr:uid="{00000000-0005-0000-0000-0000A7130000}"/>
    <cellStyle name="Normal 5 11 6 4 3" xfId="5037" xr:uid="{00000000-0005-0000-0000-0000A8130000}"/>
    <cellStyle name="Normal 5 11 6 4 4" xfId="5038" xr:uid="{00000000-0005-0000-0000-0000A9130000}"/>
    <cellStyle name="Normal 5 11 6 4 5" xfId="5039" xr:uid="{00000000-0005-0000-0000-0000AA130000}"/>
    <cellStyle name="Normal 5 11 6 4 6" xfId="5040" xr:uid="{00000000-0005-0000-0000-0000AB130000}"/>
    <cellStyle name="Normal 5 11 6 4 7" xfId="5041" xr:uid="{00000000-0005-0000-0000-0000AC130000}"/>
    <cellStyle name="Normal 5 11 6 4 8" xfId="5042" xr:uid="{00000000-0005-0000-0000-0000AD130000}"/>
    <cellStyle name="Normal 5 11 6 5" xfId="5043" xr:uid="{00000000-0005-0000-0000-0000AE130000}"/>
    <cellStyle name="Normal 5 11 6 5 2" xfId="5044" xr:uid="{00000000-0005-0000-0000-0000AF130000}"/>
    <cellStyle name="Normal 5 11 6 5 3" xfId="5045" xr:uid="{00000000-0005-0000-0000-0000B0130000}"/>
    <cellStyle name="Normal 5 11 6 5 4" xfId="5046" xr:uid="{00000000-0005-0000-0000-0000B1130000}"/>
    <cellStyle name="Normal 5 11 6 5 5" xfId="5047" xr:uid="{00000000-0005-0000-0000-0000B2130000}"/>
    <cellStyle name="Normal 5 11 6 5 6" xfId="5048" xr:uid="{00000000-0005-0000-0000-0000B3130000}"/>
    <cellStyle name="Normal 5 11 6 5 7" xfId="5049" xr:uid="{00000000-0005-0000-0000-0000B4130000}"/>
    <cellStyle name="Normal 5 11 6 5 8" xfId="5050" xr:uid="{00000000-0005-0000-0000-0000B5130000}"/>
    <cellStyle name="Normal 5 11 6 6" xfId="5051" xr:uid="{00000000-0005-0000-0000-0000B6130000}"/>
    <cellStyle name="Normal 5 11 6 7" xfId="5052" xr:uid="{00000000-0005-0000-0000-0000B7130000}"/>
    <cellStyle name="Normal 5 11 6 8" xfId="5053" xr:uid="{00000000-0005-0000-0000-0000B8130000}"/>
    <cellStyle name="Normal 5 11 6 9" xfId="5054" xr:uid="{00000000-0005-0000-0000-0000B9130000}"/>
    <cellStyle name="Normal 5 11 7" xfId="5055" xr:uid="{00000000-0005-0000-0000-0000BA130000}"/>
    <cellStyle name="Normal 5 11 7 10" xfId="5056" xr:uid="{00000000-0005-0000-0000-0000BB130000}"/>
    <cellStyle name="Normal 5 11 7 11" xfId="5057" xr:uid="{00000000-0005-0000-0000-0000BC130000}"/>
    <cellStyle name="Normal 5 11 7 12" xfId="5058" xr:uid="{00000000-0005-0000-0000-0000BD130000}"/>
    <cellStyle name="Normal 5 11 7 2" xfId="5059" xr:uid="{00000000-0005-0000-0000-0000BE130000}"/>
    <cellStyle name="Normal 5 11 7 2 2" xfId="5060" xr:uid="{00000000-0005-0000-0000-0000BF130000}"/>
    <cellStyle name="Normal 5 11 7 2 3" xfId="5061" xr:uid="{00000000-0005-0000-0000-0000C0130000}"/>
    <cellStyle name="Normal 5 11 7 2 4" xfId="5062" xr:uid="{00000000-0005-0000-0000-0000C1130000}"/>
    <cellStyle name="Normal 5 11 7 2 5" xfId="5063" xr:uid="{00000000-0005-0000-0000-0000C2130000}"/>
    <cellStyle name="Normal 5 11 7 2 6" xfId="5064" xr:uid="{00000000-0005-0000-0000-0000C3130000}"/>
    <cellStyle name="Normal 5 11 7 2 7" xfId="5065" xr:uid="{00000000-0005-0000-0000-0000C4130000}"/>
    <cellStyle name="Normal 5 11 7 2 8" xfId="5066" xr:uid="{00000000-0005-0000-0000-0000C5130000}"/>
    <cellStyle name="Normal 5 11 7 3" xfId="5067" xr:uid="{00000000-0005-0000-0000-0000C6130000}"/>
    <cellStyle name="Normal 5 11 7 3 2" xfId="5068" xr:uid="{00000000-0005-0000-0000-0000C7130000}"/>
    <cellStyle name="Normal 5 11 7 3 3" xfId="5069" xr:uid="{00000000-0005-0000-0000-0000C8130000}"/>
    <cellStyle name="Normal 5 11 7 3 4" xfId="5070" xr:uid="{00000000-0005-0000-0000-0000C9130000}"/>
    <cellStyle name="Normal 5 11 7 3 5" xfId="5071" xr:uid="{00000000-0005-0000-0000-0000CA130000}"/>
    <cellStyle name="Normal 5 11 7 3 6" xfId="5072" xr:uid="{00000000-0005-0000-0000-0000CB130000}"/>
    <cellStyle name="Normal 5 11 7 3 7" xfId="5073" xr:uid="{00000000-0005-0000-0000-0000CC130000}"/>
    <cellStyle name="Normal 5 11 7 3 8" xfId="5074" xr:uid="{00000000-0005-0000-0000-0000CD130000}"/>
    <cellStyle name="Normal 5 11 7 4" xfId="5075" xr:uid="{00000000-0005-0000-0000-0000CE130000}"/>
    <cellStyle name="Normal 5 11 7 4 2" xfId="5076" xr:uid="{00000000-0005-0000-0000-0000CF130000}"/>
    <cellStyle name="Normal 5 11 7 4 3" xfId="5077" xr:uid="{00000000-0005-0000-0000-0000D0130000}"/>
    <cellStyle name="Normal 5 11 7 4 4" xfId="5078" xr:uid="{00000000-0005-0000-0000-0000D1130000}"/>
    <cellStyle name="Normal 5 11 7 4 5" xfId="5079" xr:uid="{00000000-0005-0000-0000-0000D2130000}"/>
    <cellStyle name="Normal 5 11 7 4 6" xfId="5080" xr:uid="{00000000-0005-0000-0000-0000D3130000}"/>
    <cellStyle name="Normal 5 11 7 4 7" xfId="5081" xr:uid="{00000000-0005-0000-0000-0000D4130000}"/>
    <cellStyle name="Normal 5 11 7 4 8" xfId="5082" xr:uid="{00000000-0005-0000-0000-0000D5130000}"/>
    <cellStyle name="Normal 5 11 7 5" xfId="5083" xr:uid="{00000000-0005-0000-0000-0000D6130000}"/>
    <cellStyle name="Normal 5 11 7 5 2" xfId="5084" xr:uid="{00000000-0005-0000-0000-0000D7130000}"/>
    <cellStyle name="Normal 5 11 7 5 3" xfId="5085" xr:uid="{00000000-0005-0000-0000-0000D8130000}"/>
    <cellStyle name="Normal 5 11 7 5 4" xfId="5086" xr:uid="{00000000-0005-0000-0000-0000D9130000}"/>
    <cellStyle name="Normal 5 11 7 5 5" xfId="5087" xr:uid="{00000000-0005-0000-0000-0000DA130000}"/>
    <cellStyle name="Normal 5 11 7 5 6" xfId="5088" xr:uid="{00000000-0005-0000-0000-0000DB130000}"/>
    <cellStyle name="Normal 5 11 7 5 7" xfId="5089" xr:uid="{00000000-0005-0000-0000-0000DC130000}"/>
    <cellStyle name="Normal 5 11 7 5 8" xfId="5090" xr:uid="{00000000-0005-0000-0000-0000DD130000}"/>
    <cellStyle name="Normal 5 11 7 6" xfId="5091" xr:uid="{00000000-0005-0000-0000-0000DE130000}"/>
    <cellStyle name="Normal 5 11 7 7" xfId="5092" xr:uid="{00000000-0005-0000-0000-0000DF130000}"/>
    <cellStyle name="Normal 5 11 7 8" xfId="5093" xr:uid="{00000000-0005-0000-0000-0000E0130000}"/>
    <cellStyle name="Normal 5 11 7 9" xfId="5094" xr:uid="{00000000-0005-0000-0000-0000E1130000}"/>
    <cellStyle name="Normal 5 11 8" xfId="5095" xr:uid="{00000000-0005-0000-0000-0000E2130000}"/>
    <cellStyle name="Normal 5 11 8 10" xfId="5096" xr:uid="{00000000-0005-0000-0000-0000E3130000}"/>
    <cellStyle name="Normal 5 11 8 11" xfId="5097" xr:uid="{00000000-0005-0000-0000-0000E4130000}"/>
    <cellStyle name="Normal 5 11 8 12" xfId="5098" xr:uid="{00000000-0005-0000-0000-0000E5130000}"/>
    <cellStyle name="Normal 5 11 8 2" xfId="5099" xr:uid="{00000000-0005-0000-0000-0000E6130000}"/>
    <cellStyle name="Normal 5 11 8 2 2" xfId="5100" xr:uid="{00000000-0005-0000-0000-0000E7130000}"/>
    <cellStyle name="Normal 5 11 8 2 3" xfId="5101" xr:uid="{00000000-0005-0000-0000-0000E8130000}"/>
    <cellStyle name="Normal 5 11 8 2 4" xfId="5102" xr:uid="{00000000-0005-0000-0000-0000E9130000}"/>
    <cellStyle name="Normal 5 11 8 2 5" xfId="5103" xr:uid="{00000000-0005-0000-0000-0000EA130000}"/>
    <cellStyle name="Normal 5 11 8 2 6" xfId="5104" xr:uid="{00000000-0005-0000-0000-0000EB130000}"/>
    <cellStyle name="Normal 5 11 8 2 7" xfId="5105" xr:uid="{00000000-0005-0000-0000-0000EC130000}"/>
    <cellStyle name="Normal 5 11 8 2 8" xfId="5106" xr:uid="{00000000-0005-0000-0000-0000ED130000}"/>
    <cellStyle name="Normal 5 11 8 3" xfId="5107" xr:uid="{00000000-0005-0000-0000-0000EE130000}"/>
    <cellStyle name="Normal 5 11 8 3 2" xfId="5108" xr:uid="{00000000-0005-0000-0000-0000EF130000}"/>
    <cellStyle name="Normal 5 11 8 3 3" xfId="5109" xr:uid="{00000000-0005-0000-0000-0000F0130000}"/>
    <cellStyle name="Normal 5 11 8 3 4" xfId="5110" xr:uid="{00000000-0005-0000-0000-0000F1130000}"/>
    <cellStyle name="Normal 5 11 8 3 5" xfId="5111" xr:uid="{00000000-0005-0000-0000-0000F2130000}"/>
    <cellStyle name="Normal 5 11 8 3 6" xfId="5112" xr:uid="{00000000-0005-0000-0000-0000F3130000}"/>
    <cellStyle name="Normal 5 11 8 3 7" xfId="5113" xr:uid="{00000000-0005-0000-0000-0000F4130000}"/>
    <cellStyle name="Normal 5 11 8 3 8" xfId="5114" xr:uid="{00000000-0005-0000-0000-0000F5130000}"/>
    <cellStyle name="Normal 5 11 8 4" xfId="5115" xr:uid="{00000000-0005-0000-0000-0000F6130000}"/>
    <cellStyle name="Normal 5 11 8 4 2" xfId="5116" xr:uid="{00000000-0005-0000-0000-0000F7130000}"/>
    <cellStyle name="Normal 5 11 8 4 3" xfId="5117" xr:uid="{00000000-0005-0000-0000-0000F8130000}"/>
    <cellStyle name="Normal 5 11 8 4 4" xfId="5118" xr:uid="{00000000-0005-0000-0000-0000F9130000}"/>
    <cellStyle name="Normal 5 11 8 4 5" xfId="5119" xr:uid="{00000000-0005-0000-0000-0000FA130000}"/>
    <cellStyle name="Normal 5 11 8 4 6" xfId="5120" xr:uid="{00000000-0005-0000-0000-0000FB130000}"/>
    <cellStyle name="Normal 5 11 8 4 7" xfId="5121" xr:uid="{00000000-0005-0000-0000-0000FC130000}"/>
    <cellStyle name="Normal 5 11 8 4 8" xfId="5122" xr:uid="{00000000-0005-0000-0000-0000FD130000}"/>
    <cellStyle name="Normal 5 11 8 5" xfId="5123" xr:uid="{00000000-0005-0000-0000-0000FE130000}"/>
    <cellStyle name="Normal 5 11 8 5 2" xfId="5124" xr:uid="{00000000-0005-0000-0000-0000FF130000}"/>
    <cellStyle name="Normal 5 11 8 5 3" xfId="5125" xr:uid="{00000000-0005-0000-0000-000000140000}"/>
    <cellStyle name="Normal 5 11 8 5 4" xfId="5126" xr:uid="{00000000-0005-0000-0000-000001140000}"/>
    <cellStyle name="Normal 5 11 8 5 5" xfId="5127" xr:uid="{00000000-0005-0000-0000-000002140000}"/>
    <cellStyle name="Normal 5 11 8 5 6" xfId="5128" xr:uid="{00000000-0005-0000-0000-000003140000}"/>
    <cellStyle name="Normal 5 11 8 5 7" xfId="5129" xr:uid="{00000000-0005-0000-0000-000004140000}"/>
    <cellStyle name="Normal 5 11 8 5 8" xfId="5130" xr:uid="{00000000-0005-0000-0000-000005140000}"/>
    <cellStyle name="Normal 5 11 8 6" xfId="5131" xr:uid="{00000000-0005-0000-0000-000006140000}"/>
    <cellStyle name="Normal 5 11 8 7" xfId="5132" xr:uid="{00000000-0005-0000-0000-000007140000}"/>
    <cellStyle name="Normal 5 11 8 8" xfId="5133" xr:uid="{00000000-0005-0000-0000-000008140000}"/>
    <cellStyle name="Normal 5 11 8 9" xfId="5134" xr:uid="{00000000-0005-0000-0000-000009140000}"/>
    <cellStyle name="Normal 5 11 9" xfId="5135" xr:uid="{00000000-0005-0000-0000-00000A140000}"/>
    <cellStyle name="Normal 5 11 9 10" xfId="5136" xr:uid="{00000000-0005-0000-0000-00000B140000}"/>
    <cellStyle name="Normal 5 11 9 11" xfId="5137" xr:uid="{00000000-0005-0000-0000-00000C140000}"/>
    <cellStyle name="Normal 5 11 9 12" xfId="5138" xr:uid="{00000000-0005-0000-0000-00000D140000}"/>
    <cellStyle name="Normal 5 11 9 2" xfId="5139" xr:uid="{00000000-0005-0000-0000-00000E140000}"/>
    <cellStyle name="Normal 5 11 9 2 2" xfId="5140" xr:uid="{00000000-0005-0000-0000-00000F140000}"/>
    <cellStyle name="Normal 5 11 9 2 3" xfId="5141" xr:uid="{00000000-0005-0000-0000-000010140000}"/>
    <cellStyle name="Normal 5 11 9 2 4" xfId="5142" xr:uid="{00000000-0005-0000-0000-000011140000}"/>
    <cellStyle name="Normal 5 11 9 2 5" xfId="5143" xr:uid="{00000000-0005-0000-0000-000012140000}"/>
    <cellStyle name="Normal 5 11 9 2 6" xfId="5144" xr:uid="{00000000-0005-0000-0000-000013140000}"/>
    <cellStyle name="Normal 5 11 9 2 7" xfId="5145" xr:uid="{00000000-0005-0000-0000-000014140000}"/>
    <cellStyle name="Normal 5 11 9 2 8" xfId="5146" xr:uid="{00000000-0005-0000-0000-000015140000}"/>
    <cellStyle name="Normal 5 11 9 3" xfId="5147" xr:uid="{00000000-0005-0000-0000-000016140000}"/>
    <cellStyle name="Normal 5 11 9 3 2" xfId="5148" xr:uid="{00000000-0005-0000-0000-000017140000}"/>
    <cellStyle name="Normal 5 11 9 3 3" xfId="5149" xr:uid="{00000000-0005-0000-0000-000018140000}"/>
    <cellStyle name="Normal 5 11 9 3 4" xfId="5150" xr:uid="{00000000-0005-0000-0000-000019140000}"/>
    <cellStyle name="Normal 5 11 9 3 5" xfId="5151" xr:uid="{00000000-0005-0000-0000-00001A140000}"/>
    <cellStyle name="Normal 5 11 9 3 6" xfId="5152" xr:uid="{00000000-0005-0000-0000-00001B140000}"/>
    <cellStyle name="Normal 5 11 9 3 7" xfId="5153" xr:uid="{00000000-0005-0000-0000-00001C140000}"/>
    <cellStyle name="Normal 5 11 9 3 8" xfId="5154" xr:uid="{00000000-0005-0000-0000-00001D140000}"/>
    <cellStyle name="Normal 5 11 9 4" xfId="5155" xr:uid="{00000000-0005-0000-0000-00001E140000}"/>
    <cellStyle name="Normal 5 11 9 4 2" xfId="5156" xr:uid="{00000000-0005-0000-0000-00001F140000}"/>
    <cellStyle name="Normal 5 11 9 4 3" xfId="5157" xr:uid="{00000000-0005-0000-0000-000020140000}"/>
    <cellStyle name="Normal 5 11 9 4 4" xfId="5158" xr:uid="{00000000-0005-0000-0000-000021140000}"/>
    <cellStyle name="Normal 5 11 9 4 5" xfId="5159" xr:uid="{00000000-0005-0000-0000-000022140000}"/>
    <cellStyle name="Normal 5 11 9 4 6" xfId="5160" xr:uid="{00000000-0005-0000-0000-000023140000}"/>
    <cellStyle name="Normal 5 11 9 4 7" xfId="5161" xr:uid="{00000000-0005-0000-0000-000024140000}"/>
    <cellStyle name="Normal 5 11 9 4 8" xfId="5162" xr:uid="{00000000-0005-0000-0000-000025140000}"/>
    <cellStyle name="Normal 5 11 9 5" xfId="5163" xr:uid="{00000000-0005-0000-0000-000026140000}"/>
    <cellStyle name="Normal 5 11 9 5 2" xfId="5164" xr:uid="{00000000-0005-0000-0000-000027140000}"/>
    <cellStyle name="Normal 5 11 9 5 3" xfId="5165" xr:uid="{00000000-0005-0000-0000-000028140000}"/>
    <cellStyle name="Normal 5 11 9 5 4" xfId="5166" xr:uid="{00000000-0005-0000-0000-000029140000}"/>
    <cellStyle name="Normal 5 11 9 5 5" xfId="5167" xr:uid="{00000000-0005-0000-0000-00002A140000}"/>
    <cellStyle name="Normal 5 11 9 5 6" xfId="5168" xr:uid="{00000000-0005-0000-0000-00002B140000}"/>
    <cellStyle name="Normal 5 11 9 5 7" xfId="5169" xr:uid="{00000000-0005-0000-0000-00002C140000}"/>
    <cellStyle name="Normal 5 11 9 5 8" xfId="5170" xr:uid="{00000000-0005-0000-0000-00002D140000}"/>
    <cellStyle name="Normal 5 11 9 6" xfId="5171" xr:uid="{00000000-0005-0000-0000-00002E140000}"/>
    <cellStyle name="Normal 5 11 9 7" xfId="5172" xr:uid="{00000000-0005-0000-0000-00002F140000}"/>
    <cellStyle name="Normal 5 11 9 8" xfId="5173" xr:uid="{00000000-0005-0000-0000-000030140000}"/>
    <cellStyle name="Normal 5 11 9 9" xfId="5174" xr:uid="{00000000-0005-0000-0000-000031140000}"/>
    <cellStyle name="Normal 5 12" xfId="5175" xr:uid="{00000000-0005-0000-0000-000032140000}"/>
    <cellStyle name="Normal 5 12 10" xfId="5176" xr:uid="{00000000-0005-0000-0000-000033140000}"/>
    <cellStyle name="Normal 5 12 10 10" xfId="5177" xr:uid="{00000000-0005-0000-0000-000034140000}"/>
    <cellStyle name="Normal 5 12 10 11" xfId="5178" xr:uid="{00000000-0005-0000-0000-000035140000}"/>
    <cellStyle name="Normal 5 12 10 12" xfId="5179" xr:uid="{00000000-0005-0000-0000-000036140000}"/>
    <cellStyle name="Normal 5 12 10 2" xfId="5180" xr:uid="{00000000-0005-0000-0000-000037140000}"/>
    <cellStyle name="Normal 5 12 10 2 2" xfId="5181" xr:uid="{00000000-0005-0000-0000-000038140000}"/>
    <cellStyle name="Normal 5 12 10 2 3" xfId="5182" xr:uid="{00000000-0005-0000-0000-000039140000}"/>
    <cellStyle name="Normal 5 12 10 2 4" xfId="5183" xr:uid="{00000000-0005-0000-0000-00003A140000}"/>
    <cellStyle name="Normal 5 12 10 2 5" xfId="5184" xr:uid="{00000000-0005-0000-0000-00003B140000}"/>
    <cellStyle name="Normal 5 12 10 2 6" xfId="5185" xr:uid="{00000000-0005-0000-0000-00003C140000}"/>
    <cellStyle name="Normal 5 12 10 2 7" xfId="5186" xr:uid="{00000000-0005-0000-0000-00003D140000}"/>
    <cellStyle name="Normal 5 12 10 2 8" xfId="5187" xr:uid="{00000000-0005-0000-0000-00003E140000}"/>
    <cellStyle name="Normal 5 12 10 3" xfId="5188" xr:uid="{00000000-0005-0000-0000-00003F140000}"/>
    <cellStyle name="Normal 5 12 10 3 2" xfId="5189" xr:uid="{00000000-0005-0000-0000-000040140000}"/>
    <cellStyle name="Normal 5 12 10 3 3" xfId="5190" xr:uid="{00000000-0005-0000-0000-000041140000}"/>
    <cellStyle name="Normal 5 12 10 3 4" xfId="5191" xr:uid="{00000000-0005-0000-0000-000042140000}"/>
    <cellStyle name="Normal 5 12 10 3 5" xfId="5192" xr:uid="{00000000-0005-0000-0000-000043140000}"/>
    <cellStyle name="Normal 5 12 10 3 6" xfId="5193" xr:uid="{00000000-0005-0000-0000-000044140000}"/>
    <cellStyle name="Normal 5 12 10 3 7" xfId="5194" xr:uid="{00000000-0005-0000-0000-000045140000}"/>
    <cellStyle name="Normal 5 12 10 3 8" xfId="5195" xr:uid="{00000000-0005-0000-0000-000046140000}"/>
    <cellStyle name="Normal 5 12 10 4" xfId="5196" xr:uid="{00000000-0005-0000-0000-000047140000}"/>
    <cellStyle name="Normal 5 12 10 4 2" xfId="5197" xr:uid="{00000000-0005-0000-0000-000048140000}"/>
    <cellStyle name="Normal 5 12 10 4 3" xfId="5198" xr:uid="{00000000-0005-0000-0000-000049140000}"/>
    <cellStyle name="Normal 5 12 10 4 4" xfId="5199" xr:uid="{00000000-0005-0000-0000-00004A140000}"/>
    <cellStyle name="Normal 5 12 10 4 5" xfId="5200" xr:uid="{00000000-0005-0000-0000-00004B140000}"/>
    <cellStyle name="Normal 5 12 10 4 6" xfId="5201" xr:uid="{00000000-0005-0000-0000-00004C140000}"/>
    <cellStyle name="Normal 5 12 10 4 7" xfId="5202" xr:uid="{00000000-0005-0000-0000-00004D140000}"/>
    <cellStyle name="Normal 5 12 10 4 8" xfId="5203" xr:uid="{00000000-0005-0000-0000-00004E140000}"/>
    <cellStyle name="Normal 5 12 10 5" xfId="5204" xr:uid="{00000000-0005-0000-0000-00004F140000}"/>
    <cellStyle name="Normal 5 12 10 5 2" xfId="5205" xr:uid="{00000000-0005-0000-0000-000050140000}"/>
    <cellStyle name="Normal 5 12 10 5 3" xfId="5206" xr:uid="{00000000-0005-0000-0000-000051140000}"/>
    <cellStyle name="Normal 5 12 10 5 4" xfId="5207" xr:uid="{00000000-0005-0000-0000-000052140000}"/>
    <cellStyle name="Normal 5 12 10 5 5" xfId="5208" xr:uid="{00000000-0005-0000-0000-000053140000}"/>
    <cellStyle name="Normal 5 12 10 5 6" xfId="5209" xr:uid="{00000000-0005-0000-0000-000054140000}"/>
    <cellStyle name="Normal 5 12 10 5 7" xfId="5210" xr:uid="{00000000-0005-0000-0000-000055140000}"/>
    <cellStyle name="Normal 5 12 10 5 8" xfId="5211" xr:uid="{00000000-0005-0000-0000-000056140000}"/>
    <cellStyle name="Normal 5 12 10 6" xfId="5212" xr:uid="{00000000-0005-0000-0000-000057140000}"/>
    <cellStyle name="Normal 5 12 10 7" xfId="5213" xr:uid="{00000000-0005-0000-0000-000058140000}"/>
    <cellStyle name="Normal 5 12 10 8" xfId="5214" xr:uid="{00000000-0005-0000-0000-000059140000}"/>
    <cellStyle name="Normal 5 12 10 9" xfId="5215" xr:uid="{00000000-0005-0000-0000-00005A140000}"/>
    <cellStyle name="Normal 5 12 11" xfId="5216" xr:uid="{00000000-0005-0000-0000-00005B140000}"/>
    <cellStyle name="Normal 5 12 11 10" xfId="5217" xr:uid="{00000000-0005-0000-0000-00005C140000}"/>
    <cellStyle name="Normal 5 12 11 11" xfId="5218" xr:uid="{00000000-0005-0000-0000-00005D140000}"/>
    <cellStyle name="Normal 5 12 11 12" xfId="5219" xr:uid="{00000000-0005-0000-0000-00005E140000}"/>
    <cellStyle name="Normal 5 12 11 2" xfId="5220" xr:uid="{00000000-0005-0000-0000-00005F140000}"/>
    <cellStyle name="Normal 5 12 11 2 2" xfId="5221" xr:uid="{00000000-0005-0000-0000-000060140000}"/>
    <cellStyle name="Normal 5 12 11 2 3" xfId="5222" xr:uid="{00000000-0005-0000-0000-000061140000}"/>
    <cellStyle name="Normal 5 12 11 2 4" xfId="5223" xr:uid="{00000000-0005-0000-0000-000062140000}"/>
    <cellStyle name="Normal 5 12 11 2 5" xfId="5224" xr:uid="{00000000-0005-0000-0000-000063140000}"/>
    <cellStyle name="Normal 5 12 11 2 6" xfId="5225" xr:uid="{00000000-0005-0000-0000-000064140000}"/>
    <cellStyle name="Normal 5 12 11 2 7" xfId="5226" xr:uid="{00000000-0005-0000-0000-000065140000}"/>
    <cellStyle name="Normal 5 12 11 2 8" xfId="5227" xr:uid="{00000000-0005-0000-0000-000066140000}"/>
    <cellStyle name="Normal 5 12 11 3" xfId="5228" xr:uid="{00000000-0005-0000-0000-000067140000}"/>
    <cellStyle name="Normal 5 12 11 3 2" xfId="5229" xr:uid="{00000000-0005-0000-0000-000068140000}"/>
    <cellStyle name="Normal 5 12 11 3 3" xfId="5230" xr:uid="{00000000-0005-0000-0000-000069140000}"/>
    <cellStyle name="Normal 5 12 11 3 4" xfId="5231" xr:uid="{00000000-0005-0000-0000-00006A140000}"/>
    <cellStyle name="Normal 5 12 11 3 5" xfId="5232" xr:uid="{00000000-0005-0000-0000-00006B140000}"/>
    <cellStyle name="Normal 5 12 11 3 6" xfId="5233" xr:uid="{00000000-0005-0000-0000-00006C140000}"/>
    <cellStyle name="Normal 5 12 11 3 7" xfId="5234" xr:uid="{00000000-0005-0000-0000-00006D140000}"/>
    <cellStyle name="Normal 5 12 11 3 8" xfId="5235" xr:uid="{00000000-0005-0000-0000-00006E140000}"/>
    <cellStyle name="Normal 5 12 11 4" xfId="5236" xr:uid="{00000000-0005-0000-0000-00006F140000}"/>
    <cellStyle name="Normal 5 12 11 4 2" xfId="5237" xr:uid="{00000000-0005-0000-0000-000070140000}"/>
    <cellStyle name="Normal 5 12 11 4 3" xfId="5238" xr:uid="{00000000-0005-0000-0000-000071140000}"/>
    <cellStyle name="Normal 5 12 11 4 4" xfId="5239" xr:uid="{00000000-0005-0000-0000-000072140000}"/>
    <cellStyle name="Normal 5 12 11 4 5" xfId="5240" xr:uid="{00000000-0005-0000-0000-000073140000}"/>
    <cellStyle name="Normal 5 12 11 4 6" xfId="5241" xr:uid="{00000000-0005-0000-0000-000074140000}"/>
    <cellStyle name="Normal 5 12 11 4 7" xfId="5242" xr:uid="{00000000-0005-0000-0000-000075140000}"/>
    <cellStyle name="Normal 5 12 11 4 8" xfId="5243" xr:uid="{00000000-0005-0000-0000-000076140000}"/>
    <cellStyle name="Normal 5 12 11 5" xfId="5244" xr:uid="{00000000-0005-0000-0000-000077140000}"/>
    <cellStyle name="Normal 5 12 11 5 2" xfId="5245" xr:uid="{00000000-0005-0000-0000-000078140000}"/>
    <cellStyle name="Normal 5 12 11 5 3" xfId="5246" xr:uid="{00000000-0005-0000-0000-000079140000}"/>
    <cellStyle name="Normal 5 12 11 5 4" xfId="5247" xr:uid="{00000000-0005-0000-0000-00007A140000}"/>
    <cellStyle name="Normal 5 12 11 5 5" xfId="5248" xr:uid="{00000000-0005-0000-0000-00007B140000}"/>
    <cellStyle name="Normal 5 12 11 5 6" xfId="5249" xr:uid="{00000000-0005-0000-0000-00007C140000}"/>
    <cellStyle name="Normal 5 12 11 5 7" xfId="5250" xr:uid="{00000000-0005-0000-0000-00007D140000}"/>
    <cellStyle name="Normal 5 12 11 5 8" xfId="5251" xr:uid="{00000000-0005-0000-0000-00007E140000}"/>
    <cellStyle name="Normal 5 12 11 6" xfId="5252" xr:uid="{00000000-0005-0000-0000-00007F140000}"/>
    <cellStyle name="Normal 5 12 11 7" xfId="5253" xr:uid="{00000000-0005-0000-0000-000080140000}"/>
    <cellStyle name="Normal 5 12 11 8" xfId="5254" xr:uid="{00000000-0005-0000-0000-000081140000}"/>
    <cellStyle name="Normal 5 12 11 9" xfId="5255" xr:uid="{00000000-0005-0000-0000-000082140000}"/>
    <cellStyle name="Normal 5 12 12" xfId="5256" xr:uid="{00000000-0005-0000-0000-000083140000}"/>
    <cellStyle name="Normal 5 12 12 10" xfId="5257" xr:uid="{00000000-0005-0000-0000-000084140000}"/>
    <cellStyle name="Normal 5 12 12 11" xfId="5258" xr:uid="{00000000-0005-0000-0000-000085140000}"/>
    <cellStyle name="Normal 5 12 12 12" xfId="5259" xr:uid="{00000000-0005-0000-0000-000086140000}"/>
    <cellStyle name="Normal 5 12 12 2" xfId="5260" xr:uid="{00000000-0005-0000-0000-000087140000}"/>
    <cellStyle name="Normal 5 12 12 2 2" xfId="5261" xr:uid="{00000000-0005-0000-0000-000088140000}"/>
    <cellStyle name="Normal 5 12 12 2 3" xfId="5262" xr:uid="{00000000-0005-0000-0000-000089140000}"/>
    <cellStyle name="Normal 5 12 12 2 4" xfId="5263" xr:uid="{00000000-0005-0000-0000-00008A140000}"/>
    <cellStyle name="Normal 5 12 12 2 5" xfId="5264" xr:uid="{00000000-0005-0000-0000-00008B140000}"/>
    <cellStyle name="Normal 5 12 12 2 6" xfId="5265" xr:uid="{00000000-0005-0000-0000-00008C140000}"/>
    <cellStyle name="Normal 5 12 12 2 7" xfId="5266" xr:uid="{00000000-0005-0000-0000-00008D140000}"/>
    <cellStyle name="Normal 5 12 12 2 8" xfId="5267" xr:uid="{00000000-0005-0000-0000-00008E140000}"/>
    <cellStyle name="Normal 5 12 12 3" xfId="5268" xr:uid="{00000000-0005-0000-0000-00008F140000}"/>
    <cellStyle name="Normal 5 12 12 3 2" xfId="5269" xr:uid="{00000000-0005-0000-0000-000090140000}"/>
    <cellStyle name="Normal 5 12 12 3 3" xfId="5270" xr:uid="{00000000-0005-0000-0000-000091140000}"/>
    <cellStyle name="Normal 5 12 12 3 4" xfId="5271" xr:uid="{00000000-0005-0000-0000-000092140000}"/>
    <cellStyle name="Normal 5 12 12 3 5" xfId="5272" xr:uid="{00000000-0005-0000-0000-000093140000}"/>
    <cellStyle name="Normal 5 12 12 3 6" xfId="5273" xr:uid="{00000000-0005-0000-0000-000094140000}"/>
    <cellStyle name="Normal 5 12 12 3 7" xfId="5274" xr:uid="{00000000-0005-0000-0000-000095140000}"/>
    <cellStyle name="Normal 5 12 12 3 8" xfId="5275" xr:uid="{00000000-0005-0000-0000-000096140000}"/>
    <cellStyle name="Normal 5 12 12 4" xfId="5276" xr:uid="{00000000-0005-0000-0000-000097140000}"/>
    <cellStyle name="Normal 5 12 12 4 2" xfId="5277" xr:uid="{00000000-0005-0000-0000-000098140000}"/>
    <cellStyle name="Normal 5 12 12 4 3" xfId="5278" xr:uid="{00000000-0005-0000-0000-000099140000}"/>
    <cellStyle name="Normal 5 12 12 4 4" xfId="5279" xr:uid="{00000000-0005-0000-0000-00009A140000}"/>
    <cellStyle name="Normal 5 12 12 4 5" xfId="5280" xr:uid="{00000000-0005-0000-0000-00009B140000}"/>
    <cellStyle name="Normal 5 12 12 4 6" xfId="5281" xr:uid="{00000000-0005-0000-0000-00009C140000}"/>
    <cellStyle name="Normal 5 12 12 4 7" xfId="5282" xr:uid="{00000000-0005-0000-0000-00009D140000}"/>
    <cellStyle name="Normal 5 12 12 4 8" xfId="5283" xr:uid="{00000000-0005-0000-0000-00009E140000}"/>
    <cellStyle name="Normal 5 12 12 5" xfId="5284" xr:uid="{00000000-0005-0000-0000-00009F140000}"/>
    <cellStyle name="Normal 5 12 12 5 2" xfId="5285" xr:uid="{00000000-0005-0000-0000-0000A0140000}"/>
    <cellStyle name="Normal 5 12 12 5 3" xfId="5286" xr:uid="{00000000-0005-0000-0000-0000A1140000}"/>
    <cellStyle name="Normal 5 12 12 5 4" xfId="5287" xr:uid="{00000000-0005-0000-0000-0000A2140000}"/>
    <cellStyle name="Normal 5 12 12 5 5" xfId="5288" xr:uid="{00000000-0005-0000-0000-0000A3140000}"/>
    <cellStyle name="Normal 5 12 12 5 6" xfId="5289" xr:uid="{00000000-0005-0000-0000-0000A4140000}"/>
    <cellStyle name="Normal 5 12 12 5 7" xfId="5290" xr:uid="{00000000-0005-0000-0000-0000A5140000}"/>
    <cellStyle name="Normal 5 12 12 5 8" xfId="5291" xr:uid="{00000000-0005-0000-0000-0000A6140000}"/>
    <cellStyle name="Normal 5 12 12 6" xfId="5292" xr:uid="{00000000-0005-0000-0000-0000A7140000}"/>
    <cellStyle name="Normal 5 12 12 7" xfId="5293" xr:uid="{00000000-0005-0000-0000-0000A8140000}"/>
    <cellStyle name="Normal 5 12 12 8" xfId="5294" xr:uid="{00000000-0005-0000-0000-0000A9140000}"/>
    <cellStyle name="Normal 5 12 12 9" xfId="5295" xr:uid="{00000000-0005-0000-0000-0000AA140000}"/>
    <cellStyle name="Normal 5 12 13" xfId="5296" xr:uid="{00000000-0005-0000-0000-0000AB140000}"/>
    <cellStyle name="Normal 5 12 13 10" xfId="5297" xr:uid="{00000000-0005-0000-0000-0000AC140000}"/>
    <cellStyle name="Normal 5 12 13 11" xfId="5298" xr:uid="{00000000-0005-0000-0000-0000AD140000}"/>
    <cellStyle name="Normal 5 12 13 12" xfId="5299" xr:uid="{00000000-0005-0000-0000-0000AE140000}"/>
    <cellStyle name="Normal 5 12 13 2" xfId="5300" xr:uid="{00000000-0005-0000-0000-0000AF140000}"/>
    <cellStyle name="Normal 5 12 13 2 2" xfId="5301" xr:uid="{00000000-0005-0000-0000-0000B0140000}"/>
    <cellStyle name="Normal 5 12 13 2 3" xfId="5302" xr:uid="{00000000-0005-0000-0000-0000B1140000}"/>
    <cellStyle name="Normal 5 12 13 2 4" xfId="5303" xr:uid="{00000000-0005-0000-0000-0000B2140000}"/>
    <cellStyle name="Normal 5 12 13 2 5" xfId="5304" xr:uid="{00000000-0005-0000-0000-0000B3140000}"/>
    <cellStyle name="Normal 5 12 13 2 6" xfId="5305" xr:uid="{00000000-0005-0000-0000-0000B4140000}"/>
    <cellStyle name="Normal 5 12 13 2 7" xfId="5306" xr:uid="{00000000-0005-0000-0000-0000B5140000}"/>
    <cellStyle name="Normal 5 12 13 2 8" xfId="5307" xr:uid="{00000000-0005-0000-0000-0000B6140000}"/>
    <cellStyle name="Normal 5 12 13 3" xfId="5308" xr:uid="{00000000-0005-0000-0000-0000B7140000}"/>
    <cellStyle name="Normal 5 12 13 3 2" xfId="5309" xr:uid="{00000000-0005-0000-0000-0000B8140000}"/>
    <cellStyle name="Normal 5 12 13 3 3" xfId="5310" xr:uid="{00000000-0005-0000-0000-0000B9140000}"/>
    <cellStyle name="Normal 5 12 13 3 4" xfId="5311" xr:uid="{00000000-0005-0000-0000-0000BA140000}"/>
    <cellStyle name="Normal 5 12 13 3 5" xfId="5312" xr:uid="{00000000-0005-0000-0000-0000BB140000}"/>
    <cellStyle name="Normal 5 12 13 3 6" xfId="5313" xr:uid="{00000000-0005-0000-0000-0000BC140000}"/>
    <cellStyle name="Normal 5 12 13 3 7" xfId="5314" xr:uid="{00000000-0005-0000-0000-0000BD140000}"/>
    <cellStyle name="Normal 5 12 13 3 8" xfId="5315" xr:uid="{00000000-0005-0000-0000-0000BE140000}"/>
    <cellStyle name="Normal 5 12 13 4" xfId="5316" xr:uid="{00000000-0005-0000-0000-0000BF140000}"/>
    <cellStyle name="Normal 5 12 13 4 2" xfId="5317" xr:uid="{00000000-0005-0000-0000-0000C0140000}"/>
    <cellStyle name="Normal 5 12 13 4 3" xfId="5318" xr:uid="{00000000-0005-0000-0000-0000C1140000}"/>
    <cellStyle name="Normal 5 12 13 4 4" xfId="5319" xr:uid="{00000000-0005-0000-0000-0000C2140000}"/>
    <cellStyle name="Normal 5 12 13 4 5" xfId="5320" xr:uid="{00000000-0005-0000-0000-0000C3140000}"/>
    <cellStyle name="Normal 5 12 13 4 6" xfId="5321" xr:uid="{00000000-0005-0000-0000-0000C4140000}"/>
    <cellStyle name="Normal 5 12 13 4 7" xfId="5322" xr:uid="{00000000-0005-0000-0000-0000C5140000}"/>
    <cellStyle name="Normal 5 12 13 4 8" xfId="5323" xr:uid="{00000000-0005-0000-0000-0000C6140000}"/>
    <cellStyle name="Normal 5 12 13 5" xfId="5324" xr:uid="{00000000-0005-0000-0000-0000C7140000}"/>
    <cellStyle name="Normal 5 12 13 5 2" xfId="5325" xr:uid="{00000000-0005-0000-0000-0000C8140000}"/>
    <cellStyle name="Normal 5 12 13 5 3" xfId="5326" xr:uid="{00000000-0005-0000-0000-0000C9140000}"/>
    <cellStyle name="Normal 5 12 13 5 4" xfId="5327" xr:uid="{00000000-0005-0000-0000-0000CA140000}"/>
    <cellStyle name="Normal 5 12 13 5 5" xfId="5328" xr:uid="{00000000-0005-0000-0000-0000CB140000}"/>
    <cellStyle name="Normal 5 12 13 5 6" xfId="5329" xr:uid="{00000000-0005-0000-0000-0000CC140000}"/>
    <cellStyle name="Normal 5 12 13 5 7" xfId="5330" xr:uid="{00000000-0005-0000-0000-0000CD140000}"/>
    <cellStyle name="Normal 5 12 13 5 8" xfId="5331" xr:uid="{00000000-0005-0000-0000-0000CE140000}"/>
    <cellStyle name="Normal 5 12 13 6" xfId="5332" xr:uid="{00000000-0005-0000-0000-0000CF140000}"/>
    <cellStyle name="Normal 5 12 13 7" xfId="5333" xr:uid="{00000000-0005-0000-0000-0000D0140000}"/>
    <cellStyle name="Normal 5 12 13 8" xfId="5334" xr:uid="{00000000-0005-0000-0000-0000D1140000}"/>
    <cellStyle name="Normal 5 12 13 9" xfId="5335" xr:uid="{00000000-0005-0000-0000-0000D2140000}"/>
    <cellStyle name="Normal 5 12 14" xfId="5336" xr:uid="{00000000-0005-0000-0000-0000D3140000}"/>
    <cellStyle name="Normal 5 12 14 10" xfId="5337" xr:uid="{00000000-0005-0000-0000-0000D4140000}"/>
    <cellStyle name="Normal 5 12 14 11" xfId="5338" xr:uid="{00000000-0005-0000-0000-0000D5140000}"/>
    <cellStyle name="Normal 5 12 14 12" xfId="5339" xr:uid="{00000000-0005-0000-0000-0000D6140000}"/>
    <cellStyle name="Normal 5 12 14 2" xfId="5340" xr:uid="{00000000-0005-0000-0000-0000D7140000}"/>
    <cellStyle name="Normal 5 12 14 2 2" xfId="5341" xr:uid="{00000000-0005-0000-0000-0000D8140000}"/>
    <cellStyle name="Normal 5 12 14 2 3" xfId="5342" xr:uid="{00000000-0005-0000-0000-0000D9140000}"/>
    <cellStyle name="Normal 5 12 14 2 4" xfId="5343" xr:uid="{00000000-0005-0000-0000-0000DA140000}"/>
    <cellStyle name="Normal 5 12 14 2 5" xfId="5344" xr:uid="{00000000-0005-0000-0000-0000DB140000}"/>
    <cellStyle name="Normal 5 12 14 2 6" xfId="5345" xr:uid="{00000000-0005-0000-0000-0000DC140000}"/>
    <cellStyle name="Normal 5 12 14 2 7" xfId="5346" xr:uid="{00000000-0005-0000-0000-0000DD140000}"/>
    <cellStyle name="Normal 5 12 14 2 8" xfId="5347" xr:uid="{00000000-0005-0000-0000-0000DE140000}"/>
    <cellStyle name="Normal 5 12 14 3" xfId="5348" xr:uid="{00000000-0005-0000-0000-0000DF140000}"/>
    <cellStyle name="Normal 5 12 14 3 2" xfId="5349" xr:uid="{00000000-0005-0000-0000-0000E0140000}"/>
    <cellStyle name="Normal 5 12 14 3 3" xfId="5350" xr:uid="{00000000-0005-0000-0000-0000E1140000}"/>
    <cellStyle name="Normal 5 12 14 3 4" xfId="5351" xr:uid="{00000000-0005-0000-0000-0000E2140000}"/>
    <cellStyle name="Normal 5 12 14 3 5" xfId="5352" xr:uid="{00000000-0005-0000-0000-0000E3140000}"/>
    <cellStyle name="Normal 5 12 14 3 6" xfId="5353" xr:uid="{00000000-0005-0000-0000-0000E4140000}"/>
    <cellStyle name="Normal 5 12 14 3 7" xfId="5354" xr:uid="{00000000-0005-0000-0000-0000E5140000}"/>
    <cellStyle name="Normal 5 12 14 3 8" xfId="5355" xr:uid="{00000000-0005-0000-0000-0000E6140000}"/>
    <cellStyle name="Normal 5 12 14 4" xfId="5356" xr:uid="{00000000-0005-0000-0000-0000E7140000}"/>
    <cellStyle name="Normal 5 12 14 4 2" xfId="5357" xr:uid="{00000000-0005-0000-0000-0000E8140000}"/>
    <cellStyle name="Normal 5 12 14 4 3" xfId="5358" xr:uid="{00000000-0005-0000-0000-0000E9140000}"/>
    <cellStyle name="Normal 5 12 14 4 4" xfId="5359" xr:uid="{00000000-0005-0000-0000-0000EA140000}"/>
    <cellStyle name="Normal 5 12 14 4 5" xfId="5360" xr:uid="{00000000-0005-0000-0000-0000EB140000}"/>
    <cellStyle name="Normal 5 12 14 4 6" xfId="5361" xr:uid="{00000000-0005-0000-0000-0000EC140000}"/>
    <cellStyle name="Normal 5 12 14 4 7" xfId="5362" xr:uid="{00000000-0005-0000-0000-0000ED140000}"/>
    <cellStyle name="Normal 5 12 14 4 8" xfId="5363" xr:uid="{00000000-0005-0000-0000-0000EE140000}"/>
    <cellStyle name="Normal 5 12 14 5" xfId="5364" xr:uid="{00000000-0005-0000-0000-0000EF140000}"/>
    <cellStyle name="Normal 5 12 14 5 2" xfId="5365" xr:uid="{00000000-0005-0000-0000-0000F0140000}"/>
    <cellStyle name="Normal 5 12 14 5 3" xfId="5366" xr:uid="{00000000-0005-0000-0000-0000F1140000}"/>
    <cellStyle name="Normal 5 12 14 5 4" xfId="5367" xr:uid="{00000000-0005-0000-0000-0000F2140000}"/>
    <cellStyle name="Normal 5 12 14 5 5" xfId="5368" xr:uid="{00000000-0005-0000-0000-0000F3140000}"/>
    <cellStyle name="Normal 5 12 14 5 6" xfId="5369" xr:uid="{00000000-0005-0000-0000-0000F4140000}"/>
    <cellStyle name="Normal 5 12 14 5 7" xfId="5370" xr:uid="{00000000-0005-0000-0000-0000F5140000}"/>
    <cellStyle name="Normal 5 12 14 5 8" xfId="5371" xr:uid="{00000000-0005-0000-0000-0000F6140000}"/>
    <cellStyle name="Normal 5 12 14 6" xfId="5372" xr:uid="{00000000-0005-0000-0000-0000F7140000}"/>
    <cellStyle name="Normal 5 12 14 7" xfId="5373" xr:uid="{00000000-0005-0000-0000-0000F8140000}"/>
    <cellStyle name="Normal 5 12 14 8" xfId="5374" xr:uid="{00000000-0005-0000-0000-0000F9140000}"/>
    <cellStyle name="Normal 5 12 14 9" xfId="5375" xr:uid="{00000000-0005-0000-0000-0000FA140000}"/>
    <cellStyle name="Normal 5 12 15" xfId="5376" xr:uid="{00000000-0005-0000-0000-0000FB140000}"/>
    <cellStyle name="Normal 5 12 15 10" xfId="5377" xr:uid="{00000000-0005-0000-0000-0000FC140000}"/>
    <cellStyle name="Normal 5 12 15 11" xfId="5378" xr:uid="{00000000-0005-0000-0000-0000FD140000}"/>
    <cellStyle name="Normal 5 12 15 12" xfId="5379" xr:uid="{00000000-0005-0000-0000-0000FE140000}"/>
    <cellStyle name="Normal 5 12 15 2" xfId="5380" xr:uid="{00000000-0005-0000-0000-0000FF140000}"/>
    <cellStyle name="Normal 5 12 15 2 2" xfId="5381" xr:uid="{00000000-0005-0000-0000-000000150000}"/>
    <cellStyle name="Normal 5 12 15 2 3" xfId="5382" xr:uid="{00000000-0005-0000-0000-000001150000}"/>
    <cellStyle name="Normal 5 12 15 2 4" xfId="5383" xr:uid="{00000000-0005-0000-0000-000002150000}"/>
    <cellStyle name="Normal 5 12 15 2 5" xfId="5384" xr:uid="{00000000-0005-0000-0000-000003150000}"/>
    <cellStyle name="Normal 5 12 15 2 6" xfId="5385" xr:uid="{00000000-0005-0000-0000-000004150000}"/>
    <cellStyle name="Normal 5 12 15 2 7" xfId="5386" xr:uid="{00000000-0005-0000-0000-000005150000}"/>
    <cellStyle name="Normal 5 12 15 2 8" xfId="5387" xr:uid="{00000000-0005-0000-0000-000006150000}"/>
    <cellStyle name="Normal 5 12 15 3" xfId="5388" xr:uid="{00000000-0005-0000-0000-000007150000}"/>
    <cellStyle name="Normal 5 12 15 3 2" xfId="5389" xr:uid="{00000000-0005-0000-0000-000008150000}"/>
    <cellStyle name="Normal 5 12 15 3 3" xfId="5390" xr:uid="{00000000-0005-0000-0000-000009150000}"/>
    <cellStyle name="Normal 5 12 15 3 4" xfId="5391" xr:uid="{00000000-0005-0000-0000-00000A150000}"/>
    <cellStyle name="Normal 5 12 15 3 5" xfId="5392" xr:uid="{00000000-0005-0000-0000-00000B150000}"/>
    <cellStyle name="Normal 5 12 15 3 6" xfId="5393" xr:uid="{00000000-0005-0000-0000-00000C150000}"/>
    <cellStyle name="Normal 5 12 15 3 7" xfId="5394" xr:uid="{00000000-0005-0000-0000-00000D150000}"/>
    <cellStyle name="Normal 5 12 15 3 8" xfId="5395" xr:uid="{00000000-0005-0000-0000-00000E150000}"/>
    <cellStyle name="Normal 5 12 15 4" xfId="5396" xr:uid="{00000000-0005-0000-0000-00000F150000}"/>
    <cellStyle name="Normal 5 12 15 4 2" xfId="5397" xr:uid="{00000000-0005-0000-0000-000010150000}"/>
    <cellStyle name="Normal 5 12 15 4 3" xfId="5398" xr:uid="{00000000-0005-0000-0000-000011150000}"/>
    <cellStyle name="Normal 5 12 15 4 4" xfId="5399" xr:uid="{00000000-0005-0000-0000-000012150000}"/>
    <cellStyle name="Normal 5 12 15 4 5" xfId="5400" xr:uid="{00000000-0005-0000-0000-000013150000}"/>
    <cellStyle name="Normal 5 12 15 4 6" xfId="5401" xr:uid="{00000000-0005-0000-0000-000014150000}"/>
    <cellStyle name="Normal 5 12 15 4 7" xfId="5402" xr:uid="{00000000-0005-0000-0000-000015150000}"/>
    <cellStyle name="Normal 5 12 15 4 8" xfId="5403" xr:uid="{00000000-0005-0000-0000-000016150000}"/>
    <cellStyle name="Normal 5 12 15 5" xfId="5404" xr:uid="{00000000-0005-0000-0000-000017150000}"/>
    <cellStyle name="Normal 5 12 15 5 2" xfId="5405" xr:uid="{00000000-0005-0000-0000-000018150000}"/>
    <cellStyle name="Normal 5 12 15 5 3" xfId="5406" xr:uid="{00000000-0005-0000-0000-000019150000}"/>
    <cellStyle name="Normal 5 12 15 5 4" xfId="5407" xr:uid="{00000000-0005-0000-0000-00001A150000}"/>
    <cellStyle name="Normal 5 12 15 5 5" xfId="5408" xr:uid="{00000000-0005-0000-0000-00001B150000}"/>
    <cellStyle name="Normal 5 12 15 5 6" xfId="5409" xr:uid="{00000000-0005-0000-0000-00001C150000}"/>
    <cellStyle name="Normal 5 12 15 5 7" xfId="5410" xr:uid="{00000000-0005-0000-0000-00001D150000}"/>
    <cellStyle name="Normal 5 12 15 5 8" xfId="5411" xr:uid="{00000000-0005-0000-0000-00001E150000}"/>
    <cellStyle name="Normal 5 12 15 6" xfId="5412" xr:uid="{00000000-0005-0000-0000-00001F150000}"/>
    <cellStyle name="Normal 5 12 15 7" xfId="5413" xr:uid="{00000000-0005-0000-0000-000020150000}"/>
    <cellStyle name="Normal 5 12 15 8" xfId="5414" xr:uid="{00000000-0005-0000-0000-000021150000}"/>
    <cellStyle name="Normal 5 12 15 9" xfId="5415" xr:uid="{00000000-0005-0000-0000-000022150000}"/>
    <cellStyle name="Normal 5 12 16" xfId="5416" xr:uid="{00000000-0005-0000-0000-000023150000}"/>
    <cellStyle name="Normal 5 12 16 10" xfId="5417" xr:uid="{00000000-0005-0000-0000-000024150000}"/>
    <cellStyle name="Normal 5 12 16 11" xfId="5418" xr:uid="{00000000-0005-0000-0000-000025150000}"/>
    <cellStyle name="Normal 5 12 16 12" xfId="5419" xr:uid="{00000000-0005-0000-0000-000026150000}"/>
    <cellStyle name="Normal 5 12 16 2" xfId="5420" xr:uid="{00000000-0005-0000-0000-000027150000}"/>
    <cellStyle name="Normal 5 12 16 2 2" xfId="5421" xr:uid="{00000000-0005-0000-0000-000028150000}"/>
    <cellStyle name="Normal 5 12 16 2 3" xfId="5422" xr:uid="{00000000-0005-0000-0000-000029150000}"/>
    <cellStyle name="Normal 5 12 16 2 4" xfId="5423" xr:uid="{00000000-0005-0000-0000-00002A150000}"/>
    <cellStyle name="Normal 5 12 16 2 5" xfId="5424" xr:uid="{00000000-0005-0000-0000-00002B150000}"/>
    <cellStyle name="Normal 5 12 16 2 6" xfId="5425" xr:uid="{00000000-0005-0000-0000-00002C150000}"/>
    <cellStyle name="Normal 5 12 16 2 7" xfId="5426" xr:uid="{00000000-0005-0000-0000-00002D150000}"/>
    <cellStyle name="Normal 5 12 16 2 8" xfId="5427" xr:uid="{00000000-0005-0000-0000-00002E150000}"/>
    <cellStyle name="Normal 5 12 16 3" xfId="5428" xr:uid="{00000000-0005-0000-0000-00002F150000}"/>
    <cellStyle name="Normal 5 12 16 3 2" xfId="5429" xr:uid="{00000000-0005-0000-0000-000030150000}"/>
    <cellStyle name="Normal 5 12 16 3 3" xfId="5430" xr:uid="{00000000-0005-0000-0000-000031150000}"/>
    <cellStyle name="Normal 5 12 16 3 4" xfId="5431" xr:uid="{00000000-0005-0000-0000-000032150000}"/>
    <cellStyle name="Normal 5 12 16 3 5" xfId="5432" xr:uid="{00000000-0005-0000-0000-000033150000}"/>
    <cellStyle name="Normal 5 12 16 3 6" xfId="5433" xr:uid="{00000000-0005-0000-0000-000034150000}"/>
    <cellStyle name="Normal 5 12 16 3 7" xfId="5434" xr:uid="{00000000-0005-0000-0000-000035150000}"/>
    <cellStyle name="Normal 5 12 16 3 8" xfId="5435" xr:uid="{00000000-0005-0000-0000-000036150000}"/>
    <cellStyle name="Normal 5 12 16 4" xfId="5436" xr:uid="{00000000-0005-0000-0000-000037150000}"/>
    <cellStyle name="Normal 5 12 16 4 2" xfId="5437" xr:uid="{00000000-0005-0000-0000-000038150000}"/>
    <cellStyle name="Normal 5 12 16 4 3" xfId="5438" xr:uid="{00000000-0005-0000-0000-000039150000}"/>
    <cellStyle name="Normal 5 12 16 4 4" xfId="5439" xr:uid="{00000000-0005-0000-0000-00003A150000}"/>
    <cellStyle name="Normal 5 12 16 4 5" xfId="5440" xr:uid="{00000000-0005-0000-0000-00003B150000}"/>
    <cellStyle name="Normal 5 12 16 4 6" xfId="5441" xr:uid="{00000000-0005-0000-0000-00003C150000}"/>
    <cellStyle name="Normal 5 12 16 4 7" xfId="5442" xr:uid="{00000000-0005-0000-0000-00003D150000}"/>
    <cellStyle name="Normal 5 12 16 4 8" xfId="5443" xr:uid="{00000000-0005-0000-0000-00003E150000}"/>
    <cellStyle name="Normal 5 12 16 5" xfId="5444" xr:uid="{00000000-0005-0000-0000-00003F150000}"/>
    <cellStyle name="Normal 5 12 16 5 2" xfId="5445" xr:uid="{00000000-0005-0000-0000-000040150000}"/>
    <cellStyle name="Normal 5 12 16 5 3" xfId="5446" xr:uid="{00000000-0005-0000-0000-000041150000}"/>
    <cellStyle name="Normal 5 12 16 5 4" xfId="5447" xr:uid="{00000000-0005-0000-0000-000042150000}"/>
    <cellStyle name="Normal 5 12 16 5 5" xfId="5448" xr:uid="{00000000-0005-0000-0000-000043150000}"/>
    <cellStyle name="Normal 5 12 16 5 6" xfId="5449" xr:uid="{00000000-0005-0000-0000-000044150000}"/>
    <cellStyle name="Normal 5 12 16 5 7" xfId="5450" xr:uid="{00000000-0005-0000-0000-000045150000}"/>
    <cellStyle name="Normal 5 12 16 5 8" xfId="5451" xr:uid="{00000000-0005-0000-0000-000046150000}"/>
    <cellStyle name="Normal 5 12 16 6" xfId="5452" xr:uid="{00000000-0005-0000-0000-000047150000}"/>
    <cellStyle name="Normal 5 12 16 7" xfId="5453" xr:uid="{00000000-0005-0000-0000-000048150000}"/>
    <cellStyle name="Normal 5 12 16 8" xfId="5454" xr:uid="{00000000-0005-0000-0000-000049150000}"/>
    <cellStyle name="Normal 5 12 16 9" xfId="5455" xr:uid="{00000000-0005-0000-0000-00004A150000}"/>
    <cellStyle name="Normal 5 12 17" xfId="5456" xr:uid="{00000000-0005-0000-0000-00004B150000}"/>
    <cellStyle name="Normal 5 12 17 2" xfId="5457" xr:uid="{00000000-0005-0000-0000-00004C150000}"/>
    <cellStyle name="Normal 5 12 17 3" xfId="5458" xr:uid="{00000000-0005-0000-0000-00004D150000}"/>
    <cellStyle name="Normal 5 12 17 4" xfId="5459" xr:uid="{00000000-0005-0000-0000-00004E150000}"/>
    <cellStyle name="Normal 5 12 17 5" xfId="5460" xr:uid="{00000000-0005-0000-0000-00004F150000}"/>
    <cellStyle name="Normal 5 12 17 6" xfId="5461" xr:uid="{00000000-0005-0000-0000-000050150000}"/>
    <cellStyle name="Normal 5 12 17 7" xfId="5462" xr:uid="{00000000-0005-0000-0000-000051150000}"/>
    <cellStyle name="Normal 5 12 17 8" xfId="5463" xr:uid="{00000000-0005-0000-0000-000052150000}"/>
    <cellStyle name="Normal 5 12 18" xfId="5464" xr:uid="{00000000-0005-0000-0000-000053150000}"/>
    <cellStyle name="Normal 5 12 18 2" xfId="5465" xr:uid="{00000000-0005-0000-0000-000054150000}"/>
    <cellStyle name="Normal 5 12 18 3" xfId="5466" xr:uid="{00000000-0005-0000-0000-000055150000}"/>
    <cellStyle name="Normal 5 12 18 4" xfId="5467" xr:uid="{00000000-0005-0000-0000-000056150000}"/>
    <cellStyle name="Normal 5 12 18 5" xfId="5468" xr:uid="{00000000-0005-0000-0000-000057150000}"/>
    <cellStyle name="Normal 5 12 18 6" xfId="5469" xr:uid="{00000000-0005-0000-0000-000058150000}"/>
    <cellStyle name="Normal 5 12 18 7" xfId="5470" xr:uid="{00000000-0005-0000-0000-000059150000}"/>
    <cellStyle name="Normal 5 12 18 8" xfId="5471" xr:uid="{00000000-0005-0000-0000-00005A150000}"/>
    <cellStyle name="Normal 5 12 19" xfId="5472" xr:uid="{00000000-0005-0000-0000-00005B150000}"/>
    <cellStyle name="Normal 5 12 19 2" xfId="5473" xr:uid="{00000000-0005-0000-0000-00005C150000}"/>
    <cellStyle name="Normal 5 12 19 3" xfId="5474" xr:uid="{00000000-0005-0000-0000-00005D150000}"/>
    <cellStyle name="Normal 5 12 19 4" xfId="5475" xr:uid="{00000000-0005-0000-0000-00005E150000}"/>
    <cellStyle name="Normal 5 12 19 5" xfId="5476" xr:uid="{00000000-0005-0000-0000-00005F150000}"/>
    <cellStyle name="Normal 5 12 19 6" xfId="5477" xr:uid="{00000000-0005-0000-0000-000060150000}"/>
    <cellStyle name="Normal 5 12 19 7" xfId="5478" xr:uid="{00000000-0005-0000-0000-000061150000}"/>
    <cellStyle name="Normal 5 12 19 8" xfId="5479" xr:uid="{00000000-0005-0000-0000-000062150000}"/>
    <cellStyle name="Normal 5 12 2" xfId="5480" xr:uid="{00000000-0005-0000-0000-000063150000}"/>
    <cellStyle name="Normal 5 12 2 10" xfId="5481" xr:uid="{00000000-0005-0000-0000-000064150000}"/>
    <cellStyle name="Normal 5 12 2 10 10" xfId="5482" xr:uid="{00000000-0005-0000-0000-000065150000}"/>
    <cellStyle name="Normal 5 12 2 10 11" xfId="5483" xr:uid="{00000000-0005-0000-0000-000066150000}"/>
    <cellStyle name="Normal 5 12 2 10 12" xfId="5484" xr:uid="{00000000-0005-0000-0000-000067150000}"/>
    <cellStyle name="Normal 5 12 2 10 2" xfId="5485" xr:uid="{00000000-0005-0000-0000-000068150000}"/>
    <cellStyle name="Normal 5 12 2 10 2 2" xfId="5486" xr:uid="{00000000-0005-0000-0000-000069150000}"/>
    <cellStyle name="Normal 5 12 2 10 2 3" xfId="5487" xr:uid="{00000000-0005-0000-0000-00006A150000}"/>
    <cellStyle name="Normal 5 12 2 10 2 4" xfId="5488" xr:uid="{00000000-0005-0000-0000-00006B150000}"/>
    <cellStyle name="Normal 5 12 2 10 2 5" xfId="5489" xr:uid="{00000000-0005-0000-0000-00006C150000}"/>
    <cellStyle name="Normal 5 12 2 10 2 6" xfId="5490" xr:uid="{00000000-0005-0000-0000-00006D150000}"/>
    <cellStyle name="Normal 5 12 2 10 2 7" xfId="5491" xr:uid="{00000000-0005-0000-0000-00006E150000}"/>
    <cellStyle name="Normal 5 12 2 10 2 8" xfId="5492" xr:uid="{00000000-0005-0000-0000-00006F150000}"/>
    <cellStyle name="Normal 5 12 2 10 3" xfId="5493" xr:uid="{00000000-0005-0000-0000-000070150000}"/>
    <cellStyle name="Normal 5 12 2 10 3 2" xfId="5494" xr:uid="{00000000-0005-0000-0000-000071150000}"/>
    <cellStyle name="Normal 5 12 2 10 3 3" xfId="5495" xr:uid="{00000000-0005-0000-0000-000072150000}"/>
    <cellStyle name="Normal 5 12 2 10 3 4" xfId="5496" xr:uid="{00000000-0005-0000-0000-000073150000}"/>
    <cellStyle name="Normal 5 12 2 10 3 5" xfId="5497" xr:uid="{00000000-0005-0000-0000-000074150000}"/>
    <cellStyle name="Normal 5 12 2 10 3 6" xfId="5498" xr:uid="{00000000-0005-0000-0000-000075150000}"/>
    <cellStyle name="Normal 5 12 2 10 3 7" xfId="5499" xr:uid="{00000000-0005-0000-0000-000076150000}"/>
    <cellStyle name="Normal 5 12 2 10 3 8" xfId="5500" xr:uid="{00000000-0005-0000-0000-000077150000}"/>
    <cellStyle name="Normal 5 12 2 10 4" xfId="5501" xr:uid="{00000000-0005-0000-0000-000078150000}"/>
    <cellStyle name="Normal 5 12 2 10 4 2" xfId="5502" xr:uid="{00000000-0005-0000-0000-000079150000}"/>
    <cellStyle name="Normal 5 12 2 10 4 3" xfId="5503" xr:uid="{00000000-0005-0000-0000-00007A150000}"/>
    <cellStyle name="Normal 5 12 2 10 4 4" xfId="5504" xr:uid="{00000000-0005-0000-0000-00007B150000}"/>
    <cellStyle name="Normal 5 12 2 10 4 5" xfId="5505" xr:uid="{00000000-0005-0000-0000-00007C150000}"/>
    <cellStyle name="Normal 5 12 2 10 4 6" xfId="5506" xr:uid="{00000000-0005-0000-0000-00007D150000}"/>
    <cellStyle name="Normal 5 12 2 10 4 7" xfId="5507" xr:uid="{00000000-0005-0000-0000-00007E150000}"/>
    <cellStyle name="Normal 5 12 2 10 4 8" xfId="5508" xr:uid="{00000000-0005-0000-0000-00007F150000}"/>
    <cellStyle name="Normal 5 12 2 10 5" xfId="5509" xr:uid="{00000000-0005-0000-0000-000080150000}"/>
    <cellStyle name="Normal 5 12 2 10 5 2" xfId="5510" xr:uid="{00000000-0005-0000-0000-000081150000}"/>
    <cellStyle name="Normal 5 12 2 10 5 3" xfId="5511" xr:uid="{00000000-0005-0000-0000-000082150000}"/>
    <cellStyle name="Normal 5 12 2 10 5 4" xfId="5512" xr:uid="{00000000-0005-0000-0000-000083150000}"/>
    <cellStyle name="Normal 5 12 2 10 5 5" xfId="5513" xr:uid="{00000000-0005-0000-0000-000084150000}"/>
    <cellStyle name="Normal 5 12 2 10 5 6" xfId="5514" xr:uid="{00000000-0005-0000-0000-000085150000}"/>
    <cellStyle name="Normal 5 12 2 10 5 7" xfId="5515" xr:uid="{00000000-0005-0000-0000-000086150000}"/>
    <cellStyle name="Normal 5 12 2 10 5 8" xfId="5516" xr:uid="{00000000-0005-0000-0000-000087150000}"/>
    <cellStyle name="Normal 5 12 2 10 6" xfId="5517" xr:uid="{00000000-0005-0000-0000-000088150000}"/>
    <cellStyle name="Normal 5 12 2 10 7" xfId="5518" xr:uid="{00000000-0005-0000-0000-000089150000}"/>
    <cellStyle name="Normal 5 12 2 10 8" xfId="5519" xr:uid="{00000000-0005-0000-0000-00008A150000}"/>
    <cellStyle name="Normal 5 12 2 10 9" xfId="5520" xr:uid="{00000000-0005-0000-0000-00008B150000}"/>
    <cellStyle name="Normal 5 12 2 11" xfId="5521" xr:uid="{00000000-0005-0000-0000-00008C150000}"/>
    <cellStyle name="Normal 5 12 2 11 10" xfId="5522" xr:uid="{00000000-0005-0000-0000-00008D150000}"/>
    <cellStyle name="Normal 5 12 2 11 11" xfId="5523" xr:uid="{00000000-0005-0000-0000-00008E150000}"/>
    <cellStyle name="Normal 5 12 2 11 12" xfId="5524" xr:uid="{00000000-0005-0000-0000-00008F150000}"/>
    <cellStyle name="Normal 5 12 2 11 2" xfId="5525" xr:uid="{00000000-0005-0000-0000-000090150000}"/>
    <cellStyle name="Normal 5 12 2 11 2 2" xfId="5526" xr:uid="{00000000-0005-0000-0000-000091150000}"/>
    <cellStyle name="Normal 5 12 2 11 2 3" xfId="5527" xr:uid="{00000000-0005-0000-0000-000092150000}"/>
    <cellStyle name="Normal 5 12 2 11 2 4" xfId="5528" xr:uid="{00000000-0005-0000-0000-000093150000}"/>
    <cellStyle name="Normal 5 12 2 11 2 5" xfId="5529" xr:uid="{00000000-0005-0000-0000-000094150000}"/>
    <cellStyle name="Normal 5 12 2 11 2 6" xfId="5530" xr:uid="{00000000-0005-0000-0000-000095150000}"/>
    <cellStyle name="Normal 5 12 2 11 2 7" xfId="5531" xr:uid="{00000000-0005-0000-0000-000096150000}"/>
    <cellStyle name="Normal 5 12 2 11 2 8" xfId="5532" xr:uid="{00000000-0005-0000-0000-000097150000}"/>
    <cellStyle name="Normal 5 12 2 11 3" xfId="5533" xr:uid="{00000000-0005-0000-0000-000098150000}"/>
    <cellStyle name="Normal 5 12 2 11 3 2" xfId="5534" xr:uid="{00000000-0005-0000-0000-000099150000}"/>
    <cellStyle name="Normal 5 12 2 11 3 3" xfId="5535" xr:uid="{00000000-0005-0000-0000-00009A150000}"/>
    <cellStyle name="Normal 5 12 2 11 3 4" xfId="5536" xr:uid="{00000000-0005-0000-0000-00009B150000}"/>
    <cellStyle name="Normal 5 12 2 11 3 5" xfId="5537" xr:uid="{00000000-0005-0000-0000-00009C150000}"/>
    <cellStyle name="Normal 5 12 2 11 3 6" xfId="5538" xr:uid="{00000000-0005-0000-0000-00009D150000}"/>
    <cellStyle name="Normal 5 12 2 11 3 7" xfId="5539" xr:uid="{00000000-0005-0000-0000-00009E150000}"/>
    <cellStyle name="Normal 5 12 2 11 3 8" xfId="5540" xr:uid="{00000000-0005-0000-0000-00009F150000}"/>
    <cellStyle name="Normal 5 12 2 11 4" xfId="5541" xr:uid="{00000000-0005-0000-0000-0000A0150000}"/>
    <cellStyle name="Normal 5 12 2 11 4 2" xfId="5542" xr:uid="{00000000-0005-0000-0000-0000A1150000}"/>
    <cellStyle name="Normal 5 12 2 11 4 3" xfId="5543" xr:uid="{00000000-0005-0000-0000-0000A2150000}"/>
    <cellStyle name="Normal 5 12 2 11 4 4" xfId="5544" xr:uid="{00000000-0005-0000-0000-0000A3150000}"/>
    <cellStyle name="Normal 5 12 2 11 4 5" xfId="5545" xr:uid="{00000000-0005-0000-0000-0000A4150000}"/>
    <cellStyle name="Normal 5 12 2 11 4 6" xfId="5546" xr:uid="{00000000-0005-0000-0000-0000A5150000}"/>
    <cellStyle name="Normal 5 12 2 11 4 7" xfId="5547" xr:uid="{00000000-0005-0000-0000-0000A6150000}"/>
    <cellStyle name="Normal 5 12 2 11 4 8" xfId="5548" xr:uid="{00000000-0005-0000-0000-0000A7150000}"/>
    <cellStyle name="Normal 5 12 2 11 5" xfId="5549" xr:uid="{00000000-0005-0000-0000-0000A8150000}"/>
    <cellStyle name="Normal 5 12 2 11 5 2" xfId="5550" xr:uid="{00000000-0005-0000-0000-0000A9150000}"/>
    <cellStyle name="Normal 5 12 2 11 5 3" xfId="5551" xr:uid="{00000000-0005-0000-0000-0000AA150000}"/>
    <cellStyle name="Normal 5 12 2 11 5 4" xfId="5552" xr:uid="{00000000-0005-0000-0000-0000AB150000}"/>
    <cellStyle name="Normal 5 12 2 11 5 5" xfId="5553" xr:uid="{00000000-0005-0000-0000-0000AC150000}"/>
    <cellStyle name="Normal 5 12 2 11 5 6" xfId="5554" xr:uid="{00000000-0005-0000-0000-0000AD150000}"/>
    <cellStyle name="Normal 5 12 2 11 5 7" xfId="5555" xr:uid="{00000000-0005-0000-0000-0000AE150000}"/>
    <cellStyle name="Normal 5 12 2 11 5 8" xfId="5556" xr:uid="{00000000-0005-0000-0000-0000AF150000}"/>
    <cellStyle name="Normal 5 12 2 11 6" xfId="5557" xr:uid="{00000000-0005-0000-0000-0000B0150000}"/>
    <cellStyle name="Normal 5 12 2 11 7" xfId="5558" xr:uid="{00000000-0005-0000-0000-0000B1150000}"/>
    <cellStyle name="Normal 5 12 2 11 8" xfId="5559" xr:uid="{00000000-0005-0000-0000-0000B2150000}"/>
    <cellStyle name="Normal 5 12 2 11 9" xfId="5560" xr:uid="{00000000-0005-0000-0000-0000B3150000}"/>
    <cellStyle name="Normal 5 12 2 12" xfId="5561" xr:uid="{00000000-0005-0000-0000-0000B4150000}"/>
    <cellStyle name="Normal 5 12 2 12 10" xfId="5562" xr:uid="{00000000-0005-0000-0000-0000B5150000}"/>
    <cellStyle name="Normal 5 12 2 12 11" xfId="5563" xr:uid="{00000000-0005-0000-0000-0000B6150000}"/>
    <cellStyle name="Normal 5 12 2 12 12" xfId="5564" xr:uid="{00000000-0005-0000-0000-0000B7150000}"/>
    <cellStyle name="Normal 5 12 2 12 2" xfId="5565" xr:uid="{00000000-0005-0000-0000-0000B8150000}"/>
    <cellStyle name="Normal 5 12 2 12 2 2" xfId="5566" xr:uid="{00000000-0005-0000-0000-0000B9150000}"/>
    <cellStyle name="Normal 5 12 2 12 2 3" xfId="5567" xr:uid="{00000000-0005-0000-0000-0000BA150000}"/>
    <cellStyle name="Normal 5 12 2 12 2 4" xfId="5568" xr:uid="{00000000-0005-0000-0000-0000BB150000}"/>
    <cellStyle name="Normal 5 12 2 12 2 5" xfId="5569" xr:uid="{00000000-0005-0000-0000-0000BC150000}"/>
    <cellStyle name="Normal 5 12 2 12 2 6" xfId="5570" xr:uid="{00000000-0005-0000-0000-0000BD150000}"/>
    <cellStyle name="Normal 5 12 2 12 2 7" xfId="5571" xr:uid="{00000000-0005-0000-0000-0000BE150000}"/>
    <cellStyle name="Normal 5 12 2 12 2 8" xfId="5572" xr:uid="{00000000-0005-0000-0000-0000BF150000}"/>
    <cellStyle name="Normal 5 12 2 12 3" xfId="5573" xr:uid="{00000000-0005-0000-0000-0000C0150000}"/>
    <cellStyle name="Normal 5 12 2 12 3 2" xfId="5574" xr:uid="{00000000-0005-0000-0000-0000C1150000}"/>
    <cellStyle name="Normal 5 12 2 12 3 3" xfId="5575" xr:uid="{00000000-0005-0000-0000-0000C2150000}"/>
    <cellStyle name="Normal 5 12 2 12 3 4" xfId="5576" xr:uid="{00000000-0005-0000-0000-0000C3150000}"/>
    <cellStyle name="Normal 5 12 2 12 3 5" xfId="5577" xr:uid="{00000000-0005-0000-0000-0000C4150000}"/>
    <cellStyle name="Normal 5 12 2 12 3 6" xfId="5578" xr:uid="{00000000-0005-0000-0000-0000C5150000}"/>
    <cellStyle name="Normal 5 12 2 12 3 7" xfId="5579" xr:uid="{00000000-0005-0000-0000-0000C6150000}"/>
    <cellStyle name="Normal 5 12 2 12 3 8" xfId="5580" xr:uid="{00000000-0005-0000-0000-0000C7150000}"/>
    <cellStyle name="Normal 5 12 2 12 4" xfId="5581" xr:uid="{00000000-0005-0000-0000-0000C8150000}"/>
    <cellStyle name="Normal 5 12 2 12 4 2" xfId="5582" xr:uid="{00000000-0005-0000-0000-0000C9150000}"/>
    <cellStyle name="Normal 5 12 2 12 4 3" xfId="5583" xr:uid="{00000000-0005-0000-0000-0000CA150000}"/>
    <cellStyle name="Normal 5 12 2 12 4 4" xfId="5584" xr:uid="{00000000-0005-0000-0000-0000CB150000}"/>
    <cellStyle name="Normal 5 12 2 12 4 5" xfId="5585" xr:uid="{00000000-0005-0000-0000-0000CC150000}"/>
    <cellStyle name="Normal 5 12 2 12 4 6" xfId="5586" xr:uid="{00000000-0005-0000-0000-0000CD150000}"/>
    <cellStyle name="Normal 5 12 2 12 4 7" xfId="5587" xr:uid="{00000000-0005-0000-0000-0000CE150000}"/>
    <cellStyle name="Normal 5 12 2 12 4 8" xfId="5588" xr:uid="{00000000-0005-0000-0000-0000CF150000}"/>
    <cellStyle name="Normal 5 12 2 12 5" xfId="5589" xr:uid="{00000000-0005-0000-0000-0000D0150000}"/>
    <cellStyle name="Normal 5 12 2 12 5 2" xfId="5590" xr:uid="{00000000-0005-0000-0000-0000D1150000}"/>
    <cellStyle name="Normal 5 12 2 12 5 3" xfId="5591" xr:uid="{00000000-0005-0000-0000-0000D2150000}"/>
    <cellStyle name="Normal 5 12 2 12 5 4" xfId="5592" xr:uid="{00000000-0005-0000-0000-0000D3150000}"/>
    <cellStyle name="Normal 5 12 2 12 5 5" xfId="5593" xr:uid="{00000000-0005-0000-0000-0000D4150000}"/>
    <cellStyle name="Normal 5 12 2 12 5 6" xfId="5594" xr:uid="{00000000-0005-0000-0000-0000D5150000}"/>
    <cellStyle name="Normal 5 12 2 12 5 7" xfId="5595" xr:uid="{00000000-0005-0000-0000-0000D6150000}"/>
    <cellStyle name="Normal 5 12 2 12 5 8" xfId="5596" xr:uid="{00000000-0005-0000-0000-0000D7150000}"/>
    <cellStyle name="Normal 5 12 2 12 6" xfId="5597" xr:uid="{00000000-0005-0000-0000-0000D8150000}"/>
    <cellStyle name="Normal 5 12 2 12 7" xfId="5598" xr:uid="{00000000-0005-0000-0000-0000D9150000}"/>
    <cellStyle name="Normal 5 12 2 12 8" xfId="5599" xr:uid="{00000000-0005-0000-0000-0000DA150000}"/>
    <cellStyle name="Normal 5 12 2 12 9" xfId="5600" xr:uid="{00000000-0005-0000-0000-0000DB150000}"/>
    <cellStyle name="Normal 5 12 2 13" xfId="5601" xr:uid="{00000000-0005-0000-0000-0000DC150000}"/>
    <cellStyle name="Normal 5 12 2 13 10" xfId="5602" xr:uid="{00000000-0005-0000-0000-0000DD150000}"/>
    <cellStyle name="Normal 5 12 2 13 11" xfId="5603" xr:uid="{00000000-0005-0000-0000-0000DE150000}"/>
    <cellStyle name="Normal 5 12 2 13 12" xfId="5604" xr:uid="{00000000-0005-0000-0000-0000DF150000}"/>
    <cellStyle name="Normal 5 12 2 13 2" xfId="5605" xr:uid="{00000000-0005-0000-0000-0000E0150000}"/>
    <cellStyle name="Normal 5 12 2 13 2 2" xfId="5606" xr:uid="{00000000-0005-0000-0000-0000E1150000}"/>
    <cellStyle name="Normal 5 12 2 13 2 3" xfId="5607" xr:uid="{00000000-0005-0000-0000-0000E2150000}"/>
    <cellStyle name="Normal 5 12 2 13 2 4" xfId="5608" xr:uid="{00000000-0005-0000-0000-0000E3150000}"/>
    <cellStyle name="Normal 5 12 2 13 2 5" xfId="5609" xr:uid="{00000000-0005-0000-0000-0000E4150000}"/>
    <cellStyle name="Normal 5 12 2 13 2 6" xfId="5610" xr:uid="{00000000-0005-0000-0000-0000E5150000}"/>
    <cellStyle name="Normal 5 12 2 13 2 7" xfId="5611" xr:uid="{00000000-0005-0000-0000-0000E6150000}"/>
    <cellStyle name="Normal 5 12 2 13 2 8" xfId="5612" xr:uid="{00000000-0005-0000-0000-0000E7150000}"/>
    <cellStyle name="Normal 5 12 2 13 3" xfId="5613" xr:uid="{00000000-0005-0000-0000-0000E8150000}"/>
    <cellStyle name="Normal 5 12 2 13 3 2" xfId="5614" xr:uid="{00000000-0005-0000-0000-0000E9150000}"/>
    <cellStyle name="Normal 5 12 2 13 3 3" xfId="5615" xr:uid="{00000000-0005-0000-0000-0000EA150000}"/>
    <cellStyle name="Normal 5 12 2 13 3 4" xfId="5616" xr:uid="{00000000-0005-0000-0000-0000EB150000}"/>
    <cellStyle name="Normal 5 12 2 13 3 5" xfId="5617" xr:uid="{00000000-0005-0000-0000-0000EC150000}"/>
    <cellStyle name="Normal 5 12 2 13 3 6" xfId="5618" xr:uid="{00000000-0005-0000-0000-0000ED150000}"/>
    <cellStyle name="Normal 5 12 2 13 3 7" xfId="5619" xr:uid="{00000000-0005-0000-0000-0000EE150000}"/>
    <cellStyle name="Normal 5 12 2 13 3 8" xfId="5620" xr:uid="{00000000-0005-0000-0000-0000EF150000}"/>
    <cellStyle name="Normal 5 12 2 13 4" xfId="5621" xr:uid="{00000000-0005-0000-0000-0000F0150000}"/>
    <cellStyle name="Normal 5 12 2 13 4 2" xfId="5622" xr:uid="{00000000-0005-0000-0000-0000F1150000}"/>
    <cellStyle name="Normal 5 12 2 13 4 3" xfId="5623" xr:uid="{00000000-0005-0000-0000-0000F2150000}"/>
    <cellStyle name="Normal 5 12 2 13 4 4" xfId="5624" xr:uid="{00000000-0005-0000-0000-0000F3150000}"/>
    <cellStyle name="Normal 5 12 2 13 4 5" xfId="5625" xr:uid="{00000000-0005-0000-0000-0000F4150000}"/>
    <cellStyle name="Normal 5 12 2 13 4 6" xfId="5626" xr:uid="{00000000-0005-0000-0000-0000F5150000}"/>
    <cellStyle name="Normal 5 12 2 13 4 7" xfId="5627" xr:uid="{00000000-0005-0000-0000-0000F6150000}"/>
    <cellStyle name="Normal 5 12 2 13 4 8" xfId="5628" xr:uid="{00000000-0005-0000-0000-0000F7150000}"/>
    <cellStyle name="Normal 5 12 2 13 5" xfId="5629" xr:uid="{00000000-0005-0000-0000-0000F8150000}"/>
    <cellStyle name="Normal 5 12 2 13 5 2" xfId="5630" xr:uid="{00000000-0005-0000-0000-0000F9150000}"/>
    <cellStyle name="Normal 5 12 2 13 5 3" xfId="5631" xr:uid="{00000000-0005-0000-0000-0000FA150000}"/>
    <cellStyle name="Normal 5 12 2 13 5 4" xfId="5632" xr:uid="{00000000-0005-0000-0000-0000FB150000}"/>
    <cellStyle name="Normal 5 12 2 13 5 5" xfId="5633" xr:uid="{00000000-0005-0000-0000-0000FC150000}"/>
    <cellStyle name="Normal 5 12 2 13 5 6" xfId="5634" xr:uid="{00000000-0005-0000-0000-0000FD150000}"/>
    <cellStyle name="Normal 5 12 2 13 5 7" xfId="5635" xr:uid="{00000000-0005-0000-0000-0000FE150000}"/>
    <cellStyle name="Normal 5 12 2 13 5 8" xfId="5636" xr:uid="{00000000-0005-0000-0000-0000FF150000}"/>
    <cellStyle name="Normal 5 12 2 13 6" xfId="5637" xr:uid="{00000000-0005-0000-0000-000000160000}"/>
    <cellStyle name="Normal 5 12 2 13 7" xfId="5638" xr:uid="{00000000-0005-0000-0000-000001160000}"/>
    <cellStyle name="Normal 5 12 2 13 8" xfId="5639" xr:uid="{00000000-0005-0000-0000-000002160000}"/>
    <cellStyle name="Normal 5 12 2 13 9" xfId="5640" xr:uid="{00000000-0005-0000-0000-000003160000}"/>
    <cellStyle name="Normal 5 12 2 14" xfId="5641" xr:uid="{00000000-0005-0000-0000-000004160000}"/>
    <cellStyle name="Normal 5 12 2 14 2" xfId="5642" xr:uid="{00000000-0005-0000-0000-000005160000}"/>
    <cellStyle name="Normal 5 12 2 14 3" xfId="5643" xr:uid="{00000000-0005-0000-0000-000006160000}"/>
    <cellStyle name="Normal 5 12 2 14 4" xfId="5644" xr:uid="{00000000-0005-0000-0000-000007160000}"/>
    <cellStyle name="Normal 5 12 2 14 5" xfId="5645" xr:uid="{00000000-0005-0000-0000-000008160000}"/>
    <cellStyle name="Normal 5 12 2 14 6" xfId="5646" xr:uid="{00000000-0005-0000-0000-000009160000}"/>
    <cellStyle name="Normal 5 12 2 14 7" xfId="5647" xr:uid="{00000000-0005-0000-0000-00000A160000}"/>
    <cellStyle name="Normal 5 12 2 14 8" xfId="5648" xr:uid="{00000000-0005-0000-0000-00000B160000}"/>
    <cellStyle name="Normal 5 12 2 15" xfId="5649" xr:uid="{00000000-0005-0000-0000-00000C160000}"/>
    <cellStyle name="Normal 5 12 2 15 2" xfId="5650" xr:uid="{00000000-0005-0000-0000-00000D160000}"/>
    <cellStyle name="Normal 5 12 2 15 3" xfId="5651" xr:uid="{00000000-0005-0000-0000-00000E160000}"/>
    <cellStyle name="Normal 5 12 2 15 4" xfId="5652" xr:uid="{00000000-0005-0000-0000-00000F160000}"/>
    <cellStyle name="Normal 5 12 2 15 5" xfId="5653" xr:uid="{00000000-0005-0000-0000-000010160000}"/>
    <cellStyle name="Normal 5 12 2 15 6" xfId="5654" xr:uid="{00000000-0005-0000-0000-000011160000}"/>
    <cellStyle name="Normal 5 12 2 15 7" xfId="5655" xr:uid="{00000000-0005-0000-0000-000012160000}"/>
    <cellStyle name="Normal 5 12 2 15 8" xfId="5656" xr:uid="{00000000-0005-0000-0000-000013160000}"/>
    <cellStyle name="Normal 5 12 2 16" xfId="5657" xr:uid="{00000000-0005-0000-0000-000014160000}"/>
    <cellStyle name="Normal 5 12 2 16 2" xfId="5658" xr:uid="{00000000-0005-0000-0000-000015160000}"/>
    <cellStyle name="Normal 5 12 2 16 3" xfId="5659" xr:uid="{00000000-0005-0000-0000-000016160000}"/>
    <cellStyle name="Normal 5 12 2 16 4" xfId="5660" xr:uid="{00000000-0005-0000-0000-000017160000}"/>
    <cellStyle name="Normal 5 12 2 16 5" xfId="5661" xr:uid="{00000000-0005-0000-0000-000018160000}"/>
    <cellStyle name="Normal 5 12 2 16 6" xfId="5662" xr:uid="{00000000-0005-0000-0000-000019160000}"/>
    <cellStyle name="Normal 5 12 2 16 7" xfId="5663" xr:uid="{00000000-0005-0000-0000-00001A160000}"/>
    <cellStyle name="Normal 5 12 2 16 8" xfId="5664" xr:uid="{00000000-0005-0000-0000-00001B160000}"/>
    <cellStyle name="Normal 5 12 2 17" xfId="5665" xr:uid="{00000000-0005-0000-0000-00001C160000}"/>
    <cellStyle name="Normal 5 12 2 17 2" xfId="5666" xr:uid="{00000000-0005-0000-0000-00001D160000}"/>
    <cellStyle name="Normal 5 12 2 17 3" xfId="5667" xr:uid="{00000000-0005-0000-0000-00001E160000}"/>
    <cellStyle name="Normal 5 12 2 17 4" xfId="5668" xr:uid="{00000000-0005-0000-0000-00001F160000}"/>
    <cellStyle name="Normal 5 12 2 17 5" xfId="5669" xr:uid="{00000000-0005-0000-0000-000020160000}"/>
    <cellStyle name="Normal 5 12 2 17 6" xfId="5670" xr:uid="{00000000-0005-0000-0000-000021160000}"/>
    <cellStyle name="Normal 5 12 2 17 7" xfId="5671" xr:uid="{00000000-0005-0000-0000-000022160000}"/>
    <cellStyle name="Normal 5 12 2 17 8" xfId="5672" xr:uid="{00000000-0005-0000-0000-000023160000}"/>
    <cellStyle name="Normal 5 12 2 18" xfId="5673" xr:uid="{00000000-0005-0000-0000-000024160000}"/>
    <cellStyle name="Normal 5 12 2 19" xfId="5674" xr:uid="{00000000-0005-0000-0000-000025160000}"/>
    <cellStyle name="Normal 5 12 2 2" xfId="5675" xr:uid="{00000000-0005-0000-0000-000026160000}"/>
    <cellStyle name="Normal 5 12 2 2 10" xfId="5676" xr:uid="{00000000-0005-0000-0000-000027160000}"/>
    <cellStyle name="Normal 5 12 2 2 11" xfId="5677" xr:uid="{00000000-0005-0000-0000-000028160000}"/>
    <cellStyle name="Normal 5 12 2 2 12" xfId="5678" xr:uid="{00000000-0005-0000-0000-000029160000}"/>
    <cellStyle name="Normal 5 12 2 2 2" xfId="5679" xr:uid="{00000000-0005-0000-0000-00002A160000}"/>
    <cellStyle name="Normal 5 12 2 2 2 2" xfId="5680" xr:uid="{00000000-0005-0000-0000-00002B160000}"/>
    <cellStyle name="Normal 5 12 2 2 2 3" xfId="5681" xr:uid="{00000000-0005-0000-0000-00002C160000}"/>
    <cellStyle name="Normal 5 12 2 2 2 4" xfId="5682" xr:uid="{00000000-0005-0000-0000-00002D160000}"/>
    <cellStyle name="Normal 5 12 2 2 2 5" xfId="5683" xr:uid="{00000000-0005-0000-0000-00002E160000}"/>
    <cellStyle name="Normal 5 12 2 2 2 6" xfId="5684" xr:uid="{00000000-0005-0000-0000-00002F160000}"/>
    <cellStyle name="Normal 5 12 2 2 2 7" xfId="5685" xr:uid="{00000000-0005-0000-0000-000030160000}"/>
    <cellStyle name="Normal 5 12 2 2 2 8" xfId="5686" xr:uid="{00000000-0005-0000-0000-000031160000}"/>
    <cellStyle name="Normal 5 12 2 2 3" xfId="5687" xr:uid="{00000000-0005-0000-0000-000032160000}"/>
    <cellStyle name="Normal 5 12 2 2 3 2" xfId="5688" xr:uid="{00000000-0005-0000-0000-000033160000}"/>
    <cellStyle name="Normal 5 12 2 2 3 3" xfId="5689" xr:uid="{00000000-0005-0000-0000-000034160000}"/>
    <cellStyle name="Normal 5 12 2 2 3 4" xfId="5690" xr:uid="{00000000-0005-0000-0000-000035160000}"/>
    <cellStyle name="Normal 5 12 2 2 3 5" xfId="5691" xr:uid="{00000000-0005-0000-0000-000036160000}"/>
    <cellStyle name="Normal 5 12 2 2 3 6" xfId="5692" xr:uid="{00000000-0005-0000-0000-000037160000}"/>
    <cellStyle name="Normal 5 12 2 2 3 7" xfId="5693" xr:uid="{00000000-0005-0000-0000-000038160000}"/>
    <cellStyle name="Normal 5 12 2 2 3 8" xfId="5694" xr:uid="{00000000-0005-0000-0000-000039160000}"/>
    <cellStyle name="Normal 5 12 2 2 4" xfId="5695" xr:uid="{00000000-0005-0000-0000-00003A160000}"/>
    <cellStyle name="Normal 5 12 2 2 4 2" xfId="5696" xr:uid="{00000000-0005-0000-0000-00003B160000}"/>
    <cellStyle name="Normal 5 12 2 2 4 3" xfId="5697" xr:uid="{00000000-0005-0000-0000-00003C160000}"/>
    <cellStyle name="Normal 5 12 2 2 4 4" xfId="5698" xr:uid="{00000000-0005-0000-0000-00003D160000}"/>
    <cellStyle name="Normal 5 12 2 2 4 5" xfId="5699" xr:uid="{00000000-0005-0000-0000-00003E160000}"/>
    <cellStyle name="Normal 5 12 2 2 4 6" xfId="5700" xr:uid="{00000000-0005-0000-0000-00003F160000}"/>
    <cellStyle name="Normal 5 12 2 2 4 7" xfId="5701" xr:uid="{00000000-0005-0000-0000-000040160000}"/>
    <cellStyle name="Normal 5 12 2 2 4 8" xfId="5702" xr:uid="{00000000-0005-0000-0000-000041160000}"/>
    <cellStyle name="Normal 5 12 2 2 5" xfId="5703" xr:uid="{00000000-0005-0000-0000-000042160000}"/>
    <cellStyle name="Normal 5 12 2 2 5 2" xfId="5704" xr:uid="{00000000-0005-0000-0000-000043160000}"/>
    <cellStyle name="Normal 5 12 2 2 5 3" xfId="5705" xr:uid="{00000000-0005-0000-0000-000044160000}"/>
    <cellStyle name="Normal 5 12 2 2 5 4" xfId="5706" xr:uid="{00000000-0005-0000-0000-000045160000}"/>
    <cellStyle name="Normal 5 12 2 2 5 5" xfId="5707" xr:uid="{00000000-0005-0000-0000-000046160000}"/>
    <cellStyle name="Normal 5 12 2 2 5 6" xfId="5708" xr:uid="{00000000-0005-0000-0000-000047160000}"/>
    <cellStyle name="Normal 5 12 2 2 5 7" xfId="5709" xr:uid="{00000000-0005-0000-0000-000048160000}"/>
    <cellStyle name="Normal 5 12 2 2 5 8" xfId="5710" xr:uid="{00000000-0005-0000-0000-000049160000}"/>
    <cellStyle name="Normal 5 12 2 2 6" xfId="5711" xr:uid="{00000000-0005-0000-0000-00004A160000}"/>
    <cellStyle name="Normal 5 12 2 2 7" xfId="5712" xr:uid="{00000000-0005-0000-0000-00004B160000}"/>
    <cellStyle name="Normal 5 12 2 2 8" xfId="5713" xr:uid="{00000000-0005-0000-0000-00004C160000}"/>
    <cellStyle name="Normal 5 12 2 2 9" xfId="5714" xr:uid="{00000000-0005-0000-0000-00004D160000}"/>
    <cellStyle name="Normal 5 12 2 20" xfId="5715" xr:uid="{00000000-0005-0000-0000-00004E160000}"/>
    <cellStyle name="Normal 5 12 2 21" xfId="5716" xr:uid="{00000000-0005-0000-0000-00004F160000}"/>
    <cellStyle name="Normal 5 12 2 22" xfId="5717" xr:uid="{00000000-0005-0000-0000-000050160000}"/>
    <cellStyle name="Normal 5 12 2 23" xfId="5718" xr:uid="{00000000-0005-0000-0000-000051160000}"/>
    <cellStyle name="Normal 5 12 2 24" xfId="5719" xr:uid="{00000000-0005-0000-0000-000052160000}"/>
    <cellStyle name="Normal 5 12 2 3" xfId="5720" xr:uid="{00000000-0005-0000-0000-000053160000}"/>
    <cellStyle name="Normal 5 12 2 3 10" xfId="5721" xr:uid="{00000000-0005-0000-0000-000054160000}"/>
    <cellStyle name="Normal 5 12 2 3 11" xfId="5722" xr:uid="{00000000-0005-0000-0000-000055160000}"/>
    <cellStyle name="Normal 5 12 2 3 12" xfId="5723" xr:uid="{00000000-0005-0000-0000-000056160000}"/>
    <cellStyle name="Normal 5 12 2 3 2" xfId="5724" xr:uid="{00000000-0005-0000-0000-000057160000}"/>
    <cellStyle name="Normal 5 12 2 3 2 2" xfId="5725" xr:uid="{00000000-0005-0000-0000-000058160000}"/>
    <cellStyle name="Normal 5 12 2 3 2 3" xfId="5726" xr:uid="{00000000-0005-0000-0000-000059160000}"/>
    <cellStyle name="Normal 5 12 2 3 2 4" xfId="5727" xr:uid="{00000000-0005-0000-0000-00005A160000}"/>
    <cellStyle name="Normal 5 12 2 3 2 5" xfId="5728" xr:uid="{00000000-0005-0000-0000-00005B160000}"/>
    <cellStyle name="Normal 5 12 2 3 2 6" xfId="5729" xr:uid="{00000000-0005-0000-0000-00005C160000}"/>
    <cellStyle name="Normal 5 12 2 3 2 7" xfId="5730" xr:uid="{00000000-0005-0000-0000-00005D160000}"/>
    <cellStyle name="Normal 5 12 2 3 2 8" xfId="5731" xr:uid="{00000000-0005-0000-0000-00005E160000}"/>
    <cellStyle name="Normal 5 12 2 3 3" xfId="5732" xr:uid="{00000000-0005-0000-0000-00005F160000}"/>
    <cellStyle name="Normal 5 12 2 3 3 2" xfId="5733" xr:uid="{00000000-0005-0000-0000-000060160000}"/>
    <cellStyle name="Normal 5 12 2 3 3 3" xfId="5734" xr:uid="{00000000-0005-0000-0000-000061160000}"/>
    <cellStyle name="Normal 5 12 2 3 3 4" xfId="5735" xr:uid="{00000000-0005-0000-0000-000062160000}"/>
    <cellStyle name="Normal 5 12 2 3 3 5" xfId="5736" xr:uid="{00000000-0005-0000-0000-000063160000}"/>
    <cellStyle name="Normal 5 12 2 3 3 6" xfId="5737" xr:uid="{00000000-0005-0000-0000-000064160000}"/>
    <cellStyle name="Normal 5 12 2 3 3 7" xfId="5738" xr:uid="{00000000-0005-0000-0000-000065160000}"/>
    <cellStyle name="Normal 5 12 2 3 3 8" xfId="5739" xr:uid="{00000000-0005-0000-0000-000066160000}"/>
    <cellStyle name="Normal 5 12 2 3 4" xfId="5740" xr:uid="{00000000-0005-0000-0000-000067160000}"/>
    <cellStyle name="Normal 5 12 2 3 4 2" xfId="5741" xr:uid="{00000000-0005-0000-0000-000068160000}"/>
    <cellStyle name="Normal 5 12 2 3 4 3" xfId="5742" xr:uid="{00000000-0005-0000-0000-000069160000}"/>
    <cellStyle name="Normal 5 12 2 3 4 4" xfId="5743" xr:uid="{00000000-0005-0000-0000-00006A160000}"/>
    <cellStyle name="Normal 5 12 2 3 4 5" xfId="5744" xr:uid="{00000000-0005-0000-0000-00006B160000}"/>
    <cellStyle name="Normal 5 12 2 3 4 6" xfId="5745" xr:uid="{00000000-0005-0000-0000-00006C160000}"/>
    <cellStyle name="Normal 5 12 2 3 4 7" xfId="5746" xr:uid="{00000000-0005-0000-0000-00006D160000}"/>
    <cellStyle name="Normal 5 12 2 3 4 8" xfId="5747" xr:uid="{00000000-0005-0000-0000-00006E160000}"/>
    <cellStyle name="Normal 5 12 2 3 5" xfId="5748" xr:uid="{00000000-0005-0000-0000-00006F160000}"/>
    <cellStyle name="Normal 5 12 2 3 5 2" xfId="5749" xr:uid="{00000000-0005-0000-0000-000070160000}"/>
    <cellStyle name="Normal 5 12 2 3 5 3" xfId="5750" xr:uid="{00000000-0005-0000-0000-000071160000}"/>
    <cellStyle name="Normal 5 12 2 3 5 4" xfId="5751" xr:uid="{00000000-0005-0000-0000-000072160000}"/>
    <cellStyle name="Normal 5 12 2 3 5 5" xfId="5752" xr:uid="{00000000-0005-0000-0000-000073160000}"/>
    <cellStyle name="Normal 5 12 2 3 5 6" xfId="5753" xr:uid="{00000000-0005-0000-0000-000074160000}"/>
    <cellStyle name="Normal 5 12 2 3 5 7" xfId="5754" xr:uid="{00000000-0005-0000-0000-000075160000}"/>
    <cellStyle name="Normal 5 12 2 3 5 8" xfId="5755" xr:uid="{00000000-0005-0000-0000-000076160000}"/>
    <cellStyle name="Normal 5 12 2 3 6" xfId="5756" xr:uid="{00000000-0005-0000-0000-000077160000}"/>
    <cellStyle name="Normal 5 12 2 3 7" xfId="5757" xr:uid="{00000000-0005-0000-0000-000078160000}"/>
    <cellStyle name="Normal 5 12 2 3 8" xfId="5758" xr:uid="{00000000-0005-0000-0000-000079160000}"/>
    <cellStyle name="Normal 5 12 2 3 9" xfId="5759" xr:uid="{00000000-0005-0000-0000-00007A160000}"/>
    <cellStyle name="Normal 5 12 2 4" xfId="5760" xr:uid="{00000000-0005-0000-0000-00007B160000}"/>
    <cellStyle name="Normal 5 12 2 4 10" xfId="5761" xr:uid="{00000000-0005-0000-0000-00007C160000}"/>
    <cellStyle name="Normal 5 12 2 4 11" xfId="5762" xr:uid="{00000000-0005-0000-0000-00007D160000}"/>
    <cellStyle name="Normal 5 12 2 4 12" xfId="5763" xr:uid="{00000000-0005-0000-0000-00007E160000}"/>
    <cellStyle name="Normal 5 12 2 4 2" xfId="5764" xr:uid="{00000000-0005-0000-0000-00007F160000}"/>
    <cellStyle name="Normal 5 12 2 4 2 2" xfId="5765" xr:uid="{00000000-0005-0000-0000-000080160000}"/>
    <cellStyle name="Normal 5 12 2 4 2 3" xfId="5766" xr:uid="{00000000-0005-0000-0000-000081160000}"/>
    <cellStyle name="Normal 5 12 2 4 2 4" xfId="5767" xr:uid="{00000000-0005-0000-0000-000082160000}"/>
    <cellStyle name="Normal 5 12 2 4 2 5" xfId="5768" xr:uid="{00000000-0005-0000-0000-000083160000}"/>
    <cellStyle name="Normal 5 12 2 4 2 6" xfId="5769" xr:uid="{00000000-0005-0000-0000-000084160000}"/>
    <cellStyle name="Normal 5 12 2 4 2 7" xfId="5770" xr:uid="{00000000-0005-0000-0000-000085160000}"/>
    <cellStyle name="Normal 5 12 2 4 2 8" xfId="5771" xr:uid="{00000000-0005-0000-0000-000086160000}"/>
    <cellStyle name="Normal 5 12 2 4 3" xfId="5772" xr:uid="{00000000-0005-0000-0000-000087160000}"/>
    <cellStyle name="Normal 5 12 2 4 3 2" xfId="5773" xr:uid="{00000000-0005-0000-0000-000088160000}"/>
    <cellStyle name="Normal 5 12 2 4 3 3" xfId="5774" xr:uid="{00000000-0005-0000-0000-000089160000}"/>
    <cellStyle name="Normal 5 12 2 4 3 4" xfId="5775" xr:uid="{00000000-0005-0000-0000-00008A160000}"/>
    <cellStyle name="Normal 5 12 2 4 3 5" xfId="5776" xr:uid="{00000000-0005-0000-0000-00008B160000}"/>
    <cellStyle name="Normal 5 12 2 4 3 6" xfId="5777" xr:uid="{00000000-0005-0000-0000-00008C160000}"/>
    <cellStyle name="Normal 5 12 2 4 3 7" xfId="5778" xr:uid="{00000000-0005-0000-0000-00008D160000}"/>
    <cellStyle name="Normal 5 12 2 4 3 8" xfId="5779" xr:uid="{00000000-0005-0000-0000-00008E160000}"/>
    <cellStyle name="Normal 5 12 2 4 4" xfId="5780" xr:uid="{00000000-0005-0000-0000-00008F160000}"/>
    <cellStyle name="Normal 5 12 2 4 4 2" xfId="5781" xr:uid="{00000000-0005-0000-0000-000090160000}"/>
    <cellStyle name="Normal 5 12 2 4 4 3" xfId="5782" xr:uid="{00000000-0005-0000-0000-000091160000}"/>
    <cellStyle name="Normal 5 12 2 4 4 4" xfId="5783" xr:uid="{00000000-0005-0000-0000-000092160000}"/>
    <cellStyle name="Normal 5 12 2 4 4 5" xfId="5784" xr:uid="{00000000-0005-0000-0000-000093160000}"/>
    <cellStyle name="Normal 5 12 2 4 4 6" xfId="5785" xr:uid="{00000000-0005-0000-0000-000094160000}"/>
    <cellStyle name="Normal 5 12 2 4 4 7" xfId="5786" xr:uid="{00000000-0005-0000-0000-000095160000}"/>
    <cellStyle name="Normal 5 12 2 4 4 8" xfId="5787" xr:uid="{00000000-0005-0000-0000-000096160000}"/>
    <cellStyle name="Normal 5 12 2 4 5" xfId="5788" xr:uid="{00000000-0005-0000-0000-000097160000}"/>
    <cellStyle name="Normal 5 12 2 4 5 2" xfId="5789" xr:uid="{00000000-0005-0000-0000-000098160000}"/>
    <cellStyle name="Normal 5 12 2 4 5 3" xfId="5790" xr:uid="{00000000-0005-0000-0000-000099160000}"/>
    <cellStyle name="Normal 5 12 2 4 5 4" xfId="5791" xr:uid="{00000000-0005-0000-0000-00009A160000}"/>
    <cellStyle name="Normal 5 12 2 4 5 5" xfId="5792" xr:uid="{00000000-0005-0000-0000-00009B160000}"/>
    <cellStyle name="Normal 5 12 2 4 5 6" xfId="5793" xr:uid="{00000000-0005-0000-0000-00009C160000}"/>
    <cellStyle name="Normal 5 12 2 4 5 7" xfId="5794" xr:uid="{00000000-0005-0000-0000-00009D160000}"/>
    <cellStyle name="Normal 5 12 2 4 5 8" xfId="5795" xr:uid="{00000000-0005-0000-0000-00009E160000}"/>
    <cellStyle name="Normal 5 12 2 4 6" xfId="5796" xr:uid="{00000000-0005-0000-0000-00009F160000}"/>
    <cellStyle name="Normal 5 12 2 4 7" xfId="5797" xr:uid="{00000000-0005-0000-0000-0000A0160000}"/>
    <cellStyle name="Normal 5 12 2 4 8" xfId="5798" xr:uid="{00000000-0005-0000-0000-0000A1160000}"/>
    <cellStyle name="Normal 5 12 2 4 9" xfId="5799" xr:uid="{00000000-0005-0000-0000-0000A2160000}"/>
    <cellStyle name="Normal 5 12 2 5" xfId="5800" xr:uid="{00000000-0005-0000-0000-0000A3160000}"/>
    <cellStyle name="Normal 5 12 2 5 10" xfId="5801" xr:uid="{00000000-0005-0000-0000-0000A4160000}"/>
    <cellStyle name="Normal 5 12 2 5 11" xfId="5802" xr:uid="{00000000-0005-0000-0000-0000A5160000}"/>
    <cellStyle name="Normal 5 12 2 5 12" xfId="5803" xr:uid="{00000000-0005-0000-0000-0000A6160000}"/>
    <cellStyle name="Normal 5 12 2 5 2" xfId="5804" xr:uid="{00000000-0005-0000-0000-0000A7160000}"/>
    <cellStyle name="Normal 5 12 2 5 2 2" xfId="5805" xr:uid="{00000000-0005-0000-0000-0000A8160000}"/>
    <cellStyle name="Normal 5 12 2 5 2 3" xfId="5806" xr:uid="{00000000-0005-0000-0000-0000A9160000}"/>
    <cellStyle name="Normal 5 12 2 5 2 4" xfId="5807" xr:uid="{00000000-0005-0000-0000-0000AA160000}"/>
    <cellStyle name="Normal 5 12 2 5 2 5" xfId="5808" xr:uid="{00000000-0005-0000-0000-0000AB160000}"/>
    <cellStyle name="Normal 5 12 2 5 2 6" xfId="5809" xr:uid="{00000000-0005-0000-0000-0000AC160000}"/>
    <cellStyle name="Normal 5 12 2 5 2 7" xfId="5810" xr:uid="{00000000-0005-0000-0000-0000AD160000}"/>
    <cellStyle name="Normal 5 12 2 5 2 8" xfId="5811" xr:uid="{00000000-0005-0000-0000-0000AE160000}"/>
    <cellStyle name="Normal 5 12 2 5 3" xfId="5812" xr:uid="{00000000-0005-0000-0000-0000AF160000}"/>
    <cellStyle name="Normal 5 12 2 5 3 2" xfId="5813" xr:uid="{00000000-0005-0000-0000-0000B0160000}"/>
    <cellStyle name="Normal 5 12 2 5 3 3" xfId="5814" xr:uid="{00000000-0005-0000-0000-0000B1160000}"/>
    <cellStyle name="Normal 5 12 2 5 3 4" xfId="5815" xr:uid="{00000000-0005-0000-0000-0000B2160000}"/>
    <cellStyle name="Normal 5 12 2 5 3 5" xfId="5816" xr:uid="{00000000-0005-0000-0000-0000B3160000}"/>
    <cellStyle name="Normal 5 12 2 5 3 6" xfId="5817" xr:uid="{00000000-0005-0000-0000-0000B4160000}"/>
    <cellStyle name="Normal 5 12 2 5 3 7" xfId="5818" xr:uid="{00000000-0005-0000-0000-0000B5160000}"/>
    <cellStyle name="Normal 5 12 2 5 3 8" xfId="5819" xr:uid="{00000000-0005-0000-0000-0000B6160000}"/>
    <cellStyle name="Normal 5 12 2 5 4" xfId="5820" xr:uid="{00000000-0005-0000-0000-0000B7160000}"/>
    <cellStyle name="Normal 5 12 2 5 4 2" xfId="5821" xr:uid="{00000000-0005-0000-0000-0000B8160000}"/>
    <cellStyle name="Normal 5 12 2 5 4 3" xfId="5822" xr:uid="{00000000-0005-0000-0000-0000B9160000}"/>
    <cellStyle name="Normal 5 12 2 5 4 4" xfId="5823" xr:uid="{00000000-0005-0000-0000-0000BA160000}"/>
    <cellStyle name="Normal 5 12 2 5 4 5" xfId="5824" xr:uid="{00000000-0005-0000-0000-0000BB160000}"/>
    <cellStyle name="Normal 5 12 2 5 4 6" xfId="5825" xr:uid="{00000000-0005-0000-0000-0000BC160000}"/>
    <cellStyle name="Normal 5 12 2 5 4 7" xfId="5826" xr:uid="{00000000-0005-0000-0000-0000BD160000}"/>
    <cellStyle name="Normal 5 12 2 5 4 8" xfId="5827" xr:uid="{00000000-0005-0000-0000-0000BE160000}"/>
    <cellStyle name="Normal 5 12 2 5 5" xfId="5828" xr:uid="{00000000-0005-0000-0000-0000BF160000}"/>
    <cellStyle name="Normal 5 12 2 5 5 2" xfId="5829" xr:uid="{00000000-0005-0000-0000-0000C0160000}"/>
    <cellStyle name="Normal 5 12 2 5 5 3" xfId="5830" xr:uid="{00000000-0005-0000-0000-0000C1160000}"/>
    <cellStyle name="Normal 5 12 2 5 5 4" xfId="5831" xr:uid="{00000000-0005-0000-0000-0000C2160000}"/>
    <cellStyle name="Normal 5 12 2 5 5 5" xfId="5832" xr:uid="{00000000-0005-0000-0000-0000C3160000}"/>
    <cellStyle name="Normal 5 12 2 5 5 6" xfId="5833" xr:uid="{00000000-0005-0000-0000-0000C4160000}"/>
    <cellStyle name="Normal 5 12 2 5 5 7" xfId="5834" xr:uid="{00000000-0005-0000-0000-0000C5160000}"/>
    <cellStyle name="Normal 5 12 2 5 5 8" xfId="5835" xr:uid="{00000000-0005-0000-0000-0000C6160000}"/>
    <cellStyle name="Normal 5 12 2 5 6" xfId="5836" xr:uid="{00000000-0005-0000-0000-0000C7160000}"/>
    <cellStyle name="Normal 5 12 2 5 7" xfId="5837" xr:uid="{00000000-0005-0000-0000-0000C8160000}"/>
    <cellStyle name="Normal 5 12 2 5 8" xfId="5838" xr:uid="{00000000-0005-0000-0000-0000C9160000}"/>
    <cellStyle name="Normal 5 12 2 5 9" xfId="5839" xr:uid="{00000000-0005-0000-0000-0000CA160000}"/>
    <cellStyle name="Normal 5 12 2 6" xfId="5840" xr:uid="{00000000-0005-0000-0000-0000CB160000}"/>
    <cellStyle name="Normal 5 12 2 6 10" xfId="5841" xr:uid="{00000000-0005-0000-0000-0000CC160000}"/>
    <cellStyle name="Normal 5 12 2 6 11" xfId="5842" xr:uid="{00000000-0005-0000-0000-0000CD160000}"/>
    <cellStyle name="Normal 5 12 2 6 12" xfId="5843" xr:uid="{00000000-0005-0000-0000-0000CE160000}"/>
    <cellStyle name="Normal 5 12 2 6 2" xfId="5844" xr:uid="{00000000-0005-0000-0000-0000CF160000}"/>
    <cellStyle name="Normal 5 12 2 6 2 2" xfId="5845" xr:uid="{00000000-0005-0000-0000-0000D0160000}"/>
    <cellStyle name="Normal 5 12 2 6 2 3" xfId="5846" xr:uid="{00000000-0005-0000-0000-0000D1160000}"/>
    <cellStyle name="Normal 5 12 2 6 2 4" xfId="5847" xr:uid="{00000000-0005-0000-0000-0000D2160000}"/>
    <cellStyle name="Normal 5 12 2 6 2 5" xfId="5848" xr:uid="{00000000-0005-0000-0000-0000D3160000}"/>
    <cellStyle name="Normal 5 12 2 6 2 6" xfId="5849" xr:uid="{00000000-0005-0000-0000-0000D4160000}"/>
    <cellStyle name="Normal 5 12 2 6 2 7" xfId="5850" xr:uid="{00000000-0005-0000-0000-0000D5160000}"/>
    <cellStyle name="Normal 5 12 2 6 2 8" xfId="5851" xr:uid="{00000000-0005-0000-0000-0000D6160000}"/>
    <cellStyle name="Normal 5 12 2 6 3" xfId="5852" xr:uid="{00000000-0005-0000-0000-0000D7160000}"/>
    <cellStyle name="Normal 5 12 2 6 3 2" xfId="5853" xr:uid="{00000000-0005-0000-0000-0000D8160000}"/>
    <cellStyle name="Normal 5 12 2 6 3 3" xfId="5854" xr:uid="{00000000-0005-0000-0000-0000D9160000}"/>
    <cellStyle name="Normal 5 12 2 6 3 4" xfId="5855" xr:uid="{00000000-0005-0000-0000-0000DA160000}"/>
    <cellStyle name="Normal 5 12 2 6 3 5" xfId="5856" xr:uid="{00000000-0005-0000-0000-0000DB160000}"/>
    <cellStyle name="Normal 5 12 2 6 3 6" xfId="5857" xr:uid="{00000000-0005-0000-0000-0000DC160000}"/>
    <cellStyle name="Normal 5 12 2 6 3 7" xfId="5858" xr:uid="{00000000-0005-0000-0000-0000DD160000}"/>
    <cellStyle name="Normal 5 12 2 6 3 8" xfId="5859" xr:uid="{00000000-0005-0000-0000-0000DE160000}"/>
    <cellStyle name="Normal 5 12 2 6 4" xfId="5860" xr:uid="{00000000-0005-0000-0000-0000DF160000}"/>
    <cellStyle name="Normal 5 12 2 6 4 2" xfId="5861" xr:uid="{00000000-0005-0000-0000-0000E0160000}"/>
    <cellStyle name="Normal 5 12 2 6 4 3" xfId="5862" xr:uid="{00000000-0005-0000-0000-0000E1160000}"/>
    <cellStyle name="Normal 5 12 2 6 4 4" xfId="5863" xr:uid="{00000000-0005-0000-0000-0000E2160000}"/>
    <cellStyle name="Normal 5 12 2 6 4 5" xfId="5864" xr:uid="{00000000-0005-0000-0000-0000E3160000}"/>
    <cellStyle name="Normal 5 12 2 6 4 6" xfId="5865" xr:uid="{00000000-0005-0000-0000-0000E4160000}"/>
    <cellStyle name="Normal 5 12 2 6 4 7" xfId="5866" xr:uid="{00000000-0005-0000-0000-0000E5160000}"/>
    <cellStyle name="Normal 5 12 2 6 4 8" xfId="5867" xr:uid="{00000000-0005-0000-0000-0000E6160000}"/>
    <cellStyle name="Normal 5 12 2 6 5" xfId="5868" xr:uid="{00000000-0005-0000-0000-0000E7160000}"/>
    <cellStyle name="Normal 5 12 2 6 5 2" xfId="5869" xr:uid="{00000000-0005-0000-0000-0000E8160000}"/>
    <cellStyle name="Normal 5 12 2 6 5 3" xfId="5870" xr:uid="{00000000-0005-0000-0000-0000E9160000}"/>
    <cellStyle name="Normal 5 12 2 6 5 4" xfId="5871" xr:uid="{00000000-0005-0000-0000-0000EA160000}"/>
    <cellStyle name="Normal 5 12 2 6 5 5" xfId="5872" xr:uid="{00000000-0005-0000-0000-0000EB160000}"/>
    <cellStyle name="Normal 5 12 2 6 5 6" xfId="5873" xr:uid="{00000000-0005-0000-0000-0000EC160000}"/>
    <cellStyle name="Normal 5 12 2 6 5 7" xfId="5874" xr:uid="{00000000-0005-0000-0000-0000ED160000}"/>
    <cellStyle name="Normal 5 12 2 6 5 8" xfId="5875" xr:uid="{00000000-0005-0000-0000-0000EE160000}"/>
    <cellStyle name="Normal 5 12 2 6 6" xfId="5876" xr:uid="{00000000-0005-0000-0000-0000EF160000}"/>
    <cellStyle name="Normal 5 12 2 6 7" xfId="5877" xr:uid="{00000000-0005-0000-0000-0000F0160000}"/>
    <cellStyle name="Normal 5 12 2 6 8" xfId="5878" xr:uid="{00000000-0005-0000-0000-0000F1160000}"/>
    <cellStyle name="Normal 5 12 2 6 9" xfId="5879" xr:uid="{00000000-0005-0000-0000-0000F2160000}"/>
    <cellStyle name="Normal 5 12 2 7" xfId="5880" xr:uid="{00000000-0005-0000-0000-0000F3160000}"/>
    <cellStyle name="Normal 5 12 2 7 10" xfId="5881" xr:uid="{00000000-0005-0000-0000-0000F4160000}"/>
    <cellStyle name="Normal 5 12 2 7 11" xfId="5882" xr:uid="{00000000-0005-0000-0000-0000F5160000}"/>
    <cellStyle name="Normal 5 12 2 7 12" xfId="5883" xr:uid="{00000000-0005-0000-0000-0000F6160000}"/>
    <cellStyle name="Normal 5 12 2 7 2" xfId="5884" xr:uid="{00000000-0005-0000-0000-0000F7160000}"/>
    <cellStyle name="Normal 5 12 2 7 2 2" xfId="5885" xr:uid="{00000000-0005-0000-0000-0000F8160000}"/>
    <cellStyle name="Normal 5 12 2 7 2 3" xfId="5886" xr:uid="{00000000-0005-0000-0000-0000F9160000}"/>
    <cellStyle name="Normal 5 12 2 7 2 4" xfId="5887" xr:uid="{00000000-0005-0000-0000-0000FA160000}"/>
    <cellStyle name="Normal 5 12 2 7 2 5" xfId="5888" xr:uid="{00000000-0005-0000-0000-0000FB160000}"/>
    <cellStyle name="Normal 5 12 2 7 2 6" xfId="5889" xr:uid="{00000000-0005-0000-0000-0000FC160000}"/>
    <cellStyle name="Normal 5 12 2 7 2 7" xfId="5890" xr:uid="{00000000-0005-0000-0000-0000FD160000}"/>
    <cellStyle name="Normal 5 12 2 7 2 8" xfId="5891" xr:uid="{00000000-0005-0000-0000-0000FE160000}"/>
    <cellStyle name="Normal 5 12 2 7 3" xfId="5892" xr:uid="{00000000-0005-0000-0000-0000FF160000}"/>
    <cellStyle name="Normal 5 12 2 7 3 2" xfId="5893" xr:uid="{00000000-0005-0000-0000-000000170000}"/>
    <cellStyle name="Normal 5 12 2 7 3 3" xfId="5894" xr:uid="{00000000-0005-0000-0000-000001170000}"/>
    <cellStyle name="Normal 5 12 2 7 3 4" xfId="5895" xr:uid="{00000000-0005-0000-0000-000002170000}"/>
    <cellStyle name="Normal 5 12 2 7 3 5" xfId="5896" xr:uid="{00000000-0005-0000-0000-000003170000}"/>
    <cellStyle name="Normal 5 12 2 7 3 6" xfId="5897" xr:uid="{00000000-0005-0000-0000-000004170000}"/>
    <cellStyle name="Normal 5 12 2 7 3 7" xfId="5898" xr:uid="{00000000-0005-0000-0000-000005170000}"/>
    <cellStyle name="Normal 5 12 2 7 3 8" xfId="5899" xr:uid="{00000000-0005-0000-0000-000006170000}"/>
    <cellStyle name="Normal 5 12 2 7 4" xfId="5900" xr:uid="{00000000-0005-0000-0000-000007170000}"/>
    <cellStyle name="Normal 5 12 2 7 4 2" xfId="5901" xr:uid="{00000000-0005-0000-0000-000008170000}"/>
    <cellStyle name="Normal 5 12 2 7 4 3" xfId="5902" xr:uid="{00000000-0005-0000-0000-000009170000}"/>
    <cellStyle name="Normal 5 12 2 7 4 4" xfId="5903" xr:uid="{00000000-0005-0000-0000-00000A170000}"/>
    <cellStyle name="Normal 5 12 2 7 4 5" xfId="5904" xr:uid="{00000000-0005-0000-0000-00000B170000}"/>
    <cellStyle name="Normal 5 12 2 7 4 6" xfId="5905" xr:uid="{00000000-0005-0000-0000-00000C170000}"/>
    <cellStyle name="Normal 5 12 2 7 4 7" xfId="5906" xr:uid="{00000000-0005-0000-0000-00000D170000}"/>
    <cellStyle name="Normal 5 12 2 7 4 8" xfId="5907" xr:uid="{00000000-0005-0000-0000-00000E170000}"/>
    <cellStyle name="Normal 5 12 2 7 5" xfId="5908" xr:uid="{00000000-0005-0000-0000-00000F170000}"/>
    <cellStyle name="Normal 5 12 2 7 5 2" xfId="5909" xr:uid="{00000000-0005-0000-0000-000010170000}"/>
    <cellStyle name="Normal 5 12 2 7 5 3" xfId="5910" xr:uid="{00000000-0005-0000-0000-000011170000}"/>
    <cellStyle name="Normal 5 12 2 7 5 4" xfId="5911" xr:uid="{00000000-0005-0000-0000-000012170000}"/>
    <cellStyle name="Normal 5 12 2 7 5 5" xfId="5912" xr:uid="{00000000-0005-0000-0000-000013170000}"/>
    <cellStyle name="Normal 5 12 2 7 5 6" xfId="5913" xr:uid="{00000000-0005-0000-0000-000014170000}"/>
    <cellStyle name="Normal 5 12 2 7 5 7" xfId="5914" xr:uid="{00000000-0005-0000-0000-000015170000}"/>
    <cellStyle name="Normal 5 12 2 7 5 8" xfId="5915" xr:uid="{00000000-0005-0000-0000-000016170000}"/>
    <cellStyle name="Normal 5 12 2 7 6" xfId="5916" xr:uid="{00000000-0005-0000-0000-000017170000}"/>
    <cellStyle name="Normal 5 12 2 7 7" xfId="5917" xr:uid="{00000000-0005-0000-0000-000018170000}"/>
    <cellStyle name="Normal 5 12 2 7 8" xfId="5918" xr:uid="{00000000-0005-0000-0000-000019170000}"/>
    <cellStyle name="Normal 5 12 2 7 9" xfId="5919" xr:uid="{00000000-0005-0000-0000-00001A170000}"/>
    <cellStyle name="Normal 5 12 2 8" xfId="5920" xr:uid="{00000000-0005-0000-0000-00001B170000}"/>
    <cellStyle name="Normal 5 12 2 8 10" xfId="5921" xr:uid="{00000000-0005-0000-0000-00001C170000}"/>
    <cellStyle name="Normal 5 12 2 8 11" xfId="5922" xr:uid="{00000000-0005-0000-0000-00001D170000}"/>
    <cellStyle name="Normal 5 12 2 8 12" xfId="5923" xr:uid="{00000000-0005-0000-0000-00001E170000}"/>
    <cellStyle name="Normal 5 12 2 8 2" xfId="5924" xr:uid="{00000000-0005-0000-0000-00001F170000}"/>
    <cellStyle name="Normal 5 12 2 8 2 2" xfId="5925" xr:uid="{00000000-0005-0000-0000-000020170000}"/>
    <cellStyle name="Normal 5 12 2 8 2 3" xfId="5926" xr:uid="{00000000-0005-0000-0000-000021170000}"/>
    <cellStyle name="Normal 5 12 2 8 2 4" xfId="5927" xr:uid="{00000000-0005-0000-0000-000022170000}"/>
    <cellStyle name="Normal 5 12 2 8 2 5" xfId="5928" xr:uid="{00000000-0005-0000-0000-000023170000}"/>
    <cellStyle name="Normal 5 12 2 8 2 6" xfId="5929" xr:uid="{00000000-0005-0000-0000-000024170000}"/>
    <cellStyle name="Normal 5 12 2 8 2 7" xfId="5930" xr:uid="{00000000-0005-0000-0000-000025170000}"/>
    <cellStyle name="Normal 5 12 2 8 2 8" xfId="5931" xr:uid="{00000000-0005-0000-0000-000026170000}"/>
    <cellStyle name="Normal 5 12 2 8 3" xfId="5932" xr:uid="{00000000-0005-0000-0000-000027170000}"/>
    <cellStyle name="Normal 5 12 2 8 3 2" xfId="5933" xr:uid="{00000000-0005-0000-0000-000028170000}"/>
    <cellStyle name="Normal 5 12 2 8 3 3" xfId="5934" xr:uid="{00000000-0005-0000-0000-000029170000}"/>
    <cellStyle name="Normal 5 12 2 8 3 4" xfId="5935" xr:uid="{00000000-0005-0000-0000-00002A170000}"/>
    <cellStyle name="Normal 5 12 2 8 3 5" xfId="5936" xr:uid="{00000000-0005-0000-0000-00002B170000}"/>
    <cellStyle name="Normal 5 12 2 8 3 6" xfId="5937" xr:uid="{00000000-0005-0000-0000-00002C170000}"/>
    <cellStyle name="Normal 5 12 2 8 3 7" xfId="5938" xr:uid="{00000000-0005-0000-0000-00002D170000}"/>
    <cellStyle name="Normal 5 12 2 8 3 8" xfId="5939" xr:uid="{00000000-0005-0000-0000-00002E170000}"/>
    <cellStyle name="Normal 5 12 2 8 4" xfId="5940" xr:uid="{00000000-0005-0000-0000-00002F170000}"/>
    <cellStyle name="Normal 5 12 2 8 4 2" xfId="5941" xr:uid="{00000000-0005-0000-0000-000030170000}"/>
    <cellStyle name="Normal 5 12 2 8 4 3" xfId="5942" xr:uid="{00000000-0005-0000-0000-000031170000}"/>
    <cellStyle name="Normal 5 12 2 8 4 4" xfId="5943" xr:uid="{00000000-0005-0000-0000-000032170000}"/>
    <cellStyle name="Normal 5 12 2 8 4 5" xfId="5944" xr:uid="{00000000-0005-0000-0000-000033170000}"/>
    <cellStyle name="Normal 5 12 2 8 4 6" xfId="5945" xr:uid="{00000000-0005-0000-0000-000034170000}"/>
    <cellStyle name="Normal 5 12 2 8 4 7" xfId="5946" xr:uid="{00000000-0005-0000-0000-000035170000}"/>
    <cellStyle name="Normal 5 12 2 8 4 8" xfId="5947" xr:uid="{00000000-0005-0000-0000-000036170000}"/>
    <cellStyle name="Normal 5 12 2 8 5" xfId="5948" xr:uid="{00000000-0005-0000-0000-000037170000}"/>
    <cellStyle name="Normal 5 12 2 8 5 2" xfId="5949" xr:uid="{00000000-0005-0000-0000-000038170000}"/>
    <cellStyle name="Normal 5 12 2 8 5 3" xfId="5950" xr:uid="{00000000-0005-0000-0000-000039170000}"/>
    <cellStyle name="Normal 5 12 2 8 5 4" xfId="5951" xr:uid="{00000000-0005-0000-0000-00003A170000}"/>
    <cellStyle name="Normal 5 12 2 8 5 5" xfId="5952" xr:uid="{00000000-0005-0000-0000-00003B170000}"/>
    <cellStyle name="Normal 5 12 2 8 5 6" xfId="5953" xr:uid="{00000000-0005-0000-0000-00003C170000}"/>
    <cellStyle name="Normal 5 12 2 8 5 7" xfId="5954" xr:uid="{00000000-0005-0000-0000-00003D170000}"/>
    <cellStyle name="Normal 5 12 2 8 5 8" xfId="5955" xr:uid="{00000000-0005-0000-0000-00003E170000}"/>
    <cellStyle name="Normal 5 12 2 8 6" xfId="5956" xr:uid="{00000000-0005-0000-0000-00003F170000}"/>
    <cellStyle name="Normal 5 12 2 8 7" xfId="5957" xr:uid="{00000000-0005-0000-0000-000040170000}"/>
    <cellStyle name="Normal 5 12 2 8 8" xfId="5958" xr:uid="{00000000-0005-0000-0000-000041170000}"/>
    <cellStyle name="Normal 5 12 2 8 9" xfId="5959" xr:uid="{00000000-0005-0000-0000-000042170000}"/>
    <cellStyle name="Normal 5 12 2 9" xfId="5960" xr:uid="{00000000-0005-0000-0000-000043170000}"/>
    <cellStyle name="Normal 5 12 2 9 10" xfId="5961" xr:uid="{00000000-0005-0000-0000-000044170000}"/>
    <cellStyle name="Normal 5 12 2 9 11" xfId="5962" xr:uid="{00000000-0005-0000-0000-000045170000}"/>
    <cellStyle name="Normal 5 12 2 9 12" xfId="5963" xr:uid="{00000000-0005-0000-0000-000046170000}"/>
    <cellStyle name="Normal 5 12 2 9 2" xfId="5964" xr:uid="{00000000-0005-0000-0000-000047170000}"/>
    <cellStyle name="Normal 5 12 2 9 2 2" xfId="5965" xr:uid="{00000000-0005-0000-0000-000048170000}"/>
    <cellStyle name="Normal 5 12 2 9 2 3" xfId="5966" xr:uid="{00000000-0005-0000-0000-000049170000}"/>
    <cellStyle name="Normal 5 12 2 9 2 4" xfId="5967" xr:uid="{00000000-0005-0000-0000-00004A170000}"/>
    <cellStyle name="Normal 5 12 2 9 2 5" xfId="5968" xr:uid="{00000000-0005-0000-0000-00004B170000}"/>
    <cellStyle name="Normal 5 12 2 9 2 6" xfId="5969" xr:uid="{00000000-0005-0000-0000-00004C170000}"/>
    <cellStyle name="Normal 5 12 2 9 2 7" xfId="5970" xr:uid="{00000000-0005-0000-0000-00004D170000}"/>
    <cellStyle name="Normal 5 12 2 9 2 8" xfId="5971" xr:uid="{00000000-0005-0000-0000-00004E170000}"/>
    <cellStyle name="Normal 5 12 2 9 3" xfId="5972" xr:uid="{00000000-0005-0000-0000-00004F170000}"/>
    <cellStyle name="Normal 5 12 2 9 3 2" xfId="5973" xr:uid="{00000000-0005-0000-0000-000050170000}"/>
    <cellStyle name="Normal 5 12 2 9 3 3" xfId="5974" xr:uid="{00000000-0005-0000-0000-000051170000}"/>
    <cellStyle name="Normal 5 12 2 9 3 4" xfId="5975" xr:uid="{00000000-0005-0000-0000-000052170000}"/>
    <cellStyle name="Normal 5 12 2 9 3 5" xfId="5976" xr:uid="{00000000-0005-0000-0000-000053170000}"/>
    <cellStyle name="Normal 5 12 2 9 3 6" xfId="5977" xr:uid="{00000000-0005-0000-0000-000054170000}"/>
    <cellStyle name="Normal 5 12 2 9 3 7" xfId="5978" xr:uid="{00000000-0005-0000-0000-000055170000}"/>
    <cellStyle name="Normal 5 12 2 9 3 8" xfId="5979" xr:uid="{00000000-0005-0000-0000-000056170000}"/>
    <cellStyle name="Normal 5 12 2 9 4" xfId="5980" xr:uid="{00000000-0005-0000-0000-000057170000}"/>
    <cellStyle name="Normal 5 12 2 9 4 2" xfId="5981" xr:uid="{00000000-0005-0000-0000-000058170000}"/>
    <cellStyle name="Normal 5 12 2 9 4 3" xfId="5982" xr:uid="{00000000-0005-0000-0000-000059170000}"/>
    <cellStyle name="Normal 5 12 2 9 4 4" xfId="5983" xr:uid="{00000000-0005-0000-0000-00005A170000}"/>
    <cellStyle name="Normal 5 12 2 9 4 5" xfId="5984" xr:uid="{00000000-0005-0000-0000-00005B170000}"/>
    <cellStyle name="Normal 5 12 2 9 4 6" xfId="5985" xr:uid="{00000000-0005-0000-0000-00005C170000}"/>
    <cellStyle name="Normal 5 12 2 9 4 7" xfId="5986" xr:uid="{00000000-0005-0000-0000-00005D170000}"/>
    <cellStyle name="Normal 5 12 2 9 4 8" xfId="5987" xr:uid="{00000000-0005-0000-0000-00005E170000}"/>
    <cellStyle name="Normal 5 12 2 9 5" xfId="5988" xr:uid="{00000000-0005-0000-0000-00005F170000}"/>
    <cellStyle name="Normal 5 12 2 9 5 2" xfId="5989" xr:uid="{00000000-0005-0000-0000-000060170000}"/>
    <cellStyle name="Normal 5 12 2 9 5 3" xfId="5990" xr:uid="{00000000-0005-0000-0000-000061170000}"/>
    <cellStyle name="Normal 5 12 2 9 5 4" xfId="5991" xr:uid="{00000000-0005-0000-0000-000062170000}"/>
    <cellStyle name="Normal 5 12 2 9 5 5" xfId="5992" xr:uid="{00000000-0005-0000-0000-000063170000}"/>
    <cellStyle name="Normal 5 12 2 9 5 6" xfId="5993" xr:uid="{00000000-0005-0000-0000-000064170000}"/>
    <cellStyle name="Normal 5 12 2 9 5 7" xfId="5994" xr:uid="{00000000-0005-0000-0000-000065170000}"/>
    <cellStyle name="Normal 5 12 2 9 5 8" xfId="5995" xr:uid="{00000000-0005-0000-0000-000066170000}"/>
    <cellStyle name="Normal 5 12 2 9 6" xfId="5996" xr:uid="{00000000-0005-0000-0000-000067170000}"/>
    <cellStyle name="Normal 5 12 2 9 7" xfId="5997" xr:uid="{00000000-0005-0000-0000-000068170000}"/>
    <cellStyle name="Normal 5 12 2 9 8" xfId="5998" xr:uid="{00000000-0005-0000-0000-000069170000}"/>
    <cellStyle name="Normal 5 12 2 9 9" xfId="5999" xr:uid="{00000000-0005-0000-0000-00006A170000}"/>
    <cellStyle name="Normal 5 12 20" xfId="6000" xr:uid="{00000000-0005-0000-0000-00006B170000}"/>
    <cellStyle name="Normal 5 12 20 2" xfId="6001" xr:uid="{00000000-0005-0000-0000-00006C170000}"/>
    <cellStyle name="Normal 5 12 20 3" xfId="6002" xr:uid="{00000000-0005-0000-0000-00006D170000}"/>
    <cellStyle name="Normal 5 12 20 4" xfId="6003" xr:uid="{00000000-0005-0000-0000-00006E170000}"/>
    <cellStyle name="Normal 5 12 20 5" xfId="6004" xr:uid="{00000000-0005-0000-0000-00006F170000}"/>
    <cellStyle name="Normal 5 12 20 6" xfId="6005" xr:uid="{00000000-0005-0000-0000-000070170000}"/>
    <cellStyle name="Normal 5 12 20 7" xfId="6006" xr:uid="{00000000-0005-0000-0000-000071170000}"/>
    <cellStyle name="Normal 5 12 20 8" xfId="6007" xr:uid="{00000000-0005-0000-0000-000072170000}"/>
    <cellStyle name="Normal 5 12 21" xfId="6008" xr:uid="{00000000-0005-0000-0000-000073170000}"/>
    <cellStyle name="Normal 5 12 22" xfId="6009" xr:uid="{00000000-0005-0000-0000-000074170000}"/>
    <cellStyle name="Normal 5 12 23" xfId="6010" xr:uid="{00000000-0005-0000-0000-000075170000}"/>
    <cellStyle name="Normal 5 12 24" xfId="6011" xr:uid="{00000000-0005-0000-0000-000076170000}"/>
    <cellStyle name="Normal 5 12 25" xfId="6012" xr:uid="{00000000-0005-0000-0000-000077170000}"/>
    <cellStyle name="Normal 5 12 26" xfId="6013" xr:uid="{00000000-0005-0000-0000-000078170000}"/>
    <cellStyle name="Normal 5 12 27" xfId="6014" xr:uid="{00000000-0005-0000-0000-000079170000}"/>
    <cellStyle name="Normal 5 12 3" xfId="6015" xr:uid="{00000000-0005-0000-0000-00007A170000}"/>
    <cellStyle name="Normal 5 12 3 10" xfId="6016" xr:uid="{00000000-0005-0000-0000-00007B170000}"/>
    <cellStyle name="Normal 5 12 3 10 10" xfId="6017" xr:uid="{00000000-0005-0000-0000-00007C170000}"/>
    <cellStyle name="Normal 5 12 3 10 11" xfId="6018" xr:uid="{00000000-0005-0000-0000-00007D170000}"/>
    <cellStyle name="Normal 5 12 3 10 12" xfId="6019" xr:uid="{00000000-0005-0000-0000-00007E170000}"/>
    <cellStyle name="Normal 5 12 3 10 2" xfId="6020" xr:uid="{00000000-0005-0000-0000-00007F170000}"/>
    <cellStyle name="Normal 5 12 3 10 2 2" xfId="6021" xr:uid="{00000000-0005-0000-0000-000080170000}"/>
    <cellStyle name="Normal 5 12 3 10 2 3" xfId="6022" xr:uid="{00000000-0005-0000-0000-000081170000}"/>
    <cellStyle name="Normal 5 12 3 10 2 4" xfId="6023" xr:uid="{00000000-0005-0000-0000-000082170000}"/>
    <cellStyle name="Normal 5 12 3 10 2 5" xfId="6024" xr:uid="{00000000-0005-0000-0000-000083170000}"/>
    <cellStyle name="Normal 5 12 3 10 2 6" xfId="6025" xr:uid="{00000000-0005-0000-0000-000084170000}"/>
    <cellStyle name="Normal 5 12 3 10 2 7" xfId="6026" xr:uid="{00000000-0005-0000-0000-000085170000}"/>
    <cellStyle name="Normal 5 12 3 10 2 8" xfId="6027" xr:uid="{00000000-0005-0000-0000-000086170000}"/>
    <cellStyle name="Normal 5 12 3 10 3" xfId="6028" xr:uid="{00000000-0005-0000-0000-000087170000}"/>
    <cellStyle name="Normal 5 12 3 10 3 2" xfId="6029" xr:uid="{00000000-0005-0000-0000-000088170000}"/>
    <cellStyle name="Normal 5 12 3 10 3 3" xfId="6030" xr:uid="{00000000-0005-0000-0000-000089170000}"/>
    <cellStyle name="Normal 5 12 3 10 3 4" xfId="6031" xr:uid="{00000000-0005-0000-0000-00008A170000}"/>
    <cellStyle name="Normal 5 12 3 10 3 5" xfId="6032" xr:uid="{00000000-0005-0000-0000-00008B170000}"/>
    <cellStyle name="Normal 5 12 3 10 3 6" xfId="6033" xr:uid="{00000000-0005-0000-0000-00008C170000}"/>
    <cellStyle name="Normal 5 12 3 10 3 7" xfId="6034" xr:uid="{00000000-0005-0000-0000-00008D170000}"/>
    <cellStyle name="Normal 5 12 3 10 3 8" xfId="6035" xr:uid="{00000000-0005-0000-0000-00008E170000}"/>
    <cellStyle name="Normal 5 12 3 10 4" xfId="6036" xr:uid="{00000000-0005-0000-0000-00008F170000}"/>
    <cellStyle name="Normal 5 12 3 10 4 2" xfId="6037" xr:uid="{00000000-0005-0000-0000-000090170000}"/>
    <cellStyle name="Normal 5 12 3 10 4 3" xfId="6038" xr:uid="{00000000-0005-0000-0000-000091170000}"/>
    <cellStyle name="Normal 5 12 3 10 4 4" xfId="6039" xr:uid="{00000000-0005-0000-0000-000092170000}"/>
    <cellStyle name="Normal 5 12 3 10 4 5" xfId="6040" xr:uid="{00000000-0005-0000-0000-000093170000}"/>
    <cellStyle name="Normal 5 12 3 10 4 6" xfId="6041" xr:uid="{00000000-0005-0000-0000-000094170000}"/>
    <cellStyle name="Normal 5 12 3 10 4 7" xfId="6042" xr:uid="{00000000-0005-0000-0000-000095170000}"/>
    <cellStyle name="Normal 5 12 3 10 4 8" xfId="6043" xr:uid="{00000000-0005-0000-0000-000096170000}"/>
    <cellStyle name="Normal 5 12 3 10 5" xfId="6044" xr:uid="{00000000-0005-0000-0000-000097170000}"/>
    <cellStyle name="Normal 5 12 3 10 5 2" xfId="6045" xr:uid="{00000000-0005-0000-0000-000098170000}"/>
    <cellStyle name="Normal 5 12 3 10 5 3" xfId="6046" xr:uid="{00000000-0005-0000-0000-000099170000}"/>
    <cellStyle name="Normal 5 12 3 10 5 4" xfId="6047" xr:uid="{00000000-0005-0000-0000-00009A170000}"/>
    <cellStyle name="Normal 5 12 3 10 5 5" xfId="6048" xr:uid="{00000000-0005-0000-0000-00009B170000}"/>
    <cellStyle name="Normal 5 12 3 10 5 6" xfId="6049" xr:uid="{00000000-0005-0000-0000-00009C170000}"/>
    <cellStyle name="Normal 5 12 3 10 5 7" xfId="6050" xr:uid="{00000000-0005-0000-0000-00009D170000}"/>
    <cellStyle name="Normal 5 12 3 10 5 8" xfId="6051" xr:uid="{00000000-0005-0000-0000-00009E170000}"/>
    <cellStyle name="Normal 5 12 3 10 6" xfId="6052" xr:uid="{00000000-0005-0000-0000-00009F170000}"/>
    <cellStyle name="Normal 5 12 3 10 7" xfId="6053" xr:uid="{00000000-0005-0000-0000-0000A0170000}"/>
    <cellStyle name="Normal 5 12 3 10 8" xfId="6054" xr:uid="{00000000-0005-0000-0000-0000A1170000}"/>
    <cellStyle name="Normal 5 12 3 10 9" xfId="6055" xr:uid="{00000000-0005-0000-0000-0000A2170000}"/>
    <cellStyle name="Normal 5 12 3 11" xfId="6056" xr:uid="{00000000-0005-0000-0000-0000A3170000}"/>
    <cellStyle name="Normal 5 12 3 11 10" xfId="6057" xr:uid="{00000000-0005-0000-0000-0000A4170000}"/>
    <cellStyle name="Normal 5 12 3 11 11" xfId="6058" xr:uid="{00000000-0005-0000-0000-0000A5170000}"/>
    <cellStyle name="Normal 5 12 3 11 12" xfId="6059" xr:uid="{00000000-0005-0000-0000-0000A6170000}"/>
    <cellStyle name="Normal 5 12 3 11 2" xfId="6060" xr:uid="{00000000-0005-0000-0000-0000A7170000}"/>
    <cellStyle name="Normal 5 12 3 11 2 2" xfId="6061" xr:uid="{00000000-0005-0000-0000-0000A8170000}"/>
    <cellStyle name="Normal 5 12 3 11 2 3" xfId="6062" xr:uid="{00000000-0005-0000-0000-0000A9170000}"/>
    <cellStyle name="Normal 5 12 3 11 2 4" xfId="6063" xr:uid="{00000000-0005-0000-0000-0000AA170000}"/>
    <cellStyle name="Normal 5 12 3 11 2 5" xfId="6064" xr:uid="{00000000-0005-0000-0000-0000AB170000}"/>
    <cellStyle name="Normal 5 12 3 11 2 6" xfId="6065" xr:uid="{00000000-0005-0000-0000-0000AC170000}"/>
    <cellStyle name="Normal 5 12 3 11 2 7" xfId="6066" xr:uid="{00000000-0005-0000-0000-0000AD170000}"/>
    <cellStyle name="Normal 5 12 3 11 2 8" xfId="6067" xr:uid="{00000000-0005-0000-0000-0000AE170000}"/>
    <cellStyle name="Normal 5 12 3 11 3" xfId="6068" xr:uid="{00000000-0005-0000-0000-0000AF170000}"/>
    <cellStyle name="Normal 5 12 3 11 3 2" xfId="6069" xr:uid="{00000000-0005-0000-0000-0000B0170000}"/>
    <cellStyle name="Normal 5 12 3 11 3 3" xfId="6070" xr:uid="{00000000-0005-0000-0000-0000B1170000}"/>
    <cellStyle name="Normal 5 12 3 11 3 4" xfId="6071" xr:uid="{00000000-0005-0000-0000-0000B2170000}"/>
    <cellStyle name="Normal 5 12 3 11 3 5" xfId="6072" xr:uid="{00000000-0005-0000-0000-0000B3170000}"/>
    <cellStyle name="Normal 5 12 3 11 3 6" xfId="6073" xr:uid="{00000000-0005-0000-0000-0000B4170000}"/>
    <cellStyle name="Normal 5 12 3 11 3 7" xfId="6074" xr:uid="{00000000-0005-0000-0000-0000B5170000}"/>
    <cellStyle name="Normal 5 12 3 11 3 8" xfId="6075" xr:uid="{00000000-0005-0000-0000-0000B6170000}"/>
    <cellStyle name="Normal 5 12 3 11 4" xfId="6076" xr:uid="{00000000-0005-0000-0000-0000B7170000}"/>
    <cellStyle name="Normal 5 12 3 11 4 2" xfId="6077" xr:uid="{00000000-0005-0000-0000-0000B8170000}"/>
    <cellStyle name="Normal 5 12 3 11 4 3" xfId="6078" xr:uid="{00000000-0005-0000-0000-0000B9170000}"/>
    <cellStyle name="Normal 5 12 3 11 4 4" xfId="6079" xr:uid="{00000000-0005-0000-0000-0000BA170000}"/>
    <cellStyle name="Normal 5 12 3 11 4 5" xfId="6080" xr:uid="{00000000-0005-0000-0000-0000BB170000}"/>
    <cellStyle name="Normal 5 12 3 11 4 6" xfId="6081" xr:uid="{00000000-0005-0000-0000-0000BC170000}"/>
    <cellStyle name="Normal 5 12 3 11 4 7" xfId="6082" xr:uid="{00000000-0005-0000-0000-0000BD170000}"/>
    <cellStyle name="Normal 5 12 3 11 4 8" xfId="6083" xr:uid="{00000000-0005-0000-0000-0000BE170000}"/>
    <cellStyle name="Normal 5 12 3 11 5" xfId="6084" xr:uid="{00000000-0005-0000-0000-0000BF170000}"/>
    <cellStyle name="Normal 5 12 3 11 5 2" xfId="6085" xr:uid="{00000000-0005-0000-0000-0000C0170000}"/>
    <cellStyle name="Normal 5 12 3 11 5 3" xfId="6086" xr:uid="{00000000-0005-0000-0000-0000C1170000}"/>
    <cellStyle name="Normal 5 12 3 11 5 4" xfId="6087" xr:uid="{00000000-0005-0000-0000-0000C2170000}"/>
    <cellStyle name="Normal 5 12 3 11 5 5" xfId="6088" xr:uid="{00000000-0005-0000-0000-0000C3170000}"/>
    <cellStyle name="Normal 5 12 3 11 5 6" xfId="6089" xr:uid="{00000000-0005-0000-0000-0000C4170000}"/>
    <cellStyle name="Normal 5 12 3 11 5 7" xfId="6090" xr:uid="{00000000-0005-0000-0000-0000C5170000}"/>
    <cellStyle name="Normal 5 12 3 11 5 8" xfId="6091" xr:uid="{00000000-0005-0000-0000-0000C6170000}"/>
    <cellStyle name="Normal 5 12 3 11 6" xfId="6092" xr:uid="{00000000-0005-0000-0000-0000C7170000}"/>
    <cellStyle name="Normal 5 12 3 11 7" xfId="6093" xr:uid="{00000000-0005-0000-0000-0000C8170000}"/>
    <cellStyle name="Normal 5 12 3 11 8" xfId="6094" xr:uid="{00000000-0005-0000-0000-0000C9170000}"/>
    <cellStyle name="Normal 5 12 3 11 9" xfId="6095" xr:uid="{00000000-0005-0000-0000-0000CA170000}"/>
    <cellStyle name="Normal 5 12 3 12" xfId="6096" xr:uid="{00000000-0005-0000-0000-0000CB170000}"/>
    <cellStyle name="Normal 5 12 3 12 10" xfId="6097" xr:uid="{00000000-0005-0000-0000-0000CC170000}"/>
    <cellStyle name="Normal 5 12 3 12 11" xfId="6098" xr:uid="{00000000-0005-0000-0000-0000CD170000}"/>
    <cellStyle name="Normal 5 12 3 12 12" xfId="6099" xr:uid="{00000000-0005-0000-0000-0000CE170000}"/>
    <cellStyle name="Normal 5 12 3 12 2" xfId="6100" xr:uid="{00000000-0005-0000-0000-0000CF170000}"/>
    <cellStyle name="Normal 5 12 3 12 2 2" xfId="6101" xr:uid="{00000000-0005-0000-0000-0000D0170000}"/>
    <cellStyle name="Normal 5 12 3 12 2 3" xfId="6102" xr:uid="{00000000-0005-0000-0000-0000D1170000}"/>
    <cellStyle name="Normal 5 12 3 12 2 4" xfId="6103" xr:uid="{00000000-0005-0000-0000-0000D2170000}"/>
    <cellStyle name="Normal 5 12 3 12 2 5" xfId="6104" xr:uid="{00000000-0005-0000-0000-0000D3170000}"/>
    <cellStyle name="Normal 5 12 3 12 2 6" xfId="6105" xr:uid="{00000000-0005-0000-0000-0000D4170000}"/>
    <cellStyle name="Normal 5 12 3 12 2 7" xfId="6106" xr:uid="{00000000-0005-0000-0000-0000D5170000}"/>
    <cellStyle name="Normal 5 12 3 12 2 8" xfId="6107" xr:uid="{00000000-0005-0000-0000-0000D6170000}"/>
    <cellStyle name="Normal 5 12 3 12 3" xfId="6108" xr:uid="{00000000-0005-0000-0000-0000D7170000}"/>
    <cellStyle name="Normal 5 12 3 12 3 2" xfId="6109" xr:uid="{00000000-0005-0000-0000-0000D8170000}"/>
    <cellStyle name="Normal 5 12 3 12 3 3" xfId="6110" xr:uid="{00000000-0005-0000-0000-0000D9170000}"/>
    <cellStyle name="Normal 5 12 3 12 3 4" xfId="6111" xr:uid="{00000000-0005-0000-0000-0000DA170000}"/>
    <cellStyle name="Normal 5 12 3 12 3 5" xfId="6112" xr:uid="{00000000-0005-0000-0000-0000DB170000}"/>
    <cellStyle name="Normal 5 12 3 12 3 6" xfId="6113" xr:uid="{00000000-0005-0000-0000-0000DC170000}"/>
    <cellStyle name="Normal 5 12 3 12 3 7" xfId="6114" xr:uid="{00000000-0005-0000-0000-0000DD170000}"/>
    <cellStyle name="Normal 5 12 3 12 3 8" xfId="6115" xr:uid="{00000000-0005-0000-0000-0000DE170000}"/>
    <cellStyle name="Normal 5 12 3 12 4" xfId="6116" xr:uid="{00000000-0005-0000-0000-0000DF170000}"/>
    <cellStyle name="Normal 5 12 3 12 4 2" xfId="6117" xr:uid="{00000000-0005-0000-0000-0000E0170000}"/>
    <cellStyle name="Normal 5 12 3 12 4 3" xfId="6118" xr:uid="{00000000-0005-0000-0000-0000E1170000}"/>
    <cellStyle name="Normal 5 12 3 12 4 4" xfId="6119" xr:uid="{00000000-0005-0000-0000-0000E2170000}"/>
    <cellStyle name="Normal 5 12 3 12 4 5" xfId="6120" xr:uid="{00000000-0005-0000-0000-0000E3170000}"/>
    <cellStyle name="Normal 5 12 3 12 4 6" xfId="6121" xr:uid="{00000000-0005-0000-0000-0000E4170000}"/>
    <cellStyle name="Normal 5 12 3 12 4 7" xfId="6122" xr:uid="{00000000-0005-0000-0000-0000E5170000}"/>
    <cellStyle name="Normal 5 12 3 12 4 8" xfId="6123" xr:uid="{00000000-0005-0000-0000-0000E6170000}"/>
    <cellStyle name="Normal 5 12 3 12 5" xfId="6124" xr:uid="{00000000-0005-0000-0000-0000E7170000}"/>
    <cellStyle name="Normal 5 12 3 12 5 2" xfId="6125" xr:uid="{00000000-0005-0000-0000-0000E8170000}"/>
    <cellStyle name="Normal 5 12 3 12 5 3" xfId="6126" xr:uid="{00000000-0005-0000-0000-0000E9170000}"/>
    <cellStyle name="Normal 5 12 3 12 5 4" xfId="6127" xr:uid="{00000000-0005-0000-0000-0000EA170000}"/>
    <cellStyle name="Normal 5 12 3 12 5 5" xfId="6128" xr:uid="{00000000-0005-0000-0000-0000EB170000}"/>
    <cellStyle name="Normal 5 12 3 12 5 6" xfId="6129" xr:uid="{00000000-0005-0000-0000-0000EC170000}"/>
    <cellStyle name="Normal 5 12 3 12 5 7" xfId="6130" xr:uid="{00000000-0005-0000-0000-0000ED170000}"/>
    <cellStyle name="Normal 5 12 3 12 5 8" xfId="6131" xr:uid="{00000000-0005-0000-0000-0000EE170000}"/>
    <cellStyle name="Normal 5 12 3 12 6" xfId="6132" xr:uid="{00000000-0005-0000-0000-0000EF170000}"/>
    <cellStyle name="Normal 5 12 3 12 7" xfId="6133" xr:uid="{00000000-0005-0000-0000-0000F0170000}"/>
    <cellStyle name="Normal 5 12 3 12 8" xfId="6134" xr:uid="{00000000-0005-0000-0000-0000F1170000}"/>
    <cellStyle name="Normal 5 12 3 12 9" xfId="6135" xr:uid="{00000000-0005-0000-0000-0000F2170000}"/>
    <cellStyle name="Normal 5 12 3 13" xfId="6136" xr:uid="{00000000-0005-0000-0000-0000F3170000}"/>
    <cellStyle name="Normal 5 12 3 13 10" xfId="6137" xr:uid="{00000000-0005-0000-0000-0000F4170000}"/>
    <cellStyle name="Normal 5 12 3 13 11" xfId="6138" xr:uid="{00000000-0005-0000-0000-0000F5170000}"/>
    <cellStyle name="Normal 5 12 3 13 12" xfId="6139" xr:uid="{00000000-0005-0000-0000-0000F6170000}"/>
    <cellStyle name="Normal 5 12 3 13 2" xfId="6140" xr:uid="{00000000-0005-0000-0000-0000F7170000}"/>
    <cellStyle name="Normal 5 12 3 13 2 2" xfId="6141" xr:uid="{00000000-0005-0000-0000-0000F8170000}"/>
    <cellStyle name="Normal 5 12 3 13 2 3" xfId="6142" xr:uid="{00000000-0005-0000-0000-0000F9170000}"/>
    <cellStyle name="Normal 5 12 3 13 2 4" xfId="6143" xr:uid="{00000000-0005-0000-0000-0000FA170000}"/>
    <cellStyle name="Normal 5 12 3 13 2 5" xfId="6144" xr:uid="{00000000-0005-0000-0000-0000FB170000}"/>
    <cellStyle name="Normal 5 12 3 13 2 6" xfId="6145" xr:uid="{00000000-0005-0000-0000-0000FC170000}"/>
    <cellStyle name="Normal 5 12 3 13 2 7" xfId="6146" xr:uid="{00000000-0005-0000-0000-0000FD170000}"/>
    <cellStyle name="Normal 5 12 3 13 2 8" xfId="6147" xr:uid="{00000000-0005-0000-0000-0000FE170000}"/>
    <cellStyle name="Normal 5 12 3 13 3" xfId="6148" xr:uid="{00000000-0005-0000-0000-0000FF170000}"/>
    <cellStyle name="Normal 5 12 3 13 3 2" xfId="6149" xr:uid="{00000000-0005-0000-0000-000000180000}"/>
    <cellStyle name="Normal 5 12 3 13 3 3" xfId="6150" xr:uid="{00000000-0005-0000-0000-000001180000}"/>
    <cellStyle name="Normal 5 12 3 13 3 4" xfId="6151" xr:uid="{00000000-0005-0000-0000-000002180000}"/>
    <cellStyle name="Normal 5 12 3 13 3 5" xfId="6152" xr:uid="{00000000-0005-0000-0000-000003180000}"/>
    <cellStyle name="Normal 5 12 3 13 3 6" xfId="6153" xr:uid="{00000000-0005-0000-0000-000004180000}"/>
    <cellStyle name="Normal 5 12 3 13 3 7" xfId="6154" xr:uid="{00000000-0005-0000-0000-000005180000}"/>
    <cellStyle name="Normal 5 12 3 13 3 8" xfId="6155" xr:uid="{00000000-0005-0000-0000-000006180000}"/>
    <cellStyle name="Normal 5 12 3 13 4" xfId="6156" xr:uid="{00000000-0005-0000-0000-000007180000}"/>
    <cellStyle name="Normal 5 12 3 13 4 2" xfId="6157" xr:uid="{00000000-0005-0000-0000-000008180000}"/>
    <cellStyle name="Normal 5 12 3 13 4 3" xfId="6158" xr:uid="{00000000-0005-0000-0000-000009180000}"/>
    <cellStyle name="Normal 5 12 3 13 4 4" xfId="6159" xr:uid="{00000000-0005-0000-0000-00000A180000}"/>
    <cellStyle name="Normal 5 12 3 13 4 5" xfId="6160" xr:uid="{00000000-0005-0000-0000-00000B180000}"/>
    <cellStyle name="Normal 5 12 3 13 4 6" xfId="6161" xr:uid="{00000000-0005-0000-0000-00000C180000}"/>
    <cellStyle name="Normal 5 12 3 13 4 7" xfId="6162" xr:uid="{00000000-0005-0000-0000-00000D180000}"/>
    <cellStyle name="Normal 5 12 3 13 4 8" xfId="6163" xr:uid="{00000000-0005-0000-0000-00000E180000}"/>
    <cellStyle name="Normal 5 12 3 13 5" xfId="6164" xr:uid="{00000000-0005-0000-0000-00000F180000}"/>
    <cellStyle name="Normal 5 12 3 13 5 2" xfId="6165" xr:uid="{00000000-0005-0000-0000-000010180000}"/>
    <cellStyle name="Normal 5 12 3 13 5 3" xfId="6166" xr:uid="{00000000-0005-0000-0000-000011180000}"/>
    <cellStyle name="Normal 5 12 3 13 5 4" xfId="6167" xr:uid="{00000000-0005-0000-0000-000012180000}"/>
    <cellStyle name="Normal 5 12 3 13 5 5" xfId="6168" xr:uid="{00000000-0005-0000-0000-000013180000}"/>
    <cellStyle name="Normal 5 12 3 13 5 6" xfId="6169" xr:uid="{00000000-0005-0000-0000-000014180000}"/>
    <cellStyle name="Normal 5 12 3 13 5 7" xfId="6170" xr:uid="{00000000-0005-0000-0000-000015180000}"/>
    <cellStyle name="Normal 5 12 3 13 5 8" xfId="6171" xr:uid="{00000000-0005-0000-0000-000016180000}"/>
    <cellStyle name="Normal 5 12 3 13 6" xfId="6172" xr:uid="{00000000-0005-0000-0000-000017180000}"/>
    <cellStyle name="Normal 5 12 3 13 7" xfId="6173" xr:uid="{00000000-0005-0000-0000-000018180000}"/>
    <cellStyle name="Normal 5 12 3 13 8" xfId="6174" xr:uid="{00000000-0005-0000-0000-000019180000}"/>
    <cellStyle name="Normal 5 12 3 13 9" xfId="6175" xr:uid="{00000000-0005-0000-0000-00001A180000}"/>
    <cellStyle name="Normal 5 12 3 14" xfId="6176" xr:uid="{00000000-0005-0000-0000-00001B180000}"/>
    <cellStyle name="Normal 5 12 3 14 2" xfId="6177" xr:uid="{00000000-0005-0000-0000-00001C180000}"/>
    <cellStyle name="Normal 5 12 3 14 3" xfId="6178" xr:uid="{00000000-0005-0000-0000-00001D180000}"/>
    <cellStyle name="Normal 5 12 3 14 4" xfId="6179" xr:uid="{00000000-0005-0000-0000-00001E180000}"/>
    <cellStyle name="Normal 5 12 3 14 5" xfId="6180" xr:uid="{00000000-0005-0000-0000-00001F180000}"/>
    <cellStyle name="Normal 5 12 3 14 6" xfId="6181" xr:uid="{00000000-0005-0000-0000-000020180000}"/>
    <cellStyle name="Normal 5 12 3 14 7" xfId="6182" xr:uid="{00000000-0005-0000-0000-000021180000}"/>
    <cellStyle name="Normal 5 12 3 14 8" xfId="6183" xr:uid="{00000000-0005-0000-0000-000022180000}"/>
    <cellStyle name="Normal 5 12 3 15" xfId="6184" xr:uid="{00000000-0005-0000-0000-000023180000}"/>
    <cellStyle name="Normal 5 12 3 15 2" xfId="6185" xr:uid="{00000000-0005-0000-0000-000024180000}"/>
    <cellStyle name="Normal 5 12 3 15 3" xfId="6186" xr:uid="{00000000-0005-0000-0000-000025180000}"/>
    <cellStyle name="Normal 5 12 3 15 4" xfId="6187" xr:uid="{00000000-0005-0000-0000-000026180000}"/>
    <cellStyle name="Normal 5 12 3 15 5" xfId="6188" xr:uid="{00000000-0005-0000-0000-000027180000}"/>
    <cellStyle name="Normal 5 12 3 15 6" xfId="6189" xr:uid="{00000000-0005-0000-0000-000028180000}"/>
    <cellStyle name="Normal 5 12 3 15 7" xfId="6190" xr:uid="{00000000-0005-0000-0000-000029180000}"/>
    <cellStyle name="Normal 5 12 3 15 8" xfId="6191" xr:uid="{00000000-0005-0000-0000-00002A180000}"/>
    <cellStyle name="Normal 5 12 3 16" xfId="6192" xr:uid="{00000000-0005-0000-0000-00002B180000}"/>
    <cellStyle name="Normal 5 12 3 16 2" xfId="6193" xr:uid="{00000000-0005-0000-0000-00002C180000}"/>
    <cellStyle name="Normal 5 12 3 16 3" xfId="6194" xr:uid="{00000000-0005-0000-0000-00002D180000}"/>
    <cellStyle name="Normal 5 12 3 16 4" xfId="6195" xr:uid="{00000000-0005-0000-0000-00002E180000}"/>
    <cellStyle name="Normal 5 12 3 16 5" xfId="6196" xr:uid="{00000000-0005-0000-0000-00002F180000}"/>
    <cellStyle name="Normal 5 12 3 16 6" xfId="6197" xr:uid="{00000000-0005-0000-0000-000030180000}"/>
    <cellStyle name="Normal 5 12 3 16 7" xfId="6198" xr:uid="{00000000-0005-0000-0000-000031180000}"/>
    <cellStyle name="Normal 5 12 3 16 8" xfId="6199" xr:uid="{00000000-0005-0000-0000-000032180000}"/>
    <cellStyle name="Normal 5 12 3 17" xfId="6200" xr:uid="{00000000-0005-0000-0000-000033180000}"/>
    <cellStyle name="Normal 5 12 3 17 2" xfId="6201" xr:uid="{00000000-0005-0000-0000-000034180000}"/>
    <cellStyle name="Normal 5 12 3 17 3" xfId="6202" xr:uid="{00000000-0005-0000-0000-000035180000}"/>
    <cellStyle name="Normal 5 12 3 17 4" xfId="6203" xr:uid="{00000000-0005-0000-0000-000036180000}"/>
    <cellStyle name="Normal 5 12 3 17 5" xfId="6204" xr:uid="{00000000-0005-0000-0000-000037180000}"/>
    <cellStyle name="Normal 5 12 3 17 6" xfId="6205" xr:uid="{00000000-0005-0000-0000-000038180000}"/>
    <cellStyle name="Normal 5 12 3 17 7" xfId="6206" xr:uid="{00000000-0005-0000-0000-000039180000}"/>
    <cellStyle name="Normal 5 12 3 17 8" xfId="6207" xr:uid="{00000000-0005-0000-0000-00003A180000}"/>
    <cellStyle name="Normal 5 12 3 18" xfId="6208" xr:uid="{00000000-0005-0000-0000-00003B180000}"/>
    <cellStyle name="Normal 5 12 3 19" xfId="6209" xr:uid="{00000000-0005-0000-0000-00003C180000}"/>
    <cellStyle name="Normal 5 12 3 2" xfId="6210" xr:uid="{00000000-0005-0000-0000-00003D180000}"/>
    <cellStyle name="Normal 5 12 3 2 10" xfId="6211" xr:uid="{00000000-0005-0000-0000-00003E180000}"/>
    <cellStyle name="Normal 5 12 3 2 11" xfId="6212" xr:uid="{00000000-0005-0000-0000-00003F180000}"/>
    <cellStyle name="Normal 5 12 3 2 12" xfId="6213" xr:uid="{00000000-0005-0000-0000-000040180000}"/>
    <cellStyle name="Normal 5 12 3 2 2" xfId="6214" xr:uid="{00000000-0005-0000-0000-000041180000}"/>
    <cellStyle name="Normal 5 12 3 2 2 2" xfId="6215" xr:uid="{00000000-0005-0000-0000-000042180000}"/>
    <cellStyle name="Normal 5 12 3 2 2 3" xfId="6216" xr:uid="{00000000-0005-0000-0000-000043180000}"/>
    <cellStyle name="Normal 5 12 3 2 2 4" xfId="6217" xr:uid="{00000000-0005-0000-0000-000044180000}"/>
    <cellStyle name="Normal 5 12 3 2 2 5" xfId="6218" xr:uid="{00000000-0005-0000-0000-000045180000}"/>
    <cellStyle name="Normal 5 12 3 2 2 6" xfId="6219" xr:uid="{00000000-0005-0000-0000-000046180000}"/>
    <cellStyle name="Normal 5 12 3 2 2 7" xfId="6220" xr:uid="{00000000-0005-0000-0000-000047180000}"/>
    <cellStyle name="Normal 5 12 3 2 2 8" xfId="6221" xr:uid="{00000000-0005-0000-0000-000048180000}"/>
    <cellStyle name="Normal 5 12 3 2 3" xfId="6222" xr:uid="{00000000-0005-0000-0000-000049180000}"/>
    <cellStyle name="Normal 5 12 3 2 3 2" xfId="6223" xr:uid="{00000000-0005-0000-0000-00004A180000}"/>
    <cellStyle name="Normal 5 12 3 2 3 3" xfId="6224" xr:uid="{00000000-0005-0000-0000-00004B180000}"/>
    <cellStyle name="Normal 5 12 3 2 3 4" xfId="6225" xr:uid="{00000000-0005-0000-0000-00004C180000}"/>
    <cellStyle name="Normal 5 12 3 2 3 5" xfId="6226" xr:uid="{00000000-0005-0000-0000-00004D180000}"/>
    <cellStyle name="Normal 5 12 3 2 3 6" xfId="6227" xr:uid="{00000000-0005-0000-0000-00004E180000}"/>
    <cellStyle name="Normal 5 12 3 2 3 7" xfId="6228" xr:uid="{00000000-0005-0000-0000-00004F180000}"/>
    <cellStyle name="Normal 5 12 3 2 3 8" xfId="6229" xr:uid="{00000000-0005-0000-0000-000050180000}"/>
    <cellStyle name="Normal 5 12 3 2 4" xfId="6230" xr:uid="{00000000-0005-0000-0000-000051180000}"/>
    <cellStyle name="Normal 5 12 3 2 4 2" xfId="6231" xr:uid="{00000000-0005-0000-0000-000052180000}"/>
    <cellStyle name="Normal 5 12 3 2 4 3" xfId="6232" xr:uid="{00000000-0005-0000-0000-000053180000}"/>
    <cellStyle name="Normal 5 12 3 2 4 4" xfId="6233" xr:uid="{00000000-0005-0000-0000-000054180000}"/>
    <cellStyle name="Normal 5 12 3 2 4 5" xfId="6234" xr:uid="{00000000-0005-0000-0000-000055180000}"/>
    <cellStyle name="Normal 5 12 3 2 4 6" xfId="6235" xr:uid="{00000000-0005-0000-0000-000056180000}"/>
    <cellStyle name="Normal 5 12 3 2 4 7" xfId="6236" xr:uid="{00000000-0005-0000-0000-000057180000}"/>
    <cellStyle name="Normal 5 12 3 2 4 8" xfId="6237" xr:uid="{00000000-0005-0000-0000-000058180000}"/>
    <cellStyle name="Normal 5 12 3 2 5" xfId="6238" xr:uid="{00000000-0005-0000-0000-000059180000}"/>
    <cellStyle name="Normal 5 12 3 2 5 2" xfId="6239" xr:uid="{00000000-0005-0000-0000-00005A180000}"/>
    <cellStyle name="Normal 5 12 3 2 5 3" xfId="6240" xr:uid="{00000000-0005-0000-0000-00005B180000}"/>
    <cellStyle name="Normal 5 12 3 2 5 4" xfId="6241" xr:uid="{00000000-0005-0000-0000-00005C180000}"/>
    <cellStyle name="Normal 5 12 3 2 5 5" xfId="6242" xr:uid="{00000000-0005-0000-0000-00005D180000}"/>
    <cellStyle name="Normal 5 12 3 2 5 6" xfId="6243" xr:uid="{00000000-0005-0000-0000-00005E180000}"/>
    <cellStyle name="Normal 5 12 3 2 5 7" xfId="6244" xr:uid="{00000000-0005-0000-0000-00005F180000}"/>
    <cellStyle name="Normal 5 12 3 2 5 8" xfId="6245" xr:uid="{00000000-0005-0000-0000-000060180000}"/>
    <cellStyle name="Normal 5 12 3 2 6" xfId="6246" xr:uid="{00000000-0005-0000-0000-000061180000}"/>
    <cellStyle name="Normal 5 12 3 2 7" xfId="6247" xr:uid="{00000000-0005-0000-0000-000062180000}"/>
    <cellStyle name="Normal 5 12 3 2 8" xfId="6248" xr:uid="{00000000-0005-0000-0000-000063180000}"/>
    <cellStyle name="Normal 5 12 3 2 9" xfId="6249" xr:uid="{00000000-0005-0000-0000-000064180000}"/>
    <cellStyle name="Normal 5 12 3 20" xfId="6250" xr:uid="{00000000-0005-0000-0000-000065180000}"/>
    <cellStyle name="Normal 5 12 3 21" xfId="6251" xr:uid="{00000000-0005-0000-0000-000066180000}"/>
    <cellStyle name="Normal 5 12 3 22" xfId="6252" xr:uid="{00000000-0005-0000-0000-000067180000}"/>
    <cellStyle name="Normal 5 12 3 23" xfId="6253" xr:uid="{00000000-0005-0000-0000-000068180000}"/>
    <cellStyle name="Normal 5 12 3 24" xfId="6254" xr:uid="{00000000-0005-0000-0000-000069180000}"/>
    <cellStyle name="Normal 5 12 3 3" xfId="6255" xr:uid="{00000000-0005-0000-0000-00006A180000}"/>
    <cellStyle name="Normal 5 12 3 3 10" xfId="6256" xr:uid="{00000000-0005-0000-0000-00006B180000}"/>
    <cellStyle name="Normal 5 12 3 3 11" xfId="6257" xr:uid="{00000000-0005-0000-0000-00006C180000}"/>
    <cellStyle name="Normal 5 12 3 3 12" xfId="6258" xr:uid="{00000000-0005-0000-0000-00006D180000}"/>
    <cellStyle name="Normal 5 12 3 3 2" xfId="6259" xr:uid="{00000000-0005-0000-0000-00006E180000}"/>
    <cellStyle name="Normal 5 12 3 3 2 2" xfId="6260" xr:uid="{00000000-0005-0000-0000-00006F180000}"/>
    <cellStyle name="Normal 5 12 3 3 2 3" xfId="6261" xr:uid="{00000000-0005-0000-0000-000070180000}"/>
    <cellStyle name="Normal 5 12 3 3 2 4" xfId="6262" xr:uid="{00000000-0005-0000-0000-000071180000}"/>
    <cellStyle name="Normal 5 12 3 3 2 5" xfId="6263" xr:uid="{00000000-0005-0000-0000-000072180000}"/>
    <cellStyle name="Normal 5 12 3 3 2 6" xfId="6264" xr:uid="{00000000-0005-0000-0000-000073180000}"/>
    <cellStyle name="Normal 5 12 3 3 2 7" xfId="6265" xr:uid="{00000000-0005-0000-0000-000074180000}"/>
    <cellStyle name="Normal 5 12 3 3 2 8" xfId="6266" xr:uid="{00000000-0005-0000-0000-000075180000}"/>
    <cellStyle name="Normal 5 12 3 3 3" xfId="6267" xr:uid="{00000000-0005-0000-0000-000076180000}"/>
    <cellStyle name="Normal 5 12 3 3 3 2" xfId="6268" xr:uid="{00000000-0005-0000-0000-000077180000}"/>
    <cellStyle name="Normal 5 12 3 3 3 3" xfId="6269" xr:uid="{00000000-0005-0000-0000-000078180000}"/>
    <cellStyle name="Normal 5 12 3 3 3 4" xfId="6270" xr:uid="{00000000-0005-0000-0000-000079180000}"/>
    <cellStyle name="Normal 5 12 3 3 3 5" xfId="6271" xr:uid="{00000000-0005-0000-0000-00007A180000}"/>
    <cellStyle name="Normal 5 12 3 3 3 6" xfId="6272" xr:uid="{00000000-0005-0000-0000-00007B180000}"/>
    <cellStyle name="Normal 5 12 3 3 3 7" xfId="6273" xr:uid="{00000000-0005-0000-0000-00007C180000}"/>
    <cellStyle name="Normal 5 12 3 3 3 8" xfId="6274" xr:uid="{00000000-0005-0000-0000-00007D180000}"/>
    <cellStyle name="Normal 5 12 3 3 4" xfId="6275" xr:uid="{00000000-0005-0000-0000-00007E180000}"/>
    <cellStyle name="Normal 5 12 3 3 4 2" xfId="6276" xr:uid="{00000000-0005-0000-0000-00007F180000}"/>
    <cellStyle name="Normal 5 12 3 3 4 3" xfId="6277" xr:uid="{00000000-0005-0000-0000-000080180000}"/>
    <cellStyle name="Normal 5 12 3 3 4 4" xfId="6278" xr:uid="{00000000-0005-0000-0000-000081180000}"/>
    <cellStyle name="Normal 5 12 3 3 4 5" xfId="6279" xr:uid="{00000000-0005-0000-0000-000082180000}"/>
    <cellStyle name="Normal 5 12 3 3 4 6" xfId="6280" xr:uid="{00000000-0005-0000-0000-000083180000}"/>
    <cellStyle name="Normal 5 12 3 3 4 7" xfId="6281" xr:uid="{00000000-0005-0000-0000-000084180000}"/>
    <cellStyle name="Normal 5 12 3 3 4 8" xfId="6282" xr:uid="{00000000-0005-0000-0000-000085180000}"/>
    <cellStyle name="Normal 5 12 3 3 5" xfId="6283" xr:uid="{00000000-0005-0000-0000-000086180000}"/>
    <cellStyle name="Normal 5 12 3 3 5 2" xfId="6284" xr:uid="{00000000-0005-0000-0000-000087180000}"/>
    <cellStyle name="Normal 5 12 3 3 5 3" xfId="6285" xr:uid="{00000000-0005-0000-0000-000088180000}"/>
    <cellStyle name="Normal 5 12 3 3 5 4" xfId="6286" xr:uid="{00000000-0005-0000-0000-000089180000}"/>
    <cellStyle name="Normal 5 12 3 3 5 5" xfId="6287" xr:uid="{00000000-0005-0000-0000-00008A180000}"/>
    <cellStyle name="Normal 5 12 3 3 5 6" xfId="6288" xr:uid="{00000000-0005-0000-0000-00008B180000}"/>
    <cellStyle name="Normal 5 12 3 3 5 7" xfId="6289" xr:uid="{00000000-0005-0000-0000-00008C180000}"/>
    <cellStyle name="Normal 5 12 3 3 5 8" xfId="6290" xr:uid="{00000000-0005-0000-0000-00008D180000}"/>
    <cellStyle name="Normal 5 12 3 3 6" xfId="6291" xr:uid="{00000000-0005-0000-0000-00008E180000}"/>
    <cellStyle name="Normal 5 12 3 3 7" xfId="6292" xr:uid="{00000000-0005-0000-0000-00008F180000}"/>
    <cellStyle name="Normal 5 12 3 3 8" xfId="6293" xr:uid="{00000000-0005-0000-0000-000090180000}"/>
    <cellStyle name="Normal 5 12 3 3 9" xfId="6294" xr:uid="{00000000-0005-0000-0000-000091180000}"/>
    <cellStyle name="Normal 5 12 3 4" xfId="6295" xr:uid="{00000000-0005-0000-0000-000092180000}"/>
    <cellStyle name="Normal 5 12 3 4 10" xfId="6296" xr:uid="{00000000-0005-0000-0000-000093180000}"/>
    <cellStyle name="Normal 5 12 3 4 11" xfId="6297" xr:uid="{00000000-0005-0000-0000-000094180000}"/>
    <cellStyle name="Normal 5 12 3 4 12" xfId="6298" xr:uid="{00000000-0005-0000-0000-000095180000}"/>
    <cellStyle name="Normal 5 12 3 4 2" xfId="6299" xr:uid="{00000000-0005-0000-0000-000096180000}"/>
    <cellStyle name="Normal 5 12 3 4 2 2" xfId="6300" xr:uid="{00000000-0005-0000-0000-000097180000}"/>
    <cellStyle name="Normal 5 12 3 4 2 3" xfId="6301" xr:uid="{00000000-0005-0000-0000-000098180000}"/>
    <cellStyle name="Normal 5 12 3 4 2 4" xfId="6302" xr:uid="{00000000-0005-0000-0000-000099180000}"/>
    <cellStyle name="Normal 5 12 3 4 2 5" xfId="6303" xr:uid="{00000000-0005-0000-0000-00009A180000}"/>
    <cellStyle name="Normal 5 12 3 4 2 6" xfId="6304" xr:uid="{00000000-0005-0000-0000-00009B180000}"/>
    <cellStyle name="Normal 5 12 3 4 2 7" xfId="6305" xr:uid="{00000000-0005-0000-0000-00009C180000}"/>
    <cellStyle name="Normal 5 12 3 4 2 8" xfId="6306" xr:uid="{00000000-0005-0000-0000-00009D180000}"/>
    <cellStyle name="Normal 5 12 3 4 3" xfId="6307" xr:uid="{00000000-0005-0000-0000-00009E180000}"/>
    <cellStyle name="Normal 5 12 3 4 3 2" xfId="6308" xr:uid="{00000000-0005-0000-0000-00009F180000}"/>
    <cellStyle name="Normal 5 12 3 4 3 3" xfId="6309" xr:uid="{00000000-0005-0000-0000-0000A0180000}"/>
    <cellStyle name="Normal 5 12 3 4 3 4" xfId="6310" xr:uid="{00000000-0005-0000-0000-0000A1180000}"/>
    <cellStyle name="Normal 5 12 3 4 3 5" xfId="6311" xr:uid="{00000000-0005-0000-0000-0000A2180000}"/>
    <cellStyle name="Normal 5 12 3 4 3 6" xfId="6312" xr:uid="{00000000-0005-0000-0000-0000A3180000}"/>
    <cellStyle name="Normal 5 12 3 4 3 7" xfId="6313" xr:uid="{00000000-0005-0000-0000-0000A4180000}"/>
    <cellStyle name="Normal 5 12 3 4 3 8" xfId="6314" xr:uid="{00000000-0005-0000-0000-0000A5180000}"/>
    <cellStyle name="Normal 5 12 3 4 4" xfId="6315" xr:uid="{00000000-0005-0000-0000-0000A6180000}"/>
    <cellStyle name="Normal 5 12 3 4 4 2" xfId="6316" xr:uid="{00000000-0005-0000-0000-0000A7180000}"/>
    <cellStyle name="Normal 5 12 3 4 4 3" xfId="6317" xr:uid="{00000000-0005-0000-0000-0000A8180000}"/>
    <cellStyle name="Normal 5 12 3 4 4 4" xfId="6318" xr:uid="{00000000-0005-0000-0000-0000A9180000}"/>
    <cellStyle name="Normal 5 12 3 4 4 5" xfId="6319" xr:uid="{00000000-0005-0000-0000-0000AA180000}"/>
    <cellStyle name="Normal 5 12 3 4 4 6" xfId="6320" xr:uid="{00000000-0005-0000-0000-0000AB180000}"/>
    <cellStyle name="Normal 5 12 3 4 4 7" xfId="6321" xr:uid="{00000000-0005-0000-0000-0000AC180000}"/>
    <cellStyle name="Normal 5 12 3 4 4 8" xfId="6322" xr:uid="{00000000-0005-0000-0000-0000AD180000}"/>
    <cellStyle name="Normal 5 12 3 4 5" xfId="6323" xr:uid="{00000000-0005-0000-0000-0000AE180000}"/>
    <cellStyle name="Normal 5 12 3 4 5 2" xfId="6324" xr:uid="{00000000-0005-0000-0000-0000AF180000}"/>
    <cellStyle name="Normal 5 12 3 4 5 3" xfId="6325" xr:uid="{00000000-0005-0000-0000-0000B0180000}"/>
    <cellStyle name="Normal 5 12 3 4 5 4" xfId="6326" xr:uid="{00000000-0005-0000-0000-0000B1180000}"/>
    <cellStyle name="Normal 5 12 3 4 5 5" xfId="6327" xr:uid="{00000000-0005-0000-0000-0000B2180000}"/>
    <cellStyle name="Normal 5 12 3 4 5 6" xfId="6328" xr:uid="{00000000-0005-0000-0000-0000B3180000}"/>
    <cellStyle name="Normal 5 12 3 4 5 7" xfId="6329" xr:uid="{00000000-0005-0000-0000-0000B4180000}"/>
    <cellStyle name="Normal 5 12 3 4 5 8" xfId="6330" xr:uid="{00000000-0005-0000-0000-0000B5180000}"/>
    <cellStyle name="Normal 5 12 3 4 6" xfId="6331" xr:uid="{00000000-0005-0000-0000-0000B6180000}"/>
    <cellStyle name="Normal 5 12 3 4 7" xfId="6332" xr:uid="{00000000-0005-0000-0000-0000B7180000}"/>
    <cellStyle name="Normal 5 12 3 4 8" xfId="6333" xr:uid="{00000000-0005-0000-0000-0000B8180000}"/>
    <cellStyle name="Normal 5 12 3 4 9" xfId="6334" xr:uid="{00000000-0005-0000-0000-0000B9180000}"/>
    <cellStyle name="Normal 5 12 3 5" xfId="6335" xr:uid="{00000000-0005-0000-0000-0000BA180000}"/>
    <cellStyle name="Normal 5 12 3 5 10" xfId="6336" xr:uid="{00000000-0005-0000-0000-0000BB180000}"/>
    <cellStyle name="Normal 5 12 3 5 11" xfId="6337" xr:uid="{00000000-0005-0000-0000-0000BC180000}"/>
    <cellStyle name="Normal 5 12 3 5 12" xfId="6338" xr:uid="{00000000-0005-0000-0000-0000BD180000}"/>
    <cellStyle name="Normal 5 12 3 5 2" xfId="6339" xr:uid="{00000000-0005-0000-0000-0000BE180000}"/>
    <cellStyle name="Normal 5 12 3 5 2 2" xfId="6340" xr:uid="{00000000-0005-0000-0000-0000BF180000}"/>
    <cellStyle name="Normal 5 12 3 5 2 3" xfId="6341" xr:uid="{00000000-0005-0000-0000-0000C0180000}"/>
    <cellStyle name="Normal 5 12 3 5 2 4" xfId="6342" xr:uid="{00000000-0005-0000-0000-0000C1180000}"/>
    <cellStyle name="Normal 5 12 3 5 2 5" xfId="6343" xr:uid="{00000000-0005-0000-0000-0000C2180000}"/>
    <cellStyle name="Normal 5 12 3 5 2 6" xfId="6344" xr:uid="{00000000-0005-0000-0000-0000C3180000}"/>
    <cellStyle name="Normal 5 12 3 5 2 7" xfId="6345" xr:uid="{00000000-0005-0000-0000-0000C4180000}"/>
    <cellStyle name="Normal 5 12 3 5 2 8" xfId="6346" xr:uid="{00000000-0005-0000-0000-0000C5180000}"/>
    <cellStyle name="Normal 5 12 3 5 3" xfId="6347" xr:uid="{00000000-0005-0000-0000-0000C6180000}"/>
    <cellStyle name="Normal 5 12 3 5 3 2" xfId="6348" xr:uid="{00000000-0005-0000-0000-0000C7180000}"/>
    <cellStyle name="Normal 5 12 3 5 3 3" xfId="6349" xr:uid="{00000000-0005-0000-0000-0000C8180000}"/>
    <cellStyle name="Normal 5 12 3 5 3 4" xfId="6350" xr:uid="{00000000-0005-0000-0000-0000C9180000}"/>
    <cellStyle name="Normal 5 12 3 5 3 5" xfId="6351" xr:uid="{00000000-0005-0000-0000-0000CA180000}"/>
    <cellStyle name="Normal 5 12 3 5 3 6" xfId="6352" xr:uid="{00000000-0005-0000-0000-0000CB180000}"/>
    <cellStyle name="Normal 5 12 3 5 3 7" xfId="6353" xr:uid="{00000000-0005-0000-0000-0000CC180000}"/>
    <cellStyle name="Normal 5 12 3 5 3 8" xfId="6354" xr:uid="{00000000-0005-0000-0000-0000CD180000}"/>
    <cellStyle name="Normal 5 12 3 5 4" xfId="6355" xr:uid="{00000000-0005-0000-0000-0000CE180000}"/>
    <cellStyle name="Normal 5 12 3 5 4 2" xfId="6356" xr:uid="{00000000-0005-0000-0000-0000CF180000}"/>
    <cellStyle name="Normal 5 12 3 5 4 3" xfId="6357" xr:uid="{00000000-0005-0000-0000-0000D0180000}"/>
    <cellStyle name="Normal 5 12 3 5 4 4" xfId="6358" xr:uid="{00000000-0005-0000-0000-0000D1180000}"/>
    <cellStyle name="Normal 5 12 3 5 4 5" xfId="6359" xr:uid="{00000000-0005-0000-0000-0000D2180000}"/>
    <cellStyle name="Normal 5 12 3 5 4 6" xfId="6360" xr:uid="{00000000-0005-0000-0000-0000D3180000}"/>
    <cellStyle name="Normal 5 12 3 5 4 7" xfId="6361" xr:uid="{00000000-0005-0000-0000-0000D4180000}"/>
    <cellStyle name="Normal 5 12 3 5 4 8" xfId="6362" xr:uid="{00000000-0005-0000-0000-0000D5180000}"/>
    <cellStyle name="Normal 5 12 3 5 5" xfId="6363" xr:uid="{00000000-0005-0000-0000-0000D6180000}"/>
    <cellStyle name="Normal 5 12 3 5 5 2" xfId="6364" xr:uid="{00000000-0005-0000-0000-0000D7180000}"/>
    <cellStyle name="Normal 5 12 3 5 5 3" xfId="6365" xr:uid="{00000000-0005-0000-0000-0000D8180000}"/>
    <cellStyle name="Normal 5 12 3 5 5 4" xfId="6366" xr:uid="{00000000-0005-0000-0000-0000D9180000}"/>
    <cellStyle name="Normal 5 12 3 5 5 5" xfId="6367" xr:uid="{00000000-0005-0000-0000-0000DA180000}"/>
    <cellStyle name="Normal 5 12 3 5 5 6" xfId="6368" xr:uid="{00000000-0005-0000-0000-0000DB180000}"/>
    <cellStyle name="Normal 5 12 3 5 5 7" xfId="6369" xr:uid="{00000000-0005-0000-0000-0000DC180000}"/>
    <cellStyle name="Normal 5 12 3 5 5 8" xfId="6370" xr:uid="{00000000-0005-0000-0000-0000DD180000}"/>
    <cellStyle name="Normal 5 12 3 5 6" xfId="6371" xr:uid="{00000000-0005-0000-0000-0000DE180000}"/>
    <cellStyle name="Normal 5 12 3 5 7" xfId="6372" xr:uid="{00000000-0005-0000-0000-0000DF180000}"/>
    <cellStyle name="Normal 5 12 3 5 8" xfId="6373" xr:uid="{00000000-0005-0000-0000-0000E0180000}"/>
    <cellStyle name="Normal 5 12 3 5 9" xfId="6374" xr:uid="{00000000-0005-0000-0000-0000E1180000}"/>
    <cellStyle name="Normal 5 12 3 6" xfId="6375" xr:uid="{00000000-0005-0000-0000-0000E2180000}"/>
    <cellStyle name="Normal 5 12 3 6 10" xfId="6376" xr:uid="{00000000-0005-0000-0000-0000E3180000}"/>
    <cellStyle name="Normal 5 12 3 6 11" xfId="6377" xr:uid="{00000000-0005-0000-0000-0000E4180000}"/>
    <cellStyle name="Normal 5 12 3 6 12" xfId="6378" xr:uid="{00000000-0005-0000-0000-0000E5180000}"/>
    <cellStyle name="Normal 5 12 3 6 2" xfId="6379" xr:uid="{00000000-0005-0000-0000-0000E6180000}"/>
    <cellStyle name="Normal 5 12 3 6 2 2" xfId="6380" xr:uid="{00000000-0005-0000-0000-0000E7180000}"/>
    <cellStyle name="Normal 5 12 3 6 2 3" xfId="6381" xr:uid="{00000000-0005-0000-0000-0000E8180000}"/>
    <cellStyle name="Normal 5 12 3 6 2 4" xfId="6382" xr:uid="{00000000-0005-0000-0000-0000E9180000}"/>
    <cellStyle name="Normal 5 12 3 6 2 5" xfId="6383" xr:uid="{00000000-0005-0000-0000-0000EA180000}"/>
    <cellStyle name="Normal 5 12 3 6 2 6" xfId="6384" xr:uid="{00000000-0005-0000-0000-0000EB180000}"/>
    <cellStyle name="Normal 5 12 3 6 2 7" xfId="6385" xr:uid="{00000000-0005-0000-0000-0000EC180000}"/>
    <cellStyle name="Normal 5 12 3 6 2 8" xfId="6386" xr:uid="{00000000-0005-0000-0000-0000ED180000}"/>
    <cellStyle name="Normal 5 12 3 6 3" xfId="6387" xr:uid="{00000000-0005-0000-0000-0000EE180000}"/>
    <cellStyle name="Normal 5 12 3 6 3 2" xfId="6388" xr:uid="{00000000-0005-0000-0000-0000EF180000}"/>
    <cellStyle name="Normal 5 12 3 6 3 3" xfId="6389" xr:uid="{00000000-0005-0000-0000-0000F0180000}"/>
    <cellStyle name="Normal 5 12 3 6 3 4" xfId="6390" xr:uid="{00000000-0005-0000-0000-0000F1180000}"/>
    <cellStyle name="Normal 5 12 3 6 3 5" xfId="6391" xr:uid="{00000000-0005-0000-0000-0000F2180000}"/>
    <cellStyle name="Normal 5 12 3 6 3 6" xfId="6392" xr:uid="{00000000-0005-0000-0000-0000F3180000}"/>
    <cellStyle name="Normal 5 12 3 6 3 7" xfId="6393" xr:uid="{00000000-0005-0000-0000-0000F4180000}"/>
    <cellStyle name="Normal 5 12 3 6 3 8" xfId="6394" xr:uid="{00000000-0005-0000-0000-0000F5180000}"/>
    <cellStyle name="Normal 5 12 3 6 4" xfId="6395" xr:uid="{00000000-0005-0000-0000-0000F6180000}"/>
    <cellStyle name="Normal 5 12 3 6 4 2" xfId="6396" xr:uid="{00000000-0005-0000-0000-0000F7180000}"/>
    <cellStyle name="Normal 5 12 3 6 4 3" xfId="6397" xr:uid="{00000000-0005-0000-0000-0000F8180000}"/>
    <cellStyle name="Normal 5 12 3 6 4 4" xfId="6398" xr:uid="{00000000-0005-0000-0000-0000F9180000}"/>
    <cellStyle name="Normal 5 12 3 6 4 5" xfId="6399" xr:uid="{00000000-0005-0000-0000-0000FA180000}"/>
    <cellStyle name="Normal 5 12 3 6 4 6" xfId="6400" xr:uid="{00000000-0005-0000-0000-0000FB180000}"/>
    <cellStyle name="Normal 5 12 3 6 4 7" xfId="6401" xr:uid="{00000000-0005-0000-0000-0000FC180000}"/>
    <cellStyle name="Normal 5 12 3 6 4 8" xfId="6402" xr:uid="{00000000-0005-0000-0000-0000FD180000}"/>
    <cellStyle name="Normal 5 12 3 6 5" xfId="6403" xr:uid="{00000000-0005-0000-0000-0000FE180000}"/>
    <cellStyle name="Normal 5 12 3 6 5 2" xfId="6404" xr:uid="{00000000-0005-0000-0000-0000FF180000}"/>
    <cellStyle name="Normal 5 12 3 6 5 3" xfId="6405" xr:uid="{00000000-0005-0000-0000-000000190000}"/>
    <cellStyle name="Normal 5 12 3 6 5 4" xfId="6406" xr:uid="{00000000-0005-0000-0000-000001190000}"/>
    <cellStyle name="Normal 5 12 3 6 5 5" xfId="6407" xr:uid="{00000000-0005-0000-0000-000002190000}"/>
    <cellStyle name="Normal 5 12 3 6 5 6" xfId="6408" xr:uid="{00000000-0005-0000-0000-000003190000}"/>
    <cellStyle name="Normal 5 12 3 6 5 7" xfId="6409" xr:uid="{00000000-0005-0000-0000-000004190000}"/>
    <cellStyle name="Normal 5 12 3 6 5 8" xfId="6410" xr:uid="{00000000-0005-0000-0000-000005190000}"/>
    <cellStyle name="Normal 5 12 3 6 6" xfId="6411" xr:uid="{00000000-0005-0000-0000-000006190000}"/>
    <cellStyle name="Normal 5 12 3 6 7" xfId="6412" xr:uid="{00000000-0005-0000-0000-000007190000}"/>
    <cellStyle name="Normal 5 12 3 6 8" xfId="6413" xr:uid="{00000000-0005-0000-0000-000008190000}"/>
    <cellStyle name="Normal 5 12 3 6 9" xfId="6414" xr:uid="{00000000-0005-0000-0000-000009190000}"/>
    <cellStyle name="Normal 5 12 3 7" xfId="6415" xr:uid="{00000000-0005-0000-0000-00000A190000}"/>
    <cellStyle name="Normal 5 12 3 7 10" xfId="6416" xr:uid="{00000000-0005-0000-0000-00000B190000}"/>
    <cellStyle name="Normal 5 12 3 7 11" xfId="6417" xr:uid="{00000000-0005-0000-0000-00000C190000}"/>
    <cellStyle name="Normal 5 12 3 7 12" xfId="6418" xr:uid="{00000000-0005-0000-0000-00000D190000}"/>
    <cellStyle name="Normal 5 12 3 7 2" xfId="6419" xr:uid="{00000000-0005-0000-0000-00000E190000}"/>
    <cellStyle name="Normal 5 12 3 7 2 2" xfId="6420" xr:uid="{00000000-0005-0000-0000-00000F190000}"/>
    <cellStyle name="Normal 5 12 3 7 2 3" xfId="6421" xr:uid="{00000000-0005-0000-0000-000010190000}"/>
    <cellStyle name="Normal 5 12 3 7 2 4" xfId="6422" xr:uid="{00000000-0005-0000-0000-000011190000}"/>
    <cellStyle name="Normal 5 12 3 7 2 5" xfId="6423" xr:uid="{00000000-0005-0000-0000-000012190000}"/>
    <cellStyle name="Normal 5 12 3 7 2 6" xfId="6424" xr:uid="{00000000-0005-0000-0000-000013190000}"/>
    <cellStyle name="Normal 5 12 3 7 2 7" xfId="6425" xr:uid="{00000000-0005-0000-0000-000014190000}"/>
    <cellStyle name="Normal 5 12 3 7 2 8" xfId="6426" xr:uid="{00000000-0005-0000-0000-000015190000}"/>
    <cellStyle name="Normal 5 12 3 7 3" xfId="6427" xr:uid="{00000000-0005-0000-0000-000016190000}"/>
    <cellStyle name="Normal 5 12 3 7 3 2" xfId="6428" xr:uid="{00000000-0005-0000-0000-000017190000}"/>
    <cellStyle name="Normal 5 12 3 7 3 3" xfId="6429" xr:uid="{00000000-0005-0000-0000-000018190000}"/>
    <cellStyle name="Normal 5 12 3 7 3 4" xfId="6430" xr:uid="{00000000-0005-0000-0000-000019190000}"/>
    <cellStyle name="Normal 5 12 3 7 3 5" xfId="6431" xr:uid="{00000000-0005-0000-0000-00001A190000}"/>
    <cellStyle name="Normal 5 12 3 7 3 6" xfId="6432" xr:uid="{00000000-0005-0000-0000-00001B190000}"/>
    <cellStyle name="Normal 5 12 3 7 3 7" xfId="6433" xr:uid="{00000000-0005-0000-0000-00001C190000}"/>
    <cellStyle name="Normal 5 12 3 7 3 8" xfId="6434" xr:uid="{00000000-0005-0000-0000-00001D190000}"/>
    <cellStyle name="Normal 5 12 3 7 4" xfId="6435" xr:uid="{00000000-0005-0000-0000-00001E190000}"/>
    <cellStyle name="Normal 5 12 3 7 4 2" xfId="6436" xr:uid="{00000000-0005-0000-0000-00001F190000}"/>
    <cellStyle name="Normal 5 12 3 7 4 3" xfId="6437" xr:uid="{00000000-0005-0000-0000-000020190000}"/>
    <cellStyle name="Normal 5 12 3 7 4 4" xfId="6438" xr:uid="{00000000-0005-0000-0000-000021190000}"/>
    <cellStyle name="Normal 5 12 3 7 4 5" xfId="6439" xr:uid="{00000000-0005-0000-0000-000022190000}"/>
    <cellStyle name="Normal 5 12 3 7 4 6" xfId="6440" xr:uid="{00000000-0005-0000-0000-000023190000}"/>
    <cellStyle name="Normal 5 12 3 7 4 7" xfId="6441" xr:uid="{00000000-0005-0000-0000-000024190000}"/>
    <cellStyle name="Normal 5 12 3 7 4 8" xfId="6442" xr:uid="{00000000-0005-0000-0000-000025190000}"/>
    <cellStyle name="Normal 5 12 3 7 5" xfId="6443" xr:uid="{00000000-0005-0000-0000-000026190000}"/>
    <cellStyle name="Normal 5 12 3 7 5 2" xfId="6444" xr:uid="{00000000-0005-0000-0000-000027190000}"/>
    <cellStyle name="Normal 5 12 3 7 5 3" xfId="6445" xr:uid="{00000000-0005-0000-0000-000028190000}"/>
    <cellStyle name="Normal 5 12 3 7 5 4" xfId="6446" xr:uid="{00000000-0005-0000-0000-000029190000}"/>
    <cellStyle name="Normal 5 12 3 7 5 5" xfId="6447" xr:uid="{00000000-0005-0000-0000-00002A190000}"/>
    <cellStyle name="Normal 5 12 3 7 5 6" xfId="6448" xr:uid="{00000000-0005-0000-0000-00002B190000}"/>
    <cellStyle name="Normal 5 12 3 7 5 7" xfId="6449" xr:uid="{00000000-0005-0000-0000-00002C190000}"/>
    <cellStyle name="Normal 5 12 3 7 5 8" xfId="6450" xr:uid="{00000000-0005-0000-0000-00002D190000}"/>
    <cellStyle name="Normal 5 12 3 7 6" xfId="6451" xr:uid="{00000000-0005-0000-0000-00002E190000}"/>
    <cellStyle name="Normal 5 12 3 7 7" xfId="6452" xr:uid="{00000000-0005-0000-0000-00002F190000}"/>
    <cellStyle name="Normal 5 12 3 7 8" xfId="6453" xr:uid="{00000000-0005-0000-0000-000030190000}"/>
    <cellStyle name="Normal 5 12 3 7 9" xfId="6454" xr:uid="{00000000-0005-0000-0000-000031190000}"/>
    <cellStyle name="Normal 5 12 3 8" xfId="6455" xr:uid="{00000000-0005-0000-0000-000032190000}"/>
    <cellStyle name="Normal 5 12 3 8 10" xfId="6456" xr:uid="{00000000-0005-0000-0000-000033190000}"/>
    <cellStyle name="Normal 5 12 3 8 11" xfId="6457" xr:uid="{00000000-0005-0000-0000-000034190000}"/>
    <cellStyle name="Normal 5 12 3 8 12" xfId="6458" xr:uid="{00000000-0005-0000-0000-000035190000}"/>
    <cellStyle name="Normal 5 12 3 8 2" xfId="6459" xr:uid="{00000000-0005-0000-0000-000036190000}"/>
    <cellStyle name="Normal 5 12 3 8 2 2" xfId="6460" xr:uid="{00000000-0005-0000-0000-000037190000}"/>
    <cellStyle name="Normal 5 12 3 8 2 3" xfId="6461" xr:uid="{00000000-0005-0000-0000-000038190000}"/>
    <cellStyle name="Normal 5 12 3 8 2 4" xfId="6462" xr:uid="{00000000-0005-0000-0000-000039190000}"/>
    <cellStyle name="Normal 5 12 3 8 2 5" xfId="6463" xr:uid="{00000000-0005-0000-0000-00003A190000}"/>
    <cellStyle name="Normal 5 12 3 8 2 6" xfId="6464" xr:uid="{00000000-0005-0000-0000-00003B190000}"/>
    <cellStyle name="Normal 5 12 3 8 2 7" xfId="6465" xr:uid="{00000000-0005-0000-0000-00003C190000}"/>
    <cellStyle name="Normal 5 12 3 8 2 8" xfId="6466" xr:uid="{00000000-0005-0000-0000-00003D190000}"/>
    <cellStyle name="Normal 5 12 3 8 3" xfId="6467" xr:uid="{00000000-0005-0000-0000-00003E190000}"/>
    <cellStyle name="Normal 5 12 3 8 3 2" xfId="6468" xr:uid="{00000000-0005-0000-0000-00003F190000}"/>
    <cellStyle name="Normal 5 12 3 8 3 3" xfId="6469" xr:uid="{00000000-0005-0000-0000-000040190000}"/>
    <cellStyle name="Normal 5 12 3 8 3 4" xfId="6470" xr:uid="{00000000-0005-0000-0000-000041190000}"/>
    <cellStyle name="Normal 5 12 3 8 3 5" xfId="6471" xr:uid="{00000000-0005-0000-0000-000042190000}"/>
    <cellStyle name="Normal 5 12 3 8 3 6" xfId="6472" xr:uid="{00000000-0005-0000-0000-000043190000}"/>
    <cellStyle name="Normal 5 12 3 8 3 7" xfId="6473" xr:uid="{00000000-0005-0000-0000-000044190000}"/>
    <cellStyle name="Normal 5 12 3 8 3 8" xfId="6474" xr:uid="{00000000-0005-0000-0000-000045190000}"/>
    <cellStyle name="Normal 5 12 3 8 4" xfId="6475" xr:uid="{00000000-0005-0000-0000-000046190000}"/>
    <cellStyle name="Normal 5 12 3 8 4 2" xfId="6476" xr:uid="{00000000-0005-0000-0000-000047190000}"/>
    <cellStyle name="Normal 5 12 3 8 4 3" xfId="6477" xr:uid="{00000000-0005-0000-0000-000048190000}"/>
    <cellStyle name="Normal 5 12 3 8 4 4" xfId="6478" xr:uid="{00000000-0005-0000-0000-000049190000}"/>
    <cellStyle name="Normal 5 12 3 8 4 5" xfId="6479" xr:uid="{00000000-0005-0000-0000-00004A190000}"/>
    <cellStyle name="Normal 5 12 3 8 4 6" xfId="6480" xr:uid="{00000000-0005-0000-0000-00004B190000}"/>
    <cellStyle name="Normal 5 12 3 8 4 7" xfId="6481" xr:uid="{00000000-0005-0000-0000-00004C190000}"/>
    <cellStyle name="Normal 5 12 3 8 4 8" xfId="6482" xr:uid="{00000000-0005-0000-0000-00004D190000}"/>
    <cellStyle name="Normal 5 12 3 8 5" xfId="6483" xr:uid="{00000000-0005-0000-0000-00004E190000}"/>
    <cellStyle name="Normal 5 12 3 8 5 2" xfId="6484" xr:uid="{00000000-0005-0000-0000-00004F190000}"/>
    <cellStyle name="Normal 5 12 3 8 5 3" xfId="6485" xr:uid="{00000000-0005-0000-0000-000050190000}"/>
    <cellStyle name="Normal 5 12 3 8 5 4" xfId="6486" xr:uid="{00000000-0005-0000-0000-000051190000}"/>
    <cellStyle name="Normal 5 12 3 8 5 5" xfId="6487" xr:uid="{00000000-0005-0000-0000-000052190000}"/>
    <cellStyle name="Normal 5 12 3 8 5 6" xfId="6488" xr:uid="{00000000-0005-0000-0000-000053190000}"/>
    <cellStyle name="Normal 5 12 3 8 5 7" xfId="6489" xr:uid="{00000000-0005-0000-0000-000054190000}"/>
    <cellStyle name="Normal 5 12 3 8 5 8" xfId="6490" xr:uid="{00000000-0005-0000-0000-000055190000}"/>
    <cellStyle name="Normal 5 12 3 8 6" xfId="6491" xr:uid="{00000000-0005-0000-0000-000056190000}"/>
    <cellStyle name="Normal 5 12 3 8 7" xfId="6492" xr:uid="{00000000-0005-0000-0000-000057190000}"/>
    <cellStyle name="Normal 5 12 3 8 8" xfId="6493" xr:uid="{00000000-0005-0000-0000-000058190000}"/>
    <cellStyle name="Normal 5 12 3 8 9" xfId="6494" xr:uid="{00000000-0005-0000-0000-000059190000}"/>
    <cellStyle name="Normal 5 12 3 9" xfId="6495" xr:uid="{00000000-0005-0000-0000-00005A190000}"/>
    <cellStyle name="Normal 5 12 3 9 10" xfId="6496" xr:uid="{00000000-0005-0000-0000-00005B190000}"/>
    <cellStyle name="Normal 5 12 3 9 11" xfId="6497" xr:uid="{00000000-0005-0000-0000-00005C190000}"/>
    <cellStyle name="Normal 5 12 3 9 12" xfId="6498" xr:uid="{00000000-0005-0000-0000-00005D190000}"/>
    <cellStyle name="Normal 5 12 3 9 2" xfId="6499" xr:uid="{00000000-0005-0000-0000-00005E190000}"/>
    <cellStyle name="Normal 5 12 3 9 2 2" xfId="6500" xr:uid="{00000000-0005-0000-0000-00005F190000}"/>
    <cellStyle name="Normal 5 12 3 9 2 3" xfId="6501" xr:uid="{00000000-0005-0000-0000-000060190000}"/>
    <cellStyle name="Normal 5 12 3 9 2 4" xfId="6502" xr:uid="{00000000-0005-0000-0000-000061190000}"/>
    <cellStyle name="Normal 5 12 3 9 2 5" xfId="6503" xr:uid="{00000000-0005-0000-0000-000062190000}"/>
    <cellStyle name="Normal 5 12 3 9 2 6" xfId="6504" xr:uid="{00000000-0005-0000-0000-000063190000}"/>
    <cellStyle name="Normal 5 12 3 9 2 7" xfId="6505" xr:uid="{00000000-0005-0000-0000-000064190000}"/>
    <cellStyle name="Normal 5 12 3 9 2 8" xfId="6506" xr:uid="{00000000-0005-0000-0000-000065190000}"/>
    <cellStyle name="Normal 5 12 3 9 3" xfId="6507" xr:uid="{00000000-0005-0000-0000-000066190000}"/>
    <cellStyle name="Normal 5 12 3 9 3 2" xfId="6508" xr:uid="{00000000-0005-0000-0000-000067190000}"/>
    <cellStyle name="Normal 5 12 3 9 3 3" xfId="6509" xr:uid="{00000000-0005-0000-0000-000068190000}"/>
    <cellStyle name="Normal 5 12 3 9 3 4" xfId="6510" xr:uid="{00000000-0005-0000-0000-000069190000}"/>
    <cellStyle name="Normal 5 12 3 9 3 5" xfId="6511" xr:uid="{00000000-0005-0000-0000-00006A190000}"/>
    <cellStyle name="Normal 5 12 3 9 3 6" xfId="6512" xr:uid="{00000000-0005-0000-0000-00006B190000}"/>
    <cellStyle name="Normal 5 12 3 9 3 7" xfId="6513" xr:uid="{00000000-0005-0000-0000-00006C190000}"/>
    <cellStyle name="Normal 5 12 3 9 3 8" xfId="6514" xr:uid="{00000000-0005-0000-0000-00006D190000}"/>
    <cellStyle name="Normal 5 12 3 9 4" xfId="6515" xr:uid="{00000000-0005-0000-0000-00006E190000}"/>
    <cellStyle name="Normal 5 12 3 9 4 2" xfId="6516" xr:uid="{00000000-0005-0000-0000-00006F190000}"/>
    <cellStyle name="Normal 5 12 3 9 4 3" xfId="6517" xr:uid="{00000000-0005-0000-0000-000070190000}"/>
    <cellStyle name="Normal 5 12 3 9 4 4" xfId="6518" xr:uid="{00000000-0005-0000-0000-000071190000}"/>
    <cellStyle name="Normal 5 12 3 9 4 5" xfId="6519" xr:uid="{00000000-0005-0000-0000-000072190000}"/>
    <cellStyle name="Normal 5 12 3 9 4 6" xfId="6520" xr:uid="{00000000-0005-0000-0000-000073190000}"/>
    <cellStyle name="Normal 5 12 3 9 4 7" xfId="6521" xr:uid="{00000000-0005-0000-0000-000074190000}"/>
    <cellStyle name="Normal 5 12 3 9 4 8" xfId="6522" xr:uid="{00000000-0005-0000-0000-000075190000}"/>
    <cellStyle name="Normal 5 12 3 9 5" xfId="6523" xr:uid="{00000000-0005-0000-0000-000076190000}"/>
    <cellStyle name="Normal 5 12 3 9 5 2" xfId="6524" xr:uid="{00000000-0005-0000-0000-000077190000}"/>
    <cellStyle name="Normal 5 12 3 9 5 3" xfId="6525" xr:uid="{00000000-0005-0000-0000-000078190000}"/>
    <cellStyle name="Normal 5 12 3 9 5 4" xfId="6526" xr:uid="{00000000-0005-0000-0000-000079190000}"/>
    <cellStyle name="Normal 5 12 3 9 5 5" xfId="6527" xr:uid="{00000000-0005-0000-0000-00007A190000}"/>
    <cellStyle name="Normal 5 12 3 9 5 6" xfId="6528" xr:uid="{00000000-0005-0000-0000-00007B190000}"/>
    <cellStyle name="Normal 5 12 3 9 5 7" xfId="6529" xr:uid="{00000000-0005-0000-0000-00007C190000}"/>
    <cellStyle name="Normal 5 12 3 9 5 8" xfId="6530" xr:uid="{00000000-0005-0000-0000-00007D190000}"/>
    <cellStyle name="Normal 5 12 3 9 6" xfId="6531" xr:uid="{00000000-0005-0000-0000-00007E190000}"/>
    <cellStyle name="Normal 5 12 3 9 7" xfId="6532" xr:uid="{00000000-0005-0000-0000-00007F190000}"/>
    <cellStyle name="Normal 5 12 3 9 8" xfId="6533" xr:uid="{00000000-0005-0000-0000-000080190000}"/>
    <cellStyle name="Normal 5 12 3 9 9" xfId="6534" xr:uid="{00000000-0005-0000-0000-000081190000}"/>
    <cellStyle name="Normal 5 12 4" xfId="6535" xr:uid="{00000000-0005-0000-0000-000082190000}"/>
    <cellStyle name="Normal 5 12 4 10" xfId="6536" xr:uid="{00000000-0005-0000-0000-000083190000}"/>
    <cellStyle name="Normal 5 12 4 10 10" xfId="6537" xr:uid="{00000000-0005-0000-0000-000084190000}"/>
    <cellStyle name="Normal 5 12 4 10 11" xfId="6538" xr:uid="{00000000-0005-0000-0000-000085190000}"/>
    <cellStyle name="Normal 5 12 4 10 12" xfId="6539" xr:uid="{00000000-0005-0000-0000-000086190000}"/>
    <cellStyle name="Normal 5 12 4 10 2" xfId="6540" xr:uid="{00000000-0005-0000-0000-000087190000}"/>
    <cellStyle name="Normal 5 12 4 10 2 2" xfId="6541" xr:uid="{00000000-0005-0000-0000-000088190000}"/>
    <cellStyle name="Normal 5 12 4 10 2 3" xfId="6542" xr:uid="{00000000-0005-0000-0000-000089190000}"/>
    <cellStyle name="Normal 5 12 4 10 2 4" xfId="6543" xr:uid="{00000000-0005-0000-0000-00008A190000}"/>
    <cellStyle name="Normal 5 12 4 10 2 5" xfId="6544" xr:uid="{00000000-0005-0000-0000-00008B190000}"/>
    <cellStyle name="Normal 5 12 4 10 2 6" xfId="6545" xr:uid="{00000000-0005-0000-0000-00008C190000}"/>
    <cellStyle name="Normal 5 12 4 10 2 7" xfId="6546" xr:uid="{00000000-0005-0000-0000-00008D190000}"/>
    <cellStyle name="Normal 5 12 4 10 2 8" xfId="6547" xr:uid="{00000000-0005-0000-0000-00008E190000}"/>
    <cellStyle name="Normal 5 12 4 10 3" xfId="6548" xr:uid="{00000000-0005-0000-0000-00008F190000}"/>
    <cellStyle name="Normal 5 12 4 10 3 2" xfId="6549" xr:uid="{00000000-0005-0000-0000-000090190000}"/>
    <cellStyle name="Normal 5 12 4 10 3 3" xfId="6550" xr:uid="{00000000-0005-0000-0000-000091190000}"/>
    <cellStyle name="Normal 5 12 4 10 3 4" xfId="6551" xr:uid="{00000000-0005-0000-0000-000092190000}"/>
    <cellStyle name="Normal 5 12 4 10 3 5" xfId="6552" xr:uid="{00000000-0005-0000-0000-000093190000}"/>
    <cellStyle name="Normal 5 12 4 10 3 6" xfId="6553" xr:uid="{00000000-0005-0000-0000-000094190000}"/>
    <cellStyle name="Normal 5 12 4 10 3 7" xfId="6554" xr:uid="{00000000-0005-0000-0000-000095190000}"/>
    <cellStyle name="Normal 5 12 4 10 3 8" xfId="6555" xr:uid="{00000000-0005-0000-0000-000096190000}"/>
    <cellStyle name="Normal 5 12 4 10 4" xfId="6556" xr:uid="{00000000-0005-0000-0000-000097190000}"/>
    <cellStyle name="Normal 5 12 4 10 4 2" xfId="6557" xr:uid="{00000000-0005-0000-0000-000098190000}"/>
    <cellStyle name="Normal 5 12 4 10 4 3" xfId="6558" xr:uid="{00000000-0005-0000-0000-000099190000}"/>
    <cellStyle name="Normal 5 12 4 10 4 4" xfId="6559" xr:uid="{00000000-0005-0000-0000-00009A190000}"/>
    <cellStyle name="Normal 5 12 4 10 4 5" xfId="6560" xr:uid="{00000000-0005-0000-0000-00009B190000}"/>
    <cellStyle name="Normal 5 12 4 10 4 6" xfId="6561" xr:uid="{00000000-0005-0000-0000-00009C190000}"/>
    <cellStyle name="Normal 5 12 4 10 4 7" xfId="6562" xr:uid="{00000000-0005-0000-0000-00009D190000}"/>
    <cellStyle name="Normal 5 12 4 10 4 8" xfId="6563" xr:uid="{00000000-0005-0000-0000-00009E190000}"/>
    <cellStyle name="Normal 5 12 4 10 5" xfId="6564" xr:uid="{00000000-0005-0000-0000-00009F190000}"/>
    <cellStyle name="Normal 5 12 4 10 5 2" xfId="6565" xr:uid="{00000000-0005-0000-0000-0000A0190000}"/>
    <cellStyle name="Normal 5 12 4 10 5 3" xfId="6566" xr:uid="{00000000-0005-0000-0000-0000A1190000}"/>
    <cellStyle name="Normal 5 12 4 10 5 4" xfId="6567" xr:uid="{00000000-0005-0000-0000-0000A2190000}"/>
    <cellStyle name="Normal 5 12 4 10 5 5" xfId="6568" xr:uid="{00000000-0005-0000-0000-0000A3190000}"/>
    <cellStyle name="Normal 5 12 4 10 5 6" xfId="6569" xr:uid="{00000000-0005-0000-0000-0000A4190000}"/>
    <cellStyle name="Normal 5 12 4 10 5 7" xfId="6570" xr:uid="{00000000-0005-0000-0000-0000A5190000}"/>
    <cellStyle name="Normal 5 12 4 10 5 8" xfId="6571" xr:uid="{00000000-0005-0000-0000-0000A6190000}"/>
    <cellStyle name="Normal 5 12 4 10 6" xfId="6572" xr:uid="{00000000-0005-0000-0000-0000A7190000}"/>
    <cellStyle name="Normal 5 12 4 10 7" xfId="6573" xr:uid="{00000000-0005-0000-0000-0000A8190000}"/>
    <cellStyle name="Normal 5 12 4 10 8" xfId="6574" xr:uid="{00000000-0005-0000-0000-0000A9190000}"/>
    <cellStyle name="Normal 5 12 4 10 9" xfId="6575" xr:uid="{00000000-0005-0000-0000-0000AA190000}"/>
    <cellStyle name="Normal 5 12 4 11" xfId="6576" xr:uid="{00000000-0005-0000-0000-0000AB190000}"/>
    <cellStyle name="Normal 5 12 4 11 10" xfId="6577" xr:uid="{00000000-0005-0000-0000-0000AC190000}"/>
    <cellStyle name="Normal 5 12 4 11 11" xfId="6578" xr:uid="{00000000-0005-0000-0000-0000AD190000}"/>
    <cellStyle name="Normal 5 12 4 11 12" xfId="6579" xr:uid="{00000000-0005-0000-0000-0000AE190000}"/>
    <cellStyle name="Normal 5 12 4 11 2" xfId="6580" xr:uid="{00000000-0005-0000-0000-0000AF190000}"/>
    <cellStyle name="Normal 5 12 4 11 2 2" xfId="6581" xr:uid="{00000000-0005-0000-0000-0000B0190000}"/>
    <cellStyle name="Normal 5 12 4 11 2 3" xfId="6582" xr:uid="{00000000-0005-0000-0000-0000B1190000}"/>
    <cellStyle name="Normal 5 12 4 11 2 4" xfId="6583" xr:uid="{00000000-0005-0000-0000-0000B2190000}"/>
    <cellStyle name="Normal 5 12 4 11 2 5" xfId="6584" xr:uid="{00000000-0005-0000-0000-0000B3190000}"/>
    <cellStyle name="Normal 5 12 4 11 2 6" xfId="6585" xr:uid="{00000000-0005-0000-0000-0000B4190000}"/>
    <cellStyle name="Normal 5 12 4 11 2 7" xfId="6586" xr:uid="{00000000-0005-0000-0000-0000B5190000}"/>
    <cellStyle name="Normal 5 12 4 11 2 8" xfId="6587" xr:uid="{00000000-0005-0000-0000-0000B6190000}"/>
    <cellStyle name="Normal 5 12 4 11 3" xfId="6588" xr:uid="{00000000-0005-0000-0000-0000B7190000}"/>
    <cellStyle name="Normal 5 12 4 11 3 2" xfId="6589" xr:uid="{00000000-0005-0000-0000-0000B8190000}"/>
    <cellStyle name="Normal 5 12 4 11 3 3" xfId="6590" xr:uid="{00000000-0005-0000-0000-0000B9190000}"/>
    <cellStyle name="Normal 5 12 4 11 3 4" xfId="6591" xr:uid="{00000000-0005-0000-0000-0000BA190000}"/>
    <cellStyle name="Normal 5 12 4 11 3 5" xfId="6592" xr:uid="{00000000-0005-0000-0000-0000BB190000}"/>
    <cellStyle name="Normal 5 12 4 11 3 6" xfId="6593" xr:uid="{00000000-0005-0000-0000-0000BC190000}"/>
    <cellStyle name="Normal 5 12 4 11 3 7" xfId="6594" xr:uid="{00000000-0005-0000-0000-0000BD190000}"/>
    <cellStyle name="Normal 5 12 4 11 3 8" xfId="6595" xr:uid="{00000000-0005-0000-0000-0000BE190000}"/>
    <cellStyle name="Normal 5 12 4 11 4" xfId="6596" xr:uid="{00000000-0005-0000-0000-0000BF190000}"/>
    <cellStyle name="Normal 5 12 4 11 4 2" xfId="6597" xr:uid="{00000000-0005-0000-0000-0000C0190000}"/>
    <cellStyle name="Normal 5 12 4 11 4 3" xfId="6598" xr:uid="{00000000-0005-0000-0000-0000C1190000}"/>
    <cellStyle name="Normal 5 12 4 11 4 4" xfId="6599" xr:uid="{00000000-0005-0000-0000-0000C2190000}"/>
    <cellStyle name="Normal 5 12 4 11 4 5" xfId="6600" xr:uid="{00000000-0005-0000-0000-0000C3190000}"/>
    <cellStyle name="Normal 5 12 4 11 4 6" xfId="6601" xr:uid="{00000000-0005-0000-0000-0000C4190000}"/>
    <cellStyle name="Normal 5 12 4 11 4 7" xfId="6602" xr:uid="{00000000-0005-0000-0000-0000C5190000}"/>
    <cellStyle name="Normal 5 12 4 11 4 8" xfId="6603" xr:uid="{00000000-0005-0000-0000-0000C6190000}"/>
    <cellStyle name="Normal 5 12 4 11 5" xfId="6604" xr:uid="{00000000-0005-0000-0000-0000C7190000}"/>
    <cellStyle name="Normal 5 12 4 11 5 2" xfId="6605" xr:uid="{00000000-0005-0000-0000-0000C8190000}"/>
    <cellStyle name="Normal 5 12 4 11 5 3" xfId="6606" xr:uid="{00000000-0005-0000-0000-0000C9190000}"/>
    <cellStyle name="Normal 5 12 4 11 5 4" xfId="6607" xr:uid="{00000000-0005-0000-0000-0000CA190000}"/>
    <cellStyle name="Normal 5 12 4 11 5 5" xfId="6608" xr:uid="{00000000-0005-0000-0000-0000CB190000}"/>
    <cellStyle name="Normal 5 12 4 11 5 6" xfId="6609" xr:uid="{00000000-0005-0000-0000-0000CC190000}"/>
    <cellStyle name="Normal 5 12 4 11 5 7" xfId="6610" xr:uid="{00000000-0005-0000-0000-0000CD190000}"/>
    <cellStyle name="Normal 5 12 4 11 5 8" xfId="6611" xr:uid="{00000000-0005-0000-0000-0000CE190000}"/>
    <cellStyle name="Normal 5 12 4 11 6" xfId="6612" xr:uid="{00000000-0005-0000-0000-0000CF190000}"/>
    <cellStyle name="Normal 5 12 4 11 7" xfId="6613" xr:uid="{00000000-0005-0000-0000-0000D0190000}"/>
    <cellStyle name="Normal 5 12 4 11 8" xfId="6614" xr:uid="{00000000-0005-0000-0000-0000D1190000}"/>
    <cellStyle name="Normal 5 12 4 11 9" xfId="6615" xr:uid="{00000000-0005-0000-0000-0000D2190000}"/>
    <cellStyle name="Normal 5 12 4 12" xfId="6616" xr:uid="{00000000-0005-0000-0000-0000D3190000}"/>
    <cellStyle name="Normal 5 12 4 12 10" xfId="6617" xr:uid="{00000000-0005-0000-0000-0000D4190000}"/>
    <cellStyle name="Normal 5 12 4 12 11" xfId="6618" xr:uid="{00000000-0005-0000-0000-0000D5190000}"/>
    <cellStyle name="Normal 5 12 4 12 12" xfId="6619" xr:uid="{00000000-0005-0000-0000-0000D6190000}"/>
    <cellStyle name="Normal 5 12 4 12 2" xfId="6620" xr:uid="{00000000-0005-0000-0000-0000D7190000}"/>
    <cellStyle name="Normal 5 12 4 12 2 2" xfId="6621" xr:uid="{00000000-0005-0000-0000-0000D8190000}"/>
    <cellStyle name="Normal 5 12 4 12 2 3" xfId="6622" xr:uid="{00000000-0005-0000-0000-0000D9190000}"/>
    <cellStyle name="Normal 5 12 4 12 2 4" xfId="6623" xr:uid="{00000000-0005-0000-0000-0000DA190000}"/>
    <cellStyle name="Normal 5 12 4 12 2 5" xfId="6624" xr:uid="{00000000-0005-0000-0000-0000DB190000}"/>
    <cellStyle name="Normal 5 12 4 12 2 6" xfId="6625" xr:uid="{00000000-0005-0000-0000-0000DC190000}"/>
    <cellStyle name="Normal 5 12 4 12 2 7" xfId="6626" xr:uid="{00000000-0005-0000-0000-0000DD190000}"/>
    <cellStyle name="Normal 5 12 4 12 2 8" xfId="6627" xr:uid="{00000000-0005-0000-0000-0000DE190000}"/>
    <cellStyle name="Normal 5 12 4 12 3" xfId="6628" xr:uid="{00000000-0005-0000-0000-0000DF190000}"/>
    <cellStyle name="Normal 5 12 4 12 3 2" xfId="6629" xr:uid="{00000000-0005-0000-0000-0000E0190000}"/>
    <cellStyle name="Normal 5 12 4 12 3 3" xfId="6630" xr:uid="{00000000-0005-0000-0000-0000E1190000}"/>
    <cellStyle name="Normal 5 12 4 12 3 4" xfId="6631" xr:uid="{00000000-0005-0000-0000-0000E2190000}"/>
    <cellStyle name="Normal 5 12 4 12 3 5" xfId="6632" xr:uid="{00000000-0005-0000-0000-0000E3190000}"/>
    <cellStyle name="Normal 5 12 4 12 3 6" xfId="6633" xr:uid="{00000000-0005-0000-0000-0000E4190000}"/>
    <cellStyle name="Normal 5 12 4 12 3 7" xfId="6634" xr:uid="{00000000-0005-0000-0000-0000E5190000}"/>
    <cellStyle name="Normal 5 12 4 12 3 8" xfId="6635" xr:uid="{00000000-0005-0000-0000-0000E6190000}"/>
    <cellStyle name="Normal 5 12 4 12 4" xfId="6636" xr:uid="{00000000-0005-0000-0000-0000E7190000}"/>
    <cellStyle name="Normal 5 12 4 12 4 2" xfId="6637" xr:uid="{00000000-0005-0000-0000-0000E8190000}"/>
    <cellStyle name="Normal 5 12 4 12 4 3" xfId="6638" xr:uid="{00000000-0005-0000-0000-0000E9190000}"/>
    <cellStyle name="Normal 5 12 4 12 4 4" xfId="6639" xr:uid="{00000000-0005-0000-0000-0000EA190000}"/>
    <cellStyle name="Normal 5 12 4 12 4 5" xfId="6640" xr:uid="{00000000-0005-0000-0000-0000EB190000}"/>
    <cellStyle name="Normal 5 12 4 12 4 6" xfId="6641" xr:uid="{00000000-0005-0000-0000-0000EC190000}"/>
    <cellStyle name="Normal 5 12 4 12 4 7" xfId="6642" xr:uid="{00000000-0005-0000-0000-0000ED190000}"/>
    <cellStyle name="Normal 5 12 4 12 4 8" xfId="6643" xr:uid="{00000000-0005-0000-0000-0000EE190000}"/>
    <cellStyle name="Normal 5 12 4 12 5" xfId="6644" xr:uid="{00000000-0005-0000-0000-0000EF190000}"/>
    <cellStyle name="Normal 5 12 4 12 5 2" xfId="6645" xr:uid="{00000000-0005-0000-0000-0000F0190000}"/>
    <cellStyle name="Normal 5 12 4 12 5 3" xfId="6646" xr:uid="{00000000-0005-0000-0000-0000F1190000}"/>
    <cellStyle name="Normal 5 12 4 12 5 4" xfId="6647" xr:uid="{00000000-0005-0000-0000-0000F2190000}"/>
    <cellStyle name="Normal 5 12 4 12 5 5" xfId="6648" xr:uid="{00000000-0005-0000-0000-0000F3190000}"/>
    <cellStyle name="Normal 5 12 4 12 5 6" xfId="6649" xr:uid="{00000000-0005-0000-0000-0000F4190000}"/>
    <cellStyle name="Normal 5 12 4 12 5 7" xfId="6650" xr:uid="{00000000-0005-0000-0000-0000F5190000}"/>
    <cellStyle name="Normal 5 12 4 12 5 8" xfId="6651" xr:uid="{00000000-0005-0000-0000-0000F6190000}"/>
    <cellStyle name="Normal 5 12 4 12 6" xfId="6652" xr:uid="{00000000-0005-0000-0000-0000F7190000}"/>
    <cellStyle name="Normal 5 12 4 12 7" xfId="6653" xr:uid="{00000000-0005-0000-0000-0000F8190000}"/>
    <cellStyle name="Normal 5 12 4 12 8" xfId="6654" xr:uid="{00000000-0005-0000-0000-0000F9190000}"/>
    <cellStyle name="Normal 5 12 4 12 9" xfId="6655" xr:uid="{00000000-0005-0000-0000-0000FA190000}"/>
    <cellStyle name="Normal 5 12 4 13" xfId="6656" xr:uid="{00000000-0005-0000-0000-0000FB190000}"/>
    <cellStyle name="Normal 5 12 4 13 10" xfId="6657" xr:uid="{00000000-0005-0000-0000-0000FC190000}"/>
    <cellStyle name="Normal 5 12 4 13 11" xfId="6658" xr:uid="{00000000-0005-0000-0000-0000FD190000}"/>
    <cellStyle name="Normal 5 12 4 13 12" xfId="6659" xr:uid="{00000000-0005-0000-0000-0000FE190000}"/>
    <cellStyle name="Normal 5 12 4 13 2" xfId="6660" xr:uid="{00000000-0005-0000-0000-0000FF190000}"/>
    <cellStyle name="Normal 5 12 4 13 2 2" xfId="6661" xr:uid="{00000000-0005-0000-0000-0000001A0000}"/>
    <cellStyle name="Normal 5 12 4 13 2 3" xfId="6662" xr:uid="{00000000-0005-0000-0000-0000011A0000}"/>
    <cellStyle name="Normal 5 12 4 13 2 4" xfId="6663" xr:uid="{00000000-0005-0000-0000-0000021A0000}"/>
    <cellStyle name="Normal 5 12 4 13 2 5" xfId="6664" xr:uid="{00000000-0005-0000-0000-0000031A0000}"/>
    <cellStyle name="Normal 5 12 4 13 2 6" xfId="6665" xr:uid="{00000000-0005-0000-0000-0000041A0000}"/>
    <cellStyle name="Normal 5 12 4 13 2 7" xfId="6666" xr:uid="{00000000-0005-0000-0000-0000051A0000}"/>
    <cellStyle name="Normal 5 12 4 13 2 8" xfId="6667" xr:uid="{00000000-0005-0000-0000-0000061A0000}"/>
    <cellStyle name="Normal 5 12 4 13 3" xfId="6668" xr:uid="{00000000-0005-0000-0000-0000071A0000}"/>
    <cellStyle name="Normal 5 12 4 13 3 2" xfId="6669" xr:uid="{00000000-0005-0000-0000-0000081A0000}"/>
    <cellStyle name="Normal 5 12 4 13 3 3" xfId="6670" xr:uid="{00000000-0005-0000-0000-0000091A0000}"/>
    <cellStyle name="Normal 5 12 4 13 3 4" xfId="6671" xr:uid="{00000000-0005-0000-0000-00000A1A0000}"/>
    <cellStyle name="Normal 5 12 4 13 3 5" xfId="6672" xr:uid="{00000000-0005-0000-0000-00000B1A0000}"/>
    <cellStyle name="Normal 5 12 4 13 3 6" xfId="6673" xr:uid="{00000000-0005-0000-0000-00000C1A0000}"/>
    <cellStyle name="Normal 5 12 4 13 3 7" xfId="6674" xr:uid="{00000000-0005-0000-0000-00000D1A0000}"/>
    <cellStyle name="Normal 5 12 4 13 3 8" xfId="6675" xr:uid="{00000000-0005-0000-0000-00000E1A0000}"/>
    <cellStyle name="Normal 5 12 4 13 4" xfId="6676" xr:uid="{00000000-0005-0000-0000-00000F1A0000}"/>
    <cellStyle name="Normal 5 12 4 13 4 2" xfId="6677" xr:uid="{00000000-0005-0000-0000-0000101A0000}"/>
    <cellStyle name="Normal 5 12 4 13 4 3" xfId="6678" xr:uid="{00000000-0005-0000-0000-0000111A0000}"/>
    <cellStyle name="Normal 5 12 4 13 4 4" xfId="6679" xr:uid="{00000000-0005-0000-0000-0000121A0000}"/>
    <cellStyle name="Normal 5 12 4 13 4 5" xfId="6680" xr:uid="{00000000-0005-0000-0000-0000131A0000}"/>
    <cellStyle name="Normal 5 12 4 13 4 6" xfId="6681" xr:uid="{00000000-0005-0000-0000-0000141A0000}"/>
    <cellStyle name="Normal 5 12 4 13 4 7" xfId="6682" xr:uid="{00000000-0005-0000-0000-0000151A0000}"/>
    <cellStyle name="Normal 5 12 4 13 4 8" xfId="6683" xr:uid="{00000000-0005-0000-0000-0000161A0000}"/>
    <cellStyle name="Normal 5 12 4 13 5" xfId="6684" xr:uid="{00000000-0005-0000-0000-0000171A0000}"/>
    <cellStyle name="Normal 5 12 4 13 5 2" xfId="6685" xr:uid="{00000000-0005-0000-0000-0000181A0000}"/>
    <cellStyle name="Normal 5 12 4 13 5 3" xfId="6686" xr:uid="{00000000-0005-0000-0000-0000191A0000}"/>
    <cellStyle name="Normal 5 12 4 13 5 4" xfId="6687" xr:uid="{00000000-0005-0000-0000-00001A1A0000}"/>
    <cellStyle name="Normal 5 12 4 13 5 5" xfId="6688" xr:uid="{00000000-0005-0000-0000-00001B1A0000}"/>
    <cellStyle name="Normal 5 12 4 13 5 6" xfId="6689" xr:uid="{00000000-0005-0000-0000-00001C1A0000}"/>
    <cellStyle name="Normal 5 12 4 13 5 7" xfId="6690" xr:uid="{00000000-0005-0000-0000-00001D1A0000}"/>
    <cellStyle name="Normal 5 12 4 13 5 8" xfId="6691" xr:uid="{00000000-0005-0000-0000-00001E1A0000}"/>
    <cellStyle name="Normal 5 12 4 13 6" xfId="6692" xr:uid="{00000000-0005-0000-0000-00001F1A0000}"/>
    <cellStyle name="Normal 5 12 4 13 7" xfId="6693" xr:uid="{00000000-0005-0000-0000-0000201A0000}"/>
    <cellStyle name="Normal 5 12 4 13 8" xfId="6694" xr:uid="{00000000-0005-0000-0000-0000211A0000}"/>
    <cellStyle name="Normal 5 12 4 13 9" xfId="6695" xr:uid="{00000000-0005-0000-0000-0000221A0000}"/>
    <cellStyle name="Normal 5 12 4 14" xfId="6696" xr:uid="{00000000-0005-0000-0000-0000231A0000}"/>
    <cellStyle name="Normal 5 12 4 14 2" xfId="6697" xr:uid="{00000000-0005-0000-0000-0000241A0000}"/>
    <cellStyle name="Normal 5 12 4 14 3" xfId="6698" xr:uid="{00000000-0005-0000-0000-0000251A0000}"/>
    <cellStyle name="Normal 5 12 4 14 4" xfId="6699" xr:uid="{00000000-0005-0000-0000-0000261A0000}"/>
    <cellStyle name="Normal 5 12 4 14 5" xfId="6700" xr:uid="{00000000-0005-0000-0000-0000271A0000}"/>
    <cellStyle name="Normal 5 12 4 14 6" xfId="6701" xr:uid="{00000000-0005-0000-0000-0000281A0000}"/>
    <cellStyle name="Normal 5 12 4 14 7" xfId="6702" xr:uid="{00000000-0005-0000-0000-0000291A0000}"/>
    <cellStyle name="Normal 5 12 4 14 8" xfId="6703" xr:uid="{00000000-0005-0000-0000-00002A1A0000}"/>
    <cellStyle name="Normal 5 12 4 15" xfId="6704" xr:uid="{00000000-0005-0000-0000-00002B1A0000}"/>
    <cellStyle name="Normal 5 12 4 15 2" xfId="6705" xr:uid="{00000000-0005-0000-0000-00002C1A0000}"/>
    <cellStyle name="Normal 5 12 4 15 3" xfId="6706" xr:uid="{00000000-0005-0000-0000-00002D1A0000}"/>
    <cellStyle name="Normal 5 12 4 15 4" xfId="6707" xr:uid="{00000000-0005-0000-0000-00002E1A0000}"/>
    <cellStyle name="Normal 5 12 4 15 5" xfId="6708" xr:uid="{00000000-0005-0000-0000-00002F1A0000}"/>
    <cellStyle name="Normal 5 12 4 15 6" xfId="6709" xr:uid="{00000000-0005-0000-0000-0000301A0000}"/>
    <cellStyle name="Normal 5 12 4 15 7" xfId="6710" xr:uid="{00000000-0005-0000-0000-0000311A0000}"/>
    <cellStyle name="Normal 5 12 4 15 8" xfId="6711" xr:uid="{00000000-0005-0000-0000-0000321A0000}"/>
    <cellStyle name="Normal 5 12 4 16" xfId="6712" xr:uid="{00000000-0005-0000-0000-0000331A0000}"/>
    <cellStyle name="Normal 5 12 4 16 2" xfId="6713" xr:uid="{00000000-0005-0000-0000-0000341A0000}"/>
    <cellStyle name="Normal 5 12 4 16 3" xfId="6714" xr:uid="{00000000-0005-0000-0000-0000351A0000}"/>
    <cellStyle name="Normal 5 12 4 16 4" xfId="6715" xr:uid="{00000000-0005-0000-0000-0000361A0000}"/>
    <cellStyle name="Normal 5 12 4 16 5" xfId="6716" xr:uid="{00000000-0005-0000-0000-0000371A0000}"/>
    <cellStyle name="Normal 5 12 4 16 6" xfId="6717" xr:uid="{00000000-0005-0000-0000-0000381A0000}"/>
    <cellStyle name="Normal 5 12 4 16 7" xfId="6718" xr:uid="{00000000-0005-0000-0000-0000391A0000}"/>
    <cellStyle name="Normal 5 12 4 16 8" xfId="6719" xr:uid="{00000000-0005-0000-0000-00003A1A0000}"/>
    <cellStyle name="Normal 5 12 4 17" xfId="6720" xr:uid="{00000000-0005-0000-0000-00003B1A0000}"/>
    <cellStyle name="Normal 5 12 4 17 2" xfId="6721" xr:uid="{00000000-0005-0000-0000-00003C1A0000}"/>
    <cellStyle name="Normal 5 12 4 17 3" xfId="6722" xr:uid="{00000000-0005-0000-0000-00003D1A0000}"/>
    <cellStyle name="Normal 5 12 4 17 4" xfId="6723" xr:uid="{00000000-0005-0000-0000-00003E1A0000}"/>
    <cellStyle name="Normal 5 12 4 17 5" xfId="6724" xr:uid="{00000000-0005-0000-0000-00003F1A0000}"/>
    <cellStyle name="Normal 5 12 4 17 6" xfId="6725" xr:uid="{00000000-0005-0000-0000-0000401A0000}"/>
    <cellStyle name="Normal 5 12 4 17 7" xfId="6726" xr:uid="{00000000-0005-0000-0000-0000411A0000}"/>
    <cellStyle name="Normal 5 12 4 17 8" xfId="6727" xr:uid="{00000000-0005-0000-0000-0000421A0000}"/>
    <cellStyle name="Normal 5 12 4 18" xfId="6728" xr:uid="{00000000-0005-0000-0000-0000431A0000}"/>
    <cellStyle name="Normal 5 12 4 19" xfId="6729" xr:uid="{00000000-0005-0000-0000-0000441A0000}"/>
    <cellStyle name="Normal 5 12 4 2" xfId="6730" xr:uid="{00000000-0005-0000-0000-0000451A0000}"/>
    <cellStyle name="Normal 5 12 4 2 10" xfId="6731" xr:uid="{00000000-0005-0000-0000-0000461A0000}"/>
    <cellStyle name="Normal 5 12 4 2 11" xfId="6732" xr:uid="{00000000-0005-0000-0000-0000471A0000}"/>
    <cellStyle name="Normal 5 12 4 2 12" xfId="6733" xr:uid="{00000000-0005-0000-0000-0000481A0000}"/>
    <cellStyle name="Normal 5 12 4 2 2" xfId="6734" xr:uid="{00000000-0005-0000-0000-0000491A0000}"/>
    <cellStyle name="Normal 5 12 4 2 2 2" xfId="6735" xr:uid="{00000000-0005-0000-0000-00004A1A0000}"/>
    <cellStyle name="Normal 5 12 4 2 2 3" xfId="6736" xr:uid="{00000000-0005-0000-0000-00004B1A0000}"/>
    <cellStyle name="Normal 5 12 4 2 2 4" xfId="6737" xr:uid="{00000000-0005-0000-0000-00004C1A0000}"/>
    <cellStyle name="Normal 5 12 4 2 2 5" xfId="6738" xr:uid="{00000000-0005-0000-0000-00004D1A0000}"/>
    <cellStyle name="Normal 5 12 4 2 2 6" xfId="6739" xr:uid="{00000000-0005-0000-0000-00004E1A0000}"/>
    <cellStyle name="Normal 5 12 4 2 2 7" xfId="6740" xr:uid="{00000000-0005-0000-0000-00004F1A0000}"/>
    <cellStyle name="Normal 5 12 4 2 2 8" xfId="6741" xr:uid="{00000000-0005-0000-0000-0000501A0000}"/>
    <cellStyle name="Normal 5 12 4 2 3" xfId="6742" xr:uid="{00000000-0005-0000-0000-0000511A0000}"/>
    <cellStyle name="Normal 5 12 4 2 3 2" xfId="6743" xr:uid="{00000000-0005-0000-0000-0000521A0000}"/>
    <cellStyle name="Normal 5 12 4 2 3 3" xfId="6744" xr:uid="{00000000-0005-0000-0000-0000531A0000}"/>
    <cellStyle name="Normal 5 12 4 2 3 4" xfId="6745" xr:uid="{00000000-0005-0000-0000-0000541A0000}"/>
    <cellStyle name="Normal 5 12 4 2 3 5" xfId="6746" xr:uid="{00000000-0005-0000-0000-0000551A0000}"/>
    <cellStyle name="Normal 5 12 4 2 3 6" xfId="6747" xr:uid="{00000000-0005-0000-0000-0000561A0000}"/>
    <cellStyle name="Normal 5 12 4 2 3 7" xfId="6748" xr:uid="{00000000-0005-0000-0000-0000571A0000}"/>
    <cellStyle name="Normal 5 12 4 2 3 8" xfId="6749" xr:uid="{00000000-0005-0000-0000-0000581A0000}"/>
    <cellStyle name="Normal 5 12 4 2 4" xfId="6750" xr:uid="{00000000-0005-0000-0000-0000591A0000}"/>
    <cellStyle name="Normal 5 12 4 2 4 2" xfId="6751" xr:uid="{00000000-0005-0000-0000-00005A1A0000}"/>
    <cellStyle name="Normal 5 12 4 2 4 3" xfId="6752" xr:uid="{00000000-0005-0000-0000-00005B1A0000}"/>
    <cellStyle name="Normal 5 12 4 2 4 4" xfId="6753" xr:uid="{00000000-0005-0000-0000-00005C1A0000}"/>
    <cellStyle name="Normal 5 12 4 2 4 5" xfId="6754" xr:uid="{00000000-0005-0000-0000-00005D1A0000}"/>
    <cellStyle name="Normal 5 12 4 2 4 6" xfId="6755" xr:uid="{00000000-0005-0000-0000-00005E1A0000}"/>
    <cellStyle name="Normal 5 12 4 2 4 7" xfId="6756" xr:uid="{00000000-0005-0000-0000-00005F1A0000}"/>
    <cellStyle name="Normal 5 12 4 2 4 8" xfId="6757" xr:uid="{00000000-0005-0000-0000-0000601A0000}"/>
    <cellStyle name="Normal 5 12 4 2 5" xfId="6758" xr:uid="{00000000-0005-0000-0000-0000611A0000}"/>
    <cellStyle name="Normal 5 12 4 2 5 2" xfId="6759" xr:uid="{00000000-0005-0000-0000-0000621A0000}"/>
    <cellStyle name="Normal 5 12 4 2 5 3" xfId="6760" xr:uid="{00000000-0005-0000-0000-0000631A0000}"/>
    <cellStyle name="Normal 5 12 4 2 5 4" xfId="6761" xr:uid="{00000000-0005-0000-0000-0000641A0000}"/>
    <cellStyle name="Normal 5 12 4 2 5 5" xfId="6762" xr:uid="{00000000-0005-0000-0000-0000651A0000}"/>
    <cellStyle name="Normal 5 12 4 2 5 6" xfId="6763" xr:uid="{00000000-0005-0000-0000-0000661A0000}"/>
    <cellStyle name="Normal 5 12 4 2 5 7" xfId="6764" xr:uid="{00000000-0005-0000-0000-0000671A0000}"/>
    <cellStyle name="Normal 5 12 4 2 5 8" xfId="6765" xr:uid="{00000000-0005-0000-0000-0000681A0000}"/>
    <cellStyle name="Normal 5 12 4 2 6" xfId="6766" xr:uid="{00000000-0005-0000-0000-0000691A0000}"/>
    <cellStyle name="Normal 5 12 4 2 7" xfId="6767" xr:uid="{00000000-0005-0000-0000-00006A1A0000}"/>
    <cellStyle name="Normal 5 12 4 2 8" xfId="6768" xr:uid="{00000000-0005-0000-0000-00006B1A0000}"/>
    <cellStyle name="Normal 5 12 4 2 9" xfId="6769" xr:uid="{00000000-0005-0000-0000-00006C1A0000}"/>
    <cellStyle name="Normal 5 12 4 20" xfId="6770" xr:uid="{00000000-0005-0000-0000-00006D1A0000}"/>
    <cellStyle name="Normal 5 12 4 21" xfId="6771" xr:uid="{00000000-0005-0000-0000-00006E1A0000}"/>
    <cellStyle name="Normal 5 12 4 22" xfId="6772" xr:uid="{00000000-0005-0000-0000-00006F1A0000}"/>
    <cellStyle name="Normal 5 12 4 23" xfId="6773" xr:uid="{00000000-0005-0000-0000-0000701A0000}"/>
    <cellStyle name="Normal 5 12 4 24" xfId="6774" xr:uid="{00000000-0005-0000-0000-0000711A0000}"/>
    <cellStyle name="Normal 5 12 4 3" xfId="6775" xr:uid="{00000000-0005-0000-0000-0000721A0000}"/>
    <cellStyle name="Normal 5 12 4 3 10" xfId="6776" xr:uid="{00000000-0005-0000-0000-0000731A0000}"/>
    <cellStyle name="Normal 5 12 4 3 11" xfId="6777" xr:uid="{00000000-0005-0000-0000-0000741A0000}"/>
    <cellStyle name="Normal 5 12 4 3 12" xfId="6778" xr:uid="{00000000-0005-0000-0000-0000751A0000}"/>
    <cellStyle name="Normal 5 12 4 3 2" xfId="6779" xr:uid="{00000000-0005-0000-0000-0000761A0000}"/>
    <cellStyle name="Normal 5 12 4 3 2 2" xfId="6780" xr:uid="{00000000-0005-0000-0000-0000771A0000}"/>
    <cellStyle name="Normal 5 12 4 3 2 3" xfId="6781" xr:uid="{00000000-0005-0000-0000-0000781A0000}"/>
    <cellStyle name="Normal 5 12 4 3 2 4" xfId="6782" xr:uid="{00000000-0005-0000-0000-0000791A0000}"/>
    <cellStyle name="Normal 5 12 4 3 2 5" xfId="6783" xr:uid="{00000000-0005-0000-0000-00007A1A0000}"/>
    <cellStyle name="Normal 5 12 4 3 2 6" xfId="6784" xr:uid="{00000000-0005-0000-0000-00007B1A0000}"/>
    <cellStyle name="Normal 5 12 4 3 2 7" xfId="6785" xr:uid="{00000000-0005-0000-0000-00007C1A0000}"/>
    <cellStyle name="Normal 5 12 4 3 2 8" xfId="6786" xr:uid="{00000000-0005-0000-0000-00007D1A0000}"/>
    <cellStyle name="Normal 5 12 4 3 3" xfId="6787" xr:uid="{00000000-0005-0000-0000-00007E1A0000}"/>
    <cellStyle name="Normal 5 12 4 3 3 2" xfId="6788" xr:uid="{00000000-0005-0000-0000-00007F1A0000}"/>
    <cellStyle name="Normal 5 12 4 3 3 3" xfId="6789" xr:uid="{00000000-0005-0000-0000-0000801A0000}"/>
    <cellStyle name="Normal 5 12 4 3 3 4" xfId="6790" xr:uid="{00000000-0005-0000-0000-0000811A0000}"/>
    <cellStyle name="Normal 5 12 4 3 3 5" xfId="6791" xr:uid="{00000000-0005-0000-0000-0000821A0000}"/>
    <cellStyle name="Normal 5 12 4 3 3 6" xfId="6792" xr:uid="{00000000-0005-0000-0000-0000831A0000}"/>
    <cellStyle name="Normal 5 12 4 3 3 7" xfId="6793" xr:uid="{00000000-0005-0000-0000-0000841A0000}"/>
    <cellStyle name="Normal 5 12 4 3 3 8" xfId="6794" xr:uid="{00000000-0005-0000-0000-0000851A0000}"/>
    <cellStyle name="Normal 5 12 4 3 4" xfId="6795" xr:uid="{00000000-0005-0000-0000-0000861A0000}"/>
    <cellStyle name="Normal 5 12 4 3 4 2" xfId="6796" xr:uid="{00000000-0005-0000-0000-0000871A0000}"/>
    <cellStyle name="Normal 5 12 4 3 4 3" xfId="6797" xr:uid="{00000000-0005-0000-0000-0000881A0000}"/>
    <cellStyle name="Normal 5 12 4 3 4 4" xfId="6798" xr:uid="{00000000-0005-0000-0000-0000891A0000}"/>
    <cellStyle name="Normal 5 12 4 3 4 5" xfId="6799" xr:uid="{00000000-0005-0000-0000-00008A1A0000}"/>
    <cellStyle name="Normal 5 12 4 3 4 6" xfId="6800" xr:uid="{00000000-0005-0000-0000-00008B1A0000}"/>
    <cellStyle name="Normal 5 12 4 3 4 7" xfId="6801" xr:uid="{00000000-0005-0000-0000-00008C1A0000}"/>
    <cellStyle name="Normal 5 12 4 3 4 8" xfId="6802" xr:uid="{00000000-0005-0000-0000-00008D1A0000}"/>
    <cellStyle name="Normal 5 12 4 3 5" xfId="6803" xr:uid="{00000000-0005-0000-0000-00008E1A0000}"/>
    <cellStyle name="Normal 5 12 4 3 5 2" xfId="6804" xr:uid="{00000000-0005-0000-0000-00008F1A0000}"/>
    <cellStyle name="Normal 5 12 4 3 5 3" xfId="6805" xr:uid="{00000000-0005-0000-0000-0000901A0000}"/>
    <cellStyle name="Normal 5 12 4 3 5 4" xfId="6806" xr:uid="{00000000-0005-0000-0000-0000911A0000}"/>
    <cellStyle name="Normal 5 12 4 3 5 5" xfId="6807" xr:uid="{00000000-0005-0000-0000-0000921A0000}"/>
    <cellStyle name="Normal 5 12 4 3 5 6" xfId="6808" xr:uid="{00000000-0005-0000-0000-0000931A0000}"/>
    <cellStyle name="Normal 5 12 4 3 5 7" xfId="6809" xr:uid="{00000000-0005-0000-0000-0000941A0000}"/>
    <cellStyle name="Normal 5 12 4 3 5 8" xfId="6810" xr:uid="{00000000-0005-0000-0000-0000951A0000}"/>
    <cellStyle name="Normal 5 12 4 3 6" xfId="6811" xr:uid="{00000000-0005-0000-0000-0000961A0000}"/>
    <cellStyle name="Normal 5 12 4 3 7" xfId="6812" xr:uid="{00000000-0005-0000-0000-0000971A0000}"/>
    <cellStyle name="Normal 5 12 4 3 8" xfId="6813" xr:uid="{00000000-0005-0000-0000-0000981A0000}"/>
    <cellStyle name="Normal 5 12 4 3 9" xfId="6814" xr:uid="{00000000-0005-0000-0000-0000991A0000}"/>
    <cellStyle name="Normal 5 12 4 4" xfId="6815" xr:uid="{00000000-0005-0000-0000-00009A1A0000}"/>
    <cellStyle name="Normal 5 12 4 4 10" xfId="6816" xr:uid="{00000000-0005-0000-0000-00009B1A0000}"/>
    <cellStyle name="Normal 5 12 4 4 11" xfId="6817" xr:uid="{00000000-0005-0000-0000-00009C1A0000}"/>
    <cellStyle name="Normal 5 12 4 4 12" xfId="6818" xr:uid="{00000000-0005-0000-0000-00009D1A0000}"/>
    <cellStyle name="Normal 5 12 4 4 2" xfId="6819" xr:uid="{00000000-0005-0000-0000-00009E1A0000}"/>
    <cellStyle name="Normal 5 12 4 4 2 2" xfId="6820" xr:uid="{00000000-0005-0000-0000-00009F1A0000}"/>
    <cellStyle name="Normal 5 12 4 4 2 3" xfId="6821" xr:uid="{00000000-0005-0000-0000-0000A01A0000}"/>
    <cellStyle name="Normal 5 12 4 4 2 4" xfId="6822" xr:uid="{00000000-0005-0000-0000-0000A11A0000}"/>
    <cellStyle name="Normal 5 12 4 4 2 5" xfId="6823" xr:uid="{00000000-0005-0000-0000-0000A21A0000}"/>
    <cellStyle name="Normal 5 12 4 4 2 6" xfId="6824" xr:uid="{00000000-0005-0000-0000-0000A31A0000}"/>
    <cellStyle name="Normal 5 12 4 4 2 7" xfId="6825" xr:uid="{00000000-0005-0000-0000-0000A41A0000}"/>
    <cellStyle name="Normal 5 12 4 4 2 8" xfId="6826" xr:uid="{00000000-0005-0000-0000-0000A51A0000}"/>
    <cellStyle name="Normal 5 12 4 4 3" xfId="6827" xr:uid="{00000000-0005-0000-0000-0000A61A0000}"/>
    <cellStyle name="Normal 5 12 4 4 3 2" xfId="6828" xr:uid="{00000000-0005-0000-0000-0000A71A0000}"/>
    <cellStyle name="Normal 5 12 4 4 3 3" xfId="6829" xr:uid="{00000000-0005-0000-0000-0000A81A0000}"/>
    <cellStyle name="Normal 5 12 4 4 3 4" xfId="6830" xr:uid="{00000000-0005-0000-0000-0000A91A0000}"/>
    <cellStyle name="Normal 5 12 4 4 3 5" xfId="6831" xr:uid="{00000000-0005-0000-0000-0000AA1A0000}"/>
    <cellStyle name="Normal 5 12 4 4 3 6" xfId="6832" xr:uid="{00000000-0005-0000-0000-0000AB1A0000}"/>
    <cellStyle name="Normal 5 12 4 4 3 7" xfId="6833" xr:uid="{00000000-0005-0000-0000-0000AC1A0000}"/>
    <cellStyle name="Normal 5 12 4 4 3 8" xfId="6834" xr:uid="{00000000-0005-0000-0000-0000AD1A0000}"/>
    <cellStyle name="Normal 5 12 4 4 4" xfId="6835" xr:uid="{00000000-0005-0000-0000-0000AE1A0000}"/>
    <cellStyle name="Normal 5 12 4 4 4 2" xfId="6836" xr:uid="{00000000-0005-0000-0000-0000AF1A0000}"/>
    <cellStyle name="Normal 5 12 4 4 4 3" xfId="6837" xr:uid="{00000000-0005-0000-0000-0000B01A0000}"/>
    <cellStyle name="Normal 5 12 4 4 4 4" xfId="6838" xr:uid="{00000000-0005-0000-0000-0000B11A0000}"/>
    <cellStyle name="Normal 5 12 4 4 4 5" xfId="6839" xr:uid="{00000000-0005-0000-0000-0000B21A0000}"/>
    <cellStyle name="Normal 5 12 4 4 4 6" xfId="6840" xr:uid="{00000000-0005-0000-0000-0000B31A0000}"/>
    <cellStyle name="Normal 5 12 4 4 4 7" xfId="6841" xr:uid="{00000000-0005-0000-0000-0000B41A0000}"/>
    <cellStyle name="Normal 5 12 4 4 4 8" xfId="6842" xr:uid="{00000000-0005-0000-0000-0000B51A0000}"/>
    <cellStyle name="Normal 5 12 4 4 5" xfId="6843" xr:uid="{00000000-0005-0000-0000-0000B61A0000}"/>
    <cellStyle name="Normal 5 12 4 4 5 2" xfId="6844" xr:uid="{00000000-0005-0000-0000-0000B71A0000}"/>
    <cellStyle name="Normal 5 12 4 4 5 3" xfId="6845" xr:uid="{00000000-0005-0000-0000-0000B81A0000}"/>
    <cellStyle name="Normal 5 12 4 4 5 4" xfId="6846" xr:uid="{00000000-0005-0000-0000-0000B91A0000}"/>
    <cellStyle name="Normal 5 12 4 4 5 5" xfId="6847" xr:uid="{00000000-0005-0000-0000-0000BA1A0000}"/>
    <cellStyle name="Normal 5 12 4 4 5 6" xfId="6848" xr:uid="{00000000-0005-0000-0000-0000BB1A0000}"/>
    <cellStyle name="Normal 5 12 4 4 5 7" xfId="6849" xr:uid="{00000000-0005-0000-0000-0000BC1A0000}"/>
    <cellStyle name="Normal 5 12 4 4 5 8" xfId="6850" xr:uid="{00000000-0005-0000-0000-0000BD1A0000}"/>
    <cellStyle name="Normal 5 12 4 4 6" xfId="6851" xr:uid="{00000000-0005-0000-0000-0000BE1A0000}"/>
    <cellStyle name="Normal 5 12 4 4 7" xfId="6852" xr:uid="{00000000-0005-0000-0000-0000BF1A0000}"/>
    <cellStyle name="Normal 5 12 4 4 8" xfId="6853" xr:uid="{00000000-0005-0000-0000-0000C01A0000}"/>
    <cellStyle name="Normal 5 12 4 4 9" xfId="6854" xr:uid="{00000000-0005-0000-0000-0000C11A0000}"/>
    <cellStyle name="Normal 5 12 4 5" xfId="6855" xr:uid="{00000000-0005-0000-0000-0000C21A0000}"/>
    <cellStyle name="Normal 5 12 4 5 10" xfId="6856" xr:uid="{00000000-0005-0000-0000-0000C31A0000}"/>
    <cellStyle name="Normal 5 12 4 5 11" xfId="6857" xr:uid="{00000000-0005-0000-0000-0000C41A0000}"/>
    <cellStyle name="Normal 5 12 4 5 12" xfId="6858" xr:uid="{00000000-0005-0000-0000-0000C51A0000}"/>
    <cellStyle name="Normal 5 12 4 5 2" xfId="6859" xr:uid="{00000000-0005-0000-0000-0000C61A0000}"/>
    <cellStyle name="Normal 5 12 4 5 2 2" xfId="6860" xr:uid="{00000000-0005-0000-0000-0000C71A0000}"/>
    <cellStyle name="Normal 5 12 4 5 2 3" xfId="6861" xr:uid="{00000000-0005-0000-0000-0000C81A0000}"/>
    <cellStyle name="Normal 5 12 4 5 2 4" xfId="6862" xr:uid="{00000000-0005-0000-0000-0000C91A0000}"/>
    <cellStyle name="Normal 5 12 4 5 2 5" xfId="6863" xr:uid="{00000000-0005-0000-0000-0000CA1A0000}"/>
    <cellStyle name="Normal 5 12 4 5 2 6" xfId="6864" xr:uid="{00000000-0005-0000-0000-0000CB1A0000}"/>
    <cellStyle name="Normal 5 12 4 5 2 7" xfId="6865" xr:uid="{00000000-0005-0000-0000-0000CC1A0000}"/>
    <cellStyle name="Normal 5 12 4 5 2 8" xfId="6866" xr:uid="{00000000-0005-0000-0000-0000CD1A0000}"/>
    <cellStyle name="Normal 5 12 4 5 3" xfId="6867" xr:uid="{00000000-0005-0000-0000-0000CE1A0000}"/>
    <cellStyle name="Normal 5 12 4 5 3 2" xfId="6868" xr:uid="{00000000-0005-0000-0000-0000CF1A0000}"/>
    <cellStyle name="Normal 5 12 4 5 3 3" xfId="6869" xr:uid="{00000000-0005-0000-0000-0000D01A0000}"/>
    <cellStyle name="Normal 5 12 4 5 3 4" xfId="6870" xr:uid="{00000000-0005-0000-0000-0000D11A0000}"/>
    <cellStyle name="Normal 5 12 4 5 3 5" xfId="6871" xr:uid="{00000000-0005-0000-0000-0000D21A0000}"/>
    <cellStyle name="Normal 5 12 4 5 3 6" xfId="6872" xr:uid="{00000000-0005-0000-0000-0000D31A0000}"/>
    <cellStyle name="Normal 5 12 4 5 3 7" xfId="6873" xr:uid="{00000000-0005-0000-0000-0000D41A0000}"/>
    <cellStyle name="Normal 5 12 4 5 3 8" xfId="6874" xr:uid="{00000000-0005-0000-0000-0000D51A0000}"/>
    <cellStyle name="Normal 5 12 4 5 4" xfId="6875" xr:uid="{00000000-0005-0000-0000-0000D61A0000}"/>
    <cellStyle name="Normal 5 12 4 5 4 2" xfId="6876" xr:uid="{00000000-0005-0000-0000-0000D71A0000}"/>
    <cellStyle name="Normal 5 12 4 5 4 3" xfId="6877" xr:uid="{00000000-0005-0000-0000-0000D81A0000}"/>
    <cellStyle name="Normal 5 12 4 5 4 4" xfId="6878" xr:uid="{00000000-0005-0000-0000-0000D91A0000}"/>
    <cellStyle name="Normal 5 12 4 5 4 5" xfId="6879" xr:uid="{00000000-0005-0000-0000-0000DA1A0000}"/>
    <cellStyle name="Normal 5 12 4 5 4 6" xfId="6880" xr:uid="{00000000-0005-0000-0000-0000DB1A0000}"/>
    <cellStyle name="Normal 5 12 4 5 4 7" xfId="6881" xr:uid="{00000000-0005-0000-0000-0000DC1A0000}"/>
    <cellStyle name="Normal 5 12 4 5 4 8" xfId="6882" xr:uid="{00000000-0005-0000-0000-0000DD1A0000}"/>
    <cellStyle name="Normal 5 12 4 5 5" xfId="6883" xr:uid="{00000000-0005-0000-0000-0000DE1A0000}"/>
    <cellStyle name="Normal 5 12 4 5 5 2" xfId="6884" xr:uid="{00000000-0005-0000-0000-0000DF1A0000}"/>
    <cellStyle name="Normal 5 12 4 5 5 3" xfId="6885" xr:uid="{00000000-0005-0000-0000-0000E01A0000}"/>
    <cellStyle name="Normal 5 12 4 5 5 4" xfId="6886" xr:uid="{00000000-0005-0000-0000-0000E11A0000}"/>
    <cellStyle name="Normal 5 12 4 5 5 5" xfId="6887" xr:uid="{00000000-0005-0000-0000-0000E21A0000}"/>
    <cellStyle name="Normal 5 12 4 5 5 6" xfId="6888" xr:uid="{00000000-0005-0000-0000-0000E31A0000}"/>
    <cellStyle name="Normal 5 12 4 5 5 7" xfId="6889" xr:uid="{00000000-0005-0000-0000-0000E41A0000}"/>
    <cellStyle name="Normal 5 12 4 5 5 8" xfId="6890" xr:uid="{00000000-0005-0000-0000-0000E51A0000}"/>
    <cellStyle name="Normal 5 12 4 5 6" xfId="6891" xr:uid="{00000000-0005-0000-0000-0000E61A0000}"/>
    <cellStyle name="Normal 5 12 4 5 7" xfId="6892" xr:uid="{00000000-0005-0000-0000-0000E71A0000}"/>
    <cellStyle name="Normal 5 12 4 5 8" xfId="6893" xr:uid="{00000000-0005-0000-0000-0000E81A0000}"/>
    <cellStyle name="Normal 5 12 4 5 9" xfId="6894" xr:uid="{00000000-0005-0000-0000-0000E91A0000}"/>
    <cellStyle name="Normal 5 12 4 6" xfId="6895" xr:uid="{00000000-0005-0000-0000-0000EA1A0000}"/>
    <cellStyle name="Normal 5 12 4 6 10" xfId="6896" xr:uid="{00000000-0005-0000-0000-0000EB1A0000}"/>
    <cellStyle name="Normal 5 12 4 6 11" xfId="6897" xr:uid="{00000000-0005-0000-0000-0000EC1A0000}"/>
    <cellStyle name="Normal 5 12 4 6 12" xfId="6898" xr:uid="{00000000-0005-0000-0000-0000ED1A0000}"/>
    <cellStyle name="Normal 5 12 4 6 2" xfId="6899" xr:uid="{00000000-0005-0000-0000-0000EE1A0000}"/>
    <cellStyle name="Normal 5 12 4 6 2 2" xfId="6900" xr:uid="{00000000-0005-0000-0000-0000EF1A0000}"/>
    <cellStyle name="Normal 5 12 4 6 2 3" xfId="6901" xr:uid="{00000000-0005-0000-0000-0000F01A0000}"/>
    <cellStyle name="Normal 5 12 4 6 2 4" xfId="6902" xr:uid="{00000000-0005-0000-0000-0000F11A0000}"/>
    <cellStyle name="Normal 5 12 4 6 2 5" xfId="6903" xr:uid="{00000000-0005-0000-0000-0000F21A0000}"/>
    <cellStyle name="Normal 5 12 4 6 2 6" xfId="6904" xr:uid="{00000000-0005-0000-0000-0000F31A0000}"/>
    <cellStyle name="Normal 5 12 4 6 2 7" xfId="6905" xr:uid="{00000000-0005-0000-0000-0000F41A0000}"/>
    <cellStyle name="Normal 5 12 4 6 2 8" xfId="6906" xr:uid="{00000000-0005-0000-0000-0000F51A0000}"/>
    <cellStyle name="Normal 5 12 4 6 3" xfId="6907" xr:uid="{00000000-0005-0000-0000-0000F61A0000}"/>
    <cellStyle name="Normal 5 12 4 6 3 2" xfId="6908" xr:uid="{00000000-0005-0000-0000-0000F71A0000}"/>
    <cellStyle name="Normal 5 12 4 6 3 3" xfId="6909" xr:uid="{00000000-0005-0000-0000-0000F81A0000}"/>
    <cellStyle name="Normal 5 12 4 6 3 4" xfId="6910" xr:uid="{00000000-0005-0000-0000-0000F91A0000}"/>
    <cellStyle name="Normal 5 12 4 6 3 5" xfId="6911" xr:uid="{00000000-0005-0000-0000-0000FA1A0000}"/>
    <cellStyle name="Normal 5 12 4 6 3 6" xfId="6912" xr:uid="{00000000-0005-0000-0000-0000FB1A0000}"/>
    <cellStyle name="Normal 5 12 4 6 3 7" xfId="6913" xr:uid="{00000000-0005-0000-0000-0000FC1A0000}"/>
    <cellStyle name="Normal 5 12 4 6 3 8" xfId="6914" xr:uid="{00000000-0005-0000-0000-0000FD1A0000}"/>
    <cellStyle name="Normal 5 12 4 6 4" xfId="6915" xr:uid="{00000000-0005-0000-0000-0000FE1A0000}"/>
    <cellStyle name="Normal 5 12 4 6 4 2" xfId="6916" xr:uid="{00000000-0005-0000-0000-0000FF1A0000}"/>
    <cellStyle name="Normal 5 12 4 6 4 3" xfId="6917" xr:uid="{00000000-0005-0000-0000-0000001B0000}"/>
    <cellStyle name="Normal 5 12 4 6 4 4" xfId="6918" xr:uid="{00000000-0005-0000-0000-0000011B0000}"/>
    <cellStyle name="Normal 5 12 4 6 4 5" xfId="6919" xr:uid="{00000000-0005-0000-0000-0000021B0000}"/>
    <cellStyle name="Normal 5 12 4 6 4 6" xfId="6920" xr:uid="{00000000-0005-0000-0000-0000031B0000}"/>
    <cellStyle name="Normal 5 12 4 6 4 7" xfId="6921" xr:uid="{00000000-0005-0000-0000-0000041B0000}"/>
    <cellStyle name="Normal 5 12 4 6 4 8" xfId="6922" xr:uid="{00000000-0005-0000-0000-0000051B0000}"/>
    <cellStyle name="Normal 5 12 4 6 5" xfId="6923" xr:uid="{00000000-0005-0000-0000-0000061B0000}"/>
    <cellStyle name="Normal 5 12 4 6 5 2" xfId="6924" xr:uid="{00000000-0005-0000-0000-0000071B0000}"/>
    <cellStyle name="Normal 5 12 4 6 5 3" xfId="6925" xr:uid="{00000000-0005-0000-0000-0000081B0000}"/>
    <cellStyle name="Normal 5 12 4 6 5 4" xfId="6926" xr:uid="{00000000-0005-0000-0000-0000091B0000}"/>
    <cellStyle name="Normal 5 12 4 6 5 5" xfId="6927" xr:uid="{00000000-0005-0000-0000-00000A1B0000}"/>
    <cellStyle name="Normal 5 12 4 6 5 6" xfId="6928" xr:uid="{00000000-0005-0000-0000-00000B1B0000}"/>
    <cellStyle name="Normal 5 12 4 6 5 7" xfId="6929" xr:uid="{00000000-0005-0000-0000-00000C1B0000}"/>
    <cellStyle name="Normal 5 12 4 6 5 8" xfId="6930" xr:uid="{00000000-0005-0000-0000-00000D1B0000}"/>
    <cellStyle name="Normal 5 12 4 6 6" xfId="6931" xr:uid="{00000000-0005-0000-0000-00000E1B0000}"/>
    <cellStyle name="Normal 5 12 4 6 7" xfId="6932" xr:uid="{00000000-0005-0000-0000-00000F1B0000}"/>
    <cellStyle name="Normal 5 12 4 6 8" xfId="6933" xr:uid="{00000000-0005-0000-0000-0000101B0000}"/>
    <cellStyle name="Normal 5 12 4 6 9" xfId="6934" xr:uid="{00000000-0005-0000-0000-0000111B0000}"/>
    <cellStyle name="Normal 5 12 4 7" xfId="6935" xr:uid="{00000000-0005-0000-0000-0000121B0000}"/>
    <cellStyle name="Normal 5 12 4 7 10" xfId="6936" xr:uid="{00000000-0005-0000-0000-0000131B0000}"/>
    <cellStyle name="Normal 5 12 4 7 11" xfId="6937" xr:uid="{00000000-0005-0000-0000-0000141B0000}"/>
    <cellStyle name="Normal 5 12 4 7 12" xfId="6938" xr:uid="{00000000-0005-0000-0000-0000151B0000}"/>
    <cellStyle name="Normal 5 12 4 7 2" xfId="6939" xr:uid="{00000000-0005-0000-0000-0000161B0000}"/>
    <cellStyle name="Normal 5 12 4 7 2 2" xfId="6940" xr:uid="{00000000-0005-0000-0000-0000171B0000}"/>
    <cellStyle name="Normal 5 12 4 7 2 3" xfId="6941" xr:uid="{00000000-0005-0000-0000-0000181B0000}"/>
    <cellStyle name="Normal 5 12 4 7 2 4" xfId="6942" xr:uid="{00000000-0005-0000-0000-0000191B0000}"/>
    <cellStyle name="Normal 5 12 4 7 2 5" xfId="6943" xr:uid="{00000000-0005-0000-0000-00001A1B0000}"/>
    <cellStyle name="Normal 5 12 4 7 2 6" xfId="6944" xr:uid="{00000000-0005-0000-0000-00001B1B0000}"/>
    <cellStyle name="Normal 5 12 4 7 2 7" xfId="6945" xr:uid="{00000000-0005-0000-0000-00001C1B0000}"/>
    <cellStyle name="Normal 5 12 4 7 2 8" xfId="6946" xr:uid="{00000000-0005-0000-0000-00001D1B0000}"/>
    <cellStyle name="Normal 5 12 4 7 3" xfId="6947" xr:uid="{00000000-0005-0000-0000-00001E1B0000}"/>
    <cellStyle name="Normal 5 12 4 7 3 2" xfId="6948" xr:uid="{00000000-0005-0000-0000-00001F1B0000}"/>
    <cellStyle name="Normal 5 12 4 7 3 3" xfId="6949" xr:uid="{00000000-0005-0000-0000-0000201B0000}"/>
    <cellStyle name="Normal 5 12 4 7 3 4" xfId="6950" xr:uid="{00000000-0005-0000-0000-0000211B0000}"/>
    <cellStyle name="Normal 5 12 4 7 3 5" xfId="6951" xr:uid="{00000000-0005-0000-0000-0000221B0000}"/>
    <cellStyle name="Normal 5 12 4 7 3 6" xfId="6952" xr:uid="{00000000-0005-0000-0000-0000231B0000}"/>
    <cellStyle name="Normal 5 12 4 7 3 7" xfId="6953" xr:uid="{00000000-0005-0000-0000-0000241B0000}"/>
    <cellStyle name="Normal 5 12 4 7 3 8" xfId="6954" xr:uid="{00000000-0005-0000-0000-0000251B0000}"/>
    <cellStyle name="Normal 5 12 4 7 4" xfId="6955" xr:uid="{00000000-0005-0000-0000-0000261B0000}"/>
    <cellStyle name="Normal 5 12 4 7 4 2" xfId="6956" xr:uid="{00000000-0005-0000-0000-0000271B0000}"/>
    <cellStyle name="Normal 5 12 4 7 4 3" xfId="6957" xr:uid="{00000000-0005-0000-0000-0000281B0000}"/>
    <cellStyle name="Normal 5 12 4 7 4 4" xfId="6958" xr:uid="{00000000-0005-0000-0000-0000291B0000}"/>
    <cellStyle name="Normal 5 12 4 7 4 5" xfId="6959" xr:uid="{00000000-0005-0000-0000-00002A1B0000}"/>
    <cellStyle name="Normal 5 12 4 7 4 6" xfId="6960" xr:uid="{00000000-0005-0000-0000-00002B1B0000}"/>
    <cellStyle name="Normal 5 12 4 7 4 7" xfId="6961" xr:uid="{00000000-0005-0000-0000-00002C1B0000}"/>
    <cellStyle name="Normal 5 12 4 7 4 8" xfId="6962" xr:uid="{00000000-0005-0000-0000-00002D1B0000}"/>
    <cellStyle name="Normal 5 12 4 7 5" xfId="6963" xr:uid="{00000000-0005-0000-0000-00002E1B0000}"/>
    <cellStyle name="Normal 5 12 4 7 5 2" xfId="6964" xr:uid="{00000000-0005-0000-0000-00002F1B0000}"/>
    <cellStyle name="Normal 5 12 4 7 5 3" xfId="6965" xr:uid="{00000000-0005-0000-0000-0000301B0000}"/>
    <cellStyle name="Normal 5 12 4 7 5 4" xfId="6966" xr:uid="{00000000-0005-0000-0000-0000311B0000}"/>
    <cellStyle name="Normal 5 12 4 7 5 5" xfId="6967" xr:uid="{00000000-0005-0000-0000-0000321B0000}"/>
    <cellStyle name="Normal 5 12 4 7 5 6" xfId="6968" xr:uid="{00000000-0005-0000-0000-0000331B0000}"/>
    <cellStyle name="Normal 5 12 4 7 5 7" xfId="6969" xr:uid="{00000000-0005-0000-0000-0000341B0000}"/>
    <cellStyle name="Normal 5 12 4 7 5 8" xfId="6970" xr:uid="{00000000-0005-0000-0000-0000351B0000}"/>
    <cellStyle name="Normal 5 12 4 7 6" xfId="6971" xr:uid="{00000000-0005-0000-0000-0000361B0000}"/>
    <cellStyle name="Normal 5 12 4 7 7" xfId="6972" xr:uid="{00000000-0005-0000-0000-0000371B0000}"/>
    <cellStyle name="Normal 5 12 4 7 8" xfId="6973" xr:uid="{00000000-0005-0000-0000-0000381B0000}"/>
    <cellStyle name="Normal 5 12 4 7 9" xfId="6974" xr:uid="{00000000-0005-0000-0000-0000391B0000}"/>
    <cellStyle name="Normal 5 12 4 8" xfId="6975" xr:uid="{00000000-0005-0000-0000-00003A1B0000}"/>
    <cellStyle name="Normal 5 12 4 8 10" xfId="6976" xr:uid="{00000000-0005-0000-0000-00003B1B0000}"/>
    <cellStyle name="Normal 5 12 4 8 11" xfId="6977" xr:uid="{00000000-0005-0000-0000-00003C1B0000}"/>
    <cellStyle name="Normal 5 12 4 8 12" xfId="6978" xr:uid="{00000000-0005-0000-0000-00003D1B0000}"/>
    <cellStyle name="Normal 5 12 4 8 2" xfId="6979" xr:uid="{00000000-0005-0000-0000-00003E1B0000}"/>
    <cellStyle name="Normal 5 12 4 8 2 2" xfId="6980" xr:uid="{00000000-0005-0000-0000-00003F1B0000}"/>
    <cellStyle name="Normal 5 12 4 8 2 3" xfId="6981" xr:uid="{00000000-0005-0000-0000-0000401B0000}"/>
    <cellStyle name="Normal 5 12 4 8 2 4" xfId="6982" xr:uid="{00000000-0005-0000-0000-0000411B0000}"/>
    <cellStyle name="Normal 5 12 4 8 2 5" xfId="6983" xr:uid="{00000000-0005-0000-0000-0000421B0000}"/>
    <cellStyle name="Normal 5 12 4 8 2 6" xfId="6984" xr:uid="{00000000-0005-0000-0000-0000431B0000}"/>
    <cellStyle name="Normal 5 12 4 8 2 7" xfId="6985" xr:uid="{00000000-0005-0000-0000-0000441B0000}"/>
    <cellStyle name="Normal 5 12 4 8 2 8" xfId="6986" xr:uid="{00000000-0005-0000-0000-0000451B0000}"/>
    <cellStyle name="Normal 5 12 4 8 3" xfId="6987" xr:uid="{00000000-0005-0000-0000-0000461B0000}"/>
    <cellStyle name="Normal 5 12 4 8 3 2" xfId="6988" xr:uid="{00000000-0005-0000-0000-0000471B0000}"/>
    <cellStyle name="Normal 5 12 4 8 3 3" xfId="6989" xr:uid="{00000000-0005-0000-0000-0000481B0000}"/>
    <cellStyle name="Normal 5 12 4 8 3 4" xfId="6990" xr:uid="{00000000-0005-0000-0000-0000491B0000}"/>
    <cellStyle name="Normal 5 12 4 8 3 5" xfId="6991" xr:uid="{00000000-0005-0000-0000-00004A1B0000}"/>
    <cellStyle name="Normal 5 12 4 8 3 6" xfId="6992" xr:uid="{00000000-0005-0000-0000-00004B1B0000}"/>
    <cellStyle name="Normal 5 12 4 8 3 7" xfId="6993" xr:uid="{00000000-0005-0000-0000-00004C1B0000}"/>
    <cellStyle name="Normal 5 12 4 8 3 8" xfId="6994" xr:uid="{00000000-0005-0000-0000-00004D1B0000}"/>
    <cellStyle name="Normal 5 12 4 8 4" xfId="6995" xr:uid="{00000000-0005-0000-0000-00004E1B0000}"/>
    <cellStyle name="Normal 5 12 4 8 4 2" xfId="6996" xr:uid="{00000000-0005-0000-0000-00004F1B0000}"/>
    <cellStyle name="Normal 5 12 4 8 4 3" xfId="6997" xr:uid="{00000000-0005-0000-0000-0000501B0000}"/>
    <cellStyle name="Normal 5 12 4 8 4 4" xfId="6998" xr:uid="{00000000-0005-0000-0000-0000511B0000}"/>
    <cellStyle name="Normal 5 12 4 8 4 5" xfId="6999" xr:uid="{00000000-0005-0000-0000-0000521B0000}"/>
    <cellStyle name="Normal 5 12 4 8 4 6" xfId="7000" xr:uid="{00000000-0005-0000-0000-0000531B0000}"/>
    <cellStyle name="Normal 5 12 4 8 4 7" xfId="7001" xr:uid="{00000000-0005-0000-0000-0000541B0000}"/>
    <cellStyle name="Normal 5 12 4 8 4 8" xfId="7002" xr:uid="{00000000-0005-0000-0000-0000551B0000}"/>
    <cellStyle name="Normal 5 12 4 8 5" xfId="7003" xr:uid="{00000000-0005-0000-0000-0000561B0000}"/>
    <cellStyle name="Normal 5 12 4 8 5 2" xfId="7004" xr:uid="{00000000-0005-0000-0000-0000571B0000}"/>
    <cellStyle name="Normal 5 12 4 8 5 3" xfId="7005" xr:uid="{00000000-0005-0000-0000-0000581B0000}"/>
    <cellStyle name="Normal 5 12 4 8 5 4" xfId="7006" xr:uid="{00000000-0005-0000-0000-0000591B0000}"/>
    <cellStyle name="Normal 5 12 4 8 5 5" xfId="7007" xr:uid="{00000000-0005-0000-0000-00005A1B0000}"/>
    <cellStyle name="Normal 5 12 4 8 5 6" xfId="7008" xr:uid="{00000000-0005-0000-0000-00005B1B0000}"/>
    <cellStyle name="Normal 5 12 4 8 5 7" xfId="7009" xr:uid="{00000000-0005-0000-0000-00005C1B0000}"/>
    <cellStyle name="Normal 5 12 4 8 5 8" xfId="7010" xr:uid="{00000000-0005-0000-0000-00005D1B0000}"/>
    <cellStyle name="Normal 5 12 4 8 6" xfId="7011" xr:uid="{00000000-0005-0000-0000-00005E1B0000}"/>
    <cellStyle name="Normal 5 12 4 8 7" xfId="7012" xr:uid="{00000000-0005-0000-0000-00005F1B0000}"/>
    <cellStyle name="Normal 5 12 4 8 8" xfId="7013" xr:uid="{00000000-0005-0000-0000-0000601B0000}"/>
    <cellStyle name="Normal 5 12 4 8 9" xfId="7014" xr:uid="{00000000-0005-0000-0000-0000611B0000}"/>
    <cellStyle name="Normal 5 12 4 9" xfId="7015" xr:uid="{00000000-0005-0000-0000-0000621B0000}"/>
    <cellStyle name="Normal 5 12 4 9 10" xfId="7016" xr:uid="{00000000-0005-0000-0000-0000631B0000}"/>
    <cellStyle name="Normal 5 12 4 9 11" xfId="7017" xr:uid="{00000000-0005-0000-0000-0000641B0000}"/>
    <cellStyle name="Normal 5 12 4 9 12" xfId="7018" xr:uid="{00000000-0005-0000-0000-0000651B0000}"/>
    <cellStyle name="Normal 5 12 4 9 2" xfId="7019" xr:uid="{00000000-0005-0000-0000-0000661B0000}"/>
    <cellStyle name="Normal 5 12 4 9 2 2" xfId="7020" xr:uid="{00000000-0005-0000-0000-0000671B0000}"/>
    <cellStyle name="Normal 5 12 4 9 2 3" xfId="7021" xr:uid="{00000000-0005-0000-0000-0000681B0000}"/>
    <cellStyle name="Normal 5 12 4 9 2 4" xfId="7022" xr:uid="{00000000-0005-0000-0000-0000691B0000}"/>
    <cellStyle name="Normal 5 12 4 9 2 5" xfId="7023" xr:uid="{00000000-0005-0000-0000-00006A1B0000}"/>
    <cellStyle name="Normal 5 12 4 9 2 6" xfId="7024" xr:uid="{00000000-0005-0000-0000-00006B1B0000}"/>
    <cellStyle name="Normal 5 12 4 9 2 7" xfId="7025" xr:uid="{00000000-0005-0000-0000-00006C1B0000}"/>
    <cellStyle name="Normal 5 12 4 9 2 8" xfId="7026" xr:uid="{00000000-0005-0000-0000-00006D1B0000}"/>
    <cellStyle name="Normal 5 12 4 9 3" xfId="7027" xr:uid="{00000000-0005-0000-0000-00006E1B0000}"/>
    <cellStyle name="Normal 5 12 4 9 3 2" xfId="7028" xr:uid="{00000000-0005-0000-0000-00006F1B0000}"/>
    <cellStyle name="Normal 5 12 4 9 3 3" xfId="7029" xr:uid="{00000000-0005-0000-0000-0000701B0000}"/>
    <cellStyle name="Normal 5 12 4 9 3 4" xfId="7030" xr:uid="{00000000-0005-0000-0000-0000711B0000}"/>
    <cellStyle name="Normal 5 12 4 9 3 5" xfId="7031" xr:uid="{00000000-0005-0000-0000-0000721B0000}"/>
    <cellStyle name="Normal 5 12 4 9 3 6" xfId="7032" xr:uid="{00000000-0005-0000-0000-0000731B0000}"/>
    <cellStyle name="Normal 5 12 4 9 3 7" xfId="7033" xr:uid="{00000000-0005-0000-0000-0000741B0000}"/>
    <cellStyle name="Normal 5 12 4 9 3 8" xfId="7034" xr:uid="{00000000-0005-0000-0000-0000751B0000}"/>
    <cellStyle name="Normal 5 12 4 9 4" xfId="7035" xr:uid="{00000000-0005-0000-0000-0000761B0000}"/>
    <cellStyle name="Normal 5 12 4 9 4 2" xfId="7036" xr:uid="{00000000-0005-0000-0000-0000771B0000}"/>
    <cellStyle name="Normal 5 12 4 9 4 3" xfId="7037" xr:uid="{00000000-0005-0000-0000-0000781B0000}"/>
    <cellStyle name="Normal 5 12 4 9 4 4" xfId="7038" xr:uid="{00000000-0005-0000-0000-0000791B0000}"/>
    <cellStyle name="Normal 5 12 4 9 4 5" xfId="7039" xr:uid="{00000000-0005-0000-0000-00007A1B0000}"/>
    <cellStyle name="Normal 5 12 4 9 4 6" xfId="7040" xr:uid="{00000000-0005-0000-0000-00007B1B0000}"/>
    <cellStyle name="Normal 5 12 4 9 4 7" xfId="7041" xr:uid="{00000000-0005-0000-0000-00007C1B0000}"/>
    <cellStyle name="Normal 5 12 4 9 4 8" xfId="7042" xr:uid="{00000000-0005-0000-0000-00007D1B0000}"/>
    <cellStyle name="Normal 5 12 4 9 5" xfId="7043" xr:uid="{00000000-0005-0000-0000-00007E1B0000}"/>
    <cellStyle name="Normal 5 12 4 9 5 2" xfId="7044" xr:uid="{00000000-0005-0000-0000-00007F1B0000}"/>
    <cellStyle name="Normal 5 12 4 9 5 3" xfId="7045" xr:uid="{00000000-0005-0000-0000-0000801B0000}"/>
    <cellStyle name="Normal 5 12 4 9 5 4" xfId="7046" xr:uid="{00000000-0005-0000-0000-0000811B0000}"/>
    <cellStyle name="Normal 5 12 4 9 5 5" xfId="7047" xr:uid="{00000000-0005-0000-0000-0000821B0000}"/>
    <cellStyle name="Normal 5 12 4 9 5 6" xfId="7048" xr:uid="{00000000-0005-0000-0000-0000831B0000}"/>
    <cellStyle name="Normal 5 12 4 9 5 7" xfId="7049" xr:uid="{00000000-0005-0000-0000-0000841B0000}"/>
    <cellStyle name="Normal 5 12 4 9 5 8" xfId="7050" xr:uid="{00000000-0005-0000-0000-0000851B0000}"/>
    <cellStyle name="Normal 5 12 4 9 6" xfId="7051" xr:uid="{00000000-0005-0000-0000-0000861B0000}"/>
    <cellStyle name="Normal 5 12 4 9 7" xfId="7052" xr:uid="{00000000-0005-0000-0000-0000871B0000}"/>
    <cellStyle name="Normal 5 12 4 9 8" xfId="7053" xr:uid="{00000000-0005-0000-0000-0000881B0000}"/>
    <cellStyle name="Normal 5 12 4 9 9" xfId="7054" xr:uid="{00000000-0005-0000-0000-0000891B0000}"/>
    <cellStyle name="Normal 5 12 5" xfId="7055" xr:uid="{00000000-0005-0000-0000-00008A1B0000}"/>
    <cellStyle name="Normal 5 12 5 10" xfId="7056" xr:uid="{00000000-0005-0000-0000-00008B1B0000}"/>
    <cellStyle name="Normal 5 12 5 11" xfId="7057" xr:uid="{00000000-0005-0000-0000-00008C1B0000}"/>
    <cellStyle name="Normal 5 12 5 12" xfId="7058" xr:uid="{00000000-0005-0000-0000-00008D1B0000}"/>
    <cellStyle name="Normal 5 12 5 2" xfId="7059" xr:uid="{00000000-0005-0000-0000-00008E1B0000}"/>
    <cellStyle name="Normal 5 12 5 2 2" xfId="7060" xr:uid="{00000000-0005-0000-0000-00008F1B0000}"/>
    <cellStyle name="Normal 5 12 5 2 3" xfId="7061" xr:uid="{00000000-0005-0000-0000-0000901B0000}"/>
    <cellStyle name="Normal 5 12 5 2 4" xfId="7062" xr:uid="{00000000-0005-0000-0000-0000911B0000}"/>
    <cellStyle name="Normal 5 12 5 2 5" xfId="7063" xr:uid="{00000000-0005-0000-0000-0000921B0000}"/>
    <cellStyle name="Normal 5 12 5 2 6" xfId="7064" xr:uid="{00000000-0005-0000-0000-0000931B0000}"/>
    <cellStyle name="Normal 5 12 5 2 7" xfId="7065" xr:uid="{00000000-0005-0000-0000-0000941B0000}"/>
    <cellStyle name="Normal 5 12 5 2 8" xfId="7066" xr:uid="{00000000-0005-0000-0000-0000951B0000}"/>
    <cellStyle name="Normal 5 12 5 3" xfId="7067" xr:uid="{00000000-0005-0000-0000-0000961B0000}"/>
    <cellStyle name="Normal 5 12 5 3 2" xfId="7068" xr:uid="{00000000-0005-0000-0000-0000971B0000}"/>
    <cellStyle name="Normal 5 12 5 3 3" xfId="7069" xr:uid="{00000000-0005-0000-0000-0000981B0000}"/>
    <cellStyle name="Normal 5 12 5 3 4" xfId="7070" xr:uid="{00000000-0005-0000-0000-0000991B0000}"/>
    <cellStyle name="Normal 5 12 5 3 5" xfId="7071" xr:uid="{00000000-0005-0000-0000-00009A1B0000}"/>
    <cellStyle name="Normal 5 12 5 3 6" xfId="7072" xr:uid="{00000000-0005-0000-0000-00009B1B0000}"/>
    <cellStyle name="Normal 5 12 5 3 7" xfId="7073" xr:uid="{00000000-0005-0000-0000-00009C1B0000}"/>
    <cellStyle name="Normal 5 12 5 3 8" xfId="7074" xr:uid="{00000000-0005-0000-0000-00009D1B0000}"/>
    <cellStyle name="Normal 5 12 5 4" xfId="7075" xr:uid="{00000000-0005-0000-0000-00009E1B0000}"/>
    <cellStyle name="Normal 5 12 5 4 2" xfId="7076" xr:uid="{00000000-0005-0000-0000-00009F1B0000}"/>
    <cellStyle name="Normal 5 12 5 4 3" xfId="7077" xr:uid="{00000000-0005-0000-0000-0000A01B0000}"/>
    <cellStyle name="Normal 5 12 5 4 4" xfId="7078" xr:uid="{00000000-0005-0000-0000-0000A11B0000}"/>
    <cellStyle name="Normal 5 12 5 4 5" xfId="7079" xr:uid="{00000000-0005-0000-0000-0000A21B0000}"/>
    <cellStyle name="Normal 5 12 5 4 6" xfId="7080" xr:uid="{00000000-0005-0000-0000-0000A31B0000}"/>
    <cellStyle name="Normal 5 12 5 4 7" xfId="7081" xr:uid="{00000000-0005-0000-0000-0000A41B0000}"/>
    <cellStyle name="Normal 5 12 5 4 8" xfId="7082" xr:uid="{00000000-0005-0000-0000-0000A51B0000}"/>
    <cellStyle name="Normal 5 12 5 5" xfId="7083" xr:uid="{00000000-0005-0000-0000-0000A61B0000}"/>
    <cellStyle name="Normal 5 12 5 5 2" xfId="7084" xr:uid="{00000000-0005-0000-0000-0000A71B0000}"/>
    <cellStyle name="Normal 5 12 5 5 3" xfId="7085" xr:uid="{00000000-0005-0000-0000-0000A81B0000}"/>
    <cellStyle name="Normal 5 12 5 5 4" xfId="7086" xr:uid="{00000000-0005-0000-0000-0000A91B0000}"/>
    <cellStyle name="Normal 5 12 5 5 5" xfId="7087" xr:uid="{00000000-0005-0000-0000-0000AA1B0000}"/>
    <cellStyle name="Normal 5 12 5 5 6" xfId="7088" xr:uid="{00000000-0005-0000-0000-0000AB1B0000}"/>
    <cellStyle name="Normal 5 12 5 5 7" xfId="7089" xr:uid="{00000000-0005-0000-0000-0000AC1B0000}"/>
    <cellStyle name="Normal 5 12 5 5 8" xfId="7090" xr:uid="{00000000-0005-0000-0000-0000AD1B0000}"/>
    <cellStyle name="Normal 5 12 5 6" xfId="7091" xr:uid="{00000000-0005-0000-0000-0000AE1B0000}"/>
    <cellStyle name="Normal 5 12 5 7" xfId="7092" xr:uid="{00000000-0005-0000-0000-0000AF1B0000}"/>
    <cellStyle name="Normal 5 12 5 8" xfId="7093" xr:uid="{00000000-0005-0000-0000-0000B01B0000}"/>
    <cellStyle name="Normal 5 12 5 9" xfId="7094" xr:uid="{00000000-0005-0000-0000-0000B11B0000}"/>
    <cellStyle name="Normal 5 12 6" xfId="7095" xr:uid="{00000000-0005-0000-0000-0000B21B0000}"/>
    <cellStyle name="Normal 5 12 6 10" xfId="7096" xr:uid="{00000000-0005-0000-0000-0000B31B0000}"/>
    <cellStyle name="Normal 5 12 6 11" xfId="7097" xr:uid="{00000000-0005-0000-0000-0000B41B0000}"/>
    <cellStyle name="Normal 5 12 6 12" xfId="7098" xr:uid="{00000000-0005-0000-0000-0000B51B0000}"/>
    <cellStyle name="Normal 5 12 6 2" xfId="7099" xr:uid="{00000000-0005-0000-0000-0000B61B0000}"/>
    <cellStyle name="Normal 5 12 6 2 2" xfId="7100" xr:uid="{00000000-0005-0000-0000-0000B71B0000}"/>
    <cellStyle name="Normal 5 12 6 2 3" xfId="7101" xr:uid="{00000000-0005-0000-0000-0000B81B0000}"/>
    <cellStyle name="Normal 5 12 6 2 4" xfId="7102" xr:uid="{00000000-0005-0000-0000-0000B91B0000}"/>
    <cellStyle name="Normal 5 12 6 2 5" xfId="7103" xr:uid="{00000000-0005-0000-0000-0000BA1B0000}"/>
    <cellStyle name="Normal 5 12 6 2 6" xfId="7104" xr:uid="{00000000-0005-0000-0000-0000BB1B0000}"/>
    <cellStyle name="Normal 5 12 6 2 7" xfId="7105" xr:uid="{00000000-0005-0000-0000-0000BC1B0000}"/>
    <cellStyle name="Normal 5 12 6 2 8" xfId="7106" xr:uid="{00000000-0005-0000-0000-0000BD1B0000}"/>
    <cellStyle name="Normal 5 12 6 3" xfId="7107" xr:uid="{00000000-0005-0000-0000-0000BE1B0000}"/>
    <cellStyle name="Normal 5 12 6 3 2" xfId="7108" xr:uid="{00000000-0005-0000-0000-0000BF1B0000}"/>
    <cellStyle name="Normal 5 12 6 3 3" xfId="7109" xr:uid="{00000000-0005-0000-0000-0000C01B0000}"/>
    <cellStyle name="Normal 5 12 6 3 4" xfId="7110" xr:uid="{00000000-0005-0000-0000-0000C11B0000}"/>
    <cellStyle name="Normal 5 12 6 3 5" xfId="7111" xr:uid="{00000000-0005-0000-0000-0000C21B0000}"/>
    <cellStyle name="Normal 5 12 6 3 6" xfId="7112" xr:uid="{00000000-0005-0000-0000-0000C31B0000}"/>
    <cellStyle name="Normal 5 12 6 3 7" xfId="7113" xr:uid="{00000000-0005-0000-0000-0000C41B0000}"/>
    <cellStyle name="Normal 5 12 6 3 8" xfId="7114" xr:uid="{00000000-0005-0000-0000-0000C51B0000}"/>
    <cellStyle name="Normal 5 12 6 4" xfId="7115" xr:uid="{00000000-0005-0000-0000-0000C61B0000}"/>
    <cellStyle name="Normal 5 12 6 4 2" xfId="7116" xr:uid="{00000000-0005-0000-0000-0000C71B0000}"/>
    <cellStyle name="Normal 5 12 6 4 3" xfId="7117" xr:uid="{00000000-0005-0000-0000-0000C81B0000}"/>
    <cellStyle name="Normal 5 12 6 4 4" xfId="7118" xr:uid="{00000000-0005-0000-0000-0000C91B0000}"/>
    <cellStyle name="Normal 5 12 6 4 5" xfId="7119" xr:uid="{00000000-0005-0000-0000-0000CA1B0000}"/>
    <cellStyle name="Normal 5 12 6 4 6" xfId="7120" xr:uid="{00000000-0005-0000-0000-0000CB1B0000}"/>
    <cellStyle name="Normal 5 12 6 4 7" xfId="7121" xr:uid="{00000000-0005-0000-0000-0000CC1B0000}"/>
    <cellStyle name="Normal 5 12 6 4 8" xfId="7122" xr:uid="{00000000-0005-0000-0000-0000CD1B0000}"/>
    <cellStyle name="Normal 5 12 6 5" xfId="7123" xr:uid="{00000000-0005-0000-0000-0000CE1B0000}"/>
    <cellStyle name="Normal 5 12 6 5 2" xfId="7124" xr:uid="{00000000-0005-0000-0000-0000CF1B0000}"/>
    <cellStyle name="Normal 5 12 6 5 3" xfId="7125" xr:uid="{00000000-0005-0000-0000-0000D01B0000}"/>
    <cellStyle name="Normal 5 12 6 5 4" xfId="7126" xr:uid="{00000000-0005-0000-0000-0000D11B0000}"/>
    <cellStyle name="Normal 5 12 6 5 5" xfId="7127" xr:uid="{00000000-0005-0000-0000-0000D21B0000}"/>
    <cellStyle name="Normal 5 12 6 5 6" xfId="7128" xr:uid="{00000000-0005-0000-0000-0000D31B0000}"/>
    <cellStyle name="Normal 5 12 6 5 7" xfId="7129" xr:uid="{00000000-0005-0000-0000-0000D41B0000}"/>
    <cellStyle name="Normal 5 12 6 5 8" xfId="7130" xr:uid="{00000000-0005-0000-0000-0000D51B0000}"/>
    <cellStyle name="Normal 5 12 6 6" xfId="7131" xr:uid="{00000000-0005-0000-0000-0000D61B0000}"/>
    <cellStyle name="Normal 5 12 6 7" xfId="7132" xr:uid="{00000000-0005-0000-0000-0000D71B0000}"/>
    <cellStyle name="Normal 5 12 6 8" xfId="7133" xr:uid="{00000000-0005-0000-0000-0000D81B0000}"/>
    <cellStyle name="Normal 5 12 6 9" xfId="7134" xr:uid="{00000000-0005-0000-0000-0000D91B0000}"/>
    <cellStyle name="Normal 5 12 7" xfId="7135" xr:uid="{00000000-0005-0000-0000-0000DA1B0000}"/>
    <cellStyle name="Normal 5 12 7 10" xfId="7136" xr:uid="{00000000-0005-0000-0000-0000DB1B0000}"/>
    <cellStyle name="Normal 5 12 7 11" xfId="7137" xr:uid="{00000000-0005-0000-0000-0000DC1B0000}"/>
    <cellStyle name="Normal 5 12 7 12" xfId="7138" xr:uid="{00000000-0005-0000-0000-0000DD1B0000}"/>
    <cellStyle name="Normal 5 12 7 2" xfId="7139" xr:uid="{00000000-0005-0000-0000-0000DE1B0000}"/>
    <cellStyle name="Normal 5 12 7 2 2" xfId="7140" xr:uid="{00000000-0005-0000-0000-0000DF1B0000}"/>
    <cellStyle name="Normal 5 12 7 2 3" xfId="7141" xr:uid="{00000000-0005-0000-0000-0000E01B0000}"/>
    <cellStyle name="Normal 5 12 7 2 4" xfId="7142" xr:uid="{00000000-0005-0000-0000-0000E11B0000}"/>
    <cellStyle name="Normal 5 12 7 2 5" xfId="7143" xr:uid="{00000000-0005-0000-0000-0000E21B0000}"/>
    <cellStyle name="Normal 5 12 7 2 6" xfId="7144" xr:uid="{00000000-0005-0000-0000-0000E31B0000}"/>
    <cellStyle name="Normal 5 12 7 2 7" xfId="7145" xr:uid="{00000000-0005-0000-0000-0000E41B0000}"/>
    <cellStyle name="Normal 5 12 7 2 8" xfId="7146" xr:uid="{00000000-0005-0000-0000-0000E51B0000}"/>
    <cellStyle name="Normal 5 12 7 3" xfId="7147" xr:uid="{00000000-0005-0000-0000-0000E61B0000}"/>
    <cellStyle name="Normal 5 12 7 3 2" xfId="7148" xr:uid="{00000000-0005-0000-0000-0000E71B0000}"/>
    <cellStyle name="Normal 5 12 7 3 3" xfId="7149" xr:uid="{00000000-0005-0000-0000-0000E81B0000}"/>
    <cellStyle name="Normal 5 12 7 3 4" xfId="7150" xr:uid="{00000000-0005-0000-0000-0000E91B0000}"/>
    <cellStyle name="Normal 5 12 7 3 5" xfId="7151" xr:uid="{00000000-0005-0000-0000-0000EA1B0000}"/>
    <cellStyle name="Normal 5 12 7 3 6" xfId="7152" xr:uid="{00000000-0005-0000-0000-0000EB1B0000}"/>
    <cellStyle name="Normal 5 12 7 3 7" xfId="7153" xr:uid="{00000000-0005-0000-0000-0000EC1B0000}"/>
    <cellStyle name="Normal 5 12 7 3 8" xfId="7154" xr:uid="{00000000-0005-0000-0000-0000ED1B0000}"/>
    <cellStyle name="Normal 5 12 7 4" xfId="7155" xr:uid="{00000000-0005-0000-0000-0000EE1B0000}"/>
    <cellStyle name="Normal 5 12 7 4 2" xfId="7156" xr:uid="{00000000-0005-0000-0000-0000EF1B0000}"/>
    <cellStyle name="Normal 5 12 7 4 3" xfId="7157" xr:uid="{00000000-0005-0000-0000-0000F01B0000}"/>
    <cellStyle name="Normal 5 12 7 4 4" xfId="7158" xr:uid="{00000000-0005-0000-0000-0000F11B0000}"/>
    <cellStyle name="Normal 5 12 7 4 5" xfId="7159" xr:uid="{00000000-0005-0000-0000-0000F21B0000}"/>
    <cellStyle name="Normal 5 12 7 4 6" xfId="7160" xr:uid="{00000000-0005-0000-0000-0000F31B0000}"/>
    <cellStyle name="Normal 5 12 7 4 7" xfId="7161" xr:uid="{00000000-0005-0000-0000-0000F41B0000}"/>
    <cellStyle name="Normal 5 12 7 4 8" xfId="7162" xr:uid="{00000000-0005-0000-0000-0000F51B0000}"/>
    <cellStyle name="Normal 5 12 7 5" xfId="7163" xr:uid="{00000000-0005-0000-0000-0000F61B0000}"/>
    <cellStyle name="Normal 5 12 7 5 2" xfId="7164" xr:uid="{00000000-0005-0000-0000-0000F71B0000}"/>
    <cellStyle name="Normal 5 12 7 5 3" xfId="7165" xr:uid="{00000000-0005-0000-0000-0000F81B0000}"/>
    <cellStyle name="Normal 5 12 7 5 4" xfId="7166" xr:uid="{00000000-0005-0000-0000-0000F91B0000}"/>
    <cellStyle name="Normal 5 12 7 5 5" xfId="7167" xr:uid="{00000000-0005-0000-0000-0000FA1B0000}"/>
    <cellStyle name="Normal 5 12 7 5 6" xfId="7168" xr:uid="{00000000-0005-0000-0000-0000FB1B0000}"/>
    <cellStyle name="Normal 5 12 7 5 7" xfId="7169" xr:uid="{00000000-0005-0000-0000-0000FC1B0000}"/>
    <cellStyle name="Normal 5 12 7 5 8" xfId="7170" xr:uid="{00000000-0005-0000-0000-0000FD1B0000}"/>
    <cellStyle name="Normal 5 12 7 6" xfId="7171" xr:uid="{00000000-0005-0000-0000-0000FE1B0000}"/>
    <cellStyle name="Normal 5 12 7 7" xfId="7172" xr:uid="{00000000-0005-0000-0000-0000FF1B0000}"/>
    <cellStyle name="Normal 5 12 7 8" xfId="7173" xr:uid="{00000000-0005-0000-0000-0000001C0000}"/>
    <cellStyle name="Normal 5 12 7 9" xfId="7174" xr:uid="{00000000-0005-0000-0000-0000011C0000}"/>
    <cellStyle name="Normal 5 12 8" xfId="7175" xr:uid="{00000000-0005-0000-0000-0000021C0000}"/>
    <cellStyle name="Normal 5 12 8 10" xfId="7176" xr:uid="{00000000-0005-0000-0000-0000031C0000}"/>
    <cellStyle name="Normal 5 12 8 11" xfId="7177" xr:uid="{00000000-0005-0000-0000-0000041C0000}"/>
    <cellStyle name="Normal 5 12 8 12" xfId="7178" xr:uid="{00000000-0005-0000-0000-0000051C0000}"/>
    <cellStyle name="Normal 5 12 8 2" xfId="7179" xr:uid="{00000000-0005-0000-0000-0000061C0000}"/>
    <cellStyle name="Normal 5 12 8 2 2" xfId="7180" xr:uid="{00000000-0005-0000-0000-0000071C0000}"/>
    <cellStyle name="Normal 5 12 8 2 3" xfId="7181" xr:uid="{00000000-0005-0000-0000-0000081C0000}"/>
    <cellStyle name="Normal 5 12 8 2 4" xfId="7182" xr:uid="{00000000-0005-0000-0000-0000091C0000}"/>
    <cellStyle name="Normal 5 12 8 2 5" xfId="7183" xr:uid="{00000000-0005-0000-0000-00000A1C0000}"/>
    <cellStyle name="Normal 5 12 8 2 6" xfId="7184" xr:uid="{00000000-0005-0000-0000-00000B1C0000}"/>
    <cellStyle name="Normal 5 12 8 2 7" xfId="7185" xr:uid="{00000000-0005-0000-0000-00000C1C0000}"/>
    <cellStyle name="Normal 5 12 8 2 8" xfId="7186" xr:uid="{00000000-0005-0000-0000-00000D1C0000}"/>
    <cellStyle name="Normal 5 12 8 3" xfId="7187" xr:uid="{00000000-0005-0000-0000-00000E1C0000}"/>
    <cellStyle name="Normal 5 12 8 3 2" xfId="7188" xr:uid="{00000000-0005-0000-0000-00000F1C0000}"/>
    <cellStyle name="Normal 5 12 8 3 3" xfId="7189" xr:uid="{00000000-0005-0000-0000-0000101C0000}"/>
    <cellStyle name="Normal 5 12 8 3 4" xfId="7190" xr:uid="{00000000-0005-0000-0000-0000111C0000}"/>
    <cellStyle name="Normal 5 12 8 3 5" xfId="7191" xr:uid="{00000000-0005-0000-0000-0000121C0000}"/>
    <cellStyle name="Normal 5 12 8 3 6" xfId="7192" xr:uid="{00000000-0005-0000-0000-0000131C0000}"/>
    <cellStyle name="Normal 5 12 8 3 7" xfId="7193" xr:uid="{00000000-0005-0000-0000-0000141C0000}"/>
    <cellStyle name="Normal 5 12 8 3 8" xfId="7194" xr:uid="{00000000-0005-0000-0000-0000151C0000}"/>
    <cellStyle name="Normal 5 12 8 4" xfId="7195" xr:uid="{00000000-0005-0000-0000-0000161C0000}"/>
    <cellStyle name="Normal 5 12 8 4 2" xfId="7196" xr:uid="{00000000-0005-0000-0000-0000171C0000}"/>
    <cellStyle name="Normal 5 12 8 4 3" xfId="7197" xr:uid="{00000000-0005-0000-0000-0000181C0000}"/>
    <cellStyle name="Normal 5 12 8 4 4" xfId="7198" xr:uid="{00000000-0005-0000-0000-0000191C0000}"/>
    <cellStyle name="Normal 5 12 8 4 5" xfId="7199" xr:uid="{00000000-0005-0000-0000-00001A1C0000}"/>
    <cellStyle name="Normal 5 12 8 4 6" xfId="7200" xr:uid="{00000000-0005-0000-0000-00001B1C0000}"/>
    <cellStyle name="Normal 5 12 8 4 7" xfId="7201" xr:uid="{00000000-0005-0000-0000-00001C1C0000}"/>
    <cellStyle name="Normal 5 12 8 4 8" xfId="7202" xr:uid="{00000000-0005-0000-0000-00001D1C0000}"/>
    <cellStyle name="Normal 5 12 8 5" xfId="7203" xr:uid="{00000000-0005-0000-0000-00001E1C0000}"/>
    <cellStyle name="Normal 5 12 8 5 2" xfId="7204" xr:uid="{00000000-0005-0000-0000-00001F1C0000}"/>
    <cellStyle name="Normal 5 12 8 5 3" xfId="7205" xr:uid="{00000000-0005-0000-0000-0000201C0000}"/>
    <cellStyle name="Normal 5 12 8 5 4" xfId="7206" xr:uid="{00000000-0005-0000-0000-0000211C0000}"/>
    <cellStyle name="Normal 5 12 8 5 5" xfId="7207" xr:uid="{00000000-0005-0000-0000-0000221C0000}"/>
    <cellStyle name="Normal 5 12 8 5 6" xfId="7208" xr:uid="{00000000-0005-0000-0000-0000231C0000}"/>
    <cellStyle name="Normal 5 12 8 5 7" xfId="7209" xr:uid="{00000000-0005-0000-0000-0000241C0000}"/>
    <cellStyle name="Normal 5 12 8 5 8" xfId="7210" xr:uid="{00000000-0005-0000-0000-0000251C0000}"/>
    <cellStyle name="Normal 5 12 8 6" xfId="7211" xr:uid="{00000000-0005-0000-0000-0000261C0000}"/>
    <cellStyle name="Normal 5 12 8 7" xfId="7212" xr:uid="{00000000-0005-0000-0000-0000271C0000}"/>
    <cellStyle name="Normal 5 12 8 8" xfId="7213" xr:uid="{00000000-0005-0000-0000-0000281C0000}"/>
    <cellStyle name="Normal 5 12 8 9" xfId="7214" xr:uid="{00000000-0005-0000-0000-0000291C0000}"/>
    <cellStyle name="Normal 5 12 9" xfId="7215" xr:uid="{00000000-0005-0000-0000-00002A1C0000}"/>
    <cellStyle name="Normal 5 12 9 10" xfId="7216" xr:uid="{00000000-0005-0000-0000-00002B1C0000}"/>
    <cellStyle name="Normal 5 12 9 11" xfId="7217" xr:uid="{00000000-0005-0000-0000-00002C1C0000}"/>
    <cellStyle name="Normal 5 12 9 12" xfId="7218" xr:uid="{00000000-0005-0000-0000-00002D1C0000}"/>
    <cellStyle name="Normal 5 12 9 2" xfId="7219" xr:uid="{00000000-0005-0000-0000-00002E1C0000}"/>
    <cellStyle name="Normal 5 12 9 2 2" xfId="7220" xr:uid="{00000000-0005-0000-0000-00002F1C0000}"/>
    <cellStyle name="Normal 5 12 9 2 3" xfId="7221" xr:uid="{00000000-0005-0000-0000-0000301C0000}"/>
    <cellStyle name="Normal 5 12 9 2 4" xfId="7222" xr:uid="{00000000-0005-0000-0000-0000311C0000}"/>
    <cellStyle name="Normal 5 12 9 2 5" xfId="7223" xr:uid="{00000000-0005-0000-0000-0000321C0000}"/>
    <cellStyle name="Normal 5 12 9 2 6" xfId="7224" xr:uid="{00000000-0005-0000-0000-0000331C0000}"/>
    <cellStyle name="Normal 5 12 9 2 7" xfId="7225" xr:uid="{00000000-0005-0000-0000-0000341C0000}"/>
    <cellStyle name="Normal 5 12 9 2 8" xfId="7226" xr:uid="{00000000-0005-0000-0000-0000351C0000}"/>
    <cellStyle name="Normal 5 12 9 3" xfId="7227" xr:uid="{00000000-0005-0000-0000-0000361C0000}"/>
    <cellStyle name="Normal 5 12 9 3 2" xfId="7228" xr:uid="{00000000-0005-0000-0000-0000371C0000}"/>
    <cellStyle name="Normal 5 12 9 3 3" xfId="7229" xr:uid="{00000000-0005-0000-0000-0000381C0000}"/>
    <cellStyle name="Normal 5 12 9 3 4" xfId="7230" xr:uid="{00000000-0005-0000-0000-0000391C0000}"/>
    <cellStyle name="Normal 5 12 9 3 5" xfId="7231" xr:uid="{00000000-0005-0000-0000-00003A1C0000}"/>
    <cellStyle name="Normal 5 12 9 3 6" xfId="7232" xr:uid="{00000000-0005-0000-0000-00003B1C0000}"/>
    <cellStyle name="Normal 5 12 9 3 7" xfId="7233" xr:uid="{00000000-0005-0000-0000-00003C1C0000}"/>
    <cellStyle name="Normal 5 12 9 3 8" xfId="7234" xr:uid="{00000000-0005-0000-0000-00003D1C0000}"/>
    <cellStyle name="Normal 5 12 9 4" xfId="7235" xr:uid="{00000000-0005-0000-0000-00003E1C0000}"/>
    <cellStyle name="Normal 5 12 9 4 2" xfId="7236" xr:uid="{00000000-0005-0000-0000-00003F1C0000}"/>
    <cellStyle name="Normal 5 12 9 4 3" xfId="7237" xr:uid="{00000000-0005-0000-0000-0000401C0000}"/>
    <cellStyle name="Normal 5 12 9 4 4" xfId="7238" xr:uid="{00000000-0005-0000-0000-0000411C0000}"/>
    <cellStyle name="Normal 5 12 9 4 5" xfId="7239" xr:uid="{00000000-0005-0000-0000-0000421C0000}"/>
    <cellStyle name="Normal 5 12 9 4 6" xfId="7240" xr:uid="{00000000-0005-0000-0000-0000431C0000}"/>
    <cellStyle name="Normal 5 12 9 4 7" xfId="7241" xr:uid="{00000000-0005-0000-0000-0000441C0000}"/>
    <cellStyle name="Normal 5 12 9 4 8" xfId="7242" xr:uid="{00000000-0005-0000-0000-0000451C0000}"/>
    <cellStyle name="Normal 5 12 9 5" xfId="7243" xr:uid="{00000000-0005-0000-0000-0000461C0000}"/>
    <cellStyle name="Normal 5 12 9 5 2" xfId="7244" xr:uid="{00000000-0005-0000-0000-0000471C0000}"/>
    <cellStyle name="Normal 5 12 9 5 3" xfId="7245" xr:uid="{00000000-0005-0000-0000-0000481C0000}"/>
    <cellStyle name="Normal 5 12 9 5 4" xfId="7246" xr:uid="{00000000-0005-0000-0000-0000491C0000}"/>
    <cellStyle name="Normal 5 12 9 5 5" xfId="7247" xr:uid="{00000000-0005-0000-0000-00004A1C0000}"/>
    <cellStyle name="Normal 5 12 9 5 6" xfId="7248" xr:uid="{00000000-0005-0000-0000-00004B1C0000}"/>
    <cellStyle name="Normal 5 12 9 5 7" xfId="7249" xr:uid="{00000000-0005-0000-0000-00004C1C0000}"/>
    <cellStyle name="Normal 5 12 9 5 8" xfId="7250" xr:uid="{00000000-0005-0000-0000-00004D1C0000}"/>
    <cellStyle name="Normal 5 12 9 6" xfId="7251" xr:uid="{00000000-0005-0000-0000-00004E1C0000}"/>
    <cellStyle name="Normal 5 12 9 7" xfId="7252" xr:uid="{00000000-0005-0000-0000-00004F1C0000}"/>
    <cellStyle name="Normal 5 12 9 8" xfId="7253" xr:uid="{00000000-0005-0000-0000-0000501C0000}"/>
    <cellStyle name="Normal 5 12 9 9" xfId="7254" xr:uid="{00000000-0005-0000-0000-0000511C0000}"/>
    <cellStyle name="Normal 5 13" xfId="7255" xr:uid="{00000000-0005-0000-0000-0000521C0000}"/>
    <cellStyle name="Normal 5 13 10" xfId="7256" xr:uid="{00000000-0005-0000-0000-0000531C0000}"/>
    <cellStyle name="Normal 5 13 10 10" xfId="7257" xr:uid="{00000000-0005-0000-0000-0000541C0000}"/>
    <cellStyle name="Normal 5 13 10 11" xfId="7258" xr:uid="{00000000-0005-0000-0000-0000551C0000}"/>
    <cellStyle name="Normal 5 13 10 12" xfId="7259" xr:uid="{00000000-0005-0000-0000-0000561C0000}"/>
    <cellStyle name="Normal 5 13 10 2" xfId="7260" xr:uid="{00000000-0005-0000-0000-0000571C0000}"/>
    <cellStyle name="Normal 5 13 10 2 2" xfId="7261" xr:uid="{00000000-0005-0000-0000-0000581C0000}"/>
    <cellStyle name="Normal 5 13 10 2 3" xfId="7262" xr:uid="{00000000-0005-0000-0000-0000591C0000}"/>
    <cellStyle name="Normal 5 13 10 2 4" xfId="7263" xr:uid="{00000000-0005-0000-0000-00005A1C0000}"/>
    <cellStyle name="Normal 5 13 10 2 5" xfId="7264" xr:uid="{00000000-0005-0000-0000-00005B1C0000}"/>
    <cellStyle name="Normal 5 13 10 2 6" xfId="7265" xr:uid="{00000000-0005-0000-0000-00005C1C0000}"/>
    <cellStyle name="Normal 5 13 10 2 7" xfId="7266" xr:uid="{00000000-0005-0000-0000-00005D1C0000}"/>
    <cellStyle name="Normal 5 13 10 2 8" xfId="7267" xr:uid="{00000000-0005-0000-0000-00005E1C0000}"/>
    <cellStyle name="Normal 5 13 10 3" xfId="7268" xr:uid="{00000000-0005-0000-0000-00005F1C0000}"/>
    <cellStyle name="Normal 5 13 10 3 2" xfId="7269" xr:uid="{00000000-0005-0000-0000-0000601C0000}"/>
    <cellStyle name="Normal 5 13 10 3 3" xfId="7270" xr:uid="{00000000-0005-0000-0000-0000611C0000}"/>
    <cellStyle name="Normal 5 13 10 3 4" xfId="7271" xr:uid="{00000000-0005-0000-0000-0000621C0000}"/>
    <cellStyle name="Normal 5 13 10 3 5" xfId="7272" xr:uid="{00000000-0005-0000-0000-0000631C0000}"/>
    <cellStyle name="Normal 5 13 10 3 6" xfId="7273" xr:uid="{00000000-0005-0000-0000-0000641C0000}"/>
    <cellStyle name="Normal 5 13 10 3 7" xfId="7274" xr:uid="{00000000-0005-0000-0000-0000651C0000}"/>
    <cellStyle name="Normal 5 13 10 3 8" xfId="7275" xr:uid="{00000000-0005-0000-0000-0000661C0000}"/>
    <cellStyle name="Normal 5 13 10 4" xfId="7276" xr:uid="{00000000-0005-0000-0000-0000671C0000}"/>
    <cellStyle name="Normal 5 13 10 4 2" xfId="7277" xr:uid="{00000000-0005-0000-0000-0000681C0000}"/>
    <cellStyle name="Normal 5 13 10 4 3" xfId="7278" xr:uid="{00000000-0005-0000-0000-0000691C0000}"/>
    <cellStyle name="Normal 5 13 10 4 4" xfId="7279" xr:uid="{00000000-0005-0000-0000-00006A1C0000}"/>
    <cellStyle name="Normal 5 13 10 4 5" xfId="7280" xr:uid="{00000000-0005-0000-0000-00006B1C0000}"/>
    <cellStyle name="Normal 5 13 10 4 6" xfId="7281" xr:uid="{00000000-0005-0000-0000-00006C1C0000}"/>
    <cellStyle name="Normal 5 13 10 4 7" xfId="7282" xr:uid="{00000000-0005-0000-0000-00006D1C0000}"/>
    <cellStyle name="Normal 5 13 10 4 8" xfId="7283" xr:uid="{00000000-0005-0000-0000-00006E1C0000}"/>
    <cellStyle name="Normal 5 13 10 5" xfId="7284" xr:uid="{00000000-0005-0000-0000-00006F1C0000}"/>
    <cellStyle name="Normal 5 13 10 5 2" xfId="7285" xr:uid="{00000000-0005-0000-0000-0000701C0000}"/>
    <cellStyle name="Normal 5 13 10 5 3" xfId="7286" xr:uid="{00000000-0005-0000-0000-0000711C0000}"/>
    <cellStyle name="Normal 5 13 10 5 4" xfId="7287" xr:uid="{00000000-0005-0000-0000-0000721C0000}"/>
    <cellStyle name="Normal 5 13 10 5 5" xfId="7288" xr:uid="{00000000-0005-0000-0000-0000731C0000}"/>
    <cellStyle name="Normal 5 13 10 5 6" xfId="7289" xr:uid="{00000000-0005-0000-0000-0000741C0000}"/>
    <cellStyle name="Normal 5 13 10 5 7" xfId="7290" xr:uid="{00000000-0005-0000-0000-0000751C0000}"/>
    <cellStyle name="Normal 5 13 10 5 8" xfId="7291" xr:uid="{00000000-0005-0000-0000-0000761C0000}"/>
    <cellStyle name="Normal 5 13 10 6" xfId="7292" xr:uid="{00000000-0005-0000-0000-0000771C0000}"/>
    <cellStyle name="Normal 5 13 10 7" xfId="7293" xr:uid="{00000000-0005-0000-0000-0000781C0000}"/>
    <cellStyle name="Normal 5 13 10 8" xfId="7294" xr:uid="{00000000-0005-0000-0000-0000791C0000}"/>
    <cellStyle name="Normal 5 13 10 9" xfId="7295" xr:uid="{00000000-0005-0000-0000-00007A1C0000}"/>
    <cellStyle name="Normal 5 13 11" xfId="7296" xr:uid="{00000000-0005-0000-0000-00007B1C0000}"/>
    <cellStyle name="Normal 5 13 11 10" xfId="7297" xr:uid="{00000000-0005-0000-0000-00007C1C0000}"/>
    <cellStyle name="Normal 5 13 11 11" xfId="7298" xr:uid="{00000000-0005-0000-0000-00007D1C0000}"/>
    <cellStyle name="Normal 5 13 11 12" xfId="7299" xr:uid="{00000000-0005-0000-0000-00007E1C0000}"/>
    <cellStyle name="Normal 5 13 11 2" xfId="7300" xr:uid="{00000000-0005-0000-0000-00007F1C0000}"/>
    <cellStyle name="Normal 5 13 11 2 2" xfId="7301" xr:uid="{00000000-0005-0000-0000-0000801C0000}"/>
    <cellStyle name="Normal 5 13 11 2 3" xfId="7302" xr:uid="{00000000-0005-0000-0000-0000811C0000}"/>
    <cellStyle name="Normal 5 13 11 2 4" xfId="7303" xr:uid="{00000000-0005-0000-0000-0000821C0000}"/>
    <cellStyle name="Normal 5 13 11 2 5" xfId="7304" xr:uid="{00000000-0005-0000-0000-0000831C0000}"/>
    <cellStyle name="Normal 5 13 11 2 6" xfId="7305" xr:uid="{00000000-0005-0000-0000-0000841C0000}"/>
    <cellStyle name="Normal 5 13 11 2 7" xfId="7306" xr:uid="{00000000-0005-0000-0000-0000851C0000}"/>
    <cellStyle name="Normal 5 13 11 2 8" xfId="7307" xr:uid="{00000000-0005-0000-0000-0000861C0000}"/>
    <cellStyle name="Normal 5 13 11 3" xfId="7308" xr:uid="{00000000-0005-0000-0000-0000871C0000}"/>
    <cellStyle name="Normal 5 13 11 3 2" xfId="7309" xr:uid="{00000000-0005-0000-0000-0000881C0000}"/>
    <cellStyle name="Normal 5 13 11 3 3" xfId="7310" xr:uid="{00000000-0005-0000-0000-0000891C0000}"/>
    <cellStyle name="Normal 5 13 11 3 4" xfId="7311" xr:uid="{00000000-0005-0000-0000-00008A1C0000}"/>
    <cellStyle name="Normal 5 13 11 3 5" xfId="7312" xr:uid="{00000000-0005-0000-0000-00008B1C0000}"/>
    <cellStyle name="Normal 5 13 11 3 6" xfId="7313" xr:uid="{00000000-0005-0000-0000-00008C1C0000}"/>
    <cellStyle name="Normal 5 13 11 3 7" xfId="7314" xr:uid="{00000000-0005-0000-0000-00008D1C0000}"/>
    <cellStyle name="Normal 5 13 11 3 8" xfId="7315" xr:uid="{00000000-0005-0000-0000-00008E1C0000}"/>
    <cellStyle name="Normal 5 13 11 4" xfId="7316" xr:uid="{00000000-0005-0000-0000-00008F1C0000}"/>
    <cellStyle name="Normal 5 13 11 4 2" xfId="7317" xr:uid="{00000000-0005-0000-0000-0000901C0000}"/>
    <cellStyle name="Normal 5 13 11 4 3" xfId="7318" xr:uid="{00000000-0005-0000-0000-0000911C0000}"/>
    <cellStyle name="Normal 5 13 11 4 4" xfId="7319" xr:uid="{00000000-0005-0000-0000-0000921C0000}"/>
    <cellStyle name="Normal 5 13 11 4 5" xfId="7320" xr:uid="{00000000-0005-0000-0000-0000931C0000}"/>
    <cellStyle name="Normal 5 13 11 4 6" xfId="7321" xr:uid="{00000000-0005-0000-0000-0000941C0000}"/>
    <cellStyle name="Normal 5 13 11 4 7" xfId="7322" xr:uid="{00000000-0005-0000-0000-0000951C0000}"/>
    <cellStyle name="Normal 5 13 11 4 8" xfId="7323" xr:uid="{00000000-0005-0000-0000-0000961C0000}"/>
    <cellStyle name="Normal 5 13 11 5" xfId="7324" xr:uid="{00000000-0005-0000-0000-0000971C0000}"/>
    <cellStyle name="Normal 5 13 11 5 2" xfId="7325" xr:uid="{00000000-0005-0000-0000-0000981C0000}"/>
    <cellStyle name="Normal 5 13 11 5 3" xfId="7326" xr:uid="{00000000-0005-0000-0000-0000991C0000}"/>
    <cellStyle name="Normal 5 13 11 5 4" xfId="7327" xr:uid="{00000000-0005-0000-0000-00009A1C0000}"/>
    <cellStyle name="Normal 5 13 11 5 5" xfId="7328" xr:uid="{00000000-0005-0000-0000-00009B1C0000}"/>
    <cellStyle name="Normal 5 13 11 5 6" xfId="7329" xr:uid="{00000000-0005-0000-0000-00009C1C0000}"/>
    <cellStyle name="Normal 5 13 11 5 7" xfId="7330" xr:uid="{00000000-0005-0000-0000-00009D1C0000}"/>
    <cellStyle name="Normal 5 13 11 5 8" xfId="7331" xr:uid="{00000000-0005-0000-0000-00009E1C0000}"/>
    <cellStyle name="Normal 5 13 11 6" xfId="7332" xr:uid="{00000000-0005-0000-0000-00009F1C0000}"/>
    <cellStyle name="Normal 5 13 11 7" xfId="7333" xr:uid="{00000000-0005-0000-0000-0000A01C0000}"/>
    <cellStyle name="Normal 5 13 11 8" xfId="7334" xr:uid="{00000000-0005-0000-0000-0000A11C0000}"/>
    <cellStyle name="Normal 5 13 11 9" xfId="7335" xr:uid="{00000000-0005-0000-0000-0000A21C0000}"/>
    <cellStyle name="Normal 5 13 12" xfId="7336" xr:uid="{00000000-0005-0000-0000-0000A31C0000}"/>
    <cellStyle name="Normal 5 13 12 10" xfId="7337" xr:uid="{00000000-0005-0000-0000-0000A41C0000}"/>
    <cellStyle name="Normal 5 13 12 11" xfId="7338" xr:uid="{00000000-0005-0000-0000-0000A51C0000}"/>
    <cellStyle name="Normal 5 13 12 12" xfId="7339" xr:uid="{00000000-0005-0000-0000-0000A61C0000}"/>
    <cellStyle name="Normal 5 13 12 2" xfId="7340" xr:uid="{00000000-0005-0000-0000-0000A71C0000}"/>
    <cellStyle name="Normal 5 13 12 2 2" xfId="7341" xr:uid="{00000000-0005-0000-0000-0000A81C0000}"/>
    <cellStyle name="Normal 5 13 12 2 3" xfId="7342" xr:uid="{00000000-0005-0000-0000-0000A91C0000}"/>
    <cellStyle name="Normal 5 13 12 2 4" xfId="7343" xr:uid="{00000000-0005-0000-0000-0000AA1C0000}"/>
    <cellStyle name="Normal 5 13 12 2 5" xfId="7344" xr:uid="{00000000-0005-0000-0000-0000AB1C0000}"/>
    <cellStyle name="Normal 5 13 12 2 6" xfId="7345" xr:uid="{00000000-0005-0000-0000-0000AC1C0000}"/>
    <cellStyle name="Normal 5 13 12 2 7" xfId="7346" xr:uid="{00000000-0005-0000-0000-0000AD1C0000}"/>
    <cellStyle name="Normal 5 13 12 2 8" xfId="7347" xr:uid="{00000000-0005-0000-0000-0000AE1C0000}"/>
    <cellStyle name="Normal 5 13 12 3" xfId="7348" xr:uid="{00000000-0005-0000-0000-0000AF1C0000}"/>
    <cellStyle name="Normal 5 13 12 3 2" xfId="7349" xr:uid="{00000000-0005-0000-0000-0000B01C0000}"/>
    <cellStyle name="Normal 5 13 12 3 3" xfId="7350" xr:uid="{00000000-0005-0000-0000-0000B11C0000}"/>
    <cellStyle name="Normal 5 13 12 3 4" xfId="7351" xr:uid="{00000000-0005-0000-0000-0000B21C0000}"/>
    <cellStyle name="Normal 5 13 12 3 5" xfId="7352" xr:uid="{00000000-0005-0000-0000-0000B31C0000}"/>
    <cellStyle name="Normal 5 13 12 3 6" xfId="7353" xr:uid="{00000000-0005-0000-0000-0000B41C0000}"/>
    <cellStyle name="Normal 5 13 12 3 7" xfId="7354" xr:uid="{00000000-0005-0000-0000-0000B51C0000}"/>
    <cellStyle name="Normal 5 13 12 3 8" xfId="7355" xr:uid="{00000000-0005-0000-0000-0000B61C0000}"/>
    <cellStyle name="Normal 5 13 12 4" xfId="7356" xr:uid="{00000000-0005-0000-0000-0000B71C0000}"/>
    <cellStyle name="Normal 5 13 12 4 2" xfId="7357" xr:uid="{00000000-0005-0000-0000-0000B81C0000}"/>
    <cellStyle name="Normal 5 13 12 4 3" xfId="7358" xr:uid="{00000000-0005-0000-0000-0000B91C0000}"/>
    <cellStyle name="Normal 5 13 12 4 4" xfId="7359" xr:uid="{00000000-0005-0000-0000-0000BA1C0000}"/>
    <cellStyle name="Normal 5 13 12 4 5" xfId="7360" xr:uid="{00000000-0005-0000-0000-0000BB1C0000}"/>
    <cellStyle name="Normal 5 13 12 4 6" xfId="7361" xr:uid="{00000000-0005-0000-0000-0000BC1C0000}"/>
    <cellStyle name="Normal 5 13 12 4 7" xfId="7362" xr:uid="{00000000-0005-0000-0000-0000BD1C0000}"/>
    <cellStyle name="Normal 5 13 12 4 8" xfId="7363" xr:uid="{00000000-0005-0000-0000-0000BE1C0000}"/>
    <cellStyle name="Normal 5 13 12 5" xfId="7364" xr:uid="{00000000-0005-0000-0000-0000BF1C0000}"/>
    <cellStyle name="Normal 5 13 12 5 2" xfId="7365" xr:uid="{00000000-0005-0000-0000-0000C01C0000}"/>
    <cellStyle name="Normal 5 13 12 5 3" xfId="7366" xr:uid="{00000000-0005-0000-0000-0000C11C0000}"/>
    <cellStyle name="Normal 5 13 12 5 4" xfId="7367" xr:uid="{00000000-0005-0000-0000-0000C21C0000}"/>
    <cellStyle name="Normal 5 13 12 5 5" xfId="7368" xr:uid="{00000000-0005-0000-0000-0000C31C0000}"/>
    <cellStyle name="Normal 5 13 12 5 6" xfId="7369" xr:uid="{00000000-0005-0000-0000-0000C41C0000}"/>
    <cellStyle name="Normal 5 13 12 5 7" xfId="7370" xr:uid="{00000000-0005-0000-0000-0000C51C0000}"/>
    <cellStyle name="Normal 5 13 12 5 8" xfId="7371" xr:uid="{00000000-0005-0000-0000-0000C61C0000}"/>
    <cellStyle name="Normal 5 13 12 6" xfId="7372" xr:uid="{00000000-0005-0000-0000-0000C71C0000}"/>
    <cellStyle name="Normal 5 13 12 7" xfId="7373" xr:uid="{00000000-0005-0000-0000-0000C81C0000}"/>
    <cellStyle name="Normal 5 13 12 8" xfId="7374" xr:uid="{00000000-0005-0000-0000-0000C91C0000}"/>
    <cellStyle name="Normal 5 13 12 9" xfId="7375" xr:uid="{00000000-0005-0000-0000-0000CA1C0000}"/>
    <cellStyle name="Normal 5 13 13" xfId="7376" xr:uid="{00000000-0005-0000-0000-0000CB1C0000}"/>
    <cellStyle name="Normal 5 13 13 10" xfId="7377" xr:uid="{00000000-0005-0000-0000-0000CC1C0000}"/>
    <cellStyle name="Normal 5 13 13 11" xfId="7378" xr:uid="{00000000-0005-0000-0000-0000CD1C0000}"/>
    <cellStyle name="Normal 5 13 13 12" xfId="7379" xr:uid="{00000000-0005-0000-0000-0000CE1C0000}"/>
    <cellStyle name="Normal 5 13 13 2" xfId="7380" xr:uid="{00000000-0005-0000-0000-0000CF1C0000}"/>
    <cellStyle name="Normal 5 13 13 2 2" xfId="7381" xr:uid="{00000000-0005-0000-0000-0000D01C0000}"/>
    <cellStyle name="Normal 5 13 13 2 3" xfId="7382" xr:uid="{00000000-0005-0000-0000-0000D11C0000}"/>
    <cellStyle name="Normal 5 13 13 2 4" xfId="7383" xr:uid="{00000000-0005-0000-0000-0000D21C0000}"/>
    <cellStyle name="Normal 5 13 13 2 5" xfId="7384" xr:uid="{00000000-0005-0000-0000-0000D31C0000}"/>
    <cellStyle name="Normal 5 13 13 2 6" xfId="7385" xr:uid="{00000000-0005-0000-0000-0000D41C0000}"/>
    <cellStyle name="Normal 5 13 13 2 7" xfId="7386" xr:uid="{00000000-0005-0000-0000-0000D51C0000}"/>
    <cellStyle name="Normal 5 13 13 2 8" xfId="7387" xr:uid="{00000000-0005-0000-0000-0000D61C0000}"/>
    <cellStyle name="Normal 5 13 13 3" xfId="7388" xr:uid="{00000000-0005-0000-0000-0000D71C0000}"/>
    <cellStyle name="Normal 5 13 13 3 2" xfId="7389" xr:uid="{00000000-0005-0000-0000-0000D81C0000}"/>
    <cellStyle name="Normal 5 13 13 3 3" xfId="7390" xr:uid="{00000000-0005-0000-0000-0000D91C0000}"/>
    <cellStyle name="Normal 5 13 13 3 4" xfId="7391" xr:uid="{00000000-0005-0000-0000-0000DA1C0000}"/>
    <cellStyle name="Normal 5 13 13 3 5" xfId="7392" xr:uid="{00000000-0005-0000-0000-0000DB1C0000}"/>
    <cellStyle name="Normal 5 13 13 3 6" xfId="7393" xr:uid="{00000000-0005-0000-0000-0000DC1C0000}"/>
    <cellStyle name="Normal 5 13 13 3 7" xfId="7394" xr:uid="{00000000-0005-0000-0000-0000DD1C0000}"/>
    <cellStyle name="Normal 5 13 13 3 8" xfId="7395" xr:uid="{00000000-0005-0000-0000-0000DE1C0000}"/>
    <cellStyle name="Normal 5 13 13 4" xfId="7396" xr:uid="{00000000-0005-0000-0000-0000DF1C0000}"/>
    <cellStyle name="Normal 5 13 13 4 2" xfId="7397" xr:uid="{00000000-0005-0000-0000-0000E01C0000}"/>
    <cellStyle name="Normal 5 13 13 4 3" xfId="7398" xr:uid="{00000000-0005-0000-0000-0000E11C0000}"/>
    <cellStyle name="Normal 5 13 13 4 4" xfId="7399" xr:uid="{00000000-0005-0000-0000-0000E21C0000}"/>
    <cellStyle name="Normal 5 13 13 4 5" xfId="7400" xr:uid="{00000000-0005-0000-0000-0000E31C0000}"/>
    <cellStyle name="Normal 5 13 13 4 6" xfId="7401" xr:uid="{00000000-0005-0000-0000-0000E41C0000}"/>
    <cellStyle name="Normal 5 13 13 4 7" xfId="7402" xr:uid="{00000000-0005-0000-0000-0000E51C0000}"/>
    <cellStyle name="Normal 5 13 13 4 8" xfId="7403" xr:uid="{00000000-0005-0000-0000-0000E61C0000}"/>
    <cellStyle name="Normal 5 13 13 5" xfId="7404" xr:uid="{00000000-0005-0000-0000-0000E71C0000}"/>
    <cellStyle name="Normal 5 13 13 5 2" xfId="7405" xr:uid="{00000000-0005-0000-0000-0000E81C0000}"/>
    <cellStyle name="Normal 5 13 13 5 3" xfId="7406" xr:uid="{00000000-0005-0000-0000-0000E91C0000}"/>
    <cellStyle name="Normal 5 13 13 5 4" xfId="7407" xr:uid="{00000000-0005-0000-0000-0000EA1C0000}"/>
    <cellStyle name="Normal 5 13 13 5 5" xfId="7408" xr:uid="{00000000-0005-0000-0000-0000EB1C0000}"/>
    <cellStyle name="Normal 5 13 13 5 6" xfId="7409" xr:uid="{00000000-0005-0000-0000-0000EC1C0000}"/>
    <cellStyle name="Normal 5 13 13 5 7" xfId="7410" xr:uid="{00000000-0005-0000-0000-0000ED1C0000}"/>
    <cellStyle name="Normal 5 13 13 5 8" xfId="7411" xr:uid="{00000000-0005-0000-0000-0000EE1C0000}"/>
    <cellStyle name="Normal 5 13 13 6" xfId="7412" xr:uid="{00000000-0005-0000-0000-0000EF1C0000}"/>
    <cellStyle name="Normal 5 13 13 7" xfId="7413" xr:uid="{00000000-0005-0000-0000-0000F01C0000}"/>
    <cellStyle name="Normal 5 13 13 8" xfId="7414" xr:uid="{00000000-0005-0000-0000-0000F11C0000}"/>
    <cellStyle name="Normal 5 13 13 9" xfId="7415" xr:uid="{00000000-0005-0000-0000-0000F21C0000}"/>
    <cellStyle name="Normal 5 13 14" xfId="7416" xr:uid="{00000000-0005-0000-0000-0000F31C0000}"/>
    <cellStyle name="Normal 5 13 14 10" xfId="7417" xr:uid="{00000000-0005-0000-0000-0000F41C0000}"/>
    <cellStyle name="Normal 5 13 14 11" xfId="7418" xr:uid="{00000000-0005-0000-0000-0000F51C0000}"/>
    <cellStyle name="Normal 5 13 14 12" xfId="7419" xr:uid="{00000000-0005-0000-0000-0000F61C0000}"/>
    <cellStyle name="Normal 5 13 14 2" xfId="7420" xr:uid="{00000000-0005-0000-0000-0000F71C0000}"/>
    <cellStyle name="Normal 5 13 14 2 2" xfId="7421" xr:uid="{00000000-0005-0000-0000-0000F81C0000}"/>
    <cellStyle name="Normal 5 13 14 2 3" xfId="7422" xr:uid="{00000000-0005-0000-0000-0000F91C0000}"/>
    <cellStyle name="Normal 5 13 14 2 4" xfId="7423" xr:uid="{00000000-0005-0000-0000-0000FA1C0000}"/>
    <cellStyle name="Normal 5 13 14 2 5" xfId="7424" xr:uid="{00000000-0005-0000-0000-0000FB1C0000}"/>
    <cellStyle name="Normal 5 13 14 2 6" xfId="7425" xr:uid="{00000000-0005-0000-0000-0000FC1C0000}"/>
    <cellStyle name="Normal 5 13 14 2 7" xfId="7426" xr:uid="{00000000-0005-0000-0000-0000FD1C0000}"/>
    <cellStyle name="Normal 5 13 14 2 8" xfId="7427" xr:uid="{00000000-0005-0000-0000-0000FE1C0000}"/>
    <cellStyle name="Normal 5 13 14 3" xfId="7428" xr:uid="{00000000-0005-0000-0000-0000FF1C0000}"/>
    <cellStyle name="Normal 5 13 14 3 2" xfId="7429" xr:uid="{00000000-0005-0000-0000-0000001D0000}"/>
    <cellStyle name="Normal 5 13 14 3 3" xfId="7430" xr:uid="{00000000-0005-0000-0000-0000011D0000}"/>
    <cellStyle name="Normal 5 13 14 3 4" xfId="7431" xr:uid="{00000000-0005-0000-0000-0000021D0000}"/>
    <cellStyle name="Normal 5 13 14 3 5" xfId="7432" xr:uid="{00000000-0005-0000-0000-0000031D0000}"/>
    <cellStyle name="Normal 5 13 14 3 6" xfId="7433" xr:uid="{00000000-0005-0000-0000-0000041D0000}"/>
    <cellStyle name="Normal 5 13 14 3 7" xfId="7434" xr:uid="{00000000-0005-0000-0000-0000051D0000}"/>
    <cellStyle name="Normal 5 13 14 3 8" xfId="7435" xr:uid="{00000000-0005-0000-0000-0000061D0000}"/>
    <cellStyle name="Normal 5 13 14 4" xfId="7436" xr:uid="{00000000-0005-0000-0000-0000071D0000}"/>
    <cellStyle name="Normal 5 13 14 4 2" xfId="7437" xr:uid="{00000000-0005-0000-0000-0000081D0000}"/>
    <cellStyle name="Normal 5 13 14 4 3" xfId="7438" xr:uid="{00000000-0005-0000-0000-0000091D0000}"/>
    <cellStyle name="Normal 5 13 14 4 4" xfId="7439" xr:uid="{00000000-0005-0000-0000-00000A1D0000}"/>
    <cellStyle name="Normal 5 13 14 4 5" xfId="7440" xr:uid="{00000000-0005-0000-0000-00000B1D0000}"/>
    <cellStyle name="Normal 5 13 14 4 6" xfId="7441" xr:uid="{00000000-0005-0000-0000-00000C1D0000}"/>
    <cellStyle name="Normal 5 13 14 4 7" xfId="7442" xr:uid="{00000000-0005-0000-0000-00000D1D0000}"/>
    <cellStyle name="Normal 5 13 14 4 8" xfId="7443" xr:uid="{00000000-0005-0000-0000-00000E1D0000}"/>
    <cellStyle name="Normal 5 13 14 5" xfId="7444" xr:uid="{00000000-0005-0000-0000-00000F1D0000}"/>
    <cellStyle name="Normal 5 13 14 5 2" xfId="7445" xr:uid="{00000000-0005-0000-0000-0000101D0000}"/>
    <cellStyle name="Normal 5 13 14 5 3" xfId="7446" xr:uid="{00000000-0005-0000-0000-0000111D0000}"/>
    <cellStyle name="Normal 5 13 14 5 4" xfId="7447" xr:uid="{00000000-0005-0000-0000-0000121D0000}"/>
    <cellStyle name="Normal 5 13 14 5 5" xfId="7448" xr:uid="{00000000-0005-0000-0000-0000131D0000}"/>
    <cellStyle name="Normal 5 13 14 5 6" xfId="7449" xr:uid="{00000000-0005-0000-0000-0000141D0000}"/>
    <cellStyle name="Normal 5 13 14 5 7" xfId="7450" xr:uid="{00000000-0005-0000-0000-0000151D0000}"/>
    <cellStyle name="Normal 5 13 14 5 8" xfId="7451" xr:uid="{00000000-0005-0000-0000-0000161D0000}"/>
    <cellStyle name="Normal 5 13 14 6" xfId="7452" xr:uid="{00000000-0005-0000-0000-0000171D0000}"/>
    <cellStyle name="Normal 5 13 14 7" xfId="7453" xr:uid="{00000000-0005-0000-0000-0000181D0000}"/>
    <cellStyle name="Normal 5 13 14 8" xfId="7454" xr:uid="{00000000-0005-0000-0000-0000191D0000}"/>
    <cellStyle name="Normal 5 13 14 9" xfId="7455" xr:uid="{00000000-0005-0000-0000-00001A1D0000}"/>
    <cellStyle name="Normal 5 13 15" xfId="7456" xr:uid="{00000000-0005-0000-0000-00001B1D0000}"/>
    <cellStyle name="Normal 5 13 15 10" xfId="7457" xr:uid="{00000000-0005-0000-0000-00001C1D0000}"/>
    <cellStyle name="Normal 5 13 15 11" xfId="7458" xr:uid="{00000000-0005-0000-0000-00001D1D0000}"/>
    <cellStyle name="Normal 5 13 15 12" xfId="7459" xr:uid="{00000000-0005-0000-0000-00001E1D0000}"/>
    <cellStyle name="Normal 5 13 15 2" xfId="7460" xr:uid="{00000000-0005-0000-0000-00001F1D0000}"/>
    <cellStyle name="Normal 5 13 15 2 2" xfId="7461" xr:uid="{00000000-0005-0000-0000-0000201D0000}"/>
    <cellStyle name="Normal 5 13 15 2 3" xfId="7462" xr:uid="{00000000-0005-0000-0000-0000211D0000}"/>
    <cellStyle name="Normal 5 13 15 2 4" xfId="7463" xr:uid="{00000000-0005-0000-0000-0000221D0000}"/>
    <cellStyle name="Normal 5 13 15 2 5" xfId="7464" xr:uid="{00000000-0005-0000-0000-0000231D0000}"/>
    <cellStyle name="Normal 5 13 15 2 6" xfId="7465" xr:uid="{00000000-0005-0000-0000-0000241D0000}"/>
    <cellStyle name="Normal 5 13 15 2 7" xfId="7466" xr:uid="{00000000-0005-0000-0000-0000251D0000}"/>
    <cellStyle name="Normal 5 13 15 2 8" xfId="7467" xr:uid="{00000000-0005-0000-0000-0000261D0000}"/>
    <cellStyle name="Normal 5 13 15 3" xfId="7468" xr:uid="{00000000-0005-0000-0000-0000271D0000}"/>
    <cellStyle name="Normal 5 13 15 3 2" xfId="7469" xr:uid="{00000000-0005-0000-0000-0000281D0000}"/>
    <cellStyle name="Normal 5 13 15 3 3" xfId="7470" xr:uid="{00000000-0005-0000-0000-0000291D0000}"/>
    <cellStyle name="Normal 5 13 15 3 4" xfId="7471" xr:uid="{00000000-0005-0000-0000-00002A1D0000}"/>
    <cellStyle name="Normal 5 13 15 3 5" xfId="7472" xr:uid="{00000000-0005-0000-0000-00002B1D0000}"/>
    <cellStyle name="Normal 5 13 15 3 6" xfId="7473" xr:uid="{00000000-0005-0000-0000-00002C1D0000}"/>
    <cellStyle name="Normal 5 13 15 3 7" xfId="7474" xr:uid="{00000000-0005-0000-0000-00002D1D0000}"/>
    <cellStyle name="Normal 5 13 15 3 8" xfId="7475" xr:uid="{00000000-0005-0000-0000-00002E1D0000}"/>
    <cellStyle name="Normal 5 13 15 4" xfId="7476" xr:uid="{00000000-0005-0000-0000-00002F1D0000}"/>
    <cellStyle name="Normal 5 13 15 4 2" xfId="7477" xr:uid="{00000000-0005-0000-0000-0000301D0000}"/>
    <cellStyle name="Normal 5 13 15 4 3" xfId="7478" xr:uid="{00000000-0005-0000-0000-0000311D0000}"/>
    <cellStyle name="Normal 5 13 15 4 4" xfId="7479" xr:uid="{00000000-0005-0000-0000-0000321D0000}"/>
    <cellStyle name="Normal 5 13 15 4 5" xfId="7480" xr:uid="{00000000-0005-0000-0000-0000331D0000}"/>
    <cellStyle name="Normal 5 13 15 4 6" xfId="7481" xr:uid="{00000000-0005-0000-0000-0000341D0000}"/>
    <cellStyle name="Normal 5 13 15 4 7" xfId="7482" xr:uid="{00000000-0005-0000-0000-0000351D0000}"/>
    <cellStyle name="Normal 5 13 15 4 8" xfId="7483" xr:uid="{00000000-0005-0000-0000-0000361D0000}"/>
    <cellStyle name="Normal 5 13 15 5" xfId="7484" xr:uid="{00000000-0005-0000-0000-0000371D0000}"/>
    <cellStyle name="Normal 5 13 15 5 2" xfId="7485" xr:uid="{00000000-0005-0000-0000-0000381D0000}"/>
    <cellStyle name="Normal 5 13 15 5 3" xfId="7486" xr:uid="{00000000-0005-0000-0000-0000391D0000}"/>
    <cellStyle name="Normal 5 13 15 5 4" xfId="7487" xr:uid="{00000000-0005-0000-0000-00003A1D0000}"/>
    <cellStyle name="Normal 5 13 15 5 5" xfId="7488" xr:uid="{00000000-0005-0000-0000-00003B1D0000}"/>
    <cellStyle name="Normal 5 13 15 5 6" xfId="7489" xr:uid="{00000000-0005-0000-0000-00003C1D0000}"/>
    <cellStyle name="Normal 5 13 15 5 7" xfId="7490" xr:uid="{00000000-0005-0000-0000-00003D1D0000}"/>
    <cellStyle name="Normal 5 13 15 5 8" xfId="7491" xr:uid="{00000000-0005-0000-0000-00003E1D0000}"/>
    <cellStyle name="Normal 5 13 15 6" xfId="7492" xr:uid="{00000000-0005-0000-0000-00003F1D0000}"/>
    <cellStyle name="Normal 5 13 15 7" xfId="7493" xr:uid="{00000000-0005-0000-0000-0000401D0000}"/>
    <cellStyle name="Normal 5 13 15 8" xfId="7494" xr:uid="{00000000-0005-0000-0000-0000411D0000}"/>
    <cellStyle name="Normal 5 13 15 9" xfId="7495" xr:uid="{00000000-0005-0000-0000-0000421D0000}"/>
    <cellStyle name="Normal 5 13 16" xfId="7496" xr:uid="{00000000-0005-0000-0000-0000431D0000}"/>
    <cellStyle name="Normal 5 13 16 10" xfId="7497" xr:uid="{00000000-0005-0000-0000-0000441D0000}"/>
    <cellStyle name="Normal 5 13 16 11" xfId="7498" xr:uid="{00000000-0005-0000-0000-0000451D0000}"/>
    <cellStyle name="Normal 5 13 16 12" xfId="7499" xr:uid="{00000000-0005-0000-0000-0000461D0000}"/>
    <cellStyle name="Normal 5 13 16 2" xfId="7500" xr:uid="{00000000-0005-0000-0000-0000471D0000}"/>
    <cellStyle name="Normal 5 13 16 2 2" xfId="7501" xr:uid="{00000000-0005-0000-0000-0000481D0000}"/>
    <cellStyle name="Normal 5 13 16 2 3" xfId="7502" xr:uid="{00000000-0005-0000-0000-0000491D0000}"/>
    <cellStyle name="Normal 5 13 16 2 4" xfId="7503" xr:uid="{00000000-0005-0000-0000-00004A1D0000}"/>
    <cellStyle name="Normal 5 13 16 2 5" xfId="7504" xr:uid="{00000000-0005-0000-0000-00004B1D0000}"/>
    <cellStyle name="Normal 5 13 16 2 6" xfId="7505" xr:uid="{00000000-0005-0000-0000-00004C1D0000}"/>
    <cellStyle name="Normal 5 13 16 2 7" xfId="7506" xr:uid="{00000000-0005-0000-0000-00004D1D0000}"/>
    <cellStyle name="Normal 5 13 16 2 8" xfId="7507" xr:uid="{00000000-0005-0000-0000-00004E1D0000}"/>
    <cellStyle name="Normal 5 13 16 3" xfId="7508" xr:uid="{00000000-0005-0000-0000-00004F1D0000}"/>
    <cellStyle name="Normal 5 13 16 3 2" xfId="7509" xr:uid="{00000000-0005-0000-0000-0000501D0000}"/>
    <cellStyle name="Normal 5 13 16 3 3" xfId="7510" xr:uid="{00000000-0005-0000-0000-0000511D0000}"/>
    <cellStyle name="Normal 5 13 16 3 4" xfId="7511" xr:uid="{00000000-0005-0000-0000-0000521D0000}"/>
    <cellStyle name="Normal 5 13 16 3 5" xfId="7512" xr:uid="{00000000-0005-0000-0000-0000531D0000}"/>
    <cellStyle name="Normal 5 13 16 3 6" xfId="7513" xr:uid="{00000000-0005-0000-0000-0000541D0000}"/>
    <cellStyle name="Normal 5 13 16 3 7" xfId="7514" xr:uid="{00000000-0005-0000-0000-0000551D0000}"/>
    <cellStyle name="Normal 5 13 16 3 8" xfId="7515" xr:uid="{00000000-0005-0000-0000-0000561D0000}"/>
    <cellStyle name="Normal 5 13 16 4" xfId="7516" xr:uid="{00000000-0005-0000-0000-0000571D0000}"/>
    <cellStyle name="Normal 5 13 16 4 2" xfId="7517" xr:uid="{00000000-0005-0000-0000-0000581D0000}"/>
    <cellStyle name="Normal 5 13 16 4 3" xfId="7518" xr:uid="{00000000-0005-0000-0000-0000591D0000}"/>
    <cellStyle name="Normal 5 13 16 4 4" xfId="7519" xr:uid="{00000000-0005-0000-0000-00005A1D0000}"/>
    <cellStyle name="Normal 5 13 16 4 5" xfId="7520" xr:uid="{00000000-0005-0000-0000-00005B1D0000}"/>
    <cellStyle name="Normal 5 13 16 4 6" xfId="7521" xr:uid="{00000000-0005-0000-0000-00005C1D0000}"/>
    <cellStyle name="Normal 5 13 16 4 7" xfId="7522" xr:uid="{00000000-0005-0000-0000-00005D1D0000}"/>
    <cellStyle name="Normal 5 13 16 4 8" xfId="7523" xr:uid="{00000000-0005-0000-0000-00005E1D0000}"/>
    <cellStyle name="Normal 5 13 16 5" xfId="7524" xr:uid="{00000000-0005-0000-0000-00005F1D0000}"/>
    <cellStyle name="Normal 5 13 16 5 2" xfId="7525" xr:uid="{00000000-0005-0000-0000-0000601D0000}"/>
    <cellStyle name="Normal 5 13 16 5 3" xfId="7526" xr:uid="{00000000-0005-0000-0000-0000611D0000}"/>
    <cellStyle name="Normal 5 13 16 5 4" xfId="7527" xr:uid="{00000000-0005-0000-0000-0000621D0000}"/>
    <cellStyle name="Normal 5 13 16 5 5" xfId="7528" xr:uid="{00000000-0005-0000-0000-0000631D0000}"/>
    <cellStyle name="Normal 5 13 16 5 6" xfId="7529" xr:uid="{00000000-0005-0000-0000-0000641D0000}"/>
    <cellStyle name="Normal 5 13 16 5 7" xfId="7530" xr:uid="{00000000-0005-0000-0000-0000651D0000}"/>
    <cellStyle name="Normal 5 13 16 5 8" xfId="7531" xr:uid="{00000000-0005-0000-0000-0000661D0000}"/>
    <cellStyle name="Normal 5 13 16 6" xfId="7532" xr:uid="{00000000-0005-0000-0000-0000671D0000}"/>
    <cellStyle name="Normal 5 13 16 7" xfId="7533" xr:uid="{00000000-0005-0000-0000-0000681D0000}"/>
    <cellStyle name="Normal 5 13 16 8" xfId="7534" xr:uid="{00000000-0005-0000-0000-0000691D0000}"/>
    <cellStyle name="Normal 5 13 16 9" xfId="7535" xr:uid="{00000000-0005-0000-0000-00006A1D0000}"/>
    <cellStyle name="Normal 5 13 17" xfId="7536" xr:uid="{00000000-0005-0000-0000-00006B1D0000}"/>
    <cellStyle name="Normal 5 13 17 2" xfId="7537" xr:uid="{00000000-0005-0000-0000-00006C1D0000}"/>
    <cellStyle name="Normal 5 13 17 3" xfId="7538" xr:uid="{00000000-0005-0000-0000-00006D1D0000}"/>
    <cellStyle name="Normal 5 13 17 4" xfId="7539" xr:uid="{00000000-0005-0000-0000-00006E1D0000}"/>
    <cellStyle name="Normal 5 13 17 5" xfId="7540" xr:uid="{00000000-0005-0000-0000-00006F1D0000}"/>
    <cellStyle name="Normal 5 13 17 6" xfId="7541" xr:uid="{00000000-0005-0000-0000-0000701D0000}"/>
    <cellStyle name="Normal 5 13 17 7" xfId="7542" xr:uid="{00000000-0005-0000-0000-0000711D0000}"/>
    <cellStyle name="Normal 5 13 17 8" xfId="7543" xr:uid="{00000000-0005-0000-0000-0000721D0000}"/>
    <cellStyle name="Normal 5 13 18" xfId="7544" xr:uid="{00000000-0005-0000-0000-0000731D0000}"/>
    <cellStyle name="Normal 5 13 18 2" xfId="7545" xr:uid="{00000000-0005-0000-0000-0000741D0000}"/>
    <cellStyle name="Normal 5 13 18 3" xfId="7546" xr:uid="{00000000-0005-0000-0000-0000751D0000}"/>
    <cellStyle name="Normal 5 13 18 4" xfId="7547" xr:uid="{00000000-0005-0000-0000-0000761D0000}"/>
    <cellStyle name="Normal 5 13 18 5" xfId="7548" xr:uid="{00000000-0005-0000-0000-0000771D0000}"/>
    <cellStyle name="Normal 5 13 18 6" xfId="7549" xr:uid="{00000000-0005-0000-0000-0000781D0000}"/>
    <cellStyle name="Normal 5 13 18 7" xfId="7550" xr:uid="{00000000-0005-0000-0000-0000791D0000}"/>
    <cellStyle name="Normal 5 13 18 8" xfId="7551" xr:uid="{00000000-0005-0000-0000-00007A1D0000}"/>
    <cellStyle name="Normal 5 13 19" xfId="7552" xr:uid="{00000000-0005-0000-0000-00007B1D0000}"/>
    <cellStyle name="Normal 5 13 19 2" xfId="7553" xr:uid="{00000000-0005-0000-0000-00007C1D0000}"/>
    <cellStyle name="Normal 5 13 19 3" xfId="7554" xr:uid="{00000000-0005-0000-0000-00007D1D0000}"/>
    <cellStyle name="Normal 5 13 19 4" xfId="7555" xr:uid="{00000000-0005-0000-0000-00007E1D0000}"/>
    <cellStyle name="Normal 5 13 19 5" xfId="7556" xr:uid="{00000000-0005-0000-0000-00007F1D0000}"/>
    <cellStyle name="Normal 5 13 19 6" xfId="7557" xr:uid="{00000000-0005-0000-0000-0000801D0000}"/>
    <cellStyle name="Normal 5 13 19 7" xfId="7558" xr:uid="{00000000-0005-0000-0000-0000811D0000}"/>
    <cellStyle name="Normal 5 13 19 8" xfId="7559" xr:uid="{00000000-0005-0000-0000-0000821D0000}"/>
    <cellStyle name="Normal 5 13 2" xfId="7560" xr:uid="{00000000-0005-0000-0000-0000831D0000}"/>
    <cellStyle name="Normal 5 13 2 10" xfId="7561" xr:uid="{00000000-0005-0000-0000-0000841D0000}"/>
    <cellStyle name="Normal 5 13 2 10 10" xfId="7562" xr:uid="{00000000-0005-0000-0000-0000851D0000}"/>
    <cellStyle name="Normal 5 13 2 10 11" xfId="7563" xr:uid="{00000000-0005-0000-0000-0000861D0000}"/>
    <cellStyle name="Normal 5 13 2 10 12" xfId="7564" xr:uid="{00000000-0005-0000-0000-0000871D0000}"/>
    <cellStyle name="Normal 5 13 2 10 2" xfId="7565" xr:uid="{00000000-0005-0000-0000-0000881D0000}"/>
    <cellStyle name="Normal 5 13 2 10 2 2" xfId="7566" xr:uid="{00000000-0005-0000-0000-0000891D0000}"/>
    <cellStyle name="Normal 5 13 2 10 2 3" xfId="7567" xr:uid="{00000000-0005-0000-0000-00008A1D0000}"/>
    <cellStyle name="Normal 5 13 2 10 2 4" xfId="7568" xr:uid="{00000000-0005-0000-0000-00008B1D0000}"/>
    <cellStyle name="Normal 5 13 2 10 2 5" xfId="7569" xr:uid="{00000000-0005-0000-0000-00008C1D0000}"/>
    <cellStyle name="Normal 5 13 2 10 2 6" xfId="7570" xr:uid="{00000000-0005-0000-0000-00008D1D0000}"/>
    <cellStyle name="Normal 5 13 2 10 2 7" xfId="7571" xr:uid="{00000000-0005-0000-0000-00008E1D0000}"/>
    <cellStyle name="Normal 5 13 2 10 2 8" xfId="7572" xr:uid="{00000000-0005-0000-0000-00008F1D0000}"/>
    <cellStyle name="Normal 5 13 2 10 3" xfId="7573" xr:uid="{00000000-0005-0000-0000-0000901D0000}"/>
    <cellStyle name="Normal 5 13 2 10 3 2" xfId="7574" xr:uid="{00000000-0005-0000-0000-0000911D0000}"/>
    <cellStyle name="Normal 5 13 2 10 3 3" xfId="7575" xr:uid="{00000000-0005-0000-0000-0000921D0000}"/>
    <cellStyle name="Normal 5 13 2 10 3 4" xfId="7576" xr:uid="{00000000-0005-0000-0000-0000931D0000}"/>
    <cellStyle name="Normal 5 13 2 10 3 5" xfId="7577" xr:uid="{00000000-0005-0000-0000-0000941D0000}"/>
    <cellStyle name="Normal 5 13 2 10 3 6" xfId="7578" xr:uid="{00000000-0005-0000-0000-0000951D0000}"/>
    <cellStyle name="Normal 5 13 2 10 3 7" xfId="7579" xr:uid="{00000000-0005-0000-0000-0000961D0000}"/>
    <cellStyle name="Normal 5 13 2 10 3 8" xfId="7580" xr:uid="{00000000-0005-0000-0000-0000971D0000}"/>
    <cellStyle name="Normal 5 13 2 10 4" xfId="7581" xr:uid="{00000000-0005-0000-0000-0000981D0000}"/>
    <cellStyle name="Normal 5 13 2 10 4 2" xfId="7582" xr:uid="{00000000-0005-0000-0000-0000991D0000}"/>
    <cellStyle name="Normal 5 13 2 10 4 3" xfId="7583" xr:uid="{00000000-0005-0000-0000-00009A1D0000}"/>
    <cellStyle name="Normal 5 13 2 10 4 4" xfId="7584" xr:uid="{00000000-0005-0000-0000-00009B1D0000}"/>
    <cellStyle name="Normal 5 13 2 10 4 5" xfId="7585" xr:uid="{00000000-0005-0000-0000-00009C1D0000}"/>
    <cellStyle name="Normal 5 13 2 10 4 6" xfId="7586" xr:uid="{00000000-0005-0000-0000-00009D1D0000}"/>
    <cellStyle name="Normal 5 13 2 10 4 7" xfId="7587" xr:uid="{00000000-0005-0000-0000-00009E1D0000}"/>
    <cellStyle name="Normal 5 13 2 10 4 8" xfId="7588" xr:uid="{00000000-0005-0000-0000-00009F1D0000}"/>
    <cellStyle name="Normal 5 13 2 10 5" xfId="7589" xr:uid="{00000000-0005-0000-0000-0000A01D0000}"/>
    <cellStyle name="Normal 5 13 2 10 5 2" xfId="7590" xr:uid="{00000000-0005-0000-0000-0000A11D0000}"/>
    <cellStyle name="Normal 5 13 2 10 5 3" xfId="7591" xr:uid="{00000000-0005-0000-0000-0000A21D0000}"/>
    <cellStyle name="Normal 5 13 2 10 5 4" xfId="7592" xr:uid="{00000000-0005-0000-0000-0000A31D0000}"/>
    <cellStyle name="Normal 5 13 2 10 5 5" xfId="7593" xr:uid="{00000000-0005-0000-0000-0000A41D0000}"/>
    <cellStyle name="Normal 5 13 2 10 5 6" xfId="7594" xr:uid="{00000000-0005-0000-0000-0000A51D0000}"/>
    <cellStyle name="Normal 5 13 2 10 5 7" xfId="7595" xr:uid="{00000000-0005-0000-0000-0000A61D0000}"/>
    <cellStyle name="Normal 5 13 2 10 5 8" xfId="7596" xr:uid="{00000000-0005-0000-0000-0000A71D0000}"/>
    <cellStyle name="Normal 5 13 2 10 6" xfId="7597" xr:uid="{00000000-0005-0000-0000-0000A81D0000}"/>
    <cellStyle name="Normal 5 13 2 10 7" xfId="7598" xr:uid="{00000000-0005-0000-0000-0000A91D0000}"/>
    <cellStyle name="Normal 5 13 2 10 8" xfId="7599" xr:uid="{00000000-0005-0000-0000-0000AA1D0000}"/>
    <cellStyle name="Normal 5 13 2 10 9" xfId="7600" xr:uid="{00000000-0005-0000-0000-0000AB1D0000}"/>
    <cellStyle name="Normal 5 13 2 11" xfId="7601" xr:uid="{00000000-0005-0000-0000-0000AC1D0000}"/>
    <cellStyle name="Normal 5 13 2 11 10" xfId="7602" xr:uid="{00000000-0005-0000-0000-0000AD1D0000}"/>
    <cellStyle name="Normal 5 13 2 11 11" xfId="7603" xr:uid="{00000000-0005-0000-0000-0000AE1D0000}"/>
    <cellStyle name="Normal 5 13 2 11 12" xfId="7604" xr:uid="{00000000-0005-0000-0000-0000AF1D0000}"/>
    <cellStyle name="Normal 5 13 2 11 2" xfId="7605" xr:uid="{00000000-0005-0000-0000-0000B01D0000}"/>
    <cellStyle name="Normal 5 13 2 11 2 2" xfId="7606" xr:uid="{00000000-0005-0000-0000-0000B11D0000}"/>
    <cellStyle name="Normal 5 13 2 11 2 3" xfId="7607" xr:uid="{00000000-0005-0000-0000-0000B21D0000}"/>
    <cellStyle name="Normal 5 13 2 11 2 4" xfId="7608" xr:uid="{00000000-0005-0000-0000-0000B31D0000}"/>
    <cellStyle name="Normal 5 13 2 11 2 5" xfId="7609" xr:uid="{00000000-0005-0000-0000-0000B41D0000}"/>
    <cellStyle name="Normal 5 13 2 11 2 6" xfId="7610" xr:uid="{00000000-0005-0000-0000-0000B51D0000}"/>
    <cellStyle name="Normal 5 13 2 11 2 7" xfId="7611" xr:uid="{00000000-0005-0000-0000-0000B61D0000}"/>
    <cellStyle name="Normal 5 13 2 11 2 8" xfId="7612" xr:uid="{00000000-0005-0000-0000-0000B71D0000}"/>
    <cellStyle name="Normal 5 13 2 11 3" xfId="7613" xr:uid="{00000000-0005-0000-0000-0000B81D0000}"/>
    <cellStyle name="Normal 5 13 2 11 3 2" xfId="7614" xr:uid="{00000000-0005-0000-0000-0000B91D0000}"/>
    <cellStyle name="Normal 5 13 2 11 3 3" xfId="7615" xr:uid="{00000000-0005-0000-0000-0000BA1D0000}"/>
    <cellStyle name="Normal 5 13 2 11 3 4" xfId="7616" xr:uid="{00000000-0005-0000-0000-0000BB1D0000}"/>
    <cellStyle name="Normal 5 13 2 11 3 5" xfId="7617" xr:uid="{00000000-0005-0000-0000-0000BC1D0000}"/>
    <cellStyle name="Normal 5 13 2 11 3 6" xfId="7618" xr:uid="{00000000-0005-0000-0000-0000BD1D0000}"/>
    <cellStyle name="Normal 5 13 2 11 3 7" xfId="7619" xr:uid="{00000000-0005-0000-0000-0000BE1D0000}"/>
    <cellStyle name="Normal 5 13 2 11 3 8" xfId="7620" xr:uid="{00000000-0005-0000-0000-0000BF1D0000}"/>
    <cellStyle name="Normal 5 13 2 11 4" xfId="7621" xr:uid="{00000000-0005-0000-0000-0000C01D0000}"/>
    <cellStyle name="Normal 5 13 2 11 4 2" xfId="7622" xr:uid="{00000000-0005-0000-0000-0000C11D0000}"/>
    <cellStyle name="Normal 5 13 2 11 4 3" xfId="7623" xr:uid="{00000000-0005-0000-0000-0000C21D0000}"/>
    <cellStyle name="Normal 5 13 2 11 4 4" xfId="7624" xr:uid="{00000000-0005-0000-0000-0000C31D0000}"/>
    <cellStyle name="Normal 5 13 2 11 4 5" xfId="7625" xr:uid="{00000000-0005-0000-0000-0000C41D0000}"/>
    <cellStyle name="Normal 5 13 2 11 4 6" xfId="7626" xr:uid="{00000000-0005-0000-0000-0000C51D0000}"/>
    <cellStyle name="Normal 5 13 2 11 4 7" xfId="7627" xr:uid="{00000000-0005-0000-0000-0000C61D0000}"/>
    <cellStyle name="Normal 5 13 2 11 4 8" xfId="7628" xr:uid="{00000000-0005-0000-0000-0000C71D0000}"/>
    <cellStyle name="Normal 5 13 2 11 5" xfId="7629" xr:uid="{00000000-0005-0000-0000-0000C81D0000}"/>
    <cellStyle name="Normal 5 13 2 11 5 2" xfId="7630" xr:uid="{00000000-0005-0000-0000-0000C91D0000}"/>
    <cellStyle name="Normal 5 13 2 11 5 3" xfId="7631" xr:uid="{00000000-0005-0000-0000-0000CA1D0000}"/>
    <cellStyle name="Normal 5 13 2 11 5 4" xfId="7632" xr:uid="{00000000-0005-0000-0000-0000CB1D0000}"/>
    <cellStyle name="Normal 5 13 2 11 5 5" xfId="7633" xr:uid="{00000000-0005-0000-0000-0000CC1D0000}"/>
    <cellStyle name="Normal 5 13 2 11 5 6" xfId="7634" xr:uid="{00000000-0005-0000-0000-0000CD1D0000}"/>
    <cellStyle name="Normal 5 13 2 11 5 7" xfId="7635" xr:uid="{00000000-0005-0000-0000-0000CE1D0000}"/>
    <cellStyle name="Normal 5 13 2 11 5 8" xfId="7636" xr:uid="{00000000-0005-0000-0000-0000CF1D0000}"/>
    <cellStyle name="Normal 5 13 2 11 6" xfId="7637" xr:uid="{00000000-0005-0000-0000-0000D01D0000}"/>
    <cellStyle name="Normal 5 13 2 11 7" xfId="7638" xr:uid="{00000000-0005-0000-0000-0000D11D0000}"/>
    <cellStyle name="Normal 5 13 2 11 8" xfId="7639" xr:uid="{00000000-0005-0000-0000-0000D21D0000}"/>
    <cellStyle name="Normal 5 13 2 11 9" xfId="7640" xr:uid="{00000000-0005-0000-0000-0000D31D0000}"/>
    <cellStyle name="Normal 5 13 2 12" xfId="7641" xr:uid="{00000000-0005-0000-0000-0000D41D0000}"/>
    <cellStyle name="Normal 5 13 2 12 10" xfId="7642" xr:uid="{00000000-0005-0000-0000-0000D51D0000}"/>
    <cellStyle name="Normal 5 13 2 12 11" xfId="7643" xr:uid="{00000000-0005-0000-0000-0000D61D0000}"/>
    <cellStyle name="Normal 5 13 2 12 12" xfId="7644" xr:uid="{00000000-0005-0000-0000-0000D71D0000}"/>
    <cellStyle name="Normal 5 13 2 12 2" xfId="7645" xr:uid="{00000000-0005-0000-0000-0000D81D0000}"/>
    <cellStyle name="Normal 5 13 2 12 2 2" xfId="7646" xr:uid="{00000000-0005-0000-0000-0000D91D0000}"/>
    <cellStyle name="Normal 5 13 2 12 2 3" xfId="7647" xr:uid="{00000000-0005-0000-0000-0000DA1D0000}"/>
    <cellStyle name="Normal 5 13 2 12 2 4" xfId="7648" xr:uid="{00000000-0005-0000-0000-0000DB1D0000}"/>
    <cellStyle name="Normal 5 13 2 12 2 5" xfId="7649" xr:uid="{00000000-0005-0000-0000-0000DC1D0000}"/>
    <cellStyle name="Normal 5 13 2 12 2 6" xfId="7650" xr:uid="{00000000-0005-0000-0000-0000DD1D0000}"/>
    <cellStyle name="Normal 5 13 2 12 2 7" xfId="7651" xr:uid="{00000000-0005-0000-0000-0000DE1D0000}"/>
    <cellStyle name="Normal 5 13 2 12 2 8" xfId="7652" xr:uid="{00000000-0005-0000-0000-0000DF1D0000}"/>
    <cellStyle name="Normal 5 13 2 12 3" xfId="7653" xr:uid="{00000000-0005-0000-0000-0000E01D0000}"/>
    <cellStyle name="Normal 5 13 2 12 3 2" xfId="7654" xr:uid="{00000000-0005-0000-0000-0000E11D0000}"/>
    <cellStyle name="Normal 5 13 2 12 3 3" xfId="7655" xr:uid="{00000000-0005-0000-0000-0000E21D0000}"/>
    <cellStyle name="Normal 5 13 2 12 3 4" xfId="7656" xr:uid="{00000000-0005-0000-0000-0000E31D0000}"/>
    <cellStyle name="Normal 5 13 2 12 3 5" xfId="7657" xr:uid="{00000000-0005-0000-0000-0000E41D0000}"/>
    <cellStyle name="Normal 5 13 2 12 3 6" xfId="7658" xr:uid="{00000000-0005-0000-0000-0000E51D0000}"/>
    <cellStyle name="Normal 5 13 2 12 3 7" xfId="7659" xr:uid="{00000000-0005-0000-0000-0000E61D0000}"/>
    <cellStyle name="Normal 5 13 2 12 3 8" xfId="7660" xr:uid="{00000000-0005-0000-0000-0000E71D0000}"/>
    <cellStyle name="Normal 5 13 2 12 4" xfId="7661" xr:uid="{00000000-0005-0000-0000-0000E81D0000}"/>
    <cellStyle name="Normal 5 13 2 12 4 2" xfId="7662" xr:uid="{00000000-0005-0000-0000-0000E91D0000}"/>
    <cellStyle name="Normal 5 13 2 12 4 3" xfId="7663" xr:uid="{00000000-0005-0000-0000-0000EA1D0000}"/>
    <cellStyle name="Normal 5 13 2 12 4 4" xfId="7664" xr:uid="{00000000-0005-0000-0000-0000EB1D0000}"/>
    <cellStyle name="Normal 5 13 2 12 4 5" xfId="7665" xr:uid="{00000000-0005-0000-0000-0000EC1D0000}"/>
    <cellStyle name="Normal 5 13 2 12 4 6" xfId="7666" xr:uid="{00000000-0005-0000-0000-0000ED1D0000}"/>
    <cellStyle name="Normal 5 13 2 12 4 7" xfId="7667" xr:uid="{00000000-0005-0000-0000-0000EE1D0000}"/>
    <cellStyle name="Normal 5 13 2 12 4 8" xfId="7668" xr:uid="{00000000-0005-0000-0000-0000EF1D0000}"/>
    <cellStyle name="Normal 5 13 2 12 5" xfId="7669" xr:uid="{00000000-0005-0000-0000-0000F01D0000}"/>
    <cellStyle name="Normal 5 13 2 12 5 2" xfId="7670" xr:uid="{00000000-0005-0000-0000-0000F11D0000}"/>
    <cellStyle name="Normal 5 13 2 12 5 3" xfId="7671" xr:uid="{00000000-0005-0000-0000-0000F21D0000}"/>
    <cellStyle name="Normal 5 13 2 12 5 4" xfId="7672" xr:uid="{00000000-0005-0000-0000-0000F31D0000}"/>
    <cellStyle name="Normal 5 13 2 12 5 5" xfId="7673" xr:uid="{00000000-0005-0000-0000-0000F41D0000}"/>
    <cellStyle name="Normal 5 13 2 12 5 6" xfId="7674" xr:uid="{00000000-0005-0000-0000-0000F51D0000}"/>
    <cellStyle name="Normal 5 13 2 12 5 7" xfId="7675" xr:uid="{00000000-0005-0000-0000-0000F61D0000}"/>
    <cellStyle name="Normal 5 13 2 12 5 8" xfId="7676" xr:uid="{00000000-0005-0000-0000-0000F71D0000}"/>
    <cellStyle name="Normal 5 13 2 12 6" xfId="7677" xr:uid="{00000000-0005-0000-0000-0000F81D0000}"/>
    <cellStyle name="Normal 5 13 2 12 7" xfId="7678" xr:uid="{00000000-0005-0000-0000-0000F91D0000}"/>
    <cellStyle name="Normal 5 13 2 12 8" xfId="7679" xr:uid="{00000000-0005-0000-0000-0000FA1D0000}"/>
    <cellStyle name="Normal 5 13 2 12 9" xfId="7680" xr:uid="{00000000-0005-0000-0000-0000FB1D0000}"/>
    <cellStyle name="Normal 5 13 2 13" xfId="7681" xr:uid="{00000000-0005-0000-0000-0000FC1D0000}"/>
    <cellStyle name="Normal 5 13 2 13 10" xfId="7682" xr:uid="{00000000-0005-0000-0000-0000FD1D0000}"/>
    <cellStyle name="Normal 5 13 2 13 11" xfId="7683" xr:uid="{00000000-0005-0000-0000-0000FE1D0000}"/>
    <cellStyle name="Normal 5 13 2 13 12" xfId="7684" xr:uid="{00000000-0005-0000-0000-0000FF1D0000}"/>
    <cellStyle name="Normal 5 13 2 13 2" xfId="7685" xr:uid="{00000000-0005-0000-0000-0000001E0000}"/>
    <cellStyle name="Normal 5 13 2 13 2 2" xfId="7686" xr:uid="{00000000-0005-0000-0000-0000011E0000}"/>
    <cellStyle name="Normal 5 13 2 13 2 3" xfId="7687" xr:uid="{00000000-0005-0000-0000-0000021E0000}"/>
    <cellStyle name="Normal 5 13 2 13 2 4" xfId="7688" xr:uid="{00000000-0005-0000-0000-0000031E0000}"/>
    <cellStyle name="Normal 5 13 2 13 2 5" xfId="7689" xr:uid="{00000000-0005-0000-0000-0000041E0000}"/>
    <cellStyle name="Normal 5 13 2 13 2 6" xfId="7690" xr:uid="{00000000-0005-0000-0000-0000051E0000}"/>
    <cellStyle name="Normal 5 13 2 13 2 7" xfId="7691" xr:uid="{00000000-0005-0000-0000-0000061E0000}"/>
    <cellStyle name="Normal 5 13 2 13 2 8" xfId="7692" xr:uid="{00000000-0005-0000-0000-0000071E0000}"/>
    <cellStyle name="Normal 5 13 2 13 3" xfId="7693" xr:uid="{00000000-0005-0000-0000-0000081E0000}"/>
    <cellStyle name="Normal 5 13 2 13 3 2" xfId="7694" xr:uid="{00000000-0005-0000-0000-0000091E0000}"/>
    <cellStyle name="Normal 5 13 2 13 3 3" xfId="7695" xr:uid="{00000000-0005-0000-0000-00000A1E0000}"/>
    <cellStyle name="Normal 5 13 2 13 3 4" xfId="7696" xr:uid="{00000000-0005-0000-0000-00000B1E0000}"/>
    <cellStyle name="Normal 5 13 2 13 3 5" xfId="7697" xr:uid="{00000000-0005-0000-0000-00000C1E0000}"/>
    <cellStyle name="Normal 5 13 2 13 3 6" xfId="7698" xr:uid="{00000000-0005-0000-0000-00000D1E0000}"/>
    <cellStyle name="Normal 5 13 2 13 3 7" xfId="7699" xr:uid="{00000000-0005-0000-0000-00000E1E0000}"/>
    <cellStyle name="Normal 5 13 2 13 3 8" xfId="7700" xr:uid="{00000000-0005-0000-0000-00000F1E0000}"/>
    <cellStyle name="Normal 5 13 2 13 4" xfId="7701" xr:uid="{00000000-0005-0000-0000-0000101E0000}"/>
    <cellStyle name="Normal 5 13 2 13 4 2" xfId="7702" xr:uid="{00000000-0005-0000-0000-0000111E0000}"/>
    <cellStyle name="Normal 5 13 2 13 4 3" xfId="7703" xr:uid="{00000000-0005-0000-0000-0000121E0000}"/>
    <cellStyle name="Normal 5 13 2 13 4 4" xfId="7704" xr:uid="{00000000-0005-0000-0000-0000131E0000}"/>
    <cellStyle name="Normal 5 13 2 13 4 5" xfId="7705" xr:uid="{00000000-0005-0000-0000-0000141E0000}"/>
    <cellStyle name="Normal 5 13 2 13 4 6" xfId="7706" xr:uid="{00000000-0005-0000-0000-0000151E0000}"/>
    <cellStyle name="Normal 5 13 2 13 4 7" xfId="7707" xr:uid="{00000000-0005-0000-0000-0000161E0000}"/>
    <cellStyle name="Normal 5 13 2 13 4 8" xfId="7708" xr:uid="{00000000-0005-0000-0000-0000171E0000}"/>
    <cellStyle name="Normal 5 13 2 13 5" xfId="7709" xr:uid="{00000000-0005-0000-0000-0000181E0000}"/>
    <cellStyle name="Normal 5 13 2 13 5 2" xfId="7710" xr:uid="{00000000-0005-0000-0000-0000191E0000}"/>
    <cellStyle name="Normal 5 13 2 13 5 3" xfId="7711" xr:uid="{00000000-0005-0000-0000-00001A1E0000}"/>
    <cellStyle name="Normal 5 13 2 13 5 4" xfId="7712" xr:uid="{00000000-0005-0000-0000-00001B1E0000}"/>
    <cellStyle name="Normal 5 13 2 13 5 5" xfId="7713" xr:uid="{00000000-0005-0000-0000-00001C1E0000}"/>
    <cellStyle name="Normal 5 13 2 13 5 6" xfId="7714" xr:uid="{00000000-0005-0000-0000-00001D1E0000}"/>
    <cellStyle name="Normal 5 13 2 13 5 7" xfId="7715" xr:uid="{00000000-0005-0000-0000-00001E1E0000}"/>
    <cellStyle name="Normal 5 13 2 13 5 8" xfId="7716" xr:uid="{00000000-0005-0000-0000-00001F1E0000}"/>
    <cellStyle name="Normal 5 13 2 13 6" xfId="7717" xr:uid="{00000000-0005-0000-0000-0000201E0000}"/>
    <cellStyle name="Normal 5 13 2 13 7" xfId="7718" xr:uid="{00000000-0005-0000-0000-0000211E0000}"/>
    <cellStyle name="Normal 5 13 2 13 8" xfId="7719" xr:uid="{00000000-0005-0000-0000-0000221E0000}"/>
    <cellStyle name="Normal 5 13 2 13 9" xfId="7720" xr:uid="{00000000-0005-0000-0000-0000231E0000}"/>
    <cellStyle name="Normal 5 13 2 14" xfId="7721" xr:uid="{00000000-0005-0000-0000-0000241E0000}"/>
    <cellStyle name="Normal 5 13 2 14 2" xfId="7722" xr:uid="{00000000-0005-0000-0000-0000251E0000}"/>
    <cellStyle name="Normal 5 13 2 14 3" xfId="7723" xr:uid="{00000000-0005-0000-0000-0000261E0000}"/>
    <cellStyle name="Normal 5 13 2 14 4" xfId="7724" xr:uid="{00000000-0005-0000-0000-0000271E0000}"/>
    <cellStyle name="Normal 5 13 2 14 5" xfId="7725" xr:uid="{00000000-0005-0000-0000-0000281E0000}"/>
    <cellStyle name="Normal 5 13 2 14 6" xfId="7726" xr:uid="{00000000-0005-0000-0000-0000291E0000}"/>
    <cellStyle name="Normal 5 13 2 14 7" xfId="7727" xr:uid="{00000000-0005-0000-0000-00002A1E0000}"/>
    <cellStyle name="Normal 5 13 2 14 8" xfId="7728" xr:uid="{00000000-0005-0000-0000-00002B1E0000}"/>
    <cellStyle name="Normal 5 13 2 15" xfId="7729" xr:uid="{00000000-0005-0000-0000-00002C1E0000}"/>
    <cellStyle name="Normal 5 13 2 15 2" xfId="7730" xr:uid="{00000000-0005-0000-0000-00002D1E0000}"/>
    <cellStyle name="Normal 5 13 2 15 3" xfId="7731" xr:uid="{00000000-0005-0000-0000-00002E1E0000}"/>
    <cellStyle name="Normal 5 13 2 15 4" xfId="7732" xr:uid="{00000000-0005-0000-0000-00002F1E0000}"/>
    <cellStyle name="Normal 5 13 2 15 5" xfId="7733" xr:uid="{00000000-0005-0000-0000-0000301E0000}"/>
    <cellStyle name="Normal 5 13 2 15 6" xfId="7734" xr:uid="{00000000-0005-0000-0000-0000311E0000}"/>
    <cellStyle name="Normal 5 13 2 15 7" xfId="7735" xr:uid="{00000000-0005-0000-0000-0000321E0000}"/>
    <cellStyle name="Normal 5 13 2 15 8" xfId="7736" xr:uid="{00000000-0005-0000-0000-0000331E0000}"/>
    <cellStyle name="Normal 5 13 2 16" xfId="7737" xr:uid="{00000000-0005-0000-0000-0000341E0000}"/>
    <cellStyle name="Normal 5 13 2 16 2" xfId="7738" xr:uid="{00000000-0005-0000-0000-0000351E0000}"/>
    <cellStyle name="Normal 5 13 2 16 3" xfId="7739" xr:uid="{00000000-0005-0000-0000-0000361E0000}"/>
    <cellStyle name="Normal 5 13 2 16 4" xfId="7740" xr:uid="{00000000-0005-0000-0000-0000371E0000}"/>
    <cellStyle name="Normal 5 13 2 16 5" xfId="7741" xr:uid="{00000000-0005-0000-0000-0000381E0000}"/>
    <cellStyle name="Normal 5 13 2 16 6" xfId="7742" xr:uid="{00000000-0005-0000-0000-0000391E0000}"/>
    <cellStyle name="Normal 5 13 2 16 7" xfId="7743" xr:uid="{00000000-0005-0000-0000-00003A1E0000}"/>
    <cellStyle name="Normal 5 13 2 16 8" xfId="7744" xr:uid="{00000000-0005-0000-0000-00003B1E0000}"/>
    <cellStyle name="Normal 5 13 2 17" xfId="7745" xr:uid="{00000000-0005-0000-0000-00003C1E0000}"/>
    <cellStyle name="Normal 5 13 2 17 2" xfId="7746" xr:uid="{00000000-0005-0000-0000-00003D1E0000}"/>
    <cellStyle name="Normal 5 13 2 17 3" xfId="7747" xr:uid="{00000000-0005-0000-0000-00003E1E0000}"/>
    <cellStyle name="Normal 5 13 2 17 4" xfId="7748" xr:uid="{00000000-0005-0000-0000-00003F1E0000}"/>
    <cellStyle name="Normal 5 13 2 17 5" xfId="7749" xr:uid="{00000000-0005-0000-0000-0000401E0000}"/>
    <cellStyle name="Normal 5 13 2 17 6" xfId="7750" xr:uid="{00000000-0005-0000-0000-0000411E0000}"/>
    <cellStyle name="Normal 5 13 2 17 7" xfId="7751" xr:uid="{00000000-0005-0000-0000-0000421E0000}"/>
    <cellStyle name="Normal 5 13 2 17 8" xfId="7752" xr:uid="{00000000-0005-0000-0000-0000431E0000}"/>
    <cellStyle name="Normal 5 13 2 18" xfId="7753" xr:uid="{00000000-0005-0000-0000-0000441E0000}"/>
    <cellStyle name="Normal 5 13 2 19" xfId="7754" xr:uid="{00000000-0005-0000-0000-0000451E0000}"/>
    <cellStyle name="Normal 5 13 2 2" xfId="7755" xr:uid="{00000000-0005-0000-0000-0000461E0000}"/>
    <cellStyle name="Normal 5 13 2 2 10" xfId="7756" xr:uid="{00000000-0005-0000-0000-0000471E0000}"/>
    <cellStyle name="Normal 5 13 2 2 11" xfId="7757" xr:uid="{00000000-0005-0000-0000-0000481E0000}"/>
    <cellStyle name="Normal 5 13 2 2 12" xfId="7758" xr:uid="{00000000-0005-0000-0000-0000491E0000}"/>
    <cellStyle name="Normal 5 13 2 2 2" xfId="7759" xr:uid="{00000000-0005-0000-0000-00004A1E0000}"/>
    <cellStyle name="Normal 5 13 2 2 2 2" xfId="7760" xr:uid="{00000000-0005-0000-0000-00004B1E0000}"/>
    <cellStyle name="Normal 5 13 2 2 2 3" xfId="7761" xr:uid="{00000000-0005-0000-0000-00004C1E0000}"/>
    <cellStyle name="Normal 5 13 2 2 2 4" xfId="7762" xr:uid="{00000000-0005-0000-0000-00004D1E0000}"/>
    <cellStyle name="Normal 5 13 2 2 2 5" xfId="7763" xr:uid="{00000000-0005-0000-0000-00004E1E0000}"/>
    <cellStyle name="Normal 5 13 2 2 2 6" xfId="7764" xr:uid="{00000000-0005-0000-0000-00004F1E0000}"/>
    <cellStyle name="Normal 5 13 2 2 2 7" xfId="7765" xr:uid="{00000000-0005-0000-0000-0000501E0000}"/>
    <cellStyle name="Normal 5 13 2 2 2 8" xfId="7766" xr:uid="{00000000-0005-0000-0000-0000511E0000}"/>
    <cellStyle name="Normal 5 13 2 2 3" xfId="7767" xr:uid="{00000000-0005-0000-0000-0000521E0000}"/>
    <cellStyle name="Normal 5 13 2 2 3 2" xfId="7768" xr:uid="{00000000-0005-0000-0000-0000531E0000}"/>
    <cellStyle name="Normal 5 13 2 2 3 3" xfId="7769" xr:uid="{00000000-0005-0000-0000-0000541E0000}"/>
    <cellStyle name="Normal 5 13 2 2 3 4" xfId="7770" xr:uid="{00000000-0005-0000-0000-0000551E0000}"/>
    <cellStyle name="Normal 5 13 2 2 3 5" xfId="7771" xr:uid="{00000000-0005-0000-0000-0000561E0000}"/>
    <cellStyle name="Normal 5 13 2 2 3 6" xfId="7772" xr:uid="{00000000-0005-0000-0000-0000571E0000}"/>
    <cellStyle name="Normal 5 13 2 2 3 7" xfId="7773" xr:uid="{00000000-0005-0000-0000-0000581E0000}"/>
    <cellStyle name="Normal 5 13 2 2 3 8" xfId="7774" xr:uid="{00000000-0005-0000-0000-0000591E0000}"/>
    <cellStyle name="Normal 5 13 2 2 4" xfId="7775" xr:uid="{00000000-0005-0000-0000-00005A1E0000}"/>
    <cellStyle name="Normal 5 13 2 2 4 2" xfId="7776" xr:uid="{00000000-0005-0000-0000-00005B1E0000}"/>
    <cellStyle name="Normal 5 13 2 2 4 3" xfId="7777" xr:uid="{00000000-0005-0000-0000-00005C1E0000}"/>
    <cellStyle name="Normal 5 13 2 2 4 4" xfId="7778" xr:uid="{00000000-0005-0000-0000-00005D1E0000}"/>
    <cellStyle name="Normal 5 13 2 2 4 5" xfId="7779" xr:uid="{00000000-0005-0000-0000-00005E1E0000}"/>
    <cellStyle name="Normal 5 13 2 2 4 6" xfId="7780" xr:uid="{00000000-0005-0000-0000-00005F1E0000}"/>
    <cellStyle name="Normal 5 13 2 2 4 7" xfId="7781" xr:uid="{00000000-0005-0000-0000-0000601E0000}"/>
    <cellStyle name="Normal 5 13 2 2 4 8" xfId="7782" xr:uid="{00000000-0005-0000-0000-0000611E0000}"/>
    <cellStyle name="Normal 5 13 2 2 5" xfId="7783" xr:uid="{00000000-0005-0000-0000-0000621E0000}"/>
    <cellStyle name="Normal 5 13 2 2 5 2" xfId="7784" xr:uid="{00000000-0005-0000-0000-0000631E0000}"/>
    <cellStyle name="Normal 5 13 2 2 5 3" xfId="7785" xr:uid="{00000000-0005-0000-0000-0000641E0000}"/>
    <cellStyle name="Normal 5 13 2 2 5 4" xfId="7786" xr:uid="{00000000-0005-0000-0000-0000651E0000}"/>
    <cellStyle name="Normal 5 13 2 2 5 5" xfId="7787" xr:uid="{00000000-0005-0000-0000-0000661E0000}"/>
    <cellStyle name="Normal 5 13 2 2 5 6" xfId="7788" xr:uid="{00000000-0005-0000-0000-0000671E0000}"/>
    <cellStyle name="Normal 5 13 2 2 5 7" xfId="7789" xr:uid="{00000000-0005-0000-0000-0000681E0000}"/>
    <cellStyle name="Normal 5 13 2 2 5 8" xfId="7790" xr:uid="{00000000-0005-0000-0000-0000691E0000}"/>
    <cellStyle name="Normal 5 13 2 2 6" xfId="7791" xr:uid="{00000000-0005-0000-0000-00006A1E0000}"/>
    <cellStyle name="Normal 5 13 2 2 7" xfId="7792" xr:uid="{00000000-0005-0000-0000-00006B1E0000}"/>
    <cellStyle name="Normal 5 13 2 2 8" xfId="7793" xr:uid="{00000000-0005-0000-0000-00006C1E0000}"/>
    <cellStyle name="Normal 5 13 2 2 9" xfId="7794" xr:uid="{00000000-0005-0000-0000-00006D1E0000}"/>
    <cellStyle name="Normal 5 13 2 20" xfId="7795" xr:uid="{00000000-0005-0000-0000-00006E1E0000}"/>
    <cellStyle name="Normal 5 13 2 21" xfId="7796" xr:uid="{00000000-0005-0000-0000-00006F1E0000}"/>
    <cellStyle name="Normal 5 13 2 22" xfId="7797" xr:uid="{00000000-0005-0000-0000-0000701E0000}"/>
    <cellStyle name="Normal 5 13 2 23" xfId="7798" xr:uid="{00000000-0005-0000-0000-0000711E0000}"/>
    <cellStyle name="Normal 5 13 2 24" xfId="7799" xr:uid="{00000000-0005-0000-0000-0000721E0000}"/>
    <cellStyle name="Normal 5 13 2 3" xfId="7800" xr:uid="{00000000-0005-0000-0000-0000731E0000}"/>
    <cellStyle name="Normal 5 13 2 3 10" xfId="7801" xr:uid="{00000000-0005-0000-0000-0000741E0000}"/>
    <cellStyle name="Normal 5 13 2 3 11" xfId="7802" xr:uid="{00000000-0005-0000-0000-0000751E0000}"/>
    <cellStyle name="Normal 5 13 2 3 12" xfId="7803" xr:uid="{00000000-0005-0000-0000-0000761E0000}"/>
    <cellStyle name="Normal 5 13 2 3 2" xfId="7804" xr:uid="{00000000-0005-0000-0000-0000771E0000}"/>
    <cellStyle name="Normal 5 13 2 3 2 2" xfId="7805" xr:uid="{00000000-0005-0000-0000-0000781E0000}"/>
    <cellStyle name="Normal 5 13 2 3 2 3" xfId="7806" xr:uid="{00000000-0005-0000-0000-0000791E0000}"/>
    <cellStyle name="Normal 5 13 2 3 2 4" xfId="7807" xr:uid="{00000000-0005-0000-0000-00007A1E0000}"/>
    <cellStyle name="Normal 5 13 2 3 2 5" xfId="7808" xr:uid="{00000000-0005-0000-0000-00007B1E0000}"/>
    <cellStyle name="Normal 5 13 2 3 2 6" xfId="7809" xr:uid="{00000000-0005-0000-0000-00007C1E0000}"/>
    <cellStyle name="Normal 5 13 2 3 2 7" xfId="7810" xr:uid="{00000000-0005-0000-0000-00007D1E0000}"/>
    <cellStyle name="Normal 5 13 2 3 2 8" xfId="7811" xr:uid="{00000000-0005-0000-0000-00007E1E0000}"/>
    <cellStyle name="Normal 5 13 2 3 3" xfId="7812" xr:uid="{00000000-0005-0000-0000-00007F1E0000}"/>
    <cellStyle name="Normal 5 13 2 3 3 2" xfId="7813" xr:uid="{00000000-0005-0000-0000-0000801E0000}"/>
    <cellStyle name="Normal 5 13 2 3 3 3" xfId="7814" xr:uid="{00000000-0005-0000-0000-0000811E0000}"/>
    <cellStyle name="Normal 5 13 2 3 3 4" xfId="7815" xr:uid="{00000000-0005-0000-0000-0000821E0000}"/>
    <cellStyle name="Normal 5 13 2 3 3 5" xfId="7816" xr:uid="{00000000-0005-0000-0000-0000831E0000}"/>
    <cellStyle name="Normal 5 13 2 3 3 6" xfId="7817" xr:uid="{00000000-0005-0000-0000-0000841E0000}"/>
    <cellStyle name="Normal 5 13 2 3 3 7" xfId="7818" xr:uid="{00000000-0005-0000-0000-0000851E0000}"/>
    <cellStyle name="Normal 5 13 2 3 3 8" xfId="7819" xr:uid="{00000000-0005-0000-0000-0000861E0000}"/>
    <cellStyle name="Normal 5 13 2 3 4" xfId="7820" xr:uid="{00000000-0005-0000-0000-0000871E0000}"/>
    <cellStyle name="Normal 5 13 2 3 4 2" xfId="7821" xr:uid="{00000000-0005-0000-0000-0000881E0000}"/>
    <cellStyle name="Normal 5 13 2 3 4 3" xfId="7822" xr:uid="{00000000-0005-0000-0000-0000891E0000}"/>
    <cellStyle name="Normal 5 13 2 3 4 4" xfId="7823" xr:uid="{00000000-0005-0000-0000-00008A1E0000}"/>
    <cellStyle name="Normal 5 13 2 3 4 5" xfId="7824" xr:uid="{00000000-0005-0000-0000-00008B1E0000}"/>
    <cellStyle name="Normal 5 13 2 3 4 6" xfId="7825" xr:uid="{00000000-0005-0000-0000-00008C1E0000}"/>
    <cellStyle name="Normal 5 13 2 3 4 7" xfId="7826" xr:uid="{00000000-0005-0000-0000-00008D1E0000}"/>
    <cellStyle name="Normal 5 13 2 3 4 8" xfId="7827" xr:uid="{00000000-0005-0000-0000-00008E1E0000}"/>
    <cellStyle name="Normal 5 13 2 3 5" xfId="7828" xr:uid="{00000000-0005-0000-0000-00008F1E0000}"/>
    <cellStyle name="Normal 5 13 2 3 5 2" xfId="7829" xr:uid="{00000000-0005-0000-0000-0000901E0000}"/>
    <cellStyle name="Normal 5 13 2 3 5 3" xfId="7830" xr:uid="{00000000-0005-0000-0000-0000911E0000}"/>
    <cellStyle name="Normal 5 13 2 3 5 4" xfId="7831" xr:uid="{00000000-0005-0000-0000-0000921E0000}"/>
    <cellStyle name="Normal 5 13 2 3 5 5" xfId="7832" xr:uid="{00000000-0005-0000-0000-0000931E0000}"/>
    <cellStyle name="Normal 5 13 2 3 5 6" xfId="7833" xr:uid="{00000000-0005-0000-0000-0000941E0000}"/>
    <cellStyle name="Normal 5 13 2 3 5 7" xfId="7834" xr:uid="{00000000-0005-0000-0000-0000951E0000}"/>
    <cellStyle name="Normal 5 13 2 3 5 8" xfId="7835" xr:uid="{00000000-0005-0000-0000-0000961E0000}"/>
    <cellStyle name="Normal 5 13 2 3 6" xfId="7836" xr:uid="{00000000-0005-0000-0000-0000971E0000}"/>
    <cellStyle name="Normal 5 13 2 3 7" xfId="7837" xr:uid="{00000000-0005-0000-0000-0000981E0000}"/>
    <cellStyle name="Normal 5 13 2 3 8" xfId="7838" xr:uid="{00000000-0005-0000-0000-0000991E0000}"/>
    <cellStyle name="Normal 5 13 2 3 9" xfId="7839" xr:uid="{00000000-0005-0000-0000-00009A1E0000}"/>
    <cellStyle name="Normal 5 13 2 4" xfId="7840" xr:uid="{00000000-0005-0000-0000-00009B1E0000}"/>
    <cellStyle name="Normal 5 13 2 4 10" xfId="7841" xr:uid="{00000000-0005-0000-0000-00009C1E0000}"/>
    <cellStyle name="Normal 5 13 2 4 11" xfId="7842" xr:uid="{00000000-0005-0000-0000-00009D1E0000}"/>
    <cellStyle name="Normal 5 13 2 4 12" xfId="7843" xr:uid="{00000000-0005-0000-0000-00009E1E0000}"/>
    <cellStyle name="Normal 5 13 2 4 2" xfId="7844" xr:uid="{00000000-0005-0000-0000-00009F1E0000}"/>
    <cellStyle name="Normal 5 13 2 4 2 2" xfId="7845" xr:uid="{00000000-0005-0000-0000-0000A01E0000}"/>
    <cellStyle name="Normal 5 13 2 4 2 3" xfId="7846" xr:uid="{00000000-0005-0000-0000-0000A11E0000}"/>
    <cellStyle name="Normal 5 13 2 4 2 4" xfId="7847" xr:uid="{00000000-0005-0000-0000-0000A21E0000}"/>
    <cellStyle name="Normal 5 13 2 4 2 5" xfId="7848" xr:uid="{00000000-0005-0000-0000-0000A31E0000}"/>
    <cellStyle name="Normal 5 13 2 4 2 6" xfId="7849" xr:uid="{00000000-0005-0000-0000-0000A41E0000}"/>
    <cellStyle name="Normal 5 13 2 4 2 7" xfId="7850" xr:uid="{00000000-0005-0000-0000-0000A51E0000}"/>
    <cellStyle name="Normal 5 13 2 4 2 8" xfId="7851" xr:uid="{00000000-0005-0000-0000-0000A61E0000}"/>
    <cellStyle name="Normal 5 13 2 4 3" xfId="7852" xr:uid="{00000000-0005-0000-0000-0000A71E0000}"/>
    <cellStyle name="Normal 5 13 2 4 3 2" xfId="7853" xr:uid="{00000000-0005-0000-0000-0000A81E0000}"/>
    <cellStyle name="Normal 5 13 2 4 3 3" xfId="7854" xr:uid="{00000000-0005-0000-0000-0000A91E0000}"/>
    <cellStyle name="Normal 5 13 2 4 3 4" xfId="7855" xr:uid="{00000000-0005-0000-0000-0000AA1E0000}"/>
    <cellStyle name="Normal 5 13 2 4 3 5" xfId="7856" xr:uid="{00000000-0005-0000-0000-0000AB1E0000}"/>
    <cellStyle name="Normal 5 13 2 4 3 6" xfId="7857" xr:uid="{00000000-0005-0000-0000-0000AC1E0000}"/>
    <cellStyle name="Normal 5 13 2 4 3 7" xfId="7858" xr:uid="{00000000-0005-0000-0000-0000AD1E0000}"/>
    <cellStyle name="Normal 5 13 2 4 3 8" xfId="7859" xr:uid="{00000000-0005-0000-0000-0000AE1E0000}"/>
    <cellStyle name="Normal 5 13 2 4 4" xfId="7860" xr:uid="{00000000-0005-0000-0000-0000AF1E0000}"/>
    <cellStyle name="Normal 5 13 2 4 4 2" xfId="7861" xr:uid="{00000000-0005-0000-0000-0000B01E0000}"/>
    <cellStyle name="Normal 5 13 2 4 4 3" xfId="7862" xr:uid="{00000000-0005-0000-0000-0000B11E0000}"/>
    <cellStyle name="Normal 5 13 2 4 4 4" xfId="7863" xr:uid="{00000000-0005-0000-0000-0000B21E0000}"/>
    <cellStyle name="Normal 5 13 2 4 4 5" xfId="7864" xr:uid="{00000000-0005-0000-0000-0000B31E0000}"/>
    <cellStyle name="Normal 5 13 2 4 4 6" xfId="7865" xr:uid="{00000000-0005-0000-0000-0000B41E0000}"/>
    <cellStyle name="Normal 5 13 2 4 4 7" xfId="7866" xr:uid="{00000000-0005-0000-0000-0000B51E0000}"/>
    <cellStyle name="Normal 5 13 2 4 4 8" xfId="7867" xr:uid="{00000000-0005-0000-0000-0000B61E0000}"/>
    <cellStyle name="Normal 5 13 2 4 5" xfId="7868" xr:uid="{00000000-0005-0000-0000-0000B71E0000}"/>
    <cellStyle name="Normal 5 13 2 4 5 2" xfId="7869" xr:uid="{00000000-0005-0000-0000-0000B81E0000}"/>
    <cellStyle name="Normal 5 13 2 4 5 3" xfId="7870" xr:uid="{00000000-0005-0000-0000-0000B91E0000}"/>
    <cellStyle name="Normal 5 13 2 4 5 4" xfId="7871" xr:uid="{00000000-0005-0000-0000-0000BA1E0000}"/>
    <cellStyle name="Normal 5 13 2 4 5 5" xfId="7872" xr:uid="{00000000-0005-0000-0000-0000BB1E0000}"/>
    <cellStyle name="Normal 5 13 2 4 5 6" xfId="7873" xr:uid="{00000000-0005-0000-0000-0000BC1E0000}"/>
    <cellStyle name="Normal 5 13 2 4 5 7" xfId="7874" xr:uid="{00000000-0005-0000-0000-0000BD1E0000}"/>
    <cellStyle name="Normal 5 13 2 4 5 8" xfId="7875" xr:uid="{00000000-0005-0000-0000-0000BE1E0000}"/>
    <cellStyle name="Normal 5 13 2 4 6" xfId="7876" xr:uid="{00000000-0005-0000-0000-0000BF1E0000}"/>
    <cellStyle name="Normal 5 13 2 4 7" xfId="7877" xr:uid="{00000000-0005-0000-0000-0000C01E0000}"/>
    <cellStyle name="Normal 5 13 2 4 8" xfId="7878" xr:uid="{00000000-0005-0000-0000-0000C11E0000}"/>
    <cellStyle name="Normal 5 13 2 4 9" xfId="7879" xr:uid="{00000000-0005-0000-0000-0000C21E0000}"/>
    <cellStyle name="Normal 5 13 2 5" xfId="7880" xr:uid="{00000000-0005-0000-0000-0000C31E0000}"/>
    <cellStyle name="Normal 5 13 2 5 10" xfId="7881" xr:uid="{00000000-0005-0000-0000-0000C41E0000}"/>
    <cellStyle name="Normal 5 13 2 5 11" xfId="7882" xr:uid="{00000000-0005-0000-0000-0000C51E0000}"/>
    <cellStyle name="Normal 5 13 2 5 12" xfId="7883" xr:uid="{00000000-0005-0000-0000-0000C61E0000}"/>
    <cellStyle name="Normal 5 13 2 5 2" xfId="7884" xr:uid="{00000000-0005-0000-0000-0000C71E0000}"/>
    <cellStyle name="Normal 5 13 2 5 2 2" xfId="7885" xr:uid="{00000000-0005-0000-0000-0000C81E0000}"/>
    <cellStyle name="Normal 5 13 2 5 2 3" xfId="7886" xr:uid="{00000000-0005-0000-0000-0000C91E0000}"/>
    <cellStyle name="Normal 5 13 2 5 2 4" xfId="7887" xr:uid="{00000000-0005-0000-0000-0000CA1E0000}"/>
    <cellStyle name="Normal 5 13 2 5 2 5" xfId="7888" xr:uid="{00000000-0005-0000-0000-0000CB1E0000}"/>
    <cellStyle name="Normal 5 13 2 5 2 6" xfId="7889" xr:uid="{00000000-0005-0000-0000-0000CC1E0000}"/>
    <cellStyle name="Normal 5 13 2 5 2 7" xfId="7890" xr:uid="{00000000-0005-0000-0000-0000CD1E0000}"/>
    <cellStyle name="Normal 5 13 2 5 2 8" xfId="7891" xr:uid="{00000000-0005-0000-0000-0000CE1E0000}"/>
    <cellStyle name="Normal 5 13 2 5 3" xfId="7892" xr:uid="{00000000-0005-0000-0000-0000CF1E0000}"/>
    <cellStyle name="Normal 5 13 2 5 3 2" xfId="7893" xr:uid="{00000000-0005-0000-0000-0000D01E0000}"/>
    <cellStyle name="Normal 5 13 2 5 3 3" xfId="7894" xr:uid="{00000000-0005-0000-0000-0000D11E0000}"/>
    <cellStyle name="Normal 5 13 2 5 3 4" xfId="7895" xr:uid="{00000000-0005-0000-0000-0000D21E0000}"/>
    <cellStyle name="Normal 5 13 2 5 3 5" xfId="7896" xr:uid="{00000000-0005-0000-0000-0000D31E0000}"/>
    <cellStyle name="Normal 5 13 2 5 3 6" xfId="7897" xr:uid="{00000000-0005-0000-0000-0000D41E0000}"/>
    <cellStyle name="Normal 5 13 2 5 3 7" xfId="7898" xr:uid="{00000000-0005-0000-0000-0000D51E0000}"/>
    <cellStyle name="Normal 5 13 2 5 3 8" xfId="7899" xr:uid="{00000000-0005-0000-0000-0000D61E0000}"/>
    <cellStyle name="Normal 5 13 2 5 4" xfId="7900" xr:uid="{00000000-0005-0000-0000-0000D71E0000}"/>
    <cellStyle name="Normal 5 13 2 5 4 2" xfId="7901" xr:uid="{00000000-0005-0000-0000-0000D81E0000}"/>
    <cellStyle name="Normal 5 13 2 5 4 3" xfId="7902" xr:uid="{00000000-0005-0000-0000-0000D91E0000}"/>
    <cellStyle name="Normal 5 13 2 5 4 4" xfId="7903" xr:uid="{00000000-0005-0000-0000-0000DA1E0000}"/>
    <cellStyle name="Normal 5 13 2 5 4 5" xfId="7904" xr:uid="{00000000-0005-0000-0000-0000DB1E0000}"/>
    <cellStyle name="Normal 5 13 2 5 4 6" xfId="7905" xr:uid="{00000000-0005-0000-0000-0000DC1E0000}"/>
    <cellStyle name="Normal 5 13 2 5 4 7" xfId="7906" xr:uid="{00000000-0005-0000-0000-0000DD1E0000}"/>
    <cellStyle name="Normal 5 13 2 5 4 8" xfId="7907" xr:uid="{00000000-0005-0000-0000-0000DE1E0000}"/>
    <cellStyle name="Normal 5 13 2 5 5" xfId="7908" xr:uid="{00000000-0005-0000-0000-0000DF1E0000}"/>
    <cellStyle name="Normal 5 13 2 5 5 2" xfId="7909" xr:uid="{00000000-0005-0000-0000-0000E01E0000}"/>
    <cellStyle name="Normal 5 13 2 5 5 3" xfId="7910" xr:uid="{00000000-0005-0000-0000-0000E11E0000}"/>
    <cellStyle name="Normal 5 13 2 5 5 4" xfId="7911" xr:uid="{00000000-0005-0000-0000-0000E21E0000}"/>
    <cellStyle name="Normal 5 13 2 5 5 5" xfId="7912" xr:uid="{00000000-0005-0000-0000-0000E31E0000}"/>
    <cellStyle name="Normal 5 13 2 5 5 6" xfId="7913" xr:uid="{00000000-0005-0000-0000-0000E41E0000}"/>
    <cellStyle name="Normal 5 13 2 5 5 7" xfId="7914" xr:uid="{00000000-0005-0000-0000-0000E51E0000}"/>
    <cellStyle name="Normal 5 13 2 5 5 8" xfId="7915" xr:uid="{00000000-0005-0000-0000-0000E61E0000}"/>
    <cellStyle name="Normal 5 13 2 5 6" xfId="7916" xr:uid="{00000000-0005-0000-0000-0000E71E0000}"/>
    <cellStyle name="Normal 5 13 2 5 7" xfId="7917" xr:uid="{00000000-0005-0000-0000-0000E81E0000}"/>
    <cellStyle name="Normal 5 13 2 5 8" xfId="7918" xr:uid="{00000000-0005-0000-0000-0000E91E0000}"/>
    <cellStyle name="Normal 5 13 2 5 9" xfId="7919" xr:uid="{00000000-0005-0000-0000-0000EA1E0000}"/>
    <cellStyle name="Normal 5 13 2 6" xfId="7920" xr:uid="{00000000-0005-0000-0000-0000EB1E0000}"/>
    <cellStyle name="Normal 5 13 2 6 10" xfId="7921" xr:uid="{00000000-0005-0000-0000-0000EC1E0000}"/>
    <cellStyle name="Normal 5 13 2 6 11" xfId="7922" xr:uid="{00000000-0005-0000-0000-0000ED1E0000}"/>
    <cellStyle name="Normal 5 13 2 6 12" xfId="7923" xr:uid="{00000000-0005-0000-0000-0000EE1E0000}"/>
    <cellStyle name="Normal 5 13 2 6 2" xfId="7924" xr:uid="{00000000-0005-0000-0000-0000EF1E0000}"/>
    <cellStyle name="Normal 5 13 2 6 2 2" xfId="7925" xr:uid="{00000000-0005-0000-0000-0000F01E0000}"/>
    <cellStyle name="Normal 5 13 2 6 2 3" xfId="7926" xr:uid="{00000000-0005-0000-0000-0000F11E0000}"/>
    <cellStyle name="Normal 5 13 2 6 2 4" xfId="7927" xr:uid="{00000000-0005-0000-0000-0000F21E0000}"/>
    <cellStyle name="Normal 5 13 2 6 2 5" xfId="7928" xr:uid="{00000000-0005-0000-0000-0000F31E0000}"/>
    <cellStyle name="Normal 5 13 2 6 2 6" xfId="7929" xr:uid="{00000000-0005-0000-0000-0000F41E0000}"/>
    <cellStyle name="Normal 5 13 2 6 2 7" xfId="7930" xr:uid="{00000000-0005-0000-0000-0000F51E0000}"/>
    <cellStyle name="Normal 5 13 2 6 2 8" xfId="7931" xr:uid="{00000000-0005-0000-0000-0000F61E0000}"/>
    <cellStyle name="Normal 5 13 2 6 3" xfId="7932" xr:uid="{00000000-0005-0000-0000-0000F71E0000}"/>
    <cellStyle name="Normal 5 13 2 6 3 2" xfId="7933" xr:uid="{00000000-0005-0000-0000-0000F81E0000}"/>
    <cellStyle name="Normal 5 13 2 6 3 3" xfId="7934" xr:uid="{00000000-0005-0000-0000-0000F91E0000}"/>
    <cellStyle name="Normal 5 13 2 6 3 4" xfId="7935" xr:uid="{00000000-0005-0000-0000-0000FA1E0000}"/>
    <cellStyle name="Normal 5 13 2 6 3 5" xfId="7936" xr:uid="{00000000-0005-0000-0000-0000FB1E0000}"/>
    <cellStyle name="Normal 5 13 2 6 3 6" xfId="7937" xr:uid="{00000000-0005-0000-0000-0000FC1E0000}"/>
    <cellStyle name="Normal 5 13 2 6 3 7" xfId="7938" xr:uid="{00000000-0005-0000-0000-0000FD1E0000}"/>
    <cellStyle name="Normal 5 13 2 6 3 8" xfId="7939" xr:uid="{00000000-0005-0000-0000-0000FE1E0000}"/>
    <cellStyle name="Normal 5 13 2 6 4" xfId="7940" xr:uid="{00000000-0005-0000-0000-0000FF1E0000}"/>
    <cellStyle name="Normal 5 13 2 6 4 2" xfId="7941" xr:uid="{00000000-0005-0000-0000-0000001F0000}"/>
    <cellStyle name="Normal 5 13 2 6 4 3" xfId="7942" xr:uid="{00000000-0005-0000-0000-0000011F0000}"/>
    <cellStyle name="Normal 5 13 2 6 4 4" xfId="7943" xr:uid="{00000000-0005-0000-0000-0000021F0000}"/>
    <cellStyle name="Normal 5 13 2 6 4 5" xfId="7944" xr:uid="{00000000-0005-0000-0000-0000031F0000}"/>
    <cellStyle name="Normal 5 13 2 6 4 6" xfId="7945" xr:uid="{00000000-0005-0000-0000-0000041F0000}"/>
    <cellStyle name="Normal 5 13 2 6 4 7" xfId="7946" xr:uid="{00000000-0005-0000-0000-0000051F0000}"/>
    <cellStyle name="Normal 5 13 2 6 4 8" xfId="7947" xr:uid="{00000000-0005-0000-0000-0000061F0000}"/>
    <cellStyle name="Normal 5 13 2 6 5" xfId="7948" xr:uid="{00000000-0005-0000-0000-0000071F0000}"/>
    <cellStyle name="Normal 5 13 2 6 5 2" xfId="7949" xr:uid="{00000000-0005-0000-0000-0000081F0000}"/>
    <cellStyle name="Normal 5 13 2 6 5 3" xfId="7950" xr:uid="{00000000-0005-0000-0000-0000091F0000}"/>
    <cellStyle name="Normal 5 13 2 6 5 4" xfId="7951" xr:uid="{00000000-0005-0000-0000-00000A1F0000}"/>
    <cellStyle name="Normal 5 13 2 6 5 5" xfId="7952" xr:uid="{00000000-0005-0000-0000-00000B1F0000}"/>
    <cellStyle name="Normal 5 13 2 6 5 6" xfId="7953" xr:uid="{00000000-0005-0000-0000-00000C1F0000}"/>
    <cellStyle name="Normal 5 13 2 6 5 7" xfId="7954" xr:uid="{00000000-0005-0000-0000-00000D1F0000}"/>
    <cellStyle name="Normal 5 13 2 6 5 8" xfId="7955" xr:uid="{00000000-0005-0000-0000-00000E1F0000}"/>
    <cellStyle name="Normal 5 13 2 6 6" xfId="7956" xr:uid="{00000000-0005-0000-0000-00000F1F0000}"/>
    <cellStyle name="Normal 5 13 2 6 7" xfId="7957" xr:uid="{00000000-0005-0000-0000-0000101F0000}"/>
    <cellStyle name="Normal 5 13 2 6 8" xfId="7958" xr:uid="{00000000-0005-0000-0000-0000111F0000}"/>
    <cellStyle name="Normal 5 13 2 6 9" xfId="7959" xr:uid="{00000000-0005-0000-0000-0000121F0000}"/>
    <cellStyle name="Normal 5 13 2 7" xfId="7960" xr:uid="{00000000-0005-0000-0000-0000131F0000}"/>
    <cellStyle name="Normal 5 13 2 7 10" xfId="7961" xr:uid="{00000000-0005-0000-0000-0000141F0000}"/>
    <cellStyle name="Normal 5 13 2 7 11" xfId="7962" xr:uid="{00000000-0005-0000-0000-0000151F0000}"/>
    <cellStyle name="Normal 5 13 2 7 12" xfId="7963" xr:uid="{00000000-0005-0000-0000-0000161F0000}"/>
    <cellStyle name="Normal 5 13 2 7 2" xfId="7964" xr:uid="{00000000-0005-0000-0000-0000171F0000}"/>
    <cellStyle name="Normal 5 13 2 7 2 2" xfId="7965" xr:uid="{00000000-0005-0000-0000-0000181F0000}"/>
    <cellStyle name="Normal 5 13 2 7 2 3" xfId="7966" xr:uid="{00000000-0005-0000-0000-0000191F0000}"/>
    <cellStyle name="Normal 5 13 2 7 2 4" xfId="7967" xr:uid="{00000000-0005-0000-0000-00001A1F0000}"/>
    <cellStyle name="Normal 5 13 2 7 2 5" xfId="7968" xr:uid="{00000000-0005-0000-0000-00001B1F0000}"/>
    <cellStyle name="Normal 5 13 2 7 2 6" xfId="7969" xr:uid="{00000000-0005-0000-0000-00001C1F0000}"/>
    <cellStyle name="Normal 5 13 2 7 2 7" xfId="7970" xr:uid="{00000000-0005-0000-0000-00001D1F0000}"/>
    <cellStyle name="Normal 5 13 2 7 2 8" xfId="7971" xr:uid="{00000000-0005-0000-0000-00001E1F0000}"/>
    <cellStyle name="Normal 5 13 2 7 3" xfId="7972" xr:uid="{00000000-0005-0000-0000-00001F1F0000}"/>
    <cellStyle name="Normal 5 13 2 7 3 2" xfId="7973" xr:uid="{00000000-0005-0000-0000-0000201F0000}"/>
    <cellStyle name="Normal 5 13 2 7 3 3" xfId="7974" xr:uid="{00000000-0005-0000-0000-0000211F0000}"/>
    <cellStyle name="Normal 5 13 2 7 3 4" xfId="7975" xr:uid="{00000000-0005-0000-0000-0000221F0000}"/>
    <cellStyle name="Normal 5 13 2 7 3 5" xfId="7976" xr:uid="{00000000-0005-0000-0000-0000231F0000}"/>
    <cellStyle name="Normal 5 13 2 7 3 6" xfId="7977" xr:uid="{00000000-0005-0000-0000-0000241F0000}"/>
    <cellStyle name="Normal 5 13 2 7 3 7" xfId="7978" xr:uid="{00000000-0005-0000-0000-0000251F0000}"/>
    <cellStyle name="Normal 5 13 2 7 3 8" xfId="7979" xr:uid="{00000000-0005-0000-0000-0000261F0000}"/>
    <cellStyle name="Normal 5 13 2 7 4" xfId="7980" xr:uid="{00000000-0005-0000-0000-0000271F0000}"/>
    <cellStyle name="Normal 5 13 2 7 4 2" xfId="7981" xr:uid="{00000000-0005-0000-0000-0000281F0000}"/>
    <cellStyle name="Normal 5 13 2 7 4 3" xfId="7982" xr:uid="{00000000-0005-0000-0000-0000291F0000}"/>
    <cellStyle name="Normal 5 13 2 7 4 4" xfId="7983" xr:uid="{00000000-0005-0000-0000-00002A1F0000}"/>
    <cellStyle name="Normal 5 13 2 7 4 5" xfId="7984" xr:uid="{00000000-0005-0000-0000-00002B1F0000}"/>
    <cellStyle name="Normal 5 13 2 7 4 6" xfId="7985" xr:uid="{00000000-0005-0000-0000-00002C1F0000}"/>
    <cellStyle name="Normal 5 13 2 7 4 7" xfId="7986" xr:uid="{00000000-0005-0000-0000-00002D1F0000}"/>
    <cellStyle name="Normal 5 13 2 7 4 8" xfId="7987" xr:uid="{00000000-0005-0000-0000-00002E1F0000}"/>
    <cellStyle name="Normal 5 13 2 7 5" xfId="7988" xr:uid="{00000000-0005-0000-0000-00002F1F0000}"/>
    <cellStyle name="Normal 5 13 2 7 5 2" xfId="7989" xr:uid="{00000000-0005-0000-0000-0000301F0000}"/>
    <cellStyle name="Normal 5 13 2 7 5 3" xfId="7990" xr:uid="{00000000-0005-0000-0000-0000311F0000}"/>
    <cellStyle name="Normal 5 13 2 7 5 4" xfId="7991" xr:uid="{00000000-0005-0000-0000-0000321F0000}"/>
    <cellStyle name="Normal 5 13 2 7 5 5" xfId="7992" xr:uid="{00000000-0005-0000-0000-0000331F0000}"/>
    <cellStyle name="Normal 5 13 2 7 5 6" xfId="7993" xr:uid="{00000000-0005-0000-0000-0000341F0000}"/>
    <cellStyle name="Normal 5 13 2 7 5 7" xfId="7994" xr:uid="{00000000-0005-0000-0000-0000351F0000}"/>
    <cellStyle name="Normal 5 13 2 7 5 8" xfId="7995" xr:uid="{00000000-0005-0000-0000-0000361F0000}"/>
    <cellStyle name="Normal 5 13 2 7 6" xfId="7996" xr:uid="{00000000-0005-0000-0000-0000371F0000}"/>
    <cellStyle name="Normal 5 13 2 7 7" xfId="7997" xr:uid="{00000000-0005-0000-0000-0000381F0000}"/>
    <cellStyle name="Normal 5 13 2 7 8" xfId="7998" xr:uid="{00000000-0005-0000-0000-0000391F0000}"/>
    <cellStyle name="Normal 5 13 2 7 9" xfId="7999" xr:uid="{00000000-0005-0000-0000-00003A1F0000}"/>
    <cellStyle name="Normal 5 13 2 8" xfId="8000" xr:uid="{00000000-0005-0000-0000-00003B1F0000}"/>
    <cellStyle name="Normal 5 13 2 8 10" xfId="8001" xr:uid="{00000000-0005-0000-0000-00003C1F0000}"/>
    <cellStyle name="Normal 5 13 2 8 11" xfId="8002" xr:uid="{00000000-0005-0000-0000-00003D1F0000}"/>
    <cellStyle name="Normal 5 13 2 8 12" xfId="8003" xr:uid="{00000000-0005-0000-0000-00003E1F0000}"/>
    <cellStyle name="Normal 5 13 2 8 2" xfId="8004" xr:uid="{00000000-0005-0000-0000-00003F1F0000}"/>
    <cellStyle name="Normal 5 13 2 8 2 2" xfId="8005" xr:uid="{00000000-0005-0000-0000-0000401F0000}"/>
    <cellStyle name="Normal 5 13 2 8 2 3" xfId="8006" xr:uid="{00000000-0005-0000-0000-0000411F0000}"/>
    <cellStyle name="Normal 5 13 2 8 2 4" xfId="8007" xr:uid="{00000000-0005-0000-0000-0000421F0000}"/>
    <cellStyle name="Normal 5 13 2 8 2 5" xfId="8008" xr:uid="{00000000-0005-0000-0000-0000431F0000}"/>
    <cellStyle name="Normal 5 13 2 8 2 6" xfId="8009" xr:uid="{00000000-0005-0000-0000-0000441F0000}"/>
    <cellStyle name="Normal 5 13 2 8 2 7" xfId="8010" xr:uid="{00000000-0005-0000-0000-0000451F0000}"/>
    <cellStyle name="Normal 5 13 2 8 2 8" xfId="8011" xr:uid="{00000000-0005-0000-0000-0000461F0000}"/>
    <cellStyle name="Normal 5 13 2 8 3" xfId="8012" xr:uid="{00000000-0005-0000-0000-0000471F0000}"/>
    <cellStyle name="Normal 5 13 2 8 3 2" xfId="8013" xr:uid="{00000000-0005-0000-0000-0000481F0000}"/>
    <cellStyle name="Normal 5 13 2 8 3 3" xfId="8014" xr:uid="{00000000-0005-0000-0000-0000491F0000}"/>
    <cellStyle name="Normal 5 13 2 8 3 4" xfId="8015" xr:uid="{00000000-0005-0000-0000-00004A1F0000}"/>
    <cellStyle name="Normal 5 13 2 8 3 5" xfId="8016" xr:uid="{00000000-0005-0000-0000-00004B1F0000}"/>
    <cellStyle name="Normal 5 13 2 8 3 6" xfId="8017" xr:uid="{00000000-0005-0000-0000-00004C1F0000}"/>
    <cellStyle name="Normal 5 13 2 8 3 7" xfId="8018" xr:uid="{00000000-0005-0000-0000-00004D1F0000}"/>
    <cellStyle name="Normal 5 13 2 8 3 8" xfId="8019" xr:uid="{00000000-0005-0000-0000-00004E1F0000}"/>
    <cellStyle name="Normal 5 13 2 8 4" xfId="8020" xr:uid="{00000000-0005-0000-0000-00004F1F0000}"/>
    <cellStyle name="Normal 5 13 2 8 4 2" xfId="8021" xr:uid="{00000000-0005-0000-0000-0000501F0000}"/>
    <cellStyle name="Normal 5 13 2 8 4 3" xfId="8022" xr:uid="{00000000-0005-0000-0000-0000511F0000}"/>
    <cellStyle name="Normal 5 13 2 8 4 4" xfId="8023" xr:uid="{00000000-0005-0000-0000-0000521F0000}"/>
    <cellStyle name="Normal 5 13 2 8 4 5" xfId="8024" xr:uid="{00000000-0005-0000-0000-0000531F0000}"/>
    <cellStyle name="Normal 5 13 2 8 4 6" xfId="8025" xr:uid="{00000000-0005-0000-0000-0000541F0000}"/>
    <cellStyle name="Normal 5 13 2 8 4 7" xfId="8026" xr:uid="{00000000-0005-0000-0000-0000551F0000}"/>
    <cellStyle name="Normal 5 13 2 8 4 8" xfId="8027" xr:uid="{00000000-0005-0000-0000-0000561F0000}"/>
    <cellStyle name="Normal 5 13 2 8 5" xfId="8028" xr:uid="{00000000-0005-0000-0000-0000571F0000}"/>
    <cellStyle name="Normal 5 13 2 8 5 2" xfId="8029" xr:uid="{00000000-0005-0000-0000-0000581F0000}"/>
    <cellStyle name="Normal 5 13 2 8 5 3" xfId="8030" xr:uid="{00000000-0005-0000-0000-0000591F0000}"/>
    <cellStyle name="Normal 5 13 2 8 5 4" xfId="8031" xr:uid="{00000000-0005-0000-0000-00005A1F0000}"/>
    <cellStyle name="Normal 5 13 2 8 5 5" xfId="8032" xr:uid="{00000000-0005-0000-0000-00005B1F0000}"/>
    <cellStyle name="Normal 5 13 2 8 5 6" xfId="8033" xr:uid="{00000000-0005-0000-0000-00005C1F0000}"/>
    <cellStyle name="Normal 5 13 2 8 5 7" xfId="8034" xr:uid="{00000000-0005-0000-0000-00005D1F0000}"/>
    <cellStyle name="Normal 5 13 2 8 5 8" xfId="8035" xr:uid="{00000000-0005-0000-0000-00005E1F0000}"/>
    <cellStyle name="Normal 5 13 2 8 6" xfId="8036" xr:uid="{00000000-0005-0000-0000-00005F1F0000}"/>
    <cellStyle name="Normal 5 13 2 8 7" xfId="8037" xr:uid="{00000000-0005-0000-0000-0000601F0000}"/>
    <cellStyle name="Normal 5 13 2 8 8" xfId="8038" xr:uid="{00000000-0005-0000-0000-0000611F0000}"/>
    <cellStyle name="Normal 5 13 2 8 9" xfId="8039" xr:uid="{00000000-0005-0000-0000-0000621F0000}"/>
    <cellStyle name="Normal 5 13 2 9" xfId="8040" xr:uid="{00000000-0005-0000-0000-0000631F0000}"/>
    <cellStyle name="Normal 5 13 2 9 10" xfId="8041" xr:uid="{00000000-0005-0000-0000-0000641F0000}"/>
    <cellStyle name="Normal 5 13 2 9 11" xfId="8042" xr:uid="{00000000-0005-0000-0000-0000651F0000}"/>
    <cellStyle name="Normal 5 13 2 9 12" xfId="8043" xr:uid="{00000000-0005-0000-0000-0000661F0000}"/>
    <cellStyle name="Normal 5 13 2 9 2" xfId="8044" xr:uid="{00000000-0005-0000-0000-0000671F0000}"/>
    <cellStyle name="Normal 5 13 2 9 2 2" xfId="8045" xr:uid="{00000000-0005-0000-0000-0000681F0000}"/>
    <cellStyle name="Normal 5 13 2 9 2 3" xfId="8046" xr:uid="{00000000-0005-0000-0000-0000691F0000}"/>
    <cellStyle name="Normal 5 13 2 9 2 4" xfId="8047" xr:uid="{00000000-0005-0000-0000-00006A1F0000}"/>
    <cellStyle name="Normal 5 13 2 9 2 5" xfId="8048" xr:uid="{00000000-0005-0000-0000-00006B1F0000}"/>
    <cellStyle name="Normal 5 13 2 9 2 6" xfId="8049" xr:uid="{00000000-0005-0000-0000-00006C1F0000}"/>
    <cellStyle name="Normal 5 13 2 9 2 7" xfId="8050" xr:uid="{00000000-0005-0000-0000-00006D1F0000}"/>
    <cellStyle name="Normal 5 13 2 9 2 8" xfId="8051" xr:uid="{00000000-0005-0000-0000-00006E1F0000}"/>
    <cellStyle name="Normal 5 13 2 9 3" xfId="8052" xr:uid="{00000000-0005-0000-0000-00006F1F0000}"/>
    <cellStyle name="Normal 5 13 2 9 3 2" xfId="8053" xr:uid="{00000000-0005-0000-0000-0000701F0000}"/>
    <cellStyle name="Normal 5 13 2 9 3 3" xfId="8054" xr:uid="{00000000-0005-0000-0000-0000711F0000}"/>
    <cellStyle name="Normal 5 13 2 9 3 4" xfId="8055" xr:uid="{00000000-0005-0000-0000-0000721F0000}"/>
    <cellStyle name="Normal 5 13 2 9 3 5" xfId="8056" xr:uid="{00000000-0005-0000-0000-0000731F0000}"/>
    <cellStyle name="Normal 5 13 2 9 3 6" xfId="8057" xr:uid="{00000000-0005-0000-0000-0000741F0000}"/>
    <cellStyle name="Normal 5 13 2 9 3 7" xfId="8058" xr:uid="{00000000-0005-0000-0000-0000751F0000}"/>
    <cellStyle name="Normal 5 13 2 9 3 8" xfId="8059" xr:uid="{00000000-0005-0000-0000-0000761F0000}"/>
    <cellStyle name="Normal 5 13 2 9 4" xfId="8060" xr:uid="{00000000-0005-0000-0000-0000771F0000}"/>
    <cellStyle name="Normal 5 13 2 9 4 2" xfId="8061" xr:uid="{00000000-0005-0000-0000-0000781F0000}"/>
    <cellStyle name="Normal 5 13 2 9 4 3" xfId="8062" xr:uid="{00000000-0005-0000-0000-0000791F0000}"/>
    <cellStyle name="Normal 5 13 2 9 4 4" xfId="8063" xr:uid="{00000000-0005-0000-0000-00007A1F0000}"/>
    <cellStyle name="Normal 5 13 2 9 4 5" xfId="8064" xr:uid="{00000000-0005-0000-0000-00007B1F0000}"/>
    <cellStyle name="Normal 5 13 2 9 4 6" xfId="8065" xr:uid="{00000000-0005-0000-0000-00007C1F0000}"/>
    <cellStyle name="Normal 5 13 2 9 4 7" xfId="8066" xr:uid="{00000000-0005-0000-0000-00007D1F0000}"/>
    <cellStyle name="Normal 5 13 2 9 4 8" xfId="8067" xr:uid="{00000000-0005-0000-0000-00007E1F0000}"/>
    <cellStyle name="Normal 5 13 2 9 5" xfId="8068" xr:uid="{00000000-0005-0000-0000-00007F1F0000}"/>
    <cellStyle name="Normal 5 13 2 9 5 2" xfId="8069" xr:uid="{00000000-0005-0000-0000-0000801F0000}"/>
    <cellStyle name="Normal 5 13 2 9 5 3" xfId="8070" xr:uid="{00000000-0005-0000-0000-0000811F0000}"/>
    <cellStyle name="Normal 5 13 2 9 5 4" xfId="8071" xr:uid="{00000000-0005-0000-0000-0000821F0000}"/>
    <cellStyle name="Normal 5 13 2 9 5 5" xfId="8072" xr:uid="{00000000-0005-0000-0000-0000831F0000}"/>
    <cellStyle name="Normal 5 13 2 9 5 6" xfId="8073" xr:uid="{00000000-0005-0000-0000-0000841F0000}"/>
    <cellStyle name="Normal 5 13 2 9 5 7" xfId="8074" xr:uid="{00000000-0005-0000-0000-0000851F0000}"/>
    <cellStyle name="Normal 5 13 2 9 5 8" xfId="8075" xr:uid="{00000000-0005-0000-0000-0000861F0000}"/>
    <cellStyle name="Normal 5 13 2 9 6" xfId="8076" xr:uid="{00000000-0005-0000-0000-0000871F0000}"/>
    <cellStyle name="Normal 5 13 2 9 7" xfId="8077" xr:uid="{00000000-0005-0000-0000-0000881F0000}"/>
    <cellStyle name="Normal 5 13 2 9 8" xfId="8078" xr:uid="{00000000-0005-0000-0000-0000891F0000}"/>
    <cellStyle name="Normal 5 13 2 9 9" xfId="8079" xr:uid="{00000000-0005-0000-0000-00008A1F0000}"/>
    <cellStyle name="Normal 5 13 20" xfId="8080" xr:uid="{00000000-0005-0000-0000-00008B1F0000}"/>
    <cellStyle name="Normal 5 13 20 2" xfId="8081" xr:uid="{00000000-0005-0000-0000-00008C1F0000}"/>
    <cellStyle name="Normal 5 13 20 3" xfId="8082" xr:uid="{00000000-0005-0000-0000-00008D1F0000}"/>
    <cellStyle name="Normal 5 13 20 4" xfId="8083" xr:uid="{00000000-0005-0000-0000-00008E1F0000}"/>
    <cellStyle name="Normal 5 13 20 5" xfId="8084" xr:uid="{00000000-0005-0000-0000-00008F1F0000}"/>
    <cellStyle name="Normal 5 13 20 6" xfId="8085" xr:uid="{00000000-0005-0000-0000-0000901F0000}"/>
    <cellStyle name="Normal 5 13 20 7" xfId="8086" xr:uid="{00000000-0005-0000-0000-0000911F0000}"/>
    <cellStyle name="Normal 5 13 20 8" xfId="8087" xr:uid="{00000000-0005-0000-0000-0000921F0000}"/>
    <cellStyle name="Normal 5 13 21" xfId="8088" xr:uid="{00000000-0005-0000-0000-0000931F0000}"/>
    <cellStyle name="Normal 5 13 22" xfId="8089" xr:uid="{00000000-0005-0000-0000-0000941F0000}"/>
    <cellStyle name="Normal 5 13 23" xfId="8090" xr:uid="{00000000-0005-0000-0000-0000951F0000}"/>
    <cellStyle name="Normal 5 13 24" xfId="8091" xr:uid="{00000000-0005-0000-0000-0000961F0000}"/>
    <cellStyle name="Normal 5 13 25" xfId="8092" xr:uid="{00000000-0005-0000-0000-0000971F0000}"/>
    <cellStyle name="Normal 5 13 26" xfId="8093" xr:uid="{00000000-0005-0000-0000-0000981F0000}"/>
    <cellStyle name="Normal 5 13 27" xfId="8094" xr:uid="{00000000-0005-0000-0000-0000991F0000}"/>
    <cellStyle name="Normal 5 13 3" xfId="8095" xr:uid="{00000000-0005-0000-0000-00009A1F0000}"/>
    <cellStyle name="Normal 5 13 3 10" xfId="8096" xr:uid="{00000000-0005-0000-0000-00009B1F0000}"/>
    <cellStyle name="Normal 5 13 3 10 10" xfId="8097" xr:uid="{00000000-0005-0000-0000-00009C1F0000}"/>
    <cellStyle name="Normal 5 13 3 10 11" xfId="8098" xr:uid="{00000000-0005-0000-0000-00009D1F0000}"/>
    <cellStyle name="Normal 5 13 3 10 12" xfId="8099" xr:uid="{00000000-0005-0000-0000-00009E1F0000}"/>
    <cellStyle name="Normal 5 13 3 10 2" xfId="8100" xr:uid="{00000000-0005-0000-0000-00009F1F0000}"/>
    <cellStyle name="Normal 5 13 3 10 2 2" xfId="8101" xr:uid="{00000000-0005-0000-0000-0000A01F0000}"/>
    <cellStyle name="Normal 5 13 3 10 2 3" xfId="8102" xr:uid="{00000000-0005-0000-0000-0000A11F0000}"/>
    <cellStyle name="Normal 5 13 3 10 2 4" xfId="8103" xr:uid="{00000000-0005-0000-0000-0000A21F0000}"/>
    <cellStyle name="Normal 5 13 3 10 2 5" xfId="8104" xr:uid="{00000000-0005-0000-0000-0000A31F0000}"/>
    <cellStyle name="Normal 5 13 3 10 2 6" xfId="8105" xr:uid="{00000000-0005-0000-0000-0000A41F0000}"/>
    <cellStyle name="Normal 5 13 3 10 2 7" xfId="8106" xr:uid="{00000000-0005-0000-0000-0000A51F0000}"/>
    <cellStyle name="Normal 5 13 3 10 2 8" xfId="8107" xr:uid="{00000000-0005-0000-0000-0000A61F0000}"/>
    <cellStyle name="Normal 5 13 3 10 3" xfId="8108" xr:uid="{00000000-0005-0000-0000-0000A71F0000}"/>
    <cellStyle name="Normal 5 13 3 10 3 2" xfId="8109" xr:uid="{00000000-0005-0000-0000-0000A81F0000}"/>
    <cellStyle name="Normal 5 13 3 10 3 3" xfId="8110" xr:uid="{00000000-0005-0000-0000-0000A91F0000}"/>
    <cellStyle name="Normal 5 13 3 10 3 4" xfId="8111" xr:uid="{00000000-0005-0000-0000-0000AA1F0000}"/>
    <cellStyle name="Normal 5 13 3 10 3 5" xfId="8112" xr:uid="{00000000-0005-0000-0000-0000AB1F0000}"/>
    <cellStyle name="Normal 5 13 3 10 3 6" xfId="8113" xr:uid="{00000000-0005-0000-0000-0000AC1F0000}"/>
    <cellStyle name="Normal 5 13 3 10 3 7" xfId="8114" xr:uid="{00000000-0005-0000-0000-0000AD1F0000}"/>
    <cellStyle name="Normal 5 13 3 10 3 8" xfId="8115" xr:uid="{00000000-0005-0000-0000-0000AE1F0000}"/>
    <cellStyle name="Normal 5 13 3 10 4" xfId="8116" xr:uid="{00000000-0005-0000-0000-0000AF1F0000}"/>
    <cellStyle name="Normal 5 13 3 10 4 2" xfId="8117" xr:uid="{00000000-0005-0000-0000-0000B01F0000}"/>
    <cellStyle name="Normal 5 13 3 10 4 3" xfId="8118" xr:uid="{00000000-0005-0000-0000-0000B11F0000}"/>
    <cellStyle name="Normal 5 13 3 10 4 4" xfId="8119" xr:uid="{00000000-0005-0000-0000-0000B21F0000}"/>
    <cellStyle name="Normal 5 13 3 10 4 5" xfId="8120" xr:uid="{00000000-0005-0000-0000-0000B31F0000}"/>
    <cellStyle name="Normal 5 13 3 10 4 6" xfId="8121" xr:uid="{00000000-0005-0000-0000-0000B41F0000}"/>
    <cellStyle name="Normal 5 13 3 10 4 7" xfId="8122" xr:uid="{00000000-0005-0000-0000-0000B51F0000}"/>
    <cellStyle name="Normal 5 13 3 10 4 8" xfId="8123" xr:uid="{00000000-0005-0000-0000-0000B61F0000}"/>
    <cellStyle name="Normal 5 13 3 10 5" xfId="8124" xr:uid="{00000000-0005-0000-0000-0000B71F0000}"/>
    <cellStyle name="Normal 5 13 3 10 5 2" xfId="8125" xr:uid="{00000000-0005-0000-0000-0000B81F0000}"/>
    <cellStyle name="Normal 5 13 3 10 5 3" xfId="8126" xr:uid="{00000000-0005-0000-0000-0000B91F0000}"/>
    <cellStyle name="Normal 5 13 3 10 5 4" xfId="8127" xr:uid="{00000000-0005-0000-0000-0000BA1F0000}"/>
    <cellStyle name="Normal 5 13 3 10 5 5" xfId="8128" xr:uid="{00000000-0005-0000-0000-0000BB1F0000}"/>
    <cellStyle name="Normal 5 13 3 10 5 6" xfId="8129" xr:uid="{00000000-0005-0000-0000-0000BC1F0000}"/>
    <cellStyle name="Normal 5 13 3 10 5 7" xfId="8130" xr:uid="{00000000-0005-0000-0000-0000BD1F0000}"/>
    <cellStyle name="Normal 5 13 3 10 5 8" xfId="8131" xr:uid="{00000000-0005-0000-0000-0000BE1F0000}"/>
    <cellStyle name="Normal 5 13 3 10 6" xfId="8132" xr:uid="{00000000-0005-0000-0000-0000BF1F0000}"/>
    <cellStyle name="Normal 5 13 3 10 7" xfId="8133" xr:uid="{00000000-0005-0000-0000-0000C01F0000}"/>
    <cellStyle name="Normal 5 13 3 10 8" xfId="8134" xr:uid="{00000000-0005-0000-0000-0000C11F0000}"/>
    <cellStyle name="Normal 5 13 3 10 9" xfId="8135" xr:uid="{00000000-0005-0000-0000-0000C21F0000}"/>
    <cellStyle name="Normal 5 13 3 11" xfId="8136" xr:uid="{00000000-0005-0000-0000-0000C31F0000}"/>
    <cellStyle name="Normal 5 13 3 11 10" xfId="8137" xr:uid="{00000000-0005-0000-0000-0000C41F0000}"/>
    <cellStyle name="Normal 5 13 3 11 11" xfId="8138" xr:uid="{00000000-0005-0000-0000-0000C51F0000}"/>
    <cellStyle name="Normal 5 13 3 11 12" xfId="8139" xr:uid="{00000000-0005-0000-0000-0000C61F0000}"/>
    <cellStyle name="Normal 5 13 3 11 2" xfId="8140" xr:uid="{00000000-0005-0000-0000-0000C71F0000}"/>
    <cellStyle name="Normal 5 13 3 11 2 2" xfId="8141" xr:uid="{00000000-0005-0000-0000-0000C81F0000}"/>
    <cellStyle name="Normal 5 13 3 11 2 3" xfId="8142" xr:uid="{00000000-0005-0000-0000-0000C91F0000}"/>
    <cellStyle name="Normal 5 13 3 11 2 4" xfId="8143" xr:uid="{00000000-0005-0000-0000-0000CA1F0000}"/>
    <cellStyle name="Normal 5 13 3 11 2 5" xfId="8144" xr:uid="{00000000-0005-0000-0000-0000CB1F0000}"/>
    <cellStyle name="Normal 5 13 3 11 2 6" xfId="8145" xr:uid="{00000000-0005-0000-0000-0000CC1F0000}"/>
    <cellStyle name="Normal 5 13 3 11 2 7" xfId="8146" xr:uid="{00000000-0005-0000-0000-0000CD1F0000}"/>
    <cellStyle name="Normal 5 13 3 11 2 8" xfId="8147" xr:uid="{00000000-0005-0000-0000-0000CE1F0000}"/>
    <cellStyle name="Normal 5 13 3 11 3" xfId="8148" xr:uid="{00000000-0005-0000-0000-0000CF1F0000}"/>
    <cellStyle name="Normal 5 13 3 11 3 2" xfId="8149" xr:uid="{00000000-0005-0000-0000-0000D01F0000}"/>
    <cellStyle name="Normal 5 13 3 11 3 3" xfId="8150" xr:uid="{00000000-0005-0000-0000-0000D11F0000}"/>
    <cellStyle name="Normal 5 13 3 11 3 4" xfId="8151" xr:uid="{00000000-0005-0000-0000-0000D21F0000}"/>
    <cellStyle name="Normal 5 13 3 11 3 5" xfId="8152" xr:uid="{00000000-0005-0000-0000-0000D31F0000}"/>
    <cellStyle name="Normal 5 13 3 11 3 6" xfId="8153" xr:uid="{00000000-0005-0000-0000-0000D41F0000}"/>
    <cellStyle name="Normal 5 13 3 11 3 7" xfId="8154" xr:uid="{00000000-0005-0000-0000-0000D51F0000}"/>
    <cellStyle name="Normal 5 13 3 11 3 8" xfId="8155" xr:uid="{00000000-0005-0000-0000-0000D61F0000}"/>
    <cellStyle name="Normal 5 13 3 11 4" xfId="8156" xr:uid="{00000000-0005-0000-0000-0000D71F0000}"/>
    <cellStyle name="Normal 5 13 3 11 4 2" xfId="8157" xr:uid="{00000000-0005-0000-0000-0000D81F0000}"/>
    <cellStyle name="Normal 5 13 3 11 4 3" xfId="8158" xr:uid="{00000000-0005-0000-0000-0000D91F0000}"/>
    <cellStyle name="Normal 5 13 3 11 4 4" xfId="8159" xr:uid="{00000000-0005-0000-0000-0000DA1F0000}"/>
    <cellStyle name="Normal 5 13 3 11 4 5" xfId="8160" xr:uid="{00000000-0005-0000-0000-0000DB1F0000}"/>
    <cellStyle name="Normal 5 13 3 11 4 6" xfId="8161" xr:uid="{00000000-0005-0000-0000-0000DC1F0000}"/>
    <cellStyle name="Normal 5 13 3 11 4 7" xfId="8162" xr:uid="{00000000-0005-0000-0000-0000DD1F0000}"/>
    <cellStyle name="Normal 5 13 3 11 4 8" xfId="8163" xr:uid="{00000000-0005-0000-0000-0000DE1F0000}"/>
    <cellStyle name="Normal 5 13 3 11 5" xfId="8164" xr:uid="{00000000-0005-0000-0000-0000DF1F0000}"/>
    <cellStyle name="Normal 5 13 3 11 5 2" xfId="8165" xr:uid="{00000000-0005-0000-0000-0000E01F0000}"/>
    <cellStyle name="Normal 5 13 3 11 5 3" xfId="8166" xr:uid="{00000000-0005-0000-0000-0000E11F0000}"/>
    <cellStyle name="Normal 5 13 3 11 5 4" xfId="8167" xr:uid="{00000000-0005-0000-0000-0000E21F0000}"/>
    <cellStyle name="Normal 5 13 3 11 5 5" xfId="8168" xr:uid="{00000000-0005-0000-0000-0000E31F0000}"/>
    <cellStyle name="Normal 5 13 3 11 5 6" xfId="8169" xr:uid="{00000000-0005-0000-0000-0000E41F0000}"/>
    <cellStyle name="Normal 5 13 3 11 5 7" xfId="8170" xr:uid="{00000000-0005-0000-0000-0000E51F0000}"/>
    <cellStyle name="Normal 5 13 3 11 5 8" xfId="8171" xr:uid="{00000000-0005-0000-0000-0000E61F0000}"/>
    <cellStyle name="Normal 5 13 3 11 6" xfId="8172" xr:uid="{00000000-0005-0000-0000-0000E71F0000}"/>
    <cellStyle name="Normal 5 13 3 11 7" xfId="8173" xr:uid="{00000000-0005-0000-0000-0000E81F0000}"/>
    <cellStyle name="Normal 5 13 3 11 8" xfId="8174" xr:uid="{00000000-0005-0000-0000-0000E91F0000}"/>
    <cellStyle name="Normal 5 13 3 11 9" xfId="8175" xr:uid="{00000000-0005-0000-0000-0000EA1F0000}"/>
    <cellStyle name="Normal 5 13 3 12" xfId="8176" xr:uid="{00000000-0005-0000-0000-0000EB1F0000}"/>
    <cellStyle name="Normal 5 13 3 12 10" xfId="8177" xr:uid="{00000000-0005-0000-0000-0000EC1F0000}"/>
    <cellStyle name="Normal 5 13 3 12 11" xfId="8178" xr:uid="{00000000-0005-0000-0000-0000ED1F0000}"/>
    <cellStyle name="Normal 5 13 3 12 12" xfId="8179" xr:uid="{00000000-0005-0000-0000-0000EE1F0000}"/>
    <cellStyle name="Normal 5 13 3 12 2" xfId="8180" xr:uid="{00000000-0005-0000-0000-0000EF1F0000}"/>
    <cellStyle name="Normal 5 13 3 12 2 2" xfId="8181" xr:uid="{00000000-0005-0000-0000-0000F01F0000}"/>
    <cellStyle name="Normal 5 13 3 12 2 3" xfId="8182" xr:uid="{00000000-0005-0000-0000-0000F11F0000}"/>
    <cellStyle name="Normal 5 13 3 12 2 4" xfId="8183" xr:uid="{00000000-0005-0000-0000-0000F21F0000}"/>
    <cellStyle name="Normal 5 13 3 12 2 5" xfId="8184" xr:uid="{00000000-0005-0000-0000-0000F31F0000}"/>
    <cellStyle name="Normal 5 13 3 12 2 6" xfId="8185" xr:uid="{00000000-0005-0000-0000-0000F41F0000}"/>
    <cellStyle name="Normal 5 13 3 12 2 7" xfId="8186" xr:uid="{00000000-0005-0000-0000-0000F51F0000}"/>
    <cellStyle name="Normal 5 13 3 12 2 8" xfId="8187" xr:uid="{00000000-0005-0000-0000-0000F61F0000}"/>
    <cellStyle name="Normal 5 13 3 12 3" xfId="8188" xr:uid="{00000000-0005-0000-0000-0000F71F0000}"/>
    <cellStyle name="Normal 5 13 3 12 3 2" xfId="8189" xr:uid="{00000000-0005-0000-0000-0000F81F0000}"/>
    <cellStyle name="Normal 5 13 3 12 3 3" xfId="8190" xr:uid="{00000000-0005-0000-0000-0000F91F0000}"/>
    <cellStyle name="Normal 5 13 3 12 3 4" xfId="8191" xr:uid="{00000000-0005-0000-0000-0000FA1F0000}"/>
    <cellStyle name="Normal 5 13 3 12 3 5" xfId="8192" xr:uid="{00000000-0005-0000-0000-0000FB1F0000}"/>
    <cellStyle name="Normal 5 13 3 12 3 6" xfId="8193" xr:uid="{00000000-0005-0000-0000-0000FC1F0000}"/>
    <cellStyle name="Normal 5 13 3 12 3 7" xfId="8194" xr:uid="{00000000-0005-0000-0000-0000FD1F0000}"/>
    <cellStyle name="Normal 5 13 3 12 3 8" xfId="8195" xr:uid="{00000000-0005-0000-0000-0000FE1F0000}"/>
    <cellStyle name="Normal 5 13 3 12 4" xfId="8196" xr:uid="{00000000-0005-0000-0000-0000FF1F0000}"/>
    <cellStyle name="Normal 5 13 3 12 4 2" xfId="8197" xr:uid="{00000000-0005-0000-0000-000000200000}"/>
    <cellStyle name="Normal 5 13 3 12 4 3" xfId="8198" xr:uid="{00000000-0005-0000-0000-000001200000}"/>
    <cellStyle name="Normal 5 13 3 12 4 4" xfId="8199" xr:uid="{00000000-0005-0000-0000-000002200000}"/>
    <cellStyle name="Normal 5 13 3 12 4 5" xfId="8200" xr:uid="{00000000-0005-0000-0000-000003200000}"/>
    <cellStyle name="Normal 5 13 3 12 4 6" xfId="8201" xr:uid="{00000000-0005-0000-0000-000004200000}"/>
    <cellStyle name="Normal 5 13 3 12 4 7" xfId="8202" xr:uid="{00000000-0005-0000-0000-000005200000}"/>
    <cellStyle name="Normal 5 13 3 12 4 8" xfId="8203" xr:uid="{00000000-0005-0000-0000-000006200000}"/>
    <cellStyle name="Normal 5 13 3 12 5" xfId="8204" xr:uid="{00000000-0005-0000-0000-000007200000}"/>
    <cellStyle name="Normal 5 13 3 12 5 2" xfId="8205" xr:uid="{00000000-0005-0000-0000-000008200000}"/>
    <cellStyle name="Normal 5 13 3 12 5 3" xfId="8206" xr:uid="{00000000-0005-0000-0000-000009200000}"/>
    <cellStyle name="Normal 5 13 3 12 5 4" xfId="8207" xr:uid="{00000000-0005-0000-0000-00000A200000}"/>
    <cellStyle name="Normal 5 13 3 12 5 5" xfId="8208" xr:uid="{00000000-0005-0000-0000-00000B200000}"/>
    <cellStyle name="Normal 5 13 3 12 5 6" xfId="8209" xr:uid="{00000000-0005-0000-0000-00000C200000}"/>
    <cellStyle name="Normal 5 13 3 12 5 7" xfId="8210" xr:uid="{00000000-0005-0000-0000-00000D200000}"/>
    <cellStyle name="Normal 5 13 3 12 5 8" xfId="8211" xr:uid="{00000000-0005-0000-0000-00000E200000}"/>
    <cellStyle name="Normal 5 13 3 12 6" xfId="8212" xr:uid="{00000000-0005-0000-0000-00000F200000}"/>
    <cellStyle name="Normal 5 13 3 12 7" xfId="8213" xr:uid="{00000000-0005-0000-0000-000010200000}"/>
    <cellStyle name="Normal 5 13 3 12 8" xfId="8214" xr:uid="{00000000-0005-0000-0000-000011200000}"/>
    <cellStyle name="Normal 5 13 3 12 9" xfId="8215" xr:uid="{00000000-0005-0000-0000-000012200000}"/>
    <cellStyle name="Normal 5 13 3 13" xfId="8216" xr:uid="{00000000-0005-0000-0000-000013200000}"/>
    <cellStyle name="Normal 5 13 3 13 10" xfId="8217" xr:uid="{00000000-0005-0000-0000-000014200000}"/>
    <cellStyle name="Normal 5 13 3 13 11" xfId="8218" xr:uid="{00000000-0005-0000-0000-000015200000}"/>
    <cellStyle name="Normal 5 13 3 13 12" xfId="8219" xr:uid="{00000000-0005-0000-0000-000016200000}"/>
    <cellStyle name="Normal 5 13 3 13 2" xfId="8220" xr:uid="{00000000-0005-0000-0000-000017200000}"/>
    <cellStyle name="Normal 5 13 3 13 2 2" xfId="8221" xr:uid="{00000000-0005-0000-0000-000018200000}"/>
    <cellStyle name="Normal 5 13 3 13 2 3" xfId="8222" xr:uid="{00000000-0005-0000-0000-000019200000}"/>
    <cellStyle name="Normal 5 13 3 13 2 4" xfId="8223" xr:uid="{00000000-0005-0000-0000-00001A200000}"/>
    <cellStyle name="Normal 5 13 3 13 2 5" xfId="8224" xr:uid="{00000000-0005-0000-0000-00001B200000}"/>
    <cellStyle name="Normal 5 13 3 13 2 6" xfId="8225" xr:uid="{00000000-0005-0000-0000-00001C200000}"/>
    <cellStyle name="Normal 5 13 3 13 2 7" xfId="8226" xr:uid="{00000000-0005-0000-0000-00001D200000}"/>
    <cellStyle name="Normal 5 13 3 13 2 8" xfId="8227" xr:uid="{00000000-0005-0000-0000-00001E200000}"/>
    <cellStyle name="Normal 5 13 3 13 3" xfId="8228" xr:uid="{00000000-0005-0000-0000-00001F200000}"/>
    <cellStyle name="Normal 5 13 3 13 3 2" xfId="8229" xr:uid="{00000000-0005-0000-0000-000020200000}"/>
    <cellStyle name="Normal 5 13 3 13 3 3" xfId="8230" xr:uid="{00000000-0005-0000-0000-000021200000}"/>
    <cellStyle name="Normal 5 13 3 13 3 4" xfId="8231" xr:uid="{00000000-0005-0000-0000-000022200000}"/>
    <cellStyle name="Normal 5 13 3 13 3 5" xfId="8232" xr:uid="{00000000-0005-0000-0000-000023200000}"/>
    <cellStyle name="Normal 5 13 3 13 3 6" xfId="8233" xr:uid="{00000000-0005-0000-0000-000024200000}"/>
    <cellStyle name="Normal 5 13 3 13 3 7" xfId="8234" xr:uid="{00000000-0005-0000-0000-000025200000}"/>
    <cellStyle name="Normal 5 13 3 13 3 8" xfId="8235" xr:uid="{00000000-0005-0000-0000-000026200000}"/>
    <cellStyle name="Normal 5 13 3 13 4" xfId="8236" xr:uid="{00000000-0005-0000-0000-000027200000}"/>
    <cellStyle name="Normal 5 13 3 13 4 2" xfId="8237" xr:uid="{00000000-0005-0000-0000-000028200000}"/>
    <cellStyle name="Normal 5 13 3 13 4 3" xfId="8238" xr:uid="{00000000-0005-0000-0000-000029200000}"/>
    <cellStyle name="Normal 5 13 3 13 4 4" xfId="8239" xr:uid="{00000000-0005-0000-0000-00002A200000}"/>
    <cellStyle name="Normal 5 13 3 13 4 5" xfId="8240" xr:uid="{00000000-0005-0000-0000-00002B200000}"/>
    <cellStyle name="Normal 5 13 3 13 4 6" xfId="8241" xr:uid="{00000000-0005-0000-0000-00002C200000}"/>
    <cellStyle name="Normal 5 13 3 13 4 7" xfId="8242" xr:uid="{00000000-0005-0000-0000-00002D200000}"/>
    <cellStyle name="Normal 5 13 3 13 4 8" xfId="8243" xr:uid="{00000000-0005-0000-0000-00002E200000}"/>
    <cellStyle name="Normal 5 13 3 13 5" xfId="8244" xr:uid="{00000000-0005-0000-0000-00002F200000}"/>
    <cellStyle name="Normal 5 13 3 13 5 2" xfId="8245" xr:uid="{00000000-0005-0000-0000-000030200000}"/>
    <cellStyle name="Normal 5 13 3 13 5 3" xfId="8246" xr:uid="{00000000-0005-0000-0000-000031200000}"/>
    <cellStyle name="Normal 5 13 3 13 5 4" xfId="8247" xr:uid="{00000000-0005-0000-0000-000032200000}"/>
    <cellStyle name="Normal 5 13 3 13 5 5" xfId="8248" xr:uid="{00000000-0005-0000-0000-000033200000}"/>
    <cellStyle name="Normal 5 13 3 13 5 6" xfId="8249" xr:uid="{00000000-0005-0000-0000-000034200000}"/>
    <cellStyle name="Normal 5 13 3 13 5 7" xfId="8250" xr:uid="{00000000-0005-0000-0000-000035200000}"/>
    <cellStyle name="Normal 5 13 3 13 5 8" xfId="8251" xr:uid="{00000000-0005-0000-0000-000036200000}"/>
    <cellStyle name="Normal 5 13 3 13 6" xfId="8252" xr:uid="{00000000-0005-0000-0000-000037200000}"/>
    <cellStyle name="Normal 5 13 3 13 7" xfId="8253" xr:uid="{00000000-0005-0000-0000-000038200000}"/>
    <cellStyle name="Normal 5 13 3 13 8" xfId="8254" xr:uid="{00000000-0005-0000-0000-000039200000}"/>
    <cellStyle name="Normal 5 13 3 13 9" xfId="8255" xr:uid="{00000000-0005-0000-0000-00003A200000}"/>
    <cellStyle name="Normal 5 13 3 14" xfId="8256" xr:uid="{00000000-0005-0000-0000-00003B200000}"/>
    <cellStyle name="Normal 5 13 3 14 2" xfId="8257" xr:uid="{00000000-0005-0000-0000-00003C200000}"/>
    <cellStyle name="Normal 5 13 3 14 3" xfId="8258" xr:uid="{00000000-0005-0000-0000-00003D200000}"/>
    <cellStyle name="Normal 5 13 3 14 4" xfId="8259" xr:uid="{00000000-0005-0000-0000-00003E200000}"/>
    <cellStyle name="Normal 5 13 3 14 5" xfId="8260" xr:uid="{00000000-0005-0000-0000-00003F200000}"/>
    <cellStyle name="Normal 5 13 3 14 6" xfId="8261" xr:uid="{00000000-0005-0000-0000-000040200000}"/>
    <cellStyle name="Normal 5 13 3 14 7" xfId="8262" xr:uid="{00000000-0005-0000-0000-000041200000}"/>
    <cellStyle name="Normal 5 13 3 14 8" xfId="8263" xr:uid="{00000000-0005-0000-0000-000042200000}"/>
    <cellStyle name="Normal 5 13 3 15" xfId="8264" xr:uid="{00000000-0005-0000-0000-000043200000}"/>
    <cellStyle name="Normal 5 13 3 15 2" xfId="8265" xr:uid="{00000000-0005-0000-0000-000044200000}"/>
    <cellStyle name="Normal 5 13 3 15 3" xfId="8266" xr:uid="{00000000-0005-0000-0000-000045200000}"/>
    <cellStyle name="Normal 5 13 3 15 4" xfId="8267" xr:uid="{00000000-0005-0000-0000-000046200000}"/>
    <cellStyle name="Normal 5 13 3 15 5" xfId="8268" xr:uid="{00000000-0005-0000-0000-000047200000}"/>
    <cellStyle name="Normal 5 13 3 15 6" xfId="8269" xr:uid="{00000000-0005-0000-0000-000048200000}"/>
    <cellStyle name="Normal 5 13 3 15 7" xfId="8270" xr:uid="{00000000-0005-0000-0000-000049200000}"/>
    <cellStyle name="Normal 5 13 3 15 8" xfId="8271" xr:uid="{00000000-0005-0000-0000-00004A200000}"/>
    <cellStyle name="Normal 5 13 3 16" xfId="8272" xr:uid="{00000000-0005-0000-0000-00004B200000}"/>
    <cellStyle name="Normal 5 13 3 16 2" xfId="8273" xr:uid="{00000000-0005-0000-0000-00004C200000}"/>
    <cellStyle name="Normal 5 13 3 16 3" xfId="8274" xr:uid="{00000000-0005-0000-0000-00004D200000}"/>
    <cellStyle name="Normal 5 13 3 16 4" xfId="8275" xr:uid="{00000000-0005-0000-0000-00004E200000}"/>
    <cellStyle name="Normal 5 13 3 16 5" xfId="8276" xr:uid="{00000000-0005-0000-0000-00004F200000}"/>
    <cellStyle name="Normal 5 13 3 16 6" xfId="8277" xr:uid="{00000000-0005-0000-0000-000050200000}"/>
    <cellStyle name="Normal 5 13 3 16 7" xfId="8278" xr:uid="{00000000-0005-0000-0000-000051200000}"/>
    <cellStyle name="Normal 5 13 3 16 8" xfId="8279" xr:uid="{00000000-0005-0000-0000-000052200000}"/>
    <cellStyle name="Normal 5 13 3 17" xfId="8280" xr:uid="{00000000-0005-0000-0000-000053200000}"/>
    <cellStyle name="Normal 5 13 3 17 2" xfId="8281" xr:uid="{00000000-0005-0000-0000-000054200000}"/>
    <cellStyle name="Normal 5 13 3 17 3" xfId="8282" xr:uid="{00000000-0005-0000-0000-000055200000}"/>
    <cellStyle name="Normal 5 13 3 17 4" xfId="8283" xr:uid="{00000000-0005-0000-0000-000056200000}"/>
    <cellStyle name="Normal 5 13 3 17 5" xfId="8284" xr:uid="{00000000-0005-0000-0000-000057200000}"/>
    <cellStyle name="Normal 5 13 3 17 6" xfId="8285" xr:uid="{00000000-0005-0000-0000-000058200000}"/>
    <cellStyle name="Normal 5 13 3 17 7" xfId="8286" xr:uid="{00000000-0005-0000-0000-000059200000}"/>
    <cellStyle name="Normal 5 13 3 17 8" xfId="8287" xr:uid="{00000000-0005-0000-0000-00005A200000}"/>
    <cellStyle name="Normal 5 13 3 18" xfId="8288" xr:uid="{00000000-0005-0000-0000-00005B200000}"/>
    <cellStyle name="Normal 5 13 3 19" xfId="8289" xr:uid="{00000000-0005-0000-0000-00005C200000}"/>
    <cellStyle name="Normal 5 13 3 2" xfId="8290" xr:uid="{00000000-0005-0000-0000-00005D200000}"/>
    <cellStyle name="Normal 5 13 3 2 10" xfId="8291" xr:uid="{00000000-0005-0000-0000-00005E200000}"/>
    <cellStyle name="Normal 5 13 3 2 11" xfId="8292" xr:uid="{00000000-0005-0000-0000-00005F200000}"/>
    <cellStyle name="Normal 5 13 3 2 12" xfId="8293" xr:uid="{00000000-0005-0000-0000-000060200000}"/>
    <cellStyle name="Normal 5 13 3 2 2" xfId="8294" xr:uid="{00000000-0005-0000-0000-000061200000}"/>
    <cellStyle name="Normal 5 13 3 2 2 2" xfId="8295" xr:uid="{00000000-0005-0000-0000-000062200000}"/>
    <cellStyle name="Normal 5 13 3 2 2 3" xfId="8296" xr:uid="{00000000-0005-0000-0000-000063200000}"/>
    <cellStyle name="Normal 5 13 3 2 2 4" xfId="8297" xr:uid="{00000000-0005-0000-0000-000064200000}"/>
    <cellStyle name="Normal 5 13 3 2 2 5" xfId="8298" xr:uid="{00000000-0005-0000-0000-000065200000}"/>
    <cellStyle name="Normal 5 13 3 2 2 6" xfId="8299" xr:uid="{00000000-0005-0000-0000-000066200000}"/>
    <cellStyle name="Normal 5 13 3 2 2 7" xfId="8300" xr:uid="{00000000-0005-0000-0000-000067200000}"/>
    <cellStyle name="Normal 5 13 3 2 2 8" xfId="8301" xr:uid="{00000000-0005-0000-0000-000068200000}"/>
    <cellStyle name="Normal 5 13 3 2 3" xfId="8302" xr:uid="{00000000-0005-0000-0000-000069200000}"/>
    <cellStyle name="Normal 5 13 3 2 3 2" xfId="8303" xr:uid="{00000000-0005-0000-0000-00006A200000}"/>
    <cellStyle name="Normal 5 13 3 2 3 3" xfId="8304" xr:uid="{00000000-0005-0000-0000-00006B200000}"/>
    <cellStyle name="Normal 5 13 3 2 3 4" xfId="8305" xr:uid="{00000000-0005-0000-0000-00006C200000}"/>
    <cellStyle name="Normal 5 13 3 2 3 5" xfId="8306" xr:uid="{00000000-0005-0000-0000-00006D200000}"/>
    <cellStyle name="Normal 5 13 3 2 3 6" xfId="8307" xr:uid="{00000000-0005-0000-0000-00006E200000}"/>
    <cellStyle name="Normal 5 13 3 2 3 7" xfId="8308" xr:uid="{00000000-0005-0000-0000-00006F200000}"/>
    <cellStyle name="Normal 5 13 3 2 3 8" xfId="8309" xr:uid="{00000000-0005-0000-0000-000070200000}"/>
    <cellStyle name="Normal 5 13 3 2 4" xfId="8310" xr:uid="{00000000-0005-0000-0000-000071200000}"/>
    <cellStyle name="Normal 5 13 3 2 4 2" xfId="8311" xr:uid="{00000000-0005-0000-0000-000072200000}"/>
    <cellStyle name="Normal 5 13 3 2 4 3" xfId="8312" xr:uid="{00000000-0005-0000-0000-000073200000}"/>
    <cellStyle name="Normal 5 13 3 2 4 4" xfId="8313" xr:uid="{00000000-0005-0000-0000-000074200000}"/>
    <cellStyle name="Normal 5 13 3 2 4 5" xfId="8314" xr:uid="{00000000-0005-0000-0000-000075200000}"/>
    <cellStyle name="Normal 5 13 3 2 4 6" xfId="8315" xr:uid="{00000000-0005-0000-0000-000076200000}"/>
    <cellStyle name="Normal 5 13 3 2 4 7" xfId="8316" xr:uid="{00000000-0005-0000-0000-000077200000}"/>
    <cellStyle name="Normal 5 13 3 2 4 8" xfId="8317" xr:uid="{00000000-0005-0000-0000-000078200000}"/>
    <cellStyle name="Normal 5 13 3 2 5" xfId="8318" xr:uid="{00000000-0005-0000-0000-000079200000}"/>
    <cellStyle name="Normal 5 13 3 2 5 2" xfId="8319" xr:uid="{00000000-0005-0000-0000-00007A200000}"/>
    <cellStyle name="Normal 5 13 3 2 5 3" xfId="8320" xr:uid="{00000000-0005-0000-0000-00007B200000}"/>
    <cellStyle name="Normal 5 13 3 2 5 4" xfId="8321" xr:uid="{00000000-0005-0000-0000-00007C200000}"/>
    <cellStyle name="Normal 5 13 3 2 5 5" xfId="8322" xr:uid="{00000000-0005-0000-0000-00007D200000}"/>
    <cellStyle name="Normal 5 13 3 2 5 6" xfId="8323" xr:uid="{00000000-0005-0000-0000-00007E200000}"/>
    <cellStyle name="Normal 5 13 3 2 5 7" xfId="8324" xr:uid="{00000000-0005-0000-0000-00007F200000}"/>
    <cellStyle name="Normal 5 13 3 2 5 8" xfId="8325" xr:uid="{00000000-0005-0000-0000-000080200000}"/>
    <cellStyle name="Normal 5 13 3 2 6" xfId="8326" xr:uid="{00000000-0005-0000-0000-000081200000}"/>
    <cellStyle name="Normal 5 13 3 2 7" xfId="8327" xr:uid="{00000000-0005-0000-0000-000082200000}"/>
    <cellStyle name="Normal 5 13 3 2 8" xfId="8328" xr:uid="{00000000-0005-0000-0000-000083200000}"/>
    <cellStyle name="Normal 5 13 3 2 9" xfId="8329" xr:uid="{00000000-0005-0000-0000-000084200000}"/>
    <cellStyle name="Normal 5 13 3 20" xfId="8330" xr:uid="{00000000-0005-0000-0000-000085200000}"/>
    <cellStyle name="Normal 5 13 3 21" xfId="8331" xr:uid="{00000000-0005-0000-0000-000086200000}"/>
    <cellStyle name="Normal 5 13 3 22" xfId="8332" xr:uid="{00000000-0005-0000-0000-000087200000}"/>
    <cellStyle name="Normal 5 13 3 23" xfId="8333" xr:uid="{00000000-0005-0000-0000-000088200000}"/>
    <cellStyle name="Normal 5 13 3 24" xfId="8334" xr:uid="{00000000-0005-0000-0000-000089200000}"/>
    <cellStyle name="Normal 5 13 3 3" xfId="8335" xr:uid="{00000000-0005-0000-0000-00008A200000}"/>
    <cellStyle name="Normal 5 13 3 3 10" xfId="8336" xr:uid="{00000000-0005-0000-0000-00008B200000}"/>
    <cellStyle name="Normal 5 13 3 3 11" xfId="8337" xr:uid="{00000000-0005-0000-0000-00008C200000}"/>
    <cellStyle name="Normal 5 13 3 3 12" xfId="8338" xr:uid="{00000000-0005-0000-0000-00008D200000}"/>
    <cellStyle name="Normal 5 13 3 3 2" xfId="8339" xr:uid="{00000000-0005-0000-0000-00008E200000}"/>
    <cellStyle name="Normal 5 13 3 3 2 2" xfId="8340" xr:uid="{00000000-0005-0000-0000-00008F200000}"/>
    <cellStyle name="Normal 5 13 3 3 2 3" xfId="8341" xr:uid="{00000000-0005-0000-0000-000090200000}"/>
    <cellStyle name="Normal 5 13 3 3 2 4" xfId="8342" xr:uid="{00000000-0005-0000-0000-000091200000}"/>
    <cellStyle name="Normal 5 13 3 3 2 5" xfId="8343" xr:uid="{00000000-0005-0000-0000-000092200000}"/>
    <cellStyle name="Normal 5 13 3 3 2 6" xfId="8344" xr:uid="{00000000-0005-0000-0000-000093200000}"/>
    <cellStyle name="Normal 5 13 3 3 2 7" xfId="8345" xr:uid="{00000000-0005-0000-0000-000094200000}"/>
    <cellStyle name="Normal 5 13 3 3 2 8" xfId="8346" xr:uid="{00000000-0005-0000-0000-000095200000}"/>
    <cellStyle name="Normal 5 13 3 3 3" xfId="8347" xr:uid="{00000000-0005-0000-0000-000096200000}"/>
    <cellStyle name="Normal 5 13 3 3 3 2" xfId="8348" xr:uid="{00000000-0005-0000-0000-000097200000}"/>
    <cellStyle name="Normal 5 13 3 3 3 3" xfId="8349" xr:uid="{00000000-0005-0000-0000-000098200000}"/>
    <cellStyle name="Normal 5 13 3 3 3 4" xfId="8350" xr:uid="{00000000-0005-0000-0000-000099200000}"/>
    <cellStyle name="Normal 5 13 3 3 3 5" xfId="8351" xr:uid="{00000000-0005-0000-0000-00009A200000}"/>
    <cellStyle name="Normal 5 13 3 3 3 6" xfId="8352" xr:uid="{00000000-0005-0000-0000-00009B200000}"/>
    <cellStyle name="Normal 5 13 3 3 3 7" xfId="8353" xr:uid="{00000000-0005-0000-0000-00009C200000}"/>
    <cellStyle name="Normal 5 13 3 3 3 8" xfId="8354" xr:uid="{00000000-0005-0000-0000-00009D200000}"/>
    <cellStyle name="Normal 5 13 3 3 4" xfId="8355" xr:uid="{00000000-0005-0000-0000-00009E200000}"/>
    <cellStyle name="Normal 5 13 3 3 4 2" xfId="8356" xr:uid="{00000000-0005-0000-0000-00009F200000}"/>
    <cellStyle name="Normal 5 13 3 3 4 3" xfId="8357" xr:uid="{00000000-0005-0000-0000-0000A0200000}"/>
    <cellStyle name="Normal 5 13 3 3 4 4" xfId="8358" xr:uid="{00000000-0005-0000-0000-0000A1200000}"/>
    <cellStyle name="Normal 5 13 3 3 4 5" xfId="8359" xr:uid="{00000000-0005-0000-0000-0000A2200000}"/>
    <cellStyle name="Normal 5 13 3 3 4 6" xfId="8360" xr:uid="{00000000-0005-0000-0000-0000A3200000}"/>
    <cellStyle name="Normal 5 13 3 3 4 7" xfId="8361" xr:uid="{00000000-0005-0000-0000-0000A4200000}"/>
    <cellStyle name="Normal 5 13 3 3 4 8" xfId="8362" xr:uid="{00000000-0005-0000-0000-0000A5200000}"/>
    <cellStyle name="Normal 5 13 3 3 5" xfId="8363" xr:uid="{00000000-0005-0000-0000-0000A6200000}"/>
    <cellStyle name="Normal 5 13 3 3 5 2" xfId="8364" xr:uid="{00000000-0005-0000-0000-0000A7200000}"/>
    <cellStyle name="Normal 5 13 3 3 5 3" xfId="8365" xr:uid="{00000000-0005-0000-0000-0000A8200000}"/>
    <cellStyle name="Normal 5 13 3 3 5 4" xfId="8366" xr:uid="{00000000-0005-0000-0000-0000A9200000}"/>
    <cellStyle name="Normal 5 13 3 3 5 5" xfId="8367" xr:uid="{00000000-0005-0000-0000-0000AA200000}"/>
    <cellStyle name="Normal 5 13 3 3 5 6" xfId="8368" xr:uid="{00000000-0005-0000-0000-0000AB200000}"/>
    <cellStyle name="Normal 5 13 3 3 5 7" xfId="8369" xr:uid="{00000000-0005-0000-0000-0000AC200000}"/>
    <cellStyle name="Normal 5 13 3 3 5 8" xfId="8370" xr:uid="{00000000-0005-0000-0000-0000AD200000}"/>
    <cellStyle name="Normal 5 13 3 3 6" xfId="8371" xr:uid="{00000000-0005-0000-0000-0000AE200000}"/>
    <cellStyle name="Normal 5 13 3 3 7" xfId="8372" xr:uid="{00000000-0005-0000-0000-0000AF200000}"/>
    <cellStyle name="Normal 5 13 3 3 8" xfId="8373" xr:uid="{00000000-0005-0000-0000-0000B0200000}"/>
    <cellStyle name="Normal 5 13 3 3 9" xfId="8374" xr:uid="{00000000-0005-0000-0000-0000B1200000}"/>
    <cellStyle name="Normal 5 13 3 4" xfId="8375" xr:uid="{00000000-0005-0000-0000-0000B2200000}"/>
    <cellStyle name="Normal 5 13 3 4 10" xfId="8376" xr:uid="{00000000-0005-0000-0000-0000B3200000}"/>
    <cellStyle name="Normal 5 13 3 4 11" xfId="8377" xr:uid="{00000000-0005-0000-0000-0000B4200000}"/>
    <cellStyle name="Normal 5 13 3 4 12" xfId="8378" xr:uid="{00000000-0005-0000-0000-0000B5200000}"/>
    <cellStyle name="Normal 5 13 3 4 2" xfId="8379" xr:uid="{00000000-0005-0000-0000-0000B6200000}"/>
    <cellStyle name="Normal 5 13 3 4 2 2" xfId="8380" xr:uid="{00000000-0005-0000-0000-0000B7200000}"/>
    <cellStyle name="Normal 5 13 3 4 2 3" xfId="8381" xr:uid="{00000000-0005-0000-0000-0000B8200000}"/>
    <cellStyle name="Normal 5 13 3 4 2 4" xfId="8382" xr:uid="{00000000-0005-0000-0000-0000B9200000}"/>
    <cellStyle name="Normal 5 13 3 4 2 5" xfId="8383" xr:uid="{00000000-0005-0000-0000-0000BA200000}"/>
    <cellStyle name="Normal 5 13 3 4 2 6" xfId="8384" xr:uid="{00000000-0005-0000-0000-0000BB200000}"/>
    <cellStyle name="Normal 5 13 3 4 2 7" xfId="8385" xr:uid="{00000000-0005-0000-0000-0000BC200000}"/>
    <cellStyle name="Normal 5 13 3 4 2 8" xfId="8386" xr:uid="{00000000-0005-0000-0000-0000BD200000}"/>
    <cellStyle name="Normal 5 13 3 4 3" xfId="8387" xr:uid="{00000000-0005-0000-0000-0000BE200000}"/>
    <cellStyle name="Normal 5 13 3 4 3 2" xfId="8388" xr:uid="{00000000-0005-0000-0000-0000BF200000}"/>
    <cellStyle name="Normal 5 13 3 4 3 3" xfId="8389" xr:uid="{00000000-0005-0000-0000-0000C0200000}"/>
    <cellStyle name="Normal 5 13 3 4 3 4" xfId="8390" xr:uid="{00000000-0005-0000-0000-0000C1200000}"/>
    <cellStyle name="Normal 5 13 3 4 3 5" xfId="8391" xr:uid="{00000000-0005-0000-0000-0000C2200000}"/>
    <cellStyle name="Normal 5 13 3 4 3 6" xfId="8392" xr:uid="{00000000-0005-0000-0000-0000C3200000}"/>
    <cellStyle name="Normal 5 13 3 4 3 7" xfId="8393" xr:uid="{00000000-0005-0000-0000-0000C4200000}"/>
    <cellStyle name="Normal 5 13 3 4 3 8" xfId="8394" xr:uid="{00000000-0005-0000-0000-0000C5200000}"/>
    <cellStyle name="Normal 5 13 3 4 4" xfId="8395" xr:uid="{00000000-0005-0000-0000-0000C6200000}"/>
    <cellStyle name="Normal 5 13 3 4 4 2" xfId="8396" xr:uid="{00000000-0005-0000-0000-0000C7200000}"/>
    <cellStyle name="Normal 5 13 3 4 4 3" xfId="8397" xr:uid="{00000000-0005-0000-0000-0000C8200000}"/>
    <cellStyle name="Normal 5 13 3 4 4 4" xfId="8398" xr:uid="{00000000-0005-0000-0000-0000C9200000}"/>
    <cellStyle name="Normal 5 13 3 4 4 5" xfId="8399" xr:uid="{00000000-0005-0000-0000-0000CA200000}"/>
    <cellStyle name="Normal 5 13 3 4 4 6" xfId="8400" xr:uid="{00000000-0005-0000-0000-0000CB200000}"/>
    <cellStyle name="Normal 5 13 3 4 4 7" xfId="8401" xr:uid="{00000000-0005-0000-0000-0000CC200000}"/>
    <cellStyle name="Normal 5 13 3 4 4 8" xfId="8402" xr:uid="{00000000-0005-0000-0000-0000CD200000}"/>
    <cellStyle name="Normal 5 13 3 4 5" xfId="8403" xr:uid="{00000000-0005-0000-0000-0000CE200000}"/>
    <cellStyle name="Normal 5 13 3 4 5 2" xfId="8404" xr:uid="{00000000-0005-0000-0000-0000CF200000}"/>
    <cellStyle name="Normal 5 13 3 4 5 3" xfId="8405" xr:uid="{00000000-0005-0000-0000-0000D0200000}"/>
    <cellStyle name="Normal 5 13 3 4 5 4" xfId="8406" xr:uid="{00000000-0005-0000-0000-0000D1200000}"/>
    <cellStyle name="Normal 5 13 3 4 5 5" xfId="8407" xr:uid="{00000000-0005-0000-0000-0000D2200000}"/>
    <cellStyle name="Normal 5 13 3 4 5 6" xfId="8408" xr:uid="{00000000-0005-0000-0000-0000D3200000}"/>
    <cellStyle name="Normal 5 13 3 4 5 7" xfId="8409" xr:uid="{00000000-0005-0000-0000-0000D4200000}"/>
    <cellStyle name="Normal 5 13 3 4 5 8" xfId="8410" xr:uid="{00000000-0005-0000-0000-0000D5200000}"/>
    <cellStyle name="Normal 5 13 3 4 6" xfId="8411" xr:uid="{00000000-0005-0000-0000-0000D6200000}"/>
    <cellStyle name="Normal 5 13 3 4 7" xfId="8412" xr:uid="{00000000-0005-0000-0000-0000D7200000}"/>
    <cellStyle name="Normal 5 13 3 4 8" xfId="8413" xr:uid="{00000000-0005-0000-0000-0000D8200000}"/>
    <cellStyle name="Normal 5 13 3 4 9" xfId="8414" xr:uid="{00000000-0005-0000-0000-0000D9200000}"/>
    <cellStyle name="Normal 5 13 3 5" xfId="8415" xr:uid="{00000000-0005-0000-0000-0000DA200000}"/>
    <cellStyle name="Normal 5 13 3 5 10" xfId="8416" xr:uid="{00000000-0005-0000-0000-0000DB200000}"/>
    <cellStyle name="Normal 5 13 3 5 11" xfId="8417" xr:uid="{00000000-0005-0000-0000-0000DC200000}"/>
    <cellStyle name="Normal 5 13 3 5 12" xfId="8418" xr:uid="{00000000-0005-0000-0000-0000DD200000}"/>
    <cellStyle name="Normal 5 13 3 5 2" xfId="8419" xr:uid="{00000000-0005-0000-0000-0000DE200000}"/>
    <cellStyle name="Normal 5 13 3 5 2 2" xfId="8420" xr:uid="{00000000-0005-0000-0000-0000DF200000}"/>
    <cellStyle name="Normal 5 13 3 5 2 3" xfId="8421" xr:uid="{00000000-0005-0000-0000-0000E0200000}"/>
    <cellStyle name="Normal 5 13 3 5 2 4" xfId="8422" xr:uid="{00000000-0005-0000-0000-0000E1200000}"/>
    <cellStyle name="Normal 5 13 3 5 2 5" xfId="8423" xr:uid="{00000000-0005-0000-0000-0000E2200000}"/>
    <cellStyle name="Normal 5 13 3 5 2 6" xfId="8424" xr:uid="{00000000-0005-0000-0000-0000E3200000}"/>
    <cellStyle name="Normal 5 13 3 5 2 7" xfId="8425" xr:uid="{00000000-0005-0000-0000-0000E4200000}"/>
    <cellStyle name="Normal 5 13 3 5 2 8" xfId="8426" xr:uid="{00000000-0005-0000-0000-0000E5200000}"/>
    <cellStyle name="Normal 5 13 3 5 3" xfId="8427" xr:uid="{00000000-0005-0000-0000-0000E6200000}"/>
    <cellStyle name="Normal 5 13 3 5 3 2" xfId="8428" xr:uid="{00000000-0005-0000-0000-0000E7200000}"/>
    <cellStyle name="Normal 5 13 3 5 3 3" xfId="8429" xr:uid="{00000000-0005-0000-0000-0000E8200000}"/>
    <cellStyle name="Normal 5 13 3 5 3 4" xfId="8430" xr:uid="{00000000-0005-0000-0000-0000E9200000}"/>
    <cellStyle name="Normal 5 13 3 5 3 5" xfId="8431" xr:uid="{00000000-0005-0000-0000-0000EA200000}"/>
    <cellStyle name="Normal 5 13 3 5 3 6" xfId="8432" xr:uid="{00000000-0005-0000-0000-0000EB200000}"/>
    <cellStyle name="Normal 5 13 3 5 3 7" xfId="8433" xr:uid="{00000000-0005-0000-0000-0000EC200000}"/>
    <cellStyle name="Normal 5 13 3 5 3 8" xfId="8434" xr:uid="{00000000-0005-0000-0000-0000ED200000}"/>
    <cellStyle name="Normal 5 13 3 5 4" xfId="8435" xr:uid="{00000000-0005-0000-0000-0000EE200000}"/>
    <cellStyle name="Normal 5 13 3 5 4 2" xfId="8436" xr:uid="{00000000-0005-0000-0000-0000EF200000}"/>
    <cellStyle name="Normal 5 13 3 5 4 3" xfId="8437" xr:uid="{00000000-0005-0000-0000-0000F0200000}"/>
    <cellStyle name="Normal 5 13 3 5 4 4" xfId="8438" xr:uid="{00000000-0005-0000-0000-0000F1200000}"/>
    <cellStyle name="Normal 5 13 3 5 4 5" xfId="8439" xr:uid="{00000000-0005-0000-0000-0000F2200000}"/>
    <cellStyle name="Normal 5 13 3 5 4 6" xfId="8440" xr:uid="{00000000-0005-0000-0000-0000F3200000}"/>
    <cellStyle name="Normal 5 13 3 5 4 7" xfId="8441" xr:uid="{00000000-0005-0000-0000-0000F4200000}"/>
    <cellStyle name="Normal 5 13 3 5 4 8" xfId="8442" xr:uid="{00000000-0005-0000-0000-0000F5200000}"/>
    <cellStyle name="Normal 5 13 3 5 5" xfId="8443" xr:uid="{00000000-0005-0000-0000-0000F6200000}"/>
    <cellStyle name="Normal 5 13 3 5 5 2" xfId="8444" xr:uid="{00000000-0005-0000-0000-0000F7200000}"/>
    <cellStyle name="Normal 5 13 3 5 5 3" xfId="8445" xr:uid="{00000000-0005-0000-0000-0000F8200000}"/>
    <cellStyle name="Normal 5 13 3 5 5 4" xfId="8446" xr:uid="{00000000-0005-0000-0000-0000F9200000}"/>
    <cellStyle name="Normal 5 13 3 5 5 5" xfId="8447" xr:uid="{00000000-0005-0000-0000-0000FA200000}"/>
    <cellStyle name="Normal 5 13 3 5 5 6" xfId="8448" xr:uid="{00000000-0005-0000-0000-0000FB200000}"/>
    <cellStyle name="Normal 5 13 3 5 5 7" xfId="8449" xr:uid="{00000000-0005-0000-0000-0000FC200000}"/>
    <cellStyle name="Normal 5 13 3 5 5 8" xfId="8450" xr:uid="{00000000-0005-0000-0000-0000FD200000}"/>
    <cellStyle name="Normal 5 13 3 5 6" xfId="8451" xr:uid="{00000000-0005-0000-0000-0000FE200000}"/>
    <cellStyle name="Normal 5 13 3 5 7" xfId="8452" xr:uid="{00000000-0005-0000-0000-0000FF200000}"/>
    <cellStyle name="Normal 5 13 3 5 8" xfId="8453" xr:uid="{00000000-0005-0000-0000-000000210000}"/>
    <cellStyle name="Normal 5 13 3 5 9" xfId="8454" xr:uid="{00000000-0005-0000-0000-000001210000}"/>
    <cellStyle name="Normal 5 13 3 6" xfId="8455" xr:uid="{00000000-0005-0000-0000-000002210000}"/>
    <cellStyle name="Normal 5 13 3 6 10" xfId="8456" xr:uid="{00000000-0005-0000-0000-000003210000}"/>
    <cellStyle name="Normal 5 13 3 6 11" xfId="8457" xr:uid="{00000000-0005-0000-0000-000004210000}"/>
    <cellStyle name="Normal 5 13 3 6 12" xfId="8458" xr:uid="{00000000-0005-0000-0000-000005210000}"/>
    <cellStyle name="Normal 5 13 3 6 2" xfId="8459" xr:uid="{00000000-0005-0000-0000-000006210000}"/>
    <cellStyle name="Normal 5 13 3 6 2 2" xfId="8460" xr:uid="{00000000-0005-0000-0000-000007210000}"/>
    <cellStyle name="Normal 5 13 3 6 2 3" xfId="8461" xr:uid="{00000000-0005-0000-0000-000008210000}"/>
    <cellStyle name="Normal 5 13 3 6 2 4" xfId="8462" xr:uid="{00000000-0005-0000-0000-000009210000}"/>
    <cellStyle name="Normal 5 13 3 6 2 5" xfId="8463" xr:uid="{00000000-0005-0000-0000-00000A210000}"/>
    <cellStyle name="Normal 5 13 3 6 2 6" xfId="8464" xr:uid="{00000000-0005-0000-0000-00000B210000}"/>
    <cellStyle name="Normal 5 13 3 6 2 7" xfId="8465" xr:uid="{00000000-0005-0000-0000-00000C210000}"/>
    <cellStyle name="Normal 5 13 3 6 2 8" xfId="8466" xr:uid="{00000000-0005-0000-0000-00000D210000}"/>
    <cellStyle name="Normal 5 13 3 6 3" xfId="8467" xr:uid="{00000000-0005-0000-0000-00000E210000}"/>
    <cellStyle name="Normal 5 13 3 6 3 2" xfId="8468" xr:uid="{00000000-0005-0000-0000-00000F210000}"/>
    <cellStyle name="Normal 5 13 3 6 3 3" xfId="8469" xr:uid="{00000000-0005-0000-0000-000010210000}"/>
    <cellStyle name="Normal 5 13 3 6 3 4" xfId="8470" xr:uid="{00000000-0005-0000-0000-000011210000}"/>
    <cellStyle name="Normal 5 13 3 6 3 5" xfId="8471" xr:uid="{00000000-0005-0000-0000-000012210000}"/>
    <cellStyle name="Normal 5 13 3 6 3 6" xfId="8472" xr:uid="{00000000-0005-0000-0000-000013210000}"/>
    <cellStyle name="Normal 5 13 3 6 3 7" xfId="8473" xr:uid="{00000000-0005-0000-0000-000014210000}"/>
    <cellStyle name="Normal 5 13 3 6 3 8" xfId="8474" xr:uid="{00000000-0005-0000-0000-000015210000}"/>
    <cellStyle name="Normal 5 13 3 6 4" xfId="8475" xr:uid="{00000000-0005-0000-0000-000016210000}"/>
    <cellStyle name="Normal 5 13 3 6 4 2" xfId="8476" xr:uid="{00000000-0005-0000-0000-000017210000}"/>
    <cellStyle name="Normal 5 13 3 6 4 3" xfId="8477" xr:uid="{00000000-0005-0000-0000-000018210000}"/>
    <cellStyle name="Normal 5 13 3 6 4 4" xfId="8478" xr:uid="{00000000-0005-0000-0000-000019210000}"/>
    <cellStyle name="Normal 5 13 3 6 4 5" xfId="8479" xr:uid="{00000000-0005-0000-0000-00001A210000}"/>
    <cellStyle name="Normal 5 13 3 6 4 6" xfId="8480" xr:uid="{00000000-0005-0000-0000-00001B210000}"/>
    <cellStyle name="Normal 5 13 3 6 4 7" xfId="8481" xr:uid="{00000000-0005-0000-0000-00001C210000}"/>
    <cellStyle name="Normal 5 13 3 6 4 8" xfId="8482" xr:uid="{00000000-0005-0000-0000-00001D210000}"/>
    <cellStyle name="Normal 5 13 3 6 5" xfId="8483" xr:uid="{00000000-0005-0000-0000-00001E210000}"/>
    <cellStyle name="Normal 5 13 3 6 5 2" xfId="8484" xr:uid="{00000000-0005-0000-0000-00001F210000}"/>
    <cellStyle name="Normal 5 13 3 6 5 3" xfId="8485" xr:uid="{00000000-0005-0000-0000-000020210000}"/>
    <cellStyle name="Normal 5 13 3 6 5 4" xfId="8486" xr:uid="{00000000-0005-0000-0000-000021210000}"/>
    <cellStyle name="Normal 5 13 3 6 5 5" xfId="8487" xr:uid="{00000000-0005-0000-0000-000022210000}"/>
    <cellStyle name="Normal 5 13 3 6 5 6" xfId="8488" xr:uid="{00000000-0005-0000-0000-000023210000}"/>
    <cellStyle name="Normal 5 13 3 6 5 7" xfId="8489" xr:uid="{00000000-0005-0000-0000-000024210000}"/>
    <cellStyle name="Normal 5 13 3 6 5 8" xfId="8490" xr:uid="{00000000-0005-0000-0000-000025210000}"/>
    <cellStyle name="Normal 5 13 3 6 6" xfId="8491" xr:uid="{00000000-0005-0000-0000-000026210000}"/>
    <cellStyle name="Normal 5 13 3 6 7" xfId="8492" xr:uid="{00000000-0005-0000-0000-000027210000}"/>
    <cellStyle name="Normal 5 13 3 6 8" xfId="8493" xr:uid="{00000000-0005-0000-0000-000028210000}"/>
    <cellStyle name="Normal 5 13 3 6 9" xfId="8494" xr:uid="{00000000-0005-0000-0000-000029210000}"/>
    <cellStyle name="Normal 5 13 3 7" xfId="8495" xr:uid="{00000000-0005-0000-0000-00002A210000}"/>
    <cellStyle name="Normal 5 13 3 7 10" xfId="8496" xr:uid="{00000000-0005-0000-0000-00002B210000}"/>
    <cellStyle name="Normal 5 13 3 7 11" xfId="8497" xr:uid="{00000000-0005-0000-0000-00002C210000}"/>
    <cellStyle name="Normal 5 13 3 7 12" xfId="8498" xr:uid="{00000000-0005-0000-0000-00002D210000}"/>
    <cellStyle name="Normal 5 13 3 7 2" xfId="8499" xr:uid="{00000000-0005-0000-0000-00002E210000}"/>
    <cellStyle name="Normal 5 13 3 7 2 2" xfId="8500" xr:uid="{00000000-0005-0000-0000-00002F210000}"/>
    <cellStyle name="Normal 5 13 3 7 2 3" xfId="8501" xr:uid="{00000000-0005-0000-0000-000030210000}"/>
    <cellStyle name="Normal 5 13 3 7 2 4" xfId="8502" xr:uid="{00000000-0005-0000-0000-000031210000}"/>
    <cellStyle name="Normal 5 13 3 7 2 5" xfId="8503" xr:uid="{00000000-0005-0000-0000-000032210000}"/>
    <cellStyle name="Normal 5 13 3 7 2 6" xfId="8504" xr:uid="{00000000-0005-0000-0000-000033210000}"/>
    <cellStyle name="Normal 5 13 3 7 2 7" xfId="8505" xr:uid="{00000000-0005-0000-0000-000034210000}"/>
    <cellStyle name="Normal 5 13 3 7 2 8" xfId="8506" xr:uid="{00000000-0005-0000-0000-000035210000}"/>
    <cellStyle name="Normal 5 13 3 7 3" xfId="8507" xr:uid="{00000000-0005-0000-0000-000036210000}"/>
    <cellStyle name="Normal 5 13 3 7 3 2" xfId="8508" xr:uid="{00000000-0005-0000-0000-000037210000}"/>
    <cellStyle name="Normal 5 13 3 7 3 3" xfId="8509" xr:uid="{00000000-0005-0000-0000-000038210000}"/>
    <cellStyle name="Normal 5 13 3 7 3 4" xfId="8510" xr:uid="{00000000-0005-0000-0000-000039210000}"/>
    <cellStyle name="Normal 5 13 3 7 3 5" xfId="8511" xr:uid="{00000000-0005-0000-0000-00003A210000}"/>
    <cellStyle name="Normal 5 13 3 7 3 6" xfId="8512" xr:uid="{00000000-0005-0000-0000-00003B210000}"/>
    <cellStyle name="Normal 5 13 3 7 3 7" xfId="8513" xr:uid="{00000000-0005-0000-0000-00003C210000}"/>
    <cellStyle name="Normal 5 13 3 7 3 8" xfId="8514" xr:uid="{00000000-0005-0000-0000-00003D210000}"/>
    <cellStyle name="Normal 5 13 3 7 4" xfId="8515" xr:uid="{00000000-0005-0000-0000-00003E210000}"/>
    <cellStyle name="Normal 5 13 3 7 4 2" xfId="8516" xr:uid="{00000000-0005-0000-0000-00003F210000}"/>
    <cellStyle name="Normal 5 13 3 7 4 3" xfId="8517" xr:uid="{00000000-0005-0000-0000-000040210000}"/>
    <cellStyle name="Normal 5 13 3 7 4 4" xfId="8518" xr:uid="{00000000-0005-0000-0000-000041210000}"/>
    <cellStyle name="Normal 5 13 3 7 4 5" xfId="8519" xr:uid="{00000000-0005-0000-0000-000042210000}"/>
    <cellStyle name="Normal 5 13 3 7 4 6" xfId="8520" xr:uid="{00000000-0005-0000-0000-000043210000}"/>
    <cellStyle name="Normal 5 13 3 7 4 7" xfId="8521" xr:uid="{00000000-0005-0000-0000-000044210000}"/>
    <cellStyle name="Normal 5 13 3 7 4 8" xfId="8522" xr:uid="{00000000-0005-0000-0000-000045210000}"/>
    <cellStyle name="Normal 5 13 3 7 5" xfId="8523" xr:uid="{00000000-0005-0000-0000-000046210000}"/>
    <cellStyle name="Normal 5 13 3 7 5 2" xfId="8524" xr:uid="{00000000-0005-0000-0000-000047210000}"/>
    <cellStyle name="Normal 5 13 3 7 5 3" xfId="8525" xr:uid="{00000000-0005-0000-0000-000048210000}"/>
    <cellStyle name="Normal 5 13 3 7 5 4" xfId="8526" xr:uid="{00000000-0005-0000-0000-000049210000}"/>
    <cellStyle name="Normal 5 13 3 7 5 5" xfId="8527" xr:uid="{00000000-0005-0000-0000-00004A210000}"/>
    <cellStyle name="Normal 5 13 3 7 5 6" xfId="8528" xr:uid="{00000000-0005-0000-0000-00004B210000}"/>
    <cellStyle name="Normal 5 13 3 7 5 7" xfId="8529" xr:uid="{00000000-0005-0000-0000-00004C210000}"/>
    <cellStyle name="Normal 5 13 3 7 5 8" xfId="8530" xr:uid="{00000000-0005-0000-0000-00004D210000}"/>
    <cellStyle name="Normal 5 13 3 7 6" xfId="8531" xr:uid="{00000000-0005-0000-0000-00004E210000}"/>
    <cellStyle name="Normal 5 13 3 7 7" xfId="8532" xr:uid="{00000000-0005-0000-0000-00004F210000}"/>
    <cellStyle name="Normal 5 13 3 7 8" xfId="8533" xr:uid="{00000000-0005-0000-0000-000050210000}"/>
    <cellStyle name="Normal 5 13 3 7 9" xfId="8534" xr:uid="{00000000-0005-0000-0000-000051210000}"/>
    <cellStyle name="Normal 5 13 3 8" xfId="8535" xr:uid="{00000000-0005-0000-0000-000052210000}"/>
    <cellStyle name="Normal 5 13 3 8 10" xfId="8536" xr:uid="{00000000-0005-0000-0000-000053210000}"/>
    <cellStyle name="Normal 5 13 3 8 11" xfId="8537" xr:uid="{00000000-0005-0000-0000-000054210000}"/>
    <cellStyle name="Normal 5 13 3 8 12" xfId="8538" xr:uid="{00000000-0005-0000-0000-000055210000}"/>
    <cellStyle name="Normal 5 13 3 8 2" xfId="8539" xr:uid="{00000000-0005-0000-0000-000056210000}"/>
    <cellStyle name="Normal 5 13 3 8 2 2" xfId="8540" xr:uid="{00000000-0005-0000-0000-000057210000}"/>
    <cellStyle name="Normal 5 13 3 8 2 3" xfId="8541" xr:uid="{00000000-0005-0000-0000-000058210000}"/>
    <cellStyle name="Normal 5 13 3 8 2 4" xfId="8542" xr:uid="{00000000-0005-0000-0000-000059210000}"/>
    <cellStyle name="Normal 5 13 3 8 2 5" xfId="8543" xr:uid="{00000000-0005-0000-0000-00005A210000}"/>
    <cellStyle name="Normal 5 13 3 8 2 6" xfId="8544" xr:uid="{00000000-0005-0000-0000-00005B210000}"/>
    <cellStyle name="Normal 5 13 3 8 2 7" xfId="8545" xr:uid="{00000000-0005-0000-0000-00005C210000}"/>
    <cellStyle name="Normal 5 13 3 8 2 8" xfId="8546" xr:uid="{00000000-0005-0000-0000-00005D210000}"/>
    <cellStyle name="Normal 5 13 3 8 3" xfId="8547" xr:uid="{00000000-0005-0000-0000-00005E210000}"/>
    <cellStyle name="Normal 5 13 3 8 3 2" xfId="8548" xr:uid="{00000000-0005-0000-0000-00005F210000}"/>
    <cellStyle name="Normal 5 13 3 8 3 3" xfId="8549" xr:uid="{00000000-0005-0000-0000-000060210000}"/>
    <cellStyle name="Normal 5 13 3 8 3 4" xfId="8550" xr:uid="{00000000-0005-0000-0000-000061210000}"/>
    <cellStyle name="Normal 5 13 3 8 3 5" xfId="8551" xr:uid="{00000000-0005-0000-0000-000062210000}"/>
    <cellStyle name="Normal 5 13 3 8 3 6" xfId="8552" xr:uid="{00000000-0005-0000-0000-000063210000}"/>
    <cellStyle name="Normal 5 13 3 8 3 7" xfId="8553" xr:uid="{00000000-0005-0000-0000-000064210000}"/>
    <cellStyle name="Normal 5 13 3 8 3 8" xfId="8554" xr:uid="{00000000-0005-0000-0000-000065210000}"/>
    <cellStyle name="Normal 5 13 3 8 4" xfId="8555" xr:uid="{00000000-0005-0000-0000-000066210000}"/>
    <cellStyle name="Normal 5 13 3 8 4 2" xfId="8556" xr:uid="{00000000-0005-0000-0000-000067210000}"/>
    <cellStyle name="Normal 5 13 3 8 4 3" xfId="8557" xr:uid="{00000000-0005-0000-0000-000068210000}"/>
    <cellStyle name="Normal 5 13 3 8 4 4" xfId="8558" xr:uid="{00000000-0005-0000-0000-000069210000}"/>
    <cellStyle name="Normal 5 13 3 8 4 5" xfId="8559" xr:uid="{00000000-0005-0000-0000-00006A210000}"/>
    <cellStyle name="Normal 5 13 3 8 4 6" xfId="8560" xr:uid="{00000000-0005-0000-0000-00006B210000}"/>
    <cellStyle name="Normal 5 13 3 8 4 7" xfId="8561" xr:uid="{00000000-0005-0000-0000-00006C210000}"/>
    <cellStyle name="Normal 5 13 3 8 4 8" xfId="8562" xr:uid="{00000000-0005-0000-0000-00006D210000}"/>
    <cellStyle name="Normal 5 13 3 8 5" xfId="8563" xr:uid="{00000000-0005-0000-0000-00006E210000}"/>
    <cellStyle name="Normal 5 13 3 8 5 2" xfId="8564" xr:uid="{00000000-0005-0000-0000-00006F210000}"/>
    <cellStyle name="Normal 5 13 3 8 5 3" xfId="8565" xr:uid="{00000000-0005-0000-0000-000070210000}"/>
    <cellStyle name="Normal 5 13 3 8 5 4" xfId="8566" xr:uid="{00000000-0005-0000-0000-000071210000}"/>
    <cellStyle name="Normal 5 13 3 8 5 5" xfId="8567" xr:uid="{00000000-0005-0000-0000-000072210000}"/>
    <cellStyle name="Normal 5 13 3 8 5 6" xfId="8568" xr:uid="{00000000-0005-0000-0000-000073210000}"/>
    <cellStyle name="Normal 5 13 3 8 5 7" xfId="8569" xr:uid="{00000000-0005-0000-0000-000074210000}"/>
    <cellStyle name="Normal 5 13 3 8 5 8" xfId="8570" xr:uid="{00000000-0005-0000-0000-000075210000}"/>
    <cellStyle name="Normal 5 13 3 8 6" xfId="8571" xr:uid="{00000000-0005-0000-0000-000076210000}"/>
    <cellStyle name="Normal 5 13 3 8 7" xfId="8572" xr:uid="{00000000-0005-0000-0000-000077210000}"/>
    <cellStyle name="Normal 5 13 3 8 8" xfId="8573" xr:uid="{00000000-0005-0000-0000-000078210000}"/>
    <cellStyle name="Normal 5 13 3 8 9" xfId="8574" xr:uid="{00000000-0005-0000-0000-000079210000}"/>
    <cellStyle name="Normal 5 13 3 9" xfId="8575" xr:uid="{00000000-0005-0000-0000-00007A210000}"/>
    <cellStyle name="Normal 5 13 3 9 10" xfId="8576" xr:uid="{00000000-0005-0000-0000-00007B210000}"/>
    <cellStyle name="Normal 5 13 3 9 11" xfId="8577" xr:uid="{00000000-0005-0000-0000-00007C210000}"/>
    <cellStyle name="Normal 5 13 3 9 12" xfId="8578" xr:uid="{00000000-0005-0000-0000-00007D210000}"/>
    <cellStyle name="Normal 5 13 3 9 2" xfId="8579" xr:uid="{00000000-0005-0000-0000-00007E210000}"/>
    <cellStyle name="Normal 5 13 3 9 2 2" xfId="8580" xr:uid="{00000000-0005-0000-0000-00007F210000}"/>
    <cellStyle name="Normal 5 13 3 9 2 3" xfId="8581" xr:uid="{00000000-0005-0000-0000-000080210000}"/>
    <cellStyle name="Normal 5 13 3 9 2 4" xfId="8582" xr:uid="{00000000-0005-0000-0000-000081210000}"/>
    <cellStyle name="Normal 5 13 3 9 2 5" xfId="8583" xr:uid="{00000000-0005-0000-0000-000082210000}"/>
    <cellStyle name="Normal 5 13 3 9 2 6" xfId="8584" xr:uid="{00000000-0005-0000-0000-000083210000}"/>
    <cellStyle name="Normal 5 13 3 9 2 7" xfId="8585" xr:uid="{00000000-0005-0000-0000-000084210000}"/>
    <cellStyle name="Normal 5 13 3 9 2 8" xfId="8586" xr:uid="{00000000-0005-0000-0000-000085210000}"/>
    <cellStyle name="Normal 5 13 3 9 3" xfId="8587" xr:uid="{00000000-0005-0000-0000-000086210000}"/>
    <cellStyle name="Normal 5 13 3 9 3 2" xfId="8588" xr:uid="{00000000-0005-0000-0000-000087210000}"/>
    <cellStyle name="Normal 5 13 3 9 3 3" xfId="8589" xr:uid="{00000000-0005-0000-0000-000088210000}"/>
    <cellStyle name="Normal 5 13 3 9 3 4" xfId="8590" xr:uid="{00000000-0005-0000-0000-000089210000}"/>
    <cellStyle name="Normal 5 13 3 9 3 5" xfId="8591" xr:uid="{00000000-0005-0000-0000-00008A210000}"/>
    <cellStyle name="Normal 5 13 3 9 3 6" xfId="8592" xr:uid="{00000000-0005-0000-0000-00008B210000}"/>
    <cellStyle name="Normal 5 13 3 9 3 7" xfId="8593" xr:uid="{00000000-0005-0000-0000-00008C210000}"/>
    <cellStyle name="Normal 5 13 3 9 3 8" xfId="8594" xr:uid="{00000000-0005-0000-0000-00008D210000}"/>
    <cellStyle name="Normal 5 13 3 9 4" xfId="8595" xr:uid="{00000000-0005-0000-0000-00008E210000}"/>
    <cellStyle name="Normal 5 13 3 9 4 2" xfId="8596" xr:uid="{00000000-0005-0000-0000-00008F210000}"/>
    <cellStyle name="Normal 5 13 3 9 4 3" xfId="8597" xr:uid="{00000000-0005-0000-0000-000090210000}"/>
    <cellStyle name="Normal 5 13 3 9 4 4" xfId="8598" xr:uid="{00000000-0005-0000-0000-000091210000}"/>
    <cellStyle name="Normal 5 13 3 9 4 5" xfId="8599" xr:uid="{00000000-0005-0000-0000-000092210000}"/>
    <cellStyle name="Normal 5 13 3 9 4 6" xfId="8600" xr:uid="{00000000-0005-0000-0000-000093210000}"/>
    <cellStyle name="Normal 5 13 3 9 4 7" xfId="8601" xr:uid="{00000000-0005-0000-0000-000094210000}"/>
    <cellStyle name="Normal 5 13 3 9 4 8" xfId="8602" xr:uid="{00000000-0005-0000-0000-000095210000}"/>
    <cellStyle name="Normal 5 13 3 9 5" xfId="8603" xr:uid="{00000000-0005-0000-0000-000096210000}"/>
    <cellStyle name="Normal 5 13 3 9 5 2" xfId="8604" xr:uid="{00000000-0005-0000-0000-000097210000}"/>
    <cellStyle name="Normal 5 13 3 9 5 3" xfId="8605" xr:uid="{00000000-0005-0000-0000-000098210000}"/>
    <cellStyle name="Normal 5 13 3 9 5 4" xfId="8606" xr:uid="{00000000-0005-0000-0000-000099210000}"/>
    <cellStyle name="Normal 5 13 3 9 5 5" xfId="8607" xr:uid="{00000000-0005-0000-0000-00009A210000}"/>
    <cellStyle name="Normal 5 13 3 9 5 6" xfId="8608" xr:uid="{00000000-0005-0000-0000-00009B210000}"/>
    <cellStyle name="Normal 5 13 3 9 5 7" xfId="8609" xr:uid="{00000000-0005-0000-0000-00009C210000}"/>
    <cellStyle name="Normal 5 13 3 9 5 8" xfId="8610" xr:uid="{00000000-0005-0000-0000-00009D210000}"/>
    <cellStyle name="Normal 5 13 3 9 6" xfId="8611" xr:uid="{00000000-0005-0000-0000-00009E210000}"/>
    <cellStyle name="Normal 5 13 3 9 7" xfId="8612" xr:uid="{00000000-0005-0000-0000-00009F210000}"/>
    <cellStyle name="Normal 5 13 3 9 8" xfId="8613" xr:uid="{00000000-0005-0000-0000-0000A0210000}"/>
    <cellStyle name="Normal 5 13 3 9 9" xfId="8614" xr:uid="{00000000-0005-0000-0000-0000A1210000}"/>
    <cellStyle name="Normal 5 13 4" xfId="8615" xr:uid="{00000000-0005-0000-0000-0000A2210000}"/>
    <cellStyle name="Normal 5 13 4 10" xfId="8616" xr:uid="{00000000-0005-0000-0000-0000A3210000}"/>
    <cellStyle name="Normal 5 13 4 10 10" xfId="8617" xr:uid="{00000000-0005-0000-0000-0000A4210000}"/>
    <cellStyle name="Normal 5 13 4 10 11" xfId="8618" xr:uid="{00000000-0005-0000-0000-0000A5210000}"/>
    <cellStyle name="Normal 5 13 4 10 12" xfId="8619" xr:uid="{00000000-0005-0000-0000-0000A6210000}"/>
    <cellStyle name="Normal 5 13 4 10 2" xfId="8620" xr:uid="{00000000-0005-0000-0000-0000A7210000}"/>
    <cellStyle name="Normal 5 13 4 10 2 2" xfId="8621" xr:uid="{00000000-0005-0000-0000-0000A8210000}"/>
    <cellStyle name="Normal 5 13 4 10 2 3" xfId="8622" xr:uid="{00000000-0005-0000-0000-0000A9210000}"/>
    <cellStyle name="Normal 5 13 4 10 2 4" xfId="8623" xr:uid="{00000000-0005-0000-0000-0000AA210000}"/>
    <cellStyle name="Normal 5 13 4 10 2 5" xfId="8624" xr:uid="{00000000-0005-0000-0000-0000AB210000}"/>
    <cellStyle name="Normal 5 13 4 10 2 6" xfId="8625" xr:uid="{00000000-0005-0000-0000-0000AC210000}"/>
    <cellStyle name="Normal 5 13 4 10 2 7" xfId="8626" xr:uid="{00000000-0005-0000-0000-0000AD210000}"/>
    <cellStyle name="Normal 5 13 4 10 2 8" xfId="8627" xr:uid="{00000000-0005-0000-0000-0000AE210000}"/>
    <cellStyle name="Normal 5 13 4 10 3" xfId="8628" xr:uid="{00000000-0005-0000-0000-0000AF210000}"/>
    <cellStyle name="Normal 5 13 4 10 3 2" xfId="8629" xr:uid="{00000000-0005-0000-0000-0000B0210000}"/>
    <cellStyle name="Normal 5 13 4 10 3 3" xfId="8630" xr:uid="{00000000-0005-0000-0000-0000B1210000}"/>
    <cellStyle name="Normal 5 13 4 10 3 4" xfId="8631" xr:uid="{00000000-0005-0000-0000-0000B2210000}"/>
    <cellStyle name="Normal 5 13 4 10 3 5" xfId="8632" xr:uid="{00000000-0005-0000-0000-0000B3210000}"/>
    <cellStyle name="Normal 5 13 4 10 3 6" xfId="8633" xr:uid="{00000000-0005-0000-0000-0000B4210000}"/>
    <cellStyle name="Normal 5 13 4 10 3 7" xfId="8634" xr:uid="{00000000-0005-0000-0000-0000B5210000}"/>
    <cellStyle name="Normal 5 13 4 10 3 8" xfId="8635" xr:uid="{00000000-0005-0000-0000-0000B6210000}"/>
    <cellStyle name="Normal 5 13 4 10 4" xfId="8636" xr:uid="{00000000-0005-0000-0000-0000B7210000}"/>
    <cellStyle name="Normal 5 13 4 10 4 2" xfId="8637" xr:uid="{00000000-0005-0000-0000-0000B8210000}"/>
    <cellStyle name="Normal 5 13 4 10 4 3" xfId="8638" xr:uid="{00000000-0005-0000-0000-0000B9210000}"/>
    <cellStyle name="Normal 5 13 4 10 4 4" xfId="8639" xr:uid="{00000000-0005-0000-0000-0000BA210000}"/>
    <cellStyle name="Normal 5 13 4 10 4 5" xfId="8640" xr:uid="{00000000-0005-0000-0000-0000BB210000}"/>
    <cellStyle name="Normal 5 13 4 10 4 6" xfId="8641" xr:uid="{00000000-0005-0000-0000-0000BC210000}"/>
    <cellStyle name="Normal 5 13 4 10 4 7" xfId="8642" xr:uid="{00000000-0005-0000-0000-0000BD210000}"/>
    <cellStyle name="Normal 5 13 4 10 4 8" xfId="8643" xr:uid="{00000000-0005-0000-0000-0000BE210000}"/>
    <cellStyle name="Normal 5 13 4 10 5" xfId="8644" xr:uid="{00000000-0005-0000-0000-0000BF210000}"/>
    <cellStyle name="Normal 5 13 4 10 5 2" xfId="8645" xr:uid="{00000000-0005-0000-0000-0000C0210000}"/>
    <cellStyle name="Normal 5 13 4 10 5 3" xfId="8646" xr:uid="{00000000-0005-0000-0000-0000C1210000}"/>
    <cellStyle name="Normal 5 13 4 10 5 4" xfId="8647" xr:uid="{00000000-0005-0000-0000-0000C2210000}"/>
    <cellStyle name="Normal 5 13 4 10 5 5" xfId="8648" xr:uid="{00000000-0005-0000-0000-0000C3210000}"/>
    <cellStyle name="Normal 5 13 4 10 5 6" xfId="8649" xr:uid="{00000000-0005-0000-0000-0000C4210000}"/>
    <cellStyle name="Normal 5 13 4 10 5 7" xfId="8650" xr:uid="{00000000-0005-0000-0000-0000C5210000}"/>
    <cellStyle name="Normal 5 13 4 10 5 8" xfId="8651" xr:uid="{00000000-0005-0000-0000-0000C6210000}"/>
    <cellStyle name="Normal 5 13 4 10 6" xfId="8652" xr:uid="{00000000-0005-0000-0000-0000C7210000}"/>
    <cellStyle name="Normal 5 13 4 10 7" xfId="8653" xr:uid="{00000000-0005-0000-0000-0000C8210000}"/>
    <cellStyle name="Normal 5 13 4 10 8" xfId="8654" xr:uid="{00000000-0005-0000-0000-0000C9210000}"/>
    <cellStyle name="Normal 5 13 4 10 9" xfId="8655" xr:uid="{00000000-0005-0000-0000-0000CA210000}"/>
    <cellStyle name="Normal 5 13 4 11" xfId="8656" xr:uid="{00000000-0005-0000-0000-0000CB210000}"/>
    <cellStyle name="Normal 5 13 4 11 10" xfId="8657" xr:uid="{00000000-0005-0000-0000-0000CC210000}"/>
    <cellStyle name="Normal 5 13 4 11 11" xfId="8658" xr:uid="{00000000-0005-0000-0000-0000CD210000}"/>
    <cellStyle name="Normal 5 13 4 11 12" xfId="8659" xr:uid="{00000000-0005-0000-0000-0000CE210000}"/>
    <cellStyle name="Normal 5 13 4 11 2" xfId="8660" xr:uid="{00000000-0005-0000-0000-0000CF210000}"/>
    <cellStyle name="Normal 5 13 4 11 2 2" xfId="8661" xr:uid="{00000000-0005-0000-0000-0000D0210000}"/>
    <cellStyle name="Normal 5 13 4 11 2 3" xfId="8662" xr:uid="{00000000-0005-0000-0000-0000D1210000}"/>
    <cellStyle name="Normal 5 13 4 11 2 4" xfId="8663" xr:uid="{00000000-0005-0000-0000-0000D2210000}"/>
    <cellStyle name="Normal 5 13 4 11 2 5" xfId="8664" xr:uid="{00000000-0005-0000-0000-0000D3210000}"/>
    <cellStyle name="Normal 5 13 4 11 2 6" xfId="8665" xr:uid="{00000000-0005-0000-0000-0000D4210000}"/>
    <cellStyle name="Normal 5 13 4 11 2 7" xfId="8666" xr:uid="{00000000-0005-0000-0000-0000D5210000}"/>
    <cellStyle name="Normal 5 13 4 11 2 8" xfId="8667" xr:uid="{00000000-0005-0000-0000-0000D6210000}"/>
    <cellStyle name="Normal 5 13 4 11 3" xfId="8668" xr:uid="{00000000-0005-0000-0000-0000D7210000}"/>
    <cellStyle name="Normal 5 13 4 11 3 2" xfId="8669" xr:uid="{00000000-0005-0000-0000-0000D8210000}"/>
    <cellStyle name="Normal 5 13 4 11 3 3" xfId="8670" xr:uid="{00000000-0005-0000-0000-0000D9210000}"/>
    <cellStyle name="Normal 5 13 4 11 3 4" xfId="8671" xr:uid="{00000000-0005-0000-0000-0000DA210000}"/>
    <cellStyle name="Normal 5 13 4 11 3 5" xfId="8672" xr:uid="{00000000-0005-0000-0000-0000DB210000}"/>
    <cellStyle name="Normal 5 13 4 11 3 6" xfId="8673" xr:uid="{00000000-0005-0000-0000-0000DC210000}"/>
    <cellStyle name="Normal 5 13 4 11 3 7" xfId="8674" xr:uid="{00000000-0005-0000-0000-0000DD210000}"/>
    <cellStyle name="Normal 5 13 4 11 3 8" xfId="8675" xr:uid="{00000000-0005-0000-0000-0000DE210000}"/>
    <cellStyle name="Normal 5 13 4 11 4" xfId="8676" xr:uid="{00000000-0005-0000-0000-0000DF210000}"/>
    <cellStyle name="Normal 5 13 4 11 4 2" xfId="8677" xr:uid="{00000000-0005-0000-0000-0000E0210000}"/>
    <cellStyle name="Normal 5 13 4 11 4 3" xfId="8678" xr:uid="{00000000-0005-0000-0000-0000E1210000}"/>
    <cellStyle name="Normal 5 13 4 11 4 4" xfId="8679" xr:uid="{00000000-0005-0000-0000-0000E2210000}"/>
    <cellStyle name="Normal 5 13 4 11 4 5" xfId="8680" xr:uid="{00000000-0005-0000-0000-0000E3210000}"/>
    <cellStyle name="Normal 5 13 4 11 4 6" xfId="8681" xr:uid="{00000000-0005-0000-0000-0000E4210000}"/>
    <cellStyle name="Normal 5 13 4 11 4 7" xfId="8682" xr:uid="{00000000-0005-0000-0000-0000E5210000}"/>
    <cellStyle name="Normal 5 13 4 11 4 8" xfId="8683" xr:uid="{00000000-0005-0000-0000-0000E6210000}"/>
    <cellStyle name="Normal 5 13 4 11 5" xfId="8684" xr:uid="{00000000-0005-0000-0000-0000E7210000}"/>
    <cellStyle name="Normal 5 13 4 11 5 2" xfId="8685" xr:uid="{00000000-0005-0000-0000-0000E8210000}"/>
    <cellStyle name="Normal 5 13 4 11 5 3" xfId="8686" xr:uid="{00000000-0005-0000-0000-0000E9210000}"/>
    <cellStyle name="Normal 5 13 4 11 5 4" xfId="8687" xr:uid="{00000000-0005-0000-0000-0000EA210000}"/>
    <cellStyle name="Normal 5 13 4 11 5 5" xfId="8688" xr:uid="{00000000-0005-0000-0000-0000EB210000}"/>
    <cellStyle name="Normal 5 13 4 11 5 6" xfId="8689" xr:uid="{00000000-0005-0000-0000-0000EC210000}"/>
    <cellStyle name="Normal 5 13 4 11 5 7" xfId="8690" xr:uid="{00000000-0005-0000-0000-0000ED210000}"/>
    <cellStyle name="Normal 5 13 4 11 5 8" xfId="8691" xr:uid="{00000000-0005-0000-0000-0000EE210000}"/>
    <cellStyle name="Normal 5 13 4 11 6" xfId="8692" xr:uid="{00000000-0005-0000-0000-0000EF210000}"/>
    <cellStyle name="Normal 5 13 4 11 7" xfId="8693" xr:uid="{00000000-0005-0000-0000-0000F0210000}"/>
    <cellStyle name="Normal 5 13 4 11 8" xfId="8694" xr:uid="{00000000-0005-0000-0000-0000F1210000}"/>
    <cellStyle name="Normal 5 13 4 11 9" xfId="8695" xr:uid="{00000000-0005-0000-0000-0000F2210000}"/>
    <cellStyle name="Normal 5 13 4 12" xfId="8696" xr:uid="{00000000-0005-0000-0000-0000F3210000}"/>
    <cellStyle name="Normal 5 13 4 12 10" xfId="8697" xr:uid="{00000000-0005-0000-0000-0000F4210000}"/>
    <cellStyle name="Normal 5 13 4 12 11" xfId="8698" xr:uid="{00000000-0005-0000-0000-0000F5210000}"/>
    <cellStyle name="Normal 5 13 4 12 12" xfId="8699" xr:uid="{00000000-0005-0000-0000-0000F6210000}"/>
    <cellStyle name="Normal 5 13 4 12 2" xfId="8700" xr:uid="{00000000-0005-0000-0000-0000F7210000}"/>
    <cellStyle name="Normal 5 13 4 12 2 2" xfId="8701" xr:uid="{00000000-0005-0000-0000-0000F8210000}"/>
    <cellStyle name="Normal 5 13 4 12 2 3" xfId="8702" xr:uid="{00000000-0005-0000-0000-0000F9210000}"/>
    <cellStyle name="Normal 5 13 4 12 2 4" xfId="8703" xr:uid="{00000000-0005-0000-0000-0000FA210000}"/>
    <cellStyle name="Normal 5 13 4 12 2 5" xfId="8704" xr:uid="{00000000-0005-0000-0000-0000FB210000}"/>
    <cellStyle name="Normal 5 13 4 12 2 6" xfId="8705" xr:uid="{00000000-0005-0000-0000-0000FC210000}"/>
    <cellStyle name="Normal 5 13 4 12 2 7" xfId="8706" xr:uid="{00000000-0005-0000-0000-0000FD210000}"/>
    <cellStyle name="Normal 5 13 4 12 2 8" xfId="8707" xr:uid="{00000000-0005-0000-0000-0000FE210000}"/>
    <cellStyle name="Normal 5 13 4 12 3" xfId="8708" xr:uid="{00000000-0005-0000-0000-0000FF210000}"/>
    <cellStyle name="Normal 5 13 4 12 3 2" xfId="8709" xr:uid="{00000000-0005-0000-0000-000000220000}"/>
    <cellStyle name="Normal 5 13 4 12 3 3" xfId="8710" xr:uid="{00000000-0005-0000-0000-000001220000}"/>
    <cellStyle name="Normal 5 13 4 12 3 4" xfId="8711" xr:uid="{00000000-0005-0000-0000-000002220000}"/>
    <cellStyle name="Normal 5 13 4 12 3 5" xfId="8712" xr:uid="{00000000-0005-0000-0000-000003220000}"/>
    <cellStyle name="Normal 5 13 4 12 3 6" xfId="8713" xr:uid="{00000000-0005-0000-0000-000004220000}"/>
    <cellStyle name="Normal 5 13 4 12 3 7" xfId="8714" xr:uid="{00000000-0005-0000-0000-000005220000}"/>
    <cellStyle name="Normal 5 13 4 12 3 8" xfId="8715" xr:uid="{00000000-0005-0000-0000-000006220000}"/>
    <cellStyle name="Normal 5 13 4 12 4" xfId="8716" xr:uid="{00000000-0005-0000-0000-000007220000}"/>
    <cellStyle name="Normal 5 13 4 12 4 2" xfId="8717" xr:uid="{00000000-0005-0000-0000-000008220000}"/>
    <cellStyle name="Normal 5 13 4 12 4 3" xfId="8718" xr:uid="{00000000-0005-0000-0000-000009220000}"/>
    <cellStyle name="Normal 5 13 4 12 4 4" xfId="8719" xr:uid="{00000000-0005-0000-0000-00000A220000}"/>
    <cellStyle name="Normal 5 13 4 12 4 5" xfId="8720" xr:uid="{00000000-0005-0000-0000-00000B220000}"/>
    <cellStyle name="Normal 5 13 4 12 4 6" xfId="8721" xr:uid="{00000000-0005-0000-0000-00000C220000}"/>
    <cellStyle name="Normal 5 13 4 12 4 7" xfId="8722" xr:uid="{00000000-0005-0000-0000-00000D220000}"/>
    <cellStyle name="Normal 5 13 4 12 4 8" xfId="8723" xr:uid="{00000000-0005-0000-0000-00000E220000}"/>
    <cellStyle name="Normal 5 13 4 12 5" xfId="8724" xr:uid="{00000000-0005-0000-0000-00000F220000}"/>
    <cellStyle name="Normal 5 13 4 12 5 2" xfId="8725" xr:uid="{00000000-0005-0000-0000-000010220000}"/>
    <cellStyle name="Normal 5 13 4 12 5 3" xfId="8726" xr:uid="{00000000-0005-0000-0000-000011220000}"/>
    <cellStyle name="Normal 5 13 4 12 5 4" xfId="8727" xr:uid="{00000000-0005-0000-0000-000012220000}"/>
    <cellStyle name="Normal 5 13 4 12 5 5" xfId="8728" xr:uid="{00000000-0005-0000-0000-000013220000}"/>
    <cellStyle name="Normal 5 13 4 12 5 6" xfId="8729" xr:uid="{00000000-0005-0000-0000-000014220000}"/>
    <cellStyle name="Normal 5 13 4 12 5 7" xfId="8730" xr:uid="{00000000-0005-0000-0000-000015220000}"/>
    <cellStyle name="Normal 5 13 4 12 5 8" xfId="8731" xr:uid="{00000000-0005-0000-0000-000016220000}"/>
    <cellStyle name="Normal 5 13 4 12 6" xfId="8732" xr:uid="{00000000-0005-0000-0000-000017220000}"/>
    <cellStyle name="Normal 5 13 4 12 7" xfId="8733" xr:uid="{00000000-0005-0000-0000-000018220000}"/>
    <cellStyle name="Normal 5 13 4 12 8" xfId="8734" xr:uid="{00000000-0005-0000-0000-000019220000}"/>
    <cellStyle name="Normal 5 13 4 12 9" xfId="8735" xr:uid="{00000000-0005-0000-0000-00001A220000}"/>
    <cellStyle name="Normal 5 13 4 13" xfId="8736" xr:uid="{00000000-0005-0000-0000-00001B220000}"/>
    <cellStyle name="Normal 5 13 4 13 10" xfId="8737" xr:uid="{00000000-0005-0000-0000-00001C220000}"/>
    <cellStyle name="Normal 5 13 4 13 11" xfId="8738" xr:uid="{00000000-0005-0000-0000-00001D220000}"/>
    <cellStyle name="Normal 5 13 4 13 12" xfId="8739" xr:uid="{00000000-0005-0000-0000-00001E220000}"/>
    <cellStyle name="Normal 5 13 4 13 2" xfId="8740" xr:uid="{00000000-0005-0000-0000-00001F220000}"/>
    <cellStyle name="Normal 5 13 4 13 2 2" xfId="8741" xr:uid="{00000000-0005-0000-0000-000020220000}"/>
    <cellStyle name="Normal 5 13 4 13 2 3" xfId="8742" xr:uid="{00000000-0005-0000-0000-000021220000}"/>
    <cellStyle name="Normal 5 13 4 13 2 4" xfId="8743" xr:uid="{00000000-0005-0000-0000-000022220000}"/>
    <cellStyle name="Normal 5 13 4 13 2 5" xfId="8744" xr:uid="{00000000-0005-0000-0000-000023220000}"/>
    <cellStyle name="Normal 5 13 4 13 2 6" xfId="8745" xr:uid="{00000000-0005-0000-0000-000024220000}"/>
    <cellStyle name="Normal 5 13 4 13 2 7" xfId="8746" xr:uid="{00000000-0005-0000-0000-000025220000}"/>
    <cellStyle name="Normal 5 13 4 13 2 8" xfId="8747" xr:uid="{00000000-0005-0000-0000-000026220000}"/>
    <cellStyle name="Normal 5 13 4 13 3" xfId="8748" xr:uid="{00000000-0005-0000-0000-000027220000}"/>
    <cellStyle name="Normal 5 13 4 13 3 2" xfId="8749" xr:uid="{00000000-0005-0000-0000-000028220000}"/>
    <cellStyle name="Normal 5 13 4 13 3 3" xfId="8750" xr:uid="{00000000-0005-0000-0000-000029220000}"/>
    <cellStyle name="Normal 5 13 4 13 3 4" xfId="8751" xr:uid="{00000000-0005-0000-0000-00002A220000}"/>
    <cellStyle name="Normal 5 13 4 13 3 5" xfId="8752" xr:uid="{00000000-0005-0000-0000-00002B220000}"/>
    <cellStyle name="Normal 5 13 4 13 3 6" xfId="8753" xr:uid="{00000000-0005-0000-0000-00002C220000}"/>
    <cellStyle name="Normal 5 13 4 13 3 7" xfId="8754" xr:uid="{00000000-0005-0000-0000-00002D220000}"/>
    <cellStyle name="Normal 5 13 4 13 3 8" xfId="8755" xr:uid="{00000000-0005-0000-0000-00002E220000}"/>
    <cellStyle name="Normal 5 13 4 13 4" xfId="8756" xr:uid="{00000000-0005-0000-0000-00002F220000}"/>
    <cellStyle name="Normal 5 13 4 13 4 2" xfId="8757" xr:uid="{00000000-0005-0000-0000-000030220000}"/>
    <cellStyle name="Normal 5 13 4 13 4 3" xfId="8758" xr:uid="{00000000-0005-0000-0000-000031220000}"/>
    <cellStyle name="Normal 5 13 4 13 4 4" xfId="8759" xr:uid="{00000000-0005-0000-0000-000032220000}"/>
    <cellStyle name="Normal 5 13 4 13 4 5" xfId="8760" xr:uid="{00000000-0005-0000-0000-000033220000}"/>
    <cellStyle name="Normal 5 13 4 13 4 6" xfId="8761" xr:uid="{00000000-0005-0000-0000-000034220000}"/>
    <cellStyle name="Normal 5 13 4 13 4 7" xfId="8762" xr:uid="{00000000-0005-0000-0000-000035220000}"/>
    <cellStyle name="Normal 5 13 4 13 4 8" xfId="8763" xr:uid="{00000000-0005-0000-0000-000036220000}"/>
    <cellStyle name="Normal 5 13 4 13 5" xfId="8764" xr:uid="{00000000-0005-0000-0000-000037220000}"/>
    <cellStyle name="Normal 5 13 4 13 5 2" xfId="8765" xr:uid="{00000000-0005-0000-0000-000038220000}"/>
    <cellStyle name="Normal 5 13 4 13 5 3" xfId="8766" xr:uid="{00000000-0005-0000-0000-000039220000}"/>
    <cellStyle name="Normal 5 13 4 13 5 4" xfId="8767" xr:uid="{00000000-0005-0000-0000-00003A220000}"/>
    <cellStyle name="Normal 5 13 4 13 5 5" xfId="8768" xr:uid="{00000000-0005-0000-0000-00003B220000}"/>
    <cellStyle name="Normal 5 13 4 13 5 6" xfId="8769" xr:uid="{00000000-0005-0000-0000-00003C220000}"/>
    <cellStyle name="Normal 5 13 4 13 5 7" xfId="8770" xr:uid="{00000000-0005-0000-0000-00003D220000}"/>
    <cellStyle name="Normal 5 13 4 13 5 8" xfId="8771" xr:uid="{00000000-0005-0000-0000-00003E220000}"/>
    <cellStyle name="Normal 5 13 4 13 6" xfId="8772" xr:uid="{00000000-0005-0000-0000-00003F220000}"/>
    <cellStyle name="Normal 5 13 4 13 7" xfId="8773" xr:uid="{00000000-0005-0000-0000-000040220000}"/>
    <cellStyle name="Normal 5 13 4 13 8" xfId="8774" xr:uid="{00000000-0005-0000-0000-000041220000}"/>
    <cellStyle name="Normal 5 13 4 13 9" xfId="8775" xr:uid="{00000000-0005-0000-0000-000042220000}"/>
    <cellStyle name="Normal 5 13 4 14" xfId="8776" xr:uid="{00000000-0005-0000-0000-000043220000}"/>
    <cellStyle name="Normal 5 13 4 14 2" xfId="8777" xr:uid="{00000000-0005-0000-0000-000044220000}"/>
    <cellStyle name="Normal 5 13 4 14 3" xfId="8778" xr:uid="{00000000-0005-0000-0000-000045220000}"/>
    <cellStyle name="Normal 5 13 4 14 4" xfId="8779" xr:uid="{00000000-0005-0000-0000-000046220000}"/>
    <cellStyle name="Normal 5 13 4 14 5" xfId="8780" xr:uid="{00000000-0005-0000-0000-000047220000}"/>
    <cellStyle name="Normal 5 13 4 14 6" xfId="8781" xr:uid="{00000000-0005-0000-0000-000048220000}"/>
    <cellStyle name="Normal 5 13 4 14 7" xfId="8782" xr:uid="{00000000-0005-0000-0000-000049220000}"/>
    <cellStyle name="Normal 5 13 4 14 8" xfId="8783" xr:uid="{00000000-0005-0000-0000-00004A220000}"/>
    <cellStyle name="Normal 5 13 4 15" xfId="8784" xr:uid="{00000000-0005-0000-0000-00004B220000}"/>
    <cellStyle name="Normal 5 13 4 15 2" xfId="8785" xr:uid="{00000000-0005-0000-0000-00004C220000}"/>
    <cellStyle name="Normal 5 13 4 15 3" xfId="8786" xr:uid="{00000000-0005-0000-0000-00004D220000}"/>
    <cellStyle name="Normal 5 13 4 15 4" xfId="8787" xr:uid="{00000000-0005-0000-0000-00004E220000}"/>
    <cellStyle name="Normal 5 13 4 15 5" xfId="8788" xr:uid="{00000000-0005-0000-0000-00004F220000}"/>
    <cellStyle name="Normal 5 13 4 15 6" xfId="8789" xr:uid="{00000000-0005-0000-0000-000050220000}"/>
    <cellStyle name="Normal 5 13 4 15 7" xfId="8790" xr:uid="{00000000-0005-0000-0000-000051220000}"/>
    <cellStyle name="Normal 5 13 4 15 8" xfId="8791" xr:uid="{00000000-0005-0000-0000-000052220000}"/>
    <cellStyle name="Normal 5 13 4 16" xfId="8792" xr:uid="{00000000-0005-0000-0000-000053220000}"/>
    <cellStyle name="Normal 5 13 4 16 2" xfId="8793" xr:uid="{00000000-0005-0000-0000-000054220000}"/>
    <cellStyle name="Normal 5 13 4 16 3" xfId="8794" xr:uid="{00000000-0005-0000-0000-000055220000}"/>
    <cellStyle name="Normal 5 13 4 16 4" xfId="8795" xr:uid="{00000000-0005-0000-0000-000056220000}"/>
    <cellStyle name="Normal 5 13 4 16 5" xfId="8796" xr:uid="{00000000-0005-0000-0000-000057220000}"/>
    <cellStyle name="Normal 5 13 4 16 6" xfId="8797" xr:uid="{00000000-0005-0000-0000-000058220000}"/>
    <cellStyle name="Normal 5 13 4 16 7" xfId="8798" xr:uid="{00000000-0005-0000-0000-000059220000}"/>
    <cellStyle name="Normal 5 13 4 16 8" xfId="8799" xr:uid="{00000000-0005-0000-0000-00005A220000}"/>
    <cellStyle name="Normal 5 13 4 17" xfId="8800" xr:uid="{00000000-0005-0000-0000-00005B220000}"/>
    <cellStyle name="Normal 5 13 4 17 2" xfId="8801" xr:uid="{00000000-0005-0000-0000-00005C220000}"/>
    <cellStyle name="Normal 5 13 4 17 3" xfId="8802" xr:uid="{00000000-0005-0000-0000-00005D220000}"/>
    <cellStyle name="Normal 5 13 4 17 4" xfId="8803" xr:uid="{00000000-0005-0000-0000-00005E220000}"/>
    <cellStyle name="Normal 5 13 4 17 5" xfId="8804" xr:uid="{00000000-0005-0000-0000-00005F220000}"/>
    <cellStyle name="Normal 5 13 4 17 6" xfId="8805" xr:uid="{00000000-0005-0000-0000-000060220000}"/>
    <cellStyle name="Normal 5 13 4 17 7" xfId="8806" xr:uid="{00000000-0005-0000-0000-000061220000}"/>
    <cellStyle name="Normal 5 13 4 17 8" xfId="8807" xr:uid="{00000000-0005-0000-0000-000062220000}"/>
    <cellStyle name="Normal 5 13 4 18" xfId="8808" xr:uid="{00000000-0005-0000-0000-000063220000}"/>
    <cellStyle name="Normal 5 13 4 19" xfId="8809" xr:uid="{00000000-0005-0000-0000-000064220000}"/>
    <cellStyle name="Normal 5 13 4 2" xfId="8810" xr:uid="{00000000-0005-0000-0000-000065220000}"/>
    <cellStyle name="Normal 5 13 4 2 10" xfId="8811" xr:uid="{00000000-0005-0000-0000-000066220000}"/>
    <cellStyle name="Normal 5 13 4 2 11" xfId="8812" xr:uid="{00000000-0005-0000-0000-000067220000}"/>
    <cellStyle name="Normal 5 13 4 2 12" xfId="8813" xr:uid="{00000000-0005-0000-0000-000068220000}"/>
    <cellStyle name="Normal 5 13 4 2 2" xfId="8814" xr:uid="{00000000-0005-0000-0000-000069220000}"/>
    <cellStyle name="Normal 5 13 4 2 2 2" xfId="8815" xr:uid="{00000000-0005-0000-0000-00006A220000}"/>
    <cellStyle name="Normal 5 13 4 2 2 3" xfId="8816" xr:uid="{00000000-0005-0000-0000-00006B220000}"/>
    <cellStyle name="Normal 5 13 4 2 2 4" xfId="8817" xr:uid="{00000000-0005-0000-0000-00006C220000}"/>
    <cellStyle name="Normal 5 13 4 2 2 5" xfId="8818" xr:uid="{00000000-0005-0000-0000-00006D220000}"/>
    <cellStyle name="Normal 5 13 4 2 2 6" xfId="8819" xr:uid="{00000000-0005-0000-0000-00006E220000}"/>
    <cellStyle name="Normal 5 13 4 2 2 7" xfId="8820" xr:uid="{00000000-0005-0000-0000-00006F220000}"/>
    <cellStyle name="Normal 5 13 4 2 2 8" xfId="8821" xr:uid="{00000000-0005-0000-0000-000070220000}"/>
    <cellStyle name="Normal 5 13 4 2 3" xfId="8822" xr:uid="{00000000-0005-0000-0000-000071220000}"/>
    <cellStyle name="Normal 5 13 4 2 3 2" xfId="8823" xr:uid="{00000000-0005-0000-0000-000072220000}"/>
    <cellStyle name="Normal 5 13 4 2 3 3" xfId="8824" xr:uid="{00000000-0005-0000-0000-000073220000}"/>
    <cellStyle name="Normal 5 13 4 2 3 4" xfId="8825" xr:uid="{00000000-0005-0000-0000-000074220000}"/>
    <cellStyle name="Normal 5 13 4 2 3 5" xfId="8826" xr:uid="{00000000-0005-0000-0000-000075220000}"/>
    <cellStyle name="Normal 5 13 4 2 3 6" xfId="8827" xr:uid="{00000000-0005-0000-0000-000076220000}"/>
    <cellStyle name="Normal 5 13 4 2 3 7" xfId="8828" xr:uid="{00000000-0005-0000-0000-000077220000}"/>
    <cellStyle name="Normal 5 13 4 2 3 8" xfId="8829" xr:uid="{00000000-0005-0000-0000-000078220000}"/>
    <cellStyle name="Normal 5 13 4 2 4" xfId="8830" xr:uid="{00000000-0005-0000-0000-000079220000}"/>
    <cellStyle name="Normal 5 13 4 2 4 2" xfId="8831" xr:uid="{00000000-0005-0000-0000-00007A220000}"/>
    <cellStyle name="Normal 5 13 4 2 4 3" xfId="8832" xr:uid="{00000000-0005-0000-0000-00007B220000}"/>
    <cellStyle name="Normal 5 13 4 2 4 4" xfId="8833" xr:uid="{00000000-0005-0000-0000-00007C220000}"/>
    <cellStyle name="Normal 5 13 4 2 4 5" xfId="8834" xr:uid="{00000000-0005-0000-0000-00007D220000}"/>
    <cellStyle name="Normal 5 13 4 2 4 6" xfId="8835" xr:uid="{00000000-0005-0000-0000-00007E220000}"/>
    <cellStyle name="Normal 5 13 4 2 4 7" xfId="8836" xr:uid="{00000000-0005-0000-0000-00007F220000}"/>
    <cellStyle name="Normal 5 13 4 2 4 8" xfId="8837" xr:uid="{00000000-0005-0000-0000-000080220000}"/>
    <cellStyle name="Normal 5 13 4 2 5" xfId="8838" xr:uid="{00000000-0005-0000-0000-000081220000}"/>
    <cellStyle name="Normal 5 13 4 2 5 2" xfId="8839" xr:uid="{00000000-0005-0000-0000-000082220000}"/>
    <cellStyle name="Normal 5 13 4 2 5 3" xfId="8840" xr:uid="{00000000-0005-0000-0000-000083220000}"/>
    <cellStyle name="Normal 5 13 4 2 5 4" xfId="8841" xr:uid="{00000000-0005-0000-0000-000084220000}"/>
    <cellStyle name="Normal 5 13 4 2 5 5" xfId="8842" xr:uid="{00000000-0005-0000-0000-000085220000}"/>
    <cellStyle name="Normal 5 13 4 2 5 6" xfId="8843" xr:uid="{00000000-0005-0000-0000-000086220000}"/>
    <cellStyle name="Normal 5 13 4 2 5 7" xfId="8844" xr:uid="{00000000-0005-0000-0000-000087220000}"/>
    <cellStyle name="Normal 5 13 4 2 5 8" xfId="8845" xr:uid="{00000000-0005-0000-0000-000088220000}"/>
    <cellStyle name="Normal 5 13 4 2 6" xfId="8846" xr:uid="{00000000-0005-0000-0000-000089220000}"/>
    <cellStyle name="Normal 5 13 4 2 7" xfId="8847" xr:uid="{00000000-0005-0000-0000-00008A220000}"/>
    <cellStyle name="Normal 5 13 4 2 8" xfId="8848" xr:uid="{00000000-0005-0000-0000-00008B220000}"/>
    <cellStyle name="Normal 5 13 4 2 9" xfId="8849" xr:uid="{00000000-0005-0000-0000-00008C220000}"/>
    <cellStyle name="Normal 5 13 4 20" xfId="8850" xr:uid="{00000000-0005-0000-0000-00008D220000}"/>
    <cellStyle name="Normal 5 13 4 21" xfId="8851" xr:uid="{00000000-0005-0000-0000-00008E220000}"/>
    <cellStyle name="Normal 5 13 4 22" xfId="8852" xr:uid="{00000000-0005-0000-0000-00008F220000}"/>
    <cellStyle name="Normal 5 13 4 23" xfId="8853" xr:uid="{00000000-0005-0000-0000-000090220000}"/>
    <cellStyle name="Normal 5 13 4 24" xfId="8854" xr:uid="{00000000-0005-0000-0000-000091220000}"/>
    <cellStyle name="Normal 5 13 4 3" xfId="8855" xr:uid="{00000000-0005-0000-0000-000092220000}"/>
    <cellStyle name="Normal 5 13 4 3 10" xfId="8856" xr:uid="{00000000-0005-0000-0000-000093220000}"/>
    <cellStyle name="Normal 5 13 4 3 11" xfId="8857" xr:uid="{00000000-0005-0000-0000-000094220000}"/>
    <cellStyle name="Normal 5 13 4 3 12" xfId="8858" xr:uid="{00000000-0005-0000-0000-000095220000}"/>
    <cellStyle name="Normal 5 13 4 3 2" xfId="8859" xr:uid="{00000000-0005-0000-0000-000096220000}"/>
    <cellStyle name="Normal 5 13 4 3 2 2" xfId="8860" xr:uid="{00000000-0005-0000-0000-000097220000}"/>
    <cellStyle name="Normal 5 13 4 3 2 3" xfId="8861" xr:uid="{00000000-0005-0000-0000-000098220000}"/>
    <cellStyle name="Normal 5 13 4 3 2 4" xfId="8862" xr:uid="{00000000-0005-0000-0000-000099220000}"/>
    <cellStyle name="Normal 5 13 4 3 2 5" xfId="8863" xr:uid="{00000000-0005-0000-0000-00009A220000}"/>
    <cellStyle name="Normal 5 13 4 3 2 6" xfId="8864" xr:uid="{00000000-0005-0000-0000-00009B220000}"/>
    <cellStyle name="Normal 5 13 4 3 2 7" xfId="8865" xr:uid="{00000000-0005-0000-0000-00009C220000}"/>
    <cellStyle name="Normal 5 13 4 3 2 8" xfId="8866" xr:uid="{00000000-0005-0000-0000-00009D220000}"/>
    <cellStyle name="Normal 5 13 4 3 3" xfId="8867" xr:uid="{00000000-0005-0000-0000-00009E220000}"/>
    <cellStyle name="Normal 5 13 4 3 3 2" xfId="8868" xr:uid="{00000000-0005-0000-0000-00009F220000}"/>
    <cellStyle name="Normal 5 13 4 3 3 3" xfId="8869" xr:uid="{00000000-0005-0000-0000-0000A0220000}"/>
    <cellStyle name="Normal 5 13 4 3 3 4" xfId="8870" xr:uid="{00000000-0005-0000-0000-0000A1220000}"/>
    <cellStyle name="Normal 5 13 4 3 3 5" xfId="8871" xr:uid="{00000000-0005-0000-0000-0000A2220000}"/>
    <cellStyle name="Normal 5 13 4 3 3 6" xfId="8872" xr:uid="{00000000-0005-0000-0000-0000A3220000}"/>
    <cellStyle name="Normal 5 13 4 3 3 7" xfId="8873" xr:uid="{00000000-0005-0000-0000-0000A4220000}"/>
    <cellStyle name="Normal 5 13 4 3 3 8" xfId="8874" xr:uid="{00000000-0005-0000-0000-0000A5220000}"/>
    <cellStyle name="Normal 5 13 4 3 4" xfId="8875" xr:uid="{00000000-0005-0000-0000-0000A6220000}"/>
    <cellStyle name="Normal 5 13 4 3 4 2" xfId="8876" xr:uid="{00000000-0005-0000-0000-0000A7220000}"/>
    <cellStyle name="Normal 5 13 4 3 4 3" xfId="8877" xr:uid="{00000000-0005-0000-0000-0000A8220000}"/>
    <cellStyle name="Normal 5 13 4 3 4 4" xfId="8878" xr:uid="{00000000-0005-0000-0000-0000A9220000}"/>
    <cellStyle name="Normal 5 13 4 3 4 5" xfId="8879" xr:uid="{00000000-0005-0000-0000-0000AA220000}"/>
    <cellStyle name="Normal 5 13 4 3 4 6" xfId="8880" xr:uid="{00000000-0005-0000-0000-0000AB220000}"/>
    <cellStyle name="Normal 5 13 4 3 4 7" xfId="8881" xr:uid="{00000000-0005-0000-0000-0000AC220000}"/>
    <cellStyle name="Normal 5 13 4 3 4 8" xfId="8882" xr:uid="{00000000-0005-0000-0000-0000AD220000}"/>
    <cellStyle name="Normal 5 13 4 3 5" xfId="8883" xr:uid="{00000000-0005-0000-0000-0000AE220000}"/>
    <cellStyle name="Normal 5 13 4 3 5 2" xfId="8884" xr:uid="{00000000-0005-0000-0000-0000AF220000}"/>
    <cellStyle name="Normal 5 13 4 3 5 3" xfId="8885" xr:uid="{00000000-0005-0000-0000-0000B0220000}"/>
    <cellStyle name="Normal 5 13 4 3 5 4" xfId="8886" xr:uid="{00000000-0005-0000-0000-0000B1220000}"/>
    <cellStyle name="Normal 5 13 4 3 5 5" xfId="8887" xr:uid="{00000000-0005-0000-0000-0000B2220000}"/>
    <cellStyle name="Normal 5 13 4 3 5 6" xfId="8888" xr:uid="{00000000-0005-0000-0000-0000B3220000}"/>
    <cellStyle name="Normal 5 13 4 3 5 7" xfId="8889" xr:uid="{00000000-0005-0000-0000-0000B4220000}"/>
    <cellStyle name="Normal 5 13 4 3 5 8" xfId="8890" xr:uid="{00000000-0005-0000-0000-0000B5220000}"/>
    <cellStyle name="Normal 5 13 4 3 6" xfId="8891" xr:uid="{00000000-0005-0000-0000-0000B6220000}"/>
    <cellStyle name="Normal 5 13 4 3 7" xfId="8892" xr:uid="{00000000-0005-0000-0000-0000B7220000}"/>
    <cellStyle name="Normal 5 13 4 3 8" xfId="8893" xr:uid="{00000000-0005-0000-0000-0000B8220000}"/>
    <cellStyle name="Normal 5 13 4 3 9" xfId="8894" xr:uid="{00000000-0005-0000-0000-0000B9220000}"/>
    <cellStyle name="Normal 5 13 4 4" xfId="8895" xr:uid="{00000000-0005-0000-0000-0000BA220000}"/>
    <cellStyle name="Normal 5 13 4 4 10" xfId="8896" xr:uid="{00000000-0005-0000-0000-0000BB220000}"/>
    <cellStyle name="Normal 5 13 4 4 11" xfId="8897" xr:uid="{00000000-0005-0000-0000-0000BC220000}"/>
    <cellStyle name="Normal 5 13 4 4 12" xfId="8898" xr:uid="{00000000-0005-0000-0000-0000BD220000}"/>
    <cellStyle name="Normal 5 13 4 4 2" xfId="8899" xr:uid="{00000000-0005-0000-0000-0000BE220000}"/>
    <cellStyle name="Normal 5 13 4 4 2 2" xfId="8900" xr:uid="{00000000-0005-0000-0000-0000BF220000}"/>
    <cellStyle name="Normal 5 13 4 4 2 3" xfId="8901" xr:uid="{00000000-0005-0000-0000-0000C0220000}"/>
    <cellStyle name="Normal 5 13 4 4 2 4" xfId="8902" xr:uid="{00000000-0005-0000-0000-0000C1220000}"/>
    <cellStyle name="Normal 5 13 4 4 2 5" xfId="8903" xr:uid="{00000000-0005-0000-0000-0000C2220000}"/>
    <cellStyle name="Normal 5 13 4 4 2 6" xfId="8904" xr:uid="{00000000-0005-0000-0000-0000C3220000}"/>
    <cellStyle name="Normal 5 13 4 4 2 7" xfId="8905" xr:uid="{00000000-0005-0000-0000-0000C4220000}"/>
    <cellStyle name="Normal 5 13 4 4 2 8" xfId="8906" xr:uid="{00000000-0005-0000-0000-0000C5220000}"/>
    <cellStyle name="Normal 5 13 4 4 3" xfId="8907" xr:uid="{00000000-0005-0000-0000-0000C6220000}"/>
    <cellStyle name="Normal 5 13 4 4 3 2" xfId="8908" xr:uid="{00000000-0005-0000-0000-0000C7220000}"/>
    <cellStyle name="Normal 5 13 4 4 3 3" xfId="8909" xr:uid="{00000000-0005-0000-0000-0000C8220000}"/>
    <cellStyle name="Normal 5 13 4 4 3 4" xfId="8910" xr:uid="{00000000-0005-0000-0000-0000C9220000}"/>
    <cellStyle name="Normal 5 13 4 4 3 5" xfId="8911" xr:uid="{00000000-0005-0000-0000-0000CA220000}"/>
    <cellStyle name="Normal 5 13 4 4 3 6" xfId="8912" xr:uid="{00000000-0005-0000-0000-0000CB220000}"/>
    <cellStyle name="Normal 5 13 4 4 3 7" xfId="8913" xr:uid="{00000000-0005-0000-0000-0000CC220000}"/>
    <cellStyle name="Normal 5 13 4 4 3 8" xfId="8914" xr:uid="{00000000-0005-0000-0000-0000CD220000}"/>
    <cellStyle name="Normal 5 13 4 4 4" xfId="8915" xr:uid="{00000000-0005-0000-0000-0000CE220000}"/>
    <cellStyle name="Normal 5 13 4 4 4 2" xfId="8916" xr:uid="{00000000-0005-0000-0000-0000CF220000}"/>
    <cellStyle name="Normal 5 13 4 4 4 3" xfId="8917" xr:uid="{00000000-0005-0000-0000-0000D0220000}"/>
    <cellStyle name="Normal 5 13 4 4 4 4" xfId="8918" xr:uid="{00000000-0005-0000-0000-0000D1220000}"/>
    <cellStyle name="Normal 5 13 4 4 4 5" xfId="8919" xr:uid="{00000000-0005-0000-0000-0000D2220000}"/>
    <cellStyle name="Normal 5 13 4 4 4 6" xfId="8920" xr:uid="{00000000-0005-0000-0000-0000D3220000}"/>
    <cellStyle name="Normal 5 13 4 4 4 7" xfId="8921" xr:uid="{00000000-0005-0000-0000-0000D4220000}"/>
    <cellStyle name="Normal 5 13 4 4 4 8" xfId="8922" xr:uid="{00000000-0005-0000-0000-0000D5220000}"/>
    <cellStyle name="Normal 5 13 4 4 5" xfId="8923" xr:uid="{00000000-0005-0000-0000-0000D6220000}"/>
    <cellStyle name="Normal 5 13 4 4 5 2" xfId="8924" xr:uid="{00000000-0005-0000-0000-0000D7220000}"/>
    <cellStyle name="Normal 5 13 4 4 5 3" xfId="8925" xr:uid="{00000000-0005-0000-0000-0000D8220000}"/>
    <cellStyle name="Normal 5 13 4 4 5 4" xfId="8926" xr:uid="{00000000-0005-0000-0000-0000D9220000}"/>
    <cellStyle name="Normal 5 13 4 4 5 5" xfId="8927" xr:uid="{00000000-0005-0000-0000-0000DA220000}"/>
    <cellStyle name="Normal 5 13 4 4 5 6" xfId="8928" xr:uid="{00000000-0005-0000-0000-0000DB220000}"/>
    <cellStyle name="Normal 5 13 4 4 5 7" xfId="8929" xr:uid="{00000000-0005-0000-0000-0000DC220000}"/>
    <cellStyle name="Normal 5 13 4 4 5 8" xfId="8930" xr:uid="{00000000-0005-0000-0000-0000DD220000}"/>
    <cellStyle name="Normal 5 13 4 4 6" xfId="8931" xr:uid="{00000000-0005-0000-0000-0000DE220000}"/>
    <cellStyle name="Normal 5 13 4 4 7" xfId="8932" xr:uid="{00000000-0005-0000-0000-0000DF220000}"/>
    <cellStyle name="Normal 5 13 4 4 8" xfId="8933" xr:uid="{00000000-0005-0000-0000-0000E0220000}"/>
    <cellStyle name="Normal 5 13 4 4 9" xfId="8934" xr:uid="{00000000-0005-0000-0000-0000E1220000}"/>
    <cellStyle name="Normal 5 13 4 5" xfId="8935" xr:uid="{00000000-0005-0000-0000-0000E2220000}"/>
    <cellStyle name="Normal 5 13 4 5 10" xfId="8936" xr:uid="{00000000-0005-0000-0000-0000E3220000}"/>
    <cellStyle name="Normal 5 13 4 5 11" xfId="8937" xr:uid="{00000000-0005-0000-0000-0000E4220000}"/>
    <cellStyle name="Normal 5 13 4 5 12" xfId="8938" xr:uid="{00000000-0005-0000-0000-0000E5220000}"/>
    <cellStyle name="Normal 5 13 4 5 2" xfId="8939" xr:uid="{00000000-0005-0000-0000-0000E6220000}"/>
    <cellStyle name="Normal 5 13 4 5 2 2" xfId="8940" xr:uid="{00000000-0005-0000-0000-0000E7220000}"/>
    <cellStyle name="Normal 5 13 4 5 2 3" xfId="8941" xr:uid="{00000000-0005-0000-0000-0000E8220000}"/>
    <cellStyle name="Normal 5 13 4 5 2 4" xfId="8942" xr:uid="{00000000-0005-0000-0000-0000E9220000}"/>
    <cellStyle name="Normal 5 13 4 5 2 5" xfId="8943" xr:uid="{00000000-0005-0000-0000-0000EA220000}"/>
    <cellStyle name="Normal 5 13 4 5 2 6" xfId="8944" xr:uid="{00000000-0005-0000-0000-0000EB220000}"/>
    <cellStyle name="Normal 5 13 4 5 2 7" xfId="8945" xr:uid="{00000000-0005-0000-0000-0000EC220000}"/>
    <cellStyle name="Normal 5 13 4 5 2 8" xfId="8946" xr:uid="{00000000-0005-0000-0000-0000ED220000}"/>
    <cellStyle name="Normal 5 13 4 5 3" xfId="8947" xr:uid="{00000000-0005-0000-0000-0000EE220000}"/>
    <cellStyle name="Normal 5 13 4 5 3 2" xfId="8948" xr:uid="{00000000-0005-0000-0000-0000EF220000}"/>
    <cellStyle name="Normal 5 13 4 5 3 3" xfId="8949" xr:uid="{00000000-0005-0000-0000-0000F0220000}"/>
    <cellStyle name="Normal 5 13 4 5 3 4" xfId="8950" xr:uid="{00000000-0005-0000-0000-0000F1220000}"/>
    <cellStyle name="Normal 5 13 4 5 3 5" xfId="8951" xr:uid="{00000000-0005-0000-0000-0000F2220000}"/>
    <cellStyle name="Normal 5 13 4 5 3 6" xfId="8952" xr:uid="{00000000-0005-0000-0000-0000F3220000}"/>
    <cellStyle name="Normal 5 13 4 5 3 7" xfId="8953" xr:uid="{00000000-0005-0000-0000-0000F4220000}"/>
    <cellStyle name="Normal 5 13 4 5 3 8" xfId="8954" xr:uid="{00000000-0005-0000-0000-0000F5220000}"/>
    <cellStyle name="Normal 5 13 4 5 4" xfId="8955" xr:uid="{00000000-0005-0000-0000-0000F6220000}"/>
    <cellStyle name="Normal 5 13 4 5 4 2" xfId="8956" xr:uid="{00000000-0005-0000-0000-0000F7220000}"/>
    <cellStyle name="Normal 5 13 4 5 4 3" xfId="8957" xr:uid="{00000000-0005-0000-0000-0000F8220000}"/>
    <cellStyle name="Normal 5 13 4 5 4 4" xfId="8958" xr:uid="{00000000-0005-0000-0000-0000F9220000}"/>
    <cellStyle name="Normal 5 13 4 5 4 5" xfId="8959" xr:uid="{00000000-0005-0000-0000-0000FA220000}"/>
    <cellStyle name="Normal 5 13 4 5 4 6" xfId="8960" xr:uid="{00000000-0005-0000-0000-0000FB220000}"/>
    <cellStyle name="Normal 5 13 4 5 4 7" xfId="8961" xr:uid="{00000000-0005-0000-0000-0000FC220000}"/>
    <cellStyle name="Normal 5 13 4 5 4 8" xfId="8962" xr:uid="{00000000-0005-0000-0000-0000FD220000}"/>
    <cellStyle name="Normal 5 13 4 5 5" xfId="8963" xr:uid="{00000000-0005-0000-0000-0000FE220000}"/>
    <cellStyle name="Normal 5 13 4 5 5 2" xfId="8964" xr:uid="{00000000-0005-0000-0000-0000FF220000}"/>
    <cellStyle name="Normal 5 13 4 5 5 3" xfId="8965" xr:uid="{00000000-0005-0000-0000-000000230000}"/>
    <cellStyle name="Normal 5 13 4 5 5 4" xfId="8966" xr:uid="{00000000-0005-0000-0000-000001230000}"/>
    <cellStyle name="Normal 5 13 4 5 5 5" xfId="8967" xr:uid="{00000000-0005-0000-0000-000002230000}"/>
    <cellStyle name="Normal 5 13 4 5 5 6" xfId="8968" xr:uid="{00000000-0005-0000-0000-000003230000}"/>
    <cellStyle name="Normal 5 13 4 5 5 7" xfId="8969" xr:uid="{00000000-0005-0000-0000-000004230000}"/>
    <cellStyle name="Normal 5 13 4 5 5 8" xfId="8970" xr:uid="{00000000-0005-0000-0000-000005230000}"/>
    <cellStyle name="Normal 5 13 4 5 6" xfId="8971" xr:uid="{00000000-0005-0000-0000-000006230000}"/>
    <cellStyle name="Normal 5 13 4 5 7" xfId="8972" xr:uid="{00000000-0005-0000-0000-000007230000}"/>
    <cellStyle name="Normal 5 13 4 5 8" xfId="8973" xr:uid="{00000000-0005-0000-0000-000008230000}"/>
    <cellStyle name="Normal 5 13 4 5 9" xfId="8974" xr:uid="{00000000-0005-0000-0000-000009230000}"/>
    <cellStyle name="Normal 5 13 4 6" xfId="8975" xr:uid="{00000000-0005-0000-0000-00000A230000}"/>
    <cellStyle name="Normal 5 13 4 6 10" xfId="8976" xr:uid="{00000000-0005-0000-0000-00000B230000}"/>
    <cellStyle name="Normal 5 13 4 6 11" xfId="8977" xr:uid="{00000000-0005-0000-0000-00000C230000}"/>
    <cellStyle name="Normal 5 13 4 6 12" xfId="8978" xr:uid="{00000000-0005-0000-0000-00000D230000}"/>
    <cellStyle name="Normal 5 13 4 6 2" xfId="8979" xr:uid="{00000000-0005-0000-0000-00000E230000}"/>
    <cellStyle name="Normal 5 13 4 6 2 2" xfId="8980" xr:uid="{00000000-0005-0000-0000-00000F230000}"/>
    <cellStyle name="Normal 5 13 4 6 2 3" xfId="8981" xr:uid="{00000000-0005-0000-0000-000010230000}"/>
    <cellStyle name="Normal 5 13 4 6 2 4" xfId="8982" xr:uid="{00000000-0005-0000-0000-000011230000}"/>
    <cellStyle name="Normal 5 13 4 6 2 5" xfId="8983" xr:uid="{00000000-0005-0000-0000-000012230000}"/>
    <cellStyle name="Normal 5 13 4 6 2 6" xfId="8984" xr:uid="{00000000-0005-0000-0000-000013230000}"/>
    <cellStyle name="Normal 5 13 4 6 2 7" xfId="8985" xr:uid="{00000000-0005-0000-0000-000014230000}"/>
    <cellStyle name="Normal 5 13 4 6 2 8" xfId="8986" xr:uid="{00000000-0005-0000-0000-000015230000}"/>
    <cellStyle name="Normal 5 13 4 6 3" xfId="8987" xr:uid="{00000000-0005-0000-0000-000016230000}"/>
    <cellStyle name="Normal 5 13 4 6 3 2" xfId="8988" xr:uid="{00000000-0005-0000-0000-000017230000}"/>
    <cellStyle name="Normal 5 13 4 6 3 3" xfId="8989" xr:uid="{00000000-0005-0000-0000-000018230000}"/>
    <cellStyle name="Normal 5 13 4 6 3 4" xfId="8990" xr:uid="{00000000-0005-0000-0000-000019230000}"/>
    <cellStyle name="Normal 5 13 4 6 3 5" xfId="8991" xr:uid="{00000000-0005-0000-0000-00001A230000}"/>
    <cellStyle name="Normal 5 13 4 6 3 6" xfId="8992" xr:uid="{00000000-0005-0000-0000-00001B230000}"/>
    <cellStyle name="Normal 5 13 4 6 3 7" xfId="8993" xr:uid="{00000000-0005-0000-0000-00001C230000}"/>
    <cellStyle name="Normal 5 13 4 6 3 8" xfId="8994" xr:uid="{00000000-0005-0000-0000-00001D230000}"/>
    <cellStyle name="Normal 5 13 4 6 4" xfId="8995" xr:uid="{00000000-0005-0000-0000-00001E230000}"/>
    <cellStyle name="Normal 5 13 4 6 4 2" xfId="8996" xr:uid="{00000000-0005-0000-0000-00001F230000}"/>
    <cellStyle name="Normal 5 13 4 6 4 3" xfId="8997" xr:uid="{00000000-0005-0000-0000-000020230000}"/>
    <cellStyle name="Normal 5 13 4 6 4 4" xfId="8998" xr:uid="{00000000-0005-0000-0000-000021230000}"/>
    <cellStyle name="Normal 5 13 4 6 4 5" xfId="8999" xr:uid="{00000000-0005-0000-0000-000022230000}"/>
    <cellStyle name="Normal 5 13 4 6 4 6" xfId="9000" xr:uid="{00000000-0005-0000-0000-000023230000}"/>
    <cellStyle name="Normal 5 13 4 6 4 7" xfId="9001" xr:uid="{00000000-0005-0000-0000-000024230000}"/>
    <cellStyle name="Normal 5 13 4 6 4 8" xfId="9002" xr:uid="{00000000-0005-0000-0000-000025230000}"/>
    <cellStyle name="Normal 5 13 4 6 5" xfId="9003" xr:uid="{00000000-0005-0000-0000-000026230000}"/>
    <cellStyle name="Normal 5 13 4 6 5 2" xfId="9004" xr:uid="{00000000-0005-0000-0000-000027230000}"/>
    <cellStyle name="Normal 5 13 4 6 5 3" xfId="9005" xr:uid="{00000000-0005-0000-0000-000028230000}"/>
    <cellStyle name="Normal 5 13 4 6 5 4" xfId="9006" xr:uid="{00000000-0005-0000-0000-000029230000}"/>
    <cellStyle name="Normal 5 13 4 6 5 5" xfId="9007" xr:uid="{00000000-0005-0000-0000-00002A230000}"/>
    <cellStyle name="Normal 5 13 4 6 5 6" xfId="9008" xr:uid="{00000000-0005-0000-0000-00002B230000}"/>
    <cellStyle name="Normal 5 13 4 6 5 7" xfId="9009" xr:uid="{00000000-0005-0000-0000-00002C230000}"/>
    <cellStyle name="Normal 5 13 4 6 5 8" xfId="9010" xr:uid="{00000000-0005-0000-0000-00002D230000}"/>
    <cellStyle name="Normal 5 13 4 6 6" xfId="9011" xr:uid="{00000000-0005-0000-0000-00002E230000}"/>
    <cellStyle name="Normal 5 13 4 6 7" xfId="9012" xr:uid="{00000000-0005-0000-0000-00002F230000}"/>
    <cellStyle name="Normal 5 13 4 6 8" xfId="9013" xr:uid="{00000000-0005-0000-0000-000030230000}"/>
    <cellStyle name="Normal 5 13 4 6 9" xfId="9014" xr:uid="{00000000-0005-0000-0000-000031230000}"/>
    <cellStyle name="Normal 5 13 4 7" xfId="9015" xr:uid="{00000000-0005-0000-0000-000032230000}"/>
    <cellStyle name="Normal 5 13 4 7 10" xfId="9016" xr:uid="{00000000-0005-0000-0000-000033230000}"/>
    <cellStyle name="Normal 5 13 4 7 11" xfId="9017" xr:uid="{00000000-0005-0000-0000-000034230000}"/>
    <cellStyle name="Normal 5 13 4 7 12" xfId="9018" xr:uid="{00000000-0005-0000-0000-000035230000}"/>
    <cellStyle name="Normal 5 13 4 7 2" xfId="9019" xr:uid="{00000000-0005-0000-0000-000036230000}"/>
    <cellStyle name="Normal 5 13 4 7 2 2" xfId="9020" xr:uid="{00000000-0005-0000-0000-000037230000}"/>
    <cellStyle name="Normal 5 13 4 7 2 3" xfId="9021" xr:uid="{00000000-0005-0000-0000-000038230000}"/>
    <cellStyle name="Normal 5 13 4 7 2 4" xfId="9022" xr:uid="{00000000-0005-0000-0000-000039230000}"/>
    <cellStyle name="Normal 5 13 4 7 2 5" xfId="9023" xr:uid="{00000000-0005-0000-0000-00003A230000}"/>
    <cellStyle name="Normal 5 13 4 7 2 6" xfId="9024" xr:uid="{00000000-0005-0000-0000-00003B230000}"/>
    <cellStyle name="Normal 5 13 4 7 2 7" xfId="9025" xr:uid="{00000000-0005-0000-0000-00003C230000}"/>
    <cellStyle name="Normal 5 13 4 7 2 8" xfId="9026" xr:uid="{00000000-0005-0000-0000-00003D230000}"/>
    <cellStyle name="Normal 5 13 4 7 3" xfId="9027" xr:uid="{00000000-0005-0000-0000-00003E230000}"/>
    <cellStyle name="Normal 5 13 4 7 3 2" xfId="9028" xr:uid="{00000000-0005-0000-0000-00003F230000}"/>
    <cellStyle name="Normal 5 13 4 7 3 3" xfId="9029" xr:uid="{00000000-0005-0000-0000-000040230000}"/>
    <cellStyle name="Normal 5 13 4 7 3 4" xfId="9030" xr:uid="{00000000-0005-0000-0000-000041230000}"/>
    <cellStyle name="Normal 5 13 4 7 3 5" xfId="9031" xr:uid="{00000000-0005-0000-0000-000042230000}"/>
    <cellStyle name="Normal 5 13 4 7 3 6" xfId="9032" xr:uid="{00000000-0005-0000-0000-000043230000}"/>
    <cellStyle name="Normal 5 13 4 7 3 7" xfId="9033" xr:uid="{00000000-0005-0000-0000-000044230000}"/>
    <cellStyle name="Normal 5 13 4 7 3 8" xfId="9034" xr:uid="{00000000-0005-0000-0000-000045230000}"/>
    <cellStyle name="Normal 5 13 4 7 4" xfId="9035" xr:uid="{00000000-0005-0000-0000-000046230000}"/>
    <cellStyle name="Normal 5 13 4 7 4 2" xfId="9036" xr:uid="{00000000-0005-0000-0000-000047230000}"/>
    <cellStyle name="Normal 5 13 4 7 4 3" xfId="9037" xr:uid="{00000000-0005-0000-0000-000048230000}"/>
    <cellStyle name="Normal 5 13 4 7 4 4" xfId="9038" xr:uid="{00000000-0005-0000-0000-000049230000}"/>
    <cellStyle name="Normal 5 13 4 7 4 5" xfId="9039" xr:uid="{00000000-0005-0000-0000-00004A230000}"/>
    <cellStyle name="Normal 5 13 4 7 4 6" xfId="9040" xr:uid="{00000000-0005-0000-0000-00004B230000}"/>
    <cellStyle name="Normal 5 13 4 7 4 7" xfId="9041" xr:uid="{00000000-0005-0000-0000-00004C230000}"/>
    <cellStyle name="Normal 5 13 4 7 4 8" xfId="9042" xr:uid="{00000000-0005-0000-0000-00004D230000}"/>
    <cellStyle name="Normal 5 13 4 7 5" xfId="9043" xr:uid="{00000000-0005-0000-0000-00004E230000}"/>
    <cellStyle name="Normal 5 13 4 7 5 2" xfId="9044" xr:uid="{00000000-0005-0000-0000-00004F230000}"/>
    <cellStyle name="Normal 5 13 4 7 5 3" xfId="9045" xr:uid="{00000000-0005-0000-0000-000050230000}"/>
    <cellStyle name="Normal 5 13 4 7 5 4" xfId="9046" xr:uid="{00000000-0005-0000-0000-000051230000}"/>
    <cellStyle name="Normal 5 13 4 7 5 5" xfId="9047" xr:uid="{00000000-0005-0000-0000-000052230000}"/>
    <cellStyle name="Normal 5 13 4 7 5 6" xfId="9048" xr:uid="{00000000-0005-0000-0000-000053230000}"/>
    <cellStyle name="Normal 5 13 4 7 5 7" xfId="9049" xr:uid="{00000000-0005-0000-0000-000054230000}"/>
    <cellStyle name="Normal 5 13 4 7 5 8" xfId="9050" xr:uid="{00000000-0005-0000-0000-000055230000}"/>
    <cellStyle name="Normal 5 13 4 7 6" xfId="9051" xr:uid="{00000000-0005-0000-0000-000056230000}"/>
    <cellStyle name="Normal 5 13 4 7 7" xfId="9052" xr:uid="{00000000-0005-0000-0000-000057230000}"/>
    <cellStyle name="Normal 5 13 4 7 8" xfId="9053" xr:uid="{00000000-0005-0000-0000-000058230000}"/>
    <cellStyle name="Normal 5 13 4 7 9" xfId="9054" xr:uid="{00000000-0005-0000-0000-000059230000}"/>
    <cellStyle name="Normal 5 13 4 8" xfId="9055" xr:uid="{00000000-0005-0000-0000-00005A230000}"/>
    <cellStyle name="Normal 5 13 4 8 10" xfId="9056" xr:uid="{00000000-0005-0000-0000-00005B230000}"/>
    <cellStyle name="Normal 5 13 4 8 11" xfId="9057" xr:uid="{00000000-0005-0000-0000-00005C230000}"/>
    <cellStyle name="Normal 5 13 4 8 12" xfId="9058" xr:uid="{00000000-0005-0000-0000-00005D230000}"/>
    <cellStyle name="Normal 5 13 4 8 2" xfId="9059" xr:uid="{00000000-0005-0000-0000-00005E230000}"/>
    <cellStyle name="Normal 5 13 4 8 2 2" xfId="9060" xr:uid="{00000000-0005-0000-0000-00005F230000}"/>
    <cellStyle name="Normal 5 13 4 8 2 3" xfId="9061" xr:uid="{00000000-0005-0000-0000-000060230000}"/>
    <cellStyle name="Normal 5 13 4 8 2 4" xfId="9062" xr:uid="{00000000-0005-0000-0000-000061230000}"/>
    <cellStyle name="Normal 5 13 4 8 2 5" xfId="9063" xr:uid="{00000000-0005-0000-0000-000062230000}"/>
    <cellStyle name="Normal 5 13 4 8 2 6" xfId="9064" xr:uid="{00000000-0005-0000-0000-000063230000}"/>
    <cellStyle name="Normal 5 13 4 8 2 7" xfId="9065" xr:uid="{00000000-0005-0000-0000-000064230000}"/>
    <cellStyle name="Normal 5 13 4 8 2 8" xfId="9066" xr:uid="{00000000-0005-0000-0000-000065230000}"/>
    <cellStyle name="Normal 5 13 4 8 3" xfId="9067" xr:uid="{00000000-0005-0000-0000-000066230000}"/>
    <cellStyle name="Normal 5 13 4 8 3 2" xfId="9068" xr:uid="{00000000-0005-0000-0000-000067230000}"/>
    <cellStyle name="Normal 5 13 4 8 3 3" xfId="9069" xr:uid="{00000000-0005-0000-0000-000068230000}"/>
    <cellStyle name="Normal 5 13 4 8 3 4" xfId="9070" xr:uid="{00000000-0005-0000-0000-000069230000}"/>
    <cellStyle name="Normal 5 13 4 8 3 5" xfId="9071" xr:uid="{00000000-0005-0000-0000-00006A230000}"/>
    <cellStyle name="Normal 5 13 4 8 3 6" xfId="9072" xr:uid="{00000000-0005-0000-0000-00006B230000}"/>
    <cellStyle name="Normal 5 13 4 8 3 7" xfId="9073" xr:uid="{00000000-0005-0000-0000-00006C230000}"/>
    <cellStyle name="Normal 5 13 4 8 3 8" xfId="9074" xr:uid="{00000000-0005-0000-0000-00006D230000}"/>
    <cellStyle name="Normal 5 13 4 8 4" xfId="9075" xr:uid="{00000000-0005-0000-0000-00006E230000}"/>
    <cellStyle name="Normal 5 13 4 8 4 2" xfId="9076" xr:uid="{00000000-0005-0000-0000-00006F230000}"/>
    <cellStyle name="Normal 5 13 4 8 4 3" xfId="9077" xr:uid="{00000000-0005-0000-0000-000070230000}"/>
    <cellStyle name="Normal 5 13 4 8 4 4" xfId="9078" xr:uid="{00000000-0005-0000-0000-000071230000}"/>
    <cellStyle name="Normal 5 13 4 8 4 5" xfId="9079" xr:uid="{00000000-0005-0000-0000-000072230000}"/>
    <cellStyle name="Normal 5 13 4 8 4 6" xfId="9080" xr:uid="{00000000-0005-0000-0000-000073230000}"/>
    <cellStyle name="Normal 5 13 4 8 4 7" xfId="9081" xr:uid="{00000000-0005-0000-0000-000074230000}"/>
    <cellStyle name="Normal 5 13 4 8 4 8" xfId="9082" xr:uid="{00000000-0005-0000-0000-000075230000}"/>
    <cellStyle name="Normal 5 13 4 8 5" xfId="9083" xr:uid="{00000000-0005-0000-0000-000076230000}"/>
    <cellStyle name="Normal 5 13 4 8 5 2" xfId="9084" xr:uid="{00000000-0005-0000-0000-000077230000}"/>
    <cellStyle name="Normal 5 13 4 8 5 3" xfId="9085" xr:uid="{00000000-0005-0000-0000-000078230000}"/>
    <cellStyle name="Normal 5 13 4 8 5 4" xfId="9086" xr:uid="{00000000-0005-0000-0000-000079230000}"/>
    <cellStyle name="Normal 5 13 4 8 5 5" xfId="9087" xr:uid="{00000000-0005-0000-0000-00007A230000}"/>
    <cellStyle name="Normal 5 13 4 8 5 6" xfId="9088" xr:uid="{00000000-0005-0000-0000-00007B230000}"/>
    <cellStyle name="Normal 5 13 4 8 5 7" xfId="9089" xr:uid="{00000000-0005-0000-0000-00007C230000}"/>
    <cellStyle name="Normal 5 13 4 8 5 8" xfId="9090" xr:uid="{00000000-0005-0000-0000-00007D230000}"/>
    <cellStyle name="Normal 5 13 4 8 6" xfId="9091" xr:uid="{00000000-0005-0000-0000-00007E230000}"/>
    <cellStyle name="Normal 5 13 4 8 7" xfId="9092" xr:uid="{00000000-0005-0000-0000-00007F230000}"/>
    <cellStyle name="Normal 5 13 4 8 8" xfId="9093" xr:uid="{00000000-0005-0000-0000-000080230000}"/>
    <cellStyle name="Normal 5 13 4 8 9" xfId="9094" xr:uid="{00000000-0005-0000-0000-000081230000}"/>
    <cellStyle name="Normal 5 13 4 9" xfId="9095" xr:uid="{00000000-0005-0000-0000-000082230000}"/>
    <cellStyle name="Normal 5 13 4 9 10" xfId="9096" xr:uid="{00000000-0005-0000-0000-000083230000}"/>
    <cellStyle name="Normal 5 13 4 9 11" xfId="9097" xr:uid="{00000000-0005-0000-0000-000084230000}"/>
    <cellStyle name="Normal 5 13 4 9 12" xfId="9098" xr:uid="{00000000-0005-0000-0000-000085230000}"/>
    <cellStyle name="Normal 5 13 4 9 2" xfId="9099" xr:uid="{00000000-0005-0000-0000-000086230000}"/>
    <cellStyle name="Normal 5 13 4 9 2 2" xfId="9100" xr:uid="{00000000-0005-0000-0000-000087230000}"/>
    <cellStyle name="Normal 5 13 4 9 2 3" xfId="9101" xr:uid="{00000000-0005-0000-0000-000088230000}"/>
    <cellStyle name="Normal 5 13 4 9 2 4" xfId="9102" xr:uid="{00000000-0005-0000-0000-000089230000}"/>
    <cellStyle name="Normal 5 13 4 9 2 5" xfId="9103" xr:uid="{00000000-0005-0000-0000-00008A230000}"/>
    <cellStyle name="Normal 5 13 4 9 2 6" xfId="9104" xr:uid="{00000000-0005-0000-0000-00008B230000}"/>
    <cellStyle name="Normal 5 13 4 9 2 7" xfId="9105" xr:uid="{00000000-0005-0000-0000-00008C230000}"/>
    <cellStyle name="Normal 5 13 4 9 2 8" xfId="9106" xr:uid="{00000000-0005-0000-0000-00008D230000}"/>
    <cellStyle name="Normal 5 13 4 9 3" xfId="9107" xr:uid="{00000000-0005-0000-0000-00008E230000}"/>
    <cellStyle name="Normal 5 13 4 9 3 2" xfId="9108" xr:uid="{00000000-0005-0000-0000-00008F230000}"/>
    <cellStyle name="Normal 5 13 4 9 3 3" xfId="9109" xr:uid="{00000000-0005-0000-0000-000090230000}"/>
    <cellStyle name="Normal 5 13 4 9 3 4" xfId="9110" xr:uid="{00000000-0005-0000-0000-000091230000}"/>
    <cellStyle name="Normal 5 13 4 9 3 5" xfId="9111" xr:uid="{00000000-0005-0000-0000-000092230000}"/>
    <cellStyle name="Normal 5 13 4 9 3 6" xfId="9112" xr:uid="{00000000-0005-0000-0000-000093230000}"/>
    <cellStyle name="Normal 5 13 4 9 3 7" xfId="9113" xr:uid="{00000000-0005-0000-0000-000094230000}"/>
    <cellStyle name="Normal 5 13 4 9 3 8" xfId="9114" xr:uid="{00000000-0005-0000-0000-000095230000}"/>
    <cellStyle name="Normal 5 13 4 9 4" xfId="9115" xr:uid="{00000000-0005-0000-0000-000096230000}"/>
    <cellStyle name="Normal 5 13 4 9 4 2" xfId="9116" xr:uid="{00000000-0005-0000-0000-000097230000}"/>
    <cellStyle name="Normal 5 13 4 9 4 3" xfId="9117" xr:uid="{00000000-0005-0000-0000-000098230000}"/>
    <cellStyle name="Normal 5 13 4 9 4 4" xfId="9118" xr:uid="{00000000-0005-0000-0000-000099230000}"/>
    <cellStyle name="Normal 5 13 4 9 4 5" xfId="9119" xr:uid="{00000000-0005-0000-0000-00009A230000}"/>
    <cellStyle name="Normal 5 13 4 9 4 6" xfId="9120" xr:uid="{00000000-0005-0000-0000-00009B230000}"/>
    <cellStyle name="Normal 5 13 4 9 4 7" xfId="9121" xr:uid="{00000000-0005-0000-0000-00009C230000}"/>
    <cellStyle name="Normal 5 13 4 9 4 8" xfId="9122" xr:uid="{00000000-0005-0000-0000-00009D230000}"/>
    <cellStyle name="Normal 5 13 4 9 5" xfId="9123" xr:uid="{00000000-0005-0000-0000-00009E230000}"/>
    <cellStyle name="Normal 5 13 4 9 5 2" xfId="9124" xr:uid="{00000000-0005-0000-0000-00009F230000}"/>
    <cellStyle name="Normal 5 13 4 9 5 3" xfId="9125" xr:uid="{00000000-0005-0000-0000-0000A0230000}"/>
    <cellStyle name="Normal 5 13 4 9 5 4" xfId="9126" xr:uid="{00000000-0005-0000-0000-0000A1230000}"/>
    <cellStyle name="Normal 5 13 4 9 5 5" xfId="9127" xr:uid="{00000000-0005-0000-0000-0000A2230000}"/>
    <cellStyle name="Normal 5 13 4 9 5 6" xfId="9128" xr:uid="{00000000-0005-0000-0000-0000A3230000}"/>
    <cellStyle name="Normal 5 13 4 9 5 7" xfId="9129" xr:uid="{00000000-0005-0000-0000-0000A4230000}"/>
    <cellStyle name="Normal 5 13 4 9 5 8" xfId="9130" xr:uid="{00000000-0005-0000-0000-0000A5230000}"/>
    <cellStyle name="Normal 5 13 4 9 6" xfId="9131" xr:uid="{00000000-0005-0000-0000-0000A6230000}"/>
    <cellStyle name="Normal 5 13 4 9 7" xfId="9132" xr:uid="{00000000-0005-0000-0000-0000A7230000}"/>
    <cellStyle name="Normal 5 13 4 9 8" xfId="9133" xr:uid="{00000000-0005-0000-0000-0000A8230000}"/>
    <cellStyle name="Normal 5 13 4 9 9" xfId="9134" xr:uid="{00000000-0005-0000-0000-0000A9230000}"/>
    <cellStyle name="Normal 5 13 5" xfId="9135" xr:uid="{00000000-0005-0000-0000-0000AA230000}"/>
    <cellStyle name="Normal 5 13 5 10" xfId="9136" xr:uid="{00000000-0005-0000-0000-0000AB230000}"/>
    <cellStyle name="Normal 5 13 5 11" xfId="9137" xr:uid="{00000000-0005-0000-0000-0000AC230000}"/>
    <cellStyle name="Normal 5 13 5 12" xfId="9138" xr:uid="{00000000-0005-0000-0000-0000AD230000}"/>
    <cellStyle name="Normal 5 13 5 2" xfId="9139" xr:uid="{00000000-0005-0000-0000-0000AE230000}"/>
    <cellStyle name="Normal 5 13 5 2 2" xfId="9140" xr:uid="{00000000-0005-0000-0000-0000AF230000}"/>
    <cellStyle name="Normal 5 13 5 2 3" xfId="9141" xr:uid="{00000000-0005-0000-0000-0000B0230000}"/>
    <cellStyle name="Normal 5 13 5 2 4" xfId="9142" xr:uid="{00000000-0005-0000-0000-0000B1230000}"/>
    <cellStyle name="Normal 5 13 5 2 5" xfId="9143" xr:uid="{00000000-0005-0000-0000-0000B2230000}"/>
    <cellStyle name="Normal 5 13 5 2 6" xfId="9144" xr:uid="{00000000-0005-0000-0000-0000B3230000}"/>
    <cellStyle name="Normal 5 13 5 2 7" xfId="9145" xr:uid="{00000000-0005-0000-0000-0000B4230000}"/>
    <cellStyle name="Normal 5 13 5 2 8" xfId="9146" xr:uid="{00000000-0005-0000-0000-0000B5230000}"/>
    <cellStyle name="Normal 5 13 5 3" xfId="9147" xr:uid="{00000000-0005-0000-0000-0000B6230000}"/>
    <cellStyle name="Normal 5 13 5 3 2" xfId="9148" xr:uid="{00000000-0005-0000-0000-0000B7230000}"/>
    <cellStyle name="Normal 5 13 5 3 3" xfId="9149" xr:uid="{00000000-0005-0000-0000-0000B8230000}"/>
    <cellStyle name="Normal 5 13 5 3 4" xfId="9150" xr:uid="{00000000-0005-0000-0000-0000B9230000}"/>
    <cellStyle name="Normal 5 13 5 3 5" xfId="9151" xr:uid="{00000000-0005-0000-0000-0000BA230000}"/>
    <cellStyle name="Normal 5 13 5 3 6" xfId="9152" xr:uid="{00000000-0005-0000-0000-0000BB230000}"/>
    <cellStyle name="Normal 5 13 5 3 7" xfId="9153" xr:uid="{00000000-0005-0000-0000-0000BC230000}"/>
    <cellStyle name="Normal 5 13 5 3 8" xfId="9154" xr:uid="{00000000-0005-0000-0000-0000BD230000}"/>
    <cellStyle name="Normal 5 13 5 4" xfId="9155" xr:uid="{00000000-0005-0000-0000-0000BE230000}"/>
    <cellStyle name="Normal 5 13 5 4 2" xfId="9156" xr:uid="{00000000-0005-0000-0000-0000BF230000}"/>
    <cellStyle name="Normal 5 13 5 4 3" xfId="9157" xr:uid="{00000000-0005-0000-0000-0000C0230000}"/>
    <cellStyle name="Normal 5 13 5 4 4" xfId="9158" xr:uid="{00000000-0005-0000-0000-0000C1230000}"/>
    <cellStyle name="Normal 5 13 5 4 5" xfId="9159" xr:uid="{00000000-0005-0000-0000-0000C2230000}"/>
    <cellStyle name="Normal 5 13 5 4 6" xfId="9160" xr:uid="{00000000-0005-0000-0000-0000C3230000}"/>
    <cellStyle name="Normal 5 13 5 4 7" xfId="9161" xr:uid="{00000000-0005-0000-0000-0000C4230000}"/>
    <cellStyle name="Normal 5 13 5 4 8" xfId="9162" xr:uid="{00000000-0005-0000-0000-0000C5230000}"/>
    <cellStyle name="Normal 5 13 5 5" xfId="9163" xr:uid="{00000000-0005-0000-0000-0000C6230000}"/>
    <cellStyle name="Normal 5 13 5 5 2" xfId="9164" xr:uid="{00000000-0005-0000-0000-0000C7230000}"/>
    <cellStyle name="Normal 5 13 5 5 3" xfId="9165" xr:uid="{00000000-0005-0000-0000-0000C8230000}"/>
    <cellStyle name="Normal 5 13 5 5 4" xfId="9166" xr:uid="{00000000-0005-0000-0000-0000C9230000}"/>
    <cellStyle name="Normal 5 13 5 5 5" xfId="9167" xr:uid="{00000000-0005-0000-0000-0000CA230000}"/>
    <cellStyle name="Normal 5 13 5 5 6" xfId="9168" xr:uid="{00000000-0005-0000-0000-0000CB230000}"/>
    <cellStyle name="Normal 5 13 5 5 7" xfId="9169" xr:uid="{00000000-0005-0000-0000-0000CC230000}"/>
    <cellStyle name="Normal 5 13 5 5 8" xfId="9170" xr:uid="{00000000-0005-0000-0000-0000CD230000}"/>
    <cellStyle name="Normal 5 13 5 6" xfId="9171" xr:uid="{00000000-0005-0000-0000-0000CE230000}"/>
    <cellStyle name="Normal 5 13 5 7" xfId="9172" xr:uid="{00000000-0005-0000-0000-0000CF230000}"/>
    <cellStyle name="Normal 5 13 5 8" xfId="9173" xr:uid="{00000000-0005-0000-0000-0000D0230000}"/>
    <cellStyle name="Normal 5 13 5 9" xfId="9174" xr:uid="{00000000-0005-0000-0000-0000D1230000}"/>
    <cellStyle name="Normal 5 13 6" xfId="9175" xr:uid="{00000000-0005-0000-0000-0000D2230000}"/>
    <cellStyle name="Normal 5 13 6 10" xfId="9176" xr:uid="{00000000-0005-0000-0000-0000D3230000}"/>
    <cellStyle name="Normal 5 13 6 11" xfId="9177" xr:uid="{00000000-0005-0000-0000-0000D4230000}"/>
    <cellStyle name="Normal 5 13 6 12" xfId="9178" xr:uid="{00000000-0005-0000-0000-0000D5230000}"/>
    <cellStyle name="Normal 5 13 6 2" xfId="9179" xr:uid="{00000000-0005-0000-0000-0000D6230000}"/>
    <cellStyle name="Normal 5 13 6 2 2" xfId="9180" xr:uid="{00000000-0005-0000-0000-0000D7230000}"/>
    <cellStyle name="Normal 5 13 6 2 3" xfId="9181" xr:uid="{00000000-0005-0000-0000-0000D8230000}"/>
    <cellStyle name="Normal 5 13 6 2 4" xfId="9182" xr:uid="{00000000-0005-0000-0000-0000D9230000}"/>
    <cellStyle name="Normal 5 13 6 2 5" xfId="9183" xr:uid="{00000000-0005-0000-0000-0000DA230000}"/>
    <cellStyle name="Normal 5 13 6 2 6" xfId="9184" xr:uid="{00000000-0005-0000-0000-0000DB230000}"/>
    <cellStyle name="Normal 5 13 6 2 7" xfId="9185" xr:uid="{00000000-0005-0000-0000-0000DC230000}"/>
    <cellStyle name="Normal 5 13 6 2 8" xfId="9186" xr:uid="{00000000-0005-0000-0000-0000DD230000}"/>
    <cellStyle name="Normal 5 13 6 3" xfId="9187" xr:uid="{00000000-0005-0000-0000-0000DE230000}"/>
    <cellStyle name="Normal 5 13 6 3 2" xfId="9188" xr:uid="{00000000-0005-0000-0000-0000DF230000}"/>
    <cellStyle name="Normal 5 13 6 3 3" xfId="9189" xr:uid="{00000000-0005-0000-0000-0000E0230000}"/>
    <cellStyle name="Normal 5 13 6 3 4" xfId="9190" xr:uid="{00000000-0005-0000-0000-0000E1230000}"/>
    <cellStyle name="Normal 5 13 6 3 5" xfId="9191" xr:uid="{00000000-0005-0000-0000-0000E2230000}"/>
    <cellStyle name="Normal 5 13 6 3 6" xfId="9192" xr:uid="{00000000-0005-0000-0000-0000E3230000}"/>
    <cellStyle name="Normal 5 13 6 3 7" xfId="9193" xr:uid="{00000000-0005-0000-0000-0000E4230000}"/>
    <cellStyle name="Normal 5 13 6 3 8" xfId="9194" xr:uid="{00000000-0005-0000-0000-0000E5230000}"/>
    <cellStyle name="Normal 5 13 6 4" xfId="9195" xr:uid="{00000000-0005-0000-0000-0000E6230000}"/>
    <cellStyle name="Normal 5 13 6 4 2" xfId="9196" xr:uid="{00000000-0005-0000-0000-0000E7230000}"/>
    <cellStyle name="Normal 5 13 6 4 3" xfId="9197" xr:uid="{00000000-0005-0000-0000-0000E8230000}"/>
    <cellStyle name="Normal 5 13 6 4 4" xfId="9198" xr:uid="{00000000-0005-0000-0000-0000E9230000}"/>
    <cellStyle name="Normal 5 13 6 4 5" xfId="9199" xr:uid="{00000000-0005-0000-0000-0000EA230000}"/>
    <cellStyle name="Normal 5 13 6 4 6" xfId="9200" xr:uid="{00000000-0005-0000-0000-0000EB230000}"/>
    <cellStyle name="Normal 5 13 6 4 7" xfId="9201" xr:uid="{00000000-0005-0000-0000-0000EC230000}"/>
    <cellStyle name="Normal 5 13 6 4 8" xfId="9202" xr:uid="{00000000-0005-0000-0000-0000ED230000}"/>
    <cellStyle name="Normal 5 13 6 5" xfId="9203" xr:uid="{00000000-0005-0000-0000-0000EE230000}"/>
    <cellStyle name="Normal 5 13 6 5 2" xfId="9204" xr:uid="{00000000-0005-0000-0000-0000EF230000}"/>
    <cellStyle name="Normal 5 13 6 5 3" xfId="9205" xr:uid="{00000000-0005-0000-0000-0000F0230000}"/>
    <cellStyle name="Normal 5 13 6 5 4" xfId="9206" xr:uid="{00000000-0005-0000-0000-0000F1230000}"/>
    <cellStyle name="Normal 5 13 6 5 5" xfId="9207" xr:uid="{00000000-0005-0000-0000-0000F2230000}"/>
    <cellStyle name="Normal 5 13 6 5 6" xfId="9208" xr:uid="{00000000-0005-0000-0000-0000F3230000}"/>
    <cellStyle name="Normal 5 13 6 5 7" xfId="9209" xr:uid="{00000000-0005-0000-0000-0000F4230000}"/>
    <cellStyle name="Normal 5 13 6 5 8" xfId="9210" xr:uid="{00000000-0005-0000-0000-0000F5230000}"/>
    <cellStyle name="Normal 5 13 6 6" xfId="9211" xr:uid="{00000000-0005-0000-0000-0000F6230000}"/>
    <cellStyle name="Normal 5 13 6 7" xfId="9212" xr:uid="{00000000-0005-0000-0000-0000F7230000}"/>
    <cellStyle name="Normal 5 13 6 8" xfId="9213" xr:uid="{00000000-0005-0000-0000-0000F8230000}"/>
    <cellStyle name="Normal 5 13 6 9" xfId="9214" xr:uid="{00000000-0005-0000-0000-0000F9230000}"/>
    <cellStyle name="Normal 5 13 7" xfId="9215" xr:uid="{00000000-0005-0000-0000-0000FA230000}"/>
    <cellStyle name="Normal 5 13 7 10" xfId="9216" xr:uid="{00000000-0005-0000-0000-0000FB230000}"/>
    <cellStyle name="Normal 5 13 7 11" xfId="9217" xr:uid="{00000000-0005-0000-0000-0000FC230000}"/>
    <cellStyle name="Normal 5 13 7 12" xfId="9218" xr:uid="{00000000-0005-0000-0000-0000FD230000}"/>
    <cellStyle name="Normal 5 13 7 2" xfId="9219" xr:uid="{00000000-0005-0000-0000-0000FE230000}"/>
    <cellStyle name="Normal 5 13 7 2 2" xfId="9220" xr:uid="{00000000-0005-0000-0000-0000FF230000}"/>
    <cellStyle name="Normal 5 13 7 2 3" xfId="9221" xr:uid="{00000000-0005-0000-0000-000000240000}"/>
    <cellStyle name="Normal 5 13 7 2 4" xfId="9222" xr:uid="{00000000-0005-0000-0000-000001240000}"/>
    <cellStyle name="Normal 5 13 7 2 5" xfId="9223" xr:uid="{00000000-0005-0000-0000-000002240000}"/>
    <cellStyle name="Normal 5 13 7 2 6" xfId="9224" xr:uid="{00000000-0005-0000-0000-000003240000}"/>
    <cellStyle name="Normal 5 13 7 2 7" xfId="9225" xr:uid="{00000000-0005-0000-0000-000004240000}"/>
    <cellStyle name="Normal 5 13 7 2 8" xfId="9226" xr:uid="{00000000-0005-0000-0000-000005240000}"/>
    <cellStyle name="Normal 5 13 7 3" xfId="9227" xr:uid="{00000000-0005-0000-0000-000006240000}"/>
    <cellStyle name="Normal 5 13 7 3 2" xfId="9228" xr:uid="{00000000-0005-0000-0000-000007240000}"/>
    <cellStyle name="Normal 5 13 7 3 3" xfId="9229" xr:uid="{00000000-0005-0000-0000-000008240000}"/>
    <cellStyle name="Normal 5 13 7 3 4" xfId="9230" xr:uid="{00000000-0005-0000-0000-000009240000}"/>
    <cellStyle name="Normal 5 13 7 3 5" xfId="9231" xr:uid="{00000000-0005-0000-0000-00000A240000}"/>
    <cellStyle name="Normal 5 13 7 3 6" xfId="9232" xr:uid="{00000000-0005-0000-0000-00000B240000}"/>
    <cellStyle name="Normal 5 13 7 3 7" xfId="9233" xr:uid="{00000000-0005-0000-0000-00000C240000}"/>
    <cellStyle name="Normal 5 13 7 3 8" xfId="9234" xr:uid="{00000000-0005-0000-0000-00000D240000}"/>
    <cellStyle name="Normal 5 13 7 4" xfId="9235" xr:uid="{00000000-0005-0000-0000-00000E240000}"/>
    <cellStyle name="Normal 5 13 7 4 2" xfId="9236" xr:uid="{00000000-0005-0000-0000-00000F240000}"/>
    <cellStyle name="Normal 5 13 7 4 3" xfId="9237" xr:uid="{00000000-0005-0000-0000-000010240000}"/>
    <cellStyle name="Normal 5 13 7 4 4" xfId="9238" xr:uid="{00000000-0005-0000-0000-000011240000}"/>
    <cellStyle name="Normal 5 13 7 4 5" xfId="9239" xr:uid="{00000000-0005-0000-0000-000012240000}"/>
    <cellStyle name="Normal 5 13 7 4 6" xfId="9240" xr:uid="{00000000-0005-0000-0000-000013240000}"/>
    <cellStyle name="Normal 5 13 7 4 7" xfId="9241" xr:uid="{00000000-0005-0000-0000-000014240000}"/>
    <cellStyle name="Normal 5 13 7 4 8" xfId="9242" xr:uid="{00000000-0005-0000-0000-000015240000}"/>
    <cellStyle name="Normal 5 13 7 5" xfId="9243" xr:uid="{00000000-0005-0000-0000-000016240000}"/>
    <cellStyle name="Normal 5 13 7 5 2" xfId="9244" xr:uid="{00000000-0005-0000-0000-000017240000}"/>
    <cellStyle name="Normal 5 13 7 5 3" xfId="9245" xr:uid="{00000000-0005-0000-0000-000018240000}"/>
    <cellStyle name="Normal 5 13 7 5 4" xfId="9246" xr:uid="{00000000-0005-0000-0000-000019240000}"/>
    <cellStyle name="Normal 5 13 7 5 5" xfId="9247" xr:uid="{00000000-0005-0000-0000-00001A240000}"/>
    <cellStyle name="Normal 5 13 7 5 6" xfId="9248" xr:uid="{00000000-0005-0000-0000-00001B240000}"/>
    <cellStyle name="Normal 5 13 7 5 7" xfId="9249" xr:uid="{00000000-0005-0000-0000-00001C240000}"/>
    <cellStyle name="Normal 5 13 7 5 8" xfId="9250" xr:uid="{00000000-0005-0000-0000-00001D240000}"/>
    <cellStyle name="Normal 5 13 7 6" xfId="9251" xr:uid="{00000000-0005-0000-0000-00001E240000}"/>
    <cellStyle name="Normal 5 13 7 7" xfId="9252" xr:uid="{00000000-0005-0000-0000-00001F240000}"/>
    <cellStyle name="Normal 5 13 7 8" xfId="9253" xr:uid="{00000000-0005-0000-0000-000020240000}"/>
    <cellStyle name="Normal 5 13 7 9" xfId="9254" xr:uid="{00000000-0005-0000-0000-000021240000}"/>
    <cellStyle name="Normal 5 13 8" xfId="9255" xr:uid="{00000000-0005-0000-0000-000022240000}"/>
    <cellStyle name="Normal 5 13 8 10" xfId="9256" xr:uid="{00000000-0005-0000-0000-000023240000}"/>
    <cellStyle name="Normal 5 13 8 11" xfId="9257" xr:uid="{00000000-0005-0000-0000-000024240000}"/>
    <cellStyle name="Normal 5 13 8 12" xfId="9258" xr:uid="{00000000-0005-0000-0000-000025240000}"/>
    <cellStyle name="Normal 5 13 8 2" xfId="9259" xr:uid="{00000000-0005-0000-0000-000026240000}"/>
    <cellStyle name="Normal 5 13 8 2 2" xfId="9260" xr:uid="{00000000-0005-0000-0000-000027240000}"/>
    <cellStyle name="Normal 5 13 8 2 3" xfId="9261" xr:uid="{00000000-0005-0000-0000-000028240000}"/>
    <cellStyle name="Normal 5 13 8 2 4" xfId="9262" xr:uid="{00000000-0005-0000-0000-000029240000}"/>
    <cellStyle name="Normal 5 13 8 2 5" xfId="9263" xr:uid="{00000000-0005-0000-0000-00002A240000}"/>
    <cellStyle name="Normal 5 13 8 2 6" xfId="9264" xr:uid="{00000000-0005-0000-0000-00002B240000}"/>
    <cellStyle name="Normal 5 13 8 2 7" xfId="9265" xr:uid="{00000000-0005-0000-0000-00002C240000}"/>
    <cellStyle name="Normal 5 13 8 2 8" xfId="9266" xr:uid="{00000000-0005-0000-0000-00002D240000}"/>
    <cellStyle name="Normal 5 13 8 3" xfId="9267" xr:uid="{00000000-0005-0000-0000-00002E240000}"/>
    <cellStyle name="Normal 5 13 8 3 2" xfId="9268" xr:uid="{00000000-0005-0000-0000-00002F240000}"/>
    <cellStyle name="Normal 5 13 8 3 3" xfId="9269" xr:uid="{00000000-0005-0000-0000-000030240000}"/>
    <cellStyle name="Normal 5 13 8 3 4" xfId="9270" xr:uid="{00000000-0005-0000-0000-000031240000}"/>
    <cellStyle name="Normal 5 13 8 3 5" xfId="9271" xr:uid="{00000000-0005-0000-0000-000032240000}"/>
    <cellStyle name="Normal 5 13 8 3 6" xfId="9272" xr:uid="{00000000-0005-0000-0000-000033240000}"/>
    <cellStyle name="Normal 5 13 8 3 7" xfId="9273" xr:uid="{00000000-0005-0000-0000-000034240000}"/>
    <cellStyle name="Normal 5 13 8 3 8" xfId="9274" xr:uid="{00000000-0005-0000-0000-000035240000}"/>
    <cellStyle name="Normal 5 13 8 4" xfId="9275" xr:uid="{00000000-0005-0000-0000-000036240000}"/>
    <cellStyle name="Normal 5 13 8 4 2" xfId="9276" xr:uid="{00000000-0005-0000-0000-000037240000}"/>
    <cellStyle name="Normal 5 13 8 4 3" xfId="9277" xr:uid="{00000000-0005-0000-0000-000038240000}"/>
    <cellStyle name="Normal 5 13 8 4 4" xfId="9278" xr:uid="{00000000-0005-0000-0000-000039240000}"/>
    <cellStyle name="Normal 5 13 8 4 5" xfId="9279" xr:uid="{00000000-0005-0000-0000-00003A240000}"/>
    <cellStyle name="Normal 5 13 8 4 6" xfId="9280" xr:uid="{00000000-0005-0000-0000-00003B240000}"/>
    <cellStyle name="Normal 5 13 8 4 7" xfId="9281" xr:uid="{00000000-0005-0000-0000-00003C240000}"/>
    <cellStyle name="Normal 5 13 8 4 8" xfId="9282" xr:uid="{00000000-0005-0000-0000-00003D240000}"/>
    <cellStyle name="Normal 5 13 8 5" xfId="9283" xr:uid="{00000000-0005-0000-0000-00003E240000}"/>
    <cellStyle name="Normal 5 13 8 5 2" xfId="9284" xr:uid="{00000000-0005-0000-0000-00003F240000}"/>
    <cellStyle name="Normal 5 13 8 5 3" xfId="9285" xr:uid="{00000000-0005-0000-0000-000040240000}"/>
    <cellStyle name="Normal 5 13 8 5 4" xfId="9286" xr:uid="{00000000-0005-0000-0000-000041240000}"/>
    <cellStyle name="Normal 5 13 8 5 5" xfId="9287" xr:uid="{00000000-0005-0000-0000-000042240000}"/>
    <cellStyle name="Normal 5 13 8 5 6" xfId="9288" xr:uid="{00000000-0005-0000-0000-000043240000}"/>
    <cellStyle name="Normal 5 13 8 5 7" xfId="9289" xr:uid="{00000000-0005-0000-0000-000044240000}"/>
    <cellStyle name="Normal 5 13 8 5 8" xfId="9290" xr:uid="{00000000-0005-0000-0000-000045240000}"/>
    <cellStyle name="Normal 5 13 8 6" xfId="9291" xr:uid="{00000000-0005-0000-0000-000046240000}"/>
    <cellStyle name="Normal 5 13 8 7" xfId="9292" xr:uid="{00000000-0005-0000-0000-000047240000}"/>
    <cellStyle name="Normal 5 13 8 8" xfId="9293" xr:uid="{00000000-0005-0000-0000-000048240000}"/>
    <cellStyle name="Normal 5 13 8 9" xfId="9294" xr:uid="{00000000-0005-0000-0000-000049240000}"/>
    <cellStyle name="Normal 5 13 9" xfId="9295" xr:uid="{00000000-0005-0000-0000-00004A240000}"/>
    <cellStyle name="Normal 5 13 9 10" xfId="9296" xr:uid="{00000000-0005-0000-0000-00004B240000}"/>
    <cellStyle name="Normal 5 13 9 11" xfId="9297" xr:uid="{00000000-0005-0000-0000-00004C240000}"/>
    <cellStyle name="Normal 5 13 9 12" xfId="9298" xr:uid="{00000000-0005-0000-0000-00004D240000}"/>
    <cellStyle name="Normal 5 13 9 2" xfId="9299" xr:uid="{00000000-0005-0000-0000-00004E240000}"/>
    <cellStyle name="Normal 5 13 9 2 2" xfId="9300" xr:uid="{00000000-0005-0000-0000-00004F240000}"/>
    <cellStyle name="Normal 5 13 9 2 3" xfId="9301" xr:uid="{00000000-0005-0000-0000-000050240000}"/>
    <cellStyle name="Normal 5 13 9 2 4" xfId="9302" xr:uid="{00000000-0005-0000-0000-000051240000}"/>
    <cellStyle name="Normal 5 13 9 2 5" xfId="9303" xr:uid="{00000000-0005-0000-0000-000052240000}"/>
    <cellStyle name="Normal 5 13 9 2 6" xfId="9304" xr:uid="{00000000-0005-0000-0000-000053240000}"/>
    <cellStyle name="Normal 5 13 9 2 7" xfId="9305" xr:uid="{00000000-0005-0000-0000-000054240000}"/>
    <cellStyle name="Normal 5 13 9 2 8" xfId="9306" xr:uid="{00000000-0005-0000-0000-000055240000}"/>
    <cellStyle name="Normal 5 13 9 3" xfId="9307" xr:uid="{00000000-0005-0000-0000-000056240000}"/>
    <cellStyle name="Normal 5 13 9 3 2" xfId="9308" xr:uid="{00000000-0005-0000-0000-000057240000}"/>
    <cellStyle name="Normal 5 13 9 3 3" xfId="9309" xr:uid="{00000000-0005-0000-0000-000058240000}"/>
    <cellStyle name="Normal 5 13 9 3 4" xfId="9310" xr:uid="{00000000-0005-0000-0000-000059240000}"/>
    <cellStyle name="Normal 5 13 9 3 5" xfId="9311" xr:uid="{00000000-0005-0000-0000-00005A240000}"/>
    <cellStyle name="Normal 5 13 9 3 6" xfId="9312" xr:uid="{00000000-0005-0000-0000-00005B240000}"/>
    <cellStyle name="Normal 5 13 9 3 7" xfId="9313" xr:uid="{00000000-0005-0000-0000-00005C240000}"/>
    <cellStyle name="Normal 5 13 9 3 8" xfId="9314" xr:uid="{00000000-0005-0000-0000-00005D240000}"/>
    <cellStyle name="Normal 5 13 9 4" xfId="9315" xr:uid="{00000000-0005-0000-0000-00005E240000}"/>
    <cellStyle name="Normal 5 13 9 4 2" xfId="9316" xr:uid="{00000000-0005-0000-0000-00005F240000}"/>
    <cellStyle name="Normal 5 13 9 4 3" xfId="9317" xr:uid="{00000000-0005-0000-0000-000060240000}"/>
    <cellStyle name="Normal 5 13 9 4 4" xfId="9318" xr:uid="{00000000-0005-0000-0000-000061240000}"/>
    <cellStyle name="Normal 5 13 9 4 5" xfId="9319" xr:uid="{00000000-0005-0000-0000-000062240000}"/>
    <cellStyle name="Normal 5 13 9 4 6" xfId="9320" xr:uid="{00000000-0005-0000-0000-000063240000}"/>
    <cellStyle name="Normal 5 13 9 4 7" xfId="9321" xr:uid="{00000000-0005-0000-0000-000064240000}"/>
    <cellStyle name="Normal 5 13 9 4 8" xfId="9322" xr:uid="{00000000-0005-0000-0000-000065240000}"/>
    <cellStyle name="Normal 5 13 9 5" xfId="9323" xr:uid="{00000000-0005-0000-0000-000066240000}"/>
    <cellStyle name="Normal 5 13 9 5 2" xfId="9324" xr:uid="{00000000-0005-0000-0000-000067240000}"/>
    <cellStyle name="Normal 5 13 9 5 3" xfId="9325" xr:uid="{00000000-0005-0000-0000-000068240000}"/>
    <cellStyle name="Normal 5 13 9 5 4" xfId="9326" xr:uid="{00000000-0005-0000-0000-000069240000}"/>
    <cellStyle name="Normal 5 13 9 5 5" xfId="9327" xr:uid="{00000000-0005-0000-0000-00006A240000}"/>
    <cellStyle name="Normal 5 13 9 5 6" xfId="9328" xr:uid="{00000000-0005-0000-0000-00006B240000}"/>
    <cellStyle name="Normal 5 13 9 5 7" xfId="9329" xr:uid="{00000000-0005-0000-0000-00006C240000}"/>
    <cellStyle name="Normal 5 13 9 5 8" xfId="9330" xr:uid="{00000000-0005-0000-0000-00006D240000}"/>
    <cellStyle name="Normal 5 13 9 6" xfId="9331" xr:uid="{00000000-0005-0000-0000-00006E240000}"/>
    <cellStyle name="Normal 5 13 9 7" xfId="9332" xr:uid="{00000000-0005-0000-0000-00006F240000}"/>
    <cellStyle name="Normal 5 13 9 8" xfId="9333" xr:uid="{00000000-0005-0000-0000-000070240000}"/>
    <cellStyle name="Normal 5 13 9 9" xfId="9334" xr:uid="{00000000-0005-0000-0000-000071240000}"/>
    <cellStyle name="Normal 5 14" xfId="9335" xr:uid="{00000000-0005-0000-0000-000072240000}"/>
    <cellStyle name="Normal 5 14 10" xfId="9336" xr:uid="{00000000-0005-0000-0000-000073240000}"/>
    <cellStyle name="Normal 5 14 10 10" xfId="9337" xr:uid="{00000000-0005-0000-0000-000074240000}"/>
    <cellStyle name="Normal 5 14 10 11" xfId="9338" xr:uid="{00000000-0005-0000-0000-000075240000}"/>
    <cellStyle name="Normal 5 14 10 12" xfId="9339" xr:uid="{00000000-0005-0000-0000-000076240000}"/>
    <cellStyle name="Normal 5 14 10 2" xfId="9340" xr:uid="{00000000-0005-0000-0000-000077240000}"/>
    <cellStyle name="Normal 5 14 10 2 2" xfId="9341" xr:uid="{00000000-0005-0000-0000-000078240000}"/>
    <cellStyle name="Normal 5 14 10 2 3" xfId="9342" xr:uid="{00000000-0005-0000-0000-000079240000}"/>
    <cellStyle name="Normal 5 14 10 2 4" xfId="9343" xr:uid="{00000000-0005-0000-0000-00007A240000}"/>
    <cellStyle name="Normal 5 14 10 2 5" xfId="9344" xr:uid="{00000000-0005-0000-0000-00007B240000}"/>
    <cellStyle name="Normal 5 14 10 2 6" xfId="9345" xr:uid="{00000000-0005-0000-0000-00007C240000}"/>
    <cellStyle name="Normal 5 14 10 2 7" xfId="9346" xr:uid="{00000000-0005-0000-0000-00007D240000}"/>
    <cellStyle name="Normal 5 14 10 2 8" xfId="9347" xr:uid="{00000000-0005-0000-0000-00007E240000}"/>
    <cellStyle name="Normal 5 14 10 3" xfId="9348" xr:uid="{00000000-0005-0000-0000-00007F240000}"/>
    <cellStyle name="Normal 5 14 10 3 2" xfId="9349" xr:uid="{00000000-0005-0000-0000-000080240000}"/>
    <cellStyle name="Normal 5 14 10 3 3" xfId="9350" xr:uid="{00000000-0005-0000-0000-000081240000}"/>
    <cellStyle name="Normal 5 14 10 3 4" xfId="9351" xr:uid="{00000000-0005-0000-0000-000082240000}"/>
    <cellStyle name="Normal 5 14 10 3 5" xfId="9352" xr:uid="{00000000-0005-0000-0000-000083240000}"/>
    <cellStyle name="Normal 5 14 10 3 6" xfId="9353" xr:uid="{00000000-0005-0000-0000-000084240000}"/>
    <cellStyle name="Normal 5 14 10 3 7" xfId="9354" xr:uid="{00000000-0005-0000-0000-000085240000}"/>
    <cellStyle name="Normal 5 14 10 3 8" xfId="9355" xr:uid="{00000000-0005-0000-0000-000086240000}"/>
    <cellStyle name="Normal 5 14 10 4" xfId="9356" xr:uid="{00000000-0005-0000-0000-000087240000}"/>
    <cellStyle name="Normal 5 14 10 4 2" xfId="9357" xr:uid="{00000000-0005-0000-0000-000088240000}"/>
    <cellStyle name="Normal 5 14 10 4 3" xfId="9358" xr:uid="{00000000-0005-0000-0000-000089240000}"/>
    <cellStyle name="Normal 5 14 10 4 4" xfId="9359" xr:uid="{00000000-0005-0000-0000-00008A240000}"/>
    <cellStyle name="Normal 5 14 10 4 5" xfId="9360" xr:uid="{00000000-0005-0000-0000-00008B240000}"/>
    <cellStyle name="Normal 5 14 10 4 6" xfId="9361" xr:uid="{00000000-0005-0000-0000-00008C240000}"/>
    <cellStyle name="Normal 5 14 10 4 7" xfId="9362" xr:uid="{00000000-0005-0000-0000-00008D240000}"/>
    <cellStyle name="Normal 5 14 10 4 8" xfId="9363" xr:uid="{00000000-0005-0000-0000-00008E240000}"/>
    <cellStyle name="Normal 5 14 10 5" xfId="9364" xr:uid="{00000000-0005-0000-0000-00008F240000}"/>
    <cellStyle name="Normal 5 14 10 5 2" xfId="9365" xr:uid="{00000000-0005-0000-0000-000090240000}"/>
    <cellStyle name="Normal 5 14 10 5 3" xfId="9366" xr:uid="{00000000-0005-0000-0000-000091240000}"/>
    <cellStyle name="Normal 5 14 10 5 4" xfId="9367" xr:uid="{00000000-0005-0000-0000-000092240000}"/>
    <cellStyle name="Normal 5 14 10 5 5" xfId="9368" xr:uid="{00000000-0005-0000-0000-000093240000}"/>
    <cellStyle name="Normal 5 14 10 5 6" xfId="9369" xr:uid="{00000000-0005-0000-0000-000094240000}"/>
    <cellStyle name="Normal 5 14 10 5 7" xfId="9370" xr:uid="{00000000-0005-0000-0000-000095240000}"/>
    <cellStyle name="Normal 5 14 10 5 8" xfId="9371" xr:uid="{00000000-0005-0000-0000-000096240000}"/>
    <cellStyle name="Normal 5 14 10 6" xfId="9372" xr:uid="{00000000-0005-0000-0000-000097240000}"/>
    <cellStyle name="Normal 5 14 10 7" xfId="9373" xr:uid="{00000000-0005-0000-0000-000098240000}"/>
    <cellStyle name="Normal 5 14 10 8" xfId="9374" xr:uid="{00000000-0005-0000-0000-000099240000}"/>
    <cellStyle name="Normal 5 14 10 9" xfId="9375" xr:uid="{00000000-0005-0000-0000-00009A240000}"/>
    <cellStyle name="Normal 5 14 11" xfId="9376" xr:uid="{00000000-0005-0000-0000-00009B240000}"/>
    <cellStyle name="Normal 5 14 11 10" xfId="9377" xr:uid="{00000000-0005-0000-0000-00009C240000}"/>
    <cellStyle name="Normal 5 14 11 11" xfId="9378" xr:uid="{00000000-0005-0000-0000-00009D240000}"/>
    <cellStyle name="Normal 5 14 11 12" xfId="9379" xr:uid="{00000000-0005-0000-0000-00009E240000}"/>
    <cellStyle name="Normal 5 14 11 2" xfId="9380" xr:uid="{00000000-0005-0000-0000-00009F240000}"/>
    <cellStyle name="Normal 5 14 11 2 2" xfId="9381" xr:uid="{00000000-0005-0000-0000-0000A0240000}"/>
    <cellStyle name="Normal 5 14 11 2 3" xfId="9382" xr:uid="{00000000-0005-0000-0000-0000A1240000}"/>
    <cellStyle name="Normal 5 14 11 2 4" xfId="9383" xr:uid="{00000000-0005-0000-0000-0000A2240000}"/>
    <cellStyle name="Normal 5 14 11 2 5" xfId="9384" xr:uid="{00000000-0005-0000-0000-0000A3240000}"/>
    <cellStyle name="Normal 5 14 11 2 6" xfId="9385" xr:uid="{00000000-0005-0000-0000-0000A4240000}"/>
    <cellStyle name="Normal 5 14 11 2 7" xfId="9386" xr:uid="{00000000-0005-0000-0000-0000A5240000}"/>
    <cellStyle name="Normal 5 14 11 2 8" xfId="9387" xr:uid="{00000000-0005-0000-0000-0000A6240000}"/>
    <cellStyle name="Normal 5 14 11 3" xfId="9388" xr:uid="{00000000-0005-0000-0000-0000A7240000}"/>
    <cellStyle name="Normal 5 14 11 3 2" xfId="9389" xr:uid="{00000000-0005-0000-0000-0000A8240000}"/>
    <cellStyle name="Normal 5 14 11 3 3" xfId="9390" xr:uid="{00000000-0005-0000-0000-0000A9240000}"/>
    <cellStyle name="Normal 5 14 11 3 4" xfId="9391" xr:uid="{00000000-0005-0000-0000-0000AA240000}"/>
    <cellStyle name="Normal 5 14 11 3 5" xfId="9392" xr:uid="{00000000-0005-0000-0000-0000AB240000}"/>
    <cellStyle name="Normal 5 14 11 3 6" xfId="9393" xr:uid="{00000000-0005-0000-0000-0000AC240000}"/>
    <cellStyle name="Normal 5 14 11 3 7" xfId="9394" xr:uid="{00000000-0005-0000-0000-0000AD240000}"/>
    <cellStyle name="Normal 5 14 11 3 8" xfId="9395" xr:uid="{00000000-0005-0000-0000-0000AE240000}"/>
    <cellStyle name="Normal 5 14 11 4" xfId="9396" xr:uid="{00000000-0005-0000-0000-0000AF240000}"/>
    <cellStyle name="Normal 5 14 11 4 2" xfId="9397" xr:uid="{00000000-0005-0000-0000-0000B0240000}"/>
    <cellStyle name="Normal 5 14 11 4 3" xfId="9398" xr:uid="{00000000-0005-0000-0000-0000B1240000}"/>
    <cellStyle name="Normal 5 14 11 4 4" xfId="9399" xr:uid="{00000000-0005-0000-0000-0000B2240000}"/>
    <cellStyle name="Normal 5 14 11 4 5" xfId="9400" xr:uid="{00000000-0005-0000-0000-0000B3240000}"/>
    <cellStyle name="Normal 5 14 11 4 6" xfId="9401" xr:uid="{00000000-0005-0000-0000-0000B4240000}"/>
    <cellStyle name="Normal 5 14 11 4 7" xfId="9402" xr:uid="{00000000-0005-0000-0000-0000B5240000}"/>
    <cellStyle name="Normal 5 14 11 4 8" xfId="9403" xr:uid="{00000000-0005-0000-0000-0000B6240000}"/>
    <cellStyle name="Normal 5 14 11 5" xfId="9404" xr:uid="{00000000-0005-0000-0000-0000B7240000}"/>
    <cellStyle name="Normal 5 14 11 5 2" xfId="9405" xr:uid="{00000000-0005-0000-0000-0000B8240000}"/>
    <cellStyle name="Normal 5 14 11 5 3" xfId="9406" xr:uid="{00000000-0005-0000-0000-0000B9240000}"/>
    <cellStyle name="Normal 5 14 11 5 4" xfId="9407" xr:uid="{00000000-0005-0000-0000-0000BA240000}"/>
    <cellStyle name="Normal 5 14 11 5 5" xfId="9408" xr:uid="{00000000-0005-0000-0000-0000BB240000}"/>
    <cellStyle name="Normal 5 14 11 5 6" xfId="9409" xr:uid="{00000000-0005-0000-0000-0000BC240000}"/>
    <cellStyle name="Normal 5 14 11 5 7" xfId="9410" xr:uid="{00000000-0005-0000-0000-0000BD240000}"/>
    <cellStyle name="Normal 5 14 11 5 8" xfId="9411" xr:uid="{00000000-0005-0000-0000-0000BE240000}"/>
    <cellStyle name="Normal 5 14 11 6" xfId="9412" xr:uid="{00000000-0005-0000-0000-0000BF240000}"/>
    <cellStyle name="Normal 5 14 11 7" xfId="9413" xr:uid="{00000000-0005-0000-0000-0000C0240000}"/>
    <cellStyle name="Normal 5 14 11 8" xfId="9414" xr:uid="{00000000-0005-0000-0000-0000C1240000}"/>
    <cellStyle name="Normal 5 14 11 9" xfId="9415" xr:uid="{00000000-0005-0000-0000-0000C2240000}"/>
    <cellStyle name="Normal 5 14 12" xfId="9416" xr:uid="{00000000-0005-0000-0000-0000C3240000}"/>
    <cellStyle name="Normal 5 14 12 10" xfId="9417" xr:uid="{00000000-0005-0000-0000-0000C4240000}"/>
    <cellStyle name="Normal 5 14 12 11" xfId="9418" xr:uid="{00000000-0005-0000-0000-0000C5240000}"/>
    <cellStyle name="Normal 5 14 12 12" xfId="9419" xr:uid="{00000000-0005-0000-0000-0000C6240000}"/>
    <cellStyle name="Normal 5 14 12 2" xfId="9420" xr:uid="{00000000-0005-0000-0000-0000C7240000}"/>
    <cellStyle name="Normal 5 14 12 2 2" xfId="9421" xr:uid="{00000000-0005-0000-0000-0000C8240000}"/>
    <cellStyle name="Normal 5 14 12 2 3" xfId="9422" xr:uid="{00000000-0005-0000-0000-0000C9240000}"/>
    <cellStyle name="Normal 5 14 12 2 4" xfId="9423" xr:uid="{00000000-0005-0000-0000-0000CA240000}"/>
    <cellStyle name="Normal 5 14 12 2 5" xfId="9424" xr:uid="{00000000-0005-0000-0000-0000CB240000}"/>
    <cellStyle name="Normal 5 14 12 2 6" xfId="9425" xr:uid="{00000000-0005-0000-0000-0000CC240000}"/>
    <cellStyle name="Normal 5 14 12 2 7" xfId="9426" xr:uid="{00000000-0005-0000-0000-0000CD240000}"/>
    <cellStyle name="Normal 5 14 12 2 8" xfId="9427" xr:uid="{00000000-0005-0000-0000-0000CE240000}"/>
    <cellStyle name="Normal 5 14 12 3" xfId="9428" xr:uid="{00000000-0005-0000-0000-0000CF240000}"/>
    <cellStyle name="Normal 5 14 12 3 2" xfId="9429" xr:uid="{00000000-0005-0000-0000-0000D0240000}"/>
    <cellStyle name="Normal 5 14 12 3 3" xfId="9430" xr:uid="{00000000-0005-0000-0000-0000D1240000}"/>
    <cellStyle name="Normal 5 14 12 3 4" xfId="9431" xr:uid="{00000000-0005-0000-0000-0000D2240000}"/>
    <cellStyle name="Normal 5 14 12 3 5" xfId="9432" xr:uid="{00000000-0005-0000-0000-0000D3240000}"/>
    <cellStyle name="Normal 5 14 12 3 6" xfId="9433" xr:uid="{00000000-0005-0000-0000-0000D4240000}"/>
    <cellStyle name="Normal 5 14 12 3 7" xfId="9434" xr:uid="{00000000-0005-0000-0000-0000D5240000}"/>
    <cellStyle name="Normal 5 14 12 3 8" xfId="9435" xr:uid="{00000000-0005-0000-0000-0000D6240000}"/>
    <cellStyle name="Normal 5 14 12 4" xfId="9436" xr:uid="{00000000-0005-0000-0000-0000D7240000}"/>
    <cellStyle name="Normal 5 14 12 4 2" xfId="9437" xr:uid="{00000000-0005-0000-0000-0000D8240000}"/>
    <cellStyle name="Normal 5 14 12 4 3" xfId="9438" xr:uid="{00000000-0005-0000-0000-0000D9240000}"/>
    <cellStyle name="Normal 5 14 12 4 4" xfId="9439" xr:uid="{00000000-0005-0000-0000-0000DA240000}"/>
    <cellStyle name="Normal 5 14 12 4 5" xfId="9440" xr:uid="{00000000-0005-0000-0000-0000DB240000}"/>
    <cellStyle name="Normal 5 14 12 4 6" xfId="9441" xr:uid="{00000000-0005-0000-0000-0000DC240000}"/>
    <cellStyle name="Normal 5 14 12 4 7" xfId="9442" xr:uid="{00000000-0005-0000-0000-0000DD240000}"/>
    <cellStyle name="Normal 5 14 12 4 8" xfId="9443" xr:uid="{00000000-0005-0000-0000-0000DE240000}"/>
    <cellStyle name="Normal 5 14 12 5" xfId="9444" xr:uid="{00000000-0005-0000-0000-0000DF240000}"/>
    <cellStyle name="Normal 5 14 12 5 2" xfId="9445" xr:uid="{00000000-0005-0000-0000-0000E0240000}"/>
    <cellStyle name="Normal 5 14 12 5 3" xfId="9446" xr:uid="{00000000-0005-0000-0000-0000E1240000}"/>
    <cellStyle name="Normal 5 14 12 5 4" xfId="9447" xr:uid="{00000000-0005-0000-0000-0000E2240000}"/>
    <cellStyle name="Normal 5 14 12 5 5" xfId="9448" xr:uid="{00000000-0005-0000-0000-0000E3240000}"/>
    <cellStyle name="Normal 5 14 12 5 6" xfId="9449" xr:uid="{00000000-0005-0000-0000-0000E4240000}"/>
    <cellStyle name="Normal 5 14 12 5 7" xfId="9450" xr:uid="{00000000-0005-0000-0000-0000E5240000}"/>
    <cellStyle name="Normal 5 14 12 5 8" xfId="9451" xr:uid="{00000000-0005-0000-0000-0000E6240000}"/>
    <cellStyle name="Normal 5 14 12 6" xfId="9452" xr:uid="{00000000-0005-0000-0000-0000E7240000}"/>
    <cellStyle name="Normal 5 14 12 7" xfId="9453" xr:uid="{00000000-0005-0000-0000-0000E8240000}"/>
    <cellStyle name="Normal 5 14 12 8" xfId="9454" xr:uid="{00000000-0005-0000-0000-0000E9240000}"/>
    <cellStyle name="Normal 5 14 12 9" xfId="9455" xr:uid="{00000000-0005-0000-0000-0000EA240000}"/>
    <cellStyle name="Normal 5 14 13" xfId="9456" xr:uid="{00000000-0005-0000-0000-0000EB240000}"/>
    <cellStyle name="Normal 5 14 13 10" xfId="9457" xr:uid="{00000000-0005-0000-0000-0000EC240000}"/>
    <cellStyle name="Normal 5 14 13 11" xfId="9458" xr:uid="{00000000-0005-0000-0000-0000ED240000}"/>
    <cellStyle name="Normal 5 14 13 12" xfId="9459" xr:uid="{00000000-0005-0000-0000-0000EE240000}"/>
    <cellStyle name="Normal 5 14 13 2" xfId="9460" xr:uid="{00000000-0005-0000-0000-0000EF240000}"/>
    <cellStyle name="Normal 5 14 13 2 2" xfId="9461" xr:uid="{00000000-0005-0000-0000-0000F0240000}"/>
    <cellStyle name="Normal 5 14 13 2 3" xfId="9462" xr:uid="{00000000-0005-0000-0000-0000F1240000}"/>
    <cellStyle name="Normal 5 14 13 2 4" xfId="9463" xr:uid="{00000000-0005-0000-0000-0000F2240000}"/>
    <cellStyle name="Normal 5 14 13 2 5" xfId="9464" xr:uid="{00000000-0005-0000-0000-0000F3240000}"/>
    <cellStyle name="Normal 5 14 13 2 6" xfId="9465" xr:uid="{00000000-0005-0000-0000-0000F4240000}"/>
    <cellStyle name="Normal 5 14 13 2 7" xfId="9466" xr:uid="{00000000-0005-0000-0000-0000F5240000}"/>
    <cellStyle name="Normal 5 14 13 2 8" xfId="9467" xr:uid="{00000000-0005-0000-0000-0000F6240000}"/>
    <cellStyle name="Normal 5 14 13 3" xfId="9468" xr:uid="{00000000-0005-0000-0000-0000F7240000}"/>
    <cellStyle name="Normal 5 14 13 3 2" xfId="9469" xr:uid="{00000000-0005-0000-0000-0000F8240000}"/>
    <cellStyle name="Normal 5 14 13 3 3" xfId="9470" xr:uid="{00000000-0005-0000-0000-0000F9240000}"/>
    <cellStyle name="Normal 5 14 13 3 4" xfId="9471" xr:uid="{00000000-0005-0000-0000-0000FA240000}"/>
    <cellStyle name="Normal 5 14 13 3 5" xfId="9472" xr:uid="{00000000-0005-0000-0000-0000FB240000}"/>
    <cellStyle name="Normal 5 14 13 3 6" xfId="9473" xr:uid="{00000000-0005-0000-0000-0000FC240000}"/>
    <cellStyle name="Normal 5 14 13 3 7" xfId="9474" xr:uid="{00000000-0005-0000-0000-0000FD240000}"/>
    <cellStyle name="Normal 5 14 13 3 8" xfId="9475" xr:uid="{00000000-0005-0000-0000-0000FE240000}"/>
    <cellStyle name="Normal 5 14 13 4" xfId="9476" xr:uid="{00000000-0005-0000-0000-0000FF240000}"/>
    <cellStyle name="Normal 5 14 13 4 2" xfId="9477" xr:uid="{00000000-0005-0000-0000-000000250000}"/>
    <cellStyle name="Normal 5 14 13 4 3" xfId="9478" xr:uid="{00000000-0005-0000-0000-000001250000}"/>
    <cellStyle name="Normal 5 14 13 4 4" xfId="9479" xr:uid="{00000000-0005-0000-0000-000002250000}"/>
    <cellStyle name="Normal 5 14 13 4 5" xfId="9480" xr:uid="{00000000-0005-0000-0000-000003250000}"/>
    <cellStyle name="Normal 5 14 13 4 6" xfId="9481" xr:uid="{00000000-0005-0000-0000-000004250000}"/>
    <cellStyle name="Normal 5 14 13 4 7" xfId="9482" xr:uid="{00000000-0005-0000-0000-000005250000}"/>
    <cellStyle name="Normal 5 14 13 4 8" xfId="9483" xr:uid="{00000000-0005-0000-0000-000006250000}"/>
    <cellStyle name="Normal 5 14 13 5" xfId="9484" xr:uid="{00000000-0005-0000-0000-000007250000}"/>
    <cellStyle name="Normal 5 14 13 5 2" xfId="9485" xr:uid="{00000000-0005-0000-0000-000008250000}"/>
    <cellStyle name="Normal 5 14 13 5 3" xfId="9486" xr:uid="{00000000-0005-0000-0000-000009250000}"/>
    <cellStyle name="Normal 5 14 13 5 4" xfId="9487" xr:uid="{00000000-0005-0000-0000-00000A250000}"/>
    <cellStyle name="Normal 5 14 13 5 5" xfId="9488" xr:uid="{00000000-0005-0000-0000-00000B250000}"/>
    <cellStyle name="Normal 5 14 13 5 6" xfId="9489" xr:uid="{00000000-0005-0000-0000-00000C250000}"/>
    <cellStyle name="Normal 5 14 13 5 7" xfId="9490" xr:uid="{00000000-0005-0000-0000-00000D250000}"/>
    <cellStyle name="Normal 5 14 13 5 8" xfId="9491" xr:uid="{00000000-0005-0000-0000-00000E250000}"/>
    <cellStyle name="Normal 5 14 13 6" xfId="9492" xr:uid="{00000000-0005-0000-0000-00000F250000}"/>
    <cellStyle name="Normal 5 14 13 7" xfId="9493" xr:uid="{00000000-0005-0000-0000-000010250000}"/>
    <cellStyle name="Normal 5 14 13 8" xfId="9494" xr:uid="{00000000-0005-0000-0000-000011250000}"/>
    <cellStyle name="Normal 5 14 13 9" xfId="9495" xr:uid="{00000000-0005-0000-0000-000012250000}"/>
    <cellStyle name="Normal 5 14 14" xfId="9496" xr:uid="{00000000-0005-0000-0000-000013250000}"/>
    <cellStyle name="Normal 5 14 14 10" xfId="9497" xr:uid="{00000000-0005-0000-0000-000014250000}"/>
    <cellStyle name="Normal 5 14 14 11" xfId="9498" xr:uid="{00000000-0005-0000-0000-000015250000}"/>
    <cellStyle name="Normal 5 14 14 12" xfId="9499" xr:uid="{00000000-0005-0000-0000-000016250000}"/>
    <cellStyle name="Normal 5 14 14 2" xfId="9500" xr:uid="{00000000-0005-0000-0000-000017250000}"/>
    <cellStyle name="Normal 5 14 14 2 2" xfId="9501" xr:uid="{00000000-0005-0000-0000-000018250000}"/>
    <cellStyle name="Normal 5 14 14 2 3" xfId="9502" xr:uid="{00000000-0005-0000-0000-000019250000}"/>
    <cellStyle name="Normal 5 14 14 2 4" xfId="9503" xr:uid="{00000000-0005-0000-0000-00001A250000}"/>
    <cellStyle name="Normal 5 14 14 2 5" xfId="9504" xr:uid="{00000000-0005-0000-0000-00001B250000}"/>
    <cellStyle name="Normal 5 14 14 2 6" xfId="9505" xr:uid="{00000000-0005-0000-0000-00001C250000}"/>
    <cellStyle name="Normal 5 14 14 2 7" xfId="9506" xr:uid="{00000000-0005-0000-0000-00001D250000}"/>
    <cellStyle name="Normal 5 14 14 2 8" xfId="9507" xr:uid="{00000000-0005-0000-0000-00001E250000}"/>
    <cellStyle name="Normal 5 14 14 3" xfId="9508" xr:uid="{00000000-0005-0000-0000-00001F250000}"/>
    <cellStyle name="Normal 5 14 14 3 2" xfId="9509" xr:uid="{00000000-0005-0000-0000-000020250000}"/>
    <cellStyle name="Normal 5 14 14 3 3" xfId="9510" xr:uid="{00000000-0005-0000-0000-000021250000}"/>
    <cellStyle name="Normal 5 14 14 3 4" xfId="9511" xr:uid="{00000000-0005-0000-0000-000022250000}"/>
    <cellStyle name="Normal 5 14 14 3 5" xfId="9512" xr:uid="{00000000-0005-0000-0000-000023250000}"/>
    <cellStyle name="Normal 5 14 14 3 6" xfId="9513" xr:uid="{00000000-0005-0000-0000-000024250000}"/>
    <cellStyle name="Normal 5 14 14 3 7" xfId="9514" xr:uid="{00000000-0005-0000-0000-000025250000}"/>
    <cellStyle name="Normal 5 14 14 3 8" xfId="9515" xr:uid="{00000000-0005-0000-0000-000026250000}"/>
    <cellStyle name="Normal 5 14 14 4" xfId="9516" xr:uid="{00000000-0005-0000-0000-000027250000}"/>
    <cellStyle name="Normal 5 14 14 4 2" xfId="9517" xr:uid="{00000000-0005-0000-0000-000028250000}"/>
    <cellStyle name="Normal 5 14 14 4 3" xfId="9518" xr:uid="{00000000-0005-0000-0000-000029250000}"/>
    <cellStyle name="Normal 5 14 14 4 4" xfId="9519" xr:uid="{00000000-0005-0000-0000-00002A250000}"/>
    <cellStyle name="Normal 5 14 14 4 5" xfId="9520" xr:uid="{00000000-0005-0000-0000-00002B250000}"/>
    <cellStyle name="Normal 5 14 14 4 6" xfId="9521" xr:uid="{00000000-0005-0000-0000-00002C250000}"/>
    <cellStyle name="Normal 5 14 14 4 7" xfId="9522" xr:uid="{00000000-0005-0000-0000-00002D250000}"/>
    <cellStyle name="Normal 5 14 14 4 8" xfId="9523" xr:uid="{00000000-0005-0000-0000-00002E250000}"/>
    <cellStyle name="Normal 5 14 14 5" xfId="9524" xr:uid="{00000000-0005-0000-0000-00002F250000}"/>
    <cellStyle name="Normal 5 14 14 5 2" xfId="9525" xr:uid="{00000000-0005-0000-0000-000030250000}"/>
    <cellStyle name="Normal 5 14 14 5 3" xfId="9526" xr:uid="{00000000-0005-0000-0000-000031250000}"/>
    <cellStyle name="Normal 5 14 14 5 4" xfId="9527" xr:uid="{00000000-0005-0000-0000-000032250000}"/>
    <cellStyle name="Normal 5 14 14 5 5" xfId="9528" xr:uid="{00000000-0005-0000-0000-000033250000}"/>
    <cellStyle name="Normal 5 14 14 5 6" xfId="9529" xr:uid="{00000000-0005-0000-0000-000034250000}"/>
    <cellStyle name="Normal 5 14 14 5 7" xfId="9530" xr:uid="{00000000-0005-0000-0000-000035250000}"/>
    <cellStyle name="Normal 5 14 14 5 8" xfId="9531" xr:uid="{00000000-0005-0000-0000-000036250000}"/>
    <cellStyle name="Normal 5 14 14 6" xfId="9532" xr:uid="{00000000-0005-0000-0000-000037250000}"/>
    <cellStyle name="Normal 5 14 14 7" xfId="9533" xr:uid="{00000000-0005-0000-0000-000038250000}"/>
    <cellStyle name="Normal 5 14 14 8" xfId="9534" xr:uid="{00000000-0005-0000-0000-000039250000}"/>
    <cellStyle name="Normal 5 14 14 9" xfId="9535" xr:uid="{00000000-0005-0000-0000-00003A250000}"/>
    <cellStyle name="Normal 5 14 15" xfId="9536" xr:uid="{00000000-0005-0000-0000-00003B250000}"/>
    <cellStyle name="Normal 5 14 15 10" xfId="9537" xr:uid="{00000000-0005-0000-0000-00003C250000}"/>
    <cellStyle name="Normal 5 14 15 11" xfId="9538" xr:uid="{00000000-0005-0000-0000-00003D250000}"/>
    <cellStyle name="Normal 5 14 15 12" xfId="9539" xr:uid="{00000000-0005-0000-0000-00003E250000}"/>
    <cellStyle name="Normal 5 14 15 2" xfId="9540" xr:uid="{00000000-0005-0000-0000-00003F250000}"/>
    <cellStyle name="Normal 5 14 15 2 2" xfId="9541" xr:uid="{00000000-0005-0000-0000-000040250000}"/>
    <cellStyle name="Normal 5 14 15 2 3" xfId="9542" xr:uid="{00000000-0005-0000-0000-000041250000}"/>
    <cellStyle name="Normal 5 14 15 2 4" xfId="9543" xr:uid="{00000000-0005-0000-0000-000042250000}"/>
    <cellStyle name="Normal 5 14 15 2 5" xfId="9544" xr:uid="{00000000-0005-0000-0000-000043250000}"/>
    <cellStyle name="Normal 5 14 15 2 6" xfId="9545" xr:uid="{00000000-0005-0000-0000-000044250000}"/>
    <cellStyle name="Normal 5 14 15 2 7" xfId="9546" xr:uid="{00000000-0005-0000-0000-000045250000}"/>
    <cellStyle name="Normal 5 14 15 2 8" xfId="9547" xr:uid="{00000000-0005-0000-0000-000046250000}"/>
    <cellStyle name="Normal 5 14 15 3" xfId="9548" xr:uid="{00000000-0005-0000-0000-000047250000}"/>
    <cellStyle name="Normal 5 14 15 3 2" xfId="9549" xr:uid="{00000000-0005-0000-0000-000048250000}"/>
    <cellStyle name="Normal 5 14 15 3 3" xfId="9550" xr:uid="{00000000-0005-0000-0000-000049250000}"/>
    <cellStyle name="Normal 5 14 15 3 4" xfId="9551" xr:uid="{00000000-0005-0000-0000-00004A250000}"/>
    <cellStyle name="Normal 5 14 15 3 5" xfId="9552" xr:uid="{00000000-0005-0000-0000-00004B250000}"/>
    <cellStyle name="Normal 5 14 15 3 6" xfId="9553" xr:uid="{00000000-0005-0000-0000-00004C250000}"/>
    <cellStyle name="Normal 5 14 15 3 7" xfId="9554" xr:uid="{00000000-0005-0000-0000-00004D250000}"/>
    <cellStyle name="Normal 5 14 15 3 8" xfId="9555" xr:uid="{00000000-0005-0000-0000-00004E250000}"/>
    <cellStyle name="Normal 5 14 15 4" xfId="9556" xr:uid="{00000000-0005-0000-0000-00004F250000}"/>
    <cellStyle name="Normal 5 14 15 4 2" xfId="9557" xr:uid="{00000000-0005-0000-0000-000050250000}"/>
    <cellStyle name="Normal 5 14 15 4 3" xfId="9558" xr:uid="{00000000-0005-0000-0000-000051250000}"/>
    <cellStyle name="Normal 5 14 15 4 4" xfId="9559" xr:uid="{00000000-0005-0000-0000-000052250000}"/>
    <cellStyle name="Normal 5 14 15 4 5" xfId="9560" xr:uid="{00000000-0005-0000-0000-000053250000}"/>
    <cellStyle name="Normal 5 14 15 4 6" xfId="9561" xr:uid="{00000000-0005-0000-0000-000054250000}"/>
    <cellStyle name="Normal 5 14 15 4 7" xfId="9562" xr:uid="{00000000-0005-0000-0000-000055250000}"/>
    <cellStyle name="Normal 5 14 15 4 8" xfId="9563" xr:uid="{00000000-0005-0000-0000-000056250000}"/>
    <cellStyle name="Normal 5 14 15 5" xfId="9564" xr:uid="{00000000-0005-0000-0000-000057250000}"/>
    <cellStyle name="Normal 5 14 15 5 2" xfId="9565" xr:uid="{00000000-0005-0000-0000-000058250000}"/>
    <cellStyle name="Normal 5 14 15 5 3" xfId="9566" xr:uid="{00000000-0005-0000-0000-000059250000}"/>
    <cellStyle name="Normal 5 14 15 5 4" xfId="9567" xr:uid="{00000000-0005-0000-0000-00005A250000}"/>
    <cellStyle name="Normal 5 14 15 5 5" xfId="9568" xr:uid="{00000000-0005-0000-0000-00005B250000}"/>
    <cellStyle name="Normal 5 14 15 5 6" xfId="9569" xr:uid="{00000000-0005-0000-0000-00005C250000}"/>
    <cellStyle name="Normal 5 14 15 5 7" xfId="9570" xr:uid="{00000000-0005-0000-0000-00005D250000}"/>
    <cellStyle name="Normal 5 14 15 5 8" xfId="9571" xr:uid="{00000000-0005-0000-0000-00005E250000}"/>
    <cellStyle name="Normal 5 14 15 6" xfId="9572" xr:uid="{00000000-0005-0000-0000-00005F250000}"/>
    <cellStyle name="Normal 5 14 15 7" xfId="9573" xr:uid="{00000000-0005-0000-0000-000060250000}"/>
    <cellStyle name="Normal 5 14 15 8" xfId="9574" xr:uid="{00000000-0005-0000-0000-000061250000}"/>
    <cellStyle name="Normal 5 14 15 9" xfId="9575" xr:uid="{00000000-0005-0000-0000-000062250000}"/>
    <cellStyle name="Normal 5 14 16" xfId="9576" xr:uid="{00000000-0005-0000-0000-000063250000}"/>
    <cellStyle name="Normal 5 14 16 10" xfId="9577" xr:uid="{00000000-0005-0000-0000-000064250000}"/>
    <cellStyle name="Normal 5 14 16 11" xfId="9578" xr:uid="{00000000-0005-0000-0000-000065250000}"/>
    <cellStyle name="Normal 5 14 16 12" xfId="9579" xr:uid="{00000000-0005-0000-0000-000066250000}"/>
    <cellStyle name="Normal 5 14 16 2" xfId="9580" xr:uid="{00000000-0005-0000-0000-000067250000}"/>
    <cellStyle name="Normal 5 14 16 2 2" xfId="9581" xr:uid="{00000000-0005-0000-0000-000068250000}"/>
    <cellStyle name="Normal 5 14 16 2 3" xfId="9582" xr:uid="{00000000-0005-0000-0000-000069250000}"/>
    <cellStyle name="Normal 5 14 16 2 4" xfId="9583" xr:uid="{00000000-0005-0000-0000-00006A250000}"/>
    <cellStyle name="Normal 5 14 16 2 5" xfId="9584" xr:uid="{00000000-0005-0000-0000-00006B250000}"/>
    <cellStyle name="Normal 5 14 16 2 6" xfId="9585" xr:uid="{00000000-0005-0000-0000-00006C250000}"/>
    <cellStyle name="Normal 5 14 16 2 7" xfId="9586" xr:uid="{00000000-0005-0000-0000-00006D250000}"/>
    <cellStyle name="Normal 5 14 16 2 8" xfId="9587" xr:uid="{00000000-0005-0000-0000-00006E250000}"/>
    <cellStyle name="Normal 5 14 16 3" xfId="9588" xr:uid="{00000000-0005-0000-0000-00006F250000}"/>
    <cellStyle name="Normal 5 14 16 3 2" xfId="9589" xr:uid="{00000000-0005-0000-0000-000070250000}"/>
    <cellStyle name="Normal 5 14 16 3 3" xfId="9590" xr:uid="{00000000-0005-0000-0000-000071250000}"/>
    <cellStyle name="Normal 5 14 16 3 4" xfId="9591" xr:uid="{00000000-0005-0000-0000-000072250000}"/>
    <cellStyle name="Normal 5 14 16 3 5" xfId="9592" xr:uid="{00000000-0005-0000-0000-000073250000}"/>
    <cellStyle name="Normal 5 14 16 3 6" xfId="9593" xr:uid="{00000000-0005-0000-0000-000074250000}"/>
    <cellStyle name="Normal 5 14 16 3 7" xfId="9594" xr:uid="{00000000-0005-0000-0000-000075250000}"/>
    <cellStyle name="Normal 5 14 16 3 8" xfId="9595" xr:uid="{00000000-0005-0000-0000-000076250000}"/>
    <cellStyle name="Normal 5 14 16 4" xfId="9596" xr:uid="{00000000-0005-0000-0000-000077250000}"/>
    <cellStyle name="Normal 5 14 16 4 2" xfId="9597" xr:uid="{00000000-0005-0000-0000-000078250000}"/>
    <cellStyle name="Normal 5 14 16 4 3" xfId="9598" xr:uid="{00000000-0005-0000-0000-000079250000}"/>
    <cellStyle name="Normal 5 14 16 4 4" xfId="9599" xr:uid="{00000000-0005-0000-0000-00007A250000}"/>
    <cellStyle name="Normal 5 14 16 4 5" xfId="9600" xr:uid="{00000000-0005-0000-0000-00007B250000}"/>
    <cellStyle name="Normal 5 14 16 4 6" xfId="9601" xr:uid="{00000000-0005-0000-0000-00007C250000}"/>
    <cellStyle name="Normal 5 14 16 4 7" xfId="9602" xr:uid="{00000000-0005-0000-0000-00007D250000}"/>
    <cellStyle name="Normal 5 14 16 4 8" xfId="9603" xr:uid="{00000000-0005-0000-0000-00007E250000}"/>
    <cellStyle name="Normal 5 14 16 5" xfId="9604" xr:uid="{00000000-0005-0000-0000-00007F250000}"/>
    <cellStyle name="Normal 5 14 16 5 2" xfId="9605" xr:uid="{00000000-0005-0000-0000-000080250000}"/>
    <cellStyle name="Normal 5 14 16 5 3" xfId="9606" xr:uid="{00000000-0005-0000-0000-000081250000}"/>
    <cellStyle name="Normal 5 14 16 5 4" xfId="9607" xr:uid="{00000000-0005-0000-0000-000082250000}"/>
    <cellStyle name="Normal 5 14 16 5 5" xfId="9608" xr:uid="{00000000-0005-0000-0000-000083250000}"/>
    <cellStyle name="Normal 5 14 16 5 6" xfId="9609" xr:uid="{00000000-0005-0000-0000-000084250000}"/>
    <cellStyle name="Normal 5 14 16 5 7" xfId="9610" xr:uid="{00000000-0005-0000-0000-000085250000}"/>
    <cellStyle name="Normal 5 14 16 5 8" xfId="9611" xr:uid="{00000000-0005-0000-0000-000086250000}"/>
    <cellStyle name="Normal 5 14 16 6" xfId="9612" xr:uid="{00000000-0005-0000-0000-000087250000}"/>
    <cellStyle name="Normal 5 14 16 7" xfId="9613" xr:uid="{00000000-0005-0000-0000-000088250000}"/>
    <cellStyle name="Normal 5 14 16 8" xfId="9614" xr:uid="{00000000-0005-0000-0000-000089250000}"/>
    <cellStyle name="Normal 5 14 16 9" xfId="9615" xr:uid="{00000000-0005-0000-0000-00008A250000}"/>
    <cellStyle name="Normal 5 14 17" xfId="9616" xr:uid="{00000000-0005-0000-0000-00008B250000}"/>
    <cellStyle name="Normal 5 14 17 2" xfId="9617" xr:uid="{00000000-0005-0000-0000-00008C250000}"/>
    <cellStyle name="Normal 5 14 17 3" xfId="9618" xr:uid="{00000000-0005-0000-0000-00008D250000}"/>
    <cellStyle name="Normal 5 14 17 4" xfId="9619" xr:uid="{00000000-0005-0000-0000-00008E250000}"/>
    <cellStyle name="Normal 5 14 17 5" xfId="9620" xr:uid="{00000000-0005-0000-0000-00008F250000}"/>
    <cellStyle name="Normal 5 14 17 6" xfId="9621" xr:uid="{00000000-0005-0000-0000-000090250000}"/>
    <cellStyle name="Normal 5 14 17 7" xfId="9622" xr:uid="{00000000-0005-0000-0000-000091250000}"/>
    <cellStyle name="Normal 5 14 17 8" xfId="9623" xr:uid="{00000000-0005-0000-0000-000092250000}"/>
    <cellStyle name="Normal 5 14 18" xfId="9624" xr:uid="{00000000-0005-0000-0000-000093250000}"/>
    <cellStyle name="Normal 5 14 18 2" xfId="9625" xr:uid="{00000000-0005-0000-0000-000094250000}"/>
    <cellStyle name="Normal 5 14 18 3" xfId="9626" xr:uid="{00000000-0005-0000-0000-000095250000}"/>
    <cellStyle name="Normal 5 14 18 4" xfId="9627" xr:uid="{00000000-0005-0000-0000-000096250000}"/>
    <cellStyle name="Normal 5 14 18 5" xfId="9628" xr:uid="{00000000-0005-0000-0000-000097250000}"/>
    <cellStyle name="Normal 5 14 18 6" xfId="9629" xr:uid="{00000000-0005-0000-0000-000098250000}"/>
    <cellStyle name="Normal 5 14 18 7" xfId="9630" xr:uid="{00000000-0005-0000-0000-000099250000}"/>
    <cellStyle name="Normal 5 14 18 8" xfId="9631" xr:uid="{00000000-0005-0000-0000-00009A250000}"/>
    <cellStyle name="Normal 5 14 19" xfId="9632" xr:uid="{00000000-0005-0000-0000-00009B250000}"/>
    <cellStyle name="Normal 5 14 19 2" xfId="9633" xr:uid="{00000000-0005-0000-0000-00009C250000}"/>
    <cellStyle name="Normal 5 14 19 3" xfId="9634" xr:uid="{00000000-0005-0000-0000-00009D250000}"/>
    <cellStyle name="Normal 5 14 19 4" xfId="9635" xr:uid="{00000000-0005-0000-0000-00009E250000}"/>
    <cellStyle name="Normal 5 14 19 5" xfId="9636" xr:uid="{00000000-0005-0000-0000-00009F250000}"/>
    <cellStyle name="Normal 5 14 19 6" xfId="9637" xr:uid="{00000000-0005-0000-0000-0000A0250000}"/>
    <cellStyle name="Normal 5 14 19 7" xfId="9638" xr:uid="{00000000-0005-0000-0000-0000A1250000}"/>
    <cellStyle name="Normal 5 14 19 8" xfId="9639" xr:uid="{00000000-0005-0000-0000-0000A2250000}"/>
    <cellStyle name="Normal 5 14 2" xfId="9640" xr:uid="{00000000-0005-0000-0000-0000A3250000}"/>
    <cellStyle name="Normal 5 14 2 10" xfId="9641" xr:uid="{00000000-0005-0000-0000-0000A4250000}"/>
    <cellStyle name="Normal 5 14 2 10 10" xfId="9642" xr:uid="{00000000-0005-0000-0000-0000A5250000}"/>
    <cellStyle name="Normal 5 14 2 10 11" xfId="9643" xr:uid="{00000000-0005-0000-0000-0000A6250000}"/>
    <cellStyle name="Normal 5 14 2 10 12" xfId="9644" xr:uid="{00000000-0005-0000-0000-0000A7250000}"/>
    <cellStyle name="Normal 5 14 2 10 2" xfId="9645" xr:uid="{00000000-0005-0000-0000-0000A8250000}"/>
    <cellStyle name="Normal 5 14 2 10 2 2" xfId="9646" xr:uid="{00000000-0005-0000-0000-0000A9250000}"/>
    <cellStyle name="Normal 5 14 2 10 2 3" xfId="9647" xr:uid="{00000000-0005-0000-0000-0000AA250000}"/>
    <cellStyle name="Normal 5 14 2 10 2 4" xfId="9648" xr:uid="{00000000-0005-0000-0000-0000AB250000}"/>
    <cellStyle name="Normal 5 14 2 10 2 5" xfId="9649" xr:uid="{00000000-0005-0000-0000-0000AC250000}"/>
    <cellStyle name="Normal 5 14 2 10 2 6" xfId="9650" xr:uid="{00000000-0005-0000-0000-0000AD250000}"/>
    <cellStyle name="Normal 5 14 2 10 2 7" xfId="9651" xr:uid="{00000000-0005-0000-0000-0000AE250000}"/>
    <cellStyle name="Normal 5 14 2 10 2 8" xfId="9652" xr:uid="{00000000-0005-0000-0000-0000AF250000}"/>
    <cellStyle name="Normal 5 14 2 10 3" xfId="9653" xr:uid="{00000000-0005-0000-0000-0000B0250000}"/>
    <cellStyle name="Normal 5 14 2 10 3 2" xfId="9654" xr:uid="{00000000-0005-0000-0000-0000B1250000}"/>
    <cellStyle name="Normal 5 14 2 10 3 3" xfId="9655" xr:uid="{00000000-0005-0000-0000-0000B2250000}"/>
    <cellStyle name="Normal 5 14 2 10 3 4" xfId="9656" xr:uid="{00000000-0005-0000-0000-0000B3250000}"/>
    <cellStyle name="Normal 5 14 2 10 3 5" xfId="9657" xr:uid="{00000000-0005-0000-0000-0000B4250000}"/>
    <cellStyle name="Normal 5 14 2 10 3 6" xfId="9658" xr:uid="{00000000-0005-0000-0000-0000B5250000}"/>
    <cellStyle name="Normal 5 14 2 10 3 7" xfId="9659" xr:uid="{00000000-0005-0000-0000-0000B6250000}"/>
    <cellStyle name="Normal 5 14 2 10 3 8" xfId="9660" xr:uid="{00000000-0005-0000-0000-0000B7250000}"/>
    <cellStyle name="Normal 5 14 2 10 4" xfId="9661" xr:uid="{00000000-0005-0000-0000-0000B8250000}"/>
    <cellStyle name="Normal 5 14 2 10 4 2" xfId="9662" xr:uid="{00000000-0005-0000-0000-0000B9250000}"/>
    <cellStyle name="Normal 5 14 2 10 4 3" xfId="9663" xr:uid="{00000000-0005-0000-0000-0000BA250000}"/>
    <cellStyle name="Normal 5 14 2 10 4 4" xfId="9664" xr:uid="{00000000-0005-0000-0000-0000BB250000}"/>
    <cellStyle name="Normal 5 14 2 10 4 5" xfId="9665" xr:uid="{00000000-0005-0000-0000-0000BC250000}"/>
    <cellStyle name="Normal 5 14 2 10 4 6" xfId="9666" xr:uid="{00000000-0005-0000-0000-0000BD250000}"/>
    <cellStyle name="Normal 5 14 2 10 4 7" xfId="9667" xr:uid="{00000000-0005-0000-0000-0000BE250000}"/>
    <cellStyle name="Normal 5 14 2 10 4 8" xfId="9668" xr:uid="{00000000-0005-0000-0000-0000BF250000}"/>
    <cellStyle name="Normal 5 14 2 10 5" xfId="9669" xr:uid="{00000000-0005-0000-0000-0000C0250000}"/>
    <cellStyle name="Normal 5 14 2 10 5 2" xfId="9670" xr:uid="{00000000-0005-0000-0000-0000C1250000}"/>
    <cellStyle name="Normal 5 14 2 10 5 3" xfId="9671" xr:uid="{00000000-0005-0000-0000-0000C2250000}"/>
    <cellStyle name="Normal 5 14 2 10 5 4" xfId="9672" xr:uid="{00000000-0005-0000-0000-0000C3250000}"/>
    <cellStyle name="Normal 5 14 2 10 5 5" xfId="9673" xr:uid="{00000000-0005-0000-0000-0000C4250000}"/>
    <cellStyle name="Normal 5 14 2 10 5 6" xfId="9674" xr:uid="{00000000-0005-0000-0000-0000C5250000}"/>
    <cellStyle name="Normal 5 14 2 10 5 7" xfId="9675" xr:uid="{00000000-0005-0000-0000-0000C6250000}"/>
    <cellStyle name="Normal 5 14 2 10 5 8" xfId="9676" xr:uid="{00000000-0005-0000-0000-0000C7250000}"/>
    <cellStyle name="Normal 5 14 2 10 6" xfId="9677" xr:uid="{00000000-0005-0000-0000-0000C8250000}"/>
    <cellStyle name="Normal 5 14 2 10 7" xfId="9678" xr:uid="{00000000-0005-0000-0000-0000C9250000}"/>
    <cellStyle name="Normal 5 14 2 10 8" xfId="9679" xr:uid="{00000000-0005-0000-0000-0000CA250000}"/>
    <cellStyle name="Normal 5 14 2 10 9" xfId="9680" xr:uid="{00000000-0005-0000-0000-0000CB250000}"/>
    <cellStyle name="Normal 5 14 2 11" xfId="9681" xr:uid="{00000000-0005-0000-0000-0000CC250000}"/>
    <cellStyle name="Normal 5 14 2 11 10" xfId="9682" xr:uid="{00000000-0005-0000-0000-0000CD250000}"/>
    <cellStyle name="Normal 5 14 2 11 11" xfId="9683" xr:uid="{00000000-0005-0000-0000-0000CE250000}"/>
    <cellStyle name="Normal 5 14 2 11 12" xfId="9684" xr:uid="{00000000-0005-0000-0000-0000CF250000}"/>
    <cellStyle name="Normal 5 14 2 11 2" xfId="9685" xr:uid="{00000000-0005-0000-0000-0000D0250000}"/>
    <cellStyle name="Normal 5 14 2 11 2 2" xfId="9686" xr:uid="{00000000-0005-0000-0000-0000D1250000}"/>
    <cellStyle name="Normal 5 14 2 11 2 3" xfId="9687" xr:uid="{00000000-0005-0000-0000-0000D2250000}"/>
    <cellStyle name="Normal 5 14 2 11 2 4" xfId="9688" xr:uid="{00000000-0005-0000-0000-0000D3250000}"/>
    <cellStyle name="Normal 5 14 2 11 2 5" xfId="9689" xr:uid="{00000000-0005-0000-0000-0000D4250000}"/>
    <cellStyle name="Normal 5 14 2 11 2 6" xfId="9690" xr:uid="{00000000-0005-0000-0000-0000D5250000}"/>
    <cellStyle name="Normal 5 14 2 11 2 7" xfId="9691" xr:uid="{00000000-0005-0000-0000-0000D6250000}"/>
    <cellStyle name="Normal 5 14 2 11 2 8" xfId="9692" xr:uid="{00000000-0005-0000-0000-0000D7250000}"/>
    <cellStyle name="Normal 5 14 2 11 3" xfId="9693" xr:uid="{00000000-0005-0000-0000-0000D8250000}"/>
    <cellStyle name="Normal 5 14 2 11 3 2" xfId="9694" xr:uid="{00000000-0005-0000-0000-0000D9250000}"/>
    <cellStyle name="Normal 5 14 2 11 3 3" xfId="9695" xr:uid="{00000000-0005-0000-0000-0000DA250000}"/>
    <cellStyle name="Normal 5 14 2 11 3 4" xfId="9696" xr:uid="{00000000-0005-0000-0000-0000DB250000}"/>
    <cellStyle name="Normal 5 14 2 11 3 5" xfId="9697" xr:uid="{00000000-0005-0000-0000-0000DC250000}"/>
    <cellStyle name="Normal 5 14 2 11 3 6" xfId="9698" xr:uid="{00000000-0005-0000-0000-0000DD250000}"/>
    <cellStyle name="Normal 5 14 2 11 3 7" xfId="9699" xr:uid="{00000000-0005-0000-0000-0000DE250000}"/>
    <cellStyle name="Normal 5 14 2 11 3 8" xfId="9700" xr:uid="{00000000-0005-0000-0000-0000DF250000}"/>
    <cellStyle name="Normal 5 14 2 11 4" xfId="9701" xr:uid="{00000000-0005-0000-0000-0000E0250000}"/>
    <cellStyle name="Normal 5 14 2 11 4 2" xfId="9702" xr:uid="{00000000-0005-0000-0000-0000E1250000}"/>
    <cellStyle name="Normal 5 14 2 11 4 3" xfId="9703" xr:uid="{00000000-0005-0000-0000-0000E2250000}"/>
    <cellStyle name="Normal 5 14 2 11 4 4" xfId="9704" xr:uid="{00000000-0005-0000-0000-0000E3250000}"/>
    <cellStyle name="Normal 5 14 2 11 4 5" xfId="9705" xr:uid="{00000000-0005-0000-0000-0000E4250000}"/>
    <cellStyle name="Normal 5 14 2 11 4 6" xfId="9706" xr:uid="{00000000-0005-0000-0000-0000E5250000}"/>
    <cellStyle name="Normal 5 14 2 11 4 7" xfId="9707" xr:uid="{00000000-0005-0000-0000-0000E6250000}"/>
    <cellStyle name="Normal 5 14 2 11 4 8" xfId="9708" xr:uid="{00000000-0005-0000-0000-0000E7250000}"/>
    <cellStyle name="Normal 5 14 2 11 5" xfId="9709" xr:uid="{00000000-0005-0000-0000-0000E8250000}"/>
    <cellStyle name="Normal 5 14 2 11 5 2" xfId="9710" xr:uid="{00000000-0005-0000-0000-0000E9250000}"/>
    <cellStyle name="Normal 5 14 2 11 5 3" xfId="9711" xr:uid="{00000000-0005-0000-0000-0000EA250000}"/>
    <cellStyle name="Normal 5 14 2 11 5 4" xfId="9712" xr:uid="{00000000-0005-0000-0000-0000EB250000}"/>
    <cellStyle name="Normal 5 14 2 11 5 5" xfId="9713" xr:uid="{00000000-0005-0000-0000-0000EC250000}"/>
    <cellStyle name="Normal 5 14 2 11 5 6" xfId="9714" xr:uid="{00000000-0005-0000-0000-0000ED250000}"/>
    <cellStyle name="Normal 5 14 2 11 5 7" xfId="9715" xr:uid="{00000000-0005-0000-0000-0000EE250000}"/>
    <cellStyle name="Normal 5 14 2 11 5 8" xfId="9716" xr:uid="{00000000-0005-0000-0000-0000EF250000}"/>
    <cellStyle name="Normal 5 14 2 11 6" xfId="9717" xr:uid="{00000000-0005-0000-0000-0000F0250000}"/>
    <cellStyle name="Normal 5 14 2 11 7" xfId="9718" xr:uid="{00000000-0005-0000-0000-0000F1250000}"/>
    <cellStyle name="Normal 5 14 2 11 8" xfId="9719" xr:uid="{00000000-0005-0000-0000-0000F2250000}"/>
    <cellStyle name="Normal 5 14 2 11 9" xfId="9720" xr:uid="{00000000-0005-0000-0000-0000F3250000}"/>
    <cellStyle name="Normal 5 14 2 12" xfId="9721" xr:uid="{00000000-0005-0000-0000-0000F4250000}"/>
    <cellStyle name="Normal 5 14 2 12 10" xfId="9722" xr:uid="{00000000-0005-0000-0000-0000F5250000}"/>
    <cellStyle name="Normal 5 14 2 12 11" xfId="9723" xr:uid="{00000000-0005-0000-0000-0000F6250000}"/>
    <cellStyle name="Normal 5 14 2 12 12" xfId="9724" xr:uid="{00000000-0005-0000-0000-0000F7250000}"/>
    <cellStyle name="Normal 5 14 2 12 2" xfId="9725" xr:uid="{00000000-0005-0000-0000-0000F8250000}"/>
    <cellStyle name="Normal 5 14 2 12 2 2" xfId="9726" xr:uid="{00000000-0005-0000-0000-0000F9250000}"/>
    <cellStyle name="Normal 5 14 2 12 2 3" xfId="9727" xr:uid="{00000000-0005-0000-0000-0000FA250000}"/>
    <cellStyle name="Normal 5 14 2 12 2 4" xfId="9728" xr:uid="{00000000-0005-0000-0000-0000FB250000}"/>
    <cellStyle name="Normal 5 14 2 12 2 5" xfId="9729" xr:uid="{00000000-0005-0000-0000-0000FC250000}"/>
    <cellStyle name="Normal 5 14 2 12 2 6" xfId="9730" xr:uid="{00000000-0005-0000-0000-0000FD250000}"/>
    <cellStyle name="Normal 5 14 2 12 2 7" xfId="9731" xr:uid="{00000000-0005-0000-0000-0000FE250000}"/>
    <cellStyle name="Normal 5 14 2 12 2 8" xfId="9732" xr:uid="{00000000-0005-0000-0000-0000FF250000}"/>
    <cellStyle name="Normal 5 14 2 12 3" xfId="9733" xr:uid="{00000000-0005-0000-0000-000000260000}"/>
    <cellStyle name="Normal 5 14 2 12 3 2" xfId="9734" xr:uid="{00000000-0005-0000-0000-000001260000}"/>
    <cellStyle name="Normal 5 14 2 12 3 3" xfId="9735" xr:uid="{00000000-0005-0000-0000-000002260000}"/>
    <cellStyle name="Normal 5 14 2 12 3 4" xfId="9736" xr:uid="{00000000-0005-0000-0000-000003260000}"/>
    <cellStyle name="Normal 5 14 2 12 3 5" xfId="9737" xr:uid="{00000000-0005-0000-0000-000004260000}"/>
    <cellStyle name="Normal 5 14 2 12 3 6" xfId="9738" xr:uid="{00000000-0005-0000-0000-000005260000}"/>
    <cellStyle name="Normal 5 14 2 12 3 7" xfId="9739" xr:uid="{00000000-0005-0000-0000-000006260000}"/>
    <cellStyle name="Normal 5 14 2 12 3 8" xfId="9740" xr:uid="{00000000-0005-0000-0000-000007260000}"/>
    <cellStyle name="Normal 5 14 2 12 4" xfId="9741" xr:uid="{00000000-0005-0000-0000-000008260000}"/>
    <cellStyle name="Normal 5 14 2 12 4 2" xfId="9742" xr:uid="{00000000-0005-0000-0000-000009260000}"/>
    <cellStyle name="Normal 5 14 2 12 4 3" xfId="9743" xr:uid="{00000000-0005-0000-0000-00000A260000}"/>
    <cellStyle name="Normal 5 14 2 12 4 4" xfId="9744" xr:uid="{00000000-0005-0000-0000-00000B260000}"/>
    <cellStyle name="Normal 5 14 2 12 4 5" xfId="9745" xr:uid="{00000000-0005-0000-0000-00000C260000}"/>
    <cellStyle name="Normal 5 14 2 12 4 6" xfId="9746" xr:uid="{00000000-0005-0000-0000-00000D260000}"/>
    <cellStyle name="Normal 5 14 2 12 4 7" xfId="9747" xr:uid="{00000000-0005-0000-0000-00000E260000}"/>
    <cellStyle name="Normal 5 14 2 12 4 8" xfId="9748" xr:uid="{00000000-0005-0000-0000-00000F260000}"/>
    <cellStyle name="Normal 5 14 2 12 5" xfId="9749" xr:uid="{00000000-0005-0000-0000-000010260000}"/>
    <cellStyle name="Normal 5 14 2 12 5 2" xfId="9750" xr:uid="{00000000-0005-0000-0000-000011260000}"/>
    <cellStyle name="Normal 5 14 2 12 5 3" xfId="9751" xr:uid="{00000000-0005-0000-0000-000012260000}"/>
    <cellStyle name="Normal 5 14 2 12 5 4" xfId="9752" xr:uid="{00000000-0005-0000-0000-000013260000}"/>
    <cellStyle name="Normal 5 14 2 12 5 5" xfId="9753" xr:uid="{00000000-0005-0000-0000-000014260000}"/>
    <cellStyle name="Normal 5 14 2 12 5 6" xfId="9754" xr:uid="{00000000-0005-0000-0000-000015260000}"/>
    <cellStyle name="Normal 5 14 2 12 5 7" xfId="9755" xr:uid="{00000000-0005-0000-0000-000016260000}"/>
    <cellStyle name="Normal 5 14 2 12 5 8" xfId="9756" xr:uid="{00000000-0005-0000-0000-000017260000}"/>
    <cellStyle name="Normal 5 14 2 12 6" xfId="9757" xr:uid="{00000000-0005-0000-0000-000018260000}"/>
    <cellStyle name="Normal 5 14 2 12 7" xfId="9758" xr:uid="{00000000-0005-0000-0000-000019260000}"/>
    <cellStyle name="Normal 5 14 2 12 8" xfId="9759" xr:uid="{00000000-0005-0000-0000-00001A260000}"/>
    <cellStyle name="Normal 5 14 2 12 9" xfId="9760" xr:uid="{00000000-0005-0000-0000-00001B260000}"/>
    <cellStyle name="Normal 5 14 2 13" xfId="9761" xr:uid="{00000000-0005-0000-0000-00001C260000}"/>
    <cellStyle name="Normal 5 14 2 13 10" xfId="9762" xr:uid="{00000000-0005-0000-0000-00001D260000}"/>
    <cellStyle name="Normal 5 14 2 13 11" xfId="9763" xr:uid="{00000000-0005-0000-0000-00001E260000}"/>
    <cellStyle name="Normal 5 14 2 13 12" xfId="9764" xr:uid="{00000000-0005-0000-0000-00001F260000}"/>
    <cellStyle name="Normal 5 14 2 13 2" xfId="9765" xr:uid="{00000000-0005-0000-0000-000020260000}"/>
    <cellStyle name="Normal 5 14 2 13 2 2" xfId="9766" xr:uid="{00000000-0005-0000-0000-000021260000}"/>
    <cellStyle name="Normal 5 14 2 13 2 3" xfId="9767" xr:uid="{00000000-0005-0000-0000-000022260000}"/>
    <cellStyle name="Normal 5 14 2 13 2 4" xfId="9768" xr:uid="{00000000-0005-0000-0000-000023260000}"/>
    <cellStyle name="Normal 5 14 2 13 2 5" xfId="9769" xr:uid="{00000000-0005-0000-0000-000024260000}"/>
    <cellStyle name="Normal 5 14 2 13 2 6" xfId="9770" xr:uid="{00000000-0005-0000-0000-000025260000}"/>
    <cellStyle name="Normal 5 14 2 13 2 7" xfId="9771" xr:uid="{00000000-0005-0000-0000-000026260000}"/>
    <cellStyle name="Normal 5 14 2 13 2 8" xfId="9772" xr:uid="{00000000-0005-0000-0000-000027260000}"/>
    <cellStyle name="Normal 5 14 2 13 3" xfId="9773" xr:uid="{00000000-0005-0000-0000-000028260000}"/>
    <cellStyle name="Normal 5 14 2 13 3 2" xfId="9774" xr:uid="{00000000-0005-0000-0000-000029260000}"/>
    <cellStyle name="Normal 5 14 2 13 3 3" xfId="9775" xr:uid="{00000000-0005-0000-0000-00002A260000}"/>
    <cellStyle name="Normal 5 14 2 13 3 4" xfId="9776" xr:uid="{00000000-0005-0000-0000-00002B260000}"/>
    <cellStyle name="Normal 5 14 2 13 3 5" xfId="9777" xr:uid="{00000000-0005-0000-0000-00002C260000}"/>
    <cellStyle name="Normal 5 14 2 13 3 6" xfId="9778" xr:uid="{00000000-0005-0000-0000-00002D260000}"/>
    <cellStyle name="Normal 5 14 2 13 3 7" xfId="9779" xr:uid="{00000000-0005-0000-0000-00002E260000}"/>
    <cellStyle name="Normal 5 14 2 13 3 8" xfId="9780" xr:uid="{00000000-0005-0000-0000-00002F260000}"/>
    <cellStyle name="Normal 5 14 2 13 4" xfId="9781" xr:uid="{00000000-0005-0000-0000-000030260000}"/>
    <cellStyle name="Normal 5 14 2 13 4 2" xfId="9782" xr:uid="{00000000-0005-0000-0000-000031260000}"/>
    <cellStyle name="Normal 5 14 2 13 4 3" xfId="9783" xr:uid="{00000000-0005-0000-0000-000032260000}"/>
    <cellStyle name="Normal 5 14 2 13 4 4" xfId="9784" xr:uid="{00000000-0005-0000-0000-000033260000}"/>
    <cellStyle name="Normal 5 14 2 13 4 5" xfId="9785" xr:uid="{00000000-0005-0000-0000-000034260000}"/>
    <cellStyle name="Normal 5 14 2 13 4 6" xfId="9786" xr:uid="{00000000-0005-0000-0000-000035260000}"/>
    <cellStyle name="Normal 5 14 2 13 4 7" xfId="9787" xr:uid="{00000000-0005-0000-0000-000036260000}"/>
    <cellStyle name="Normal 5 14 2 13 4 8" xfId="9788" xr:uid="{00000000-0005-0000-0000-000037260000}"/>
    <cellStyle name="Normal 5 14 2 13 5" xfId="9789" xr:uid="{00000000-0005-0000-0000-000038260000}"/>
    <cellStyle name="Normal 5 14 2 13 5 2" xfId="9790" xr:uid="{00000000-0005-0000-0000-000039260000}"/>
    <cellStyle name="Normal 5 14 2 13 5 3" xfId="9791" xr:uid="{00000000-0005-0000-0000-00003A260000}"/>
    <cellStyle name="Normal 5 14 2 13 5 4" xfId="9792" xr:uid="{00000000-0005-0000-0000-00003B260000}"/>
    <cellStyle name="Normal 5 14 2 13 5 5" xfId="9793" xr:uid="{00000000-0005-0000-0000-00003C260000}"/>
    <cellStyle name="Normal 5 14 2 13 5 6" xfId="9794" xr:uid="{00000000-0005-0000-0000-00003D260000}"/>
    <cellStyle name="Normal 5 14 2 13 5 7" xfId="9795" xr:uid="{00000000-0005-0000-0000-00003E260000}"/>
    <cellStyle name="Normal 5 14 2 13 5 8" xfId="9796" xr:uid="{00000000-0005-0000-0000-00003F260000}"/>
    <cellStyle name="Normal 5 14 2 13 6" xfId="9797" xr:uid="{00000000-0005-0000-0000-000040260000}"/>
    <cellStyle name="Normal 5 14 2 13 7" xfId="9798" xr:uid="{00000000-0005-0000-0000-000041260000}"/>
    <cellStyle name="Normal 5 14 2 13 8" xfId="9799" xr:uid="{00000000-0005-0000-0000-000042260000}"/>
    <cellStyle name="Normal 5 14 2 13 9" xfId="9800" xr:uid="{00000000-0005-0000-0000-000043260000}"/>
    <cellStyle name="Normal 5 14 2 14" xfId="9801" xr:uid="{00000000-0005-0000-0000-000044260000}"/>
    <cellStyle name="Normal 5 14 2 14 2" xfId="9802" xr:uid="{00000000-0005-0000-0000-000045260000}"/>
    <cellStyle name="Normal 5 14 2 14 3" xfId="9803" xr:uid="{00000000-0005-0000-0000-000046260000}"/>
    <cellStyle name="Normal 5 14 2 14 4" xfId="9804" xr:uid="{00000000-0005-0000-0000-000047260000}"/>
    <cellStyle name="Normal 5 14 2 14 5" xfId="9805" xr:uid="{00000000-0005-0000-0000-000048260000}"/>
    <cellStyle name="Normal 5 14 2 14 6" xfId="9806" xr:uid="{00000000-0005-0000-0000-000049260000}"/>
    <cellStyle name="Normal 5 14 2 14 7" xfId="9807" xr:uid="{00000000-0005-0000-0000-00004A260000}"/>
    <cellStyle name="Normal 5 14 2 14 8" xfId="9808" xr:uid="{00000000-0005-0000-0000-00004B260000}"/>
    <cellStyle name="Normal 5 14 2 15" xfId="9809" xr:uid="{00000000-0005-0000-0000-00004C260000}"/>
    <cellStyle name="Normal 5 14 2 15 2" xfId="9810" xr:uid="{00000000-0005-0000-0000-00004D260000}"/>
    <cellStyle name="Normal 5 14 2 15 3" xfId="9811" xr:uid="{00000000-0005-0000-0000-00004E260000}"/>
    <cellStyle name="Normal 5 14 2 15 4" xfId="9812" xr:uid="{00000000-0005-0000-0000-00004F260000}"/>
    <cellStyle name="Normal 5 14 2 15 5" xfId="9813" xr:uid="{00000000-0005-0000-0000-000050260000}"/>
    <cellStyle name="Normal 5 14 2 15 6" xfId="9814" xr:uid="{00000000-0005-0000-0000-000051260000}"/>
    <cellStyle name="Normal 5 14 2 15 7" xfId="9815" xr:uid="{00000000-0005-0000-0000-000052260000}"/>
    <cellStyle name="Normal 5 14 2 15 8" xfId="9816" xr:uid="{00000000-0005-0000-0000-000053260000}"/>
    <cellStyle name="Normal 5 14 2 16" xfId="9817" xr:uid="{00000000-0005-0000-0000-000054260000}"/>
    <cellStyle name="Normal 5 14 2 16 2" xfId="9818" xr:uid="{00000000-0005-0000-0000-000055260000}"/>
    <cellStyle name="Normal 5 14 2 16 3" xfId="9819" xr:uid="{00000000-0005-0000-0000-000056260000}"/>
    <cellStyle name="Normal 5 14 2 16 4" xfId="9820" xr:uid="{00000000-0005-0000-0000-000057260000}"/>
    <cellStyle name="Normal 5 14 2 16 5" xfId="9821" xr:uid="{00000000-0005-0000-0000-000058260000}"/>
    <cellStyle name="Normal 5 14 2 16 6" xfId="9822" xr:uid="{00000000-0005-0000-0000-000059260000}"/>
    <cellStyle name="Normal 5 14 2 16 7" xfId="9823" xr:uid="{00000000-0005-0000-0000-00005A260000}"/>
    <cellStyle name="Normal 5 14 2 16 8" xfId="9824" xr:uid="{00000000-0005-0000-0000-00005B260000}"/>
    <cellStyle name="Normal 5 14 2 17" xfId="9825" xr:uid="{00000000-0005-0000-0000-00005C260000}"/>
    <cellStyle name="Normal 5 14 2 17 2" xfId="9826" xr:uid="{00000000-0005-0000-0000-00005D260000}"/>
    <cellStyle name="Normal 5 14 2 17 3" xfId="9827" xr:uid="{00000000-0005-0000-0000-00005E260000}"/>
    <cellStyle name="Normal 5 14 2 17 4" xfId="9828" xr:uid="{00000000-0005-0000-0000-00005F260000}"/>
    <cellStyle name="Normal 5 14 2 17 5" xfId="9829" xr:uid="{00000000-0005-0000-0000-000060260000}"/>
    <cellStyle name="Normal 5 14 2 17 6" xfId="9830" xr:uid="{00000000-0005-0000-0000-000061260000}"/>
    <cellStyle name="Normal 5 14 2 17 7" xfId="9831" xr:uid="{00000000-0005-0000-0000-000062260000}"/>
    <cellStyle name="Normal 5 14 2 17 8" xfId="9832" xr:uid="{00000000-0005-0000-0000-000063260000}"/>
    <cellStyle name="Normal 5 14 2 18" xfId="9833" xr:uid="{00000000-0005-0000-0000-000064260000}"/>
    <cellStyle name="Normal 5 14 2 19" xfId="9834" xr:uid="{00000000-0005-0000-0000-000065260000}"/>
    <cellStyle name="Normal 5 14 2 2" xfId="9835" xr:uid="{00000000-0005-0000-0000-000066260000}"/>
    <cellStyle name="Normal 5 14 2 2 10" xfId="9836" xr:uid="{00000000-0005-0000-0000-000067260000}"/>
    <cellStyle name="Normal 5 14 2 2 11" xfId="9837" xr:uid="{00000000-0005-0000-0000-000068260000}"/>
    <cellStyle name="Normal 5 14 2 2 12" xfId="9838" xr:uid="{00000000-0005-0000-0000-000069260000}"/>
    <cellStyle name="Normal 5 14 2 2 2" xfId="9839" xr:uid="{00000000-0005-0000-0000-00006A260000}"/>
    <cellStyle name="Normal 5 14 2 2 2 2" xfId="9840" xr:uid="{00000000-0005-0000-0000-00006B260000}"/>
    <cellStyle name="Normal 5 14 2 2 2 3" xfId="9841" xr:uid="{00000000-0005-0000-0000-00006C260000}"/>
    <cellStyle name="Normal 5 14 2 2 2 4" xfId="9842" xr:uid="{00000000-0005-0000-0000-00006D260000}"/>
    <cellStyle name="Normal 5 14 2 2 2 5" xfId="9843" xr:uid="{00000000-0005-0000-0000-00006E260000}"/>
    <cellStyle name="Normal 5 14 2 2 2 6" xfId="9844" xr:uid="{00000000-0005-0000-0000-00006F260000}"/>
    <cellStyle name="Normal 5 14 2 2 2 7" xfId="9845" xr:uid="{00000000-0005-0000-0000-000070260000}"/>
    <cellStyle name="Normal 5 14 2 2 2 8" xfId="9846" xr:uid="{00000000-0005-0000-0000-000071260000}"/>
    <cellStyle name="Normal 5 14 2 2 3" xfId="9847" xr:uid="{00000000-0005-0000-0000-000072260000}"/>
    <cellStyle name="Normal 5 14 2 2 3 2" xfId="9848" xr:uid="{00000000-0005-0000-0000-000073260000}"/>
    <cellStyle name="Normal 5 14 2 2 3 3" xfId="9849" xr:uid="{00000000-0005-0000-0000-000074260000}"/>
    <cellStyle name="Normal 5 14 2 2 3 4" xfId="9850" xr:uid="{00000000-0005-0000-0000-000075260000}"/>
    <cellStyle name="Normal 5 14 2 2 3 5" xfId="9851" xr:uid="{00000000-0005-0000-0000-000076260000}"/>
    <cellStyle name="Normal 5 14 2 2 3 6" xfId="9852" xr:uid="{00000000-0005-0000-0000-000077260000}"/>
    <cellStyle name="Normal 5 14 2 2 3 7" xfId="9853" xr:uid="{00000000-0005-0000-0000-000078260000}"/>
    <cellStyle name="Normal 5 14 2 2 3 8" xfId="9854" xr:uid="{00000000-0005-0000-0000-000079260000}"/>
    <cellStyle name="Normal 5 14 2 2 4" xfId="9855" xr:uid="{00000000-0005-0000-0000-00007A260000}"/>
    <cellStyle name="Normal 5 14 2 2 4 2" xfId="9856" xr:uid="{00000000-0005-0000-0000-00007B260000}"/>
    <cellStyle name="Normal 5 14 2 2 4 3" xfId="9857" xr:uid="{00000000-0005-0000-0000-00007C260000}"/>
    <cellStyle name="Normal 5 14 2 2 4 4" xfId="9858" xr:uid="{00000000-0005-0000-0000-00007D260000}"/>
    <cellStyle name="Normal 5 14 2 2 4 5" xfId="9859" xr:uid="{00000000-0005-0000-0000-00007E260000}"/>
    <cellStyle name="Normal 5 14 2 2 4 6" xfId="9860" xr:uid="{00000000-0005-0000-0000-00007F260000}"/>
    <cellStyle name="Normal 5 14 2 2 4 7" xfId="9861" xr:uid="{00000000-0005-0000-0000-000080260000}"/>
    <cellStyle name="Normal 5 14 2 2 4 8" xfId="9862" xr:uid="{00000000-0005-0000-0000-000081260000}"/>
    <cellStyle name="Normal 5 14 2 2 5" xfId="9863" xr:uid="{00000000-0005-0000-0000-000082260000}"/>
    <cellStyle name="Normal 5 14 2 2 5 2" xfId="9864" xr:uid="{00000000-0005-0000-0000-000083260000}"/>
    <cellStyle name="Normal 5 14 2 2 5 3" xfId="9865" xr:uid="{00000000-0005-0000-0000-000084260000}"/>
    <cellStyle name="Normal 5 14 2 2 5 4" xfId="9866" xr:uid="{00000000-0005-0000-0000-000085260000}"/>
    <cellStyle name="Normal 5 14 2 2 5 5" xfId="9867" xr:uid="{00000000-0005-0000-0000-000086260000}"/>
    <cellStyle name="Normal 5 14 2 2 5 6" xfId="9868" xr:uid="{00000000-0005-0000-0000-000087260000}"/>
    <cellStyle name="Normal 5 14 2 2 5 7" xfId="9869" xr:uid="{00000000-0005-0000-0000-000088260000}"/>
    <cellStyle name="Normal 5 14 2 2 5 8" xfId="9870" xr:uid="{00000000-0005-0000-0000-000089260000}"/>
    <cellStyle name="Normal 5 14 2 2 6" xfId="9871" xr:uid="{00000000-0005-0000-0000-00008A260000}"/>
    <cellStyle name="Normal 5 14 2 2 7" xfId="9872" xr:uid="{00000000-0005-0000-0000-00008B260000}"/>
    <cellStyle name="Normal 5 14 2 2 8" xfId="9873" xr:uid="{00000000-0005-0000-0000-00008C260000}"/>
    <cellStyle name="Normal 5 14 2 2 9" xfId="9874" xr:uid="{00000000-0005-0000-0000-00008D260000}"/>
    <cellStyle name="Normal 5 14 2 20" xfId="9875" xr:uid="{00000000-0005-0000-0000-00008E260000}"/>
    <cellStyle name="Normal 5 14 2 21" xfId="9876" xr:uid="{00000000-0005-0000-0000-00008F260000}"/>
    <cellStyle name="Normal 5 14 2 22" xfId="9877" xr:uid="{00000000-0005-0000-0000-000090260000}"/>
    <cellStyle name="Normal 5 14 2 23" xfId="9878" xr:uid="{00000000-0005-0000-0000-000091260000}"/>
    <cellStyle name="Normal 5 14 2 24" xfId="9879" xr:uid="{00000000-0005-0000-0000-000092260000}"/>
    <cellStyle name="Normal 5 14 2 3" xfId="9880" xr:uid="{00000000-0005-0000-0000-000093260000}"/>
    <cellStyle name="Normal 5 14 2 3 10" xfId="9881" xr:uid="{00000000-0005-0000-0000-000094260000}"/>
    <cellStyle name="Normal 5 14 2 3 11" xfId="9882" xr:uid="{00000000-0005-0000-0000-000095260000}"/>
    <cellStyle name="Normal 5 14 2 3 12" xfId="9883" xr:uid="{00000000-0005-0000-0000-000096260000}"/>
    <cellStyle name="Normal 5 14 2 3 2" xfId="9884" xr:uid="{00000000-0005-0000-0000-000097260000}"/>
    <cellStyle name="Normal 5 14 2 3 2 2" xfId="9885" xr:uid="{00000000-0005-0000-0000-000098260000}"/>
    <cellStyle name="Normal 5 14 2 3 2 3" xfId="9886" xr:uid="{00000000-0005-0000-0000-000099260000}"/>
    <cellStyle name="Normal 5 14 2 3 2 4" xfId="9887" xr:uid="{00000000-0005-0000-0000-00009A260000}"/>
    <cellStyle name="Normal 5 14 2 3 2 5" xfId="9888" xr:uid="{00000000-0005-0000-0000-00009B260000}"/>
    <cellStyle name="Normal 5 14 2 3 2 6" xfId="9889" xr:uid="{00000000-0005-0000-0000-00009C260000}"/>
    <cellStyle name="Normal 5 14 2 3 2 7" xfId="9890" xr:uid="{00000000-0005-0000-0000-00009D260000}"/>
    <cellStyle name="Normal 5 14 2 3 2 8" xfId="9891" xr:uid="{00000000-0005-0000-0000-00009E260000}"/>
    <cellStyle name="Normal 5 14 2 3 3" xfId="9892" xr:uid="{00000000-0005-0000-0000-00009F260000}"/>
    <cellStyle name="Normal 5 14 2 3 3 2" xfId="9893" xr:uid="{00000000-0005-0000-0000-0000A0260000}"/>
    <cellStyle name="Normal 5 14 2 3 3 3" xfId="9894" xr:uid="{00000000-0005-0000-0000-0000A1260000}"/>
    <cellStyle name="Normal 5 14 2 3 3 4" xfId="9895" xr:uid="{00000000-0005-0000-0000-0000A2260000}"/>
    <cellStyle name="Normal 5 14 2 3 3 5" xfId="9896" xr:uid="{00000000-0005-0000-0000-0000A3260000}"/>
    <cellStyle name="Normal 5 14 2 3 3 6" xfId="9897" xr:uid="{00000000-0005-0000-0000-0000A4260000}"/>
    <cellStyle name="Normal 5 14 2 3 3 7" xfId="9898" xr:uid="{00000000-0005-0000-0000-0000A5260000}"/>
    <cellStyle name="Normal 5 14 2 3 3 8" xfId="9899" xr:uid="{00000000-0005-0000-0000-0000A6260000}"/>
    <cellStyle name="Normal 5 14 2 3 4" xfId="9900" xr:uid="{00000000-0005-0000-0000-0000A7260000}"/>
    <cellStyle name="Normal 5 14 2 3 4 2" xfId="9901" xr:uid="{00000000-0005-0000-0000-0000A8260000}"/>
    <cellStyle name="Normal 5 14 2 3 4 3" xfId="9902" xr:uid="{00000000-0005-0000-0000-0000A9260000}"/>
    <cellStyle name="Normal 5 14 2 3 4 4" xfId="9903" xr:uid="{00000000-0005-0000-0000-0000AA260000}"/>
    <cellStyle name="Normal 5 14 2 3 4 5" xfId="9904" xr:uid="{00000000-0005-0000-0000-0000AB260000}"/>
    <cellStyle name="Normal 5 14 2 3 4 6" xfId="9905" xr:uid="{00000000-0005-0000-0000-0000AC260000}"/>
    <cellStyle name="Normal 5 14 2 3 4 7" xfId="9906" xr:uid="{00000000-0005-0000-0000-0000AD260000}"/>
    <cellStyle name="Normal 5 14 2 3 4 8" xfId="9907" xr:uid="{00000000-0005-0000-0000-0000AE260000}"/>
    <cellStyle name="Normal 5 14 2 3 5" xfId="9908" xr:uid="{00000000-0005-0000-0000-0000AF260000}"/>
    <cellStyle name="Normal 5 14 2 3 5 2" xfId="9909" xr:uid="{00000000-0005-0000-0000-0000B0260000}"/>
    <cellStyle name="Normal 5 14 2 3 5 3" xfId="9910" xr:uid="{00000000-0005-0000-0000-0000B1260000}"/>
    <cellStyle name="Normal 5 14 2 3 5 4" xfId="9911" xr:uid="{00000000-0005-0000-0000-0000B2260000}"/>
    <cellStyle name="Normal 5 14 2 3 5 5" xfId="9912" xr:uid="{00000000-0005-0000-0000-0000B3260000}"/>
    <cellStyle name="Normal 5 14 2 3 5 6" xfId="9913" xr:uid="{00000000-0005-0000-0000-0000B4260000}"/>
    <cellStyle name="Normal 5 14 2 3 5 7" xfId="9914" xr:uid="{00000000-0005-0000-0000-0000B5260000}"/>
    <cellStyle name="Normal 5 14 2 3 5 8" xfId="9915" xr:uid="{00000000-0005-0000-0000-0000B6260000}"/>
    <cellStyle name="Normal 5 14 2 3 6" xfId="9916" xr:uid="{00000000-0005-0000-0000-0000B7260000}"/>
    <cellStyle name="Normal 5 14 2 3 7" xfId="9917" xr:uid="{00000000-0005-0000-0000-0000B8260000}"/>
    <cellStyle name="Normal 5 14 2 3 8" xfId="9918" xr:uid="{00000000-0005-0000-0000-0000B9260000}"/>
    <cellStyle name="Normal 5 14 2 3 9" xfId="9919" xr:uid="{00000000-0005-0000-0000-0000BA260000}"/>
    <cellStyle name="Normal 5 14 2 4" xfId="9920" xr:uid="{00000000-0005-0000-0000-0000BB260000}"/>
    <cellStyle name="Normal 5 14 2 4 10" xfId="9921" xr:uid="{00000000-0005-0000-0000-0000BC260000}"/>
    <cellStyle name="Normal 5 14 2 4 11" xfId="9922" xr:uid="{00000000-0005-0000-0000-0000BD260000}"/>
    <cellStyle name="Normal 5 14 2 4 12" xfId="9923" xr:uid="{00000000-0005-0000-0000-0000BE260000}"/>
    <cellStyle name="Normal 5 14 2 4 2" xfId="9924" xr:uid="{00000000-0005-0000-0000-0000BF260000}"/>
    <cellStyle name="Normal 5 14 2 4 2 2" xfId="9925" xr:uid="{00000000-0005-0000-0000-0000C0260000}"/>
    <cellStyle name="Normal 5 14 2 4 2 3" xfId="9926" xr:uid="{00000000-0005-0000-0000-0000C1260000}"/>
    <cellStyle name="Normal 5 14 2 4 2 4" xfId="9927" xr:uid="{00000000-0005-0000-0000-0000C2260000}"/>
    <cellStyle name="Normal 5 14 2 4 2 5" xfId="9928" xr:uid="{00000000-0005-0000-0000-0000C3260000}"/>
    <cellStyle name="Normal 5 14 2 4 2 6" xfId="9929" xr:uid="{00000000-0005-0000-0000-0000C4260000}"/>
    <cellStyle name="Normal 5 14 2 4 2 7" xfId="9930" xr:uid="{00000000-0005-0000-0000-0000C5260000}"/>
    <cellStyle name="Normal 5 14 2 4 2 8" xfId="9931" xr:uid="{00000000-0005-0000-0000-0000C6260000}"/>
    <cellStyle name="Normal 5 14 2 4 3" xfId="9932" xr:uid="{00000000-0005-0000-0000-0000C7260000}"/>
    <cellStyle name="Normal 5 14 2 4 3 2" xfId="9933" xr:uid="{00000000-0005-0000-0000-0000C8260000}"/>
    <cellStyle name="Normal 5 14 2 4 3 3" xfId="9934" xr:uid="{00000000-0005-0000-0000-0000C9260000}"/>
    <cellStyle name="Normal 5 14 2 4 3 4" xfId="9935" xr:uid="{00000000-0005-0000-0000-0000CA260000}"/>
    <cellStyle name="Normal 5 14 2 4 3 5" xfId="9936" xr:uid="{00000000-0005-0000-0000-0000CB260000}"/>
    <cellStyle name="Normal 5 14 2 4 3 6" xfId="9937" xr:uid="{00000000-0005-0000-0000-0000CC260000}"/>
    <cellStyle name="Normal 5 14 2 4 3 7" xfId="9938" xr:uid="{00000000-0005-0000-0000-0000CD260000}"/>
    <cellStyle name="Normal 5 14 2 4 3 8" xfId="9939" xr:uid="{00000000-0005-0000-0000-0000CE260000}"/>
    <cellStyle name="Normal 5 14 2 4 4" xfId="9940" xr:uid="{00000000-0005-0000-0000-0000CF260000}"/>
    <cellStyle name="Normal 5 14 2 4 4 2" xfId="9941" xr:uid="{00000000-0005-0000-0000-0000D0260000}"/>
    <cellStyle name="Normal 5 14 2 4 4 3" xfId="9942" xr:uid="{00000000-0005-0000-0000-0000D1260000}"/>
    <cellStyle name="Normal 5 14 2 4 4 4" xfId="9943" xr:uid="{00000000-0005-0000-0000-0000D2260000}"/>
    <cellStyle name="Normal 5 14 2 4 4 5" xfId="9944" xr:uid="{00000000-0005-0000-0000-0000D3260000}"/>
    <cellStyle name="Normal 5 14 2 4 4 6" xfId="9945" xr:uid="{00000000-0005-0000-0000-0000D4260000}"/>
    <cellStyle name="Normal 5 14 2 4 4 7" xfId="9946" xr:uid="{00000000-0005-0000-0000-0000D5260000}"/>
    <cellStyle name="Normal 5 14 2 4 4 8" xfId="9947" xr:uid="{00000000-0005-0000-0000-0000D6260000}"/>
    <cellStyle name="Normal 5 14 2 4 5" xfId="9948" xr:uid="{00000000-0005-0000-0000-0000D7260000}"/>
    <cellStyle name="Normal 5 14 2 4 5 2" xfId="9949" xr:uid="{00000000-0005-0000-0000-0000D8260000}"/>
    <cellStyle name="Normal 5 14 2 4 5 3" xfId="9950" xr:uid="{00000000-0005-0000-0000-0000D9260000}"/>
    <cellStyle name="Normal 5 14 2 4 5 4" xfId="9951" xr:uid="{00000000-0005-0000-0000-0000DA260000}"/>
    <cellStyle name="Normal 5 14 2 4 5 5" xfId="9952" xr:uid="{00000000-0005-0000-0000-0000DB260000}"/>
    <cellStyle name="Normal 5 14 2 4 5 6" xfId="9953" xr:uid="{00000000-0005-0000-0000-0000DC260000}"/>
    <cellStyle name="Normal 5 14 2 4 5 7" xfId="9954" xr:uid="{00000000-0005-0000-0000-0000DD260000}"/>
    <cellStyle name="Normal 5 14 2 4 5 8" xfId="9955" xr:uid="{00000000-0005-0000-0000-0000DE260000}"/>
    <cellStyle name="Normal 5 14 2 4 6" xfId="9956" xr:uid="{00000000-0005-0000-0000-0000DF260000}"/>
    <cellStyle name="Normal 5 14 2 4 7" xfId="9957" xr:uid="{00000000-0005-0000-0000-0000E0260000}"/>
    <cellStyle name="Normal 5 14 2 4 8" xfId="9958" xr:uid="{00000000-0005-0000-0000-0000E1260000}"/>
    <cellStyle name="Normal 5 14 2 4 9" xfId="9959" xr:uid="{00000000-0005-0000-0000-0000E2260000}"/>
    <cellStyle name="Normal 5 14 2 5" xfId="9960" xr:uid="{00000000-0005-0000-0000-0000E3260000}"/>
    <cellStyle name="Normal 5 14 2 5 10" xfId="9961" xr:uid="{00000000-0005-0000-0000-0000E4260000}"/>
    <cellStyle name="Normal 5 14 2 5 11" xfId="9962" xr:uid="{00000000-0005-0000-0000-0000E5260000}"/>
    <cellStyle name="Normal 5 14 2 5 12" xfId="9963" xr:uid="{00000000-0005-0000-0000-0000E6260000}"/>
    <cellStyle name="Normal 5 14 2 5 2" xfId="9964" xr:uid="{00000000-0005-0000-0000-0000E7260000}"/>
    <cellStyle name="Normal 5 14 2 5 2 2" xfId="9965" xr:uid="{00000000-0005-0000-0000-0000E8260000}"/>
    <cellStyle name="Normal 5 14 2 5 2 3" xfId="9966" xr:uid="{00000000-0005-0000-0000-0000E9260000}"/>
    <cellStyle name="Normal 5 14 2 5 2 4" xfId="9967" xr:uid="{00000000-0005-0000-0000-0000EA260000}"/>
    <cellStyle name="Normal 5 14 2 5 2 5" xfId="9968" xr:uid="{00000000-0005-0000-0000-0000EB260000}"/>
    <cellStyle name="Normal 5 14 2 5 2 6" xfId="9969" xr:uid="{00000000-0005-0000-0000-0000EC260000}"/>
    <cellStyle name="Normal 5 14 2 5 2 7" xfId="9970" xr:uid="{00000000-0005-0000-0000-0000ED260000}"/>
    <cellStyle name="Normal 5 14 2 5 2 8" xfId="9971" xr:uid="{00000000-0005-0000-0000-0000EE260000}"/>
    <cellStyle name="Normal 5 14 2 5 3" xfId="9972" xr:uid="{00000000-0005-0000-0000-0000EF260000}"/>
    <cellStyle name="Normal 5 14 2 5 3 2" xfId="9973" xr:uid="{00000000-0005-0000-0000-0000F0260000}"/>
    <cellStyle name="Normal 5 14 2 5 3 3" xfId="9974" xr:uid="{00000000-0005-0000-0000-0000F1260000}"/>
    <cellStyle name="Normal 5 14 2 5 3 4" xfId="9975" xr:uid="{00000000-0005-0000-0000-0000F2260000}"/>
    <cellStyle name="Normal 5 14 2 5 3 5" xfId="9976" xr:uid="{00000000-0005-0000-0000-0000F3260000}"/>
    <cellStyle name="Normal 5 14 2 5 3 6" xfId="9977" xr:uid="{00000000-0005-0000-0000-0000F4260000}"/>
    <cellStyle name="Normal 5 14 2 5 3 7" xfId="9978" xr:uid="{00000000-0005-0000-0000-0000F5260000}"/>
    <cellStyle name="Normal 5 14 2 5 3 8" xfId="9979" xr:uid="{00000000-0005-0000-0000-0000F6260000}"/>
    <cellStyle name="Normal 5 14 2 5 4" xfId="9980" xr:uid="{00000000-0005-0000-0000-0000F7260000}"/>
    <cellStyle name="Normal 5 14 2 5 4 2" xfId="9981" xr:uid="{00000000-0005-0000-0000-0000F8260000}"/>
    <cellStyle name="Normal 5 14 2 5 4 3" xfId="9982" xr:uid="{00000000-0005-0000-0000-0000F9260000}"/>
    <cellStyle name="Normal 5 14 2 5 4 4" xfId="9983" xr:uid="{00000000-0005-0000-0000-0000FA260000}"/>
    <cellStyle name="Normal 5 14 2 5 4 5" xfId="9984" xr:uid="{00000000-0005-0000-0000-0000FB260000}"/>
    <cellStyle name="Normal 5 14 2 5 4 6" xfId="9985" xr:uid="{00000000-0005-0000-0000-0000FC260000}"/>
    <cellStyle name="Normal 5 14 2 5 4 7" xfId="9986" xr:uid="{00000000-0005-0000-0000-0000FD260000}"/>
    <cellStyle name="Normal 5 14 2 5 4 8" xfId="9987" xr:uid="{00000000-0005-0000-0000-0000FE260000}"/>
    <cellStyle name="Normal 5 14 2 5 5" xfId="9988" xr:uid="{00000000-0005-0000-0000-0000FF260000}"/>
    <cellStyle name="Normal 5 14 2 5 5 2" xfId="9989" xr:uid="{00000000-0005-0000-0000-000000270000}"/>
    <cellStyle name="Normal 5 14 2 5 5 3" xfId="9990" xr:uid="{00000000-0005-0000-0000-000001270000}"/>
    <cellStyle name="Normal 5 14 2 5 5 4" xfId="9991" xr:uid="{00000000-0005-0000-0000-000002270000}"/>
    <cellStyle name="Normal 5 14 2 5 5 5" xfId="9992" xr:uid="{00000000-0005-0000-0000-000003270000}"/>
    <cellStyle name="Normal 5 14 2 5 5 6" xfId="9993" xr:uid="{00000000-0005-0000-0000-000004270000}"/>
    <cellStyle name="Normal 5 14 2 5 5 7" xfId="9994" xr:uid="{00000000-0005-0000-0000-000005270000}"/>
    <cellStyle name="Normal 5 14 2 5 5 8" xfId="9995" xr:uid="{00000000-0005-0000-0000-000006270000}"/>
    <cellStyle name="Normal 5 14 2 5 6" xfId="9996" xr:uid="{00000000-0005-0000-0000-000007270000}"/>
    <cellStyle name="Normal 5 14 2 5 7" xfId="9997" xr:uid="{00000000-0005-0000-0000-000008270000}"/>
    <cellStyle name="Normal 5 14 2 5 8" xfId="9998" xr:uid="{00000000-0005-0000-0000-000009270000}"/>
    <cellStyle name="Normal 5 14 2 5 9" xfId="9999" xr:uid="{00000000-0005-0000-0000-00000A270000}"/>
    <cellStyle name="Normal 5 14 2 6" xfId="10000" xr:uid="{00000000-0005-0000-0000-00000B270000}"/>
    <cellStyle name="Normal 5 14 2 6 10" xfId="10001" xr:uid="{00000000-0005-0000-0000-00000C270000}"/>
    <cellStyle name="Normal 5 14 2 6 11" xfId="10002" xr:uid="{00000000-0005-0000-0000-00000D270000}"/>
    <cellStyle name="Normal 5 14 2 6 12" xfId="10003" xr:uid="{00000000-0005-0000-0000-00000E270000}"/>
    <cellStyle name="Normal 5 14 2 6 2" xfId="10004" xr:uid="{00000000-0005-0000-0000-00000F270000}"/>
    <cellStyle name="Normal 5 14 2 6 2 2" xfId="10005" xr:uid="{00000000-0005-0000-0000-000010270000}"/>
    <cellStyle name="Normal 5 14 2 6 2 3" xfId="10006" xr:uid="{00000000-0005-0000-0000-000011270000}"/>
    <cellStyle name="Normal 5 14 2 6 2 4" xfId="10007" xr:uid="{00000000-0005-0000-0000-000012270000}"/>
    <cellStyle name="Normal 5 14 2 6 2 5" xfId="10008" xr:uid="{00000000-0005-0000-0000-000013270000}"/>
    <cellStyle name="Normal 5 14 2 6 2 6" xfId="10009" xr:uid="{00000000-0005-0000-0000-000014270000}"/>
    <cellStyle name="Normal 5 14 2 6 2 7" xfId="10010" xr:uid="{00000000-0005-0000-0000-000015270000}"/>
    <cellStyle name="Normal 5 14 2 6 2 8" xfId="10011" xr:uid="{00000000-0005-0000-0000-000016270000}"/>
    <cellStyle name="Normal 5 14 2 6 3" xfId="10012" xr:uid="{00000000-0005-0000-0000-000017270000}"/>
    <cellStyle name="Normal 5 14 2 6 3 2" xfId="10013" xr:uid="{00000000-0005-0000-0000-000018270000}"/>
    <cellStyle name="Normal 5 14 2 6 3 3" xfId="10014" xr:uid="{00000000-0005-0000-0000-000019270000}"/>
    <cellStyle name="Normal 5 14 2 6 3 4" xfId="10015" xr:uid="{00000000-0005-0000-0000-00001A270000}"/>
    <cellStyle name="Normal 5 14 2 6 3 5" xfId="10016" xr:uid="{00000000-0005-0000-0000-00001B270000}"/>
    <cellStyle name="Normal 5 14 2 6 3 6" xfId="10017" xr:uid="{00000000-0005-0000-0000-00001C270000}"/>
    <cellStyle name="Normal 5 14 2 6 3 7" xfId="10018" xr:uid="{00000000-0005-0000-0000-00001D270000}"/>
    <cellStyle name="Normal 5 14 2 6 3 8" xfId="10019" xr:uid="{00000000-0005-0000-0000-00001E270000}"/>
    <cellStyle name="Normal 5 14 2 6 4" xfId="10020" xr:uid="{00000000-0005-0000-0000-00001F270000}"/>
    <cellStyle name="Normal 5 14 2 6 4 2" xfId="10021" xr:uid="{00000000-0005-0000-0000-000020270000}"/>
    <cellStyle name="Normal 5 14 2 6 4 3" xfId="10022" xr:uid="{00000000-0005-0000-0000-000021270000}"/>
    <cellStyle name="Normal 5 14 2 6 4 4" xfId="10023" xr:uid="{00000000-0005-0000-0000-000022270000}"/>
    <cellStyle name="Normal 5 14 2 6 4 5" xfId="10024" xr:uid="{00000000-0005-0000-0000-000023270000}"/>
    <cellStyle name="Normal 5 14 2 6 4 6" xfId="10025" xr:uid="{00000000-0005-0000-0000-000024270000}"/>
    <cellStyle name="Normal 5 14 2 6 4 7" xfId="10026" xr:uid="{00000000-0005-0000-0000-000025270000}"/>
    <cellStyle name="Normal 5 14 2 6 4 8" xfId="10027" xr:uid="{00000000-0005-0000-0000-000026270000}"/>
    <cellStyle name="Normal 5 14 2 6 5" xfId="10028" xr:uid="{00000000-0005-0000-0000-000027270000}"/>
    <cellStyle name="Normal 5 14 2 6 5 2" xfId="10029" xr:uid="{00000000-0005-0000-0000-000028270000}"/>
    <cellStyle name="Normal 5 14 2 6 5 3" xfId="10030" xr:uid="{00000000-0005-0000-0000-000029270000}"/>
    <cellStyle name="Normal 5 14 2 6 5 4" xfId="10031" xr:uid="{00000000-0005-0000-0000-00002A270000}"/>
    <cellStyle name="Normal 5 14 2 6 5 5" xfId="10032" xr:uid="{00000000-0005-0000-0000-00002B270000}"/>
    <cellStyle name="Normal 5 14 2 6 5 6" xfId="10033" xr:uid="{00000000-0005-0000-0000-00002C270000}"/>
    <cellStyle name="Normal 5 14 2 6 5 7" xfId="10034" xr:uid="{00000000-0005-0000-0000-00002D270000}"/>
    <cellStyle name="Normal 5 14 2 6 5 8" xfId="10035" xr:uid="{00000000-0005-0000-0000-00002E270000}"/>
    <cellStyle name="Normal 5 14 2 6 6" xfId="10036" xr:uid="{00000000-0005-0000-0000-00002F270000}"/>
    <cellStyle name="Normal 5 14 2 6 7" xfId="10037" xr:uid="{00000000-0005-0000-0000-000030270000}"/>
    <cellStyle name="Normal 5 14 2 6 8" xfId="10038" xr:uid="{00000000-0005-0000-0000-000031270000}"/>
    <cellStyle name="Normal 5 14 2 6 9" xfId="10039" xr:uid="{00000000-0005-0000-0000-000032270000}"/>
    <cellStyle name="Normal 5 14 2 7" xfId="10040" xr:uid="{00000000-0005-0000-0000-000033270000}"/>
    <cellStyle name="Normal 5 14 2 7 10" xfId="10041" xr:uid="{00000000-0005-0000-0000-000034270000}"/>
    <cellStyle name="Normal 5 14 2 7 11" xfId="10042" xr:uid="{00000000-0005-0000-0000-000035270000}"/>
    <cellStyle name="Normal 5 14 2 7 12" xfId="10043" xr:uid="{00000000-0005-0000-0000-000036270000}"/>
    <cellStyle name="Normal 5 14 2 7 2" xfId="10044" xr:uid="{00000000-0005-0000-0000-000037270000}"/>
    <cellStyle name="Normal 5 14 2 7 2 2" xfId="10045" xr:uid="{00000000-0005-0000-0000-000038270000}"/>
    <cellStyle name="Normal 5 14 2 7 2 3" xfId="10046" xr:uid="{00000000-0005-0000-0000-000039270000}"/>
    <cellStyle name="Normal 5 14 2 7 2 4" xfId="10047" xr:uid="{00000000-0005-0000-0000-00003A270000}"/>
    <cellStyle name="Normal 5 14 2 7 2 5" xfId="10048" xr:uid="{00000000-0005-0000-0000-00003B270000}"/>
    <cellStyle name="Normal 5 14 2 7 2 6" xfId="10049" xr:uid="{00000000-0005-0000-0000-00003C270000}"/>
    <cellStyle name="Normal 5 14 2 7 2 7" xfId="10050" xr:uid="{00000000-0005-0000-0000-00003D270000}"/>
    <cellStyle name="Normal 5 14 2 7 2 8" xfId="10051" xr:uid="{00000000-0005-0000-0000-00003E270000}"/>
    <cellStyle name="Normal 5 14 2 7 3" xfId="10052" xr:uid="{00000000-0005-0000-0000-00003F270000}"/>
    <cellStyle name="Normal 5 14 2 7 3 2" xfId="10053" xr:uid="{00000000-0005-0000-0000-000040270000}"/>
    <cellStyle name="Normal 5 14 2 7 3 3" xfId="10054" xr:uid="{00000000-0005-0000-0000-000041270000}"/>
    <cellStyle name="Normal 5 14 2 7 3 4" xfId="10055" xr:uid="{00000000-0005-0000-0000-000042270000}"/>
    <cellStyle name="Normal 5 14 2 7 3 5" xfId="10056" xr:uid="{00000000-0005-0000-0000-000043270000}"/>
    <cellStyle name="Normal 5 14 2 7 3 6" xfId="10057" xr:uid="{00000000-0005-0000-0000-000044270000}"/>
    <cellStyle name="Normal 5 14 2 7 3 7" xfId="10058" xr:uid="{00000000-0005-0000-0000-000045270000}"/>
    <cellStyle name="Normal 5 14 2 7 3 8" xfId="10059" xr:uid="{00000000-0005-0000-0000-000046270000}"/>
    <cellStyle name="Normal 5 14 2 7 4" xfId="10060" xr:uid="{00000000-0005-0000-0000-000047270000}"/>
    <cellStyle name="Normal 5 14 2 7 4 2" xfId="10061" xr:uid="{00000000-0005-0000-0000-000048270000}"/>
    <cellStyle name="Normal 5 14 2 7 4 3" xfId="10062" xr:uid="{00000000-0005-0000-0000-000049270000}"/>
    <cellStyle name="Normal 5 14 2 7 4 4" xfId="10063" xr:uid="{00000000-0005-0000-0000-00004A270000}"/>
    <cellStyle name="Normal 5 14 2 7 4 5" xfId="10064" xr:uid="{00000000-0005-0000-0000-00004B270000}"/>
    <cellStyle name="Normal 5 14 2 7 4 6" xfId="10065" xr:uid="{00000000-0005-0000-0000-00004C270000}"/>
    <cellStyle name="Normal 5 14 2 7 4 7" xfId="10066" xr:uid="{00000000-0005-0000-0000-00004D270000}"/>
    <cellStyle name="Normal 5 14 2 7 4 8" xfId="10067" xr:uid="{00000000-0005-0000-0000-00004E270000}"/>
    <cellStyle name="Normal 5 14 2 7 5" xfId="10068" xr:uid="{00000000-0005-0000-0000-00004F270000}"/>
    <cellStyle name="Normal 5 14 2 7 5 2" xfId="10069" xr:uid="{00000000-0005-0000-0000-000050270000}"/>
    <cellStyle name="Normal 5 14 2 7 5 3" xfId="10070" xr:uid="{00000000-0005-0000-0000-000051270000}"/>
    <cellStyle name="Normal 5 14 2 7 5 4" xfId="10071" xr:uid="{00000000-0005-0000-0000-000052270000}"/>
    <cellStyle name="Normal 5 14 2 7 5 5" xfId="10072" xr:uid="{00000000-0005-0000-0000-000053270000}"/>
    <cellStyle name="Normal 5 14 2 7 5 6" xfId="10073" xr:uid="{00000000-0005-0000-0000-000054270000}"/>
    <cellStyle name="Normal 5 14 2 7 5 7" xfId="10074" xr:uid="{00000000-0005-0000-0000-000055270000}"/>
    <cellStyle name="Normal 5 14 2 7 5 8" xfId="10075" xr:uid="{00000000-0005-0000-0000-000056270000}"/>
    <cellStyle name="Normal 5 14 2 7 6" xfId="10076" xr:uid="{00000000-0005-0000-0000-000057270000}"/>
    <cellStyle name="Normal 5 14 2 7 7" xfId="10077" xr:uid="{00000000-0005-0000-0000-000058270000}"/>
    <cellStyle name="Normal 5 14 2 7 8" xfId="10078" xr:uid="{00000000-0005-0000-0000-000059270000}"/>
    <cellStyle name="Normal 5 14 2 7 9" xfId="10079" xr:uid="{00000000-0005-0000-0000-00005A270000}"/>
    <cellStyle name="Normal 5 14 2 8" xfId="10080" xr:uid="{00000000-0005-0000-0000-00005B270000}"/>
    <cellStyle name="Normal 5 14 2 8 10" xfId="10081" xr:uid="{00000000-0005-0000-0000-00005C270000}"/>
    <cellStyle name="Normal 5 14 2 8 11" xfId="10082" xr:uid="{00000000-0005-0000-0000-00005D270000}"/>
    <cellStyle name="Normal 5 14 2 8 12" xfId="10083" xr:uid="{00000000-0005-0000-0000-00005E270000}"/>
    <cellStyle name="Normal 5 14 2 8 2" xfId="10084" xr:uid="{00000000-0005-0000-0000-00005F270000}"/>
    <cellStyle name="Normal 5 14 2 8 2 2" xfId="10085" xr:uid="{00000000-0005-0000-0000-000060270000}"/>
    <cellStyle name="Normal 5 14 2 8 2 3" xfId="10086" xr:uid="{00000000-0005-0000-0000-000061270000}"/>
    <cellStyle name="Normal 5 14 2 8 2 4" xfId="10087" xr:uid="{00000000-0005-0000-0000-000062270000}"/>
    <cellStyle name="Normal 5 14 2 8 2 5" xfId="10088" xr:uid="{00000000-0005-0000-0000-000063270000}"/>
    <cellStyle name="Normal 5 14 2 8 2 6" xfId="10089" xr:uid="{00000000-0005-0000-0000-000064270000}"/>
    <cellStyle name="Normal 5 14 2 8 2 7" xfId="10090" xr:uid="{00000000-0005-0000-0000-000065270000}"/>
    <cellStyle name="Normal 5 14 2 8 2 8" xfId="10091" xr:uid="{00000000-0005-0000-0000-000066270000}"/>
    <cellStyle name="Normal 5 14 2 8 3" xfId="10092" xr:uid="{00000000-0005-0000-0000-000067270000}"/>
    <cellStyle name="Normal 5 14 2 8 3 2" xfId="10093" xr:uid="{00000000-0005-0000-0000-000068270000}"/>
    <cellStyle name="Normal 5 14 2 8 3 3" xfId="10094" xr:uid="{00000000-0005-0000-0000-000069270000}"/>
    <cellStyle name="Normal 5 14 2 8 3 4" xfId="10095" xr:uid="{00000000-0005-0000-0000-00006A270000}"/>
    <cellStyle name="Normal 5 14 2 8 3 5" xfId="10096" xr:uid="{00000000-0005-0000-0000-00006B270000}"/>
    <cellStyle name="Normal 5 14 2 8 3 6" xfId="10097" xr:uid="{00000000-0005-0000-0000-00006C270000}"/>
    <cellStyle name="Normal 5 14 2 8 3 7" xfId="10098" xr:uid="{00000000-0005-0000-0000-00006D270000}"/>
    <cellStyle name="Normal 5 14 2 8 3 8" xfId="10099" xr:uid="{00000000-0005-0000-0000-00006E270000}"/>
    <cellStyle name="Normal 5 14 2 8 4" xfId="10100" xr:uid="{00000000-0005-0000-0000-00006F270000}"/>
    <cellStyle name="Normal 5 14 2 8 4 2" xfId="10101" xr:uid="{00000000-0005-0000-0000-000070270000}"/>
    <cellStyle name="Normal 5 14 2 8 4 3" xfId="10102" xr:uid="{00000000-0005-0000-0000-000071270000}"/>
    <cellStyle name="Normal 5 14 2 8 4 4" xfId="10103" xr:uid="{00000000-0005-0000-0000-000072270000}"/>
    <cellStyle name="Normal 5 14 2 8 4 5" xfId="10104" xr:uid="{00000000-0005-0000-0000-000073270000}"/>
    <cellStyle name="Normal 5 14 2 8 4 6" xfId="10105" xr:uid="{00000000-0005-0000-0000-000074270000}"/>
    <cellStyle name="Normal 5 14 2 8 4 7" xfId="10106" xr:uid="{00000000-0005-0000-0000-000075270000}"/>
    <cellStyle name="Normal 5 14 2 8 4 8" xfId="10107" xr:uid="{00000000-0005-0000-0000-000076270000}"/>
    <cellStyle name="Normal 5 14 2 8 5" xfId="10108" xr:uid="{00000000-0005-0000-0000-000077270000}"/>
    <cellStyle name="Normal 5 14 2 8 5 2" xfId="10109" xr:uid="{00000000-0005-0000-0000-000078270000}"/>
    <cellStyle name="Normal 5 14 2 8 5 3" xfId="10110" xr:uid="{00000000-0005-0000-0000-000079270000}"/>
    <cellStyle name="Normal 5 14 2 8 5 4" xfId="10111" xr:uid="{00000000-0005-0000-0000-00007A270000}"/>
    <cellStyle name="Normal 5 14 2 8 5 5" xfId="10112" xr:uid="{00000000-0005-0000-0000-00007B270000}"/>
    <cellStyle name="Normal 5 14 2 8 5 6" xfId="10113" xr:uid="{00000000-0005-0000-0000-00007C270000}"/>
    <cellStyle name="Normal 5 14 2 8 5 7" xfId="10114" xr:uid="{00000000-0005-0000-0000-00007D270000}"/>
    <cellStyle name="Normal 5 14 2 8 5 8" xfId="10115" xr:uid="{00000000-0005-0000-0000-00007E270000}"/>
    <cellStyle name="Normal 5 14 2 8 6" xfId="10116" xr:uid="{00000000-0005-0000-0000-00007F270000}"/>
    <cellStyle name="Normal 5 14 2 8 7" xfId="10117" xr:uid="{00000000-0005-0000-0000-000080270000}"/>
    <cellStyle name="Normal 5 14 2 8 8" xfId="10118" xr:uid="{00000000-0005-0000-0000-000081270000}"/>
    <cellStyle name="Normal 5 14 2 8 9" xfId="10119" xr:uid="{00000000-0005-0000-0000-000082270000}"/>
    <cellStyle name="Normal 5 14 2 9" xfId="10120" xr:uid="{00000000-0005-0000-0000-000083270000}"/>
    <cellStyle name="Normal 5 14 2 9 10" xfId="10121" xr:uid="{00000000-0005-0000-0000-000084270000}"/>
    <cellStyle name="Normal 5 14 2 9 11" xfId="10122" xr:uid="{00000000-0005-0000-0000-000085270000}"/>
    <cellStyle name="Normal 5 14 2 9 12" xfId="10123" xr:uid="{00000000-0005-0000-0000-000086270000}"/>
    <cellStyle name="Normal 5 14 2 9 2" xfId="10124" xr:uid="{00000000-0005-0000-0000-000087270000}"/>
    <cellStyle name="Normal 5 14 2 9 2 2" xfId="10125" xr:uid="{00000000-0005-0000-0000-000088270000}"/>
    <cellStyle name="Normal 5 14 2 9 2 3" xfId="10126" xr:uid="{00000000-0005-0000-0000-000089270000}"/>
    <cellStyle name="Normal 5 14 2 9 2 4" xfId="10127" xr:uid="{00000000-0005-0000-0000-00008A270000}"/>
    <cellStyle name="Normal 5 14 2 9 2 5" xfId="10128" xr:uid="{00000000-0005-0000-0000-00008B270000}"/>
    <cellStyle name="Normal 5 14 2 9 2 6" xfId="10129" xr:uid="{00000000-0005-0000-0000-00008C270000}"/>
    <cellStyle name="Normal 5 14 2 9 2 7" xfId="10130" xr:uid="{00000000-0005-0000-0000-00008D270000}"/>
    <cellStyle name="Normal 5 14 2 9 2 8" xfId="10131" xr:uid="{00000000-0005-0000-0000-00008E270000}"/>
    <cellStyle name="Normal 5 14 2 9 3" xfId="10132" xr:uid="{00000000-0005-0000-0000-00008F270000}"/>
    <cellStyle name="Normal 5 14 2 9 3 2" xfId="10133" xr:uid="{00000000-0005-0000-0000-000090270000}"/>
    <cellStyle name="Normal 5 14 2 9 3 3" xfId="10134" xr:uid="{00000000-0005-0000-0000-000091270000}"/>
    <cellStyle name="Normal 5 14 2 9 3 4" xfId="10135" xr:uid="{00000000-0005-0000-0000-000092270000}"/>
    <cellStyle name="Normal 5 14 2 9 3 5" xfId="10136" xr:uid="{00000000-0005-0000-0000-000093270000}"/>
    <cellStyle name="Normal 5 14 2 9 3 6" xfId="10137" xr:uid="{00000000-0005-0000-0000-000094270000}"/>
    <cellStyle name="Normal 5 14 2 9 3 7" xfId="10138" xr:uid="{00000000-0005-0000-0000-000095270000}"/>
    <cellStyle name="Normal 5 14 2 9 3 8" xfId="10139" xr:uid="{00000000-0005-0000-0000-000096270000}"/>
    <cellStyle name="Normal 5 14 2 9 4" xfId="10140" xr:uid="{00000000-0005-0000-0000-000097270000}"/>
    <cellStyle name="Normal 5 14 2 9 4 2" xfId="10141" xr:uid="{00000000-0005-0000-0000-000098270000}"/>
    <cellStyle name="Normal 5 14 2 9 4 3" xfId="10142" xr:uid="{00000000-0005-0000-0000-000099270000}"/>
    <cellStyle name="Normal 5 14 2 9 4 4" xfId="10143" xr:uid="{00000000-0005-0000-0000-00009A270000}"/>
    <cellStyle name="Normal 5 14 2 9 4 5" xfId="10144" xr:uid="{00000000-0005-0000-0000-00009B270000}"/>
    <cellStyle name="Normal 5 14 2 9 4 6" xfId="10145" xr:uid="{00000000-0005-0000-0000-00009C270000}"/>
    <cellStyle name="Normal 5 14 2 9 4 7" xfId="10146" xr:uid="{00000000-0005-0000-0000-00009D270000}"/>
    <cellStyle name="Normal 5 14 2 9 4 8" xfId="10147" xr:uid="{00000000-0005-0000-0000-00009E270000}"/>
    <cellStyle name="Normal 5 14 2 9 5" xfId="10148" xr:uid="{00000000-0005-0000-0000-00009F270000}"/>
    <cellStyle name="Normal 5 14 2 9 5 2" xfId="10149" xr:uid="{00000000-0005-0000-0000-0000A0270000}"/>
    <cellStyle name="Normal 5 14 2 9 5 3" xfId="10150" xr:uid="{00000000-0005-0000-0000-0000A1270000}"/>
    <cellStyle name="Normal 5 14 2 9 5 4" xfId="10151" xr:uid="{00000000-0005-0000-0000-0000A2270000}"/>
    <cellStyle name="Normal 5 14 2 9 5 5" xfId="10152" xr:uid="{00000000-0005-0000-0000-0000A3270000}"/>
    <cellStyle name="Normal 5 14 2 9 5 6" xfId="10153" xr:uid="{00000000-0005-0000-0000-0000A4270000}"/>
    <cellStyle name="Normal 5 14 2 9 5 7" xfId="10154" xr:uid="{00000000-0005-0000-0000-0000A5270000}"/>
    <cellStyle name="Normal 5 14 2 9 5 8" xfId="10155" xr:uid="{00000000-0005-0000-0000-0000A6270000}"/>
    <cellStyle name="Normal 5 14 2 9 6" xfId="10156" xr:uid="{00000000-0005-0000-0000-0000A7270000}"/>
    <cellStyle name="Normal 5 14 2 9 7" xfId="10157" xr:uid="{00000000-0005-0000-0000-0000A8270000}"/>
    <cellStyle name="Normal 5 14 2 9 8" xfId="10158" xr:uid="{00000000-0005-0000-0000-0000A9270000}"/>
    <cellStyle name="Normal 5 14 2 9 9" xfId="10159" xr:uid="{00000000-0005-0000-0000-0000AA270000}"/>
    <cellStyle name="Normal 5 14 20" xfId="10160" xr:uid="{00000000-0005-0000-0000-0000AB270000}"/>
    <cellStyle name="Normal 5 14 20 2" xfId="10161" xr:uid="{00000000-0005-0000-0000-0000AC270000}"/>
    <cellStyle name="Normal 5 14 20 3" xfId="10162" xr:uid="{00000000-0005-0000-0000-0000AD270000}"/>
    <cellStyle name="Normal 5 14 20 4" xfId="10163" xr:uid="{00000000-0005-0000-0000-0000AE270000}"/>
    <cellStyle name="Normal 5 14 20 5" xfId="10164" xr:uid="{00000000-0005-0000-0000-0000AF270000}"/>
    <cellStyle name="Normal 5 14 20 6" xfId="10165" xr:uid="{00000000-0005-0000-0000-0000B0270000}"/>
    <cellStyle name="Normal 5 14 20 7" xfId="10166" xr:uid="{00000000-0005-0000-0000-0000B1270000}"/>
    <cellStyle name="Normal 5 14 20 8" xfId="10167" xr:uid="{00000000-0005-0000-0000-0000B2270000}"/>
    <cellStyle name="Normal 5 14 21" xfId="10168" xr:uid="{00000000-0005-0000-0000-0000B3270000}"/>
    <cellStyle name="Normal 5 14 22" xfId="10169" xr:uid="{00000000-0005-0000-0000-0000B4270000}"/>
    <cellStyle name="Normal 5 14 23" xfId="10170" xr:uid="{00000000-0005-0000-0000-0000B5270000}"/>
    <cellStyle name="Normal 5 14 24" xfId="10171" xr:uid="{00000000-0005-0000-0000-0000B6270000}"/>
    <cellStyle name="Normal 5 14 25" xfId="10172" xr:uid="{00000000-0005-0000-0000-0000B7270000}"/>
    <cellStyle name="Normal 5 14 26" xfId="10173" xr:uid="{00000000-0005-0000-0000-0000B8270000}"/>
    <cellStyle name="Normal 5 14 27" xfId="10174" xr:uid="{00000000-0005-0000-0000-0000B9270000}"/>
    <cellStyle name="Normal 5 14 3" xfId="10175" xr:uid="{00000000-0005-0000-0000-0000BA270000}"/>
    <cellStyle name="Normal 5 14 3 10" xfId="10176" xr:uid="{00000000-0005-0000-0000-0000BB270000}"/>
    <cellStyle name="Normal 5 14 3 10 10" xfId="10177" xr:uid="{00000000-0005-0000-0000-0000BC270000}"/>
    <cellStyle name="Normal 5 14 3 10 11" xfId="10178" xr:uid="{00000000-0005-0000-0000-0000BD270000}"/>
    <cellStyle name="Normal 5 14 3 10 12" xfId="10179" xr:uid="{00000000-0005-0000-0000-0000BE270000}"/>
    <cellStyle name="Normal 5 14 3 10 2" xfId="10180" xr:uid="{00000000-0005-0000-0000-0000BF270000}"/>
    <cellStyle name="Normal 5 14 3 10 2 2" xfId="10181" xr:uid="{00000000-0005-0000-0000-0000C0270000}"/>
    <cellStyle name="Normal 5 14 3 10 2 3" xfId="10182" xr:uid="{00000000-0005-0000-0000-0000C1270000}"/>
    <cellStyle name="Normal 5 14 3 10 2 4" xfId="10183" xr:uid="{00000000-0005-0000-0000-0000C2270000}"/>
    <cellStyle name="Normal 5 14 3 10 2 5" xfId="10184" xr:uid="{00000000-0005-0000-0000-0000C3270000}"/>
    <cellStyle name="Normal 5 14 3 10 2 6" xfId="10185" xr:uid="{00000000-0005-0000-0000-0000C4270000}"/>
    <cellStyle name="Normal 5 14 3 10 2 7" xfId="10186" xr:uid="{00000000-0005-0000-0000-0000C5270000}"/>
    <cellStyle name="Normal 5 14 3 10 2 8" xfId="10187" xr:uid="{00000000-0005-0000-0000-0000C6270000}"/>
    <cellStyle name="Normal 5 14 3 10 3" xfId="10188" xr:uid="{00000000-0005-0000-0000-0000C7270000}"/>
    <cellStyle name="Normal 5 14 3 10 3 2" xfId="10189" xr:uid="{00000000-0005-0000-0000-0000C8270000}"/>
    <cellStyle name="Normal 5 14 3 10 3 3" xfId="10190" xr:uid="{00000000-0005-0000-0000-0000C9270000}"/>
    <cellStyle name="Normal 5 14 3 10 3 4" xfId="10191" xr:uid="{00000000-0005-0000-0000-0000CA270000}"/>
    <cellStyle name="Normal 5 14 3 10 3 5" xfId="10192" xr:uid="{00000000-0005-0000-0000-0000CB270000}"/>
    <cellStyle name="Normal 5 14 3 10 3 6" xfId="10193" xr:uid="{00000000-0005-0000-0000-0000CC270000}"/>
    <cellStyle name="Normal 5 14 3 10 3 7" xfId="10194" xr:uid="{00000000-0005-0000-0000-0000CD270000}"/>
    <cellStyle name="Normal 5 14 3 10 3 8" xfId="10195" xr:uid="{00000000-0005-0000-0000-0000CE270000}"/>
    <cellStyle name="Normal 5 14 3 10 4" xfId="10196" xr:uid="{00000000-0005-0000-0000-0000CF270000}"/>
    <cellStyle name="Normal 5 14 3 10 4 2" xfId="10197" xr:uid="{00000000-0005-0000-0000-0000D0270000}"/>
    <cellStyle name="Normal 5 14 3 10 4 3" xfId="10198" xr:uid="{00000000-0005-0000-0000-0000D1270000}"/>
    <cellStyle name="Normal 5 14 3 10 4 4" xfId="10199" xr:uid="{00000000-0005-0000-0000-0000D2270000}"/>
    <cellStyle name="Normal 5 14 3 10 4 5" xfId="10200" xr:uid="{00000000-0005-0000-0000-0000D3270000}"/>
    <cellStyle name="Normal 5 14 3 10 4 6" xfId="10201" xr:uid="{00000000-0005-0000-0000-0000D4270000}"/>
    <cellStyle name="Normal 5 14 3 10 4 7" xfId="10202" xr:uid="{00000000-0005-0000-0000-0000D5270000}"/>
    <cellStyle name="Normal 5 14 3 10 4 8" xfId="10203" xr:uid="{00000000-0005-0000-0000-0000D6270000}"/>
    <cellStyle name="Normal 5 14 3 10 5" xfId="10204" xr:uid="{00000000-0005-0000-0000-0000D7270000}"/>
    <cellStyle name="Normal 5 14 3 10 5 2" xfId="10205" xr:uid="{00000000-0005-0000-0000-0000D8270000}"/>
    <cellStyle name="Normal 5 14 3 10 5 3" xfId="10206" xr:uid="{00000000-0005-0000-0000-0000D9270000}"/>
    <cellStyle name="Normal 5 14 3 10 5 4" xfId="10207" xr:uid="{00000000-0005-0000-0000-0000DA270000}"/>
    <cellStyle name="Normal 5 14 3 10 5 5" xfId="10208" xr:uid="{00000000-0005-0000-0000-0000DB270000}"/>
    <cellStyle name="Normal 5 14 3 10 5 6" xfId="10209" xr:uid="{00000000-0005-0000-0000-0000DC270000}"/>
    <cellStyle name="Normal 5 14 3 10 5 7" xfId="10210" xr:uid="{00000000-0005-0000-0000-0000DD270000}"/>
    <cellStyle name="Normal 5 14 3 10 5 8" xfId="10211" xr:uid="{00000000-0005-0000-0000-0000DE270000}"/>
    <cellStyle name="Normal 5 14 3 10 6" xfId="10212" xr:uid="{00000000-0005-0000-0000-0000DF270000}"/>
    <cellStyle name="Normal 5 14 3 10 7" xfId="10213" xr:uid="{00000000-0005-0000-0000-0000E0270000}"/>
    <cellStyle name="Normal 5 14 3 10 8" xfId="10214" xr:uid="{00000000-0005-0000-0000-0000E1270000}"/>
    <cellStyle name="Normal 5 14 3 10 9" xfId="10215" xr:uid="{00000000-0005-0000-0000-0000E2270000}"/>
    <cellStyle name="Normal 5 14 3 11" xfId="10216" xr:uid="{00000000-0005-0000-0000-0000E3270000}"/>
    <cellStyle name="Normal 5 14 3 11 10" xfId="10217" xr:uid="{00000000-0005-0000-0000-0000E4270000}"/>
    <cellStyle name="Normal 5 14 3 11 11" xfId="10218" xr:uid="{00000000-0005-0000-0000-0000E5270000}"/>
    <cellStyle name="Normal 5 14 3 11 12" xfId="10219" xr:uid="{00000000-0005-0000-0000-0000E6270000}"/>
    <cellStyle name="Normal 5 14 3 11 2" xfId="10220" xr:uid="{00000000-0005-0000-0000-0000E7270000}"/>
    <cellStyle name="Normal 5 14 3 11 2 2" xfId="10221" xr:uid="{00000000-0005-0000-0000-0000E8270000}"/>
    <cellStyle name="Normal 5 14 3 11 2 3" xfId="10222" xr:uid="{00000000-0005-0000-0000-0000E9270000}"/>
    <cellStyle name="Normal 5 14 3 11 2 4" xfId="10223" xr:uid="{00000000-0005-0000-0000-0000EA270000}"/>
    <cellStyle name="Normal 5 14 3 11 2 5" xfId="10224" xr:uid="{00000000-0005-0000-0000-0000EB270000}"/>
    <cellStyle name="Normal 5 14 3 11 2 6" xfId="10225" xr:uid="{00000000-0005-0000-0000-0000EC270000}"/>
    <cellStyle name="Normal 5 14 3 11 2 7" xfId="10226" xr:uid="{00000000-0005-0000-0000-0000ED270000}"/>
    <cellStyle name="Normal 5 14 3 11 2 8" xfId="10227" xr:uid="{00000000-0005-0000-0000-0000EE270000}"/>
    <cellStyle name="Normal 5 14 3 11 3" xfId="10228" xr:uid="{00000000-0005-0000-0000-0000EF270000}"/>
    <cellStyle name="Normal 5 14 3 11 3 2" xfId="10229" xr:uid="{00000000-0005-0000-0000-0000F0270000}"/>
    <cellStyle name="Normal 5 14 3 11 3 3" xfId="10230" xr:uid="{00000000-0005-0000-0000-0000F1270000}"/>
    <cellStyle name="Normal 5 14 3 11 3 4" xfId="10231" xr:uid="{00000000-0005-0000-0000-0000F2270000}"/>
    <cellStyle name="Normal 5 14 3 11 3 5" xfId="10232" xr:uid="{00000000-0005-0000-0000-0000F3270000}"/>
    <cellStyle name="Normal 5 14 3 11 3 6" xfId="10233" xr:uid="{00000000-0005-0000-0000-0000F4270000}"/>
    <cellStyle name="Normal 5 14 3 11 3 7" xfId="10234" xr:uid="{00000000-0005-0000-0000-0000F5270000}"/>
    <cellStyle name="Normal 5 14 3 11 3 8" xfId="10235" xr:uid="{00000000-0005-0000-0000-0000F6270000}"/>
    <cellStyle name="Normal 5 14 3 11 4" xfId="10236" xr:uid="{00000000-0005-0000-0000-0000F7270000}"/>
    <cellStyle name="Normal 5 14 3 11 4 2" xfId="10237" xr:uid="{00000000-0005-0000-0000-0000F8270000}"/>
    <cellStyle name="Normal 5 14 3 11 4 3" xfId="10238" xr:uid="{00000000-0005-0000-0000-0000F9270000}"/>
    <cellStyle name="Normal 5 14 3 11 4 4" xfId="10239" xr:uid="{00000000-0005-0000-0000-0000FA270000}"/>
    <cellStyle name="Normal 5 14 3 11 4 5" xfId="10240" xr:uid="{00000000-0005-0000-0000-0000FB270000}"/>
    <cellStyle name="Normal 5 14 3 11 4 6" xfId="10241" xr:uid="{00000000-0005-0000-0000-0000FC270000}"/>
    <cellStyle name="Normal 5 14 3 11 4 7" xfId="10242" xr:uid="{00000000-0005-0000-0000-0000FD270000}"/>
    <cellStyle name="Normal 5 14 3 11 4 8" xfId="10243" xr:uid="{00000000-0005-0000-0000-0000FE270000}"/>
    <cellStyle name="Normal 5 14 3 11 5" xfId="10244" xr:uid="{00000000-0005-0000-0000-0000FF270000}"/>
    <cellStyle name="Normal 5 14 3 11 5 2" xfId="10245" xr:uid="{00000000-0005-0000-0000-000000280000}"/>
    <cellStyle name="Normal 5 14 3 11 5 3" xfId="10246" xr:uid="{00000000-0005-0000-0000-000001280000}"/>
    <cellStyle name="Normal 5 14 3 11 5 4" xfId="10247" xr:uid="{00000000-0005-0000-0000-000002280000}"/>
    <cellStyle name="Normal 5 14 3 11 5 5" xfId="10248" xr:uid="{00000000-0005-0000-0000-000003280000}"/>
    <cellStyle name="Normal 5 14 3 11 5 6" xfId="10249" xr:uid="{00000000-0005-0000-0000-000004280000}"/>
    <cellStyle name="Normal 5 14 3 11 5 7" xfId="10250" xr:uid="{00000000-0005-0000-0000-000005280000}"/>
    <cellStyle name="Normal 5 14 3 11 5 8" xfId="10251" xr:uid="{00000000-0005-0000-0000-000006280000}"/>
    <cellStyle name="Normal 5 14 3 11 6" xfId="10252" xr:uid="{00000000-0005-0000-0000-000007280000}"/>
    <cellStyle name="Normal 5 14 3 11 7" xfId="10253" xr:uid="{00000000-0005-0000-0000-000008280000}"/>
    <cellStyle name="Normal 5 14 3 11 8" xfId="10254" xr:uid="{00000000-0005-0000-0000-000009280000}"/>
    <cellStyle name="Normal 5 14 3 11 9" xfId="10255" xr:uid="{00000000-0005-0000-0000-00000A280000}"/>
    <cellStyle name="Normal 5 14 3 12" xfId="10256" xr:uid="{00000000-0005-0000-0000-00000B280000}"/>
    <cellStyle name="Normal 5 14 3 12 10" xfId="10257" xr:uid="{00000000-0005-0000-0000-00000C280000}"/>
    <cellStyle name="Normal 5 14 3 12 11" xfId="10258" xr:uid="{00000000-0005-0000-0000-00000D280000}"/>
    <cellStyle name="Normal 5 14 3 12 12" xfId="10259" xr:uid="{00000000-0005-0000-0000-00000E280000}"/>
    <cellStyle name="Normal 5 14 3 12 2" xfId="10260" xr:uid="{00000000-0005-0000-0000-00000F280000}"/>
    <cellStyle name="Normal 5 14 3 12 2 2" xfId="10261" xr:uid="{00000000-0005-0000-0000-000010280000}"/>
    <cellStyle name="Normal 5 14 3 12 2 3" xfId="10262" xr:uid="{00000000-0005-0000-0000-000011280000}"/>
    <cellStyle name="Normal 5 14 3 12 2 4" xfId="10263" xr:uid="{00000000-0005-0000-0000-000012280000}"/>
    <cellStyle name="Normal 5 14 3 12 2 5" xfId="10264" xr:uid="{00000000-0005-0000-0000-000013280000}"/>
    <cellStyle name="Normal 5 14 3 12 2 6" xfId="10265" xr:uid="{00000000-0005-0000-0000-000014280000}"/>
    <cellStyle name="Normal 5 14 3 12 2 7" xfId="10266" xr:uid="{00000000-0005-0000-0000-000015280000}"/>
    <cellStyle name="Normal 5 14 3 12 2 8" xfId="10267" xr:uid="{00000000-0005-0000-0000-000016280000}"/>
    <cellStyle name="Normal 5 14 3 12 3" xfId="10268" xr:uid="{00000000-0005-0000-0000-000017280000}"/>
    <cellStyle name="Normal 5 14 3 12 3 2" xfId="10269" xr:uid="{00000000-0005-0000-0000-000018280000}"/>
    <cellStyle name="Normal 5 14 3 12 3 3" xfId="10270" xr:uid="{00000000-0005-0000-0000-000019280000}"/>
    <cellStyle name="Normal 5 14 3 12 3 4" xfId="10271" xr:uid="{00000000-0005-0000-0000-00001A280000}"/>
    <cellStyle name="Normal 5 14 3 12 3 5" xfId="10272" xr:uid="{00000000-0005-0000-0000-00001B280000}"/>
    <cellStyle name="Normal 5 14 3 12 3 6" xfId="10273" xr:uid="{00000000-0005-0000-0000-00001C280000}"/>
    <cellStyle name="Normal 5 14 3 12 3 7" xfId="10274" xr:uid="{00000000-0005-0000-0000-00001D280000}"/>
    <cellStyle name="Normal 5 14 3 12 3 8" xfId="10275" xr:uid="{00000000-0005-0000-0000-00001E280000}"/>
    <cellStyle name="Normal 5 14 3 12 4" xfId="10276" xr:uid="{00000000-0005-0000-0000-00001F280000}"/>
    <cellStyle name="Normal 5 14 3 12 4 2" xfId="10277" xr:uid="{00000000-0005-0000-0000-000020280000}"/>
    <cellStyle name="Normal 5 14 3 12 4 3" xfId="10278" xr:uid="{00000000-0005-0000-0000-000021280000}"/>
    <cellStyle name="Normal 5 14 3 12 4 4" xfId="10279" xr:uid="{00000000-0005-0000-0000-000022280000}"/>
    <cellStyle name="Normal 5 14 3 12 4 5" xfId="10280" xr:uid="{00000000-0005-0000-0000-000023280000}"/>
    <cellStyle name="Normal 5 14 3 12 4 6" xfId="10281" xr:uid="{00000000-0005-0000-0000-000024280000}"/>
    <cellStyle name="Normal 5 14 3 12 4 7" xfId="10282" xr:uid="{00000000-0005-0000-0000-000025280000}"/>
    <cellStyle name="Normal 5 14 3 12 4 8" xfId="10283" xr:uid="{00000000-0005-0000-0000-000026280000}"/>
    <cellStyle name="Normal 5 14 3 12 5" xfId="10284" xr:uid="{00000000-0005-0000-0000-000027280000}"/>
    <cellStyle name="Normal 5 14 3 12 5 2" xfId="10285" xr:uid="{00000000-0005-0000-0000-000028280000}"/>
    <cellStyle name="Normal 5 14 3 12 5 3" xfId="10286" xr:uid="{00000000-0005-0000-0000-000029280000}"/>
    <cellStyle name="Normal 5 14 3 12 5 4" xfId="10287" xr:uid="{00000000-0005-0000-0000-00002A280000}"/>
    <cellStyle name="Normal 5 14 3 12 5 5" xfId="10288" xr:uid="{00000000-0005-0000-0000-00002B280000}"/>
    <cellStyle name="Normal 5 14 3 12 5 6" xfId="10289" xr:uid="{00000000-0005-0000-0000-00002C280000}"/>
    <cellStyle name="Normal 5 14 3 12 5 7" xfId="10290" xr:uid="{00000000-0005-0000-0000-00002D280000}"/>
    <cellStyle name="Normal 5 14 3 12 5 8" xfId="10291" xr:uid="{00000000-0005-0000-0000-00002E280000}"/>
    <cellStyle name="Normal 5 14 3 12 6" xfId="10292" xr:uid="{00000000-0005-0000-0000-00002F280000}"/>
    <cellStyle name="Normal 5 14 3 12 7" xfId="10293" xr:uid="{00000000-0005-0000-0000-000030280000}"/>
    <cellStyle name="Normal 5 14 3 12 8" xfId="10294" xr:uid="{00000000-0005-0000-0000-000031280000}"/>
    <cellStyle name="Normal 5 14 3 12 9" xfId="10295" xr:uid="{00000000-0005-0000-0000-000032280000}"/>
    <cellStyle name="Normal 5 14 3 13" xfId="10296" xr:uid="{00000000-0005-0000-0000-000033280000}"/>
    <cellStyle name="Normal 5 14 3 13 10" xfId="10297" xr:uid="{00000000-0005-0000-0000-000034280000}"/>
    <cellStyle name="Normal 5 14 3 13 11" xfId="10298" xr:uid="{00000000-0005-0000-0000-000035280000}"/>
    <cellStyle name="Normal 5 14 3 13 12" xfId="10299" xr:uid="{00000000-0005-0000-0000-000036280000}"/>
    <cellStyle name="Normal 5 14 3 13 2" xfId="10300" xr:uid="{00000000-0005-0000-0000-000037280000}"/>
    <cellStyle name="Normal 5 14 3 13 2 2" xfId="10301" xr:uid="{00000000-0005-0000-0000-000038280000}"/>
    <cellStyle name="Normal 5 14 3 13 2 3" xfId="10302" xr:uid="{00000000-0005-0000-0000-000039280000}"/>
    <cellStyle name="Normal 5 14 3 13 2 4" xfId="10303" xr:uid="{00000000-0005-0000-0000-00003A280000}"/>
    <cellStyle name="Normal 5 14 3 13 2 5" xfId="10304" xr:uid="{00000000-0005-0000-0000-00003B280000}"/>
    <cellStyle name="Normal 5 14 3 13 2 6" xfId="10305" xr:uid="{00000000-0005-0000-0000-00003C280000}"/>
    <cellStyle name="Normal 5 14 3 13 2 7" xfId="10306" xr:uid="{00000000-0005-0000-0000-00003D280000}"/>
    <cellStyle name="Normal 5 14 3 13 2 8" xfId="10307" xr:uid="{00000000-0005-0000-0000-00003E280000}"/>
    <cellStyle name="Normal 5 14 3 13 3" xfId="10308" xr:uid="{00000000-0005-0000-0000-00003F280000}"/>
    <cellStyle name="Normal 5 14 3 13 3 2" xfId="10309" xr:uid="{00000000-0005-0000-0000-000040280000}"/>
    <cellStyle name="Normal 5 14 3 13 3 3" xfId="10310" xr:uid="{00000000-0005-0000-0000-000041280000}"/>
    <cellStyle name="Normal 5 14 3 13 3 4" xfId="10311" xr:uid="{00000000-0005-0000-0000-000042280000}"/>
    <cellStyle name="Normal 5 14 3 13 3 5" xfId="10312" xr:uid="{00000000-0005-0000-0000-000043280000}"/>
    <cellStyle name="Normal 5 14 3 13 3 6" xfId="10313" xr:uid="{00000000-0005-0000-0000-000044280000}"/>
    <cellStyle name="Normal 5 14 3 13 3 7" xfId="10314" xr:uid="{00000000-0005-0000-0000-000045280000}"/>
    <cellStyle name="Normal 5 14 3 13 3 8" xfId="10315" xr:uid="{00000000-0005-0000-0000-000046280000}"/>
    <cellStyle name="Normal 5 14 3 13 4" xfId="10316" xr:uid="{00000000-0005-0000-0000-000047280000}"/>
    <cellStyle name="Normal 5 14 3 13 4 2" xfId="10317" xr:uid="{00000000-0005-0000-0000-000048280000}"/>
    <cellStyle name="Normal 5 14 3 13 4 3" xfId="10318" xr:uid="{00000000-0005-0000-0000-000049280000}"/>
    <cellStyle name="Normal 5 14 3 13 4 4" xfId="10319" xr:uid="{00000000-0005-0000-0000-00004A280000}"/>
    <cellStyle name="Normal 5 14 3 13 4 5" xfId="10320" xr:uid="{00000000-0005-0000-0000-00004B280000}"/>
    <cellStyle name="Normal 5 14 3 13 4 6" xfId="10321" xr:uid="{00000000-0005-0000-0000-00004C280000}"/>
    <cellStyle name="Normal 5 14 3 13 4 7" xfId="10322" xr:uid="{00000000-0005-0000-0000-00004D280000}"/>
    <cellStyle name="Normal 5 14 3 13 4 8" xfId="10323" xr:uid="{00000000-0005-0000-0000-00004E280000}"/>
    <cellStyle name="Normal 5 14 3 13 5" xfId="10324" xr:uid="{00000000-0005-0000-0000-00004F280000}"/>
    <cellStyle name="Normal 5 14 3 13 5 2" xfId="10325" xr:uid="{00000000-0005-0000-0000-000050280000}"/>
    <cellStyle name="Normal 5 14 3 13 5 3" xfId="10326" xr:uid="{00000000-0005-0000-0000-000051280000}"/>
    <cellStyle name="Normal 5 14 3 13 5 4" xfId="10327" xr:uid="{00000000-0005-0000-0000-000052280000}"/>
    <cellStyle name="Normal 5 14 3 13 5 5" xfId="10328" xr:uid="{00000000-0005-0000-0000-000053280000}"/>
    <cellStyle name="Normal 5 14 3 13 5 6" xfId="10329" xr:uid="{00000000-0005-0000-0000-000054280000}"/>
    <cellStyle name="Normal 5 14 3 13 5 7" xfId="10330" xr:uid="{00000000-0005-0000-0000-000055280000}"/>
    <cellStyle name="Normal 5 14 3 13 5 8" xfId="10331" xr:uid="{00000000-0005-0000-0000-000056280000}"/>
    <cellStyle name="Normal 5 14 3 13 6" xfId="10332" xr:uid="{00000000-0005-0000-0000-000057280000}"/>
    <cellStyle name="Normal 5 14 3 13 7" xfId="10333" xr:uid="{00000000-0005-0000-0000-000058280000}"/>
    <cellStyle name="Normal 5 14 3 13 8" xfId="10334" xr:uid="{00000000-0005-0000-0000-000059280000}"/>
    <cellStyle name="Normal 5 14 3 13 9" xfId="10335" xr:uid="{00000000-0005-0000-0000-00005A280000}"/>
    <cellStyle name="Normal 5 14 3 14" xfId="10336" xr:uid="{00000000-0005-0000-0000-00005B280000}"/>
    <cellStyle name="Normal 5 14 3 14 2" xfId="10337" xr:uid="{00000000-0005-0000-0000-00005C280000}"/>
    <cellStyle name="Normal 5 14 3 14 3" xfId="10338" xr:uid="{00000000-0005-0000-0000-00005D280000}"/>
    <cellStyle name="Normal 5 14 3 14 4" xfId="10339" xr:uid="{00000000-0005-0000-0000-00005E280000}"/>
    <cellStyle name="Normal 5 14 3 14 5" xfId="10340" xr:uid="{00000000-0005-0000-0000-00005F280000}"/>
    <cellStyle name="Normal 5 14 3 14 6" xfId="10341" xr:uid="{00000000-0005-0000-0000-000060280000}"/>
    <cellStyle name="Normal 5 14 3 14 7" xfId="10342" xr:uid="{00000000-0005-0000-0000-000061280000}"/>
    <cellStyle name="Normal 5 14 3 14 8" xfId="10343" xr:uid="{00000000-0005-0000-0000-000062280000}"/>
    <cellStyle name="Normal 5 14 3 15" xfId="10344" xr:uid="{00000000-0005-0000-0000-000063280000}"/>
    <cellStyle name="Normal 5 14 3 15 2" xfId="10345" xr:uid="{00000000-0005-0000-0000-000064280000}"/>
    <cellStyle name="Normal 5 14 3 15 3" xfId="10346" xr:uid="{00000000-0005-0000-0000-000065280000}"/>
    <cellStyle name="Normal 5 14 3 15 4" xfId="10347" xr:uid="{00000000-0005-0000-0000-000066280000}"/>
    <cellStyle name="Normal 5 14 3 15 5" xfId="10348" xr:uid="{00000000-0005-0000-0000-000067280000}"/>
    <cellStyle name="Normal 5 14 3 15 6" xfId="10349" xr:uid="{00000000-0005-0000-0000-000068280000}"/>
    <cellStyle name="Normal 5 14 3 15 7" xfId="10350" xr:uid="{00000000-0005-0000-0000-000069280000}"/>
    <cellStyle name="Normal 5 14 3 15 8" xfId="10351" xr:uid="{00000000-0005-0000-0000-00006A280000}"/>
    <cellStyle name="Normal 5 14 3 16" xfId="10352" xr:uid="{00000000-0005-0000-0000-00006B280000}"/>
    <cellStyle name="Normal 5 14 3 16 2" xfId="10353" xr:uid="{00000000-0005-0000-0000-00006C280000}"/>
    <cellStyle name="Normal 5 14 3 16 3" xfId="10354" xr:uid="{00000000-0005-0000-0000-00006D280000}"/>
    <cellStyle name="Normal 5 14 3 16 4" xfId="10355" xr:uid="{00000000-0005-0000-0000-00006E280000}"/>
    <cellStyle name="Normal 5 14 3 16 5" xfId="10356" xr:uid="{00000000-0005-0000-0000-00006F280000}"/>
    <cellStyle name="Normal 5 14 3 16 6" xfId="10357" xr:uid="{00000000-0005-0000-0000-000070280000}"/>
    <cellStyle name="Normal 5 14 3 16 7" xfId="10358" xr:uid="{00000000-0005-0000-0000-000071280000}"/>
    <cellStyle name="Normal 5 14 3 16 8" xfId="10359" xr:uid="{00000000-0005-0000-0000-000072280000}"/>
    <cellStyle name="Normal 5 14 3 17" xfId="10360" xr:uid="{00000000-0005-0000-0000-000073280000}"/>
    <cellStyle name="Normal 5 14 3 17 2" xfId="10361" xr:uid="{00000000-0005-0000-0000-000074280000}"/>
    <cellStyle name="Normal 5 14 3 17 3" xfId="10362" xr:uid="{00000000-0005-0000-0000-000075280000}"/>
    <cellStyle name="Normal 5 14 3 17 4" xfId="10363" xr:uid="{00000000-0005-0000-0000-000076280000}"/>
    <cellStyle name="Normal 5 14 3 17 5" xfId="10364" xr:uid="{00000000-0005-0000-0000-000077280000}"/>
    <cellStyle name="Normal 5 14 3 17 6" xfId="10365" xr:uid="{00000000-0005-0000-0000-000078280000}"/>
    <cellStyle name="Normal 5 14 3 17 7" xfId="10366" xr:uid="{00000000-0005-0000-0000-000079280000}"/>
    <cellStyle name="Normal 5 14 3 17 8" xfId="10367" xr:uid="{00000000-0005-0000-0000-00007A280000}"/>
    <cellStyle name="Normal 5 14 3 18" xfId="10368" xr:uid="{00000000-0005-0000-0000-00007B280000}"/>
    <cellStyle name="Normal 5 14 3 19" xfId="10369" xr:uid="{00000000-0005-0000-0000-00007C280000}"/>
    <cellStyle name="Normal 5 14 3 2" xfId="10370" xr:uid="{00000000-0005-0000-0000-00007D280000}"/>
    <cellStyle name="Normal 5 14 3 2 10" xfId="10371" xr:uid="{00000000-0005-0000-0000-00007E280000}"/>
    <cellStyle name="Normal 5 14 3 2 11" xfId="10372" xr:uid="{00000000-0005-0000-0000-00007F280000}"/>
    <cellStyle name="Normal 5 14 3 2 12" xfId="10373" xr:uid="{00000000-0005-0000-0000-000080280000}"/>
    <cellStyle name="Normal 5 14 3 2 2" xfId="10374" xr:uid="{00000000-0005-0000-0000-000081280000}"/>
    <cellStyle name="Normal 5 14 3 2 2 2" xfId="10375" xr:uid="{00000000-0005-0000-0000-000082280000}"/>
    <cellStyle name="Normal 5 14 3 2 2 3" xfId="10376" xr:uid="{00000000-0005-0000-0000-000083280000}"/>
    <cellStyle name="Normal 5 14 3 2 2 4" xfId="10377" xr:uid="{00000000-0005-0000-0000-000084280000}"/>
    <cellStyle name="Normal 5 14 3 2 2 5" xfId="10378" xr:uid="{00000000-0005-0000-0000-000085280000}"/>
    <cellStyle name="Normal 5 14 3 2 2 6" xfId="10379" xr:uid="{00000000-0005-0000-0000-000086280000}"/>
    <cellStyle name="Normal 5 14 3 2 2 7" xfId="10380" xr:uid="{00000000-0005-0000-0000-000087280000}"/>
    <cellStyle name="Normal 5 14 3 2 2 8" xfId="10381" xr:uid="{00000000-0005-0000-0000-000088280000}"/>
    <cellStyle name="Normal 5 14 3 2 3" xfId="10382" xr:uid="{00000000-0005-0000-0000-000089280000}"/>
    <cellStyle name="Normal 5 14 3 2 3 2" xfId="10383" xr:uid="{00000000-0005-0000-0000-00008A280000}"/>
    <cellStyle name="Normal 5 14 3 2 3 3" xfId="10384" xr:uid="{00000000-0005-0000-0000-00008B280000}"/>
    <cellStyle name="Normal 5 14 3 2 3 4" xfId="10385" xr:uid="{00000000-0005-0000-0000-00008C280000}"/>
    <cellStyle name="Normal 5 14 3 2 3 5" xfId="10386" xr:uid="{00000000-0005-0000-0000-00008D280000}"/>
    <cellStyle name="Normal 5 14 3 2 3 6" xfId="10387" xr:uid="{00000000-0005-0000-0000-00008E280000}"/>
    <cellStyle name="Normal 5 14 3 2 3 7" xfId="10388" xr:uid="{00000000-0005-0000-0000-00008F280000}"/>
    <cellStyle name="Normal 5 14 3 2 3 8" xfId="10389" xr:uid="{00000000-0005-0000-0000-000090280000}"/>
    <cellStyle name="Normal 5 14 3 2 4" xfId="10390" xr:uid="{00000000-0005-0000-0000-000091280000}"/>
    <cellStyle name="Normal 5 14 3 2 4 2" xfId="10391" xr:uid="{00000000-0005-0000-0000-000092280000}"/>
    <cellStyle name="Normal 5 14 3 2 4 3" xfId="10392" xr:uid="{00000000-0005-0000-0000-000093280000}"/>
    <cellStyle name="Normal 5 14 3 2 4 4" xfId="10393" xr:uid="{00000000-0005-0000-0000-000094280000}"/>
    <cellStyle name="Normal 5 14 3 2 4 5" xfId="10394" xr:uid="{00000000-0005-0000-0000-000095280000}"/>
    <cellStyle name="Normal 5 14 3 2 4 6" xfId="10395" xr:uid="{00000000-0005-0000-0000-000096280000}"/>
    <cellStyle name="Normal 5 14 3 2 4 7" xfId="10396" xr:uid="{00000000-0005-0000-0000-000097280000}"/>
    <cellStyle name="Normal 5 14 3 2 4 8" xfId="10397" xr:uid="{00000000-0005-0000-0000-000098280000}"/>
    <cellStyle name="Normal 5 14 3 2 5" xfId="10398" xr:uid="{00000000-0005-0000-0000-000099280000}"/>
    <cellStyle name="Normal 5 14 3 2 5 2" xfId="10399" xr:uid="{00000000-0005-0000-0000-00009A280000}"/>
    <cellStyle name="Normal 5 14 3 2 5 3" xfId="10400" xr:uid="{00000000-0005-0000-0000-00009B280000}"/>
    <cellStyle name="Normal 5 14 3 2 5 4" xfId="10401" xr:uid="{00000000-0005-0000-0000-00009C280000}"/>
    <cellStyle name="Normal 5 14 3 2 5 5" xfId="10402" xr:uid="{00000000-0005-0000-0000-00009D280000}"/>
    <cellStyle name="Normal 5 14 3 2 5 6" xfId="10403" xr:uid="{00000000-0005-0000-0000-00009E280000}"/>
    <cellStyle name="Normal 5 14 3 2 5 7" xfId="10404" xr:uid="{00000000-0005-0000-0000-00009F280000}"/>
    <cellStyle name="Normal 5 14 3 2 5 8" xfId="10405" xr:uid="{00000000-0005-0000-0000-0000A0280000}"/>
    <cellStyle name="Normal 5 14 3 2 6" xfId="10406" xr:uid="{00000000-0005-0000-0000-0000A1280000}"/>
    <cellStyle name="Normal 5 14 3 2 7" xfId="10407" xr:uid="{00000000-0005-0000-0000-0000A2280000}"/>
    <cellStyle name="Normal 5 14 3 2 8" xfId="10408" xr:uid="{00000000-0005-0000-0000-0000A3280000}"/>
    <cellStyle name="Normal 5 14 3 2 9" xfId="10409" xr:uid="{00000000-0005-0000-0000-0000A4280000}"/>
    <cellStyle name="Normal 5 14 3 20" xfId="10410" xr:uid="{00000000-0005-0000-0000-0000A5280000}"/>
    <cellStyle name="Normal 5 14 3 21" xfId="10411" xr:uid="{00000000-0005-0000-0000-0000A6280000}"/>
    <cellStyle name="Normal 5 14 3 22" xfId="10412" xr:uid="{00000000-0005-0000-0000-0000A7280000}"/>
    <cellStyle name="Normal 5 14 3 23" xfId="10413" xr:uid="{00000000-0005-0000-0000-0000A8280000}"/>
    <cellStyle name="Normal 5 14 3 24" xfId="10414" xr:uid="{00000000-0005-0000-0000-0000A9280000}"/>
    <cellStyle name="Normal 5 14 3 3" xfId="10415" xr:uid="{00000000-0005-0000-0000-0000AA280000}"/>
    <cellStyle name="Normal 5 14 3 3 10" xfId="10416" xr:uid="{00000000-0005-0000-0000-0000AB280000}"/>
    <cellStyle name="Normal 5 14 3 3 11" xfId="10417" xr:uid="{00000000-0005-0000-0000-0000AC280000}"/>
    <cellStyle name="Normal 5 14 3 3 12" xfId="10418" xr:uid="{00000000-0005-0000-0000-0000AD280000}"/>
    <cellStyle name="Normal 5 14 3 3 2" xfId="10419" xr:uid="{00000000-0005-0000-0000-0000AE280000}"/>
    <cellStyle name="Normal 5 14 3 3 2 2" xfId="10420" xr:uid="{00000000-0005-0000-0000-0000AF280000}"/>
    <cellStyle name="Normal 5 14 3 3 2 3" xfId="10421" xr:uid="{00000000-0005-0000-0000-0000B0280000}"/>
    <cellStyle name="Normal 5 14 3 3 2 4" xfId="10422" xr:uid="{00000000-0005-0000-0000-0000B1280000}"/>
    <cellStyle name="Normal 5 14 3 3 2 5" xfId="10423" xr:uid="{00000000-0005-0000-0000-0000B2280000}"/>
    <cellStyle name="Normal 5 14 3 3 2 6" xfId="10424" xr:uid="{00000000-0005-0000-0000-0000B3280000}"/>
    <cellStyle name="Normal 5 14 3 3 2 7" xfId="10425" xr:uid="{00000000-0005-0000-0000-0000B4280000}"/>
    <cellStyle name="Normal 5 14 3 3 2 8" xfId="10426" xr:uid="{00000000-0005-0000-0000-0000B5280000}"/>
    <cellStyle name="Normal 5 14 3 3 3" xfId="10427" xr:uid="{00000000-0005-0000-0000-0000B6280000}"/>
    <cellStyle name="Normal 5 14 3 3 3 2" xfId="10428" xr:uid="{00000000-0005-0000-0000-0000B7280000}"/>
    <cellStyle name="Normal 5 14 3 3 3 3" xfId="10429" xr:uid="{00000000-0005-0000-0000-0000B8280000}"/>
    <cellStyle name="Normal 5 14 3 3 3 4" xfId="10430" xr:uid="{00000000-0005-0000-0000-0000B9280000}"/>
    <cellStyle name="Normal 5 14 3 3 3 5" xfId="10431" xr:uid="{00000000-0005-0000-0000-0000BA280000}"/>
    <cellStyle name="Normal 5 14 3 3 3 6" xfId="10432" xr:uid="{00000000-0005-0000-0000-0000BB280000}"/>
    <cellStyle name="Normal 5 14 3 3 3 7" xfId="10433" xr:uid="{00000000-0005-0000-0000-0000BC280000}"/>
    <cellStyle name="Normal 5 14 3 3 3 8" xfId="10434" xr:uid="{00000000-0005-0000-0000-0000BD280000}"/>
    <cellStyle name="Normal 5 14 3 3 4" xfId="10435" xr:uid="{00000000-0005-0000-0000-0000BE280000}"/>
    <cellStyle name="Normal 5 14 3 3 4 2" xfId="10436" xr:uid="{00000000-0005-0000-0000-0000BF280000}"/>
    <cellStyle name="Normal 5 14 3 3 4 3" xfId="10437" xr:uid="{00000000-0005-0000-0000-0000C0280000}"/>
    <cellStyle name="Normal 5 14 3 3 4 4" xfId="10438" xr:uid="{00000000-0005-0000-0000-0000C1280000}"/>
    <cellStyle name="Normal 5 14 3 3 4 5" xfId="10439" xr:uid="{00000000-0005-0000-0000-0000C2280000}"/>
    <cellStyle name="Normal 5 14 3 3 4 6" xfId="10440" xr:uid="{00000000-0005-0000-0000-0000C3280000}"/>
    <cellStyle name="Normal 5 14 3 3 4 7" xfId="10441" xr:uid="{00000000-0005-0000-0000-0000C4280000}"/>
    <cellStyle name="Normal 5 14 3 3 4 8" xfId="10442" xr:uid="{00000000-0005-0000-0000-0000C5280000}"/>
    <cellStyle name="Normal 5 14 3 3 5" xfId="10443" xr:uid="{00000000-0005-0000-0000-0000C6280000}"/>
    <cellStyle name="Normal 5 14 3 3 5 2" xfId="10444" xr:uid="{00000000-0005-0000-0000-0000C7280000}"/>
    <cellStyle name="Normal 5 14 3 3 5 3" xfId="10445" xr:uid="{00000000-0005-0000-0000-0000C8280000}"/>
    <cellStyle name="Normal 5 14 3 3 5 4" xfId="10446" xr:uid="{00000000-0005-0000-0000-0000C9280000}"/>
    <cellStyle name="Normal 5 14 3 3 5 5" xfId="10447" xr:uid="{00000000-0005-0000-0000-0000CA280000}"/>
    <cellStyle name="Normal 5 14 3 3 5 6" xfId="10448" xr:uid="{00000000-0005-0000-0000-0000CB280000}"/>
    <cellStyle name="Normal 5 14 3 3 5 7" xfId="10449" xr:uid="{00000000-0005-0000-0000-0000CC280000}"/>
    <cellStyle name="Normal 5 14 3 3 5 8" xfId="10450" xr:uid="{00000000-0005-0000-0000-0000CD280000}"/>
    <cellStyle name="Normal 5 14 3 3 6" xfId="10451" xr:uid="{00000000-0005-0000-0000-0000CE280000}"/>
    <cellStyle name="Normal 5 14 3 3 7" xfId="10452" xr:uid="{00000000-0005-0000-0000-0000CF280000}"/>
    <cellStyle name="Normal 5 14 3 3 8" xfId="10453" xr:uid="{00000000-0005-0000-0000-0000D0280000}"/>
    <cellStyle name="Normal 5 14 3 3 9" xfId="10454" xr:uid="{00000000-0005-0000-0000-0000D1280000}"/>
    <cellStyle name="Normal 5 14 3 4" xfId="10455" xr:uid="{00000000-0005-0000-0000-0000D2280000}"/>
    <cellStyle name="Normal 5 14 3 4 10" xfId="10456" xr:uid="{00000000-0005-0000-0000-0000D3280000}"/>
    <cellStyle name="Normal 5 14 3 4 11" xfId="10457" xr:uid="{00000000-0005-0000-0000-0000D4280000}"/>
    <cellStyle name="Normal 5 14 3 4 12" xfId="10458" xr:uid="{00000000-0005-0000-0000-0000D5280000}"/>
    <cellStyle name="Normal 5 14 3 4 2" xfId="10459" xr:uid="{00000000-0005-0000-0000-0000D6280000}"/>
    <cellStyle name="Normal 5 14 3 4 2 2" xfId="10460" xr:uid="{00000000-0005-0000-0000-0000D7280000}"/>
    <cellStyle name="Normal 5 14 3 4 2 3" xfId="10461" xr:uid="{00000000-0005-0000-0000-0000D8280000}"/>
    <cellStyle name="Normal 5 14 3 4 2 4" xfId="10462" xr:uid="{00000000-0005-0000-0000-0000D9280000}"/>
    <cellStyle name="Normal 5 14 3 4 2 5" xfId="10463" xr:uid="{00000000-0005-0000-0000-0000DA280000}"/>
    <cellStyle name="Normal 5 14 3 4 2 6" xfId="10464" xr:uid="{00000000-0005-0000-0000-0000DB280000}"/>
    <cellStyle name="Normal 5 14 3 4 2 7" xfId="10465" xr:uid="{00000000-0005-0000-0000-0000DC280000}"/>
    <cellStyle name="Normal 5 14 3 4 2 8" xfId="10466" xr:uid="{00000000-0005-0000-0000-0000DD280000}"/>
    <cellStyle name="Normal 5 14 3 4 3" xfId="10467" xr:uid="{00000000-0005-0000-0000-0000DE280000}"/>
    <cellStyle name="Normal 5 14 3 4 3 2" xfId="10468" xr:uid="{00000000-0005-0000-0000-0000DF280000}"/>
    <cellStyle name="Normal 5 14 3 4 3 3" xfId="10469" xr:uid="{00000000-0005-0000-0000-0000E0280000}"/>
    <cellStyle name="Normal 5 14 3 4 3 4" xfId="10470" xr:uid="{00000000-0005-0000-0000-0000E1280000}"/>
    <cellStyle name="Normal 5 14 3 4 3 5" xfId="10471" xr:uid="{00000000-0005-0000-0000-0000E2280000}"/>
    <cellStyle name="Normal 5 14 3 4 3 6" xfId="10472" xr:uid="{00000000-0005-0000-0000-0000E3280000}"/>
    <cellStyle name="Normal 5 14 3 4 3 7" xfId="10473" xr:uid="{00000000-0005-0000-0000-0000E4280000}"/>
    <cellStyle name="Normal 5 14 3 4 3 8" xfId="10474" xr:uid="{00000000-0005-0000-0000-0000E5280000}"/>
    <cellStyle name="Normal 5 14 3 4 4" xfId="10475" xr:uid="{00000000-0005-0000-0000-0000E6280000}"/>
    <cellStyle name="Normal 5 14 3 4 4 2" xfId="10476" xr:uid="{00000000-0005-0000-0000-0000E7280000}"/>
    <cellStyle name="Normal 5 14 3 4 4 3" xfId="10477" xr:uid="{00000000-0005-0000-0000-0000E8280000}"/>
    <cellStyle name="Normal 5 14 3 4 4 4" xfId="10478" xr:uid="{00000000-0005-0000-0000-0000E9280000}"/>
    <cellStyle name="Normal 5 14 3 4 4 5" xfId="10479" xr:uid="{00000000-0005-0000-0000-0000EA280000}"/>
    <cellStyle name="Normal 5 14 3 4 4 6" xfId="10480" xr:uid="{00000000-0005-0000-0000-0000EB280000}"/>
    <cellStyle name="Normal 5 14 3 4 4 7" xfId="10481" xr:uid="{00000000-0005-0000-0000-0000EC280000}"/>
    <cellStyle name="Normal 5 14 3 4 4 8" xfId="10482" xr:uid="{00000000-0005-0000-0000-0000ED280000}"/>
    <cellStyle name="Normal 5 14 3 4 5" xfId="10483" xr:uid="{00000000-0005-0000-0000-0000EE280000}"/>
    <cellStyle name="Normal 5 14 3 4 5 2" xfId="10484" xr:uid="{00000000-0005-0000-0000-0000EF280000}"/>
    <cellStyle name="Normal 5 14 3 4 5 3" xfId="10485" xr:uid="{00000000-0005-0000-0000-0000F0280000}"/>
    <cellStyle name="Normal 5 14 3 4 5 4" xfId="10486" xr:uid="{00000000-0005-0000-0000-0000F1280000}"/>
    <cellStyle name="Normal 5 14 3 4 5 5" xfId="10487" xr:uid="{00000000-0005-0000-0000-0000F2280000}"/>
    <cellStyle name="Normal 5 14 3 4 5 6" xfId="10488" xr:uid="{00000000-0005-0000-0000-0000F3280000}"/>
    <cellStyle name="Normal 5 14 3 4 5 7" xfId="10489" xr:uid="{00000000-0005-0000-0000-0000F4280000}"/>
    <cellStyle name="Normal 5 14 3 4 5 8" xfId="10490" xr:uid="{00000000-0005-0000-0000-0000F5280000}"/>
    <cellStyle name="Normal 5 14 3 4 6" xfId="10491" xr:uid="{00000000-0005-0000-0000-0000F6280000}"/>
    <cellStyle name="Normal 5 14 3 4 7" xfId="10492" xr:uid="{00000000-0005-0000-0000-0000F7280000}"/>
    <cellStyle name="Normal 5 14 3 4 8" xfId="10493" xr:uid="{00000000-0005-0000-0000-0000F8280000}"/>
    <cellStyle name="Normal 5 14 3 4 9" xfId="10494" xr:uid="{00000000-0005-0000-0000-0000F9280000}"/>
    <cellStyle name="Normal 5 14 3 5" xfId="10495" xr:uid="{00000000-0005-0000-0000-0000FA280000}"/>
    <cellStyle name="Normal 5 14 3 5 10" xfId="10496" xr:uid="{00000000-0005-0000-0000-0000FB280000}"/>
    <cellStyle name="Normal 5 14 3 5 11" xfId="10497" xr:uid="{00000000-0005-0000-0000-0000FC280000}"/>
    <cellStyle name="Normal 5 14 3 5 12" xfId="10498" xr:uid="{00000000-0005-0000-0000-0000FD280000}"/>
    <cellStyle name="Normal 5 14 3 5 2" xfId="10499" xr:uid="{00000000-0005-0000-0000-0000FE280000}"/>
    <cellStyle name="Normal 5 14 3 5 2 2" xfId="10500" xr:uid="{00000000-0005-0000-0000-0000FF280000}"/>
    <cellStyle name="Normal 5 14 3 5 2 3" xfId="10501" xr:uid="{00000000-0005-0000-0000-000000290000}"/>
    <cellStyle name="Normal 5 14 3 5 2 4" xfId="10502" xr:uid="{00000000-0005-0000-0000-000001290000}"/>
    <cellStyle name="Normal 5 14 3 5 2 5" xfId="10503" xr:uid="{00000000-0005-0000-0000-000002290000}"/>
    <cellStyle name="Normal 5 14 3 5 2 6" xfId="10504" xr:uid="{00000000-0005-0000-0000-000003290000}"/>
    <cellStyle name="Normal 5 14 3 5 2 7" xfId="10505" xr:uid="{00000000-0005-0000-0000-000004290000}"/>
    <cellStyle name="Normal 5 14 3 5 2 8" xfId="10506" xr:uid="{00000000-0005-0000-0000-000005290000}"/>
    <cellStyle name="Normal 5 14 3 5 3" xfId="10507" xr:uid="{00000000-0005-0000-0000-000006290000}"/>
    <cellStyle name="Normal 5 14 3 5 3 2" xfId="10508" xr:uid="{00000000-0005-0000-0000-000007290000}"/>
    <cellStyle name="Normal 5 14 3 5 3 3" xfId="10509" xr:uid="{00000000-0005-0000-0000-000008290000}"/>
    <cellStyle name="Normal 5 14 3 5 3 4" xfId="10510" xr:uid="{00000000-0005-0000-0000-000009290000}"/>
    <cellStyle name="Normal 5 14 3 5 3 5" xfId="10511" xr:uid="{00000000-0005-0000-0000-00000A290000}"/>
    <cellStyle name="Normal 5 14 3 5 3 6" xfId="10512" xr:uid="{00000000-0005-0000-0000-00000B290000}"/>
    <cellStyle name="Normal 5 14 3 5 3 7" xfId="10513" xr:uid="{00000000-0005-0000-0000-00000C290000}"/>
    <cellStyle name="Normal 5 14 3 5 3 8" xfId="10514" xr:uid="{00000000-0005-0000-0000-00000D290000}"/>
    <cellStyle name="Normal 5 14 3 5 4" xfId="10515" xr:uid="{00000000-0005-0000-0000-00000E290000}"/>
    <cellStyle name="Normal 5 14 3 5 4 2" xfId="10516" xr:uid="{00000000-0005-0000-0000-00000F290000}"/>
    <cellStyle name="Normal 5 14 3 5 4 3" xfId="10517" xr:uid="{00000000-0005-0000-0000-000010290000}"/>
    <cellStyle name="Normal 5 14 3 5 4 4" xfId="10518" xr:uid="{00000000-0005-0000-0000-000011290000}"/>
    <cellStyle name="Normal 5 14 3 5 4 5" xfId="10519" xr:uid="{00000000-0005-0000-0000-000012290000}"/>
    <cellStyle name="Normal 5 14 3 5 4 6" xfId="10520" xr:uid="{00000000-0005-0000-0000-000013290000}"/>
    <cellStyle name="Normal 5 14 3 5 4 7" xfId="10521" xr:uid="{00000000-0005-0000-0000-000014290000}"/>
    <cellStyle name="Normal 5 14 3 5 4 8" xfId="10522" xr:uid="{00000000-0005-0000-0000-000015290000}"/>
    <cellStyle name="Normal 5 14 3 5 5" xfId="10523" xr:uid="{00000000-0005-0000-0000-000016290000}"/>
    <cellStyle name="Normal 5 14 3 5 5 2" xfId="10524" xr:uid="{00000000-0005-0000-0000-000017290000}"/>
    <cellStyle name="Normal 5 14 3 5 5 3" xfId="10525" xr:uid="{00000000-0005-0000-0000-000018290000}"/>
    <cellStyle name="Normal 5 14 3 5 5 4" xfId="10526" xr:uid="{00000000-0005-0000-0000-000019290000}"/>
    <cellStyle name="Normal 5 14 3 5 5 5" xfId="10527" xr:uid="{00000000-0005-0000-0000-00001A290000}"/>
    <cellStyle name="Normal 5 14 3 5 5 6" xfId="10528" xr:uid="{00000000-0005-0000-0000-00001B290000}"/>
    <cellStyle name="Normal 5 14 3 5 5 7" xfId="10529" xr:uid="{00000000-0005-0000-0000-00001C290000}"/>
    <cellStyle name="Normal 5 14 3 5 5 8" xfId="10530" xr:uid="{00000000-0005-0000-0000-00001D290000}"/>
    <cellStyle name="Normal 5 14 3 5 6" xfId="10531" xr:uid="{00000000-0005-0000-0000-00001E290000}"/>
    <cellStyle name="Normal 5 14 3 5 7" xfId="10532" xr:uid="{00000000-0005-0000-0000-00001F290000}"/>
    <cellStyle name="Normal 5 14 3 5 8" xfId="10533" xr:uid="{00000000-0005-0000-0000-000020290000}"/>
    <cellStyle name="Normal 5 14 3 5 9" xfId="10534" xr:uid="{00000000-0005-0000-0000-000021290000}"/>
    <cellStyle name="Normal 5 14 3 6" xfId="10535" xr:uid="{00000000-0005-0000-0000-000022290000}"/>
    <cellStyle name="Normal 5 14 3 6 10" xfId="10536" xr:uid="{00000000-0005-0000-0000-000023290000}"/>
    <cellStyle name="Normal 5 14 3 6 11" xfId="10537" xr:uid="{00000000-0005-0000-0000-000024290000}"/>
    <cellStyle name="Normal 5 14 3 6 12" xfId="10538" xr:uid="{00000000-0005-0000-0000-000025290000}"/>
    <cellStyle name="Normal 5 14 3 6 2" xfId="10539" xr:uid="{00000000-0005-0000-0000-000026290000}"/>
    <cellStyle name="Normal 5 14 3 6 2 2" xfId="10540" xr:uid="{00000000-0005-0000-0000-000027290000}"/>
    <cellStyle name="Normal 5 14 3 6 2 3" xfId="10541" xr:uid="{00000000-0005-0000-0000-000028290000}"/>
    <cellStyle name="Normal 5 14 3 6 2 4" xfId="10542" xr:uid="{00000000-0005-0000-0000-000029290000}"/>
    <cellStyle name="Normal 5 14 3 6 2 5" xfId="10543" xr:uid="{00000000-0005-0000-0000-00002A290000}"/>
    <cellStyle name="Normal 5 14 3 6 2 6" xfId="10544" xr:uid="{00000000-0005-0000-0000-00002B290000}"/>
    <cellStyle name="Normal 5 14 3 6 2 7" xfId="10545" xr:uid="{00000000-0005-0000-0000-00002C290000}"/>
    <cellStyle name="Normal 5 14 3 6 2 8" xfId="10546" xr:uid="{00000000-0005-0000-0000-00002D290000}"/>
    <cellStyle name="Normal 5 14 3 6 3" xfId="10547" xr:uid="{00000000-0005-0000-0000-00002E290000}"/>
    <cellStyle name="Normal 5 14 3 6 3 2" xfId="10548" xr:uid="{00000000-0005-0000-0000-00002F290000}"/>
    <cellStyle name="Normal 5 14 3 6 3 3" xfId="10549" xr:uid="{00000000-0005-0000-0000-000030290000}"/>
    <cellStyle name="Normal 5 14 3 6 3 4" xfId="10550" xr:uid="{00000000-0005-0000-0000-000031290000}"/>
    <cellStyle name="Normal 5 14 3 6 3 5" xfId="10551" xr:uid="{00000000-0005-0000-0000-000032290000}"/>
    <cellStyle name="Normal 5 14 3 6 3 6" xfId="10552" xr:uid="{00000000-0005-0000-0000-000033290000}"/>
    <cellStyle name="Normal 5 14 3 6 3 7" xfId="10553" xr:uid="{00000000-0005-0000-0000-000034290000}"/>
    <cellStyle name="Normal 5 14 3 6 3 8" xfId="10554" xr:uid="{00000000-0005-0000-0000-000035290000}"/>
    <cellStyle name="Normal 5 14 3 6 4" xfId="10555" xr:uid="{00000000-0005-0000-0000-000036290000}"/>
    <cellStyle name="Normal 5 14 3 6 4 2" xfId="10556" xr:uid="{00000000-0005-0000-0000-000037290000}"/>
    <cellStyle name="Normal 5 14 3 6 4 3" xfId="10557" xr:uid="{00000000-0005-0000-0000-000038290000}"/>
    <cellStyle name="Normal 5 14 3 6 4 4" xfId="10558" xr:uid="{00000000-0005-0000-0000-000039290000}"/>
    <cellStyle name="Normal 5 14 3 6 4 5" xfId="10559" xr:uid="{00000000-0005-0000-0000-00003A290000}"/>
    <cellStyle name="Normal 5 14 3 6 4 6" xfId="10560" xr:uid="{00000000-0005-0000-0000-00003B290000}"/>
    <cellStyle name="Normal 5 14 3 6 4 7" xfId="10561" xr:uid="{00000000-0005-0000-0000-00003C290000}"/>
    <cellStyle name="Normal 5 14 3 6 4 8" xfId="10562" xr:uid="{00000000-0005-0000-0000-00003D290000}"/>
    <cellStyle name="Normal 5 14 3 6 5" xfId="10563" xr:uid="{00000000-0005-0000-0000-00003E290000}"/>
    <cellStyle name="Normal 5 14 3 6 5 2" xfId="10564" xr:uid="{00000000-0005-0000-0000-00003F290000}"/>
    <cellStyle name="Normal 5 14 3 6 5 3" xfId="10565" xr:uid="{00000000-0005-0000-0000-000040290000}"/>
    <cellStyle name="Normal 5 14 3 6 5 4" xfId="10566" xr:uid="{00000000-0005-0000-0000-000041290000}"/>
    <cellStyle name="Normal 5 14 3 6 5 5" xfId="10567" xr:uid="{00000000-0005-0000-0000-000042290000}"/>
    <cellStyle name="Normal 5 14 3 6 5 6" xfId="10568" xr:uid="{00000000-0005-0000-0000-000043290000}"/>
    <cellStyle name="Normal 5 14 3 6 5 7" xfId="10569" xr:uid="{00000000-0005-0000-0000-000044290000}"/>
    <cellStyle name="Normal 5 14 3 6 5 8" xfId="10570" xr:uid="{00000000-0005-0000-0000-000045290000}"/>
    <cellStyle name="Normal 5 14 3 6 6" xfId="10571" xr:uid="{00000000-0005-0000-0000-000046290000}"/>
    <cellStyle name="Normal 5 14 3 6 7" xfId="10572" xr:uid="{00000000-0005-0000-0000-000047290000}"/>
    <cellStyle name="Normal 5 14 3 6 8" xfId="10573" xr:uid="{00000000-0005-0000-0000-000048290000}"/>
    <cellStyle name="Normal 5 14 3 6 9" xfId="10574" xr:uid="{00000000-0005-0000-0000-000049290000}"/>
    <cellStyle name="Normal 5 14 3 7" xfId="10575" xr:uid="{00000000-0005-0000-0000-00004A290000}"/>
    <cellStyle name="Normal 5 14 3 7 10" xfId="10576" xr:uid="{00000000-0005-0000-0000-00004B290000}"/>
    <cellStyle name="Normal 5 14 3 7 11" xfId="10577" xr:uid="{00000000-0005-0000-0000-00004C290000}"/>
    <cellStyle name="Normal 5 14 3 7 12" xfId="10578" xr:uid="{00000000-0005-0000-0000-00004D290000}"/>
    <cellStyle name="Normal 5 14 3 7 2" xfId="10579" xr:uid="{00000000-0005-0000-0000-00004E290000}"/>
    <cellStyle name="Normal 5 14 3 7 2 2" xfId="10580" xr:uid="{00000000-0005-0000-0000-00004F290000}"/>
    <cellStyle name="Normal 5 14 3 7 2 3" xfId="10581" xr:uid="{00000000-0005-0000-0000-000050290000}"/>
    <cellStyle name="Normal 5 14 3 7 2 4" xfId="10582" xr:uid="{00000000-0005-0000-0000-000051290000}"/>
    <cellStyle name="Normal 5 14 3 7 2 5" xfId="10583" xr:uid="{00000000-0005-0000-0000-000052290000}"/>
    <cellStyle name="Normal 5 14 3 7 2 6" xfId="10584" xr:uid="{00000000-0005-0000-0000-000053290000}"/>
    <cellStyle name="Normal 5 14 3 7 2 7" xfId="10585" xr:uid="{00000000-0005-0000-0000-000054290000}"/>
    <cellStyle name="Normal 5 14 3 7 2 8" xfId="10586" xr:uid="{00000000-0005-0000-0000-000055290000}"/>
    <cellStyle name="Normal 5 14 3 7 3" xfId="10587" xr:uid="{00000000-0005-0000-0000-000056290000}"/>
    <cellStyle name="Normal 5 14 3 7 3 2" xfId="10588" xr:uid="{00000000-0005-0000-0000-000057290000}"/>
    <cellStyle name="Normal 5 14 3 7 3 3" xfId="10589" xr:uid="{00000000-0005-0000-0000-000058290000}"/>
    <cellStyle name="Normal 5 14 3 7 3 4" xfId="10590" xr:uid="{00000000-0005-0000-0000-000059290000}"/>
    <cellStyle name="Normal 5 14 3 7 3 5" xfId="10591" xr:uid="{00000000-0005-0000-0000-00005A290000}"/>
    <cellStyle name="Normal 5 14 3 7 3 6" xfId="10592" xr:uid="{00000000-0005-0000-0000-00005B290000}"/>
    <cellStyle name="Normal 5 14 3 7 3 7" xfId="10593" xr:uid="{00000000-0005-0000-0000-00005C290000}"/>
    <cellStyle name="Normal 5 14 3 7 3 8" xfId="10594" xr:uid="{00000000-0005-0000-0000-00005D290000}"/>
    <cellStyle name="Normal 5 14 3 7 4" xfId="10595" xr:uid="{00000000-0005-0000-0000-00005E290000}"/>
    <cellStyle name="Normal 5 14 3 7 4 2" xfId="10596" xr:uid="{00000000-0005-0000-0000-00005F290000}"/>
    <cellStyle name="Normal 5 14 3 7 4 3" xfId="10597" xr:uid="{00000000-0005-0000-0000-000060290000}"/>
    <cellStyle name="Normal 5 14 3 7 4 4" xfId="10598" xr:uid="{00000000-0005-0000-0000-000061290000}"/>
    <cellStyle name="Normal 5 14 3 7 4 5" xfId="10599" xr:uid="{00000000-0005-0000-0000-000062290000}"/>
    <cellStyle name="Normal 5 14 3 7 4 6" xfId="10600" xr:uid="{00000000-0005-0000-0000-000063290000}"/>
    <cellStyle name="Normal 5 14 3 7 4 7" xfId="10601" xr:uid="{00000000-0005-0000-0000-000064290000}"/>
    <cellStyle name="Normal 5 14 3 7 4 8" xfId="10602" xr:uid="{00000000-0005-0000-0000-000065290000}"/>
    <cellStyle name="Normal 5 14 3 7 5" xfId="10603" xr:uid="{00000000-0005-0000-0000-000066290000}"/>
    <cellStyle name="Normal 5 14 3 7 5 2" xfId="10604" xr:uid="{00000000-0005-0000-0000-000067290000}"/>
    <cellStyle name="Normal 5 14 3 7 5 3" xfId="10605" xr:uid="{00000000-0005-0000-0000-000068290000}"/>
    <cellStyle name="Normal 5 14 3 7 5 4" xfId="10606" xr:uid="{00000000-0005-0000-0000-000069290000}"/>
    <cellStyle name="Normal 5 14 3 7 5 5" xfId="10607" xr:uid="{00000000-0005-0000-0000-00006A290000}"/>
    <cellStyle name="Normal 5 14 3 7 5 6" xfId="10608" xr:uid="{00000000-0005-0000-0000-00006B290000}"/>
    <cellStyle name="Normal 5 14 3 7 5 7" xfId="10609" xr:uid="{00000000-0005-0000-0000-00006C290000}"/>
    <cellStyle name="Normal 5 14 3 7 5 8" xfId="10610" xr:uid="{00000000-0005-0000-0000-00006D290000}"/>
    <cellStyle name="Normal 5 14 3 7 6" xfId="10611" xr:uid="{00000000-0005-0000-0000-00006E290000}"/>
    <cellStyle name="Normal 5 14 3 7 7" xfId="10612" xr:uid="{00000000-0005-0000-0000-00006F290000}"/>
    <cellStyle name="Normal 5 14 3 7 8" xfId="10613" xr:uid="{00000000-0005-0000-0000-000070290000}"/>
    <cellStyle name="Normal 5 14 3 7 9" xfId="10614" xr:uid="{00000000-0005-0000-0000-000071290000}"/>
    <cellStyle name="Normal 5 14 3 8" xfId="10615" xr:uid="{00000000-0005-0000-0000-000072290000}"/>
    <cellStyle name="Normal 5 14 3 8 10" xfId="10616" xr:uid="{00000000-0005-0000-0000-000073290000}"/>
    <cellStyle name="Normal 5 14 3 8 11" xfId="10617" xr:uid="{00000000-0005-0000-0000-000074290000}"/>
    <cellStyle name="Normal 5 14 3 8 12" xfId="10618" xr:uid="{00000000-0005-0000-0000-000075290000}"/>
    <cellStyle name="Normal 5 14 3 8 2" xfId="10619" xr:uid="{00000000-0005-0000-0000-000076290000}"/>
    <cellStyle name="Normal 5 14 3 8 2 2" xfId="10620" xr:uid="{00000000-0005-0000-0000-000077290000}"/>
    <cellStyle name="Normal 5 14 3 8 2 3" xfId="10621" xr:uid="{00000000-0005-0000-0000-000078290000}"/>
    <cellStyle name="Normal 5 14 3 8 2 4" xfId="10622" xr:uid="{00000000-0005-0000-0000-000079290000}"/>
    <cellStyle name="Normal 5 14 3 8 2 5" xfId="10623" xr:uid="{00000000-0005-0000-0000-00007A290000}"/>
    <cellStyle name="Normal 5 14 3 8 2 6" xfId="10624" xr:uid="{00000000-0005-0000-0000-00007B290000}"/>
    <cellStyle name="Normal 5 14 3 8 2 7" xfId="10625" xr:uid="{00000000-0005-0000-0000-00007C290000}"/>
    <cellStyle name="Normal 5 14 3 8 2 8" xfId="10626" xr:uid="{00000000-0005-0000-0000-00007D290000}"/>
    <cellStyle name="Normal 5 14 3 8 3" xfId="10627" xr:uid="{00000000-0005-0000-0000-00007E290000}"/>
    <cellStyle name="Normal 5 14 3 8 3 2" xfId="10628" xr:uid="{00000000-0005-0000-0000-00007F290000}"/>
    <cellStyle name="Normal 5 14 3 8 3 3" xfId="10629" xr:uid="{00000000-0005-0000-0000-000080290000}"/>
    <cellStyle name="Normal 5 14 3 8 3 4" xfId="10630" xr:uid="{00000000-0005-0000-0000-000081290000}"/>
    <cellStyle name="Normal 5 14 3 8 3 5" xfId="10631" xr:uid="{00000000-0005-0000-0000-000082290000}"/>
    <cellStyle name="Normal 5 14 3 8 3 6" xfId="10632" xr:uid="{00000000-0005-0000-0000-000083290000}"/>
    <cellStyle name="Normal 5 14 3 8 3 7" xfId="10633" xr:uid="{00000000-0005-0000-0000-000084290000}"/>
    <cellStyle name="Normal 5 14 3 8 3 8" xfId="10634" xr:uid="{00000000-0005-0000-0000-000085290000}"/>
    <cellStyle name="Normal 5 14 3 8 4" xfId="10635" xr:uid="{00000000-0005-0000-0000-000086290000}"/>
    <cellStyle name="Normal 5 14 3 8 4 2" xfId="10636" xr:uid="{00000000-0005-0000-0000-000087290000}"/>
    <cellStyle name="Normal 5 14 3 8 4 3" xfId="10637" xr:uid="{00000000-0005-0000-0000-000088290000}"/>
    <cellStyle name="Normal 5 14 3 8 4 4" xfId="10638" xr:uid="{00000000-0005-0000-0000-000089290000}"/>
    <cellStyle name="Normal 5 14 3 8 4 5" xfId="10639" xr:uid="{00000000-0005-0000-0000-00008A290000}"/>
    <cellStyle name="Normal 5 14 3 8 4 6" xfId="10640" xr:uid="{00000000-0005-0000-0000-00008B290000}"/>
    <cellStyle name="Normal 5 14 3 8 4 7" xfId="10641" xr:uid="{00000000-0005-0000-0000-00008C290000}"/>
    <cellStyle name="Normal 5 14 3 8 4 8" xfId="10642" xr:uid="{00000000-0005-0000-0000-00008D290000}"/>
    <cellStyle name="Normal 5 14 3 8 5" xfId="10643" xr:uid="{00000000-0005-0000-0000-00008E290000}"/>
    <cellStyle name="Normal 5 14 3 8 5 2" xfId="10644" xr:uid="{00000000-0005-0000-0000-00008F290000}"/>
    <cellStyle name="Normal 5 14 3 8 5 3" xfId="10645" xr:uid="{00000000-0005-0000-0000-000090290000}"/>
    <cellStyle name="Normal 5 14 3 8 5 4" xfId="10646" xr:uid="{00000000-0005-0000-0000-000091290000}"/>
    <cellStyle name="Normal 5 14 3 8 5 5" xfId="10647" xr:uid="{00000000-0005-0000-0000-000092290000}"/>
    <cellStyle name="Normal 5 14 3 8 5 6" xfId="10648" xr:uid="{00000000-0005-0000-0000-000093290000}"/>
    <cellStyle name="Normal 5 14 3 8 5 7" xfId="10649" xr:uid="{00000000-0005-0000-0000-000094290000}"/>
    <cellStyle name="Normal 5 14 3 8 5 8" xfId="10650" xr:uid="{00000000-0005-0000-0000-000095290000}"/>
    <cellStyle name="Normal 5 14 3 8 6" xfId="10651" xr:uid="{00000000-0005-0000-0000-000096290000}"/>
    <cellStyle name="Normal 5 14 3 8 7" xfId="10652" xr:uid="{00000000-0005-0000-0000-000097290000}"/>
    <cellStyle name="Normal 5 14 3 8 8" xfId="10653" xr:uid="{00000000-0005-0000-0000-000098290000}"/>
    <cellStyle name="Normal 5 14 3 8 9" xfId="10654" xr:uid="{00000000-0005-0000-0000-000099290000}"/>
    <cellStyle name="Normal 5 14 3 9" xfId="10655" xr:uid="{00000000-0005-0000-0000-00009A290000}"/>
    <cellStyle name="Normal 5 14 3 9 10" xfId="10656" xr:uid="{00000000-0005-0000-0000-00009B290000}"/>
    <cellStyle name="Normal 5 14 3 9 11" xfId="10657" xr:uid="{00000000-0005-0000-0000-00009C290000}"/>
    <cellStyle name="Normal 5 14 3 9 12" xfId="10658" xr:uid="{00000000-0005-0000-0000-00009D290000}"/>
    <cellStyle name="Normal 5 14 3 9 2" xfId="10659" xr:uid="{00000000-0005-0000-0000-00009E290000}"/>
    <cellStyle name="Normal 5 14 3 9 2 2" xfId="10660" xr:uid="{00000000-0005-0000-0000-00009F290000}"/>
    <cellStyle name="Normal 5 14 3 9 2 3" xfId="10661" xr:uid="{00000000-0005-0000-0000-0000A0290000}"/>
    <cellStyle name="Normal 5 14 3 9 2 4" xfId="10662" xr:uid="{00000000-0005-0000-0000-0000A1290000}"/>
    <cellStyle name="Normal 5 14 3 9 2 5" xfId="10663" xr:uid="{00000000-0005-0000-0000-0000A2290000}"/>
    <cellStyle name="Normal 5 14 3 9 2 6" xfId="10664" xr:uid="{00000000-0005-0000-0000-0000A3290000}"/>
    <cellStyle name="Normal 5 14 3 9 2 7" xfId="10665" xr:uid="{00000000-0005-0000-0000-0000A4290000}"/>
    <cellStyle name="Normal 5 14 3 9 2 8" xfId="10666" xr:uid="{00000000-0005-0000-0000-0000A5290000}"/>
    <cellStyle name="Normal 5 14 3 9 3" xfId="10667" xr:uid="{00000000-0005-0000-0000-0000A6290000}"/>
    <cellStyle name="Normal 5 14 3 9 3 2" xfId="10668" xr:uid="{00000000-0005-0000-0000-0000A7290000}"/>
    <cellStyle name="Normal 5 14 3 9 3 3" xfId="10669" xr:uid="{00000000-0005-0000-0000-0000A8290000}"/>
    <cellStyle name="Normal 5 14 3 9 3 4" xfId="10670" xr:uid="{00000000-0005-0000-0000-0000A9290000}"/>
    <cellStyle name="Normal 5 14 3 9 3 5" xfId="10671" xr:uid="{00000000-0005-0000-0000-0000AA290000}"/>
    <cellStyle name="Normal 5 14 3 9 3 6" xfId="10672" xr:uid="{00000000-0005-0000-0000-0000AB290000}"/>
    <cellStyle name="Normal 5 14 3 9 3 7" xfId="10673" xr:uid="{00000000-0005-0000-0000-0000AC290000}"/>
    <cellStyle name="Normal 5 14 3 9 3 8" xfId="10674" xr:uid="{00000000-0005-0000-0000-0000AD290000}"/>
    <cellStyle name="Normal 5 14 3 9 4" xfId="10675" xr:uid="{00000000-0005-0000-0000-0000AE290000}"/>
    <cellStyle name="Normal 5 14 3 9 4 2" xfId="10676" xr:uid="{00000000-0005-0000-0000-0000AF290000}"/>
    <cellStyle name="Normal 5 14 3 9 4 3" xfId="10677" xr:uid="{00000000-0005-0000-0000-0000B0290000}"/>
    <cellStyle name="Normal 5 14 3 9 4 4" xfId="10678" xr:uid="{00000000-0005-0000-0000-0000B1290000}"/>
    <cellStyle name="Normal 5 14 3 9 4 5" xfId="10679" xr:uid="{00000000-0005-0000-0000-0000B2290000}"/>
    <cellStyle name="Normal 5 14 3 9 4 6" xfId="10680" xr:uid="{00000000-0005-0000-0000-0000B3290000}"/>
    <cellStyle name="Normal 5 14 3 9 4 7" xfId="10681" xr:uid="{00000000-0005-0000-0000-0000B4290000}"/>
    <cellStyle name="Normal 5 14 3 9 4 8" xfId="10682" xr:uid="{00000000-0005-0000-0000-0000B5290000}"/>
    <cellStyle name="Normal 5 14 3 9 5" xfId="10683" xr:uid="{00000000-0005-0000-0000-0000B6290000}"/>
    <cellStyle name="Normal 5 14 3 9 5 2" xfId="10684" xr:uid="{00000000-0005-0000-0000-0000B7290000}"/>
    <cellStyle name="Normal 5 14 3 9 5 3" xfId="10685" xr:uid="{00000000-0005-0000-0000-0000B8290000}"/>
    <cellStyle name="Normal 5 14 3 9 5 4" xfId="10686" xr:uid="{00000000-0005-0000-0000-0000B9290000}"/>
    <cellStyle name="Normal 5 14 3 9 5 5" xfId="10687" xr:uid="{00000000-0005-0000-0000-0000BA290000}"/>
    <cellStyle name="Normal 5 14 3 9 5 6" xfId="10688" xr:uid="{00000000-0005-0000-0000-0000BB290000}"/>
    <cellStyle name="Normal 5 14 3 9 5 7" xfId="10689" xr:uid="{00000000-0005-0000-0000-0000BC290000}"/>
    <cellStyle name="Normal 5 14 3 9 5 8" xfId="10690" xr:uid="{00000000-0005-0000-0000-0000BD290000}"/>
    <cellStyle name="Normal 5 14 3 9 6" xfId="10691" xr:uid="{00000000-0005-0000-0000-0000BE290000}"/>
    <cellStyle name="Normal 5 14 3 9 7" xfId="10692" xr:uid="{00000000-0005-0000-0000-0000BF290000}"/>
    <cellStyle name="Normal 5 14 3 9 8" xfId="10693" xr:uid="{00000000-0005-0000-0000-0000C0290000}"/>
    <cellStyle name="Normal 5 14 3 9 9" xfId="10694" xr:uid="{00000000-0005-0000-0000-0000C1290000}"/>
    <cellStyle name="Normal 5 14 4" xfId="10695" xr:uid="{00000000-0005-0000-0000-0000C2290000}"/>
    <cellStyle name="Normal 5 14 4 10" xfId="10696" xr:uid="{00000000-0005-0000-0000-0000C3290000}"/>
    <cellStyle name="Normal 5 14 4 10 10" xfId="10697" xr:uid="{00000000-0005-0000-0000-0000C4290000}"/>
    <cellStyle name="Normal 5 14 4 10 11" xfId="10698" xr:uid="{00000000-0005-0000-0000-0000C5290000}"/>
    <cellStyle name="Normal 5 14 4 10 12" xfId="10699" xr:uid="{00000000-0005-0000-0000-0000C6290000}"/>
    <cellStyle name="Normal 5 14 4 10 2" xfId="10700" xr:uid="{00000000-0005-0000-0000-0000C7290000}"/>
    <cellStyle name="Normal 5 14 4 10 2 2" xfId="10701" xr:uid="{00000000-0005-0000-0000-0000C8290000}"/>
    <cellStyle name="Normal 5 14 4 10 2 3" xfId="10702" xr:uid="{00000000-0005-0000-0000-0000C9290000}"/>
    <cellStyle name="Normal 5 14 4 10 2 4" xfId="10703" xr:uid="{00000000-0005-0000-0000-0000CA290000}"/>
    <cellStyle name="Normal 5 14 4 10 2 5" xfId="10704" xr:uid="{00000000-0005-0000-0000-0000CB290000}"/>
    <cellStyle name="Normal 5 14 4 10 2 6" xfId="10705" xr:uid="{00000000-0005-0000-0000-0000CC290000}"/>
    <cellStyle name="Normal 5 14 4 10 2 7" xfId="10706" xr:uid="{00000000-0005-0000-0000-0000CD290000}"/>
    <cellStyle name="Normal 5 14 4 10 2 8" xfId="10707" xr:uid="{00000000-0005-0000-0000-0000CE290000}"/>
    <cellStyle name="Normal 5 14 4 10 3" xfId="10708" xr:uid="{00000000-0005-0000-0000-0000CF290000}"/>
    <cellStyle name="Normal 5 14 4 10 3 2" xfId="10709" xr:uid="{00000000-0005-0000-0000-0000D0290000}"/>
    <cellStyle name="Normal 5 14 4 10 3 3" xfId="10710" xr:uid="{00000000-0005-0000-0000-0000D1290000}"/>
    <cellStyle name="Normal 5 14 4 10 3 4" xfId="10711" xr:uid="{00000000-0005-0000-0000-0000D2290000}"/>
    <cellStyle name="Normal 5 14 4 10 3 5" xfId="10712" xr:uid="{00000000-0005-0000-0000-0000D3290000}"/>
    <cellStyle name="Normal 5 14 4 10 3 6" xfId="10713" xr:uid="{00000000-0005-0000-0000-0000D4290000}"/>
    <cellStyle name="Normal 5 14 4 10 3 7" xfId="10714" xr:uid="{00000000-0005-0000-0000-0000D5290000}"/>
    <cellStyle name="Normal 5 14 4 10 3 8" xfId="10715" xr:uid="{00000000-0005-0000-0000-0000D6290000}"/>
    <cellStyle name="Normal 5 14 4 10 4" xfId="10716" xr:uid="{00000000-0005-0000-0000-0000D7290000}"/>
    <cellStyle name="Normal 5 14 4 10 4 2" xfId="10717" xr:uid="{00000000-0005-0000-0000-0000D8290000}"/>
    <cellStyle name="Normal 5 14 4 10 4 3" xfId="10718" xr:uid="{00000000-0005-0000-0000-0000D9290000}"/>
    <cellStyle name="Normal 5 14 4 10 4 4" xfId="10719" xr:uid="{00000000-0005-0000-0000-0000DA290000}"/>
    <cellStyle name="Normal 5 14 4 10 4 5" xfId="10720" xr:uid="{00000000-0005-0000-0000-0000DB290000}"/>
    <cellStyle name="Normal 5 14 4 10 4 6" xfId="10721" xr:uid="{00000000-0005-0000-0000-0000DC290000}"/>
    <cellStyle name="Normal 5 14 4 10 4 7" xfId="10722" xr:uid="{00000000-0005-0000-0000-0000DD290000}"/>
    <cellStyle name="Normal 5 14 4 10 4 8" xfId="10723" xr:uid="{00000000-0005-0000-0000-0000DE290000}"/>
    <cellStyle name="Normal 5 14 4 10 5" xfId="10724" xr:uid="{00000000-0005-0000-0000-0000DF290000}"/>
    <cellStyle name="Normal 5 14 4 10 5 2" xfId="10725" xr:uid="{00000000-0005-0000-0000-0000E0290000}"/>
    <cellStyle name="Normal 5 14 4 10 5 3" xfId="10726" xr:uid="{00000000-0005-0000-0000-0000E1290000}"/>
    <cellStyle name="Normal 5 14 4 10 5 4" xfId="10727" xr:uid="{00000000-0005-0000-0000-0000E2290000}"/>
    <cellStyle name="Normal 5 14 4 10 5 5" xfId="10728" xr:uid="{00000000-0005-0000-0000-0000E3290000}"/>
    <cellStyle name="Normal 5 14 4 10 5 6" xfId="10729" xr:uid="{00000000-0005-0000-0000-0000E4290000}"/>
    <cellStyle name="Normal 5 14 4 10 5 7" xfId="10730" xr:uid="{00000000-0005-0000-0000-0000E5290000}"/>
    <cellStyle name="Normal 5 14 4 10 5 8" xfId="10731" xr:uid="{00000000-0005-0000-0000-0000E6290000}"/>
    <cellStyle name="Normal 5 14 4 10 6" xfId="10732" xr:uid="{00000000-0005-0000-0000-0000E7290000}"/>
    <cellStyle name="Normal 5 14 4 10 7" xfId="10733" xr:uid="{00000000-0005-0000-0000-0000E8290000}"/>
    <cellStyle name="Normal 5 14 4 10 8" xfId="10734" xr:uid="{00000000-0005-0000-0000-0000E9290000}"/>
    <cellStyle name="Normal 5 14 4 10 9" xfId="10735" xr:uid="{00000000-0005-0000-0000-0000EA290000}"/>
    <cellStyle name="Normal 5 14 4 11" xfId="10736" xr:uid="{00000000-0005-0000-0000-0000EB290000}"/>
    <cellStyle name="Normal 5 14 4 11 10" xfId="10737" xr:uid="{00000000-0005-0000-0000-0000EC290000}"/>
    <cellStyle name="Normal 5 14 4 11 11" xfId="10738" xr:uid="{00000000-0005-0000-0000-0000ED290000}"/>
    <cellStyle name="Normal 5 14 4 11 12" xfId="10739" xr:uid="{00000000-0005-0000-0000-0000EE290000}"/>
    <cellStyle name="Normal 5 14 4 11 2" xfId="10740" xr:uid="{00000000-0005-0000-0000-0000EF290000}"/>
    <cellStyle name="Normal 5 14 4 11 2 2" xfId="10741" xr:uid="{00000000-0005-0000-0000-0000F0290000}"/>
    <cellStyle name="Normal 5 14 4 11 2 3" xfId="10742" xr:uid="{00000000-0005-0000-0000-0000F1290000}"/>
    <cellStyle name="Normal 5 14 4 11 2 4" xfId="10743" xr:uid="{00000000-0005-0000-0000-0000F2290000}"/>
    <cellStyle name="Normal 5 14 4 11 2 5" xfId="10744" xr:uid="{00000000-0005-0000-0000-0000F3290000}"/>
    <cellStyle name="Normal 5 14 4 11 2 6" xfId="10745" xr:uid="{00000000-0005-0000-0000-0000F4290000}"/>
    <cellStyle name="Normal 5 14 4 11 2 7" xfId="10746" xr:uid="{00000000-0005-0000-0000-0000F5290000}"/>
    <cellStyle name="Normal 5 14 4 11 2 8" xfId="10747" xr:uid="{00000000-0005-0000-0000-0000F6290000}"/>
    <cellStyle name="Normal 5 14 4 11 3" xfId="10748" xr:uid="{00000000-0005-0000-0000-0000F7290000}"/>
    <cellStyle name="Normal 5 14 4 11 3 2" xfId="10749" xr:uid="{00000000-0005-0000-0000-0000F8290000}"/>
    <cellStyle name="Normal 5 14 4 11 3 3" xfId="10750" xr:uid="{00000000-0005-0000-0000-0000F9290000}"/>
    <cellStyle name="Normal 5 14 4 11 3 4" xfId="10751" xr:uid="{00000000-0005-0000-0000-0000FA290000}"/>
    <cellStyle name="Normal 5 14 4 11 3 5" xfId="10752" xr:uid="{00000000-0005-0000-0000-0000FB290000}"/>
    <cellStyle name="Normal 5 14 4 11 3 6" xfId="10753" xr:uid="{00000000-0005-0000-0000-0000FC290000}"/>
    <cellStyle name="Normal 5 14 4 11 3 7" xfId="10754" xr:uid="{00000000-0005-0000-0000-0000FD290000}"/>
    <cellStyle name="Normal 5 14 4 11 3 8" xfId="10755" xr:uid="{00000000-0005-0000-0000-0000FE290000}"/>
    <cellStyle name="Normal 5 14 4 11 4" xfId="10756" xr:uid="{00000000-0005-0000-0000-0000FF290000}"/>
    <cellStyle name="Normal 5 14 4 11 4 2" xfId="10757" xr:uid="{00000000-0005-0000-0000-0000002A0000}"/>
    <cellStyle name="Normal 5 14 4 11 4 3" xfId="10758" xr:uid="{00000000-0005-0000-0000-0000012A0000}"/>
    <cellStyle name="Normal 5 14 4 11 4 4" xfId="10759" xr:uid="{00000000-0005-0000-0000-0000022A0000}"/>
    <cellStyle name="Normal 5 14 4 11 4 5" xfId="10760" xr:uid="{00000000-0005-0000-0000-0000032A0000}"/>
    <cellStyle name="Normal 5 14 4 11 4 6" xfId="10761" xr:uid="{00000000-0005-0000-0000-0000042A0000}"/>
    <cellStyle name="Normal 5 14 4 11 4 7" xfId="10762" xr:uid="{00000000-0005-0000-0000-0000052A0000}"/>
    <cellStyle name="Normal 5 14 4 11 4 8" xfId="10763" xr:uid="{00000000-0005-0000-0000-0000062A0000}"/>
    <cellStyle name="Normal 5 14 4 11 5" xfId="10764" xr:uid="{00000000-0005-0000-0000-0000072A0000}"/>
    <cellStyle name="Normal 5 14 4 11 5 2" xfId="10765" xr:uid="{00000000-0005-0000-0000-0000082A0000}"/>
    <cellStyle name="Normal 5 14 4 11 5 3" xfId="10766" xr:uid="{00000000-0005-0000-0000-0000092A0000}"/>
    <cellStyle name="Normal 5 14 4 11 5 4" xfId="10767" xr:uid="{00000000-0005-0000-0000-00000A2A0000}"/>
    <cellStyle name="Normal 5 14 4 11 5 5" xfId="10768" xr:uid="{00000000-0005-0000-0000-00000B2A0000}"/>
    <cellStyle name="Normal 5 14 4 11 5 6" xfId="10769" xr:uid="{00000000-0005-0000-0000-00000C2A0000}"/>
    <cellStyle name="Normal 5 14 4 11 5 7" xfId="10770" xr:uid="{00000000-0005-0000-0000-00000D2A0000}"/>
    <cellStyle name="Normal 5 14 4 11 5 8" xfId="10771" xr:uid="{00000000-0005-0000-0000-00000E2A0000}"/>
    <cellStyle name="Normal 5 14 4 11 6" xfId="10772" xr:uid="{00000000-0005-0000-0000-00000F2A0000}"/>
    <cellStyle name="Normal 5 14 4 11 7" xfId="10773" xr:uid="{00000000-0005-0000-0000-0000102A0000}"/>
    <cellStyle name="Normal 5 14 4 11 8" xfId="10774" xr:uid="{00000000-0005-0000-0000-0000112A0000}"/>
    <cellStyle name="Normal 5 14 4 11 9" xfId="10775" xr:uid="{00000000-0005-0000-0000-0000122A0000}"/>
    <cellStyle name="Normal 5 14 4 12" xfId="10776" xr:uid="{00000000-0005-0000-0000-0000132A0000}"/>
    <cellStyle name="Normal 5 14 4 12 10" xfId="10777" xr:uid="{00000000-0005-0000-0000-0000142A0000}"/>
    <cellStyle name="Normal 5 14 4 12 11" xfId="10778" xr:uid="{00000000-0005-0000-0000-0000152A0000}"/>
    <cellStyle name="Normal 5 14 4 12 12" xfId="10779" xr:uid="{00000000-0005-0000-0000-0000162A0000}"/>
    <cellStyle name="Normal 5 14 4 12 2" xfId="10780" xr:uid="{00000000-0005-0000-0000-0000172A0000}"/>
    <cellStyle name="Normal 5 14 4 12 2 2" xfId="10781" xr:uid="{00000000-0005-0000-0000-0000182A0000}"/>
    <cellStyle name="Normal 5 14 4 12 2 3" xfId="10782" xr:uid="{00000000-0005-0000-0000-0000192A0000}"/>
    <cellStyle name="Normal 5 14 4 12 2 4" xfId="10783" xr:uid="{00000000-0005-0000-0000-00001A2A0000}"/>
    <cellStyle name="Normal 5 14 4 12 2 5" xfId="10784" xr:uid="{00000000-0005-0000-0000-00001B2A0000}"/>
    <cellStyle name="Normal 5 14 4 12 2 6" xfId="10785" xr:uid="{00000000-0005-0000-0000-00001C2A0000}"/>
    <cellStyle name="Normal 5 14 4 12 2 7" xfId="10786" xr:uid="{00000000-0005-0000-0000-00001D2A0000}"/>
    <cellStyle name="Normal 5 14 4 12 2 8" xfId="10787" xr:uid="{00000000-0005-0000-0000-00001E2A0000}"/>
    <cellStyle name="Normal 5 14 4 12 3" xfId="10788" xr:uid="{00000000-0005-0000-0000-00001F2A0000}"/>
    <cellStyle name="Normal 5 14 4 12 3 2" xfId="10789" xr:uid="{00000000-0005-0000-0000-0000202A0000}"/>
    <cellStyle name="Normal 5 14 4 12 3 3" xfId="10790" xr:uid="{00000000-0005-0000-0000-0000212A0000}"/>
    <cellStyle name="Normal 5 14 4 12 3 4" xfId="10791" xr:uid="{00000000-0005-0000-0000-0000222A0000}"/>
    <cellStyle name="Normal 5 14 4 12 3 5" xfId="10792" xr:uid="{00000000-0005-0000-0000-0000232A0000}"/>
    <cellStyle name="Normal 5 14 4 12 3 6" xfId="10793" xr:uid="{00000000-0005-0000-0000-0000242A0000}"/>
    <cellStyle name="Normal 5 14 4 12 3 7" xfId="10794" xr:uid="{00000000-0005-0000-0000-0000252A0000}"/>
    <cellStyle name="Normal 5 14 4 12 3 8" xfId="10795" xr:uid="{00000000-0005-0000-0000-0000262A0000}"/>
    <cellStyle name="Normal 5 14 4 12 4" xfId="10796" xr:uid="{00000000-0005-0000-0000-0000272A0000}"/>
    <cellStyle name="Normal 5 14 4 12 4 2" xfId="10797" xr:uid="{00000000-0005-0000-0000-0000282A0000}"/>
    <cellStyle name="Normal 5 14 4 12 4 3" xfId="10798" xr:uid="{00000000-0005-0000-0000-0000292A0000}"/>
    <cellStyle name="Normal 5 14 4 12 4 4" xfId="10799" xr:uid="{00000000-0005-0000-0000-00002A2A0000}"/>
    <cellStyle name="Normal 5 14 4 12 4 5" xfId="10800" xr:uid="{00000000-0005-0000-0000-00002B2A0000}"/>
    <cellStyle name="Normal 5 14 4 12 4 6" xfId="10801" xr:uid="{00000000-0005-0000-0000-00002C2A0000}"/>
    <cellStyle name="Normal 5 14 4 12 4 7" xfId="10802" xr:uid="{00000000-0005-0000-0000-00002D2A0000}"/>
    <cellStyle name="Normal 5 14 4 12 4 8" xfId="10803" xr:uid="{00000000-0005-0000-0000-00002E2A0000}"/>
    <cellStyle name="Normal 5 14 4 12 5" xfId="10804" xr:uid="{00000000-0005-0000-0000-00002F2A0000}"/>
    <cellStyle name="Normal 5 14 4 12 5 2" xfId="10805" xr:uid="{00000000-0005-0000-0000-0000302A0000}"/>
    <cellStyle name="Normal 5 14 4 12 5 3" xfId="10806" xr:uid="{00000000-0005-0000-0000-0000312A0000}"/>
    <cellStyle name="Normal 5 14 4 12 5 4" xfId="10807" xr:uid="{00000000-0005-0000-0000-0000322A0000}"/>
    <cellStyle name="Normal 5 14 4 12 5 5" xfId="10808" xr:uid="{00000000-0005-0000-0000-0000332A0000}"/>
    <cellStyle name="Normal 5 14 4 12 5 6" xfId="10809" xr:uid="{00000000-0005-0000-0000-0000342A0000}"/>
    <cellStyle name="Normal 5 14 4 12 5 7" xfId="10810" xr:uid="{00000000-0005-0000-0000-0000352A0000}"/>
    <cellStyle name="Normal 5 14 4 12 5 8" xfId="10811" xr:uid="{00000000-0005-0000-0000-0000362A0000}"/>
    <cellStyle name="Normal 5 14 4 12 6" xfId="10812" xr:uid="{00000000-0005-0000-0000-0000372A0000}"/>
    <cellStyle name="Normal 5 14 4 12 7" xfId="10813" xr:uid="{00000000-0005-0000-0000-0000382A0000}"/>
    <cellStyle name="Normal 5 14 4 12 8" xfId="10814" xr:uid="{00000000-0005-0000-0000-0000392A0000}"/>
    <cellStyle name="Normal 5 14 4 12 9" xfId="10815" xr:uid="{00000000-0005-0000-0000-00003A2A0000}"/>
    <cellStyle name="Normal 5 14 4 13" xfId="10816" xr:uid="{00000000-0005-0000-0000-00003B2A0000}"/>
    <cellStyle name="Normal 5 14 4 13 10" xfId="10817" xr:uid="{00000000-0005-0000-0000-00003C2A0000}"/>
    <cellStyle name="Normal 5 14 4 13 11" xfId="10818" xr:uid="{00000000-0005-0000-0000-00003D2A0000}"/>
    <cellStyle name="Normal 5 14 4 13 12" xfId="10819" xr:uid="{00000000-0005-0000-0000-00003E2A0000}"/>
    <cellStyle name="Normal 5 14 4 13 2" xfId="10820" xr:uid="{00000000-0005-0000-0000-00003F2A0000}"/>
    <cellStyle name="Normal 5 14 4 13 2 2" xfId="10821" xr:uid="{00000000-0005-0000-0000-0000402A0000}"/>
    <cellStyle name="Normal 5 14 4 13 2 3" xfId="10822" xr:uid="{00000000-0005-0000-0000-0000412A0000}"/>
    <cellStyle name="Normal 5 14 4 13 2 4" xfId="10823" xr:uid="{00000000-0005-0000-0000-0000422A0000}"/>
    <cellStyle name="Normal 5 14 4 13 2 5" xfId="10824" xr:uid="{00000000-0005-0000-0000-0000432A0000}"/>
    <cellStyle name="Normal 5 14 4 13 2 6" xfId="10825" xr:uid="{00000000-0005-0000-0000-0000442A0000}"/>
    <cellStyle name="Normal 5 14 4 13 2 7" xfId="10826" xr:uid="{00000000-0005-0000-0000-0000452A0000}"/>
    <cellStyle name="Normal 5 14 4 13 2 8" xfId="10827" xr:uid="{00000000-0005-0000-0000-0000462A0000}"/>
    <cellStyle name="Normal 5 14 4 13 3" xfId="10828" xr:uid="{00000000-0005-0000-0000-0000472A0000}"/>
    <cellStyle name="Normal 5 14 4 13 3 2" xfId="10829" xr:uid="{00000000-0005-0000-0000-0000482A0000}"/>
    <cellStyle name="Normal 5 14 4 13 3 3" xfId="10830" xr:uid="{00000000-0005-0000-0000-0000492A0000}"/>
    <cellStyle name="Normal 5 14 4 13 3 4" xfId="10831" xr:uid="{00000000-0005-0000-0000-00004A2A0000}"/>
    <cellStyle name="Normal 5 14 4 13 3 5" xfId="10832" xr:uid="{00000000-0005-0000-0000-00004B2A0000}"/>
    <cellStyle name="Normal 5 14 4 13 3 6" xfId="10833" xr:uid="{00000000-0005-0000-0000-00004C2A0000}"/>
    <cellStyle name="Normal 5 14 4 13 3 7" xfId="10834" xr:uid="{00000000-0005-0000-0000-00004D2A0000}"/>
    <cellStyle name="Normal 5 14 4 13 3 8" xfId="10835" xr:uid="{00000000-0005-0000-0000-00004E2A0000}"/>
    <cellStyle name="Normal 5 14 4 13 4" xfId="10836" xr:uid="{00000000-0005-0000-0000-00004F2A0000}"/>
    <cellStyle name="Normal 5 14 4 13 4 2" xfId="10837" xr:uid="{00000000-0005-0000-0000-0000502A0000}"/>
    <cellStyle name="Normal 5 14 4 13 4 3" xfId="10838" xr:uid="{00000000-0005-0000-0000-0000512A0000}"/>
    <cellStyle name="Normal 5 14 4 13 4 4" xfId="10839" xr:uid="{00000000-0005-0000-0000-0000522A0000}"/>
    <cellStyle name="Normal 5 14 4 13 4 5" xfId="10840" xr:uid="{00000000-0005-0000-0000-0000532A0000}"/>
    <cellStyle name="Normal 5 14 4 13 4 6" xfId="10841" xr:uid="{00000000-0005-0000-0000-0000542A0000}"/>
    <cellStyle name="Normal 5 14 4 13 4 7" xfId="10842" xr:uid="{00000000-0005-0000-0000-0000552A0000}"/>
    <cellStyle name="Normal 5 14 4 13 4 8" xfId="10843" xr:uid="{00000000-0005-0000-0000-0000562A0000}"/>
    <cellStyle name="Normal 5 14 4 13 5" xfId="10844" xr:uid="{00000000-0005-0000-0000-0000572A0000}"/>
    <cellStyle name="Normal 5 14 4 13 5 2" xfId="10845" xr:uid="{00000000-0005-0000-0000-0000582A0000}"/>
    <cellStyle name="Normal 5 14 4 13 5 3" xfId="10846" xr:uid="{00000000-0005-0000-0000-0000592A0000}"/>
    <cellStyle name="Normal 5 14 4 13 5 4" xfId="10847" xr:uid="{00000000-0005-0000-0000-00005A2A0000}"/>
    <cellStyle name="Normal 5 14 4 13 5 5" xfId="10848" xr:uid="{00000000-0005-0000-0000-00005B2A0000}"/>
    <cellStyle name="Normal 5 14 4 13 5 6" xfId="10849" xr:uid="{00000000-0005-0000-0000-00005C2A0000}"/>
    <cellStyle name="Normal 5 14 4 13 5 7" xfId="10850" xr:uid="{00000000-0005-0000-0000-00005D2A0000}"/>
    <cellStyle name="Normal 5 14 4 13 5 8" xfId="10851" xr:uid="{00000000-0005-0000-0000-00005E2A0000}"/>
    <cellStyle name="Normal 5 14 4 13 6" xfId="10852" xr:uid="{00000000-0005-0000-0000-00005F2A0000}"/>
    <cellStyle name="Normal 5 14 4 13 7" xfId="10853" xr:uid="{00000000-0005-0000-0000-0000602A0000}"/>
    <cellStyle name="Normal 5 14 4 13 8" xfId="10854" xr:uid="{00000000-0005-0000-0000-0000612A0000}"/>
    <cellStyle name="Normal 5 14 4 13 9" xfId="10855" xr:uid="{00000000-0005-0000-0000-0000622A0000}"/>
    <cellStyle name="Normal 5 14 4 14" xfId="10856" xr:uid="{00000000-0005-0000-0000-0000632A0000}"/>
    <cellStyle name="Normal 5 14 4 14 2" xfId="10857" xr:uid="{00000000-0005-0000-0000-0000642A0000}"/>
    <cellStyle name="Normal 5 14 4 14 3" xfId="10858" xr:uid="{00000000-0005-0000-0000-0000652A0000}"/>
    <cellStyle name="Normal 5 14 4 14 4" xfId="10859" xr:uid="{00000000-0005-0000-0000-0000662A0000}"/>
    <cellStyle name="Normal 5 14 4 14 5" xfId="10860" xr:uid="{00000000-0005-0000-0000-0000672A0000}"/>
    <cellStyle name="Normal 5 14 4 14 6" xfId="10861" xr:uid="{00000000-0005-0000-0000-0000682A0000}"/>
    <cellStyle name="Normal 5 14 4 14 7" xfId="10862" xr:uid="{00000000-0005-0000-0000-0000692A0000}"/>
    <cellStyle name="Normal 5 14 4 14 8" xfId="10863" xr:uid="{00000000-0005-0000-0000-00006A2A0000}"/>
    <cellStyle name="Normal 5 14 4 15" xfId="10864" xr:uid="{00000000-0005-0000-0000-00006B2A0000}"/>
    <cellStyle name="Normal 5 14 4 15 2" xfId="10865" xr:uid="{00000000-0005-0000-0000-00006C2A0000}"/>
    <cellStyle name="Normal 5 14 4 15 3" xfId="10866" xr:uid="{00000000-0005-0000-0000-00006D2A0000}"/>
    <cellStyle name="Normal 5 14 4 15 4" xfId="10867" xr:uid="{00000000-0005-0000-0000-00006E2A0000}"/>
    <cellStyle name="Normal 5 14 4 15 5" xfId="10868" xr:uid="{00000000-0005-0000-0000-00006F2A0000}"/>
    <cellStyle name="Normal 5 14 4 15 6" xfId="10869" xr:uid="{00000000-0005-0000-0000-0000702A0000}"/>
    <cellStyle name="Normal 5 14 4 15 7" xfId="10870" xr:uid="{00000000-0005-0000-0000-0000712A0000}"/>
    <cellStyle name="Normal 5 14 4 15 8" xfId="10871" xr:uid="{00000000-0005-0000-0000-0000722A0000}"/>
    <cellStyle name="Normal 5 14 4 16" xfId="10872" xr:uid="{00000000-0005-0000-0000-0000732A0000}"/>
    <cellStyle name="Normal 5 14 4 16 2" xfId="10873" xr:uid="{00000000-0005-0000-0000-0000742A0000}"/>
    <cellStyle name="Normal 5 14 4 16 3" xfId="10874" xr:uid="{00000000-0005-0000-0000-0000752A0000}"/>
    <cellStyle name="Normal 5 14 4 16 4" xfId="10875" xr:uid="{00000000-0005-0000-0000-0000762A0000}"/>
    <cellStyle name="Normal 5 14 4 16 5" xfId="10876" xr:uid="{00000000-0005-0000-0000-0000772A0000}"/>
    <cellStyle name="Normal 5 14 4 16 6" xfId="10877" xr:uid="{00000000-0005-0000-0000-0000782A0000}"/>
    <cellStyle name="Normal 5 14 4 16 7" xfId="10878" xr:uid="{00000000-0005-0000-0000-0000792A0000}"/>
    <cellStyle name="Normal 5 14 4 16 8" xfId="10879" xr:uid="{00000000-0005-0000-0000-00007A2A0000}"/>
    <cellStyle name="Normal 5 14 4 17" xfId="10880" xr:uid="{00000000-0005-0000-0000-00007B2A0000}"/>
    <cellStyle name="Normal 5 14 4 17 2" xfId="10881" xr:uid="{00000000-0005-0000-0000-00007C2A0000}"/>
    <cellStyle name="Normal 5 14 4 17 3" xfId="10882" xr:uid="{00000000-0005-0000-0000-00007D2A0000}"/>
    <cellStyle name="Normal 5 14 4 17 4" xfId="10883" xr:uid="{00000000-0005-0000-0000-00007E2A0000}"/>
    <cellStyle name="Normal 5 14 4 17 5" xfId="10884" xr:uid="{00000000-0005-0000-0000-00007F2A0000}"/>
    <cellStyle name="Normal 5 14 4 17 6" xfId="10885" xr:uid="{00000000-0005-0000-0000-0000802A0000}"/>
    <cellStyle name="Normal 5 14 4 17 7" xfId="10886" xr:uid="{00000000-0005-0000-0000-0000812A0000}"/>
    <cellStyle name="Normal 5 14 4 17 8" xfId="10887" xr:uid="{00000000-0005-0000-0000-0000822A0000}"/>
    <cellStyle name="Normal 5 14 4 18" xfId="10888" xr:uid="{00000000-0005-0000-0000-0000832A0000}"/>
    <cellStyle name="Normal 5 14 4 19" xfId="10889" xr:uid="{00000000-0005-0000-0000-0000842A0000}"/>
    <cellStyle name="Normal 5 14 4 2" xfId="10890" xr:uid="{00000000-0005-0000-0000-0000852A0000}"/>
    <cellStyle name="Normal 5 14 4 2 10" xfId="10891" xr:uid="{00000000-0005-0000-0000-0000862A0000}"/>
    <cellStyle name="Normal 5 14 4 2 11" xfId="10892" xr:uid="{00000000-0005-0000-0000-0000872A0000}"/>
    <cellStyle name="Normal 5 14 4 2 12" xfId="10893" xr:uid="{00000000-0005-0000-0000-0000882A0000}"/>
    <cellStyle name="Normal 5 14 4 2 2" xfId="10894" xr:uid="{00000000-0005-0000-0000-0000892A0000}"/>
    <cellStyle name="Normal 5 14 4 2 2 2" xfId="10895" xr:uid="{00000000-0005-0000-0000-00008A2A0000}"/>
    <cellStyle name="Normal 5 14 4 2 2 3" xfId="10896" xr:uid="{00000000-0005-0000-0000-00008B2A0000}"/>
    <cellStyle name="Normal 5 14 4 2 2 4" xfId="10897" xr:uid="{00000000-0005-0000-0000-00008C2A0000}"/>
    <cellStyle name="Normal 5 14 4 2 2 5" xfId="10898" xr:uid="{00000000-0005-0000-0000-00008D2A0000}"/>
    <cellStyle name="Normal 5 14 4 2 2 6" xfId="10899" xr:uid="{00000000-0005-0000-0000-00008E2A0000}"/>
    <cellStyle name="Normal 5 14 4 2 2 7" xfId="10900" xr:uid="{00000000-0005-0000-0000-00008F2A0000}"/>
    <cellStyle name="Normal 5 14 4 2 2 8" xfId="10901" xr:uid="{00000000-0005-0000-0000-0000902A0000}"/>
    <cellStyle name="Normal 5 14 4 2 3" xfId="10902" xr:uid="{00000000-0005-0000-0000-0000912A0000}"/>
    <cellStyle name="Normal 5 14 4 2 3 2" xfId="10903" xr:uid="{00000000-0005-0000-0000-0000922A0000}"/>
    <cellStyle name="Normal 5 14 4 2 3 3" xfId="10904" xr:uid="{00000000-0005-0000-0000-0000932A0000}"/>
    <cellStyle name="Normal 5 14 4 2 3 4" xfId="10905" xr:uid="{00000000-0005-0000-0000-0000942A0000}"/>
    <cellStyle name="Normal 5 14 4 2 3 5" xfId="10906" xr:uid="{00000000-0005-0000-0000-0000952A0000}"/>
    <cellStyle name="Normal 5 14 4 2 3 6" xfId="10907" xr:uid="{00000000-0005-0000-0000-0000962A0000}"/>
    <cellStyle name="Normal 5 14 4 2 3 7" xfId="10908" xr:uid="{00000000-0005-0000-0000-0000972A0000}"/>
    <cellStyle name="Normal 5 14 4 2 3 8" xfId="10909" xr:uid="{00000000-0005-0000-0000-0000982A0000}"/>
    <cellStyle name="Normal 5 14 4 2 4" xfId="10910" xr:uid="{00000000-0005-0000-0000-0000992A0000}"/>
    <cellStyle name="Normal 5 14 4 2 4 2" xfId="10911" xr:uid="{00000000-0005-0000-0000-00009A2A0000}"/>
    <cellStyle name="Normal 5 14 4 2 4 3" xfId="10912" xr:uid="{00000000-0005-0000-0000-00009B2A0000}"/>
    <cellStyle name="Normal 5 14 4 2 4 4" xfId="10913" xr:uid="{00000000-0005-0000-0000-00009C2A0000}"/>
    <cellStyle name="Normal 5 14 4 2 4 5" xfId="10914" xr:uid="{00000000-0005-0000-0000-00009D2A0000}"/>
    <cellStyle name="Normal 5 14 4 2 4 6" xfId="10915" xr:uid="{00000000-0005-0000-0000-00009E2A0000}"/>
    <cellStyle name="Normal 5 14 4 2 4 7" xfId="10916" xr:uid="{00000000-0005-0000-0000-00009F2A0000}"/>
    <cellStyle name="Normal 5 14 4 2 4 8" xfId="10917" xr:uid="{00000000-0005-0000-0000-0000A02A0000}"/>
    <cellStyle name="Normal 5 14 4 2 5" xfId="10918" xr:uid="{00000000-0005-0000-0000-0000A12A0000}"/>
    <cellStyle name="Normal 5 14 4 2 5 2" xfId="10919" xr:uid="{00000000-0005-0000-0000-0000A22A0000}"/>
    <cellStyle name="Normal 5 14 4 2 5 3" xfId="10920" xr:uid="{00000000-0005-0000-0000-0000A32A0000}"/>
    <cellStyle name="Normal 5 14 4 2 5 4" xfId="10921" xr:uid="{00000000-0005-0000-0000-0000A42A0000}"/>
    <cellStyle name="Normal 5 14 4 2 5 5" xfId="10922" xr:uid="{00000000-0005-0000-0000-0000A52A0000}"/>
    <cellStyle name="Normal 5 14 4 2 5 6" xfId="10923" xr:uid="{00000000-0005-0000-0000-0000A62A0000}"/>
    <cellStyle name="Normal 5 14 4 2 5 7" xfId="10924" xr:uid="{00000000-0005-0000-0000-0000A72A0000}"/>
    <cellStyle name="Normal 5 14 4 2 5 8" xfId="10925" xr:uid="{00000000-0005-0000-0000-0000A82A0000}"/>
    <cellStyle name="Normal 5 14 4 2 6" xfId="10926" xr:uid="{00000000-0005-0000-0000-0000A92A0000}"/>
    <cellStyle name="Normal 5 14 4 2 7" xfId="10927" xr:uid="{00000000-0005-0000-0000-0000AA2A0000}"/>
    <cellStyle name="Normal 5 14 4 2 8" xfId="10928" xr:uid="{00000000-0005-0000-0000-0000AB2A0000}"/>
    <cellStyle name="Normal 5 14 4 2 9" xfId="10929" xr:uid="{00000000-0005-0000-0000-0000AC2A0000}"/>
    <cellStyle name="Normal 5 14 4 20" xfId="10930" xr:uid="{00000000-0005-0000-0000-0000AD2A0000}"/>
    <cellStyle name="Normal 5 14 4 21" xfId="10931" xr:uid="{00000000-0005-0000-0000-0000AE2A0000}"/>
    <cellStyle name="Normal 5 14 4 22" xfId="10932" xr:uid="{00000000-0005-0000-0000-0000AF2A0000}"/>
    <cellStyle name="Normal 5 14 4 23" xfId="10933" xr:uid="{00000000-0005-0000-0000-0000B02A0000}"/>
    <cellStyle name="Normal 5 14 4 24" xfId="10934" xr:uid="{00000000-0005-0000-0000-0000B12A0000}"/>
    <cellStyle name="Normal 5 14 4 3" xfId="10935" xr:uid="{00000000-0005-0000-0000-0000B22A0000}"/>
    <cellStyle name="Normal 5 14 4 3 10" xfId="10936" xr:uid="{00000000-0005-0000-0000-0000B32A0000}"/>
    <cellStyle name="Normal 5 14 4 3 11" xfId="10937" xr:uid="{00000000-0005-0000-0000-0000B42A0000}"/>
    <cellStyle name="Normal 5 14 4 3 12" xfId="10938" xr:uid="{00000000-0005-0000-0000-0000B52A0000}"/>
    <cellStyle name="Normal 5 14 4 3 2" xfId="10939" xr:uid="{00000000-0005-0000-0000-0000B62A0000}"/>
    <cellStyle name="Normal 5 14 4 3 2 2" xfId="10940" xr:uid="{00000000-0005-0000-0000-0000B72A0000}"/>
    <cellStyle name="Normal 5 14 4 3 2 3" xfId="10941" xr:uid="{00000000-0005-0000-0000-0000B82A0000}"/>
    <cellStyle name="Normal 5 14 4 3 2 4" xfId="10942" xr:uid="{00000000-0005-0000-0000-0000B92A0000}"/>
    <cellStyle name="Normal 5 14 4 3 2 5" xfId="10943" xr:uid="{00000000-0005-0000-0000-0000BA2A0000}"/>
    <cellStyle name="Normal 5 14 4 3 2 6" xfId="10944" xr:uid="{00000000-0005-0000-0000-0000BB2A0000}"/>
    <cellStyle name="Normal 5 14 4 3 2 7" xfId="10945" xr:uid="{00000000-0005-0000-0000-0000BC2A0000}"/>
    <cellStyle name="Normal 5 14 4 3 2 8" xfId="10946" xr:uid="{00000000-0005-0000-0000-0000BD2A0000}"/>
    <cellStyle name="Normal 5 14 4 3 3" xfId="10947" xr:uid="{00000000-0005-0000-0000-0000BE2A0000}"/>
    <cellStyle name="Normal 5 14 4 3 3 2" xfId="10948" xr:uid="{00000000-0005-0000-0000-0000BF2A0000}"/>
    <cellStyle name="Normal 5 14 4 3 3 3" xfId="10949" xr:uid="{00000000-0005-0000-0000-0000C02A0000}"/>
    <cellStyle name="Normal 5 14 4 3 3 4" xfId="10950" xr:uid="{00000000-0005-0000-0000-0000C12A0000}"/>
    <cellStyle name="Normal 5 14 4 3 3 5" xfId="10951" xr:uid="{00000000-0005-0000-0000-0000C22A0000}"/>
    <cellStyle name="Normal 5 14 4 3 3 6" xfId="10952" xr:uid="{00000000-0005-0000-0000-0000C32A0000}"/>
    <cellStyle name="Normal 5 14 4 3 3 7" xfId="10953" xr:uid="{00000000-0005-0000-0000-0000C42A0000}"/>
    <cellStyle name="Normal 5 14 4 3 3 8" xfId="10954" xr:uid="{00000000-0005-0000-0000-0000C52A0000}"/>
    <cellStyle name="Normal 5 14 4 3 4" xfId="10955" xr:uid="{00000000-0005-0000-0000-0000C62A0000}"/>
    <cellStyle name="Normal 5 14 4 3 4 2" xfId="10956" xr:uid="{00000000-0005-0000-0000-0000C72A0000}"/>
    <cellStyle name="Normal 5 14 4 3 4 3" xfId="10957" xr:uid="{00000000-0005-0000-0000-0000C82A0000}"/>
    <cellStyle name="Normal 5 14 4 3 4 4" xfId="10958" xr:uid="{00000000-0005-0000-0000-0000C92A0000}"/>
    <cellStyle name="Normal 5 14 4 3 4 5" xfId="10959" xr:uid="{00000000-0005-0000-0000-0000CA2A0000}"/>
    <cellStyle name="Normal 5 14 4 3 4 6" xfId="10960" xr:uid="{00000000-0005-0000-0000-0000CB2A0000}"/>
    <cellStyle name="Normal 5 14 4 3 4 7" xfId="10961" xr:uid="{00000000-0005-0000-0000-0000CC2A0000}"/>
    <cellStyle name="Normal 5 14 4 3 4 8" xfId="10962" xr:uid="{00000000-0005-0000-0000-0000CD2A0000}"/>
    <cellStyle name="Normal 5 14 4 3 5" xfId="10963" xr:uid="{00000000-0005-0000-0000-0000CE2A0000}"/>
    <cellStyle name="Normal 5 14 4 3 5 2" xfId="10964" xr:uid="{00000000-0005-0000-0000-0000CF2A0000}"/>
    <cellStyle name="Normal 5 14 4 3 5 3" xfId="10965" xr:uid="{00000000-0005-0000-0000-0000D02A0000}"/>
    <cellStyle name="Normal 5 14 4 3 5 4" xfId="10966" xr:uid="{00000000-0005-0000-0000-0000D12A0000}"/>
    <cellStyle name="Normal 5 14 4 3 5 5" xfId="10967" xr:uid="{00000000-0005-0000-0000-0000D22A0000}"/>
    <cellStyle name="Normal 5 14 4 3 5 6" xfId="10968" xr:uid="{00000000-0005-0000-0000-0000D32A0000}"/>
    <cellStyle name="Normal 5 14 4 3 5 7" xfId="10969" xr:uid="{00000000-0005-0000-0000-0000D42A0000}"/>
    <cellStyle name="Normal 5 14 4 3 5 8" xfId="10970" xr:uid="{00000000-0005-0000-0000-0000D52A0000}"/>
    <cellStyle name="Normal 5 14 4 3 6" xfId="10971" xr:uid="{00000000-0005-0000-0000-0000D62A0000}"/>
    <cellStyle name="Normal 5 14 4 3 7" xfId="10972" xr:uid="{00000000-0005-0000-0000-0000D72A0000}"/>
    <cellStyle name="Normal 5 14 4 3 8" xfId="10973" xr:uid="{00000000-0005-0000-0000-0000D82A0000}"/>
    <cellStyle name="Normal 5 14 4 3 9" xfId="10974" xr:uid="{00000000-0005-0000-0000-0000D92A0000}"/>
    <cellStyle name="Normal 5 14 4 4" xfId="10975" xr:uid="{00000000-0005-0000-0000-0000DA2A0000}"/>
    <cellStyle name="Normal 5 14 4 4 10" xfId="10976" xr:uid="{00000000-0005-0000-0000-0000DB2A0000}"/>
    <cellStyle name="Normal 5 14 4 4 11" xfId="10977" xr:uid="{00000000-0005-0000-0000-0000DC2A0000}"/>
    <cellStyle name="Normal 5 14 4 4 12" xfId="10978" xr:uid="{00000000-0005-0000-0000-0000DD2A0000}"/>
    <cellStyle name="Normal 5 14 4 4 2" xfId="10979" xr:uid="{00000000-0005-0000-0000-0000DE2A0000}"/>
    <cellStyle name="Normal 5 14 4 4 2 2" xfId="10980" xr:uid="{00000000-0005-0000-0000-0000DF2A0000}"/>
    <cellStyle name="Normal 5 14 4 4 2 3" xfId="10981" xr:uid="{00000000-0005-0000-0000-0000E02A0000}"/>
    <cellStyle name="Normal 5 14 4 4 2 4" xfId="10982" xr:uid="{00000000-0005-0000-0000-0000E12A0000}"/>
    <cellStyle name="Normal 5 14 4 4 2 5" xfId="10983" xr:uid="{00000000-0005-0000-0000-0000E22A0000}"/>
    <cellStyle name="Normal 5 14 4 4 2 6" xfId="10984" xr:uid="{00000000-0005-0000-0000-0000E32A0000}"/>
    <cellStyle name="Normal 5 14 4 4 2 7" xfId="10985" xr:uid="{00000000-0005-0000-0000-0000E42A0000}"/>
    <cellStyle name="Normal 5 14 4 4 2 8" xfId="10986" xr:uid="{00000000-0005-0000-0000-0000E52A0000}"/>
    <cellStyle name="Normal 5 14 4 4 3" xfId="10987" xr:uid="{00000000-0005-0000-0000-0000E62A0000}"/>
    <cellStyle name="Normal 5 14 4 4 3 2" xfId="10988" xr:uid="{00000000-0005-0000-0000-0000E72A0000}"/>
    <cellStyle name="Normal 5 14 4 4 3 3" xfId="10989" xr:uid="{00000000-0005-0000-0000-0000E82A0000}"/>
    <cellStyle name="Normal 5 14 4 4 3 4" xfId="10990" xr:uid="{00000000-0005-0000-0000-0000E92A0000}"/>
    <cellStyle name="Normal 5 14 4 4 3 5" xfId="10991" xr:uid="{00000000-0005-0000-0000-0000EA2A0000}"/>
    <cellStyle name="Normal 5 14 4 4 3 6" xfId="10992" xr:uid="{00000000-0005-0000-0000-0000EB2A0000}"/>
    <cellStyle name="Normal 5 14 4 4 3 7" xfId="10993" xr:uid="{00000000-0005-0000-0000-0000EC2A0000}"/>
    <cellStyle name="Normal 5 14 4 4 3 8" xfId="10994" xr:uid="{00000000-0005-0000-0000-0000ED2A0000}"/>
    <cellStyle name="Normal 5 14 4 4 4" xfId="10995" xr:uid="{00000000-0005-0000-0000-0000EE2A0000}"/>
    <cellStyle name="Normal 5 14 4 4 4 2" xfId="10996" xr:uid="{00000000-0005-0000-0000-0000EF2A0000}"/>
    <cellStyle name="Normal 5 14 4 4 4 3" xfId="10997" xr:uid="{00000000-0005-0000-0000-0000F02A0000}"/>
    <cellStyle name="Normal 5 14 4 4 4 4" xfId="10998" xr:uid="{00000000-0005-0000-0000-0000F12A0000}"/>
    <cellStyle name="Normal 5 14 4 4 4 5" xfId="10999" xr:uid="{00000000-0005-0000-0000-0000F22A0000}"/>
    <cellStyle name="Normal 5 14 4 4 4 6" xfId="11000" xr:uid="{00000000-0005-0000-0000-0000F32A0000}"/>
    <cellStyle name="Normal 5 14 4 4 4 7" xfId="11001" xr:uid="{00000000-0005-0000-0000-0000F42A0000}"/>
    <cellStyle name="Normal 5 14 4 4 4 8" xfId="11002" xr:uid="{00000000-0005-0000-0000-0000F52A0000}"/>
    <cellStyle name="Normal 5 14 4 4 5" xfId="11003" xr:uid="{00000000-0005-0000-0000-0000F62A0000}"/>
    <cellStyle name="Normal 5 14 4 4 5 2" xfId="11004" xr:uid="{00000000-0005-0000-0000-0000F72A0000}"/>
    <cellStyle name="Normal 5 14 4 4 5 3" xfId="11005" xr:uid="{00000000-0005-0000-0000-0000F82A0000}"/>
    <cellStyle name="Normal 5 14 4 4 5 4" xfId="11006" xr:uid="{00000000-0005-0000-0000-0000F92A0000}"/>
    <cellStyle name="Normal 5 14 4 4 5 5" xfId="11007" xr:uid="{00000000-0005-0000-0000-0000FA2A0000}"/>
    <cellStyle name="Normal 5 14 4 4 5 6" xfId="11008" xr:uid="{00000000-0005-0000-0000-0000FB2A0000}"/>
    <cellStyle name="Normal 5 14 4 4 5 7" xfId="11009" xr:uid="{00000000-0005-0000-0000-0000FC2A0000}"/>
    <cellStyle name="Normal 5 14 4 4 5 8" xfId="11010" xr:uid="{00000000-0005-0000-0000-0000FD2A0000}"/>
    <cellStyle name="Normal 5 14 4 4 6" xfId="11011" xr:uid="{00000000-0005-0000-0000-0000FE2A0000}"/>
    <cellStyle name="Normal 5 14 4 4 7" xfId="11012" xr:uid="{00000000-0005-0000-0000-0000FF2A0000}"/>
    <cellStyle name="Normal 5 14 4 4 8" xfId="11013" xr:uid="{00000000-0005-0000-0000-0000002B0000}"/>
    <cellStyle name="Normal 5 14 4 4 9" xfId="11014" xr:uid="{00000000-0005-0000-0000-0000012B0000}"/>
    <cellStyle name="Normal 5 14 4 5" xfId="11015" xr:uid="{00000000-0005-0000-0000-0000022B0000}"/>
    <cellStyle name="Normal 5 14 4 5 10" xfId="11016" xr:uid="{00000000-0005-0000-0000-0000032B0000}"/>
    <cellStyle name="Normal 5 14 4 5 11" xfId="11017" xr:uid="{00000000-0005-0000-0000-0000042B0000}"/>
    <cellStyle name="Normal 5 14 4 5 12" xfId="11018" xr:uid="{00000000-0005-0000-0000-0000052B0000}"/>
    <cellStyle name="Normal 5 14 4 5 2" xfId="11019" xr:uid="{00000000-0005-0000-0000-0000062B0000}"/>
    <cellStyle name="Normal 5 14 4 5 2 2" xfId="11020" xr:uid="{00000000-0005-0000-0000-0000072B0000}"/>
    <cellStyle name="Normal 5 14 4 5 2 3" xfId="11021" xr:uid="{00000000-0005-0000-0000-0000082B0000}"/>
    <cellStyle name="Normal 5 14 4 5 2 4" xfId="11022" xr:uid="{00000000-0005-0000-0000-0000092B0000}"/>
    <cellStyle name="Normal 5 14 4 5 2 5" xfId="11023" xr:uid="{00000000-0005-0000-0000-00000A2B0000}"/>
    <cellStyle name="Normal 5 14 4 5 2 6" xfId="11024" xr:uid="{00000000-0005-0000-0000-00000B2B0000}"/>
    <cellStyle name="Normal 5 14 4 5 2 7" xfId="11025" xr:uid="{00000000-0005-0000-0000-00000C2B0000}"/>
    <cellStyle name="Normal 5 14 4 5 2 8" xfId="11026" xr:uid="{00000000-0005-0000-0000-00000D2B0000}"/>
    <cellStyle name="Normal 5 14 4 5 3" xfId="11027" xr:uid="{00000000-0005-0000-0000-00000E2B0000}"/>
    <cellStyle name="Normal 5 14 4 5 3 2" xfId="11028" xr:uid="{00000000-0005-0000-0000-00000F2B0000}"/>
    <cellStyle name="Normal 5 14 4 5 3 3" xfId="11029" xr:uid="{00000000-0005-0000-0000-0000102B0000}"/>
    <cellStyle name="Normal 5 14 4 5 3 4" xfId="11030" xr:uid="{00000000-0005-0000-0000-0000112B0000}"/>
    <cellStyle name="Normal 5 14 4 5 3 5" xfId="11031" xr:uid="{00000000-0005-0000-0000-0000122B0000}"/>
    <cellStyle name="Normal 5 14 4 5 3 6" xfId="11032" xr:uid="{00000000-0005-0000-0000-0000132B0000}"/>
    <cellStyle name="Normal 5 14 4 5 3 7" xfId="11033" xr:uid="{00000000-0005-0000-0000-0000142B0000}"/>
    <cellStyle name="Normal 5 14 4 5 3 8" xfId="11034" xr:uid="{00000000-0005-0000-0000-0000152B0000}"/>
    <cellStyle name="Normal 5 14 4 5 4" xfId="11035" xr:uid="{00000000-0005-0000-0000-0000162B0000}"/>
    <cellStyle name="Normal 5 14 4 5 4 2" xfId="11036" xr:uid="{00000000-0005-0000-0000-0000172B0000}"/>
    <cellStyle name="Normal 5 14 4 5 4 3" xfId="11037" xr:uid="{00000000-0005-0000-0000-0000182B0000}"/>
    <cellStyle name="Normal 5 14 4 5 4 4" xfId="11038" xr:uid="{00000000-0005-0000-0000-0000192B0000}"/>
    <cellStyle name="Normal 5 14 4 5 4 5" xfId="11039" xr:uid="{00000000-0005-0000-0000-00001A2B0000}"/>
    <cellStyle name="Normal 5 14 4 5 4 6" xfId="11040" xr:uid="{00000000-0005-0000-0000-00001B2B0000}"/>
    <cellStyle name="Normal 5 14 4 5 4 7" xfId="11041" xr:uid="{00000000-0005-0000-0000-00001C2B0000}"/>
    <cellStyle name="Normal 5 14 4 5 4 8" xfId="11042" xr:uid="{00000000-0005-0000-0000-00001D2B0000}"/>
    <cellStyle name="Normal 5 14 4 5 5" xfId="11043" xr:uid="{00000000-0005-0000-0000-00001E2B0000}"/>
    <cellStyle name="Normal 5 14 4 5 5 2" xfId="11044" xr:uid="{00000000-0005-0000-0000-00001F2B0000}"/>
    <cellStyle name="Normal 5 14 4 5 5 3" xfId="11045" xr:uid="{00000000-0005-0000-0000-0000202B0000}"/>
    <cellStyle name="Normal 5 14 4 5 5 4" xfId="11046" xr:uid="{00000000-0005-0000-0000-0000212B0000}"/>
    <cellStyle name="Normal 5 14 4 5 5 5" xfId="11047" xr:uid="{00000000-0005-0000-0000-0000222B0000}"/>
    <cellStyle name="Normal 5 14 4 5 5 6" xfId="11048" xr:uid="{00000000-0005-0000-0000-0000232B0000}"/>
    <cellStyle name="Normal 5 14 4 5 5 7" xfId="11049" xr:uid="{00000000-0005-0000-0000-0000242B0000}"/>
    <cellStyle name="Normal 5 14 4 5 5 8" xfId="11050" xr:uid="{00000000-0005-0000-0000-0000252B0000}"/>
    <cellStyle name="Normal 5 14 4 5 6" xfId="11051" xr:uid="{00000000-0005-0000-0000-0000262B0000}"/>
    <cellStyle name="Normal 5 14 4 5 7" xfId="11052" xr:uid="{00000000-0005-0000-0000-0000272B0000}"/>
    <cellStyle name="Normal 5 14 4 5 8" xfId="11053" xr:uid="{00000000-0005-0000-0000-0000282B0000}"/>
    <cellStyle name="Normal 5 14 4 5 9" xfId="11054" xr:uid="{00000000-0005-0000-0000-0000292B0000}"/>
    <cellStyle name="Normal 5 14 4 6" xfId="11055" xr:uid="{00000000-0005-0000-0000-00002A2B0000}"/>
    <cellStyle name="Normal 5 14 4 6 10" xfId="11056" xr:uid="{00000000-0005-0000-0000-00002B2B0000}"/>
    <cellStyle name="Normal 5 14 4 6 11" xfId="11057" xr:uid="{00000000-0005-0000-0000-00002C2B0000}"/>
    <cellStyle name="Normal 5 14 4 6 12" xfId="11058" xr:uid="{00000000-0005-0000-0000-00002D2B0000}"/>
    <cellStyle name="Normal 5 14 4 6 2" xfId="11059" xr:uid="{00000000-0005-0000-0000-00002E2B0000}"/>
    <cellStyle name="Normal 5 14 4 6 2 2" xfId="11060" xr:uid="{00000000-0005-0000-0000-00002F2B0000}"/>
    <cellStyle name="Normal 5 14 4 6 2 3" xfId="11061" xr:uid="{00000000-0005-0000-0000-0000302B0000}"/>
    <cellStyle name="Normal 5 14 4 6 2 4" xfId="11062" xr:uid="{00000000-0005-0000-0000-0000312B0000}"/>
    <cellStyle name="Normal 5 14 4 6 2 5" xfId="11063" xr:uid="{00000000-0005-0000-0000-0000322B0000}"/>
    <cellStyle name="Normal 5 14 4 6 2 6" xfId="11064" xr:uid="{00000000-0005-0000-0000-0000332B0000}"/>
    <cellStyle name="Normal 5 14 4 6 2 7" xfId="11065" xr:uid="{00000000-0005-0000-0000-0000342B0000}"/>
    <cellStyle name="Normal 5 14 4 6 2 8" xfId="11066" xr:uid="{00000000-0005-0000-0000-0000352B0000}"/>
    <cellStyle name="Normal 5 14 4 6 3" xfId="11067" xr:uid="{00000000-0005-0000-0000-0000362B0000}"/>
    <cellStyle name="Normal 5 14 4 6 3 2" xfId="11068" xr:uid="{00000000-0005-0000-0000-0000372B0000}"/>
    <cellStyle name="Normal 5 14 4 6 3 3" xfId="11069" xr:uid="{00000000-0005-0000-0000-0000382B0000}"/>
    <cellStyle name="Normal 5 14 4 6 3 4" xfId="11070" xr:uid="{00000000-0005-0000-0000-0000392B0000}"/>
    <cellStyle name="Normal 5 14 4 6 3 5" xfId="11071" xr:uid="{00000000-0005-0000-0000-00003A2B0000}"/>
    <cellStyle name="Normal 5 14 4 6 3 6" xfId="11072" xr:uid="{00000000-0005-0000-0000-00003B2B0000}"/>
    <cellStyle name="Normal 5 14 4 6 3 7" xfId="11073" xr:uid="{00000000-0005-0000-0000-00003C2B0000}"/>
    <cellStyle name="Normal 5 14 4 6 3 8" xfId="11074" xr:uid="{00000000-0005-0000-0000-00003D2B0000}"/>
    <cellStyle name="Normal 5 14 4 6 4" xfId="11075" xr:uid="{00000000-0005-0000-0000-00003E2B0000}"/>
    <cellStyle name="Normal 5 14 4 6 4 2" xfId="11076" xr:uid="{00000000-0005-0000-0000-00003F2B0000}"/>
    <cellStyle name="Normal 5 14 4 6 4 3" xfId="11077" xr:uid="{00000000-0005-0000-0000-0000402B0000}"/>
    <cellStyle name="Normal 5 14 4 6 4 4" xfId="11078" xr:uid="{00000000-0005-0000-0000-0000412B0000}"/>
    <cellStyle name="Normal 5 14 4 6 4 5" xfId="11079" xr:uid="{00000000-0005-0000-0000-0000422B0000}"/>
    <cellStyle name="Normal 5 14 4 6 4 6" xfId="11080" xr:uid="{00000000-0005-0000-0000-0000432B0000}"/>
    <cellStyle name="Normal 5 14 4 6 4 7" xfId="11081" xr:uid="{00000000-0005-0000-0000-0000442B0000}"/>
    <cellStyle name="Normal 5 14 4 6 4 8" xfId="11082" xr:uid="{00000000-0005-0000-0000-0000452B0000}"/>
    <cellStyle name="Normal 5 14 4 6 5" xfId="11083" xr:uid="{00000000-0005-0000-0000-0000462B0000}"/>
    <cellStyle name="Normal 5 14 4 6 5 2" xfId="11084" xr:uid="{00000000-0005-0000-0000-0000472B0000}"/>
    <cellStyle name="Normal 5 14 4 6 5 3" xfId="11085" xr:uid="{00000000-0005-0000-0000-0000482B0000}"/>
    <cellStyle name="Normal 5 14 4 6 5 4" xfId="11086" xr:uid="{00000000-0005-0000-0000-0000492B0000}"/>
    <cellStyle name="Normal 5 14 4 6 5 5" xfId="11087" xr:uid="{00000000-0005-0000-0000-00004A2B0000}"/>
    <cellStyle name="Normal 5 14 4 6 5 6" xfId="11088" xr:uid="{00000000-0005-0000-0000-00004B2B0000}"/>
    <cellStyle name="Normal 5 14 4 6 5 7" xfId="11089" xr:uid="{00000000-0005-0000-0000-00004C2B0000}"/>
    <cellStyle name="Normal 5 14 4 6 5 8" xfId="11090" xr:uid="{00000000-0005-0000-0000-00004D2B0000}"/>
    <cellStyle name="Normal 5 14 4 6 6" xfId="11091" xr:uid="{00000000-0005-0000-0000-00004E2B0000}"/>
    <cellStyle name="Normal 5 14 4 6 7" xfId="11092" xr:uid="{00000000-0005-0000-0000-00004F2B0000}"/>
    <cellStyle name="Normal 5 14 4 6 8" xfId="11093" xr:uid="{00000000-0005-0000-0000-0000502B0000}"/>
    <cellStyle name="Normal 5 14 4 6 9" xfId="11094" xr:uid="{00000000-0005-0000-0000-0000512B0000}"/>
    <cellStyle name="Normal 5 14 4 7" xfId="11095" xr:uid="{00000000-0005-0000-0000-0000522B0000}"/>
    <cellStyle name="Normal 5 14 4 7 10" xfId="11096" xr:uid="{00000000-0005-0000-0000-0000532B0000}"/>
    <cellStyle name="Normal 5 14 4 7 11" xfId="11097" xr:uid="{00000000-0005-0000-0000-0000542B0000}"/>
    <cellStyle name="Normal 5 14 4 7 12" xfId="11098" xr:uid="{00000000-0005-0000-0000-0000552B0000}"/>
    <cellStyle name="Normal 5 14 4 7 2" xfId="11099" xr:uid="{00000000-0005-0000-0000-0000562B0000}"/>
    <cellStyle name="Normal 5 14 4 7 2 2" xfId="11100" xr:uid="{00000000-0005-0000-0000-0000572B0000}"/>
    <cellStyle name="Normal 5 14 4 7 2 3" xfId="11101" xr:uid="{00000000-0005-0000-0000-0000582B0000}"/>
    <cellStyle name="Normal 5 14 4 7 2 4" xfId="11102" xr:uid="{00000000-0005-0000-0000-0000592B0000}"/>
    <cellStyle name="Normal 5 14 4 7 2 5" xfId="11103" xr:uid="{00000000-0005-0000-0000-00005A2B0000}"/>
    <cellStyle name="Normal 5 14 4 7 2 6" xfId="11104" xr:uid="{00000000-0005-0000-0000-00005B2B0000}"/>
    <cellStyle name="Normal 5 14 4 7 2 7" xfId="11105" xr:uid="{00000000-0005-0000-0000-00005C2B0000}"/>
    <cellStyle name="Normal 5 14 4 7 2 8" xfId="11106" xr:uid="{00000000-0005-0000-0000-00005D2B0000}"/>
    <cellStyle name="Normal 5 14 4 7 3" xfId="11107" xr:uid="{00000000-0005-0000-0000-00005E2B0000}"/>
    <cellStyle name="Normal 5 14 4 7 3 2" xfId="11108" xr:uid="{00000000-0005-0000-0000-00005F2B0000}"/>
    <cellStyle name="Normal 5 14 4 7 3 3" xfId="11109" xr:uid="{00000000-0005-0000-0000-0000602B0000}"/>
    <cellStyle name="Normal 5 14 4 7 3 4" xfId="11110" xr:uid="{00000000-0005-0000-0000-0000612B0000}"/>
    <cellStyle name="Normal 5 14 4 7 3 5" xfId="11111" xr:uid="{00000000-0005-0000-0000-0000622B0000}"/>
    <cellStyle name="Normal 5 14 4 7 3 6" xfId="11112" xr:uid="{00000000-0005-0000-0000-0000632B0000}"/>
    <cellStyle name="Normal 5 14 4 7 3 7" xfId="11113" xr:uid="{00000000-0005-0000-0000-0000642B0000}"/>
    <cellStyle name="Normal 5 14 4 7 3 8" xfId="11114" xr:uid="{00000000-0005-0000-0000-0000652B0000}"/>
    <cellStyle name="Normal 5 14 4 7 4" xfId="11115" xr:uid="{00000000-0005-0000-0000-0000662B0000}"/>
    <cellStyle name="Normal 5 14 4 7 4 2" xfId="11116" xr:uid="{00000000-0005-0000-0000-0000672B0000}"/>
    <cellStyle name="Normal 5 14 4 7 4 3" xfId="11117" xr:uid="{00000000-0005-0000-0000-0000682B0000}"/>
    <cellStyle name="Normal 5 14 4 7 4 4" xfId="11118" xr:uid="{00000000-0005-0000-0000-0000692B0000}"/>
    <cellStyle name="Normal 5 14 4 7 4 5" xfId="11119" xr:uid="{00000000-0005-0000-0000-00006A2B0000}"/>
    <cellStyle name="Normal 5 14 4 7 4 6" xfId="11120" xr:uid="{00000000-0005-0000-0000-00006B2B0000}"/>
    <cellStyle name="Normal 5 14 4 7 4 7" xfId="11121" xr:uid="{00000000-0005-0000-0000-00006C2B0000}"/>
    <cellStyle name="Normal 5 14 4 7 4 8" xfId="11122" xr:uid="{00000000-0005-0000-0000-00006D2B0000}"/>
    <cellStyle name="Normal 5 14 4 7 5" xfId="11123" xr:uid="{00000000-0005-0000-0000-00006E2B0000}"/>
    <cellStyle name="Normal 5 14 4 7 5 2" xfId="11124" xr:uid="{00000000-0005-0000-0000-00006F2B0000}"/>
    <cellStyle name="Normal 5 14 4 7 5 3" xfId="11125" xr:uid="{00000000-0005-0000-0000-0000702B0000}"/>
    <cellStyle name="Normal 5 14 4 7 5 4" xfId="11126" xr:uid="{00000000-0005-0000-0000-0000712B0000}"/>
    <cellStyle name="Normal 5 14 4 7 5 5" xfId="11127" xr:uid="{00000000-0005-0000-0000-0000722B0000}"/>
    <cellStyle name="Normal 5 14 4 7 5 6" xfId="11128" xr:uid="{00000000-0005-0000-0000-0000732B0000}"/>
    <cellStyle name="Normal 5 14 4 7 5 7" xfId="11129" xr:uid="{00000000-0005-0000-0000-0000742B0000}"/>
    <cellStyle name="Normal 5 14 4 7 5 8" xfId="11130" xr:uid="{00000000-0005-0000-0000-0000752B0000}"/>
    <cellStyle name="Normal 5 14 4 7 6" xfId="11131" xr:uid="{00000000-0005-0000-0000-0000762B0000}"/>
    <cellStyle name="Normal 5 14 4 7 7" xfId="11132" xr:uid="{00000000-0005-0000-0000-0000772B0000}"/>
    <cellStyle name="Normal 5 14 4 7 8" xfId="11133" xr:uid="{00000000-0005-0000-0000-0000782B0000}"/>
    <cellStyle name="Normal 5 14 4 7 9" xfId="11134" xr:uid="{00000000-0005-0000-0000-0000792B0000}"/>
    <cellStyle name="Normal 5 14 4 8" xfId="11135" xr:uid="{00000000-0005-0000-0000-00007A2B0000}"/>
    <cellStyle name="Normal 5 14 4 8 10" xfId="11136" xr:uid="{00000000-0005-0000-0000-00007B2B0000}"/>
    <cellStyle name="Normal 5 14 4 8 11" xfId="11137" xr:uid="{00000000-0005-0000-0000-00007C2B0000}"/>
    <cellStyle name="Normal 5 14 4 8 12" xfId="11138" xr:uid="{00000000-0005-0000-0000-00007D2B0000}"/>
    <cellStyle name="Normal 5 14 4 8 2" xfId="11139" xr:uid="{00000000-0005-0000-0000-00007E2B0000}"/>
    <cellStyle name="Normal 5 14 4 8 2 2" xfId="11140" xr:uid="{00000000-0005-0000-0000-00007F2B0000}"/>
    <cellStyle name="Normal 5 14 4 8 2 3" xfId="11141" xr:uid="{00000000-0005-0000-0000-0000802B0000}"/>
    <cellStyle name="Normal 5 14 4 8 2 4" xfId="11142" xr:uid="{00000000-0005-0000-0000-0000812B0000}"/>
    <cellStyle name="Normal 5 14 4 8 2 5" xfId="11143" xr:uid="{00000000-0005-0000-0000-0000822B0000}"/>
    <cellStyle name="Normal 5 14 4 8 2 6" xfId="11144" xr:uid="{00000000-0005-0000-0000-0000832B0000}"/>
    <cellStyle name="Normal 5 14 4 8 2 7" xfId="11145" xr:uid="{00000000-0005-0000-0000-0000842B0000}"/>
    <cellStyle name="Normal 5 14 4 8 2 8" xfId="11146" xr:uid="{00000000-0005-0000-0000-0000852B0000}"/>
    <cellStyle name="Normal 5 14 4 8 3" xfId="11147" xr:uid="{00000000-0005-0000-0000-0000862B0000}"/>
    <cellStyle name="Normal 5 14 4 8 3 2" xfId="11148" xr:uid="{00000000-0005-0000-0000-0000872B0000}"/>
    <cellStyle name="Normal 5 14 4 8 3 3" xfId="11149" xr:uid="{00000000-0005-0000-0000-0000882B0000}"/>
    <cellStyle name="Normal 5 14 4 8 3 4" xfId="11150" xr:uid="{00000000-0005-0000-0000-0000892B0000}"/>
    <cellStyle name="Normal 5 14 4 8 3 5" xfId="11151" xr:uid="{00000000-0005-0000-0000-00008A2B0000}"/>
    <cellStyle name="Normal 5 14 4 8 3 6" xfId="11152" xr:uid="{00000000-0005-0000-0000-00008B2B0000}"/>
    <cellStyle name="Normal 5 14 4 8 3 7" xfId="11153" xr:uid="{00000000-0005-0000-0000-00008C2B0000}"/>
    <cellStyle name="Normal 5 14 4 8 3 8" xfId="11154" xr:uid="{00000000-0005-0000-0000-00008D2B0000}"/>
    <cellStyle name="Normal 5 14 4 8 4" xfId="11155" xr:uid="{00000000-0005-0000-0000-00008E2B0000}"/>
    <cellStyle name="Normal 5 14 4 8 4 2" xfId="11156" xr:uid="{00000000-0005-0000-0000-00008F2B0000}"/>
    <cellStyle name="Normal 5 14 4 8 4 3" xfId="11157" xr:uid="{00000000-0005-0000-0000-0000902B0000}"/>
    <cellStyle name="Normal 5 14 4 8 4 4" xfId="11158" xr:uid="{00000000-0005-0000-0000-0000912B0000}"/>
    <cellStyle name="Normal 5 14 4 8 4 5" xfId="11159" xr:uid="{00000000-0005-0000-0000-0000922B0000}"/>
    <cellStyle name="Normal 5 14 4 8 4 6" xfId="11160" xr:uid="{00000000-0005-0000-0000-0000932B0000}"/>
    <cellStyle name="Normal 5 14 4 8 4 7" xfId="11161" xr:uid="{00000000-0005-0000-0000-0000942B0000}"/>
    <cellStyle name="Normal 5 14 4 8 4 8" xfId="11162" xr:uid="{00000000-0005-0000-0000-0000952B0000}"/>
    <cellStyle name="Normal 5 14 4 8 5" xfId="11163" xr:uid="{00000000-0005-0000-0000-0000962B0000}"/>
    <cellStyle name="Normal 5 14 4 8 5 2" xfId="11164" xr:uid="{00000000-0005-0000-0000-0000972B0000}"/>
    <cellStyle name="Normal 5 14 4 8 5 3" xfId="11165" xr:uid="{00000000-0005-0000-0000-0000982B0000}"/>
    <cellStyle name="Normal 5 14 4 8 5 4" xfId="11166" xr:uid="{00000000-0005-0000-0000-0000992B0000}"/>
    <cellStyle name="Normal 5 14 4 8 5 5" xfId="11167" xr:uid="{00000000-0005-0000-0000-00009A2B0000}"/>
    <cellStyle name="Normal 5 14 4 8 5 6" xfId="11168" xr:uid="{00000000-0005-0000-0000-00009B2B0000}"/>
    <cellStyle name="Normal 5 14 4 8 5 7" xfId="11169" xr:uid="{00000000-0005-0000-0000-00009C2B0000}"/>
    <cellStyle name="Normal 5 14 4 8 5 8" xfId="11170" xr:uid="{00000000-0005-0000-0000-00009D2B0000}"/>
    <cellStyle name="Normal 5 14 4 8 6" xfId="11171" xr:uid="{00000000-0005-0000-0000-00009E2B0000}"/>
    <cellStyle name="Normal 5 14 4 8 7" xfId="11172" xr:uid="{00000000-0005-0000-0000-00009F2B0000}"/>
    <cellStyle name="Normal 5 14 4 8 8" xfId="11173" xr:uid="{00000000-0005-0000-0000-0000A02B0000}"/>
    <cellStyle name="Normal 5 14 4 8 9" xfId="11174" xr:uid="{00000000-0005-0000-0000-0000A12B0000}"/>
    <cellStyle name="Normal 5 14 4 9" xfId="11175" xr:uid="{00000000-0005-0000-0000-0000A22B0000}"/>
    <cellStyle name="Normal 5 14 4 9 10" xfId="11176" xr:uid="{00000000-0005-0000-0000-0000A32B0000}"/>
    <cellStyle name="Normal 5 14 4 9 11" xfId="11177" xr:uid="{00000000-0005-0000-0000-0000A42B0000}"/>
    <cellStyle name="Normal 5 14 4 9 12" xfId="11178" xr:uid="{00000000-0005-0000-0000-0000A52B0000}"/>
    <cellStyle name="Normal 5 14 4 9 2" xfId="11179" xr:uid="{00000000-0005-0000-0000-0000A62B0000}"/>
    <cellStyle name="Normal 5 14 4 9 2 2" xfId="11180" xr:uid="{00000000-0005-0000-0000-0000A72B0000}"/>
    <cellStyle name="Normal 5 14 4 9 2 3" xfId="11181" xr:uid="{00000000-0005-0000-0000-0000A82B0000}"/>
    <cellStyle name="Normal 5 14 4 9 2 4" xfId="11182" xr:uid="{00000000-0005-0000-0000-0000A92B0000}"/>
    <cellStyle name="Normal 5 14 4 9 2 5" xfId="11183" xr:uid="{00000000-0005-0000-0000-0000AA2B0000}"/>
    <cellStyle name="Normal 5 14 4 9 2 6" xfId="11184" xr:uid="{00000000-0005-0000-0000-0000AB2B0000}"/>
    <cellStyle name="Normal 5 14 4 9 2 7" xfId="11185" xr:uid="{00000000-0005-0000-0000-0000AC2B0000}"/>
    <cellStyle name="Normal 5 14 4 9 2 8" xfId="11186" xr:uid="{00000000-0005-0000-0000-0000AD2B0000}"/>
    <cellStyle name="Normal 5 14 4 9 3" xfId="11187" xr:uid="{00000000-0005-0000-0000-0000AE2B0000}"/>
    <cellStyle name="Normal 5 14 4 9 3 2" xfId="11188" xr:uid="{00000000-0005-0000-0000-0000AF2B0000}"/>
    <cellStyle name="Normal 5 14 4 9 3 3" xfId="11189" xr:uid="{00000000-0005-0000-0000-0000B02B0000}"/>
    <cellStyle name="Normal 5 14 4 9 3 4" xfId="11190" xr:uid="{00000000-0005-0000-0000-0000B12B0000}"/>
    <cellStyle name="Normal 5 14 4 9 3 5" xfId="11191" xr:uid="{00000000-0005-0000-0000-0000B22B0000}"/>
    <cellStyle name="Normal 5 14 4 9 3 6" xfId="11192" xr:uid="{00000000-0005-0000-0000-0000B32B0000}"/>
    <cellStyle name="Normal 5 14 4 9 3 7" xfId="11193" xr:uid="{00000000-0005-0000-0000-0000B42B0000}"/>
    <cellStyle name="Normal 5 14 4 9 3 8" xfId="11194" xr:uid="{00000000-0005-0000-0000-0000B52B0000}"/>
    <cellStyle name="Normal 5 14 4 9 4" xfId="11195" xr:uid="{00000000-0005-0000-0000-0000B62B0000}"/>
    <cellStyle name="Normal 5 14 4 9 4 2" xfId="11196" xr:uid="{00000000-0005-0000-0000-0000B72B0000}"/>
    <cellStyle name="Normal 5 14 4 9 4 3" xfId="11197" xr:uid="{00000000-0005-0000-0000-0000B82B0000}"/>
    <cellStyle name="Normal 5 14 4 9 4 4" xfId="11198" xr:uid="{00000000-0005-0000-0000-0000B92B0000}"/>
    <cellStyle name="Normal 5 14 4 9 4 5" xfId="11199" xr:uid="{00000000-0005-0000-0000-0000BA2B0000}"/>
    <cellStyle name="Normal 5 14 4 9 4 6" xfId="11200" xr:uid="{00000000-0005-0000-0000-0000BB2B0000}"/>
    <cellStyle name="Normal 5 14 4 9 4 7" xfId="11201" xr:uid="{00000000-0005-0000-0000-0000BC2B0000}"/>
    <cellStyle name="Normal 5 14 4 9 4 8" xfId="11202" xr:uid="{00000000-0005-0000-0000-0000BD2B0000}"/>
    <cellStyle name="Normal 5 14 4 9 5" xfId="11203" xr:uid="{00000000-0005-0000-0000-0000BE2B0000}"/>
    <cellStyle name="Normal 5 14 4 9 5 2" xfId="11204" xr:uid="{00000000-0005-0000-0000-0000BF2B0000}"/>
    <cellStyle name="Normal 5 14 4 9 5 3" xfId="11205" xr:uid="{00000000-0005-0000-0000-0000C02B0000}"/>
    <cellStyle name="Normal 5 14 4 9 5 4" xfId="11206" xr:uid="{00000000-0005-0000-0000-0000C12B0000}"/>
    <cellStyle name="Normal 5 14 4 9 5 5" xfId="11207" xr:uid="{00000000-0005-0000-0000-0000C22B0000}"/>
    <cellStyle name="Normal 5 14 4 9 5 6" xfId="11208" xr:uid="{00000000-0005-0000-0000-0000C32B0000}"/>
    <cellStyle name="Normal 5 14 4 9 5 7" xfId="11209" xr:uid="{00000000-0005-0000-0000-0000C42B0000}"/>
    <cellStyle name="Normal 5 14 4 9 5 8" xfId="11210" xr:uid="{00000000-0005-0000-0000-0000C52B0000}"/>
    <cellStyle name="Normal 5 14 4 9 6" xfId="11211" xr:uid="{00000000-0005-0000-0000-0000C62B0000}"/>
    <cellStyle name="Normal 5 14 4 9 7" xfId="11212" xr:uid="{00000000-0005-0000-0000-0000C72B0000}"/>
    <cellStyle name="Normal 5 14 4 9 8" xfId="11213" xr:uid="{00000000-0005-0000-0000-0000C82B0000}"/>
    <cellStyle name="Normal 5 14 4 9 9" xfId="11214" xr:uid="{00000000-0005-0000-0000-0000C92B0000}"/>
    <cellStyle name="Normal 5 14 5" xfId="11215" xr:uid="{00000000-0005-0000-0000-0000CA2B0000}"/>
    <cellStyle name="Normal 5 14 5 10" xfId="11216" xr:uid="{00000000-0005-0000-0000-0000CB2B0000}"/>
    <cellStyle name="Normal 5 14 5 11" xfId="11217" xr:uid="{00000000-0005-0000-0000-0000CC2B0000}"/>
    <cellStyle name="Normal 5 14 5 12" xfId="11218" xr:uid="{00000000-0005-0000-0000-0000CD2B0000}"/>
    <cellStyle name="Normal 5 14 5 2" xfId="11219" xr:uid="{00000000-0005-0000-0000-0000CE2B0000}"/>
    <cellStyle name="Normal 5 14 5 2 2" xfId="11220" xr:uid="{00000000-0005-0000-0000-0000CF2B0000}"/>
    <cellStyle name="Normal 5 14 5 2 3" xfId="11221" xr:uid="{00000000-0005-0000-0000-0000D02B0000}"/>
    <cellStyle name="Normal 5 14 5 2 4" xfId="11222" xr:uid="{00000000-0005-0000-0000-0000D12B0000}"/>
    <cellStyle name="Normal 5 14 5 2 5" xfId="11223" xr:uid="{00000000-0005-0000-0000-0000D22B0000}"/>
    <cellStyle name="Normal 5 14 5 2 6" xfId="11224" xr:uid="{00000000-0005-0000-0000-0000D32B0000}"/>
    <cellStyle name="Normal 5 14 5 2 7" xfId="11225" xr:uid="{00000000-0005-0000-0000-0000D42B0000}"/>
    <cellStyle name="Normal 5 14 5 2 8" xfId="11226" xr:uid="{00000000-0005-0000-0000-0000D52B0000}"/>
    <cellStyle name="Normal 5 14 5 3" xfId="11227" xr:uid="{00000000-0005-0000-0000-0000D62B0000}"/>
    <cellStyle name="Normal 5 14 5 3 2" xfId="11228" xr:uid="{00000000-0005-0000-0000-0000D72B0000}"/>
    <cellStyle name="Normal 5 14 5 3 3" xfId="11229" xr:uid="{00000000-0005-0000-0000-0000D82B0000}"/>
    <cellStyle name="Normal 5 14 5 3 4" xfId="11230" xr:uid="{00000000-0005-0000-0000-0000D92B0000}"/>
    <cellStyle name="Normal 5 14 5 3 5" xfId="11231" xr:uid="{00000000-0005-0000-0000-0000DA2B0000}"/>
    <cellStyle name="Normal 5 14 5 3 6" xfId="11232" xr:uid="{00000000-0005-0000-0000-0000DB2B0000}"/>
    <cellStyle name="Normal 5 14 5 3 7" xfId="11233" xr:uid="{00000000-0005-0000-0000-0000DC2B0000}"/>
    <cellStyle name="Normal 5 14 5 3 8" xfId="11234" xr:uid="{00000000-0005-0000-0000-0000DD2B0000}"/>
    <cellStyle name="Normal 5 14 5 4" xfId="11235" xr:uid="{00000000-0005-0000-0000-0000DE2B0000}"/>
    <cellStyle name="Normal 5 14 5 4 2" xfId="11236" xr:uid="{00000000-0005-0000-0000-0000DF2B0000}"/>
    <cellStyle name="Normal 5 14 5 4 3" xfId="11237" xr:uid="{00000000-0005-0000-0000-0000E02B0000}"/>
    <cellStyle name="Normal 5 14 5 4 4" xfId="11238" xr:uid="{00000000-0005-0000-0000-0000E12B0000}"/>
    <cellStyle name="Normal 5 14 5 4 5" xfId="11239" xr:uid="{00000000-0005-0000-0000-0000E22B0000}"/>
    <cellStyle name="Normal 5 14 5 4 6" xfId="11240" xr:uid="{00000000-0005-0000-0000-0000E32B0000}"/>
    <cellStyle name="Normal 5 14 5 4 7" xfId="11241" xr:uid="{00000000-0005-0000-0000-0000E42B0000}"/>
    <cellStyle name="Normal 5 14 5 4 8" xfId="11242" xr:uid="{00000000-0005-0000-0000-0000E52B0000}"/>
    <cellStyle name="Normal 5 14 5 5" xfId="11243" xr:uid="{00000000-0005-0000-0000-0000E62B0000}"/>
    <cellStyle name="Normal 5 14 5 5 2" xfId="11244" xr:uid="{00000000-0005-0000-0000-0000E72B0000}"/>
    <cellStyle name="Normal 5 14 5 5 3" xfId="11245" xr:uid="{00000000-0005-0000-0000-0000E82B0000}"/>
    <cellStyle name="Normal 5 14 5 5 4" xfId="11246" xr:uid="{00000000-0005-0000-0000-0000E92B0000}"/>
    <cellStyle name="Normal 5 14 5 5 5" xfId="11247" xr:uid="{00000000-0005-0000-0000-0000EA2B0000}"/>
    <cellStyle name="Normal 5 14 5 5 6" xfId="11248" xr:uid="{00000000-0005-0000-0000-0000EB2B0000}"/>
    <cellStyle name="Normal 5 14 5 5 7" xfId="11249" xr:uid="{00000000-0005-0000-0000-0000EC2B0000}"/>
    <cellStyle name="Normal 5 14 5 5 8" xfId="11250" xr:uid="{00000000-0005-0000-0000-0000ED2B0000}"/>
    <cellStyle name="Normal 5 14 5 6" xfId="11251" xr:uid="{00000000-0005-0000-0000-0000EE2B0000}"/>
    <cellStyle name="Normal 5 14 5 7" xfId="11252" xr:uid="{00000000-0005-0000-0000-0000EF2B0000}"/>
    <cellStyle name="Normal 5 14 5 8" xfId="11253" xr:uid="{00000000-0005-0000-0000-0000F02B0000}"/>
    <cellStyle name="Normal 5 14 5 9" xfId="11254" xr:uid="{00000000-0005-0000-0000-0000F12B0000}"/>
    <cellStyle name="Normal 5 14 6" xfId="11255" xr:uid="{00000000-0005-0000-0000-0000F22B0000}"/>
    <cellStyle name="Normal 5 14 6 10" xfId="11256" xr:uid="{00000000-0005-0000-0000-0000F32B0000}"/>
    <cellStyle name="Normal 5 14 6 11" xfId="11257" xr:uid="{00000000-0005-0000-0000-0000F42B0000}"/>
    <cellStyle name="Normal 5 14 6 12" xfId="11258" xr:uid="{00000000-0005-0000-0000-0000F52B0000}"/>
    <cellStyle name="Normal 5 14 6 2" xfId="11259" xr:uid="{00000000-0005-0000-0000-0000F62B0000}"/>
    <cellStyle name="Normal 5 14 6 2 2" xfId="11260" xr:uid="{00000000-0005-0000-0000-0000F72B0000}"/>
    <cellStyle name="Normal 5 14 6 2 3" xfId="11261" xr:uid="{00000000-0005-0000-0000-0000F82B0000}"/>
    <cellStyle name="Normal 5 14 6 2 4" xfId="11262" xr:uid="{00000000-0005-0000-0000-0000F92B0000}"/>
    <cellStyle name="Normal 5 14 6 2 5" xfId="11263" xr:uid="{00000000-0005-0000-0000-0000FA2B0000}"/>
    <cellStyle name="Normal 5 14 6 2 6" xfId="11264" xr:uid="{00000000-0005-0000-0000-0000FB2B0000}"/>
    <cellStyle name="Normal 5 14 6 2 7" xfId="11265" xr:uid="{00000000-0005-0000-0000-0000FC2B0000}"/>
    <cellStyle name="Normal 5 14 6 2 8" xfId="11266" xr:uid="{00000000-0005-0000-0000-0000FD2B0000}"/>
    <cellStyle name="Normal 5 14 6 3" xfId="11267" xr:uid="{00000000-0005-0000-0000-0000FE2B0000}"/>
    <cellStyle name="Normal 5 14 6 3 2" xfId="11268" xr:uid="{00000000-0005-0000-0000-0000FF2B0000}"/>
    <cellStyle name="Normal 5 14 6 3 3" xfId="11269" xr:uid="{00000000-0005-0000-0000-0000002C0000}"/>
    <cellStyle name="Normal 5 14 6 3 4" xfId="11270" xr:uid="{00000000-0005-0000-0000-0000012C0000}"/>
    <cellStyle name="Normal 5 14 6 3 5" xfId="11271" xr:uid="{00000000-0005-0000-0000-0000022C0000}"/>
    <cellStyle name="Normal 5 14 6 3 6" xfId="11272" xr:uid="{00000000-0005-0000-0000-0000032C0000}"/>
    <cellStyle name="Normal 5 14 6 3 7" xfId="11273" xr:uid="{00000000-0005-0000-0000-0000042C0000}"/>
    <cellStyle name="Normal 5 14 6 3 8" xfId="11274" xr:uid="{00000000-0005-0000-0000-0000052C0000}"/>
    <cellStyle name="Normal 5 14 6 4" xfId="11275" xr:uid="{00000000-0005-0000-0000-0000062C0000}"/>
    <cellStyle name="Normal 5 14 6 4 2" xfId="11276" xr:uid="{00000000-0005-0000-0000-0000072C0000}"/>
    <cellStyle name="Normal 5 14 6 4 3" xfId="11277" xr:uid="{00000000-0005-0000-0000-0000082C0000}"/>
    <cellStyle name="Normal 5 14 6 4 4" xfId="11278" xr:uid="{00000000-0005-0000-0000-0000092C0000}"/>
    <cellStyle name="Normal 5 14 6 4 5" xfId="11279" xr:uid="{00000000-0005-0000-0000-00000A2C0000}"/>
    <cellStyle name="Normal 5 14 6 4 6" xfId="11280" xr:uid="{00000000-0005-0000-0000-00000B2C0000}"/>
    <cellStyle name="Normal 5 14 6 4 7" xfId="11281" xr:uid="{00000000-0005-0000-0000-00000C2C0000}"/>
    <cellStyle name="Normal 5 14 6 4 8" xfId="11282" xr:uid="{00000000-0005-0000-0000-00000D2C0000}"/>
    <cellStyle name="Normal 5 14 6 5" xfId="11283" xr:uid="{00000000-0005-0000-0000-00000E2C0000}"/>
    <cellStyle name="Normal 5 14 6 5 2" xfId="11284" xr:uid="{00000000-0005-0000-0000-00000F2C0000}"/>
    <cellStyle name="Normal 5 14 6 5 3" xfId="11285" xr:uid="{00000000-0005-0000-0000-0000102C0000}"/>
    <cellStyle name="Normal 5 14 6 5 4" xfId="11286" xr:uid="{00000000-0005-0000-0000-0000112C0000}"/>
    <cellStyle name="Normal 5 14 6 5 5" xfId="11287" xr:uid="{00000000-0005-0000-0000-0000122C0000}"/>
    <cellStyle name="Normal 5 14 6 5 6" xfId="11288" xr:uid="{00000000-0005-0000-0000-0000132C0000}"/>
    <cellStyle name="Normal 5 14 6 5 7" xfId="11289" xr:uid="{00000000-0005-0000-0000-0000142C0000}"/>
    <cellStyle name="Normal 5 14 6 5 8" xfId="11290" xr:uid="{00000000-0005-0000-0000-0000152C0000}"/>
    <cellStyle name="Normal 5 14 6 6" xfId="11291" xr:uid="{00000000-0005-0000-0000-0000162C0000}"/>
    <cellStyle name="Normal 5 14 6 7" xfId="11292" xr:uid="{00000000-0005-0000-0000-0000172C0000}"/>
    <cellStyle name="Normal 5 14 6 8" xfId="11293" xr:uid="{00000000-0005-0000-0000-0000182C0000}"/>
    <cellStyle name="Normal 5 14 6 9" xfId="11294" xr:uid="{00000000-0005-0000-0000-0000192C0000}"/>
    <cellStyle name="Normal 5 14 7" xfId="11295" xr:uid="{00000000-0005-0000-0000-00001A2C0000}"/>
    <cellStyle name="Normal 5 14 7 10" xfId="11296" xr:uid="{00000000-0005-0000-0000-00001B2C0000}"/>
    <cellStyle name="Normal 5 14 7 11" xfId="11297" xr:uid="{00000000-0005-0000-0000-00001C2C0000}"/>
    <cellStyle name="Normal 5 14 7 12" xfId="11298" xr:uid="{00000000-0005-0000-0000-00001D2C0000}"/>
    <cellStyle name="Normal 5 14 7 2" xfId="11299" xr:uid="{00000000-0005-0000-0000-00001E2C0000}"/>
    <cellStyle name="Normal 5 14 7 2 2" xfId="11300" xr:uid="{00000000-0005-0000-0000-00001F2C0000}"/>
    <cellStyle name="Normal 5 14 7 2 3" xfId="11301" xr:uid="{00000000-0005-0000-0000-0000202C0000}"/>
    <cellStyle name="Normal 5 14 7 2 4" xfId="11302" xr:uid="{00000000-0005-0000-0000-0000212C0000}"/>
    <cellStyle name="Normal 5 14 7 2 5" xfId="11303" xr:uid="{00000000-0005-0000-0000-0000222C0000}"/>
    <cellStyle name="Normal 5 14 7 2 6" xfId="11304" xr:uid="{00000000-0005-0000-0000-0000232C0000}"/>
    <cellStyle name="Normal 5 14 7 2 7" xfId="11305" xr:uid="{00000000-0005-0000-0000-0000242C0000}"/>
    <cellStyle name="Normal 5 14 7 2 8" xfId="11306" xr:uid="{00000000-0005-0000-0000-0000252C0000}"/>
    <cellStyle name="Normal 5 14 7 3" xfId="11307" xr:uid="{00000000-0005-0000-0000-0000262C0000}"/>
    <cellStyle name="Normal 5 14 7 3 2" xfId="11308" xr:uid="{00000000-0005-0000-0000-0000272C0000}"/>
    <cellStyle name="Normal 5 14 7 3 3" xfId="11309" xr:uid="{00000000-0005-0000-0000-0000282C0000}"/>
    <cellStyle name="Normal 5 14 7 3 4" xfId="11310" xr:uid="{00000000-0005-0000-0000-0000292C0000}"/>
    <cellStyle name="Normal 5 14 7 3 5" xfId="11311" xr:uid="{00000000-0005-0000-0000-00002A2C0000}"/>
    <cellStyle name="Normal 5 14 7 3 6" xfId="11312" xr:uid="{00000000-0005-0000-0000-00002B2C0000}"/>
    <cellStyle name="Normal 5 14 7 3 7" xfId="11313" xr:uid="{00000000-0005-0000-0000-00002C2C0000}"/>
    <cellStyle name="Normal 5 14 7 3 8" xfId="11314" xr:uid="{00000000-0005-0000-0000-00002D2C0000}"/>
    <cellStyle name="Normal 5 14 7 4" xfId="11315" xr:uid="{00000000-0005-0000-0000-00002E2C0000}"/>
    <cellStyle name="Normal 5 14 7 4 2" xfId="11316" xr:uid="{00000000-0005-0000-0000-00002F2C0000}"/>
    <cellStyle name="Normal 5 14 7 4 3" xfId="11317" xr:uid="{00000000-0005-0000-0000-0000302C0000}"/>
    <cellStyle name="Normal 5 14 7 4 4" xfId="11318" xr:uid="{00000000-0005-0000-0000-0000312C0000}"/>
    <cellStyle name="Normal 5 14 7 4 5" xfId="11319" xr:uid="{00000000-0005-0000-0000-0000322C0000}"/>
    <cellStyle name="Normal 5 14 7 4 6" xfId="11320" xr:uid="{00000000-0005-0000-0000-0000332C0000}"/>
    <cellStyle name="Normal 5 14 7 4 7" xfId="11321" xr:uid="{00000000-0005-0000-0000-0000342C0000}"/>
    <cellStyle name="Normal 5 14 7 4 8" xfId="11322" xr:uid="{00000000-0005-0000-0000-0000352C0000}"/>
    <cellStyle name="Normal 5 14 7 5" xfId="11323" xr:uid="{00000000-0005-0000-0000-0000362C0000}"/>
    <cellStyle name="Normal 5 14 7 5 2" xfId="11324" xr:uid="{00000000-0005-0000-0000-0000372C0000}"/>
    <cellStyle name="Normal 5 14 7 5 3" xfId="11325" xr:uid="{00000000-0005-0000-0000-0000382C0000}"/>
    <cellStyle name="Normal 5 14 7 5 4" xfId="11326" xr:uid="{00000000-0005-0000-0000-0000392C0000}"/>
    <cellStyle name="Normal 5 14 7 5 5" xfId="11327" xr:uid="{00000000-0005-0000-0000-00003A2C0000}"/>
    <cellStyle name="Normal 5 14 7 5 6" xfId="11328" xr:uid="{00000000-0005-0000-0000-00003B2C0000}"/>
    <cellStyle name="Normal 5 14 7 5 7" xfId="11329" xr:uid="{00000000-0005-0000-0000-00003C2C0000}"/>
    <cellStyle name="Normal 5 14 7 5 8" xfId="11330" xr:uid="{00000000-0005-0000-0000-00003D2C0000}"/>
    <cellStyle name="Normal 5 14 7 6" xfId="11331" xr:uid="{00000000-0005-0000-0000-00003E2C0000}"/>
    <cellStyle name="Normal 5 14 7 7" xfId="11332" xr:uid="{00000000-0005-0000-0000-00003F2C0000}"/>
    <cellStyle name="Normal 5 14 7 8" xfId="11333" xr:uid="{00000000-0005-0000-0000-0000402C0000}"/>
    <cellStyle name="Normal 5 14 7 9" xfId="11334" xr:uid="{00000000-0005-0000-0000-0000412C0000}"/>
    <cellStyle name="Normal 5 14 8" xfId="11335" xr:uid="{00000000-0005-0000-0000-0000422C0000}"/>
    <cellStyle name="Normal 5 14 8 10" xfId="11336" xr:uid="{00000000-0005-0000-0000-0000432C0000}"/>
    <cellStyle name="Normal 5 14 8 11" xfId="11337" xr:uid="{00000000-0005-0000-0000-0000442C0000}"/>
    <cellStyle name="Normal 5 14 8 12" xfId="11338" xr:uid="{00000000-0005-0000-0000-0000452C0000}"/>
    <cellStyle name="Normal 5 14 8 2" xfId="11339" xr:uid="{00000000-0005-0000-0000-0000462C0000}"/>
    <cellStyle name="Normal 5 14 8 2 2" xfId="11340" xr:uid="{00000000-0005-0000-0000-0000472C0000}"/>
    <cellStyle name="Normal 5 14 8 2 3" xfId="11341" xr:uid="{00000000-0005-0000-0000-0000482C0000}"/>
    <cellStyle name="Normal 5 14 8 2 4" xfId="11342" xr:uid="{00000000-0005-0000-0000-0000492C0000}"/>
    <cellStyle name="Normal 5 14 8 2 5" xfId="11343" xr:uid="{00000000-0005-0000-0000-00004A2C0000}"/>
    <cellStyle name="Normal 5 14 8 2 6" xfId="11344" xr:uid="{00000000-0005-0000-0000-00004B2C0000}"/>
    <cellStyle name="Normal 5 14 8 2 7" xfId="11345" xr:uid="{00000000-0005-0000-0000-00004C2C0000}"/>
    <cellStyle name="Normal 5 14 8 2 8" xfId="11346" xr:uid="{00000000-0005-0000-0000-00004D2C0000}"/>
    <cellStyle name="Normal 5 14 8 3" xfId="11347" xr:uid="{00000000-0005-0000-0000-00004E2C0000}"/>
    <cellStyle name="Normal 5 14 8 3 2" xfId="11348" xr:uid="{00000000-0005-0000-0000-00004F2C0000}"/>
    <cellStyle name="Normal 5 14 8 3 3" xfId="11349" xr:uid="{00000000-0005-0000-0000-0000502C0000}"/>
    <cellStyle name="Normal 5 14 8 3 4" xfId="11350" xr:uid="{00000000-0005-0000-0000-0000512C0000}"/>
    <cellStyle name="Normal 5 14 8 3 5" xfId="11351" xr:uid="{00000000-0005-0000-0000-0000522C0000}"/>
    <cellStyle name="Normal 5 14 8 3 6" xfId="11352" xr:uid="{00000000-0005-0000-0000-0000532C0000}"/>
    <cellStyle name="Normal 5 14 8 3 7" xfId="11353" xr:uid="{00000000-0005-0000-0000-0000542C0000}"/>
    <cellStyle name="Normal 5 14 8 3 8" xfId="11354" xr:uid="{00000000-0005-0000-0000-0000552C0000}"/>
    <cellStyle name="Normal 5 14 8 4" xfId="11355" xr:uid="{00000000-0005-0000-0000-0000562C0000}"/>
    <cellStyle name="Normal 5 14 8 4 2" xfId="11356" xr:uid="{00000000-0005-0000-0000-0000572C0000}"/>
    <cellStyle name="Normal 5 14 8 4 3" xfId="11357" xr:uid="{00000000-0005-0000-0000-0000582C0000}"/>
    <cellStyle name="Normal 5 14 8 4 4" xfId="11358" xr:uid="{00000000-0005-0000-0000-0000592C0000}"/>
    <cellStyle name="Normal 5 14 8 4 5" xfId="11359" xr:uid="{00000000-0005-0000-0000-00005A2C0000}"/>
    <cellStyle name="Normal 5 14 8 4 6" xfId="11360" xr:uid="{00000000-0005-0000-0000-00005B2C0000}"/>
    <cellStyle name="Normal 5 14 8 4 7" xfId="11361" xr:uid="{00000000-0005-0000-0000-00005C2C0000}"/>
    <cellStyle name="Normal 5 14 8 4 8" xfId="11362" xr:uid="{00000000-0005-0000-0000-00005D2C0000}"/>
    <cellStyle name="Normal 5 14 8 5" xfId="11363" xr:uid="{00000000-0005-0000-0000-00005E2C0000}"/>
    <cellStyle name="Normal 5 14 8 5 2" xfId="11364" xr:uid="{00000000-0005-0000-0000-00005F2C0000}"/>
    <cellStyle name="Normal 5 14 8 5 3" xfId="11365" xr:uid="{00000000-0005-0000-0000-0000602C0000}"/>
    <cellStyle name="Normal 5 14 8 5 4" xfId="11366" xr:uid="{00000000-0005-0000-0000-0000612C0000}"/>
    <cellStyle name="Normal 5 14 8 5 5" xfId="11367" xr:uid="{00000000-0005-0000-0000-0000622C0000}"/>
    <cellStyle name="Normal 5 14 8 5 6" xfId="11368" xr:uid="{00000000-0005-0000-0000-0000632C0000}"/>
    <cellStyle name="Normal 5 14 8 5 7" xfId="11369" xr:uid="{00000000-0005-0000-0000-0000642C0000}"/>
    <cellStyle name="Normal 5 14 8 5 8" xfId="11370" xr:uid="{00000000-0005-0000-0000-0000652C0000}"/>
    <cellStyle name="Normal 5 14 8 6" xfId="11371" xr:uid="{00000000-0005-0000-0000-0000662C0000}"/>
    <cellStyle name="Normal 5 14 8 7" xfId="11372" xr:uid="{00000000-0005-0000-0000-0000672C0000}"/>
    <cellStyle name="Normal 5 14 8 8" xfId="11373" xr:uid="{00000000-0005-0000-0000-0000682C0000}"/>
    <cellStyle name="Normal 5 14 8 9" xfId="11374" xr:uid="{00000000-0005-0000-0000-0000692C0000}"/>
    <cellStyle name="Normal 5 14 9" xfId="11375" xr:uid="{00000000-0005-0000-0000-00006A2C0000}"/>
    <cellStyle name="Normal 5 14 9 10" xfId="11376" xr:uid="{00000000-0005-0000-0000-00006B2C0000}"/>
    <cellStyle name="Normal 5 14 9 11" xfId="11377" xr:uid="{00000000-0005-0000-0000-00006C2C0000}"/>
    <cellStyle name="Normal 5 14 9 12" xfId="11378" xr:uid="{00000000-0005-0000-0000-00006D2C0000}"/>
    <cellStyle name="Normal 5 14 9 2" xfId="11379" xr:uid="{00000000-0005-0000-0000-00006E2C0000}"/>
    <cellStyle name="Normal 5 14 9 2 2" xfId="11380" xr:uid="{00000000-0005-0000-0000-00006F2C0000}"/>
    <cellStyle name="Normal 5 14 9 2 3" xfId="11381" xr:uid="{00000000-0005-0000-0000-0000702C0000}"/>
    <cellStyle name="Normal 5 14 9 2 4" xfId="11382" xr:uid="{00000000-0005-0000-0000-0000712C0000}"/>
    <cellStyle name="Normal 5 14 9 2 5" xfId="11383" xr:uid="{00000000-0005-0000-0000-0000722C0000}"/>
    <cellStyle name="Normal 5 14 9 2 6" xfId="11384" xr:uid="{00000000-0005-0000-0000-0000732C0000}"/>
    <cellStyle name="Normal 5 14 9 2 7" xfId="11385" xr:uid="{00000000-0005-0000-0000-0000742C0000}"/>
    <cellStyle name="Normal 5 14 9 2 8" xfId="11386" xr:uid="{00000000-0005-0000-0000-0000752C0000}"/>
    <cellStyle name="Normal 5 14 9 3" xfId="11387" xr:uid="{00000000-0005-0000-0000-0000762C0000}"/>
    <cellStyle name="Normal 5 14 9 3 2" xfId="11388" xr:uid="{00000000-0005-0000-0000-0000772C0000}"/>
    <cellStyle name="Normal 5 14 9 3 3" xfId="11389" xr:uid="{00000000-0005-0000-0000-0000782C0000}"/>
    <cellStyle name="Normal 5 14 9 3 4" xfId="11390" xr:uid="{00000000-0005-0000-0000-0000792C0000}"/>
    <cellStyle name="Normal 5 14 9 3 5" xfId="11391" xr:uid="{00000000-0005-0000-0000-00007A2C0000}"/>
    <cellStyle name="Normal 5 14 9 3 6" xfId="11392" xr:uid="{00000000-0005-0000-0000-00007B2C0000}"/>
    <cellStyle name="Normal 5 14 9 3 7" xfId="11393" xr:uid="{00000000-0005-0000-0000-00007C2C0000}"/>
    <cellStyle name="Normal 5 14 9 3 8" xfId="11394" xr:uid="{00000000-0005-0000-0000-00007D2C0000}"/>
    <cellStyle name="Normal 5 14 9 4" xfId="11395" xr:uid="{00000000-0005-0000-0000-00007E2C0000}"/>
    <cellStyle name="Normal 5 14 9 4 2" xfId="11396" xr:uid="{00000000-0005-0000-0000-00007F2C0000}"/>
    <cellStyle name="Normal 5 14 9 4 3" xfId="11397" xr:uid="{00000000-0005-0000-0000-0000802C0000}"/>
    <cellStyle name="Normal 5 14 9 4 4" xfId="11398" xr:uid="{00000000-0005-0000-0000-0000812C0000}"/>
    <cellStyle name="Normal 5 14 9 4 5" xfId="11399" xr:uid="{00000000-0005-0000-0000-0000822C0000}"/>
    <cellStyle name="Normal 5 14 9 4 6" xfId="11400" xr:uid="{00000000-0005-0000-0000-0000832C0000}"/>
    <cellStyle name="Normal 5 14 9 4 7" xfId="11401" xr:uid="{00000000-0005-0000-0000-0000842C0000}"/>
    <cellStyle name="Normal 5 14 9 4 8" xfId="11402" xr:uid="{00000000-0005-0000-0000-0000852C0000}"/>
    <cellStyle name="Normal 5 14 9 5" xfId="11403" xr:uid="{00000000-0005-0000-0000-0000862C0000}"/>
    <cellStyle name="Normal 5 14 9 5 2" xfId="11404" xr:uid="{00000000-0005-0000-0000-0000872C0000}"/>
    <cellStyle name="Normal 5 14 9 5 3" xfId="11405" xr:uid="{00000000-0005-0000-0000-0000882C0000}"/>
    <cellStyle name="Normal 5 14 9 5 4" xfId="11406" xr:uid="{00000000-0005-0000-0000-0000892C0000}"/>
    <cellStyle name="Normal 5 14 9 5 5" xfId="11407" xr:uid="{00000000-0005-0000-0000-00008A2C0000}"/>
    <cellStyle name="Normal 5 14 9 5 6" xfId="11408" xr:uid="{00000000-0005-0000-0000-00008B2C0000}"/>
    <cellStyle name="Normal 5 14 9 5 7" xfId="11409" xr:uid="{00000000-0005-0000-0000-00008C2C0000}"/>
    <cellStyle name="Normal 5 14 9 5 8" xfId="11410" xr:uid="{00000000-0005-0000-0000-00008D2C0000}"/>
    <cellStyle name="Normal 5 14 9 6" xfId="11411" xr:uid="{00000000-0005-0000-0000-00008E2C0000}"/>
    <cellStyle name="Normal 5 14 9 7" xfId="11412" xr:uid="{00000000-0005-0000-0000-00008F2C0000}"/>
    <cellStyle name="Normal 5 14 9 8" xfId="11413" xr:uid="{00000000-0005-0000-0000-0000902C0000}"/>
    <cellStyle name="Normal 5 14 9 9" xfId="11414" xr:uid="{00000000-0005-0000-0000-0000912C0000}"/>
    <cellStyle name="Normal 5 15" xfId="11415" xr:uid="{00000000-0005-0000-0000-0000922C0000}"/>
    <cellStyle name="Normal 5 15 10" xfId="11416" xr:uid="{00000000-0005-0000-0000-0000932C0000}"/>
    <cellStyle name="Normal 5 15 10 10" xfId="11417" xr:uid="{00000000-0005-0000-0000-0000942C0000}"/>
    <cellStyle name="Normal 5 15 10 11" xfId="11418" xr:uid="{00000000-0005-0000-0000-0000952C0000}"/>
    <cellStyle name="Normal 5 15 10 12" xfId="11419" xr:uid="{00000000-0005-0000-0000-0000962C0000}"/>
    <cellStyle name="Normal 5 15 10 2" xfId="11420" xr:uid="{00000000-0005-0000-0000-0000972C0000}"/>
    <cellStyle name="Normal 5 15 10 2 2" xfId="11421" xr:uid="{00000000-0005-0000-0000-0000982C0000}"/>
    <cellStyle name="Normal 5 15 10 2 3" xfId="11422" xr:uid="{00000000-0005-0000-0000-0000992C0000}"/>
    <cellStyle name="Normal 5 15 10 2 4" xfId="11423" xr:uid="{00000000-0005-0000-0000-00009A2C0000}"/>
    <cellStyle name="Normal 5 15 10 2 5" xfId="11424" xr:uid="{00000000-0005-0000-0000-00009B2C0000}"/>
    <cellStyle name="Normal 5 15 10 2 6" xfId="11425" xr:uid="{00000000-0005-0000-0000-00009C2C0000}"/>
    <cellStyle name="Normal 5 15 10 2 7" xfId="11426" xr:uid="{00000000-0005-0000-0000-00009D2C0000}"/>
    <cellStyle name="Normal 5 15 10 2 8" xfId="11427" xr:uid="{00000000-0005-0000-0000-00009E2C0000}"/>
    <cellStyle name="Normal 5 15 10 3" xfId="11428" xr:uid="{00000000-0005-0000-0000-00009F2C0000}"/>
    <cellStyle name="Normal 5 15 10 3 2" xfId="11429" xr:uid="{00000000-0005-0000-0000-0000A02C0000}"/>
    <cellStyle name="Normal 5 15 10 3 3" xfId="11430" xr:uid="{00000000-0005-0000-0000-0000A12C0000}"/>
    <cellStyle name="Normal 5 15 10 3 4" xfId="11431" xr:uid="{00000000-0005-0000-0000-0000A22C0000}"/>
    <cellStyle name="Normal 5 15 10 3 5" xfId="11432" xr:uid="{00000000-0005-0000-0000-0000A32C0000}"/>
    <cellStyle name="Normal 5 15 10 3 6" xfId="11433" xr:uid="{00000000-0005-0000-0000-0000A42C0000}"/>
    <cellStyle name="Normal 5 15 10 3 7" xfId="11434" xr:uid="{00000000-0005-0000-0000-0000A52C0000}"/>
    <cellStyle name="Normal 5 15 10 3 8" xfId="11435" xr:uid="{00000000-0005-0000-0000-0000A62C0000}"/>
    <cellStyle name="Normal 5 15 10 4" xfId="11436" xr:uid="{00000000-0005-0000-0000-0000A72C0000}"/>
    <cellStyle name="Normal 5 15 10 4 2" xfId="11437" xr:uid="{00000000-0005-0000-0000-0000A82C0000}"/>
    <cellStyle name="Normal 5 15 10 4 3" xfId="11438" xr:uid="{00000000-0005-0000-0000-0000A92C0000}"/>
    <cellStyle name="Normal 5 15 10 4 4" xfId="11439" xr:uid="{00000000-0005-0000-0000-0000AA2C0000}"/>
    <cellStyle name="Normal 5 15 10 4 5" xfId="11440" xr:uid="{00000000-0005-0000-0000-0000AB2C0000}"/>
    <cellStyle name="Normal 5 15 10 4 6" xfId="11441" xr:uid="{00000000-0005-0000-0000-0000AC2C0000}"/>
    <cellStyle name="Normal 5 15 10 4 7" xfId="11442" xr:uid="{00000000-0005-0000-0000-0000AD2C0000}"/>
    <cellStyle name="Normal 5 15 10 4 8" xfId="11443" xr:uid="{00000000-0005-0000-0000-0000AE2C0000}"/>
    <cellStyle name="Normal 5 15 10 5" xfId="11444" xr:uid="{00000000-0005-0000-0000-0000AF2C0000}"/>
    <cellStyle name="Normal 5 15 10 5 2" xfId="11445" xr:uid="{00000000-0005-0000-0000-0000B02C0000}"/>
    <cellStyle name="Normal 5 15 10 5 3" xfId="11446" xr:uid="{00000000-0005-0000-0000-0000B12C0000}"/>
    <cellStyle name="Normal 5 15 10 5 4" xfId="11447" xr:uid="{00000000-0005-0000-0000-0000B22C0000}"/>
    <cellStyle name="Normal 5 15 10 5 5" xfId="11448" xr:uid="{00000000-0005-0000-0000-0000B32C0000}"/>
    <cellStyle name="Normal 5 15 10 5 6" xfId="11449" xr:uid="{00000000-0005-0000-0000-0000B42C0000}"/>
    <cellStyle name="Normal 5 15 10 5 7" xfId="11450" xr:uid="{00000000-0005-0000-0000-0000B52C0000}"/>
    <cellStyle name="Normal 5 15 10 5 8" xfId="11451" xr:uid="{00000000-0005-0000-0000-0000B62C0000}"/>
    <cellStyle name="Normal 5 15 10 6" xfId="11452" xr:uid="{00000000-0005-0000-0000-0000B72C0000}"/>
    <cellStyle name="Normal 5 15 10 7" xfId="11453" xr:uid="{00000000-0005-0000-0000-0000B82C0000}"/>
    <cellStyle name="Normal 5 15 10 8" xfId="11454" xr:uid="{00000000-0005-0000-0000-0000B92C0000}"/>
    <cellStyle name="Normal 5 15 10 9" xfId="11455" xr:uid="{00000000-0005-0000-0000-0000BA2C0000}"/>
    <cellStyle name="Normal 5 15 11" xfId="11456" xr:uid="{00000000-0005-0000-0000-0000BB2C0000}"/>
    <cellStyle name="Normal 5 15 11 10" xfId="11457" xr:uid="{00000000-0005-0000-0000-0000BC2C0000}"/>
    <cellStyle name="Normal 5 15 11 11" xfId="11458" xr:uid="{00000000-0005-0000-0000-0000BD2C0000}"/>
    <cellStyle name="Normal 5 15 11 12" xfId="11459" xr:uid="{00000000-0005-0000-0000-0000BE2C0000}"/>
    <cellStyle name="Normal 5 15 11 2" xfId="11460" xr:uid="{00000000-0005-0000-0000-0000BF2C0000}"/>
    <cellStyle name="Normal 5 15 11 2 2" xfId="11461" xr:uid="{00000000-0005-0000-0000-0000C02C0000}"/>
    <cellStyle name="Normal 5 15 11 2 3" xfId="11462" xr:uid="{00000000-0005-0000-0000-0000C12C0000}"/>
    <cellStyle name="Normal 5 15 11 2 4" xfId="11463" xr:uid="{00000000-0005-0000-0000-0000C22C0000}"/>
    <cellStyle name="Normal 5 15 11 2 5" xfId="11464" xr:uid="{00000000-0005-0000-0000-0000C32C0000}"/>
    <cellStyle name="Normal 5 15 11 2 6" xfId="11465" xr:uid="{00000000-0005-0000-0000-0000C42C0000}"/>
    <cellStyle name="Normal 5 15 11 2 7" xfId="11466" xr:uid="{00000000-0005-0000-0000-0000C52C0000}"/>
    <cellStyle name="Normal 5 15 11 2 8" xfId="11467" xr:uid="{00000000-0005-0000-0000-0000C62C0000}"/>
    <cellStyle name="Normal 5 15 11 3" xfId="11468" xr:uid="{00000000-0005-0000-0000-0000C72C0000}"/>
    <cellStyle name="Normal 5 15 11 3 2" xfId="11469" xr:uid="{00000000-0005-0000-0000-0000C82C0000}"/>
    <cellStyle name="Normal 5 15 11 3 3" xfId="11470" xr:uid="{00000000-0005-0000-0000-0000C92C0000}"/>
    <cellStyle name="Normal 5 15 11 3 4" xfId="11471" xr:uid="{00000000-0005-0000-0000-0000CA2C0000}"/>
    <cellStyle name="Normal 5 15 11 3 5" xfId="11472" xr:uid="{00000000-0005-0000-0000-0000CB2C0000}"/>
    <cellStyle name="Normal 5 15 11 3 6" xfId="11473" xr:uid="{00000000-0005-0000-0000-0000CC2C0000}"/>
    <cellStyle name="Normal 5 15 11 3 7" xfId="11474" xr:uid="{00000000-0005-0000-0000-0000CD2C0000}"/>
    <cellStyle name="Normal 5 15 11 3 8" xfId="11475" xr:uid="{00000000-0005-0000-0000-0000CE2C0000}"/>
    <cellStyle name="Normal 5 15 11 4" xfId="11476" xr:uid="{00000000-0005-0000-0000-0000CF2C0000}"/>
    <cellStyle name="Normal 5 15 11 4 2" xfId="11477" xr:uid="{00000000-0005-0000-0000-0000D02C0000}"/>
    <cellStyle name="Normal 5 15 11 4 3" xfId="11478" xr:uid="{00000000-0005-0000-0000-0000D12C0000}"/>
    <cellStyle name="Normal 5 15 11 4 4" xfId="11479" xr:uid="{00000000-0005-0000-0000-0000D22C0000}"/>
    <cellStyle name="Normal 5 15 11 4 5" xfId="11480" xr:uid="{00000000-0005-0000-0000-0000D32C0000}"/>
    <cellStyle name="Normal 5 15 11 4 6" xfId="11481" xr:uid="{00000000-0005-0000-0000-0000D42C0000}"/>
    <cellStyle name="Normal 5 15 11 4 7" xfId="11482" xr:uid="{00000000-0005-0000-0000-0000D52C0000}"/>
    <cellStyle name="Normal 5 15 11 4 8" xfId="11483" xr:uid="{00000000-0005-0000-0000-0000D62C0000}"/>
    <cellStyle name="Normal 5 15 11 5" xfId="11484" xr:uid="{00000000-0005-0000-0000-0000D72C0000}"/>
    <cellStyle name="Normal 5 15 11 5 2" xfId="11485" xr:uid="{00000000-0005-0000-0000-0000D82C0000}"/>
    <cellStyle name="Normal 5 15 11 5 3" xfId="11486" xr:uid="{00000000-0005-0000-0000-0000D92C0000}"/>
    <cellStyle name="Normal 5 15 11 5 4" xfId="11487" xr:uid="{00000000-0005-0000-0000-0000DA2C0000}"/>
    <cellStyle name="Normal 5 15 11 5 5" xfId="11488" xr:uid="{00000000-0005-0000-0000-0000DB2C0000}"/>
    <cellStyle name="Normal 5 15 11 5 6" xfId="11489" xr:uid="{00000000-0005-0000-0000-0000DC2C0000}"/>
    <cellStyle name="Normal 5 15 11 5 7" xfId="11490" xr:uid="{00000000-0005-0000-0000-0000DD2C0000}"/>
    <cellStyle name="Normal 5 15 11 5 8" xfId="11491" xr:uid="{00000000-0005-0000-0000-0000DE2C0000}"/>
    <cellStyle name="Normal 5 15 11 6" xfId="11492" xr:uid="{00000000-0005-0000-0000-0000DF2C0000}"/>
    <cellStyle name="Normal 5 15 11 7" xfId="11493" xr:uid="{00000000-0005-0000-0000-0000E02C0000}"/>
    <cellStyle name="Normal 5 15 11 8" xfId="11494" xr:uid="{00000000-0005-0000-0000-0000E12C0000}"/>
    <cellStyle name="Normal 5 15 11 9" xfId="11495" xr:uid="{00000000-0005-0000-0000-0000E22C0000}"/>
    <cellStyle name="Normal 5 15 12" xfId="11496" xr:uid="{00000000-0005-0000-0000-0000E32C0000}"/>
    <cellStyle name="Normal 5 15 12 10" xfId="11497" xr:uid="{00000000-0005-0000-0000-0000E42C0000}"/>
    <cellStyle name="Normal 5 15 12 11" xfId="11498" xr:uid="{00000000-0005-0000-0000-0000E52C0000}"/>
    <cellStyle name="Normal 5 15 12 12" xfId="11499" xr:uid="{00000000-0005-0000-0000-0000E62C0000}"/>
    <cellStyle name="Normal 5 15 12 2" xfId="11500" xr:uid="{00000000-0005-0000-0000-0000E72C0000}"/>
    <cellStyle name="Normal 5 15 12 2 2" xfId="11501" xr:uid="{00000000-0005-0000-0000-0000E82C0000}"/>
    <cellStyle name="Normal 5 15 12 2 3" xfId="11502" xr:uid="{00000000-0005-0000-0000-0000E92C0000}"/>
    <cellStyle name="Normal 5 15 12 2 4" xfId="11503" xr:uid="{00000000-0005-0000-0000-0000EA2C0000}"/>
    <cellStyle name="Normal 5 15 12 2 5" xfId="11504" xr:uid="{00000000-0005-0000-0000-0000EB2C0000}"/>
    <cellStyle name="Normal 5 15 12 2 6" xfId="11505" xr:uid="{00000000-0005-0000-0000-0000EC2C0000}"/>
    <cellStyle name="Normal 5 15 12 2 7" xfId="11506" xr:uid="{00000000-0005-0000-0000-0000ED2C0000}"/>
    <cellStyle name="Normal 5 15 12 2 8" xfId="11507" xr:uid="{00000000-0005-0000-0000-0000EE2C0000}"/>
    <cellStyle name="Normal 5 15 12 3" xfId="11508" xr:uid="{00000000-0005-0000-0000-0000EF2C0000}"/>
    <cellStyle name="Normal 5 15 12 3 2" xfId="11509" xr:uid="{00000000-0005-0000-0000-0000F02C0000}"/>
    <cellStyle name="Normal 5 15 12 3 3" xfId="11510" xr:uid="{00000000-0005-0000-0000-0000F12C0000}"/>
    <cellStyle name="Normal 5 15 12 3 4" xfId="11511" xr:uid="{00000000-0005-0000-0000-0000F22C0000}"/>
    <cellStyle name="Normal 5 15 12 3 5" xfId="11512" xr:uid="{00000000-0005-0000-0000-0000F32C0000}"/>
    <cellStyle name="Normal 5 15 12 3 6" xfId="11513" xr:uid="{00000000-0005-0000-0000-0000F42C0000}"/>
    <cellStyle name="Normal 5 15 12 3 7" xfId="11514" xr:uid="{00000000-0005-0000-0000-0000F52C0000}"/>
    <cellStyle name="Normal 5 15 12 3 8" xfId="11515" xr:uid="{00000000-0005-0000-0000-0000F62C0000}"/>
    <cellStyle name="Normal 5 15 12 4" xfId="11516" xr:uid="{00000000-0005-0000-0000-0000F72C0000}"/>
    <cellStyle name="Normal 5 15 12 4 2" xfId="11517" xr:uid="{00000000-0005-0000-0000-0000F82C0000}"/>
    <cellStyle name="Normal 5 15 12 4 3" xfId="11518" xr:uid="{00000000-0005-0000-0000-0000F92C0000}"/>
    <cellStyle name="Normal 5 15 12 4 4" xfId="11519" xr:uid="{00000000-0005-0000-0000-0000FA2C0000}"/>
    <cellStyle name="Normal 5 15 12 4 5" xfId="11520" xr:uid="{00000000-0005-0000-0000-0000FB2C0000}"/>
    <cellStyle name="Normal 5 15 12 4 6" xfId="11521" xr:uid="{00000000-0005-0000-0000-0000FC2C0000}"/>
    <cellStyle name="Normal 5 15 12 4 7" xfId="11522" xr:uid="{00000000-0005-0000-0000-0000FD2C0000}"/>
    <cellStyle name="Normal 5 15 12 4 8" xfId="11523" xr:uid="{00000000-0005-0000-0000-0000FE2C0000}"/>
    <cellStyle name="Normal 5 15 12 5" xfId="11524" xr:uid="{00000000-0005-0000-0000-0000FF2C0000}"/>
    <cellStyle name="Normal 5 15 12 5 2" xfId="11525" xr:uid="{00000000-0005-0000-0000-0000002D0000}"/>
    <cellStyle name="Normal 5 15 12 5 3" xfId="11526" xr:uid="{00000000-0005-0000-0000-0000012D0000}"/>
    <cellStyle name="Normal 5 15 12 5 4" xfId="11527" xr:uid="{00000000-0005-0000-0000-0000022D0000}"/>
    <cellStyle name="Normal 5 15 12 5 5" xfId="11528" xr:uid="{00000000-0005-0000-0000-0000032D0000}"/>
    <cellStyle name="Normal 5 15 12 5 6" xfId="11529" xr:uid="{00000000-0005-0000-0000-0000042D0000}"/>
    <cellStyle name="Normal 5 15 12 5 7" xfId="11530" xr:uid="{00000000-0005-0000-0000-0000052D0000}"/>
    <cellStyle name="Normal 5 15 12 5 8" xfId="11531" xr:uid="{00000000-0005-0000-0000-0000062D0000}"/>
    <cellStyle name="Normal 5 15 12 6" xfId="11532" xr:uid="{00000000-0005-0000-0000-0000072D0000}"/>
    <cellStyle name="Normal 5 15 12 7" xfId="11533" xr:uid="{00000000-0005-0000-0000-0000082D0000}"/>
    <cellStyle name="Normal 5 15 12 8" xfId="11534" xr:uid="{00000000-0005-0000-0000-0000092D0000}"/>
    <cellStyle name="Normal 5 15 12 9" xfId="11535" xr:uid="{00000000-0005-0000-0000-00000A2D0000}"/>
    <cellStyle name="Normal 5 15 13" xfId="11536" xr:uid="{00000000-0005-0000-0000-00000B2D0000}"/>
    <cellStyle name="Normal 5 15 13 10" xfId="11537" xr:uid="{00000000-0005-0000-0000-00000C2D0000}"/>
    <cellStyle name="Normal 5 15 13 11" xfId="11538" xr:uid="{00000000-0005-0000-0000-00000D2D0000}"/>
    <cellStyle name="Normal 5 15 13 12" xfId="11539" xr:uid="{00000000-0005-0000-0000-00000E2D0000}"/>
    <cellStyle name="Normal 5 15 13 2" xfId="11540" xr:uid="{00000000-0005-0000-0000-00000F2D0000}"/>
    <cellStyle name="Normal 5 15 13 2 2" xfId="11541" xr:uid="{00000000-0005-0000-0000-0000102D0000}"/>
    <cellStyle name="Normal 5 15 13 2 3" xfId="11542" xr:uid="{00000000-0005-0000-0000-0000112D0000}"/>
    <cellStyle name="Normal 5 15 13 2 4" xfId="11543" xr:uid="{00000000-0005-0000-0000-0000122D0000}"/>
    <cellStyle name="Normal 5 15 13 2 5" xfId="11544" xr:uid="{00000000-0005-0000-0000-0000132D0000}"/>
    <cellStyle name="Normal 5 15 13 2 6" xfId="11545" xr:uid="{00000000-0005-0000-0000-0000142D0000}"/>
    <cellStyle name="Normal 5 15 13 2 7" xfId="11546" xr:uid="{00000000-0005-0000-0000-0000152D0000}"/>
    <cellStyle name="Normal 5 15 13 2 8" xfId="11547" xr:uid="{00000000-0005-0000-0000-0000162D0000}"/>
    <cellStyle name="Normal 5 15 13 3" xfId="11548" xr:uid="{00000000-0005-0000-0000-0000172D0000}"/>
    <cellStyle name="Normal 5 15 13 3 2" xfId="11549" xr:uid="{00000000-0005-0000-0000-0000182D0000}"/>
    <cellStyle name="Normal 5 15 13 3 3" xfId="11550" xr:uid="{00000000-0005-0000-0000-0000192D0000}"/>
    <cellStyle name="Normal 5 15 13 3 4" xfId="11551" xr:uid="{00000000-0005-0000-0000-00001A2D0000}"/>
    <cellStyle name="Normal 5 15 13 3 5" xfId="11552" xr:uid="{00000000-0005-0000-0000-00001B2D0000}"/>
    <cellStyle name="Normal 5 15 13 3 6" xfId="11553" xr:uid="{00000000-0005-0000-0000-00001C2D0000}"/>
    <cellStyle name="Normal 5 15 13 3 7" xfId="11554" xr:uid="{00000000-0005-0000-0000-00001D2D0000}"/>
    <cellStyle name="Normal 5 15 13 3 8" xfId="11555" xr:uid="{00000000-0005-0000-0000-00001E2D0000}"/>
    <cellStyle name="Normal 5 15 13 4" xfId="11556" xr:uid="{00000000-0005-0000-0000-00001F2D0000}"/>
    <cellStyle name="Normal 5 15 13 4 2" xfId="11557" xr:uid="{00000000-0005-0000-0000-0000202D0000}"/>
    <cellStyle name="Normal 5 15 13 4 3" xfId="11558" xr:uid="{00000000-0005-0000-0000-0000212D0000}"/>
    <cellStyle name="Normal 5 15 13 4 4" xfId="11559" xr:uid="{00000000-0005-0000-0000-0000222D0000}"/>
    <cellStyle name="Normal 5 15 13 4 5" xfId="11560" xr:uid="{00000000-0005-0000-0000-0000232D0000}"/>
    <cellStyle name="Normal 5 15 13 4 6" xfId="11561" xr:uid="{00000000-0005-0000-0000-0000242D0000}"/>
    <cellStyle name="Normal 5 15 13 4 7" xfId="11562" xr:uid="{00000000-0005-0000-0000-0000252D0000}"/>
    <cellStyle name="Normal 5 15 13 4 8" xfId="11563" xr:uid="{00000000-0005-0000-0000-0000262D0000}"/>
    <cellStyle name="Normal 5 15 13 5" xfId="11564" xr:uid="{00000000-0005-0000-0000-0000272D0000}"/>
    <cellStyle name="Normal 5 15 13 5 2" xfId="11565" xr:uid="{00000000-0005-0000-0000-0000282D0000}"/>
    <cellStyle name="Normal 5 15 13 5 3" xfId="11566" xr:uid="{00000000-0005-0000-0000-0000292D0000}"/>
    <cellStyle name="Normal 5 15 13 5 4" xfId="11567" xr:uid="{00000000-0005-0000-0000-00002A2D0000}"/>
    <cellStyle name="Normal 5 15 13 5 5" xfId="11568" xr:uid="{00000000-0005-0000-0000-00002B2D0000}"/>
    <cellStyle name="Normal 5 15 13 5 6" xfId="11569" xr:uid="{00000000-0005-0000-0000-00002C2D0000}"/>
    <cellStyle name="Normal 5 15 13 5 7" xfId="11570" xr:uid="{00000000-0005-0000-0000-00002D2D0000}"/>
    <cellStyle name="Normal 5 15 13 5 8" xfId="11571" xr:uid="{00000000-0005-0000-0000-00002E2D0000}"/>
    <cellStyle name="Normal 5 15 13 6" xfId="11572" xr:uid="{00000000-0005-0000-0000-00002F2D0000}"/>
    <cellStyle name="Normal 5 15 13 7" xfId="11573" xr:uid="{00000000-0005-0000-0000-0000302D0000}"/>
    <cellStyle name="Normal 5 15 13 8" xfId="11574" xr:uid="{00000000-0005-0000-0000-0000312D0000}"/>
    <cellStyle name="Normal 5 15 13 9" xfId="11575" xr:uid="{00000000-0005-0000-0000-0000322D0000}"/>
    <cellStyle name="Normal 5 15 14" xfId="11576" xr:uid="{00000000-0005-0000-0000-0000332D0000}"/>
    <cellStyle name="Normal 5 15 14 10" xfId="11577" xr:uid="{00000000-0005-0000-0000-0000342D0000}"/>
    <cellStyle name="Normal 5 15 14 11" xfId="11578" xr:uid="{00000000-0005-0000-0000-0000352D0000}"/>
    <cellStyle name="Normal 5 15 14 12" xfId="11579" xr:uid="{00000000-0005-0000-0000-0000362D0000}"/>
    <cellStyle name="Normal 5 15 14 2" xfId="11580" xr:uid="{00000000-0005-0000-0000-0000372D0000}"/>
    <cellStyle name="Normal 5 15 14 2 2" xfId="11581" xr:uid="{00000000-0005-0000-0000-0000382D0000}"/>
    <cellStyle name="Normal 5 15 14 2 3" xfId="11582" xr:uid="{00000000-0005-0000-0000-0000392D0000}"/>
    <cellStyle name="Normal 5 15 14 2 4" xfId="11583" xr:uid="{00000000-0005-0000-0000-00003A2D0000}"/>
    <cellStyle name="Normal 5 15 14 2 5" xfId="11584" xr:uid="{00000000-0005-0000-0000-00003B2D0000}"/>
    <cellStyle name="Normal 5 15 14 2 6" xfId="11585" xr:uid="{00000000-0005-0000-0000-00003C2D0000}"/>
    <cellStyle name="Normal 5 15 14 2 7" xfId="11586" xr:uid="{00000000-0005-0000-0000-00003D2D0000}"/>
    <cellStyle name="Normal 5 15 14 2 8" xfId="11587" xr:uid="{00000000-0005-0000-0000-00003E2D0000}"/>
    <cellStyle name="Normal 5 15 14 3" xfId="11588" xr:uid="{00000000-0005-0000-0000-00003F2D0000}"/>
    <cellStyle name="Normal 5 15 14 3 2" xfId="11589" xr:uid="{00000000-0005-0000-0000-0000402D0000}"/>
    <cellStyle name="Normal 5 15 14 3 3" xfId="11590" xr:uid="{00000000-0005-0000-0000-0000412D0000}"/>
    <cellStyle name="Normal 5 15 14 3 4" xfId="11591" xr:uid="{00000000-0005-0000-0000-0000422D0000}"/>
    <cellStyle name="Normal 5 15 14 3 5" xfId="11592" xr:uid="{00000000-0005-0000-0000-0000432D0000}"/>
    <cellStyle name="Normal 5 15 14 3 6" xfId="11593" xr:uid="{00000000-0005-0000-0000-0000442D0000}"/>
    <cellStyle name="Normal 5 15 14 3 7" xfId="11594" xr:uid="{00000000-0005-0000-0000-0000452D0000}"/>
    <cellStyle name="Normal 5 15 14 3 8" xfId="11595" xr:uid="{00000000-0005-0000-0000-0000462D0000}"/>
    <cellStyle name="Normal 5 15 14 4" xfId="11596" xr:uid="{00000000-0005-0000-0000-0000472D0000}"/>
    <cellStyle name="Normal 5 15 14 4 2" xfId="11597" xr:uid="{00000000-0005-0000-0000-0000482D0000}"/>
    <cellStyle name="Normal 5 15 14 4 3" xfId="11598" xr:uid="{00000000-0005-0000-0000-0000492D0000}"/>
    <cellStyle name="Normal 5 15 14 4 4" xfId="11599" xr:uid="{00000000-0005-0000-0000-00004A2D0000}"/>
    <cellStyle name="Normal 5 15 14 4 5" xfId="11600" xr:uid="{00000000-0005-0000-0000-00004B2D0000}"/>
    <cellStyle name="Normal 5 15 14 4 6" xfId="11601" xr:uid="{00000000-0005-0000-0000-00004C2D0000}"/>
    <cellStyle name="Normal 5 15 14 4 7" xfId="11602" xr:uid="{00000000-0005-0000-0000-00004D2D0000}"/>
    <cellStyle name="Normal 5 15 14 4 8" xfId="11603" xr:uid="{00000000-0005-0000-0000-00004E2D0000}"/>
    <cellStyle name="Normal 5 15 14 5" xfId="11604" xr:uid="{00000000-0005-0000-0000-00004F2D0000}"/>
    <cellStyle name="Normal 5 15 14 5 2" xfId="11605" xr:uid="{00000000-0005-0000-0000-0000502D0000}"/>
    <cellStyle name="Normal 5 15 14 5 3" xfId="11606" xr:uid="{00000000-0005-0000-0000-0000512D0000}"/>
    <cellStyle name="Normal 5 15 14 5 4" xfId="11607" xr:uid="{00000000-0005-0000-0000-0000522D0000}"/>
    <cellStyle name="Normal 5 15 14 5 5" xfId="11608" xr:uid="{00000000-0005-0000-0000-0000532D0000}"/>
    <cellStyle name="Normal 5 15 14 5 6" xfId="11609" xr:uid="{00000000-0005-0000-0000-0000542D0000}"/>
    <cellStyle name="Normal 5 15 14 5 7" xfId="11610" xr:uid="{00000000-0005-0000-0000-0000552D0000}"/>
    <cellStyle name="Normal 5 15 14 5 8" xfId="11611" xr:uid="{00000000-0005-0000-0000-0000562D0000}"/>
    <cellStyle name="Normal 5 15 14 6" xfId="11612" xr:uid="{00000000-0005-0000-0000-0000572D0000}"/>
    <cellStyle name="Normal 5 15 14 7" xfId="11613" xr:uid="{00000000-0005-0000-0000-0000582D0000}"/>
    <cellStyle name="Normal 5 15 14 8" xfId="11614" xr:uid="{00000000-0005-0000-0000-0000592D0000}"/>
    <cellStyle name="Normal 5 15 14 9" xfId="11615" xr:uid="{00000000-0005-0000-0000-00005A2D0000}"/>
    <cellStyle name="Normal 5 15 15" xfId="11616" xr:uid="{00000000-0005-0000-0000-00005B2D0000}"/>
    <cellStyle name="Normal 5 15 15 10" xfId="11617" xr:uid="{00000000-0005-0000-0000-00005C2D0000}"/>
    <cellStyle name="Normal 5 15 15 11" xfId="11618" xr:uid="{00000000-0005-0000-0000-00005D2D0000}"/>
    <cellStyle name="Normal 5 15 15 12" xfId="11619" xr:uid="{00000000-0005-0000-0000-00005E2D0000}"/>
    <cellStyle name="Normal 5 15 15 2" xfId="11620" xr:uid="{00000000-0005-0000-0000-00005F2D0000}"/>
    <cellStyle name="Normal 5 15 15 2 2" xfId="11621" xr:uid="{00000000-0005-0000-0000-0000602D0000}"/>
    <cellStyle name="Normal 5 15 15 2 3" xfId="11622" xr:uid="{00000000-0005-0000-0000-0000612D0000}"/>
    <cellStyle name="Normal 5 15 15 2 4" xfId="11623" xr:uid="{00000000-0005-0000-0000-0000622D0000}"/>
    <cellStyle name="Normal 5 15 15 2 5" xfId="11624" xr:uid="{00000000-0005-0000-0000-0000632D0000}"/>
    <cellStyle name="Normal 5 15 15 2 6" xfId="11625" xr:uid="{00000000-0005-0000-0000-0000642D0000}"/>
    <cellStyle name="Normal 5 15 15 2 7" xfId="11626" xr:uid="{00000000-0005-0000-0000-0000652D0000}"/>
    <cellStyle name="Normal 5 15 15 2 8" xfId="11627" xr:uid="{00000000-0005-0000-0000-0000662D0000}"/>
    <cellStyle name="Normal 5 15 15 3" xfId="11628" xr:uid="{00000000-0005-0000-0000-0000672D0000}"/>
    <cellStyle name="Normal 5 15 15 3 2" xfId="11629" xr:uid="{00000000-0005-0000-0000-0000682D0000}"/>
    <cellStyle name="Normal 5 15 15 3 3" xfId="11630" xr:uid="{00000000-0005-0000-0000-0000692D0000}"/>
    <cellStyle name="Normal 5 15 15 3 4" xfId="11631" xr:uid="{00000000-0005-0000-0000-00006A2D0000}"/>
    <cellStyle name="Normal 5 15 15 3 5" xfId="11632" xr:uid="{00000000-0005-0000-0000-00006B2D0000}"/>
    <cellStyle name="Normal 5 15 15 3 6" xfId="11633" xr:uid="{00000000-0005-0000-0000-00006C2D0000}"/>
    <cellStyle name="Normal 5 15 15 3 7" xfId="11634" xr:uid="{00000000-0005-0000-0000-00006D2D0000}"/>
    <cellStyle name="Normal 5 15 15 3 8" xfId="11635" xr:uid="{00000000-0005-0000-0000-00006E2D0000}"/>
    <cellStyle name="Normal 5 15 15 4" xfId="11636" xr:uid="{00000000-0005-0000-0000-00006F2D0000}"/>
    <cellStyle name="Normal 5 15 15 4 2" xfId="11637" xr:uid="{00000000-0005-0000-0000-0000702D0000}"/>
    <cellStyle name="Normal 5 15 15 4 3" xfId="11638" xr:uid="{00000000-0005-0000-0000-0000712D0000}"/>
    <cellStyle name="Normal 5 15 15 4 4" xfId="11639" xr:uid="{00000000-0005-0000-0000-0000722D0000}"/>
    <cellStyle name="Normal 5 15 15 4 5" xfId="11640" xr:uid="{00000000-0005-0000-0000-0000732D0000}"/>
    <cellStyle name="Normal 5 15 15 4 6" xfId="11641" xr:uid="{00000000-0005-0000-0000-0000742D0000}"/>
    <cellStyle name="Normal 5 15 15 4 7" xfId="11642" xr:uid="{00000000-0005-0000-0000-0000752D0000}"/>
    <cellStyle name="Normal 5 15 15 4 8" xfId="11643" xr:uid="{00000000-0005-0000-0000-0000762D0000}"/>
    <cellStyle name="Normal 5 15 15 5" xfId="11644" xr:uid="{00000000-0005-0000-0000-0000772D0000}"/>
    <cellStyle name="Normal 5 15 15 5 2" xfId="11645" xr:uid="{00000000-0005-0000-0000-0000782D0000}"/>
    <cellStyle name="Normal 5 15 15 5 3" xfId="11646" xr:uid="{00000000-0005-0000-0000-0000792D0000}"/>
    <cellStyle name="Normal 5 15 15 5 4" xfId="11647" xr:uid="{00000000-0005-0000-0000-00007A2D0000}"/>
    <cellStyle name="Normal 5 15 15 5 5" xfId="11648" xr:uid="{00000000-0005-0000-0000-00007B2D0000}"/>
    <cellStyle name="Normal 5 15 15 5 6" xfId="11649" xr:uid="{00000000-0005-0000-0000-00007C2D0000}"/>
    <cellStyle name="Normal 5 15 15 5 7" xfId="11650" xr:uid="{00000000-0005-0000-0000-00007D2D0000}"/>
    <cellStyle name="Normal 5 15 15 5 8" xfId="11651" xr:uid="{00000000-0005-0000-0000-00007E2D0000}"/>
    <cellStyle name="Normal 5 15 15 6" xfId="11652" xr:uid="{00000000-0005-0000-0000-00007F2D0000}"/>
    <cellStyle name="Normal 5 15 15 7" xfId="11653" xr:uid="{00000000-0005-0000-0000-0000802D0000}"/>
    <cellStyle name="Normal 5 15 15 8" xfId="11654" xr:uid="{00000000-0005-0000-0000-0000812D0000}"/>
    <cellStyle name="Normal 5 15 15 9" xfId="11655" xr:uid="{00000000-0005-0000-0000-0000822D0000}"/>
    <cellStyle name="Normal 5 15 16" xfId="11656" xr:uid="{00000000-0005-0000-0000-0000832D0000}"/>
    <cellStyle name="Normal 5 15 16 10" xfId="11657" xr:uid="{00000000-0005-0000-0000-0000842D0000}"/>
    <cellStyle name="Normal 5 15 16 11" xfId="11658" xr:uid="{00000000-0005-0000-0000-0000852D0000}"/>
    <cellStyle name="Normal 5 15 16 12" xfId="11659" xr:uid="{00000000-0005-0000-0000-0000862D0000}"/>
    <cellStyle name="Normal 5 15 16 2" xfId="11660" xr:uid="{00000000-0005-0000-0000-0000872D0000}"/>
    <cellStyle name="Normal 5 15 16 2 2" xfId="11661" xr:uid="{00000000-0005-0000-0000-0000882D0000}"/>
    <cellStyle name="Normal 5 15 16 2 3" xfId="11662" xr:uid="{00000000-0005-0000-0000-0000892D0000}"/>
    <cellStyle name="Normal 5 15 16 2 4" xfId="11663" xr:uid="{00000000-0005-0000-0000-00008A2D0000}"/>
    <cellStyle name="Normal 5 15 16 2 5" xfId="11664" xr:uid="{00000000-0005-0000-0000-00008B2D0000}"/>
    <cellStyle name="Normal 5 15 16 2 6" xfId="11665" xr:uid="{00000000-0005-0000-0000-00008C2D0000}"/>
    <cellStyle name="Normal 5 15 16 2 7" xfId="11666" xr:uid="{00000000-0005-0000-0000-00008D2D0000}"/>
    <cellStyle name="Normal 5 15 16 2 8" xfId="11667" xr:uid="{00000000-0005-0000-0000-00008E2D0000}"/>
    <cellStyle name="Normal 5 15 16 3" xfId="11668" xr:uid="{00000000-0005-0000-0000-00008F2D0000}"/>
    <cellStyle name="Normal 5 15 16 3 2" xfId="11669" xr:uid="{00000000-0005-0000-0000-0000902D0000}"/>
    <cellStyle name="Normal 5 15 16 3 3" xfId="11670" xr:uid="{00000000-0005-0000-0000-0000912D0000}"/>
    <cellStyle name="Normal 5 15 16 3 4" xfId="11671" xr:uid="{00000000-0005-0000-0000-0000922D0000}"/>
    <cellStyle name="Normal 5 15 16 3 5" xfId="11672" xr:uid="{00000000-0005-0000-0000-0000932D0000}"/>
    <cellStyle name="Normal 5 15 16 3 6" xfId="11673" xr:uid="{00000000-0005-0000-0000-0000942D0000}"/>
    <cellStyle name="Normal 5 15 16 3 7" xfId="11674" xr:uid="{00000000-0005-0000-0000-0000952D0000}"/>
    <cellStyle name="Normal 5 15 16 3 8" xfId="11675" xr:uid="{00000000-0005-0000-0000-0000962D0000}"/>
    <cellStyle name="Normal 5 15 16 4" xfId="11676" xr:uid="{00000000-0005-0000-0000-0000972D0000}"/>
    <cellStyle name="Normal 5 15 16 4 2" xfId="11677" xr:uid="{00000000-0005-0000-0000-0000982D0000}"/>
    <cellStyle name="Normal 5 15 16 4 3" xfId="11678" xr:uid="{00000000-0005-0000-0000-0000992D0000}"/>
    <cellStyle name="Normal 5 15 16 4 4" xfId="11679" xr:uid="{00000000-0005-0000-0000-00009A2D0000}"/>
    <cellStyle name="Normal 5 15 16 4 5" xfId="11680" xr:uid="{00000000-0005-0000-0000-00009B2D0000}"/>
    <cellStyle name="Normal 5 15 16 4 6" xfId="11681" xr:uid="{00000000-0005-0000-0000-00009C2D0000}"/>
    <cellStyle name="Normal 5 15 16 4 7" xfId="11682" xr:uid="{00000000-0005-0000-0000-00009D2D0000}"/>
    <cellStyle name="Normal 5 15 16 4 8" xfId="11683" xr:uid="{00000000-0005-0000-0000-00009E2D0000}"/>
    <cellStyle name="Normal 5 15 16 5" xfId="11684" xr:uid="{00000000-0005-0000-0000-00009F2D0000}"/>
    <cellStyle name="Normal 5 15 16 5 2" xfId="11685" xr:uid="{00000000-0005-0000-0000-0000A02D0000}"/>
    <cellStyle name="Normal 5 15 16 5 3" xfId="11686" xr:uid="{00000000-0005-0000-0000-0000A12D0000}"/>
    <cellStyle name="Normal 5 15 16 5 4" xfId="11687" xr:uid="{00000000-0005-0000-0000-0000A22D0000}"/>
    <cellStyle name="Normal 5 15 16 5 5" xfId="11688" xr:uid="{00000000-0005-0000-0000-0000A32D0000}"/>
    <cellStyle name="Normal 5 15 16 5 6" xfId="11689" xr:uid="{00000000-0005-0000-0000-0000A42D0000}"/>
    <cellStyle name="Normal 5 15 16 5 7" xfId="11690" xr:uid="{00000000-0005-0000-0000-0000A52D0000}"/>
    <cellStyle name="Normal 5 15 16 5 8" xfId="11691" xr:uid="{00000000-0005-0000-0000-0000A62D0000}"/>
    <cellStyle name="Normal 5 15 16 6" xfId="11692" xr:uid="{00000000-0005-0000-0000-0000A72D0000}"/>
    <cellStyle name="Normal 5 15 16 7" xfId="11693" xr:uid="{00000000-0005-0000-0000-0000A82D0000}"/>
    <cellStyle name="Normal 5 15 16 8" xfId="11694" xr:uid="{00000000-0005-0000-0000-0000A92D0000}"/>
    <cellStyle name="Normal 5 15 16 9" xfId="11695" xr:uid="{00000000-0005-0000-0000-0000AA2D0000}"/>
    <cellStyle name="Normal 5 15 17" xfId="11696" xr:uid="{00000000-0005-0000-0000-0000AB2D0000}"/>
    <cellStyle name="Normal 5 15 17 2" xfId="11697" xr:uid="{00000000-0005-0000-0000-0000AC2D0000}"/>
    <cellStyle name="Normal 5 15 17 3" xfId="11698" xr:uid="{00000000-0005-0000-0000-0000AD2D0000}"/>
    <cellStyle name="Normal 5 15 17 4" xfId="11699" xr:uid="{00000000-0005-0000-0000-0000AE2D0000}"/>
    <cellStyle name="Normal 5 15 17 5" xfId="11700" xr:uid="{00000000-0005-0000-0000-0000AF2D0000}"/>
    <cellStyle name="Normal 5 15 17 6" xfId="11701" xr:uid="{00000000-0005-0000-0000-0000B02D0000}"/>
    <cellStyle name="Normal 5 15 17 7" xfId="11702" xr:uid="{00000000-0005-0000-0000-0000B12D0000}"/>
    <cellStyle name="Normal 5 15 17 8" xfId="11703" xr:uid="{00000000-0005-0000-0000-0000B22D0000}"/>
    <cellStyle name="Normal 5 15 18" xfId="11704" xr:uid="{00000000-0005-0000-0000-0000B32D0000}"/>
    <cellStyle name="Normal 5 15 18 2" xfId="11705" xr:uid="{00000000-0005-0000-0000-0000B42D0000}"/>
    <cellStyle name="Normal 5 15 18 3" xfId="11706" xr:uid="{00000000-0005-0000-0000-0000B52D0000}"/>
    <cellStyle name="Normal 5 15 18 4" xfId="11707" xr:uid="{00000000-0005-0000-0000-0000B62D0000}"/>
    <cellStyle name="Normal 5 15 18 5" xfId="11708" xr:uid="{00000000-0005-0000-0000-0000B72D0000}"/>
    <cellStyle name="Normal 5 15 18 6" xfId="11709" xr:uid="{00000000-0005-0000-0000-0000B82D0000}"/>
    <cellStyle name="Normal 5 15 18 7" xfId="11710" xr:uid="{00000000-0005-0000-0000-0000B92D0000}"/>
    <cellStyle name="Normal 5 15 18 8" xfId="11711" xr:uid="{00000000-0005-0000-0000-0000BA2D0000}"/>
    <cellStyle name="Normal 5 15 19" xfId="11712" xr:uid="{00000000-0005-0000-0000-0000BB2D0000}"/>
    <cellStyle name="Normal 5 15 19 2" xfId="11713" xr:uid="{00000000-0005-0000-0000-0000BC2D0000}"/>
    <cellStyle name="Normal 5 15 19 3" xfId="11714" xr:uid="{00000000-0005-0000-0000-0000BD2D0000}"/>
    <cellStyle name="Normal 5 15 19 4" xfId="11715" xr:uid="{00000000-0005-0000-0000-0000BE2D0000}"/>
    <cellStyle name="Normal 5 15 19 5" xfId="11716" xr:uid="{00000000-0005-0000-0000-0000BF2D0000}"/>
    <cellStyle name="Normal 5 15 19 6" xfId="11717" xr:uid="{00000000-0005-0000-0000-0000C02D0000}"/>
    <cellStyle name="Normal 5 15 19 7" xfId="11718" xr:uid="{00000000-0005-0000-0000-0000C12D0000}"/>
    <cellStyle name="Normal 5 15 19 8" xfId="11719" xr:uid="{00000000-0005-0000-0000-0000C22D0000}"/>
    <cellStyle name="Normal 5 15 2" xfId="11720" xr:uid="{00000000-0005-0000-0000-0000C32D0000}"/>
    <cellStyle name="Normal 5 15 2 10" xfId="11721" xr:uid="{00000000-0005-0000-0000-0000C42D0000}"/>
    <cellStyle name="Normal 5 15 2 10 10" xfId="11722" xr:uid="{00000000-0005-0000-0000-0000C52D0000}"/>
    <cellStyle name="Normal 5 15 2 10 11" xfId="11723" xr:uid="{00000000-0005-0000-0000-0000C62D0000}"/>
    <cellStyle name="Normal 5 15 2 10 12" xfId="11724" xr:uid="{00000000-0005-0000-0000-0000C72D0000}"/>
    <cellStyle name="Normal 5 15 2 10 2" xfId="11725" xr:uid="{00000000-0005-0000-0000-0000C82D0000}"/>
    <cellStyle name="Normal 5 15 2 10 2 2" xfId="11726" xr:uid="{00000000-0005-0000-0000-0000C92D0000}"/>
    <cellStyle name="Normal 5 15 2 10 2 3" xfId="11727" xr:uid="{00000000-0005-0000-0000-0000CA2D0000}"/>
    <cellStyle name="Normal 5 15 2 10 2 4" xfId="11728" xr:uid="{00000000-0005-0000-0000-0000CB2D0000}"/>
    <cellStyle name="Normal 5 15 2 10 2 5" xfId="11729" xr:uid="{00000000-0005-0000-0000-0000CC2D0000}"/>
    <cellStyle name="Normal 5 15 2 10 2 6" xfId="11730" xr:uid="{00000000-0005-0000-0000-0000CD2D0000}"/>
    <cellStyle name="Normal 5 15 2 10 2 7" xfId="11731" xr:uid="{00000000-0005-0000-0000-0000CE2D0000}"/>
    <cellStyle name="Normal 5 15 2 10 2 8" xfId="11732" xr:uid="{00000000-0005-0000-0000-0000CF2D0000}"/>
    <cellStyle name="Normal 5 15 2 10 3" xfId="11733" xr:uid="{00000000-0005-0000-0000-0000D02D0000}"/>
    <cellStyle name="Normal 5 15 2 10 3 2" xfId="11734" xr:uid="{00000000-0005-0000-0000-0000D12D0000}"/>
    <cellStyle name="Normal 5 15 2 10 3 3" xfId="11735" xr:uid="{00000000-0005-0000-0000-0000D22D0000}"/>
    <cellStyle name="Normal 5 15 2 10 3 4" xfId="11736" xr:uid="{00000000-0005-0000-0000-0000D32D0000}"/>
    <cellStyle name="Normal 5 15 2 10 3 5" xfId="11737" xr:uid="{00000000-0005-0000-0000-0000D42D0000}"/>
    <cellStyle name="Normal 5 15 2 10 3 6" xfId="11738" xr:uid="{00000000-0005-0000-0000-0000D52D0000}"/>
    <cellStyle name="Normal 5 15 2 10 3 7" xfId="11739" xr:uid="{00000000-0005-0000-0000-0000D62D0000}"/>
    <cellStyle name="Normal 5 15 2 10 3 8" xfId="11740" xr:uid="{00000000-0005-0000-0000-0000D72D0000}"/>
    <cellStyle name="Normal 5 15 2 10 4" xfId="11741" xr:uid="{00000000-0005-0000-0000-0000D82D0000}"/>
    <cellStyle name="Normal 5 15 2 10 4 2" xfId="11742" xr:uid="{00000000-0005-0000-0000-0000D92D0000}"/>
    <cellStyle name="Normal 5 15 2 10 4 3" xfId="11743" xr:uid="{00000000-0005-0000-0000-0000DA2D0000}"/>
    <cellStyle name="Normal 5 15 2 10 4 4" xfId="11744" xr:uid="{00000000-0005-0000-0000-0000DB2D0000}"/>
    <cellStyle name="Normal 5 15 2 10 4 5" xfId="11745" xr:uid="{00000000-0005-0000-0000-0000DC2D0000}"/>
    <cellStyle name="Normal 5 15 2 10 4 6" xfId="11746" xr:uid="{00000000-0005-0000-0000-0000DD2D0000}"/>
    <cellStyle name="Normal 5 15 2 10 4 7" xfId="11747" xr:uid="{00000000-0005-0000-0000-0000DE2D0000}"/>
    <cellStyle name="Normal 5 15 2 10 4 8" xfId="11748" xr:uid="{00000000-0005-0000-0000-0000DF2D0000}"/>
    <cellStyle name="Normal 5 15 2 10 5" xfId="11749" xr:uid="{00000000-0005-0000-0000-0000E02D0000}"/>
    <cellStyle name="Normal 5 15 2 10 5 2" xfId="11750" xr:uid="{00000000-0005-0000-0000-0000E12D0000}"/>
    <cellStyle name="Normal 5 15 2 10 5 3" xfId="11751" xr:uid="{00000000-0005-0000-0000-0000E22D0000}"/>
    <cellStyle name="Normal 5 15 2 10 5 4" xfId="11752" xr:uid="{00000000-0005-0000-0000-0000E32D0000}"/>
    <cellStyle name="Normal 5 15 2 10 5 5" xfId="11753" xr:uid="{00000000-0005-0000-0000-0000E42D0000}"/>
    <cellStyle name="Normal 5 15 2 10 5 6" xfId="11754" xr:uid="{00000000-0005-0000-0000-0000E52D0000}"/>
    <cellStyle name="Normal 5 15 2 10 5 7" xfId="11755" xr:uid="{00000000-0005-0000-0000-0000E62D0000}"/>
    <cellStyle name="Normal 5 15 2 10 5 8" xfId="11756" xr:uid="{00000000-0005-0000-0000-0000E72D0000}"/>
    <cellStyle name="Normal 5 15 2 10 6" xfId="11757" xr:uid="{00000000-0005-0000-0000-0000E82D0000}"/>
    <cellStyle name="Normal 5 15 2 10 7" xfId="11758" xr:uid="{00000000-0005-0000-0000-0000E92D0000}"/>
    <cellStyle name="Normal 5 15 2 10 8" xfId="11759" xr:uid="{00000000-0005-0000-0000-0000EA2D0000}"/>
    <cellStyle name="Normal 5 15 2 10 9" xfId="11760" xr:uid="{00000000-0005-0000-0000-0000EB2D0000}"/>
    <cellStyle name="Normal 5 15 2 11" xfId="11761" xr:uid="{00000000-0005-0000-0000-0000EC2D0000}"/>
    <cellStyle name="Normal 5 15 2 11 10" xfId="11762" xr:uid="{00000000-0005-0000-0000-0000ED2D0000}"/>
    <cellStyle name="Normal 5 15 2 11 11" xfId="11763" xr:uid="{00000000-0005-0000-0000-0000EE2D0000}"/>
    <cellStyle name="Normal 5 15 2 11 12" xfId="11764" xr:uid="{00000000-0005-0000-0000-0000EF2D0000}"/>
    <cellStyle name="Normal 5 15 2 11 2" xfId="11765" xr:uid="{00000000-0005-0000-0000-0000F02D0000}"/>
    <cellStyle name="Normal 5 15 2 11 2 2" xfId="11766" xr:uid="{00000000-0005-0000-0000-0000F12D0000}"/>
    <cellStyle name="Normal 5 15 2 11 2 3" xfId="11767" xr:uid="{00000000-0005-0000-0000-0000F22D0000}"/>
    <cellStyle name="Normal 5 15 2 11 2 4" xfId="11768" xr:uid="{00000000-0005-0000-0000-0000F32D0000}"/>
    <cellStyle name="Normal 5 15 2 11 2 5" xfId="11769" xr:uid="{00000000-0005-0000-0000-0000F42D0000}"/>
    <cellStyle name="Normal 5 15 2 11 2 6" xfId="11770" xr:uid="{00000000-0005-0000-0000-0000F52D0000}"/>
    <cellStyle name="Normal 5 15 2 11 2 7" xfId="11771" xr:uid="{00000000-0005-0000-0000-0000F62D0000}"/>
    <cellStyle name="Normal 5 15 2 11 2 8" xfId="11772" xr:uid="{00000000-0005-0000-0000-0000F72D0000}"/>
    <cellStyle name="Normal 5 15 2 11 3" xfId="11773" xr:uid="{00000000-0005-0000-0000-0000F82D0000}"/>
    <cellStyle name="Normal 5 15 2 11 3 2" xfId="11774" xr:uid="{00000000-0005-0000-0000-0000F92D0000}"/>
    <cellStyle name="Normal 5 15 2 11 3 3" xfId="11775" xr:uid="{00000000-0005-0000-0000-0000FA2D0000}"/>
    <cellStyle name="Normal 5 15 2 11 3 4" xfId="11776" xr:uid="{00000000-0005-0000-0000-0000FB2D0000}"/>
    <cellStyle name="Normal 5 15 2 11 3 5" xfId="11777" xr:uid="{00000000-0005-0000-0000-0000FC2D0000}"/>
    <cellStyle name="Normal 5 15 2 11 3 6" xfId="11778" xr:uid="{00000000-0005-0000-0000-0000FD2D0000}"/>
    <cellStyle name="Normal 5 15 2 11 3 7" xfId="11779" xr:uid="{00000000-0005-0000-0000-0000FE2D0000}"/>
    <cellStyle name="Normal 5 15 2 11 3 8" xfId="11780" xr:uid="{00000000-0005-0000-0000-0000FF2D0000}"/>
    <cellStyle name="Normal 5 15 2 11 4" xfId="11781" xr:uid="{00000000-0005-0000-0000-0000002E0000}"/>
    <cellStyle name="Normal 5 15 2 11 4 2" xfId="11782" xr:uid="{00000000-0005-0000-0000-0000012E0000}"/>
    <cellStyle name="Normal 5 15 2 11 4 3" xfId="11783" xr:uid="{00000000-0005-0000-0000-0000022E0000}"/>
    <cellStyle name="Normal 5 15 2 11 4 4" xfId="11784" xr:uid="{00000000-0005-0000-0000-0000032E0000}"/>
    <cellStyle name="Normal 5 15 2 11 4 5" xfId="11785" xr:uid="{00000000-0005-0000-0000-0000042E0000}"/>
    <cellStyle name="Normal 5 15 2 11 4 6" xfId="11786" xr:uid="{00000000-0005-0000-0000-0000052E0000}"/>
    <cellStyle name="Normal 5 15 2 11 4 7" xfId="11787" xr:uid="{00000000-0005-0000-0000-0000062E0000}"/>
    <cellStyle name="Normal 5 15 2 11 4 8" xfId="11788" xr:uid="{00000000-0005-0000-0000-0000072E0000}"/>
    <cellStyle name="Normal 5 15 2 11 5" xfId="11789" xr:uid="{00000000-0005-0000-0000-0000082E0000}"/>
    <cellStyle name="Normal 5 15 2 11 5 2" xfId="11790" xr:uid="{00000000-0005-0000-0000-0000092E0000}"/>
    <cellStyle name="Normal 5 15 2 11 5 3" xfId="11791" xr:uid="{00000000-0005-0000-0000-00000A2E0000}"/>
    <cellStyle name="Normal 5 15 2 11 5 4" xfId="11792" xr:uid="{00000000-0005-0000-0000-00000B2E0000}"/>
    <cellStyle name="Normal 5 15 2 11 5 5" xfId="11793" xr:uid="{00000000-0005-0000-0000-00000C2E0000}"/>
    <cellStyle name="Normal 5 15 2 11 5 6" xfId="11794" xr:uid="{00000000-0005-0000-0000-00000D2E0000}"/>
    <cellStyle name="Normal 5 15 2 11 5 7" xfId="11795" xr:uid="{00000000-0005-0000-0000-00000E2E0000}"/>
    <cellStyle name="Normal 5 15 2 11 5 8" xfId="11796" xr:uid="{00000000-0005-0000-0000-00000F2E0000}"/>
    <cellStyle name="Normal 5 15 2 11 6" xfId="11797" xr:uid="{00000000-0005-0000-0000-0000102E0000}"/>
    <cellStyle name="Normal 5 15 2 11 7" xfId="11798" xr:uid="{00000000-0005-0000-0000-0000112E0000}"/>
    <cellStyle name="Normal 5 15 2 11 8" xfId="11799" xr:uid="{00000000-0005-0000-0000-0000122E0000}"/>
    <cellStyle name="Normal 5 15 2 11 9" xfId="11800" xr:uid="{00000000-0005-0000-0000-0000132E0000}"/>
    <cellStyle name="Normal 5 15 2 12" xfId="11801" xr:uid="{00000000-0005-0000-0000-0000142E0000}"/>
    <cellStyle name="Normal 5 15 2 12 10" xfId="11802" xr:uid="{00000000-0005-0000-0000-0000152E0000}"/>
    <cellStyle name="Normal 5 15 2 12 11" xfId="11803" xr:uid="{00000000-0005-0000-0000-0000162E0000}"/>
    <cellStyle name="Normal 5 15 2 12 12" xfId="11804" xr:uid="{00000000-0005-0000-0000-0000172E0000}"/>
    <cellStyle name="Normal 5 15 2 12 2" xfId="11805" xr:uid="{00000000-0005-0000-0000-0000182E0000}"/>
    <cellStyle name="Normal 5 15 2 12 2 2" xfId="11806" xr:uid="{00000000-0005-0000-0000-0000192E0000}"/>
    <cellStyle name="Normal 5 15 2 12 2 3" xfId="11807" xr:uid="{00000000-0005-0000-0000-00001A2E0000}"/>
    <cellStyle name="Normal 5 15 2 12 2 4" xfId="11808" xr:uid="{00000000-0005-0000-0000-00001B2E0000}"/>
    <cellStyle name="Normal 5 15 2 12 2 5" xfId="11809" xr:uid="{00000000-0005-0000-0000-00001C2E0000}"/>
    <cellStyle name="Normal 5 15 2 12 2 6" xfId="11810" xr:uid="{00000000-0005-0000-0000-00001D2E0000}"/>
    <cellStyle name="Normal 5 15 2 12 2 7" xfId="11811" xr:uid="{00000000-0005-0000-0000-00001E2E0000}"/>
    <cellStyle name="Normal 5 15 2 12 2 8" xfId="11812" xr:uid="{00000000-0005-0000-0000-00001F2E0000}"/>
    <cellStyle name="Normal 5 15 2 12 3" xfId="11813" xr:uid="{00000000-0005-0000-0000-0000202E0000}"/>
    <cellStyle name="Normal 5 15 2 12 3 2" xfId="11814" xr:uid="{00000000-0005-0000-0000-0000212E0000}"/>
    <cellStyle name="Normal 5 15 2 12 3 3" xfId="11815" xr:uid="{00000000-0005-0000-0000-0000222E0000}"/>
    <cellStyle name="Normal 5 15 2 12 3 4" xfId="11816" xr:uid="{00000000-0005-0000-0000-0000232E0000}"/>
    <cellStyle name="Normal 5 15 2 12 3 5" xfId="11817" xr:uid="{00000000-0005-0000-0000-0000242E0000}"/>
    <cellStyle name="Normal 5 15 2 12 3 6" xfId="11818" xr:uid="{00000000-0005-0000-0000-0000252E0000}"/>
    <cellStyle name="Normal 5 15 2 12 3 7" xfId="11819" xr:uid="{00000000-0005-0000-0000-0000262E0000}"/>
    <cellStyle name="Normal 5 15 2 12 3 8" xfId="11820" xr:uid="{00000000-0005-0000-0000-0000272E0000}"/>
    <cellStyle name="Normal 5 15 2 12 4" xfId="11821" xr:uid="{00000000-0005-0000-0000-0000282E0000}"/>
    <cellStyle name="Normal 5 15 2 12 4 2" xfId="11822" xr:uid="{00000000-0005-0000-0000-0000292E0000}"/>
    <cellStyle name="Normal 5 15 2 12 4 3" xfId="11823" xr:uid="{00000000-0005-0000-0000-00002A2E0000}"/>
    <cellStyle name="Normal 5 15 2 12 4 4" xfId="11824" xr:uid="{00000000-0005-0000-0000-00002B2E0000}"/>
    <cellStyle name="Normal 5 15 2 12 4 5" xfId="11825" xr:uid="{00000000-0005-0000-0000-00002C2E0000}"/>
    <cellStyle name="Normal 5 15 2 12 4 6" xfId="11826" xr:uid="{00000000-0005-0000-0000-00002D2E0000}"/>
    <cellStyle name="Normal 5 15 2 12 4 7" xfId="11827" xr:uid="{00000000-0005-0000-0000-00002E2E0000}"/>
    <cellStyle name="Normal 5 15 2 12 4 8" xfId="11828" xr:uid="{00000000-0005-0000-0000-00002F2E0000}"/>
    <cellStyle name="Normal 5 15 2 12 5" xfId="11829" xr:uid="{00000000-0005-0000-0000-0000302E0000}"/>
    <cellStyle name="Normal 5 15 2 12 5 2" xfId="11830" xr:uid="{00000000-0005-0000-0000-0000312E0000}"/>
    <cellStyle name="Normal 5 15 2 12 5 3" xfId="11831" xr:uid="{00000000-0005-0000-0000-0000322E0000}"/>
    <cellStyle name="Normal 5 15 2 12 5 4" xfId="11832" xr:uid="{00000000-0005-0000-0000-0000332E0000}"/>
    <cellStyle name="Normal 5 15 2 12 5 5" xfId="11833" xr:uid="{00000000-0005-0000-0000-0000342E0000}"/>
    <cellStyle name="Normal 5 15 2 12 5 6" xfId="11834" xr:uid="{00000000-0005-0000-0000-0000352E0000}"/>
    <cellStyle name="Normal 5 15 2 12 5 7" xfId="11835" xr:uid="{00000000-0005-0000-0000-0000362E0000}"/>
    <cellStyle name="Normal 5 15 2 12 5 8" xfId="11836" xr:uid="{00000000-0005-0000-0000-0000372E0000}"/>
    <cellStyle name="Normal 5 15 2 12 6" xfId="11837" xr:uid="{00000000-0005-0000-0000-0000382E0000}"/>
    <cellStyle name="Normal 5 15 2 12 7" xfId="11838" xr:uid="{00000000-0005-0000-0000-0000392E0000}"/>
    <cellStyle name="Normal 5 15 2 12 8" xfId="11839" xr:uid="{00000000-0005-0000-0000-00003A2E0000}"/>
    <cellStyle name="Normal 5 15 2 12 9" xfId="11840" xr:uid="{00000000-0005-0000-0000-00003B2E0000}"/>
    <cellStyle name="Normal 5 15 2 13" xfId="11841" xr:uid="{00000000-0005-0000-0000-00003C2E0000}"/>
    <cellStyle name="Normal 5 15 2 13 10" xfId="11842" xr:uid="{00000000-0005-0000-0000-00003D2E0000}"/>
    <cellStyle name="Normal 5 15 2 13 11" xfId="11843" xr:uid="{00000000-0005-0000-0000-00003E2E0000}"/>
    <cellStyle name="Normal 5 15 2 13 12" xfId="11844" xr:uid="{00000000-0005-0000-0000-00003F2E0000}"/>
    <cellStyle name="Normal 5 15 2 13 2" xfId="11845" xr:uid="{00000000-0005-0000-0000-0000402E0000}"/>
    <cellStyle name="Normal 5 15 2 13 2 2" xfId="11846" xr:uid="{00000000-0005-0000-0000-0000412E0000}"/>
    <cellStyle name="Normal 5 15 2 13 2 3" xfId="11847" xr:uid="{00000000-0005-0000-0000-0000422E0000}"/>
    <cellStyle name="Normal 5 15 2 13 2 4" xfId="11848" xr:uid="{00000000-0005-0000-0000-0000432E0000}"/>
    <cellStyle name="Normal 5 15 2 13 2 5" xfId="11849" xr:uid="{00000000-0005-0000-0000-0000442E0000}"/>
    <cellStyle name="Normal 5 15 2 13 2 6" xfId="11850" xr:uid="{00000000-0005-0000-0000-0000452E0000}"/>
    <cellStyle name="Normal 5 15 2 13 2 7" xfId="11851" xr:uid="{00000000-0005-0000-0000-0000462E0000}"/>
    <cellStyle name="Normal 5 15 2 13 2 8" xfId="11852" xr:uid="{00000000-0005-0000-0000-0000472E0000}"/>
    <cellStyle name="Normal 5 15 2 13 3" xfId="11853" xr:uid="{00000000-0005-0000-0000-0000482E0000}"/>
    <cellStyle name="Normal 5 15 2 13 3 2" xfId="11854" xr:uid="{00000000-0005-0000-0000-0000492E0000}"/>
    <cellStyle name="Normal 5 15 2 13 3 3" xfId="11855" xr:uid="{00000000-0005-0000-0000-00004A2E0000}"/>
    <cellStyle name="Normal 5 15 2 13 3 4" xfId="11856" xr:uid="{00000000-0005-0000-0000-00004B2E0000}"/>
    <cellStyle name="Normal 5 15 2 13 3 5" xfId="11857" xr:uid="{00000000-0005-0000-0000-00004C2E0000}"/>
    <cellStyle name="Normal 5 15 2 13 3 6" xfId="11858" xr:uid="{00000000-0005-0000-0000-00004D2E0000}"/>
    <cellStyle name="Normal 5 15 2 13 3 7" xfId="11859" xr:uid="{00000000-0005-0000-0000-00004E2E0000}"/>
    <cellStyle name="Normal 5 15 2 13 3 8" xfId="11860" xr:uid="{00000000-0005-0000-0000-00004F2E0000}"/>
    <cellStyle name="Normal 5 15 2 13 4" xfId="11861" xr:uid="{00000000-0005-0000-0000-0000502E0000}"/>
    <cellStyle name="Normal 5 15 2 13 4 2" xfId="11862" xr:uid="{00000000-0005-0000-0000-0000512E0000}"/>
    <cellStyle name="Normal 5 15 2 13 4 3" xfId="11863" xr:uid="{00000000-0005-0000-0000-0000522E0000}"/>
    <cellStyle name="Normal 5 15 2 13 4 4" xfId="11864" xr:uid="{00000000-0005-0000-0000-0000532E0000}"/>
    <cellStyle name="Normal 5 15 2 13 4 5" xfId="11865" xr:uid="{00000000-0005-0000-0000-0000542E0000}"/>
    <cellStyle name="Normal 5 15 2 13 4 6" xfId="11866" xr:uid="{00000000-0005-0000-0000-0000552E0000}"/>
    <cellStyle name="Normal 5 15 2 13 4 7" xfId="11867" xr:uid="{00000000-0005-0000-0000-0000562E0000}"/>
    <cellStyle name="Normal 5 15 2 13 4 8" xfId="11868" xr:uid="{00000000-0005-0000-0000-0000572E0000}"/>
    <cellStyle name="Normal 5 15 2 13 5" xfId="11869" xr:uid="{00000000-0005-0000-0000-0000582E0000}"/>
    <cellStyle name="Normal 5 15 2 13 5 2" xfId="11870" xr:uid="{00000000-0005-0000-0000-0000592E0000}"/>
    <cellStyle name="Normal 5 15 2 13 5 3" xfId="11871" xr:uid="{00000000-0005-0000-0000-00005A2E0000}"/>
    <cellStyle name="Normal 5 15 2 13 5 4" xfId="11872" xr:uid="{00000000-0005-0000-0000-00005B2E0000}"/>
    <cellStyle name="Normal 5 15 2 13 5 5" xfId="11873" xr:uid="{00000000-0005-0000-0000-00005C2E0000}"/>
    <cellStyle name="Normal 5 15 2 13 5 6" xfId="11874" xr:uid="{00000000-0005-0000-0000-00005D2E0000}"/>
    <cellStyle name="Normal 5 15 2 13 5 7" xfId="11875" xr:uid="{00000000-0005-0000-0000-00005E2E0000}"/>
    <cellStyle name="Normal 5 15 2 13 5 8" xfId="11876" xr:uid="{00000000-0005-0000-0000-00005F2E0000}"/>
    <cellStyle name="Normal 5 15 2 13 6" xfId="11877" xr:uid="{00000000-0005-0000-0000-0000602E0000}"/>
    <cellStyle name="Normal 5 15 2 13 7" xfId="11878" xr:uid="{00000000-0005-0000-0000-0000612E0000}"/>
    <cellStyle name="Normal 5 15 2 13 8" xfId="11879" xr:uid="{00000000-0005-0000-0000-0000622E0000}"/>
    <cellStyle name="Normal 5 15 2 13 9" xfId="11880" xr:uid="{00000000-0005-0000-0000-0000632E0000}"/>
    <cellStyle name="Normal 5 15 2 14" xfId="11881" xr:uid="{00000000-0005-0000-0000-0000642E0000}"/>
    <cellStyle name="Normal 5 15 2 14 2" xfId="11882" xr:uid="{00000000-0005-0000-0000-0000652E0000}"/>
    <cellStyle name="Normal 5 15 2 14 3" xfId="11883" xr:uid="{00000000-0005-0000-0000-0000662E0000}"/>
    <cellStyle name="Normal 5 15 2 14 4" xfId="11884" xr:uid="{00000000-0005-0000-0000-0000672E0000}"/>
    <cellStyle name="Normal 5 15 2 14 5" xfId="11885" xr:uid="{00000000-0005-0000-0000-0000682E0000}"/>
    <cellStyle name="Normal 5 15 2 14 6" xfId="11886" xr:uid="{00000000-0005-0000-0000-0000692E0000}"/>
    <cellStyle name="Normal 5 15 2 14 7" xfId="11887" xr:uid="{00000000-0005-0000-0000-00006A2E0000}"/>
    <cellStyle name="Normal 5 15 2 14 8" xfId="11888" xr:uid="{00000000-0005-0000-0000-00006B2E0000}"/>
    <cellStyle name="Normal 5 15 2 15" xfId="11889" xr:uid="{00000000-0005-0000-0000-00006C2E0000}"/>
    <cellStyle name="Normal 5 15 2 15 2" xfId="11890" xr:uid="{00000000-0005-0000-0000-00006D2E0000}"/>
    <cellStyle name="Normal 5 15 2 15 3" xfId="11891" xr:uid="{00000000-0005-0000-0000-00006E2E0000}"/>
    <cellStyle name="Normal 5 15 2 15 4" xfId="11892" xr:uid="{00000000-0005-0000-0000-00006F2E0000}"/>
    <cellStyle name="Normal 5 15 2 15 5" xfId="11893" xr:uid="{00000000-0005-0000-0000-0000702E0000}"/>
    <cellStyle name="Normal 5 15 2 15 6" xfId="11894" xr:uid="{00000000-0005-0000-0000-0000712E0000}"/>
    <cellStyle name="Normal 5 15 2 15 7" xfId="11895" xr:uid="{00000000-0005-0000-0000-0000722E0000}"/>
    <cellStyle name="Normal 5 15 2 15 8" xfId="11896" xr:uid="{00000000-0005-0000-0000-0000732E0000}"/>
    <cellStyle name="Normal 5 15 2 16" xfId="11897" xr:uid="{00000000-0005-0000-0000-0000742E0000}"/>
    <cellStyle name="Normal 5 15 2 16 2" xfId="11898" xr:uid="{00000000-0005-0000-0000-0000752E0000}"/>
    <cellStyle name="Normal 5 15 2 16 3" xfId="11899" xr:uid="{00000000-0005-0000-0000-0000762E0000}"/>
    <cellStyle name="Normal 5 15 2 16 4" xfId="11900" xr:uid="{00000000-0005-0000-0000-0000772E0000}"/>
    <cellStyle name="Normal 5 15 2 16 5" xfId="11901" xr:uid="{00000000-0005-0000-0000-0000782E0000}"/>
    <cellStyle name="Normal 5 15 2 16 6" xfId="11902" xr:uid="{00000000-0005-0000-0000-0000792E0000}"/>
    <cellStyle name="Normal 5 15 2 16 7" xfId="11903" xr:uid="{00000000-0005-0000-0000-00007A2E0000}"/>
    <cellStyle name="Normal 5 15 2 16 8" xfId="11904" xr:uid="{00000000-0005-0000-0000-00007B2E0000}"/>
    <cellStyle name="Normal 5 15 2 17" xfId="11905" xr:uid="{00000000-0005-0000-0000-00007C2E0000}"/>
    <cellStyle name="Normal 5 15 2 17 2" xfId="11906" xr:uid="{00000000-0005-0000-0000-00007D2E0000}"/>
    <cellStyle name="Normal 5 15 2 17 3" xfId="11907" xr:uid="{00000000-0005-0000-0000-00007E2E0000}"/>
    <cellStyle name="Normal 5 15 2 17 4" xfId="11908" xr:uid="{00000000-0005-0000-0000-00007F2E0000}"/>
    <cellStyle name="Normal 5 15 2 17 5" xfId="11909" xr:uid="{00000000-0005-0000-0000-0000802E0000}"/>
    <cellStyle name="Normal 5 15 2 17 6" xfId="11910" xr:uid="{00000000-0005-0000-0000-0000812E0000}"/>
    <cellStyle name="Normal 5 15 2 17 7" xfId="11911" xr:uid="{00000000-0005-0000-0000-0000822E0000}"/>
    <cellStyle name="Normal 5 15 2 17 8" xfId="11912" xr:uid="{00000000-0005-0000-0000-0000832E0000}"/>
    <cellStyle name="Normal 5 15 2 18" xfId="11913" xr:uid="{00000000-0005-0000-0000-0000842E0000}"/>
    <cellStyle name="Normal 5 15 2 19" xfId="11914" xr:uid="{00000000-0005-0000-0000-0000852E0000}"/>
    <cellStyle name="Normal 5 15 2 2" xfId="11915" xr:uid="{00000000-0005-0000-0000-0000862E0000}"/>
    <cellStyle name="Normal 5 15 2 2 10" xfId="11916" xr:uid="{00000000-0005-0000-0000-0000872E0000}"/>
    <cellStyle name="Normal 5 15 2 2 11" xfId="11917" xr:uid="{00000000-0005-0000-0000-0000882E0000}"/>
    <cellStyle name="Normal 5 15 2 2 12" xfId="11918" xr:uid="{00000000-0005-0000-0000-0000892E0000}"/>
    <cellStyle name="Normal 5 15 2 2 2" xfId="11919" xr:uid="{00000000-0005-0000-0000-00008A2E0000}"/>
    <cellStyle name="Normal 5 15 2 2 2 2" xfId="11920" xr:uid="{00000000-0005-0000-0000-00008B2E0000}"/>
    <cellStyle name="Normal 5 15 2 2 2 3" xfId="11921" xr:uid="{00000000-0005-0000-0000-00008C2E0000}"/>
    <cellStyle name="Normal 5 15 2 2 2 4" xfId="11922" xr:uid="{00000000-0005-0000-0000-00008D2E0000}"/>
    <cellStyle name="Normal 5 15 2 2 2 5" xfId="11923" xr:uid="{00000000-0005-0000-0000-00008E2E0000}"/>
    <cellStyle name="Normal 5 15 2 2 2 6" xfId="11924" xr:uid="{00000000-0005-0000-0000-00008F2E0000}"/>
    <cellStyle name="Normal 5 15 2 2 2 7" xfId="11925" xr:uid="{00000000-0005-0000-0000-0000902E0000}"/>
    <cellStyle name="Normal 5 15 2 2 2 8" xfId="11926" xr:uid="{00000000-0005-0000-0000-0000912E0000}"/>
    <cellStyle name="Normal 5 15 2 2 3" xfId="11927" xr:uid="{00000000-0005-0000-0000-0000922E0000}"/>
    <cellStyle name="Normal 5 15 2 2 3 2" xfId="11928" xr:uid="{00000000-0005-0000-0000-0000932E0000}"/>
    <cellStyle name="Normal 5 15 2 2 3 3" xfId="11929" xr:uid="{00000000-0005-0000-0000-0000942E0000}"/>
    <cellStyle name="Normal 5 15 2 2 3 4" xfId="11930" xr:uid="{00000000-0005-0000-0000-0000952E0000}"/>
    <cellStyle name="Normal 5 15 2 2 3 5" xfId="11931" xr:uid="{00000000-0005-0000-0000-0000962E0000}"/>
    <cellStyle name="Normal 5 15 2 2 3 6" xfId="11932" xr:uid="{00000000-0005-0000-0000-0000972E0000}"/>
    <cellStyle name="Normal 5 15 2 2 3 7" xfId="11933" xr:uid="{00000000-0005-0000-0000-0000982E0000}"/>
    <cellStyle name="Normal 5 15 2 2 3 8" xfId="11934" xr:uid="{00000000-0005-0000-0000-0000992E0000}"/>
    <cellStyle name="Normal 5 15 2 2 4" xfId="11935" xr:uid="{00000000-0005-0000-0000-00009A2E0000}"/>
    <cellStyle name="Normal 5 15 2 2 4 2" xfId="11936" xr:uid="{00000000-0005-0000-0000-00009B2E0000}"/>
    <cellStyle name="Normal 5 15 2 2 4 3" xfId="11937" xr:uid="{00000000-0005-0000-0000-00009C2E0000}"/>
    <cellStyle name="Normal 5 15 2 2 4 4" xfId="11938" xr:uid="{00000000-0005-0000-0000-00009D2E0000}"/>
    <cellStyle name="Normal 5 15 2 2 4 5" xfId="11939" xr:uid="{00000000-0005-0000-0000-00009E2E0000}"/>
    <cellStyle name="Normal 5 15 2 2 4 6" xfId="11940" xr:uid="{00000000-0005-0000-0000-00009F2E0000}"/>
    <cellStyle name="Normal 5 15 2 2 4 7" xfId="11941" xr:uid="{00000000-0005-0000-0000-0000A02E0000}"/>
    <cellStyle name="Normal 5 15 2 2 4 8" xfId="11942" xr:uid="{00000000-0005-0000-0000-0000A12E0000}"/>
    <cellStyle name="Normal 5 15 2 2 5" xfId="11943" xr:uid="{00000000-0005-0000-0000-0000A22E0000}"/>
    <cellStyle name="Normal 5 15 2 2 5 2" xfId="11944" xr:uid="{00000000-0005-0000-0000-0000A32E0000}"/>
    <cellStyle name="Normal 5 15 2 2 5 3" xfId="11945" xr:uid="{00000000-0005-0000-0000-0000A42E0000}"/>
    <cellStyle name="Normal 5 15 2 2 5 4" xfId="11946" xr:uid="{00000000-0005-0000-0000-0000A52E0000}"/>
    <cellStyle name="Normal 5 15 2 2 5 5" xfId="11947" xr:uid="{00000000-0005-0000-0000-0000A62E0000}"/>
    <cellStyle name="Normal 5 15 2 2 5 6" xfId="11948" xr:uid="{00000000-0005-0000-0000-0000A72E0000}"/>
    <cellStyle name="Normal 5 15 2 2 5 7" xfId="11949" xr:uid="{00000000-0005-0000-0000-0000A82E0000}"/>
    <cellStyle name="Normal 5 15 2 2 5 8" xfId="11950" xr:uid="{00000000-0005-0000-0000-0000A92E0000}"/>
    <cellStyle name="Normal 5 15 2 2 6" xfId="11951" xr:uid="{00000000-0005-0000-0000-0000AA2E0000}"/>
    <cellStyle name="Normal 5 15 2 2 7" xfId="11952" xr:uid="{00000000-0005-0000-0000-0000AB2E0000}"/>
    <cellStyle name="Normal 5 15 2 2 8" xfId="11953" xr:uid="{00000000-0005-0000-0000-0000AC2E0000}"/>
    <cellStyle name="Normal 5 15 2 2 9" xfId="11954" xr:uid="{00000000-0005-0000-0000-0000AD2E0000}"/>
    <cellStyle name="Normal 5 15 2 20" xfId="11955" xr:uid="{00000000-0005-0000-0000-0000AE2E0000}"/>
    <cellStyle name="Normal 5 15 2 21" xfId="11956" xr:uid="{00000000-0005-0000-0000-0000AF2E0000}"/>
    <cellStyle name="Normal 5 15 2 22" xfId="11957" xr:uid="{00000000-0005-0000-0000-0000B02E0000}"/>
    <cellStyle name="Normal 5 15 2 23" xfId="11958" xr:uid="{00000000-0005-0000-0000-0000B12E0000}"/>
    <cellStyle name="Normal 5 15 2 24" xfId="11959" xr:uid="{00000000-0005-0000-0000-0000B22E0000}"/>
    <cellStyle name="Normal 5 15 2 3" xfId="11960" xr:uid="{00000000-0005-0000-0000-0000B32E0000}"/>
    <cellStyle name="Normal 5 15 2 3 10" xfId="11961" xr:uid="{00000000-0005-0000-0000-0000B42E0000}"/>
    <cellStyle name="Normal 5 15 2 3 11" xfId="11962" xr:uid="{00000000-0005-0000-0000-0000B52E0000}"/>
    <cellStyle name="Normal 5 15 2 3 12" xfId="11963" xr:uid="{00000000-0005-0000-0000-0000B62E0000}"/>
    <cellStyle name="Normal 5 15 2 3 2" xfId="11964" xr:uid="{00000000-0005-0000-0000-0000B72E0000}"/>
    <cellStyle name="Normal 5 15 2 3 2 2" xfId="11965" xr:uid="{00000000-0005-0000-0000-0000B82E0000}"/>
    <cellStyle name="Normal 5 15 2 3 2 3" xfId="11966" xr:uid="{00000000-0005-0000-0000-0000B92E0000}"/>
    <cellStyle name="Normal 5 15 2 3 2 4" xfId="11967" xr:uid="{00000000-0005-0000-0000-0000BA2E0000}"/>
    <cellStyle name="Normal 5 15 2 3 2 5" xfId="11968" xr:uid="{00000000-0005-0000-0000-0000BB2E0000}"/>
    <cellStyle name="Normal 5 15 2 3 2 6" xfId="11969" xr:uid="{00000000-0005-0000-0000-0000BC2E0000}"/>
    <cellStyle name="Normal 5 15 2 3 2 7" xfId="11970" xr:uid="{00000000-0005-0000-0000-0000BD2E0000}"/>
    <cellStyle name="Normal 5 15 2 3 2 8" xfId="11971" xr:uid="{00000000-0005-0000-0000-0000BE2E0000}"/>
    <cellStyle name="Normal 5 15 2 3 3" xfId="11972" xr:uid="{00000000-0005-0000-0000-0000BF2E0000}"/>
    <cellStyle name="Normal 5 15 2 3 3 2" xfId="11973" xr:uid="{00000000-0005-0000-0000-0000C02E0000}"/>
    <cellStyle name="Normal 5 15 2 3 3 3" xfId="11974" xr:uid="{00000000-0005-0000-0000-0000C12E0000}"/>
    <cellStyle name="Normal 5 15 2 3 3 4" xfId="11975" xr:uid="{00000000-0005-0000-0000-0000C22E0000}"/>
    <cellStyle name="Normal 5 15 2 3 3 5" xfId="11976" xr:uid="{00000000-0005-0000-0000-0000C32E0000}"/>
    <cellStyle name="Normal 5 15 2 3 3 6" xfId="11977" xr:uid="{00000000-0005-0000-0000-0000C42E0000}"/>
    <cellStyle name="Normal 5 15 2 3 3 7" xfId="11978" xr:uid="{00000000-0005-0000-0000-0000C52E0000}"/>
    <cellStyle name="Normal 5 15 2 3 3 8" xfId="11979" xr:uid="{00000000-0005-0000-0000-0000C62E0000}"/>
    <cellStyle name="Normal 5 15 2 3 4" xfId="11980" xr:uid="{00000000-0005-0000-0000-0000C72E0000}"/>
    <cellStyle name="Normal 5 15 2 3 4 2" xfId="11981" xr:uid="{00000000-0005-0000-0000-0000C82E0000}"/>
    <cellStyle name="Normal 5 15 2 3 4 3" xfId="11982" xr:uid="{00000000-0005-0000-0000-0000C92E0000}"/>
    <cellStyle name="Normal 5 15 2 3 4 4" xfId="11983" xr:uid="{00000000-0005-0000-0000-0000CA2E0000}"/>
    <cellStyle name="Normal 5 15 2 3 4 5" xfId="11984" xr:uid="{00000000-0005-0000-0000-0000CB2E0000}"/>
    <cellStyle name="Normal 5 15 2 3 4 6" xfId="11985" xr:uid="{00000000-0005-0000-0000-0000CC2E0000}"/>
    <cellStyle name="Normal 5 15 2 3 4 7" xfId="11986" xr:uid="{00000000-0005-0000-0000-0000CD2E0000}"/>
    <cellStyle name="Normal 5 15 2 3 4 8" xfId="11987" xr:uid="{00000000-0005-0000-0000-0000CE2E0000}"/>
    <cellStyle name="Normal 5 15 2 3 5" xfId="11988" xr:uid="{00000000-0005-0000-0000-0000CF2E0000}"/>
    <cellStyle name="Normal 5 15 2 3 5 2" xfId="11989" xr:uid="{00000000-0005-0000-0000-0000D02E0000}"/>
    <cellStyle name="Normal 5 15 2 3 5 3" xfId="11990" xr:uid="{00000000-0005-0000-0000-0000D12E0000}"/>
    <cellStyle name="Normal 5 15 2 3 5 4" xfId="11991" xr:uid="{00000000-0005-0000-0000-0000D22E0000}"/>
    <cellStyle name="Normal 5 15 2 3 5 5" xfId="11992" xr:uid="{00000000-0005-0000-0000-0000D32E0000}"/>
    <cellStyle name="Normal 5 15 2 3 5 6" xfId="11993" xr:uid="{00000000-0005-0000-0000-0000D42E0000}"/>
    <cellStyle name="Normal 5 15 2 3 5 7" xfId="11994" xr:uid="{00000000-0005-0000-0000-0000D52E0000}"/>
    <cellStyle name="Normal 5 15 2 3 5 8" xfId="11995" xr:uid="{00000000-0005-0000-0000-0000D62E0000}"/>
    <cellStyle name="Normal 5 15 2 3 6" xfId="11996" xr:uid="{00000000-0005-0000-0000-0000D72E0000}"/>
    <cellStyle name="Normal 5 15 2 3 7" xfId="11997" xr:uid="{00000000-0005-0000-0000-0000D82E0000}"/>
    <cellStyle name="Normal 5 15 2 3 8" xfId="11998" xr:uid="{00000000-0005-0000-0000-0000D92E0000}"/>
    <cellStyle name="Normal 5 15 2 3 9" xfId="11999" xr:uid="{00000000-0005-0000-0000-0000DA2E0000}"/>
    <cellStyle name="Normal 5 15 2 4" xfId="12000" xr:uid="{00000000-0005-0000-0000-0000DB2E0000}"/>
    <cellStyle name="Normal 5 15 2 4 10" xfId="12001" xr:uid="{00000000-0005-0000-0000-0000DC2E0000}"/>
    <cellStyle name="Normal 5 15 2 4 11" xfId="12002" xr:uid="{00000000-0005-0000-0000-0000DD2E0000}"/>
    <cellStyle name="Normal 5 15 2 4 12" xfId="12003" xr:uid="{00000000-0005-0000-0000-0000DE2E0000}"/>
    <cellStyle name="Normal 5 15 2 4 2" xfId="12004" xr:uid="{00000000-0005-0000-0000-0000DF2E0000}"/>
    <cellStyle name="Normal 5 15 2 4 2 2" xfId="12005" xr:uid="{00000000-0005-0000-0000-0000E02E0000}"/>
    <cellStyle name="Normal 5 15 2 4 2 3" xfId="12006" xr:uid="{00000000-0005-0000-0000-0000E12E0000}"/>
    <cellStyle name="Normal 5 15 2 4 2 4" xfId="12007" xr:uid="{00000000-0005-0000-0000-0000E22E0000}"/>
    <cellStyle name="Normal 5 15 2 4 2 5" xfId="12008" xr:uid="{00000000-0005-0000-0000-0000E32E0000}"/>
    <cellStyle name="Normal 5 15 2 4 2 6" xfId="12009" xr:uid="{00000000-0005-0000-0000-0000E42E0000}"/>
    <cellStyle name="Normal 5 15 2 4 2 7" xfId="12010" xr:uid="{00000000-0005-0000-0000-0000E52E0000}"/>
    <cellStyle name="Normal 5 15 2 4 2 8" xfId="12011" xr:uid="{00000000-0005-0000-0000-0000E62E0000}"/>
    <cellStyle name="Normal 5 15 2 4 3" xfId="12012" xr:uid="{00000000-0005-0000-0000-0000E72E0000}"/>
    <cellStyle name="Normal 5 15 2 4 3 2" xfId="12013" xr:uid="{00000000-0005-0000-0000-0000E82E0000}"/>
    <cellStyle name="Normal 5 15 2 4 3 3" xfId="12014" xr:uid="{00000000-0005-0000-0000-0000E92E0000}"/>
    <cellStyle name="Normal 5 15 2 4 3 4" xfId="12015" xr:uid="{00000000-0005-0000-0000-0000EA2E0000}"/>
    <cellStyle name="Normal 5 15 2 4 3 5" xfId="12016" xr:uid="{00000000-0005-0000-0000-0000EB2E0000}"/>
    <cellStyle name="Normal 5 15 2 4 3 6" xfId="12017" xr:uid="{00000000-0005-0000-0000-0000EC2E0000}"/>
    <cellStyle name="Normal 5 15 2 4 3 7" xfId="12018" xr:uid="{00000000-0005-0000-0000-0000ED2E0000}"/>
    <cellStyle name="Normal 5 15 2 4 3 8" xfId="12019" xr:uid="{00000000-0005-0000-0000-0000EE2E0000}"/>
    <cellStyle name="Normal 5 15 2 4 4" xfId="12020" xr:uid="{00000000-0005-0000-0000-0000EF2E0000}"/>
    <cellStyle name="Normal 5 15 2 4 4 2" xfId="12021" xr:uid="{00000000-0005-0000-0000-0000F02E0000}"/>
    <cellStyle name="Normal 5 15 2 4 4 3" xfId="12022" xr:uid="{00000000-0005-0000-0000-0000F12E0000}"/>
    <cellStyle name="Normal 5 15 2 4 4 4" xfId="12023" xr:uid="{00000000-0005-0000-0000-0000F22E0000}"/>
    <cellStyle name="Normal 5 15 2 4 4 5" xfId="12024" xr:uid="{00000000-0005-0000-0000-0000F32E0000}"/>
    <cellStyle name="Normal 5 15 2 4 4 6" xfId="12025" xr:uid="{00000000-0005-0000-0000-0000F42E0000}"/>
    <cellStyle name="Normal 5 15 2 4 4 7" xfId="12026" xr:uid="{00000000-0005-0000-0000-0000F52E0000}"/>
    <cellStyle name="Normal 5 15 2 4 4 8" xfId="12027" xr:uid="{00000000-0005-0000-0000-0000F62E0000}"/>
    <cellStyle name="Normal 5 15 2 4 5" xfId="12028" xr:uid="{00000000-0005-0000-0000-0000F72E0000}"/>
    <cellStyle name="Normal 5 15 2 4 5 2" xfId="12029" xr:uid="{00000000-0005-0000-0000-0000F82E0000}"/>
    <cellStyle name="Normal 5 15 2 4 5 3" xfId="12030" xr:uid="{00000000-0005-0000-0000-0000F92E0000}"/>
    <cellStyle name="Normal 5 15 2 4 5 4" xfId="12031" xr:uid="{00000000-0005-0000-0000-0000FA2E0000}"/>
    <cellStyle name="Normal 5 15 2 4 5 5" xfId="12032" xr:uid="{00000000-0005-0000-0000-0000FB2E0000}"/>
    <cellStyle name="Normal 5 15 2 4 5 6" xfId="12033" xr:uid="{00000000-0005-0000-0000-0000FC2E0000}"/>
    <cellStyle name="Normal 5 15 2 4 5 7" xfId="12034" xr:uid="{00000000-0005-0000-0000-0000FD2E0000}"/>
    <cellStyle name="Normal 5 15 2 4 5 8" xfId="12035" xr:uid="{00000000-0005-0000-0000-0000FE2E0000}"/>
    <cellStyle name="Normal 5 15 2 4 6" xfId="12036" xr:uid="{00000000-0005-0000-0000-0000FF2E0000}"/>
    <cellStyle name="Normal 5 15 2 4 7" xfId="12037" xr:uid="{00000000-0005-0000-0000-0000002F0000}"/>
    <cellStyle name="Normal 5 15 2 4 8" xfId="12038" xr:uid="{00000000-0005-0000-0000-0000012F0000}"/>
    <cellStyle name="Normal 5 15 2 4 9" xfId="12039" xr:uid="{00000000-0005-0000-0000-0000022F0000}"/>
    <cellStyle name="Normal 5 15 2 5" xfId="12040" xr:uid="{00000000-0005-0000-0000-0000032F0000}"/>
    <cellStyle name="Normal 5 15 2 5 10" xfId="12041" xr:uid="{00000000-0005-0000-0000-0000042F0000}"/>
    <cellStyle name="Normal 5 15 2 5 11" xfId="12042" xr:uid="{00000000-0005-0000-0000-0000052F0000}"/>
    <cellStyle name="Normal 5 15 2 5 12" xfId="12043" xr:uid="{00000000-0005-0000-0000-0000062F0000}"/>
    <cellStyle name="Normal 5 15 2 5 2" xfId="12044" xr:uid="{00000000-0005-0000-0000-0000072F0000}"/>
    <cellStyle name="Normal 5 15 2 5 2 2" xfId="12045" xr:uid="{00000000-0005-0000-0000-0000082F0000}"/>
    <cellStyle name="Normal 5 15 2 5 2 3" xfId="12046" xr:uid="{00000000-0005-0000-0000-0000092F0000}"/>
    <cellStyle name="Normal 5 15 2 5 2 4" xfId="12047" xr:uid="{00000000-0005-0000-0000-00000A2F0000}"/>
    <cellStyle name="Normal 5 15 2 5 2 5" xfId="12048" xr:uid="{00000000-0005-0000-0000-00000B2F0000}"/>
    <cellStyle name="Normal 5 15 2 5 2 6" xfId="12049" xr:uid="{00000000-0005-0000-0000-00000C2F0000}"/>
    <cellStyle name="Normal 5 15 2 5 2 7" xfId="12050" xr:uid="{00000000-0005-0000-0000-00000D2F0000}"/>
    <cellStyle name="Normal 5 15 2 5 2 8" xfId="12051" xr:uid="{00000000-0005-0000-0000-00000E2F0000}"/>
    <cellStyle name="Normal 5 15 2 5 3" xfId="12052" xr:uid="{00000000-0005-0000-0000-00000F2F0000}"/>
    <cellStyle name="Normal 5 15 2 5 3 2" xfId="12053" xr:uid="{00000000-0005-0000-0000-0000102F0000}"/>
    <cellStyle name="Normal 5 15 2 5 3 3" xfId="12054" xr:uid="{00000000-0005-0000-0000-0000112F0000}"/>
    <cellStyle name="Normal 5 15 2 5 3 4" xfId="12055" xr:uid="{00000000-0005-0000-0000-0000122F0000}"/>
    <cellStyle name="Normal 5 15 2 5 3 5" xfId="12056" xr:uid="{00000000-0005-0000-0000-0000132F0000}"/>
    <cellStyle name="Normal 5 15 2 5 3 6" xfId="12057" xr:uid="{00000000-0005-0000-0000-0000142F0000}"/>
    <cellStyle name="Normal 5 15 2 5 3 7" xfId="12058" xr:uid="{00000000-0005-0000-0000-0000152F0000}"/>
    <cellStyle name="Normal 5 15 2 5 3 8" xfId="12059" xr:uid="{00000000-0005-0000-0000-0000162F0000}"/>
    <cellStyle name="Normal 5 15 2 5 4" xfId="12060" xr:uid="{00000000-0005-0000-0000-0000172F0000}"/>
    <cellStyle name="Normal 5 15 2 5 4 2" xfId="12061" xr:uid="{00000000-0005-0000-0000-0000182F0000}"/>
    <cellStyle name="Normal 5 15 2 5 4 3" xfId="12062" xr:uid="{00000000-0005-0000-0000-0000192F0000}"/>
    <cellStyle name="Normal 5 15 2 5 4 4" xfId="12063" xr:uid="{00000000-0005-0000-0000-00001A2F0000}"/>
    <cellStyle name="Normal 5 15 2 5 4 5" xfId="12064" xr:uid="{00000000-0005-0000-0000-00001B2F0000}"/>
    <cellStyle name="Normal 5 15 2 5 4 6" xfId="12065" xr:uid="{00000000-0005-0000-0000-00001C2F0000}"/>
    <cellStyle name="Normal 5 15 2 5 4 7" xfId="12066" xr:uid="{00000000-0005-0000-0000-00001D2F0000}"/>
    <cellStyle name="Normal 5 15 2 5 4 8" xfId="12067" xr:uid="{00000000-0005-0000-0000-00001E2F0000}"/>
    <cellStyle name="Normal 5 15 2 5 5" xfId="12068" xr:uid="{00000000-0005-0000-0000-00001F2F0000}"/>
    <cellStyle name="Normal 5 15 2 5 5 2" xfId="12069" xr:uid="{00000000-0005-0000-0000-0000202F0000}"/>
    <cellStyle name="Normal 5 15 2 5 5 3" xfId="12070" xr:uid="{00000000-0005-0000-0000-0000212F0000}"/>
    <cellStyle name="Normal 5 15 2 5 5 4" xfId="12071" xr:uid="{00000000-0005-0000-0000-0000222F0000}"/>
    <cellStyle name="Normal 5 15 2 5 5 5" xfId="12072" xr:uid="{00000000-0005-0000-0000-0000232F0000}"/>
    <cellStyle name="Normal 5 15 2 5 5 6" xfId="12073" xr:uid="{00000000-0005-0000-0000-0000242F0000}"/>
    <cellStyle name="Normal 5 15 2 5 5 7" xfId="12074" xr:uid="{00000000-0005-0000-0000-0000252F0000}"/>
    <cellStyle name="Normal 5 15 2 5 5 8" xfId="12075" xr:uid="{00000000-0005-0000-0000-0000262F0000}"/>
    <cellStyle name="Normal 5 15 2 5 6" xfId="12076" xr:uid="{00000000-0005-0000-0000-0000272F0000}"/>
    <cellStyle name="Normal 5 15 2 5 7" xfId="12077" xr:uid="{00000000-0005-0000-0000-0000282F0000}"/>
    <cellStyle name="Normal 5 15 2 5 8" xfId="12078" xr:uid="{00000000-0005-0000-0000-0000292F0000}"/>
    <cellStyle name="Normal 5 15 2 5 9" xfId="12079" xr:uid="{00000000-0005-0000-0000-00002A2F0000}"/>
    <cellStyle name="Normal 5 15 2 6" xfId="12080" xr:uid="{00000000-0005-0000-0000-00002B2F0000}"/>
    <cellStyle name="Normal 5 15 2 6 10" xfId="12081" xr:uid="{00000000-0005-0000-0000-00002C2F0000}"/>
    <cellStyle name="Normal 5 15 2 6 11" xfId="12082" xr:uid="{00000000-0005-0000-0000-00002D2F0000}"/>
    <cellStyle name="Normal 5 15 2 6 12" xfId="12083" xr:uid="{00000000-0005-0000-0000-00002E2F0000}"/>
    <cellStyle name="Normal 5 15 2 6 2" xfId="12084" xr:uid="{00000000-0005-0000-0000-00002F2F0000}"/>
    <cellStyle name="Normal 5 15 2 6 2 2" xfId="12085" xr:uid="{00000000-0005-0000-0000-0000302F0000}"/>
    <cellStyle name="Normal 5 15 2 6 2 3" xfId="12086" xr:uid="{00000000-0005-0000-0000-0000312F0000}"/>
    <cellStyle name="Normal 5 15 2 6 2 4" xfId="12087" xr:uid="{00000000-0005-0000-0000-0000322F0000}"/>
    <cellStyle name="Normal 5 15 2 6 2 5" xfId="12088" xr:uid="{00000000-0005-0000-0000-0000332F0000}"/>
    <cellStyle name="Normal 5 15 2 6 2 6" xfId="12089" xr:uid="{00000000-0005-0000-0000-0000342F0000}"/>
    <cellStyle name="Normal 5 15 2 6 2 7" xfId="12090" xr:uid="{00000000-0005-0000-0000-0000352F0000}"/>
    <cellStyle name="Normal 5 15 2 6 2 8" xfId="12091" xr:uid="{00000000-0005-0000-0000-0000362F0000}"/>
    <cellStyle name="Normal 5 15 2 6 3" xfId="12092" xr:uid="{00000000-0005-0000-0000-0000372F0000}"/>
    <cellStyle name="Normal 5 15 2 6 3 2" xfId="12093" xr:uid="{00000000-0005-0000-0000-0000382F0000}"/>
    <cellStyle name="Normal 5 15 2 6 3 3" xfId="12094" xr:uid="{00000000-0005-0000-0000-0000392F0000}"/>
    <cellStyle name="Normal 5 15 2 6 3 4" xfId="12095" xr:uid="{00000000-0005-0000-0000-00003A2F0000}"/>
    <cellStyle name="Normal 5 15 2 6 3 5" xfId="12096" xr:uid="{00000000-0005-0000-0000-00003B2F0000}"/>
    <cellStyle name="Normal 5 15 2 6 3 6" xfId="12097" xr:uid="{00000000-0005-0000-0000-00003C2F0000}"/>
    <cellStyle name="Normal 5 15 2 6 3 7" xfId="12098" xr:uid="{00000000-0005-0000-0000-00003D2F0000}"/>
    <cellStyle name="Normal 5 15 2 6 3 8" xfId="12099" xr:uid="{00000000-0005-0000-0000-00003E2F0000}"/>
    <cellStyle name="Normal 5 15 2 6 4" xfId="12100" xr:uid="{00000000-0005-0000-0000-00003F2F0000}"/>
    <cellStyle name="Normal 5 15 2 6 4 2" xfId="12101" xr:uid="{00000000-0005-0000-0000-0000402F0000}"/>
    <cellStyle name="Normal 5 15 2 6 4 3" xfId="12102" xr:uid="{00000000-0005-0000-0000-0000412F0000}"/>
    <cellStyle name="Normal 5 15 2 6 4 4" xfId="12103" xr:uid="{00000000-0005-0000-0000-0000422F0000}"/>
    <cellStyle name="Normal 5 15 2 6 4 5" xfId="12104" xr:uid="{00000000-0005-0000-0000-0000432F0000}"/>
    <cellStyle name="Normal 5 15 2 6 4 6" xfId="12105" xr:uid="{00000000-0005-0000-0000-0000442F0000}"/>
    <cellStyle name="Normal 5 15 2 6 4 7" xfId="12106" xr:uid="{00000000-0005-0000-0000-0000452F0000}"/>
    <cellStyle name="Normal 5 15 2 6 4 8" xfId="12107" xr:uid="{00000000-0005-0000-0000-0000462F0000}"/>
    <cellStyle name="Normal 5 15 2 6 5" xfId="12108" xr:uid="{00000000-0005-0000-0000-0000472F0000}"/>
    <cellStyle name="Normal 5 15 2 6 5 2" xfId="12109" xr:uid="{00000000-0005-0000-0000-0000482F0000}"/>
    <cellStyle name="Normal 5 15 2 6 5 3" xfId="12110" xr:uid="{00000000-0005-0000-0000-0000492F0000}"/>
    <cellStyle name="Normal 5 15 2 6 5 4" xfId="12111" xr:uid="{00000000-0005-0000-0000-00004A2F0000}"/>
    <cellStyle name="Normal 5 15 2 6 5 5" xfId="12112" xr:uid="{00000000-0005-0000-0000-00004B2F0000}"/>
    <cellStyle name="Normal 5 15 2 6 5 6" xfId="12113" xr:uid="{00000000-0005-0000-0000-00004C2F0000}"/>
    <cellStyle name="Normal 5 15 2 6 5 7" xfId="12114" xr:uid="{00000000-0005-0000-0000-00004D2F0000}"/>
    <cellStyle name="Normal 5 15 2 6 5 8" xfId="12115" xr:uid="{00000000-0005-0000-0000-00004E2F0000}"/>
    <cellStyle name="Normal 5 15 2 6 6" xfId="12116" xr:uid="{00000000-0005-0000-0000-00004F2F0000}"/>
    <cellStyle name="Normal 5 15 2 6 7" xfId="12117" xr:uid="{00000000-0005-0000-0000-0000502F0000}"/>
    <cellStyle name="Normal 5 15 2 6 8" xfId="12118" xr:uid="{00000000-0005-0000-0000-0000512F0000}"/>
    <cellStyle name="Normal 5 15 2 6 9" xfId="12119" xr:uid="{00000000-0005-0000-0000-0000522F0000}"/>
    <cellStyle name="Normal 5 15 2 7" xfId="12120" xr:uid="{00000000-0005-0000-0000-0000532F0000}"/>
    <cellStyle name="Normal 5 15 2 7 10" xfId="12121" xr:uid="{00000000-0005-0000-0000-0000542F0000}"/>
    <cellStyle name="Normal 5 15 2 7 11" xfId="12122" xr:uid="{00000000-0005-0000-0000-0000552F0000}"/>
    <cellStyle name="Normal 5 15 2 7 12" xfId="12123" xr:uid="{00000000-0005-0000-0000-0000562F0000}"/>
    <cellStyle name="Normal 5 15 2 7 2" xfId="12124" xr:uid="{00000000-0005-0000-0000-0000572F0000}"/>
    <cellStyle name="Normal 5 15 2 7 2 2" xfId="12125" xr:uid="{00000000-0005-0000-0000-0000582F0000}"/>
    <cellStyle name="Normal 5 15 2 7 2 3" xfId="12126" xr:uid="{00000000-0005-0000-0000-0000592F0000}"/>
    <cellStyle name="Normal 5 15 2 7 2 4" xfId="12127" xr:uid="{00000000-0005-0000-0000-00005A2F0000}"/>
    <cellStyle name="Normal 5 15 2 7 2 5" xfId="12128" xr:uid="{00000000-0005-0000-0000-00005B2F0000}"/>
    <cellStyle name="Normal 5 15 2 7 2 6" xfId="12129" xr:uid="{00000000-0005-0000-0000-00005C2F0000}"/>
    <cellStyle name="Normal 5 15 2 7 2 7" xfId="12130" xr:uid="{00000000-0005-0000-0000-00005D2F0000}"/>
    <cellStyle name="Normal 5 15 2 7 2 8" xfId="12131" xr:uid="{00000000-0005-0000-0000-00005E2F0000}"/>
    <cellStyle name="Normal 5 15 2 7 3" xfId="12132" xr:uid="{00000000-0005-0000-0000-00005F2F0000}"/>
    <cellStyle name="Normal 5 15 2 7 3 2" xfId="12133" xr:uid="{00000000-0005-0000-0000-0000602F0000}"/>
    <cellStyle name="Normal 5 15 2 7 3 3" xfId="12134" xr:uid="{00000000-0005-0000-0000-0000612F0000}"/>
    <cellStyle name="Normal 5 15 2 7 3 4" xfId="12135" xr:uid="{00000000-0005-0000-0000-0000622F0000}"/>
    <cellStyle name="Normal 5 15 2 7 3 5" xfId="12136" xr:uid="{00000000-0005-0000-0000-0000632F0000}"/>
    <cellStyle name="Normal 5 15 2 7 3 6" xfId="12137" xr:uid="{00000000-0005-0000-0000-0000642F0000}"/>
    <cellStyle name="Normal 5 15 2 7 3 7" xfId="12138" xr:uid="{00000000-0005-0000-0000-0000652F0000}"/>
    <cellStyle name="Normal 5 15 2 7 3 8" xfId="12139" xr:uid="{00000000-0005-0000-0000-0000662F0000}"/>
    <cellStyle name="Normal 5 15 2 7 4" xfId="12140" xr:uid="{00000000-0005-0000-0000-0000672F0000}"/>
    <cellStyle name="Normal 5 15 2 7 4 2" xfId="12141" xr:uid="{00000000-0005-0000-0000-0000682F0000}"/>
    <cellStyle name="Normal 5 15 2 7 4 3" xfId="12142" xr:uid="{00000000-0005-0000-0000-0000692F0000}"/>
    <cellStyle name="Normal 5 15 2 7 4 4" xfId="12143" xr:uid="{00000000-0005-0000-0000-00006A2F0000}"/>
    <cellStyle name="Normal 5 15 2 7 4 5" xfId="12144" xr:uid="{00000000-0005-0000-0000-00006B2F0000}"/>
    <cellStyle name="Normal 5 15 2 7 4 6" xfId="12145" xr:uid="{00000000-0005-0000-0000-00006C2F0000}"/>
    <cellStyle name="Normal 5 15 2 7 4 7" xfId="12146" xr:uid="{00000000-0005-0000-0000-00006D2F0000}"/>
    <cellStyle name="Normal 5 15 2 7 4 8" xfId="12147" xr:uid="{00000000-0005-0000-0000-00006E2F0000}"/>
    <cellStyle name="Normal 5 15 2 7 5" xfId="12148" xr:uid="{00000000-0005-0000-0000-00006F2F0000}"/>
    <cellStyle name="Normal 5 15 2 7 5 2" xfId="12149" xr:uid="{00000000-0005-0000-0000-0000702F0000}"/>
    <cellStyle name="Normal 5 15 2 7 5 3" xfId="12150" xr:uid="{00000000-0005-0000-0000-0000712F0000}"/>
    <cellStyle name="Normal 5 15 2 7 5 4" xfId="12151" xr:uid="{00000000-0005-0000-0000-0000722F0000}"/>
    <cellStyle name="Normal 5 15 2 7 5 5" xfId="12152" xr:uid="{00000000-0005-0000-0000-0000732F0000}"/>
    <cellStyle name="Normal 5 15 2 7 5 6" xfId="12153" xr:uid="{00000000-0005-0000-0000-0000742F0000}"/>
    <cellStyle name="Normal 5 15 2 7 5 7" xfId="12154" xr:uid="{00000000-0005-0000-0000-0000752F0000}"/>
    <cellStyle name="Normal 5 15 2 7 5 8" xfId="12155" xr:uid="{00000000-0005-0000-0000-0000762F0000}"/>
    <cellStyle name="Normal 5 15 2 7 6" xfId="12156" xr:uid="{00000000-0005-0000-0000-0000772F0000}"/>
    <cellStyle name="Normal 5 15 2 7 7" xfId="12157" xr:uid="{00000000-0005-0000-0000-0000782F0000}"/>
    <cellStyle name="Normal 5 15 2 7 8" xfId="12158" xr:uid="{00000000-0005-0000-0000-0000792F0000}"/>
    <cellStyle name="Normal 5 15 2 7 9" xfId="12159" xr:uid="{00000000-0005-0000-0000-00007A2F0000}"/>
    <cellStyle name="Normal 5 15 2 8" xfId="12160" xr:uid="{00000000-0005-0000-0000-00007B2F0000}"/>
    <cellStyle name="Normal 5 15 2 8 10" xfId="12161" xr:uid="{00000000-0005-0000-0000-00007C2F0000}"/>
    <cellStyle name="Normal 5 15 2 8 11" xfId="12162" xr:uid="{00000000-0005-0000-0000-00007D2F0000}"/>
    <cellStyle name="Normal 5 15 2 8 12" xfId="12163" xr:uid="{00000000-0005-0000-0000-00007E2F0000}"/>
    <cellStyle name="Normal 5 15 2 8 2" xfId="12164" xr:uid="{00000000-0005-0000-0000-00007F2F0000}"/>
    <cellStyle name="Normal 5 15 2 8 2 2" xfId="12165" xr:uid="{00000000-0005-0000-0000-0000802F0000}"/>
    <cellStyle name="Normal 5 15 2 8 2 3" xfId="12166" xr:uid="{00000000-0005-0000-0000-0000812F0000}"/>
    <cellStyle name="Normal 5 15 2 8 2 4" xfId="12167" xr:uid="{00000000-0005-0000-0000-0000822F0000}"/>
    <cellStyle name="Normal 5 15 2 8 2 5" xfId="12168" xr:uid="{00000000-0005-0000-0000-0000832F0000}"/>
    <cellStyle name="Normal 5 15 2 8 2 6" xfId="12169" xr:uid="{00000000-0005-0000-0000-0000842F0000}"/>
    <cellStyle name="Normal 5 15 2 8 2 7" xfId="12170" xr:uid="{00000000-0005-0000-0000-0000852F0000}"/>
    <cellStyle name="Normal 5 15 2 8 2 8" xfId="12171" xr:uid="{00000000-0005-0000-0000-0000862F0000}"/>
    <cellStyle name="Normal 5 15 2 8 3" xfId="12172" xr:uid="{00000000-0005-0000-0000-0000872F0000}"/>
    <cellStyle name="Normal 5 15 2 8 3 2" xfId="12173" xr:uid="{00000000-0005-0000-0000-0000882F0000}"/>
    <cellStyle name="Normal 5 15 2 8 3 3" xfId="12174" xr:uid="{00000000-0005-0000-0000-0000892F0000}"/>
    <cellStyle name="Normal 5 15 2 8 3 4" xfId="12175" xr:uid="{00000000-0005-0000-0000-00008A2F0000}"/>
    <cellStyle name="Normal 5 15 2 8 3 5" xfId="12176" xr:uid="{00000000-0005-0000-0000-00008B2F0000}"/>
    <cellStyle name="Normal 5 15 2 8 3 6" xfId="12177" xr:uid="{00000000-0005-0000-0000-00008C2F0000}"/>
    <cellStyle name="Normal 5 15 2 8 3 7" xfId="12178" xr:uid="{00000000-0005-0000-0000-00008D2F0000}"/>
    <cellStyle name="Normal 5 15 2 8 3 8" xfId="12179" xr:uid="{00000000-0005-0000-0000-00008E2F0000}"/>
    <cellStyle name="Normal 5 15 2 8 4" xfId="12180" xr:uid="{00000000-0005-0000-0000-00008F2F0000}"/>
    <cellStyle name="Normal 5 15 2 8 4 2" xfId="12181" xr:uid="{00000000-0005-0000-0000-0000902F0000}"/>
    <cellStyle name="Normal 5 15 2 8 4 3" xfId="12182" xr:uid="{00000000-0005-0000-0000-0000912F0000}"/>
    <cellStyle name="Normal 5 15 2 8 4 4" xfId="12183" xr:uid="{00000000-0005-0000-0000-0000922F0000}"/>
    <cellStyle name="Normal 5 15 2 8 4 5" xfId="12184" xr:uid="{00000000-0005-0000-0000-0000932F0000}"/>
    <cellStyle name="Normal 5 15 2 8 4 6" xfId="12185" xr:uid="{00000000-0005-0000-0000-0000942F0000}"/>
    <cellStyle name="Normal 5 15 2 8 4 7" xfId="12186" xr:uid="{00000000-0005-0000-0000-0000952F0000}"/>
    <cellStyle name="Normal 5 15 2 8 4 8" xfId="12187" xr:uid="{00000000-0005-0000-0000-0000962F0000}"/>
    <cellStyle name="Normal 5 15 2 8 5" xfId="12188" xr:uid="{00000000-0005-0000-0000-0000972F0000}"/>
    <cellStyle name="Normal 5 15 2 8 5 2" xfId="12189" xr:uid="{00000000-0005-0000-0000-0000982F0000}"/>
    <cellStyle name="Normal 5 15 2 8 5 3" xfId="12190" xr:uid="{00000000-0005-0000-0000-0000992F0000}"/>
    <cellStyle name="Normal 5 15 2 8 5 4" xfId="12191" xr:uid="{00000000-0005-0000-0000-00009A2F0000}"/>
    <cellStyle name="Normal 5 15 2 8 5 5" xfId="12192" xr:uid="{00000000-0005-0000-0000-00009B2F0000}"/>
    <cellStyle name="Normal 5 15 2 8 5 6" xfId="12193" xr:uid="{00000000-0005-0000-0000-00009C2F0000}"/>
    <cellStyle name="Normal 5 15 2 8 5 7" xfId="12194" xr:uid="{00000000-0005-0000-0000-00009D2F0000}"/>
    <cellStyle name="Normal 5 15 2 8 5 8" xfId="12195" xr:uid="{00000000-0005-0000-0000-00009E2F0000}"/>
    <cellStyle name="Normal 5 15 2 8 6" xfId="12196" xr:uid="{00000000-0005-0000-0000-00009F2F0000}"/>
    <cellStyle name="Normal 5 15 2 8 7" xfId="12197" xr:uid="{00000000-0005-0000-0000-0000A02F0000}"/>
    <cellStyle name="Normal 5 15 2 8 8" xfId="12198" xr:uid="{00000000-0005-0000-0000-0000A12F0000}"/>
    <cellStyle name="Normal 5 15 2 8 9" xfId="12199" xr:uid="{00000000-0005-0000-0000-0000A22F0000}"/>
    <cellStyle name="Normal 5 15 2 9" xfId="12200" xr:uid="{00000000-0005-0000-0000-0000A32F0000}"/>
    <cellStyle name="Normal 5 15 2 9 10" xfId="12201" xr:uid="{00000000-0005-0000-0000-0000A42F0000}"/>
    <cellStyle name="Normal 5 15 2 9 11" xfId="12202" xr:uid="{00000000-0005-0000-0000-0000A52F0000}"/>
    <cellStyle name="Normal 5 15 2 9 12" xfId="12203" xr:uid="{00000000-0005-0000-0000-0000A62F0000}"/>
    <cellStyle name="Normal 5 15 2 9 2" xfId="12204" xr:uid="{00000000-0005-0000-0000-0000A72F0000}"/>
    <cellStyle name="Normal 5 15 2 9 2 2" xfId="12205" xr:uid="{00000000-0005-0000-0000-0000A82F0000}"/>
    <cellStyle name="Normal 5 15 2 9 2 3" xfId="12206" xr:uid="{00000000-0005-0000-0000-0000A92F0000}"/>
    <cellStyle name="Normal 5 15 2 9 2 4" xfId="12207" xr:uid="{00000000-0005-0000-0000-0000AA2F0000}"/>
    <cellStyle name="Normal 5 15 2 9 2 5" xfId="12208" xr:uid="{00000000-0005-0000-0000-0000AB2F0000}"/>
    <cellStyle name="Normal 5 15 2 9 2 6" xfId="12209" xr:uid="{00000000-0005-0000-0000-0000AC2F0000}"/>
    <cellStyle name="Normal 5 15 2 9 2 7" xfId="12210" xr:uid="{00000000-0005-0000-0000-0000AD2F0000}"/>
    <cellStyle name="Normal 5 15 2 9 2 8" xfId="12211" xr:uid="{00000000-0005-0000-0000-0000AE2F0000}"/>
    <cellStyle name="Normal 5 15 2 9 3" xfId="12212" xr:uid="{00000000-0005-0000-0000-0000AF2F0000}"/>
    <cellStyle name="Normal 5 15 2 9 3 2" xfId="12213" xr:uid="{00000000-0005-0000-0000-0000B02F0000}"/>
    <cellStyle name="Normal 5 15 2 9 3 3" xfId="12214" xr:uid="{00000000-0005-0000-0000-0000B12F0000}"/>
    <cellStyle name="Normal 5 15 2 9 3 4" xfId="12215" xr:uid="{00000000-0005-0000-0000-0000B22F0000}"/>
    <cellStyle name="Normal 5 15 2 9 3 5" xfId="12216" xr:uid="{00000000-0005-0000-0000-0000B32F0000}"/>
    <cellStyle name="Normal 5 15 2 9 3 6" xfId="12217" xr:uid="{00000000-0005-0000-0000-0000B42F0000}"/>
    <cellStyle name="Normal 5 15 2 9 3 7" xfId="12218" xr:uid="{00000000-0005-0000-0000-0000B52F0000}"/>
    <cellStyle name="Normal 5 15 2 9 3 8" xfId="12219" xr:uid="{00000000-0005-0000-0000-0000B62F0000}"/>
    <cellStyle name="Normal 5 15 2 9 4" xfId="12220" xr:uid="{00000000-0005-0000-0000-0000B72F0000}"/>
    <cellStyle name="Normal 5 15 2 9 4 2" xfId="12221" xr:uid="{00000000-0005-0000-0000-0000B82F0000}"/>
    <cellStyle name="Normal 5 15 2 9 4 3" xfId="12222" xr:uid="{00000000-0005-0000-0000-0000B92F0000}"/>
    <cellStyle name="Normal 5 15 2 9 4 4" xfId="12223" xr:uid="{00000000-0005-0000-0000-0000BA2F0000}"/>
    <cellStyle name="Normal 5 15 2 9 4 5" xfId="12224" xr:uid="{00000000-0005-0000-0000-0000BB2F0000}"/>
    <cellStyle name="Normal 5 15 2 9 4 6" xfId="12225" xr:uid="{00000000-0005-0000-0000-0000BC2F0000}"/>
    <cellStyle name="Normal 5 15 2 9 4 7" xfId="12226" xr:uid="{00000000-0005-0000-0000-0000BD2F0000}"/>
    <cellStyle name="Normal 5 15 2 9 4 8" xfId="12227" xr:uid="{00000000-0005-0000-0000-0000BE2F0000}"/>
    <cellStyle name="Normal 5 15 2 9 5" xfId="12228" xr:uid="{00000000-0005-0000-0000-0000BF2F0000}"/>
    <cellStyle name="Normal 5 15 2 9 5 2" xfId="12229" xr:uid="{00000000-0005-0000-0000-0000C02F0000}"/>
    <cellStyle name="Normal 5 15 2 9 5 3" xfId="12230" xr:uid="{00000000-0005-0000-0000-0000C12F0000}"/>
    <cellStyle name="Normal 5 15 2 9 5 4" xfId="12231" xr:uid="{00000000-0005-0000-0000-0000C22F0000}"/>
    <cellStyle name="Normal 5 15 2 9 5 5" xfId="12232" xr:uid="{00000000-0005-0000-0000-0000C32F0000}"/>
    <cellStyle name="Normal 5 15 2 9 5 6" xfId="12233" xr:uid="{00000000-0005-0000-0000-0000C42F0000}"/>
    <cellStyle name="Normal 5 15 2 9 5 7" xfId="12234" xr:uid="{00000000-0005-0000-0000-0000C52F0000}"/>
    <cellStyle name="Normal 5 15 2 9 5 8" xfId="12235" xr:uid="{00000000-0005-0000-0000-0000C62F0000}"/>
    <cellStyle name="Normal 5 15 2 9 6" xfId="12236" xr:uid="{00000000-0005-0000-0000-0000C72F0000}"/>
    <cellStyle name="Normal 5 15 2 9 7" xfId="12237" xr:uid="{00000000-0005-0000-0000-0000C82F0000}"/>
    <cellStyle name="Normal 5 15 2 9 8" xfId="12238" xr:uid="{00000000-0005-0000-0000-0000C92F0000}"/>
    <cellStyle name="Normal 5 15 2 9 9" xfId="12239" xr:uid="{00000000-0005-0000-0000-0000CA2F0000}"/>
    <cellStyle name="Normal 5 15 20" xfId="12240" xr:uid="{00000000-0005-0000-0000-0000CB2F0000}"/>
    <cellStyle name="Normal 5 15 20 2" xfId="12241" xr:uid="{00000000-0005-0000-0000-0000CC2F0000}"/>
    <cellStyle name="Normal 5 15 20 3" xfId="12242" xr:uid="{00000000-0005-0000-0000-0000CD2F0000}"/>
    <cellStyle name="Normal 5 15 20 4" xfId="12243" xr:uid="{00000000-0005-0000-0000-0000CE2F0000}"/>
    <cellStyle name="Normal 5 15 20 5" xfId="12244" xr:uid="{00000000-0005-0000-0000-0000CF2F0000}"/>
    <cellStyle name="Normal 5 15 20 6" xfId="12245" xr:uid="{00000000-0005-0000-0000-0000D02F0000}"/>
    <cellStyle name="Normal 5 15 20 7" xfId="12246" xr:uid="{00000000-0005-0000-0000-0000D12F0000}"/>
    <cellStyle name="Normal 5 15 20 8" xfId="12247" xr:uid="{00000000-0005-0000-0000-0000D22F0000}"/>
    <cellStyle name="Normal 5 15 21" xfId="12248" xr:uid="{00000000-0005-0000-0000-0000D32F0000}"/>
    <cellStyle name="Normal 5 15 22" xfId="12249" xr:uid="{00000000-0005-0000-0000-0000D42F0000}"/>
    <cellStyle name="Normal 5 15 23" xfId="12250" xr:uid="{00000000-0005-0000-0000-0000D52F0000}"/>
    <cellStyle name="Normal 5 15 24" xfId="12251" xr:uid="{00000000-0005-0000-0000-0000D62F0000}"/>
    <cellStyle name="Normal 5 15 25" xfId="12252" xr:uid="{00000000-0005-0000-0000-0000D72F0000}"/>
    <cellStyle name="Normal 5 15 26" xfId="12253" xr:uid="{00000000-0005-0000-0000-0000D82F0000}"/>
    <cellStyle name="Normal 5 15 27" xfId="12254" xr:uid="{00000000-0005-0000-0000-0000D92F0000}"/>
    <cellStyle name="Normal 5 15 3" xfId="12255" xr:uid="{00000000-0005-0000-0000-0000DA2F0000}"/>
    <cellStyle name="Normal 5 15 3 10" xfId="12256" xr:uid="{00000000-0005-0000-0000-0000DB2F0000}"/>
    <cellStyle name="Normal 5 15 3 10 10" xfId="12257" xr:uid="{00000000-0005-0000-0000-0000DC2F0000}"/>
    <cellStyle name="Normal 5 15 3 10 11" xfId="12258" xr:uid="{00000000-0005-0000-0000-0000DD2F0000}"/>
    <cellStyle name="Normal 5 15 3 10 12" xfId="12259" xr:uid="{00000000-0005-0000-0000-0000DE2F0000}"/>
    <cellStyle name="Normal 5 15 3 10 2" xfId="12260" xr:uid="{00000000-0005-0000-0000-0000DF2F0000}"/>
    <cellStyle name="Normal 5 15 3 10 2 2" xfId="12261" xr:uid="{00000000-0005-0000-0000-0000E02F0000}"/>
    <cellStyle name="Normal 5 15 3 10 2 3" xfId="12262" xr:uid="{00000000-0005-0000-0000-0000E12F0000}"/>
    <cellStyle name="Normal 5 15 3 10 2 4" xfId="12263" xr:uid="{00000000-0005-0000-0000-0000E22F0000}"/>
    <cellStyle name="Normal 5 15 3 10 2 5" xfId="12264" xr:uid="{00000000-0005-0000-0000-0000E32F0000}"/>
    <cellStyle name="Normal 5 15 3 10 2 6" xfId="12265" xr:uid="{00000000-0005-0000-0000-0000E42F0000}"/>
    <cellStyle name="Normal 5 15 3 10 2 7" xfId="12266" xr:uid="{00000000-0005-0000-0000-0000E52F0000}"/>
    <cellStyle name="Normal 5 15 3 10 2 8" xfId="12267" xr:uid="{00000000-0005-0000-0000-0000E62F0000}"/>
    <cellStyle name="Normal 5 15 3 10 3" xfId="12268" xr:uid="{00000000-0005-0000-0000-0000E72F0000}"/>
    <cellStyle name="Normal 5 15 3 10 3 2" xfId="12269" xr:uid="{00000000-0005-0000-0000-0000E82F0000}"/>
    <cellStyle name="Normal 5 15 3 10 3 3" xfId="12270" xr:uid="{00000000-0005-0000-0000-0000E92F0000}"/>
    <cellStyle name="Normal 5 15 3 10 3 4" xfId="12271" xr:uid="{00000000-0005-0000-0000-0000EA2F0000}"/>
    <cellStyle name="Normal 5 15 3 10 3 5" xfId="12272" xr:uid="{00000000-0005-0000-0000-0000EB2F0000}"/>
    <cellStyle name="Normal 5 15 3 10 3 6" xfId="12273" xr:uid="{00000000-0005-0000-0000-0000EC2F0000}"/>
    <cellStyle name="Normal 5 15 3 10 3 7" xfId="12274" xr:uid="{00000000-0005-0000-0000-0000ED2F0000}"/>
    <cellStyle name="Normal 5 15 3 10 3 8" xfId="12275" xr:uid="{00000000-0005-0000-0000-0000EE2F0000}"/>
    <cellStyle name="Normal 5 15 3 10 4" xfId="12276" xr:uid="{00000000-0005-0000-0000-0000EF2F0000}"/>
    <cellStyle name="Normal 5 15 3 10 4 2" xfId="12277" xr:uid="{00000000-0005-0000-0000-0000F02F0000}"/>
    <cellStyle name="Normal 5 15 3 10 4 3" xfId="12278" xr:uid="{00000000-0005-0000-0000-0000F12F0000}"/>
    <cellStyle name="Normal 5 15 3 10 4 4" xfId="12279" xr:uid="{00000000-0005-0000-0000-0000F22F0000}"/>
    <cellStyle name="Normal 5 15 3 10 4 5" xfId="12280" xr:uid="{00000000-0005-0000-0000-0000F32F0000}"/>
    <cellStyle name="Normal 5 15 3 10 4 6" xfId="12281" xr:uid="{00000000-0005-0000-0000-0000F42F0000}"/>
    <cellStyle name="Normal 5 15 3 10 4 7" xfId="12282" xr:uid="{00000000-0005-0000-0000-0000F52F0000}"/>
    <cellStyle name="Normal 5 15 3 10 4 8" xfId="12283" xr:uid="{00000000-0005-0000-0000-0000F62F0000}"/>
    <cellStyle name="Normal 5 15 3 10 5" xfId="12284" xr:uid="{00000000-0005-0000-0000-0000F72F0000}"/>
    <cellStyle name="Normal 5 15 3 10 5 2" xfId="12285" xr:uid="{00000000-0005-0000-0000-0000F82F0000}"/>
    <cellStyle name="Normal 5 15 3 10 5 3" xfId="12286" xr:uid="{00000000-0005-0000-0000-0000F92F0000}"/>
    <cellStyle name="Normal 5 15 3 10 5 4" xfId="12287" xr:uid="{00000000-0005-0000-0000-0000FA2F0000}"/>
    <cellStyle name="Normal 5 15 3 10 5 5" xfId="12288" xr:uid="{00000000-0005-0000-0000-0000FB2F0000}"/>
    <cellStyle name="Normal 5 15 3 10 5 6" xfId="12289" xr:uid="{00000000-0005-0000-0000-0000FC2F0000}"/>
    <cellStyle name="Normal 5 15 3 10 5 7" xfId="12290" xr:uid="{00000000-0005-0000-0000-0000FD2F0000}"/>
    <cellStyle name="Normal 5 15 3 10 5 8" xfId="12291" xr:uid="{00000000-0005-0000-0000-0000FE2F0000}"/>
    <cellStyle name="Normal 5 15 3 10 6" xfId="12292" xr:uid="{00000000-0005-0000-0000-0000FF2F0000}"/>
    <cellStyle name="Normal 5 15 3 10 7" xfId="12293" xr:uid="{00000000-0005-0000-0000-000000300000}"/>
    <cellStyle name="Normal 5 15 3 10 8" xfId="12294" xr:uid="{00000000-0005-0000-0000-000001300000}"/>
    <cellStyle name="Normal 5 15 3 10 9" xfId="12295" xr:uid="{00000000-0005-0000-0000-000002300000}"/>
    <cellStyle name="Normal 5 15 3 11" xfId="12296" xr:uid="{00000000-0005-0000-0000-000003300000}"/>
    <cellStyle name="Normal 5 15 3 11 10" xfId="12297" xr:uid="{00000000-0005-0000-0000-000004300000}"/>
    <cellStyle name="Normal 5 15 3 11 11" xfId="12298" xr:uid="{00000000-0005-0000-0000-000005300000}"/>
    <cellStyle name="Normal 5 15 3 11 12" xfId="12299" xr:uid="{00000000-0005-0000-0000-000006300000}"/>
    <cellStyle name="Normal 5 15 3 11 2" xfId="12300" xr:uid="{00000000-0005-0000-0000-000007300000}"/>
    <cellStyle name="Normal 5 15 3 11 2 2" xfId="12301" xr:uid="{00000000-0005-0000-0000-000008300000}"/>
    <cellStyle name="Normal 5 15 3 11 2 3" xfId="12302" xr:uid="{00000000-0005-0000-0000-000009300000}"/>
    <cellStyle name="Normal 5 15 3 11 2 4" xfId="12303" xr:uid="{00000000-0005-0000-0000-00000A300000}"/>
    <cellStyle name="Normal 5 15 3 11 2 5" xfId="12304" xr:uid="{00000000-0005-0000-0000-00000B300000}"/>
    <cellStyle name="Normal 5 15 3 11 2 6" xfId="12305" xr:uid="{00000000-0005-0000-0000-00000C300000}"/>
    <cellStyle name="Normal 5 15 3 11 2 7" xfId="12306" xr:uid="{00000000-0005-0000-0000-00000D300000}"/>
    <cellStyle name="Normal 5 15 3 11 2 8" xfId="12307" xr:uid="{00000000-0005-0000-0000-00000E300000}"/>
    <cellStyle name="Normal 5 15 3 11 3" xfId="12308" xr:uid="{00000000-0005-0000-0000-00000F300000}"/>
    <cellStyle name="Normal 5 15 3 11 3 2" xfId="12309" xr:uid="{00000000-0005-0000-0000-000010300000}"/>
    <cellStyle name="Normal 5 15 3 11 3 3" xfId="12310" xr:uid="{00000000-0005-0000-0000-000011300000}"/>
    <cellStyle name="Normal 5 15 3 11 3 4" xfId="12311" xr:uid="{00000000-0005-0000-0000-000012300000}"/>
    <cellStyle name="Normal 5 15 3 11 3 5" xfId="12312" xr:uid="{00000000-0005-0000-0000-000013300000}"/>
    <cellStyle name="Normal 5 15 3 11 3 6" xfId="12313" xr:uid="{00000000-0005-0000-0000-000014300000}"/>
    <cellStyle name="Normal 5 15 3 11 3 7" xfId="12314" xr:uid="{00000000-0005-0000-0000-000015300000}"/>
    <cellStyle name="Normal 5 15 3 11 3 8" xfId="12315" xr:uid="{00000000-0005-0000-0000-000016300000}"/>
    <cellStyle name="Normal 5 15 3 11 4" xfId="12316" xr:uid="{00000000-0005-0000-0000-000017300000}"/>
    <cellStyle name="Normal 5 15 3 11 4 2" xfId="12317" xr:uid="{00000000-0005-0000-0000-000018300000}"/>
    <cellStyle name="Normal 5 15 3 11 4 3" xfId="12318" xr:uid="{00000000-0005-0000-0000-000019300000}"/>
    <cellStyle name="Normal 5 15 3 11 4 4" xfId="12319" xr:uid="{00000000-0005-0000-0000-00001A300000}"/>
    <cellStyle name="Normal 5 15 3 11 4 5" xfId="12320" xr:uid="{00000000-0005-0000-0000-00001B300000}"/>
    <cellStyle name="Normal 5 15 3 11 4 6" xfId="12321" xr:uid="{00000000-0005-0000-0000-00001C300000}"/>
    <cellStyle name="Normal 5 15 3 11 4 7" xfId="12322" xr:uid="{00000000-0005-0000-0000-00001D300000}"/>
    <cellStyle name="Normal 5 15 3 11 4 8" xfId="12323" xr:uid="{00000000-0005-0000-0000-00001E300000}"/>
    <cellStyle name="Normal 5 15 3 11 5" xfId="12324" xr:uid="{00000000-0005-0000-0000-00001F300000}"/>
    <cellStyle name="Normal 5 15 3 11 5 2" xfId="12325" xr:uid="{00000000-0005-0000-0000-000020300000}"/>
    <cellStyle name="Normal 5 15 3 11 5 3" xfId="12326" xr:uid="{00000000-0005-0000-0000-000021300000}"/>
    <cellStyle name="Normal 5 15 3 11 5 4" xfId="12327" xr:uid="{00000000-0005-0000-0000-000022300000}"/>
    <cellStyle name="Normal 5 15 3 11 5 5" xfId="12328" xr:uid="{00000000-0005-0000-0000-000023300000}"/>
    <cellStyle name="Normal 5 15 3 11 5 6" xfId="12329" xr:uid="{00000000-0005-0000-0000-000024300000}"/>
    <cellStyle name="Normal 5 15 3 11 5 7" xfId="12330" xr:uid="{00000000-0005-0000-0000-000025300000}"/>
    <cellStyle name="Normal 5 15 3 11 5 8" xfId="12331" xr:uid="{00000000-0005-0000-0000-000026300000}"/>
    <cellStyle name="Normal 5 15 3 11 6" xfId="12332" xr:uid="{00000000-0005-0000-0000-000027300000}"/>
    <cellStyle name="Normal 5 15 3 11 7" xfId="12333" xr:uid="{00000000-0005-0000-0000-000028300000}"/>
    <cellStyle name="Normal 5 15 3 11 8" xfId="12334" xr:uid="{00000000-0005-0000-0000-000029300000}"/>
    <cellStyle name="Normal 5 15 3 11 9" xfId="12335" xr:uid="{00000000-0005-0000-0000-00002A300000}"/>
    <cellStyle name="Normal 5 15 3 12" xfId="12336" xr:uid="{00000000-0005-0000-0000-00002B300000}"/>
    <cellStyle name="Normal 5 15 3 12 10" xfId="12337" xr:uid="{00000000-0005-0000-0000-00002C300000}"/>
    <cellStyle name="Normal 5 15 3 12 11" xfId="12338" xr:uid="{00000000-0005-0000-0000-00002D300000}"/>
    <cellStyle name="Normal 5 15 3 12 12" xfId="12339" xr:uid="{00000000-0005-0000-0000-00002E300000}"/>
    <cellStyle name="Normal 5 15 3 12 2" xfId="12340" xr:uid="{00000000-0005-0000-0000-00002F300000}"/>
    <cellStyle name="Normal 5 15 3 12 2 2" xfId="12341" xr:uid="{00000000-0005-0000-0000-000030300000}"/>
    <cellStyle name="Normal 5 15 3 12 2 3" xfId="12342" xr:uid="{00000000-0005-0000-0000-000031300000}"/>
    <cellStyle name="Normal 5 15 3 12 2 4" xfId="12343" xr:uid="{00000000-0005-0000-0000-000032300000}"/>
    <cellStyle name="Normal 5 15 3 12 2 5" xfId="12344" xr:uid="{00000000-0005-0000-0000-000033300000}"/>
    <cellStyle name="Normal 5 15 3 12 2 6" xfId="12345" xr:uid="{00000000-0005-0000-0000-000034300000}"/>
    <cellStyle name="Normal 5 15 3 12 2 7" xfId="12346" xr:uid="{00000000-0005-0000-0000-000035300000}"/>
    <cellStyle name="Normal 5 15 3 12 2 8" xfId="12347" xr:uid="{00000000-0005-0000-0000-000036300000}"/>
    <cellStyle name="Normal 5 15 3 12 3" xfId="12348" xr:uid="{00000000-0005-0000-0000-000037300000}"/>
    <cellStyle name="Normal 5 15 3 12 3 2" xfId="12349" xr:uid="{00000000-0005-0000-0000-000038300000}"/>
    <cellStyle name="Normal 5 15 3 12 3 3" xfId="12350" xr:uid="{00000000-0005-0000-0000-000039300000}"/>
    <cellStyle name="Normal 5 15 3 12 3 4" xfId="12351" xr:uid="{00000000-0005-0000-0000-00003A300000}"/>
    <cellStyle name="Normal 5 15 3 12 3 5" xfId="12352" xr:uid="{00000000-0005-0000-0000-00003B300000}"/>
    <cellStyle name="Normal 5 15 3 12 3 6" xfId="12353" xr:uid="{00000000-0005-0000-0000-00003C300000}"/>
    <cellStyle name="Normal 5 15 3 12 3 7" xfId="12354" xr:uid="{00000000-0005-0000-0000-00003D300000}"/>
    <cellStyle name="Normal 5 15 3 12 3 8" xfId="12355" xr:uid="{00000000-0005-0000-0000-00003E300000}"/>
    <cellStyle name="Normal 5 15 3 12 4" xfId="12356" xr:uid="{00000000-0005-0000-0000-00003F300000}"/>
    <cellStyle name="Normal 5 15 3 12 4 2" xfId="12357" xr:uid="{00000000-0005-0000-0000-000040300000}"/>
    <cellStyle name="Normal 5 15 3 12 4 3" xfId="12358" xr:uid="{00000000-0005-0000-0000-000041300000}"/>
    <cellStyle name="Normal 5 15 3 12 4 4" xfId="12359" xr:uid="{00000000-0005-0000-0000-000042300000}"/>
    <cellStyle name="Normal 5 15 3 12 4 5" xfId="12360" xr:uid="{00000000-0005-0000-0000-000043300000}"/>
    <cellStyle name="Normal 5 15 3 12 4 6" xfId="12361" xr:uid="{00000000-0005-0000-0000-000044300000}"/>
    <cellStyle name="Normal 5 15 3 12 4 7" xfId="12362" xr:uid="{00000000-0005-0000-0000-000045300000}"/>
    <cellStyle name="Normal 5 15 3 12 4 8" xfId="12363" xr:uid="{00000000-0005-0000-0000-000046300000}"/>
    <cellStyle name="Normal 5 15 3 12 5" xfId="12364" xr:uid="{00000000-0005-0000-0000-000047300000}"/>
    <cellStyle name="Normal 5 15 3 12 5 2" xfId="12365" xr:uid="{00000000-0005-0000-0000-000048300000}"/>
    <cellStyle name="Normal 5 15 3 12 5 3" xfId="12366" xr:uid="{00000000-0005-0000-0000-000049300000}"/>
    <cellStyle name="Normal 5 15 3 12 5 4" xfId="12367" xr:uid="{00000000-0005-0000-0000-00004A300000}"/>
    <cellStyle name="Normal 5 15 3 12 5 5" xfId="12368" xr:uid="{00000000-0005-0000-0000-00004B300000}"/>
    <cellStyle name="Normal 5 15 3 12 5 6" xfId="12369" xr:uid="{00000000-0005-0000-0000-00004C300000}"/>
    <cellStyle name="Normal 5 15 3 12 5 7" xfId="12370" xr:uid="{00000000-0005-0000-0000-00004D300000}"/>
    <cellStyle name="Normal 5 15 3 12 5 8" xfId="12371" xr:uid="{00000000-0005-0000-0000-00004E300000}"/>
    <cellStyle name="Normal 5 15 3 12 6" xfId="12372" xr:uid="{00000000-0005-0000-0000-00004F300000}"/>
    <cellStyle name="Normal 5 15 3 12 7" xfId="12373" xr:uid="{00000000-0005-0000-0000-000050300000}"/>
    <cellStyle name="Normal 5 15 3 12 8" xfId="12374" xr:uid="{00000000-0005-0000-0000-000051300000}"/>
    <cellStyle name="Normal 5 15 3 12 9" xfId="12375" xr:uid="{00000000-0005-0000-0000-000052300000}"/>
    <cellStyle name="Normal 5 15 3 13" xfId="12376" xr:uid="{00000000-0005-0000-0000-000053300000}"/>
    <cellStyle name="Normal 5 15 3 13 10" xfId="12377" xr:uid="{00000000-0005-0000-0000-000054300000}"/>
    <cellStyle name="Normal 5 15 3 13 11" xfId="12378" xr:uid="{00000000-0005-0000-0000-000055300000}"/>
    <cellStyle name="Normal 5 15 3 13 12" xfId="12379" xr:uid="{00000000-0005-0000-0000-000056300000}"/>
    <cellStyle name="Normal 5 15 3 13 2" xfId="12380" xr:uid="{00000000-0005-0000-0000-000057300000}"/>
    <cellStyle name="Normal 5 15 3 13 2 2" xfId="12381" xr:uid="{00000000-0005-0000-0000-000058300000}"/>
    <cellStyle name="Normal 5 15 3 13 2 3" xfId="12382" xr:uid="{00000000-0005-0000-0000-000059300000}"/>
    <cellStyle name="Normal 5 15 3 13 2 4" xfId="12383" xr:uid="{00000000-0005-0000-0000-00005A300000}"/>
    <cellStyle name="Normal 5 15 3 13 2 5" xfId="12384" xr:uid="{00000000-0005-0000-0000-00005B300000}"/>
    <cellStyle name="Normal 5 15 3 13 2 6" xfId="12385" xr:uid="{00000000-0005-0000-0000-00005C300000}"/>
    <cellStyle name="Normal 5 15 3 13 2 7" xfId="12386" xr:uid="{00000000-0005-0000-0000-00005D300000}"/>
    <cellStyle name="Normal 5 15 3 13 2 8" xfId="12387" xr:uid="{00000000-0005-0000-0000-00005E300000}"/>
    <cellStyle name="Normal 5 15 3 13 3" xfId="12388" xr:uid="{00000000-0005-0000-0000-00005F300000}"/>
    <cellStyle name="Normal 5 15 3 13 3 2" xfId="12389" xr:uid="{00000000-0005-0000-0000-000060300000}"/>
    <cellStyle name="Normal 5 15 3 13 3 3" xfId="12390" xr:uid="{00000000-0005-0000-0000-000061300000}"/>
    <cellStyle name="Normal 5 15 3 13 3 4" xfId="12391" xr:uid="{00000000-0005-0000-0000-000062300000}"/>
    <cellStyle name="Normal 5 15 3 13 3 5" xfId="12392" xr:uid="{00000000-0005-0000-0000-000063300000}"/>
    <cellStyle name="Normal 5 15 3 13 3 6" xfId="12393" xr:uid="{00000000-0005-0000-0000-000064300000}"/>
    <cellStyle name="Normal 5 15 3 13 3 7" xfId="12394" xr:uid="{00000000-0005-0000-0000-000065300000}"/>
    <cellStyle name="Normal 5 15 3 13 3 8" xfId="12395" xr:uid="{00000000-0005-0000-0000-000066300000}"/>
    <cellStyle name="Normal 5 15 3 13 4" xfId="12396" xr:uid="{00000000-0005-0000-0000-000067300000}"/>
    <cellStyle name="Normal 5 15 3 13 4 2" xfId="12397" xr:uid="{00000000-0005-0000-0000-000068300000}"/>
    <cellStyle name="Normal 5 15 3 13 4 3" xfId="12398" xr:uid="{00000000-0005-0000-0000-000069300000}"/>
    <cellStyle name="Normal 5 15 3 13 4 4" xfId="12399" xr:uid="{00000000-0005-0000-0000-00006A300000}"/>
    <cellStyle name="Normal 5 15 3 13 4 5" xfId="12400" xr:uid="{00000000-0005-0000-0000-00006B300000}"/>
    <cellStyle name="Normal 5 15 3 13 4 6" xfId="12401" xr:uid="{00000000-0005-0000-0000-00006C300000}"/>
    <cellStyle name="Normal 5 15 3 13 4 7" xfId="12402" xr:uid="{00000000-0005-0000-0000-00006D300000}"/>
    <cellStyle name="Normal 5 15 3 13 4 8" xfId="12403" xr:uid="{00000000-0005-0000-0000-00006E300000}"/>
    <cellStyle name="Normal 5 15 3 13 5" xfId="12404" xr:uid="{00000000-0005-0000-0000-00006F300000}"/>
    <cellStyle name="Normal 5 15 3 13 5 2" xfId="12405" xr:uid="{00000000-0005-0000-0000-000070300000}"/>
    <cellStyle name="Normal 5 15 3 13 5 3" xfId="12406" xr:uid="{00000000-0005-0000-0000-000071300000}"/>
    <cellStyle name="Normal 5 15 3 13 5 4" xfId="12407" xr:uid="{00000000-0005-0000-0000-000072300000}"/>
    <cellStyle name="Normal 5 15 3 13 5 5" xfId="12408" xr:uid="{00000000-0005-0000-0000-000073300000}"/>
    <cellStyle name="Normal 5 15 3 13 5 6" xfId="12409" xr:uid="{00000000-0005-0000-0000-000074300000}"/>
    <cellStyle name="Normal 5 15 3 13 5 7" xfId="12410" xr:uid="{00000000-0005-0000-0000-000075300000}"/>
    <cellStyle name="Normal 5 15 3 13 5 8" xfId="12411" xr:uid="{00000000-0005-0000-0000-000076300000}"/>
    <cellStyle name="Normal 5 15 3 13 6" xfId="12412" xr:uid="{00000000-0005-0000-0000-000077300000}"/>
    <cellStyle name="Normal 5 15 3 13 7" xfId="12413" xr:uid="{00000000-0005-0000-0000-000078300000}"/>
    <cellStyle name="Normal 5 15 3 13 8" xfId="12414" xr:uid="{00000000-0005-0000-0000-000079300000}"/>
    <cellStyle name="Normal 5 15 3 13 9" xfId="12415" xr:uid="{00000000-0005-0000-0000-00007A300000}"/>
    <cellStyle name="Normal 5 15 3 14" xfId="12416" xr:uid="{00000000-0005-0000-0000-00007B300000}"/>
    <cellStyle name="Normal 5 15 3 14 2" xfId="12417" xr:uid="{00000000-0005-0000-0000-00007C300000}"/>
    <cellStyle name="Normal 5 15 3 14 3" xfId="12418" xr:uid="{00000000-0005-0000-0000-00007D300000}"/>
    <cellStyle name="Normal 5 15 3 14 4" xfId="12419" xr:uid="{00000000-0005-0000-0000-00007E300000}"/>
    <cellStyle name="Normal 5 15 3 14 5" xfId="12420" xr:uid="{00000000-0005-0000-0000-00007F300000}"/>
    <cellStyle name="Normal 5 15 3 14 6" xfId="12421" xr:uid="{00000000-0005-0000-0000-000080300000}"/>
    <cellStyle name="Normal 5 15 3 14 7" xfId="12422" xr:uid="{00000000-0005-0000-0000-000081300000}"/>
    <cellStyle name="Normal 5 15 3 14 8" xfId="12423" xr:uid="{00000000-0005-0000-0000-000082300000}"/>
    <cellStyle name="Normal 5 15 3 15" xfId="12424" xr:uid="{00000000-0005-0000-0000-000083300000}"/>
    <cellStyle name="Normal 5 15 3 15 2" xfId="12425" xr:uid="{00000000-0005-0000-0000-000084300000}"/>
    <cellStyle name="Normal 5 15 3 15 3" xfId="12426" xr:uid="{00000000-0005-0000-0000-000085300000}"/>
    <cellStyle name="Normal 5 15 3 15 4" xfId="12427" xr:uid="{00000000-0005-0000-0000-000086300000}"/>
    <cellStyle name="Normal 5 15 3 15 5" xfId="12428" xr:uid="{00000000-0005-0000-0000-000087300000}"/>
    <cellStyle name="Normal 5 15 3 15 6" xfId="12429" xr:uid="{00000000-0005-0000-0000-000088300000}"/>
    <cellStyle name="Normal 5 15 3 15 7" xfId="12430" xr:uid="{00000000-0005-0000-0000-000089300000}"/>
    <cellStyle name="Normal 5 15 3 15 8" xfId="12431" xr:uid="{00000000-0005-0000-0000-00008A300000}"/>
    <cellStyle name="Normal 5 15 3 16" xfId="12432" xr:uid="{00000000-0005-0000-0000-00008B300000}"/>
    <cellStyle name="Normal 5 15 3 16 2" xfId="12433" xr:uid="{00000000-0005-0000-0000-00008C300000}"/>
    <cellStyle name="Normal 5 15 3 16 3" xfId="12434" xr:uid="{00000000-0005-0000-0000-00008D300000}"/>
    <cellStyle name="Normal 5 15 3 16 4" xfId="12435" xr:uid="{00000000-0005-0000-0000-00008E300000}"/>
    <cellStyle name="Normal 5 15 3 16 5" xfId="12436" xr:uid="{00000000-0005-0000-0000-00008F300000}"/>
    <cellStyle name="Normal 5 15 3 16 6" xfId="12437" xr:uid="{00000000-0005-0000-0000-000090300000}"/>
    <cellStyle name="Normal 5 15 3 16 7" xfId="12438" xr:uid="{00000000-0005-0000-0000-000091300000}"/>
    <cellStyle name="Normal 5 15 3 16 8" xfId="12439" xr:uid="{00000000-0005-0000-0000-000092300000}"/>
    <cellStyle name="Normal 5 15 3 17" xfId="12440" xr:uid="{00000000-0005-0000-0000-000093300000}"/>
    <cellStyle name="Normal 5 15 3 17 2" xfId="12441" xr:uid="{00000000-0005-0000-0000-000094300000}"/>
    <cellStyle name="Normal 5 15 3 17 3" xfId="12442" xr:uid="{00000000-0005-0000-0000-000095300000}"/>
    <cellStyle name="Normal 5 15 3 17 4" xfId="12443" xr:uid="{00000000-0005-0000-0000-000096300000}"/>
    <cellStyle name="Normal 5 15 3 17 5" xfId="12444" xr:uid="{00000000-0005-0000-0000-000097300000}"/>
    <cellStyle name="Normal 5 15 3 17 6" xfId="12445" xr:uid="{00000000-0005-0000-0000-000098300000}"/>
    <cellStyle name="Normal 5 15 3 17 7" xfId="12446" xr:uid="{00000000-0005-0000-0000-000099300000}"/>
    <cellStyle name="Normal 5 15 3 17 8" xfId="12447" xr:uid="{00000000-0005-0000-0000-00009A300000}"/>
    <cellStyle name="Normal 5 15 3 18" xfId="12448" xr:uid="{00000000-0005-0000-0000-00009B300000}"/>
    <cellStyle name="Normal 5 15 3 19" xfId="12449" xr:uid="{00000000-0005-0000-0000-00009C300000}"/>
    <cellStyle name="Normal 5 15 3 2" xfId="12450" xr:uid="{00000000-0005-0000-0000-00009D300000}"/>
    <cellStyle name="Normal 5 15 3 2 10" xfId="12451" xr:uid="{00000000-0005-0000-0000-00009E300000}"/>
    <cellStyle name="Normal 5 15 3 2 11" xfId="12452" xr:uid="{00000000-0005-0000-0000-00009F300000}"/>
    <cellStyle name="Normal 5 15 3 2 12" xfId="12453" xr:uid="{00000000-0005-0000-0000-0000A0300000}"/>
    <cellStyle name="Normal 5 15 3 2 2" xfId="12454" xr:uid="{00000000-0005-0000-0000-0000A1300000}"/>
    <cellStyle name="Normal 5 15 3 2 2 2" xfId="12455" xr:uid="{00000000-0005-0000-0000-0000A2300000}"/>
    <cellStyle name="Normal 5 15 3 2 2 3" xfId="12456" xr:uid="{00000000-0005-0000-0000-0000A3300000}"/>
    <cellStyle name="Normal 5 15 3 2 2 4" xfId="12457" xr:uid="{00000000-0005-0000-0000-0000A4300000}"/>
    <cellStyle name="Normal 5 15 3 2 2 5" xfId="12458" xr:uid="{00000000-0005-0000-0000-0000A5300000}"/>
    <cellStyle name="Normal 5 15 3 2 2 6" xfId="12459" xr:uid="{00000000-0005-0000-0000-0000A6300000}"/>
    <cellStyle name="Normal 5 15 3 2 2 7" xfId="12460" xr:uid="{00000000-0005-0000-0000-0000A7300000}"/>
    <cellStyle name="Normal 5 15 3 2 2 8" xfId="12461" xr:uid="{00000000-0005-0000-0000-0000A8300000}"/>
    <cellStyle name="Normal 5 15 3 2 3" xfId="12462" xr:uid="{00000000-0005-0000-0000-0000A9300000}"/>
    <cellStyle name="Normal 5 15 3 2 3 2" xfId="12463" xr:uid="{00000000-0005-0000-0000-0000AA300000}"/>
    <cellStyle name="Normal 5 15 3 2 3 3" xfId="12464" xr:uid="{00000000-0005-0000-0000-0000AB300000}"/>
    <cellStyle name="Normal 5 15 3 2 3 4" xfId="12465" xr:uid="{00000000-0005-0000-0000-0000AC300000}"/>
    <cellStyle name="Normal 5 15 3 2 3 5" xfId="12466" xr:uid="{00000000-0005-0000-0000-0000AD300000}"/>
    <cellStyle name="Normal 5 15 3 2 3 6" xfId="12467" xr:uid="{00000000-0005-0000-0000-0000AE300000}"/>
    <cellStyle name="Normal 5 15 3 2 3 7" xfId="12468" xr:uid="{00000000-0005-0000-0000-0000AF300000}"/>
    <cellStyle name="Normal 5 15 3 2 3 8" xfId="12469" xr:uid="{00000000-0005-0000-0000-0000B0300000}"/>
    <cellStyle name="Normal 5 15 3 2 4" xfId="12470" xr:uid="{00000000-0005-0000-0000-0000B1300000}"/>
    <cellStyle name="Normal 5 15 3 2 4 2" xfId="12471" xr:uid="{00000000-0005-0000-0000-0000B2300000}"/>
    <cellStyle name="Normal 5 15 3 2 4 3" xfId="12472" xr:uid="{00000000-0005-0000-0000-0000B3300000}"/>
    <cellStyle name="Normal 5 15 3 2 4 4" xfId="12473" xr:uid="{00000000-0005-0000-0000-0000B4300000}"/>
    <cellStyle name="Normal 5 15 3 2 4 5" xfId="12474" xr:uid="{00000000-0005-0000-0000-0000B5300000}"/>
    <cellStyle name="Normal 5 15 3 2 4 6" xfId="12475" xr:uid="{00000000-0005-0000-0000-0000B6300000}"/>
    <cellStyle name="Normal 5 15 3 2 4 7" xfId="12476" xr:uid="{00000000-0005-0000-0000-0000B7300000}"/>
    <cellStyle name="Normal 5 15 3 2 4 8" xfId="12477" xr:uid="{00000000-0005-0000-0000-0000B8300000}"/>
    <cellStyle name="Normal 5 15 3 2 5" xfId="12478" xr:uid="{00000000-0005-0000-0000-0000B9300000}"/>
    <cellStyle name="Normal 5 15 3 2 5 2" xfId="12479" xr:uid="{00000000-0005-0000-0000-0000BA300000}"/>
    <cellStyle name="Normal 5 15 3 2 5 3" xfId="12480" xr:uid="{00000000-0005-0000-0000-0000BB300000}"/>
    <cellStyle name="Normal 5 15 3 2 5 4" xfId="12481" xr:uid="{00000000-0005-0000-0000-0000BC300000}"/>
    <cellStyle name="Normal 5 15 3 2 5 5" xfId="12482" xr:uid="{00000000-0005-0000-0000-0000BD300000}"/>
    <cellStyle name="Normal 5 15 3 2 5 6" xfId="12483" xr:uid="{00000000-0005-0000-0000-0000BE300000}"/>
    <cellStyle name="Normal 5 15 3 2 5 7" xfId="12484" xr:uid="{00000000-0005-0000-0000-0000BF300000}"/>
    <cellStyle name="Normal 5 15 3 2 5 8" xfId="12485" xr:uid="{00000000-0005-0000-0000-0000C0300000}"/>
    <cellStyle name="Normal 5 15 3 2 6" xfId="12486" xr:uid="{00000000-0005-0000-0000-0000C1300000}"/>
    <cellStyle name="Normal 5 15 3 2 7" xfId="12487" xr:uid="{00000000-0005-0000-0000-0000C2300000}"/>
    <cellStyle name="Normal 5 15 3 2 8" xfId="12488" xr:uid="{00000000-0005-0000-0000-0000C3300000}"/>
    <cellStyle name="Normal 5 15 3 2 9" xfId="12489" xr:uid="{00000000-0005-0000-0000-0000C4300000}"/>
    <cellStyle name="Normal 5 15 3 20" xfId="12490" xr:uid="{00000000-0005-0000-0000-0000C5300000}"/>
    <cellStyle name="Normal 5 15 3 21" xfId="12491" xr:uid="{00000000-0005-0000-0000-0000C6300000}"/>
    <cellStyle name="Normal 5 15 3 22" xfId="12492" xr:uid="{00000000-0005-0000-0000-0000C7300000}"/>
    <cellStyle name="Normal 5 15 3 23" xfId="12493" xr:uid="{00000000-0005-0000-0000-0000C8300000}"/>
    <cellStyle name="Normal 5 15 3 24" xfId="12494" xr:uid="{00000000-0005-0000-0000-0000C9300000}"/>
    <cellStyle name="Normal 5 15 3 3" xfId="12495" xr:uid="{00000000-0005-0000-0000-0000CA300000}"/>
    <cellStyle name="Normal 5 15 3 3 10" xfId="12496" xr:uid="{00000000-0005-0000-0000-0000CB300000}"/>
    <cellStyle name="Normal 5 15 3 3 11" xfId="12497" xr:uid="{00000000-0005-0000-0000-0000CC300000}"/>
    <cellStyle name="Normal 5 15 3 3 12" xfId="12498" xr:uid="{00000000-0005-0000-0000-0000CD300000}"/>
    <cellStyle name="Normal 5 15 3 3 2" xfId="12499" xr:uid="{00000000-0005-0000-0000-0000CE300000}"/>
    <cellStyle name="Normal 5 15 3 3 2 2" xfId="12500" xr:uid="{00000000-0005-0000-0000-0000CF300000}"/>
    <cellStyle name="Normal 5 15 3 3 2 3" xfId="12501" xr:uid="{00000000-0005-0000-0000-0000D0300000}"/>
    <cellStyle name="Normal 5 15 3 3 2 4" xfId="12502" xr:uid="{00000000-0005-0000-0000-0000D1300000}"/>
    <cellStyle name="Normal 5 15 3 3 2 5" xfId="12503" xr:uid="{00000000-0005-0000-0000-0000D2300000}"/>
    <cellStyle name="Normal 5 15 3 3 2 6" xfId="12504" xr:uid="{00000000-0005-0000-0000-0000D3300000}"/>
    <cellStyle name="Normal 5 15 3 3 2 7" xfId="12505" xr:uid="{00000000-0005-0000-0000-0000D4300000}"/>
    <cellStyle name="Normal 5 15 3 3 2 8" xfId="12506" xr:uid="{00000000-0005-0000-0000-0000D5300000}"/>
    <cellStyle name="Normal 5 15 3 3 3" xfId="12507" xr:uid="{00000000-0005-0000-0000-0000D6300000}"/>
    <cellStyle name="Normal 5 15 3 3 3 2" xfId="12508" xr:uid="{00000000-0005-0000-0000-0000D7300000}"/>
    <cellStyle name="Normal 5 15 3 3 3 3" xfId="12509" xr:uid="{00000000-0005-0000-0000-0000D8300000}"/>
    <cellStyle name="Normal 5 15 3 3 3 4" xfId="12510" xr:uid="{00000000-0005-0000-0000-0000D9300000}"/>
    <cellStyle name="Normal 5 15 3 3 3 5" xfId="12511" xr:uid="{00000000-0005-0000-0000-0000DA300000}"/>
    <cellStyle name="Normal 5 15 3 3 3 6" xfId="12512" xr:uid="{00000000-0005-0000-0000-0000DB300000}"/>
    <cellStyle name="Normal 5 15 3 3 3 7" xfId="12513" xr:uid="{00000000-0005-0000-0000-0000DC300000}"/>
    <cellStyle name="Normal 5 15 3 3 3 8" xfId="12514" xr:uid="{00000000-0005-0000-0000-0000DD300000}"/>
    <cellStyle name="Normal 5 15 3 3 4" xfId="12515" xr:uid="{00000000-0005-0000-0000-0000DE300000}"/>
    <cellStyle name="Normal 5 15 3 3 4 2" xfId="12516" xr:uid="{00000000-0005-0000-0000-0000DF300000}"/>
    <cellStyle name="Normal 5 15 3 3 4 3" xfId="12517" xr:uid="{00000000-0005-0000-0000-0000E0300000}"/>
    <cellStyle name="Normal 5 15 3 3 4 4" xfId="12518" xr:uid="{00000000-0005-0000-0000-0000E1300000}"/>
    <cellStyle name="Normal 5 15 3 3 4 5" xfId="12519" xr:uid="{00000000-0005-0000-0000-0000E2300000}"/>
    <cellStyle name="Normal 5 15 3 3 4 6" xfId="12520" xr:uid="{00000000-0005-0000-0000-0000E3300000}"/>
    <cellStyle name="Normal 5 15 3 3 4 7" xfId="12521" xr:uid="{00000000-0005-0000-0000-0000E4300000}"/>
    <cellStyle name="Normal 5 15 3 3 4 8" xfId="12522" xr:uid="{00000000-0005-0000-0000-0000E5300000}"/>
    <cellStyle name="Normal 5 15 3 3 5" xfId="12523" xr:uid="{00000000-0005-0000-0000-0000E6300000}"/>
    <cellStyle name="Normal 5 15 3 3 5 2" xfId="12524" xr:uid="{00000000-0005-0000-0000-0000E7300000}"/>
    <cellStyle name="Normal 5 15 3 3 5 3" xfId="12525" xr:uid="{00000000-0005-0000-0000-0000E8300000}"/>
    <cellStyle name="Normal 5 15 3 3 5 4" xfId="12526" xr:uid="{00000000-0005-0000-0000-0000E9300000}"/>
    <cellStyle name="Normal 5 15 3 3 5 5" xfId="12527" xr:uid="{00000000-0005-0000-0000-0000EA300000}"/>
    <cellStyle name="Normal 5 15 3 3 5 6" xfId="12528" xr:uid="{00000000-0005-0000-0000-0000EB300000}"/>
    <cellStyle name="Normal 5 15 3 3 5 7" xfId="12529" xr:uid="{00000000-0005-0000-0000-0000EC300000}"/>
    <cellStyle name="Normal 5 15 3 3 5 8" xfId="12530" xr:uid="{00000000-0005-0000-0000-0000ED300000}"/>
    <cellStyle name="Normal 5 15 3 3 6" xfId="12531" xr:uid="{00000000-0005-0000-0000-0000EE300000}"/>
    <cellStyle name="Normal 5 15 3 3 7" xfId="12532" xr:uid="{00000000-0005-0000-0000-0000EF300000}"/>
    <cellStyle name="Normal 5 15 3 3 8" xfId="12533" xr:uid="{00000000-0005-0000-0000-0000F0300000}"/>
    <cellStyle name="Normal 5 15 3 3 9" xfId="12534" xr:uid="{00000000-0005-0000-0000-0000F1300000}"/>
    <cellStyle name="Normal 5 15 3 4" xfId="12535" xr:uid="{00000000-0005-0000-0000-0000F2300000}"/>
    <cellStyle name="Normal 5 15 3 4 10" xfId="12536" xr:uid="{00000000-0005-0000-0000-0000F3300000}"/>
    <cellStyle name="Normal 5 15 3 4 11" xfId="12537" xr:uid="{00000000-0005-0000-0000-0000F4300000}"/>
    <cellStyle name="Normal 5 15 3 4 12" xfId="12538" xr:uid="{00000000-0005-0000-0000-0000F5300000}"/>
    <cellStyle name="Normal 5 15 3 4 2" xfId="12539" xr:uid="{00000000-0005-0000-0000-0000F6300000}"/>
    <cellStyle name="Normal 5 15 3 4 2 2" xfId="12540" xr:uid="{00000000-0005-0000-0000-0000F7300000}"/>
    <cellStyle name="Normal 5 15 3 4 2 3" xfId="12541" xr:uid="{00000000-0005-0000-0000-0000F8300000}"/>
    <cellStyle name="Normal 5 15 3 4 2 4" xfId="12542" xr:uid="{00000000-0005-0000-0000-0000F9300000}"/>
    <cellStyle name="Normal 5 15 3 4 2 5" xfId="12543" xr:uid="{00000000-0005-0000-0000-0000FA300000}"/>
    <cellStyle name="Normal 5 15 3 4 2 6" xfId="12544" xr:uid="{00000000-0005-0000-0000-0000FB300000}"/>
    <cellStyle name="Normal 5 15 3 4 2 7" xfId="12545" xr:uid="{00000000-0005-0000-0000-0000FC300000}"/>
    <cellStyle name="Normal 5 15 3 4 2 8" xfId="12546" xr:uid="{00000000-0005-0000-0000-0000FD300000}"/>
    <cellStyle name="Normal 5 15 3 4 3" xfId="12547" xr:uid="{00000000-0005-0000-0000-0000FE300000}"/>
    <cellStyle name="Normal 5 15 3 4 3 2" xfId="12548" xr:uid="{00000000-0005-0000-0000-0000FF300000}"/>
    <cellStyle name="Normal 5 15 3 4 3 3" xfId="12549" xr:uid="{00000000-0005-0000-0000-000000310000}"/>
    <cellStyle name="Normal 5 15 3 4 3 4" xfId="12550" xr:uid="{00000000-0005-0000-0000-000001310000}"/>
    <cellStyle name="Normal 5 15 3 4 3 5" xfId="12551" xr:uid="{00000000-0005-0000-0000-000002310000}"/>
    <cellStyle name="Normal 5 15 3 4 3 6" xfId="12552" xr:uid="{00000000-0005-0000-0000-000003310000}"/>
    <cellStyle name="Normal 5 15 3 4 3 7" xfId="12553" xr:uid="{00000000-0005-0000-0000-000004310000}"/>
    <cellStyle name="Normal 5 15 3 4 3 8" xfId="12554" xr:uid="{00000000-0005-0000-0000-000005310000}"/>
    <cellStyle name="Normal 5 15 3 4 4" xfId="12555" xr:uid="{00000000-0005-0000-0000-000006310000}"/>
    <cellStyle name="Normal 5 15 3 4 4 2" xfId="12556" xr:uid="{00000000-0005-0000-0000-000007310000}"/>
    <cellStyle name="Normal 5 15 3 4 4 3" xfId="12557" xr:uid="{00000000-0005-0000-0000-000008310000}"/>
    <cellStyle name="Normal 5 15 3 4 4 4" xfId="12558" xr:uid="{00000000-0005-0000-0000-000009310000}"/>
    <cellStyle name="Normal 5 15 3 4 4 5" xfId="12559" xr:uid="{00000000-0005-0000-0000-00000A310000}"/>
    <cellStyle name="Normal 5 15 3 4 4 6" xfId="12560" xr:uid="{00000000-0005-0000-0000-00000B310000}"/>
    <cellStyle name="Normal 5 15 3 4 4 7" xfId="12561" xr:uid="{00000000-0005-0000-0000-00000C310000}"/>
    <cellStyle name="Normal 5 15 3 4 4 8" xfId="12562" xr:uid="{00000000-0005-0000-0000-00000D310000}"/>
    <cellStyle name="Normal 5 15 3 4 5" xfId="12563" xr:uid="{00000000-0005-0000-0000-00000E310000}"/>
    <cellStyle name="Normal 5 15 3 4 5 2" xfId="12564" xr:uid="{00000000-0005-0000-0000-00000F310000}"/>
    <cellStyle name="Normal 5 15 3 4 5 3" xfId="12565" xr:uid="{00000000-0005-0000-0000-000010310000}"/>
    <cellStyle name="Normal 5 15 3 4 5 4" xfId="12566" xr:uid="{00000000-0005-0000-0000-000011310000}"/>
    <cellStyle name="Normal 5 15 3 4 5 5" xfId="12567" xr:uid="{00000000-0005-0000-0000-000012310000}"/>
    <cellStyle name="Normal 5 15 3 4 5 6" xfId="12568" xr:uid="{00000000-0005-0000-0000-000013310000}"/>
    <cellStyle name="Normal 5 15 3 4 5 7" xfId="12569" xr:uid="{00000000-0005-0000-0000-000014310000}"/>
    <cellStyle name="Normal 5 15 3 4 5 8" xfId="12570" xr:uid="{00000000-0005-0000-0000-000015310000}"/>
    <cellStyle name="Normal 5 15 3 4 6" xfId="12571" xr:uid="{00000000-0005-0000-0000-000016310000}"/>
    <cellStyle name="Normal 5 15 3 4 7" xfId="12572" xr:uid="{00000000-0005-0000-0000-000017310000}"/>
    <cellStyle name="Normal 5 15 3 4 8" xfId="12573" xr:uid="{00000000-0005-0000-0000-000018310000}"/>
    <cellStyle name="Normal 5 15 3 4 9" xfId="12574" xr:uid="{00000000-0005-0000-0000-000019310000}"/>
    <cellStyle name="Normal 5 15 3 5" xfId="12575" xr:uid="{00000000-0005-0000-0000-00001A310000}"/>
    <cellStyle name="Normal 5 15 3 5 10" xfId="12576" xr:uid="{00000000-0005-0000-0000-00001B310000}"/>
    <cellStyle name="Normal 5 15 3 5 11" xfId="12577" xr:uid="{00000000-0005-0000-0000-00001C310000}"/>
    <cellStyle name="Normal 5 15 3 5 12" xfId="12578" xr:uid="{00000000-0005-0000-0000-00001D310000}"/>
    <cellStyle name="Normal 5 15 3 5 2" xfId="12579" xr:uid="{00000000-0005-0000-0000-00001E310000}"/>
    <cellStyle name="Normal 5 15 3 5 2 2" xfId="12580" xr:uid="{00000000-0005-0000-0000-00001F310000}"/>
    <cellStyle name="Normal 5 15 3 5 2 3" xfId="12581" xr:uid="{00000000-0005-0000-0000-000020310000}"/>
    <cellStyle name="Normal 5 15 3 5 2 4" xfId="12582" xr:uid="{00000000-0005-0000-0000-000021310000}"/>
    <cellStyle name="Normal 5 15 3 5 2 5" xfId="12583" xr:uid="{00000000-0005-0000-0000-000022310000}"/>
    <cellStyle name="Normal 5 15 3 5 2 6" xfId="12584" xr:uid="{00000000-0005-0000-0000-000023310000}"/>
    <cellStyle name="Normal 5 15 3 5 2 7" xfId="12585" xr:uid="{00000000-0005-0000-0000-000024310000}"/>
    <cellStyle name="Normal 5 15 3 5 2 8" xfId="12586" xr:uid="{00000000-0005-0000-0000-000025310000}"/>
    <cellStyle name="Normal 5 15 3 5 3" xfId="12587" xr:uid="{00000000-0005-0000-0000-000026310000}"/>
    <cellStyle name="Normal 5 15 3 5 3 2" xfId="12588" xr:uid="{00000000-0005-0000-0000-000027310000}"/>
    <cellStyle name="Normal 5 15 3 5 3 3" xfId="12589" xr:uid="{00000000-0005-0000-0000-000028310000}"/>
    <cellStyle name="Normal 5 15 3 5 3 4" xfId="12590" xr:uid="{00000000-0005-0000-0000-000029310000}"/>
    <cellStyle name="Normal 5 15 3 5 3 5" xfId="12591" xr:uid="{00000000-0005-0000-0000-00002A310000}"/>
    <cellStyle name="Normal 5 15 3 5 3 6" xfId="12592" xr:uid="{00000000-0005-0000-0000-00002B310000}"/>
    <cellStyle name="Normal 5 15 3 5 3 7" xfId="12593" xr:uid="{00000000-0005-0000-0000-00002C310000}"/>
    <cellStyle name="Normal 5 15 3 5 3 8" xfId="12594" xr:uid="{00000000-0005-0000-0000-00002D310000}"/>
    <cellStyle name="Normal 5 15 3 5 4" xfId="12595" xr:uid="{00000000-0005-0000-0000-00002E310000}"/>
    <cellStyle name="Normal 5 15 3 5 4 2" xfId="12596" xr:uid="{00000000-0005-0000-0000-00002F310000}"/>
    <cellStyle name="Normal 5 15 3 5 4 3" xfId="12597" xr:uid="{00000000-0005-0000-0000-000030310000}"/>
    <cellStyle name="Normal 5 15 3 5 4 4" xfId="12598" xr:uid="{00000000-0005-0000-0000-000031310000}"/>
    <cellStyle name="Normal 5 15 3 5 4 5" xfId="12599" xr:uid="{00000000-0005-0000-0000-000032310000}"/>
    <cellStyle name="Normal 5 15 3 5 4 6" xfId="12600" xr:uid="{00000000-0005-0000-0000-000033310000}"/>
    <cellStyle name="Normal 5 15 3 5 4 7" xfId="12601" xr:uid="{00000000-0005-0000-0000-000034310000}"/>
    <cellStyle name="Normal 5 15 3 5 4 8" xfId="12602" xr:uid="{00000000-0005-0000-0000-000035310000}"/>
    <cellStyle name="Normal 5 15 3 5 5" xfId="12603" xr:uid="{00000000-0005-0000-0000-000036310000}"/>
    <cellStyle name="Normal 5 15 3 5 5 2" xfId="12604" xr:uid="{00000000-0005-0000-0000-000037310000}"/>
    <cellStyle name="Normal 5 15 3 5 5 3" xfId="12605" xr:uid="{00000000-0005-0000-0000-000038310000}"/>
    <cellStyle name="Normal 5 15 3 5 5 4" xfId="12606" xr:uid="{00000000-0005-0000-0000-000039310000}"/>
    <cellStyle name="Normal 5 15 3 5 5 5" xfId="12607" xr:uid="{00000000-0005-0000-0000-00003A310000}"/>
    <cellStyle name="Normal 5 15 3 5 5 6" xfId="12608" xr:uid="{00000000-0005-0000-0000-00003B310000}"/>
    <cellStyle name="Normal 5 15 3 5 5 7" xfId="12609" xr:uid="{00000000-0005-0000-0000-00003C310000}"/>
    <cellStyle name="Normal 5 15 3 5 5 8" xfId="12610" xr:uid="{00000000-0005-0000-0000-00003D310000}"/>
    <cellStyle name="Normal 5 15 3 5 6" xfId="12611" xr:uid="{00000000-0005-0000-0000-00003E310000}"/>
    <cellStyle name="Normal 5 15 3 5 7" xfId="12612" xr:uid="{00000000-0005-0000-0000-00003F310000}"/>
    <cellStyle name="Normal 5 15 3 5 8" xfId="12613" xr:uid="{00000000-0005-0000-0000-000040310000}"/>
    <cellStyle name="Normal 5 15 3 5 9" xfId="12614" xr:uid="{00000000-0005-0000-0000-000041310000}"/>
    <cellStyle name="Normal 5 15 3 6" xfId="12615" xr:uid="{00000000-0005-0000-0000-000042310000}"/>
    <cellStyle name="Normal 5 15 3 6 10" xfId="12616" xr:uid="{00000000-0005-0000-0000-000043310000}"/>
    <cellStyle name="Normal 5 15 3 6 11" xfId="12617" xr:uid="{00000000-0005-0000-0000-000044310000}"/>
    <cellStyle name="Normal 5 15 3 6 12" xfId="12618" xr:uid="{00000000-0005-0000-0000-000045310000}"/>
    <cellStyle name="Normal 5 15 3 6 2" xfId="12619" xr:uid="{00000000-0005-0000-0000-000046310000}"/>
    <cellStyle name="Normal 5 15 3 6 2 2" xfId="12620" xr:uid="{00000000-0005-0000-0000-000047310000}"/>
    <cellStyle name="Normal 5 15 3 6 2 3" xfId="12621" xr:uid="{00000000-0005-0000-0000-000048310000}"/>
    <cellStyle name="Normal 5 15 3 6 2 4" xfId="12622" xr:uid="{00000000-0005-0000-0000-000049310000}"/>
    <cellStyle name="Normal 5 15 3 6 2 5" xfId="12623" xr:uid="{00000000-0005-0000-0000-00004A310000}"/>
    <cellStyle name="Normal 5 15 3 6 2 6" xfId="12624" xr:uid="{00000000-0005-0000-0000-00004B310000}"/>
    <cellStyle name="Normal 5 15 3 6 2 7" xfId="12625" xr:uid="{00000000-0005-0000-0000-00004C310000}"/>
    <cellStyle name="Normal 5 15 3 6 2 8" xfId="12626" xr:uid="{00000000-0005-0000-0000-00004D310000}"/>
    <cellStyle name="Normal 5 15 3 6 3" xfId="12627" xr:uid="{00000000-0005-0000-0000-00004E310000}"/>
    <cellStyle name="Normal 5 15 3 6 3 2" xfId="12628" xr:uid="{00000000-0005-0000-0000-00004F310000}"/>
    <cellStyle name="Normal 5 15 3 6 3 3" xfId="12629" xr:uid="{00000000-0005-0000-0000-000050310000}"/>
    <cellStyle name="Normal 5 15 3 6 3 4" xfId="12630" xr:uid="{00000000-0005-0000-0000-000051310000}"/>
    <cellStyle name="Normal 5 15 3 6 3 5" xfId="12631" xr:uid="{00000000-0005-0000-0000-000052310000}"/>
    <cellStyle name="Normal 5 15 3 6 3 6" xfId="12632" xr:uid="{00000000-0005-0000-0000-000053310000}"/>
    <cellStyle name="Normal 5 15 3 6 3 7" xfId="12633" xr:uid="{00000000-0005-0000-0000-000054310000}"/>
    <cellStyle name="Normal 5 15 3 6 3 8" xfId="12634" xr:uid="{00000000-0005-0000-0000-000055310000}"/>
    <cellStyle name="Normal 5 15 3 6 4" xfId="12635" xr:uid="{00000000-0005-0000-0000-000056310000}"/>
    <cellStyle name="Normal 5 15 3 6 4 2" xfId="12636" xr:uid="{00000000-0005-0000-0000-000057310000}"/>
    <cellStyle name="Normal 5 15 3 6 4 3" xfId="12637" xr:uid="{00000000-0005-0000-0000-000058310000}"/>
    <cellStyle name="Normal 5 15 3 6 4 4" xfId="12638" xr:uid="{00000000-0005-0000-0000-000059310000}"/>
    <cellStyle name="Normal 5 15 3 6 4 5" xfId="12639" xr:uid="{00000000-0005-0000-0000-00005A310000}"/>
    <cellStyle name="Normal 5 15 3 6 4 6" xfId="12640" xr:uid="{00000000-0005-0000-0000-00005B310000}"/>
    <cellStyle name="Normal 5 15 3 6 4 7" xfId="12641" xr:uid="{00000000-0005-0000-0000-00005C310000}"/>
    <cellStyle name="Normal 5 15 3 6 4 8" xfId="12642" xr:uid="{00000000-0005-0000-0000-00005D310000}"/>
    <cellStyle name="Normal 5 15 3 6 5" xfId="12643" xr:uid="{00000000-0005-0000-0000-00005E310000}"/>
    <cellStyle name="Normal 5 15 3 6 5 2" xfId="12644" xr:uid="{00000000-0005-0000-0000-00005F310000}"/>
    <cellStyle name="Normal 5 15 3 6 5 3" xfId="12645" xr:uid="{00000000-0005-0000-0000-000060310000}"/>
    <cellStyle name="Normal 5 15 3 6 5 4" xfId="12646" xr:uid="{00000000-0005-0000-0000-000061310000}"/>
    <cellStyle name="Normal 5 15 3 6 5 5" xfId="12647" xr:uid="{00000000-0005-0000-0000-000062310000}"/>
    <cellStyle name="Normal 5 15 3 6 5 6" xfId="12648" xr:uid="{00000000-0005-0000-0000-000063310000}"/>
    <cellStyle name="Normal 5 15 3 6 5 7" xfId="12649" xr:uid="{00000000-0005-0000-0000-000064310000}"/>
    <cellStyle name="Normal 5 15 3 6 5 8" xfId="12650" xr:uid="{00000000-0005-0000-0000-000065310000}"/>
    <cellStyle name="Normal 5 15 3 6 6" xfId="12651" xr:uid="{00000000-0005-0000-0000-000066310000}"/>
    <cellStyle name="Normal 5 15 3 6 7" xfId="12652" xr:uid="{00000000-0005-0000-0000-000067310000}"/>
    <cellStyle name="Normal 5 15 3 6 8" xfId="12653" xr:uid="{00000000-0005-0000-0000-000068310000}"/>
    <cellStyle name="Normal 5 15 3 6 9" xfId="12654" xr:uid="{00000000-0005-0000-0000-000069310000}"/>
    <cellStyle name="Normal 5 15 3 7" xfId="12655" xr:uid="{00000000-0005-0000-0000-00006A310000}"/>
    <cellStyle name="Normal 5 15 3 7 10" xfId="12656" xr:uid="{00000000-0005-0000-0000-00006B310000}"/>
    <cellStyle name="Normal 5 15 3 7 11" xfId="12657" xr:uid="{00000000-0005-0000-0000-00006C310000}"/>
    <cellStyle name="Normal 5 15 3 7 12" xfId="12658" xr:uid="{00000000-0005-0000-0000-00006D310000}"/>
    <cellStyle name="Normal 5 15 3 7 2" xfId="12659" xr:uid="{00000000-0005-0000-0000-00006E310000}"/>
    <cellStyle name="Normal 5 15 3 7 2 2" xfId="12660" xr:uid="{00000000-0005-0000-0000-00006F310000}"/>
    <cellStyle name="Normal 5 15 3 7 2 3" xfId="12661" xr:uid="{00000000-0005-0000-0000-000070310000}"/>
    <cellStyle name="Normal 5 15 3 7 2 4" xfId="12662" xr:uid="{00000000-0005-0000-0000-000071310000}"/>
    <cellStyle name="Normal 5 15 3 7 2 5" xfId="12663" xr:uid="{00000000-0005-0000-0000-000072310000}"/>
    <cellStyle name="Normal 5 15 3 7 2 6" xfId="12664" xr:uid="{00000000-0005-0000-0000-000073310000}"/>
    <cellStyle name="Normal 5 15 3 7 2 7" xfId="12665" xr:uid="{00000000-0005-0000-0000-000074310000}"/>
    <cellStyle name="Normal 5 15 3 7 2 8" xfId="12666" xr:uid="{00000000-0005-0000-0000-000075310000}"/>
    <cellStyle name="Normal 5 15 3 7 3" xfId="12667" xr:uid="{00000000-0005-0000-0000-000076310000}"/>
    <cellStyle name="Normal 5 15 3 7 3 2" xfId="12668" xr:uid="{00000000-0005-0000-0000-000077310000}"/>
    <cellStyle name="Normal 5 15 3 7 3 3" xfId="12669" xr:uid="{00000000-0005-0000-0000-000078310000}"/>
    <cellStyle name="Normal 5 15 3 7 3 4" xfId="12670" xr:uid="{00000000-0005-0000-0000-000079310000}"/>
    <cellStyle name="Normal 5 15 3 7 3 5" xfId="12671" xr:uid="{00000000-0005-0000-0000-00007A310000}"/>
    <cellStyle name="Normal 5 15 3 7 3 6" xfId="12672" xr:uid="{00000000-0005-0000-0000-00007B310000}"/>
    <cellStyle name="Normal 5 15 3 7 3 7" xfId="12673" xr:uid="{00000000-0005-0000-0000-00007C310000}"/>
    <cellStyle name="Normal 5 15 3 7 3 8" xfId="12674" xr:uid="{00000000-0005-0000-0000-00007D310000}"/>
    <cellStyle name="Normal 5 15 3 7 4" xfId="12675" xr:uid="{00000000-0005-0000-0000-00007E310000}"/>
    <cellStyle name="Normal 5 15 3 7 4 2" xfId="12676" xr:uid="{00000000-0005-0000-0000-00007F310000}"/>
    <cellStyle name="Normal 5 15 3 7 4 3" xfId="12677" xr:uid="{00000000-0005-0000-0000-000080310000}"/>
    <cellStyle name="Normal 5 15 3 7 4 4" xfId="12678" xr:uid="{00000000-0005-0000-0000-000081310000}"/>
    <cellStyle name="Normal 5 15 3 7 4 5" xfId="12679" xr:uid="{00000000-0005-0000-0000-000082310000}"/>
    <cellStyle name="Normal 5 15 3 7 4 6" xfId="12680" xr:uid="{00000000-0005-0000-0000-000083310000}"/>
    <cellStyle name="Normal 5 15 3 7 4 7" xfId="12681" xr:uid="{00000000-0005-0000-0000-000084310000}"/>
    <cellStyle name="Normal 5 15 3 7 4 8" xfId="12682" xr:uid="{00000000-0005-0000-0000-000085310000}"/>
    <cellStyle name="Normal 5 15 3 7 5" xfId="12683" xr:uid="{00000000-0005-0000-0000-000086310000}"/>
    <cellStyle name="Normal 5 15 3 7 5 2" xfId="12684" xr:uid="{00000000-0005-0000-0000-000087310000}"/>
    <cellStyle name="Normal 5 15 3 7 5 3" xfId="12685" xr:uid="{00000000-0005-0000-0000-000088310000}"/>
    <cellStyle name="Normal 5 15 3 7 5 4" xfId="12686" xr:uid="{00000000-0005-0000-0000-000089310000}"/>
    <cellStyle name="Normal 5 15 3 7 5 5" xfId="12687" xr:uid="{00000000-0005-0000-0000-00008A310000}"/>
    <cellStyle name="Normal 5 15 3 7 5 6" xfId="12688" xr:uid="{00000000-0005-0000-0000-00008B310000}"/>
    <cellStyle name="Normal 5 15 3 7 5 7" xfId="12689" xr:uid="{00000000-0005-0000-0000-00008C310000}"/>
    <cellStyle name="Normal 5 15 3 7 5 8" xfId="12690" xr:uid="{00000000-0005-0000-0000-00008D310000}"/>
    <cellStyle name="Normal 5 15 3 7 6" xfId="12691" xr:uid="{00000000-0005-0000-0000-00008E310000}"/>
    <cellStyle name="Normal 5 15 3 7 7" xfId="12692" xr:uid="{00000000-0005-0000-0000-00008F310000}"/>
    <cellStyle name="Normal 5 15 3 7 8" xfId="12693" xr:uid="{00000000-0005-0000-0000-000090310000}"/>
    <cellStyle name="Normal 5 15 3 7 9" xfId="12694" xr:uid="{00000000-0005-0000-0000-000091310000}"/>
    <cellStyle name="Normal 5 15 3 8" xfId="12695" xr:uid="{00000000-0005-0000-0000-000092310000}"/>
    <cellStyle name="Normal 5 15 3 8 10" xfId="12696" xr:uid="{00000000-0005-0000-0000-000093310000}"/>
    <cellStyle name="Normal 5 15 3 8 11" xfId="12697" xr:uid="{00000000-0005-0000-0000-000094310000}"/>
    <cellStyle name="Normal 5 15 3 8 12" xfId="12698" xr:uid="{00000000-0005-0000-0000-000095310000}"/>
    <cellStyle name="Normal 5 15 3 8 2" xfId="12699" xr:uid="{00000000-0005-0000-0000-000096310000}"/>
    <cellStyle name="Normal 5 15 3 8 2 2" xfId="12700" xr:uid="{00000000-0005-0000-0000-000097310000}"/>
    <cellStyle name="Normal 5 15 3 8 2 3" xfId="12701" xr:uid="{00000000-0005-0000-0000-000098310000}"/>
    <cellStyle name="Normal 5 15 3 8 2 4" xfId="12702" xr:uid="{00000000-0005-0000-0000-000099310000}"/>
    <cellStyle name="Normal 5 15 3 8 2 5" xfId="12703" xr:uid="{00000000-0005-0000-0000-00009A310000}"/>
    <cellStyle name="Normal 5 15 3 8 2 6" xfId="12704" xr:uid="{00000000-0005-0000-0000-00009B310000}"/>
    <cellStyle name="Normal 5 15 3 8 2 7" xfId="12705" xr:uid="{00000000-0005-0000-0000-00009C310000}"/>
    <cellStyle name="Normal 5 15 3 8 2 8" xfId="12706" xr:uid="{00000000-0005-0000-0000-00009D310000}"/>
    <cellStyle name="Normal 5 15 3 8 3" xfId="12707" xr:uid="{00000000-0005-0000-0000-00009E310000}"/>
    <cellStyle name="Normal 5 15 3 8 3 2" xfId="12708" xr:uid="{00000000-0005-0000-0000-00009F310000}"/>
    <cellStyle name="Normal 5 15 3 8 3 3" xfId="12709" xr:uid="{00000000-0005-0000-0000-0000A0310000}"/>
    <cellStyle name="Normal 5 15 3 8 3 4" xfId="12710" xr:uid="{00000000-0005-0000-0000-0000A1310000}"/>
    <cellStyle name="Normal 5 15 3 8 3 5" xfId="12711" xr:uid="{00000000-0005-0000-0000-0000A2310000}"/>
    <cellStyle name="Normal 5 15 3 8 3 6" xfId="12712" xr:uid="{00000000-0005-0000-0000-0000A3310000}"/>
    <cellStyle name="Normal 5 15 3 8 3 7" xfId="12713" xr:uid="{00000000-0005-0000-0000-0000A4310000}"/>
    <cellStyle name="Normal 5 15 3 8 3 8" xfId="12714" xr:uid="{00000000-0005-0000-0000-0000A5310000}"/>
    <cellStyle name="Normal 5 15 3 8 4" xfId="12715" xr:uid="{00000000-0005-0000-0000-0000A6310000}"/>
    <cellStyle name="Normal 5 15 3 8 4 2" xfId="12716" xr:uid="{00000000-0005-0000-0000-0000A7310000}"/>
    <cellStyle name="Normal 5 15 3 8 4 3" xfId="12717" xr:uid="{00000000-0005-0000-0000-0000A8310000}"/>
    <cellStyle name="Normal 5 15 3 8 4 4" xfId="12718" xr:uid="{00000000-0005-0000-0000-0000A9310000}"/>
    <cellStyle name="Normal 5 15 3 8 4 5" xfId="12719" xr:uid="{00000000-0005-0000-0000-0000AA310000}"/>
    <cellStyle name="Normal 5 15 3 8 4 6" xfId="12720" xr:uid="{00000000-0005-0000-0000-0000AB310000}"/>
    <cellStyle name="Normal 5 15 3 8 4 7" xfId="12721" xr:uid="{00000000-0005-0000-0000-0000AC310000}"/>
    <cellStyle name="Normal 5 15 3 8 4 8" xfId="12722" xr:uid="{00000000-0005-0000-0000-0000AD310000}"/>
    <cellStyle name="Normal 5 15 3 8 5" xfId="12723" xr:uid="{00000000-0005-0000-0000-0000AE310000}"/>
    <cellStyle name="Normal 5 15 3 8 5 2" xfId="12724" xr:uid="{00000000-0005-0000-0000-0000AF310000}"/>
    <cellStyle name="Normal 5 15 3 8 5 3" xfId="12725" xr:uid="{00000000-0005-0000-0000-0000B0310000}"/>
    <cellStyle name="Normal 5 15 3 8 5 4" xfId="12726" xr:uid="{00000000-0005-0000-0000-0000B1310000}"/>
    <cellStyle name="Normal 5 15 3 8 5 5" xfId="12727" xr:uid="{00000000-0005-0000-0000-0000B2310000}"/>
    <cellStyle name="Normal 5 15 3 8 5 6" xfId="12728" xr:uid="{00000000-0005-0000-0000-0000B3310000}"/>
    <cellStyle name="Normal 5 15 3 8 5 7" xfId="12729" xr:uid="{00000000-0005-0000-0000-0000B4310000}"/>
    <cellStyle name="Normal 5 15 3 8 5 8" xfId="12730" xr:uid="{00000000-0005-0000-0000-0000B5310000}"/>
    <cellStyle name="Normal 5 15 3 8 6" xfId="12731" xr:uid="{00000000-0005-0000-0000-0000B6310000}"/>
    <cellStyle name="Normal 5 15 3 8 7" xfId="12732" xr:uid="{00000000-0005-0000-0000-0000B7310000}"/>
    <cellStyle name="Normal 5 15 3 8 8" xfId="12733" xr:uid="{00000000-0005-0000-0000-0000B8310000}"/>
    <cellStyle name="Normal 5 15 3 8 9" xfId="12734" xr:uid="{00000000-0005-0000-0000-0000B9310000}"/>
    <cellStyle name="Normal 5 15 3 9" xfId="12735" xr:uid="{00000000-0005-0000-0000-0000BA310000}"/>
    <cellStyle name="Normal 5 15 3 9 10" xfId="12736" xr:uid="{00000000-0005-0000-0000-0000BB310000}"/>
    <cellStyle name="Normal 5 15 3 9 11" xfId="12737" xr:uid="{00000000-0005-0000-0000-0000BC310000}"/>
    <cellStyle name="Normal 5 15 3 9 12" xfId="12738" xr:uid="{00000000-0005-0000-0000-0000BD310000}"/>
    <cellStyle name="Normal 5 15 3 9 2" xfId="12739" xr:uid="{00000000-0005-0000-0000-0000BE310000}"/>
    <cellStyle name="Normal 5 15 3 9 2 2" xfId="12740" xr:uid="{00000000-0005-0000-0000-0000BF310000}"/>
    <cellStyle name="Normal 5 15 3 9 2 3" xfId="12741" xr:uid="{00000000-0005-0000-0000-0000C0310000}"/>
    <cellStyle name="Normal 5 15 3 9 2 4" xfId="12742" xr:uid="{00000000-0005-0000-0000-0000C1310000}"/>
    <cellStyle name="Normal 5 15 3 9 2 5" xfId="12743" xr:uid="{00000000-0005-0000-0000-0000C2310000}"/>
    <cellStyle name="Normal 5 15 3 9 2 6" xfId="12744" xr:uid="{00000000-0005-0000-0000-0000C3310000}"/>
    <cellStyle name="Normal 5 15 3 9 2 7" xfId="12745" xr:uid="{00000000-0005-0000-0000-0000C4310000}"/>
    <cellStyle name="Normal 5 15 3 9 2 8" xfId="12746" xr:uid="{00000000-0005-0000-0000-0000C5310000}"/>
    <cellStyle name="Normal 5 15 3 9 3" xfId="12747" xr:uid="{00000000-0005-0000-0000-0000C6310000}"/>
    <cellStyle name="Normal 5 15 3 9 3 2" xfId="12748" xr:uid="{00000000-0005-0000-0000-0000C7310000}"/>
    <cellStyle name="Normal 5 15 3 9 3 3" xfId="12749" xr:uid="{00000000-0005-0000-0000-0000C8310000}"/>
    <cellStyle name="Normal 5 15 3 9 3 4" xfId="12750" xr:uid="{00000000-0005-0000-0000-0000C9310000}"/>
    <cellStyle name="Normal 5 15 3 9 3 5" xfId="12751" xr:uid="{00000000-0005-0000-0000-0000CA310000}"/>
    <cellStyle name="Normal 5 15 3 9 3 6" xfId="12752" xr:uid="{00000000-0005-0000-0000-0000CB310000}"/>
    <cellStyle name="Normal 5 15 3 9 3 7" xfId="12753" xr:uid="{00000000-0005-0000-0000-0000CC310000}"/>
    <cellStyle name="Normal 5 15 3 9 3 8" xfId="12754" xr:uid="{00000000-0005-0000-0000-0000CD310000}"/>
    <cellStyle name="Normal 5 15 3 9 4" xfId="12755" xr:uid="{00000000-0005-0000-0000-0000CE310000}"/>
    <cellStyle name="Normal 5 15 3 9 4 2" xfId="12756" xr:uid="{00000000-0005-0000-0000-0000CF310000}"/>
    <cellStyle name="Normal 5 15 3 9 4 3" xfId="12757" xr:uid="{00000000-0005-0000-0000-0000D0310000}"/>
    <cellStyle name="Normal 5 15 3 9 4 4" xfId="12758" xr:uid="{00000000-0005-0000-0000-0000D1310000}"/>
    <cellStyle name="Normal 5 15 3 9 4 5" xfId="12759" xr:uid="{00000000-0005-0000-0000-0000D2310000}"/>
    <cellStyle name="Normal 5 15 3 9 4 6" xfId="12760" xr:uid="{00000000-0005-0000-0000-0000D3310000}"/>
    <cellStyle name="Normal 5 15 3 9 4 7" xfId="12761" xr:uid="{00000000-0005-0000-0000-0000D4310000}"/>
    <cellStyle name="Normal 5 15 3 9 4 8" xfId="12762" xr:uid="{00000000-0005-0000-0000-0000D5310000}"/>
    <cellStyle name="Normal 5 15 3 9 5" xfId="12763" xr:uid="{00000000-0005-0000-0000-0000D6310000}"/>
    <cellStyle name="Normal 5 15 3 9 5 2" xfId="12764" xr:uid="{00000000-0005-0000-0000-0000D7310000}"/>
    <cellStyle name="Normal 5 15 3 9 5 3" xfId="12765" xr:uid="{00000000-0005-0000-0000-0000D8310000}"/>
    <cellStyle name="Normal 5 15 3 9 5 4" xfId="12766" xr:uid="{00000000-0005-0000-0000-0000D9310000}"/>
    <cellStyle name="Normal 5 15 3 9 5 5" xfId="12767" xr:uid="{00000000-0005-0000-0000-0000DA310000}"/>
    <cellStyle name="Normal 5 15 3 9 5 6" xfId="12768" xr:uid="{00000000-0005-0000-0000-0000DB310000}"/>
    <cellStyle name="Normal 5 15 3 9 5 7" xfId="12769" xr:uid="{00000000-0005-0000-0000-0000DC310000}"/>
    <cellStyle name="Normal 5 15 3 9 5 8" xfId="12770" xr:uid="{00000000-0005-0000-0000-0000DD310000}"/>
    <cellStyle name="Normal 5 15 3 9 6" xfId="12771" xr:uid="{00000000-0005-0000-0000-0000DE310000}"/>
    <cellStyle name="Normal 5 15 3 9 7" xfId="12772" xr:uid="{00000000-0005-0000-0000-0000DF310000}"/>
    <cellStyle name="Normal 5 15 3 9 8" xfId="12773" xr:uid="{00000000-0005-0000-0000-0000E0310000}"/>
    <cellStyle name="Normal 5 15 3 9 9" xfId="12774" xr:uid="{00000000-0005-0000-0000-0000E1310000}"/>
    <cellStyle name="Normal 5 15 4" xfId="12775" xr:uid="{00000000-0005-0000-0000-0000E2310000}"/>
    <cellStyle name="Normal 5 15 4 10" xfId="12776" xr:uid="{00000000-0005-0000-0000-0000E3310000}"/>
    <cellStyle name="Normal 5 15 4 10 10" xfId="12777" xr:uid="{00000000-0005-0000-0000-0000E4310000}"/>
    <cellStyle name="Normal 5 15 4 10 11" xfId="12778" xr:uid="{00000000-0005-0000-0000-0000E5310000}"/>
    <cellStyle name="Normal 5 15 4 10 12" xfId="12779" xr:uid="{00000000-0005-0000-0000-0000E6310000}"/>
    <cellStyle name="Normal 5 15 4 10 2" xfId="12780" xr:uid="{00000000-0005-0000-0000-0000E7310000}"/>
    <cellStyle name="Normal 5 15 4 10 2 2" xfId="12781" xr:uid="{00000000-0005-0000-0000-0000E8310000}"/>
    <cellStyle name="Normal 5 15 4 10 2 3" xfId="12782" xr:uid="{00000000-0005-0000-0000-0000E9310000}"/>
    <cellStyle name="Normal 5 15 4 10 2 4" xfId="12783" xr:uid="{00000000-0005-0000-0000-0000EA310000}"/>
    <cellStyle name="Normal 5 15 4 10 2 5" xfId="12784" xr:uid="{00000000-0005-0000-0000-0000EB310000}"/>
    <cellStyle name="Normal 5 15 4 10 2 6" xfId="12785" xr:uid="{00000000-0005-0000-0000-0000EC310000}"/>
    <cellStyle name="Normal 5 15 4 10 2 7" xfId="12786" xr:uid="{00000000-0005-0000-0000-0000ED310000}"/>
    <cellStyle name="Normal 5 15 4 10 2 8" xfId="12787" xr:uid="{00000000-0005-0000-0000-0000EE310000}"/>
    <cellStyle name="Normal 5 15 4 10 3" xfId="12788" xr:uid="{00000000-0005-0000-0000-0000EF310000}"/>
    <cellStyle name="Normal 5 15 4 10 3 2" xfId="12789" xr:uid="{00000000-0005-0000-0000-0000F0310000}"/>
    <cellStyle name="Normal 5 15 4 10 3 3" xfId="12790" xr:uid="{00000000-0005-0000-0000-0000F1310000}"/>
    <cellStyle name="Normal 5 15 4 10 3 4" xfId="12791" xr:uid="{00000000-0005-0000-0000-0000F2310000}"/>
    <cellStyle name="Normal 5 15 4 10 3 5" xfId="12792" xr:uid="{00000000-0005-0000-0000-0000F3310000}"/>
    <cellStyle name="Normal 5 15 4 10 3 6" xfId="12793" xr:uid="{00000000-0005-0000-0000-0000F4310000}"/>
    <cellStyle name="Normal 5 15 4 10 3 7" xfId="12794" xr:uid="{00000000-0005-0000-0000-0000F5310000}"/>
    <cellStyle name="Normal 5 15 4 10 3 8" xfId="12795" xr:uid="{00000000-0005-0000-0000-0000F6310000}"/>
    <cellStyle name="Normal 5 15 4 10 4" xfId="12796" xr:uid="{00000000-0005-0000-0000-0000F7310000}"/>
    <cellStyle name="Normal 5 15 4 10 4 2" xfId="12797" xr:uid="{00000000-0005-0000-0000-0000F8310000}"/>
    <cellStyle name="Normal 5 15 4 10 4 3" xfId="12798" xr:uid="{00000000-0005-0000-0000-0000F9310000}"/>
    <cellStyle name="Normal 5 15 4 10 4 4" xfId="12799" xr:uid="{00000000-0005-0000-0000-0000FA310000}"/>
    <cellStyle name="Normal 5 15 4 10 4 5" xfId="12800" xr:uid="{00000000-0005-0000-0000-0000FB310000}"/>
    <cellStyle name="Normal 5 15 4 10 4 6" xfId="12801" xr:uid="{00000000-0005-0000-0000-0000FC310000}"/>
    <cellStyle name="Normal 5 15 4 10 4 7" xfId="12802" xr:uid="{00000000-0005-0000-0000-0000FD310000}"/>
    <cellStyle name="Normal 5 15 4 10 4 8" xfId="12803" xr:uid="{00000000-0005-0000-0000-0000FE310000}"/>
    <cellStyle name="Normal 5 15 4 10 5" xfId="12804" xr:uid="{00000000-0005-0000-0000-0000FF310000}"/>
    <cellStyle name="Normal 5 15 4 10 5 2" xfId="12805" xr:uid="{00000000-0005-0000-0000-000000320000}"/>
    <cellStyle name="Normal 5 15 4 10 5 3" xfId="12806" xr:uid="{00000000-0005-0000-0000-000001320000}"/>
    <cellStyle name="Normal 5 15 4 10 5 4" xfId="12807" xr:uid="{00000000-0005-0000-0000-000002320000}"/>
    <cellStyle name="Normal 5 15 4 10 5 5" xfId="12808" xr:uid="{00000000-0005-0000-0000-000003320000}"/>
    <cellStyle name="Normal 5 15 4 10 5 6" xfId="12809" xr:uid="{00000000-0005-0000-0000-000004320000}"/>
    <cellStyle name="Normal 5 15 4 10 5 7" xfId="12810" xr:uid="{00000000-0005-0000-0000-000005320000}"/>
    <cellStyle name="Normal 5 15 4 10 5 8" xfId="12811" xr:uid="{00000000-0005-0000-0000-000006320000}"/>
    <cellStyle name="Normal 5 15 4 10 6" xfId="12812" xr:uid="{00000000-0005-0000-0000-000007320000}"/>
    <cellStyle name="Normal 5 15 4 10 7" xfId="12813" xr:uid="{00000000-0005-0000-0000-000008320000}"/>
    <cellStyle name="Normal 5 15 4 10 8" xfId="12814" xr:uid="{00000000-0005-0000-0000-000009320000}"/>
    <cellStyle name="Normal 5 15 4 10 9" xfId="12815" xr:uid="{00000000-0005-0000-0000-00000A320000}"/>
    <cellStyle name="Normal 5 15 4 11" xfId="12816" xr:uid="{00000000-0005-0000-0000-00000B320000}"/>
    <cellStyle name="Normal 5 15 4 11 10" xfId="12817" xr:uid="{00000000-0005-0000-0000-00000C320000}"/>
    <cellStyle name="Normal 5 15 4 11 11" xfId="12818" xr:uid="{00000000-0005-0000-0000-00000D320000}"/>
    <cellStyle name="Normal 5 15 4 11 12" xfId="12819" xr:uid="{00000000-0005-0000-0000-00000E320000}"/>
    <cellStyle name="Normal 5 15 4 11 2" xfId="12820" xr:uid="{00000000-0005-0000-0000-00000F320000}"/>
    <cellStyle name="Normal 5 15 4 11 2 2" xfId="12821" xr:uid="{00000000-0005-0000-0000-000010320000}"/>
    <cellStyle name="Normal 5 15 4 11 2 3" xfId="12822" xr:uid="{00000000-0005-0000-0000-000011320000}"/>
    <cellStyle name="Normal 5 15 4 11 2 4" xfId="12823" xr:uid="{00000000-0005-0000-0000-000012320000}"/>
    <cellStyle name="Normal 5 15 4 11 2 5" xfId="12824" xr:uid="{00000000-0005-0000-0000-000013320000}"/>
    <cellStyle name="Normal 5 15 4 11 2 6" xfId="12825" xr:uid="{00000000-0005-0000-0000-000014320000}"/>
    <cellStyle name="Normal 5 15 4 11 2 7" xfId="12826" xr:uid="{00000000-0005-0000-0000-000015320000}"/>
    <cellStyle name="Normal 5 15 4 11 2 8" xfId="12827" xr:uid="{00000000-0005-0000-0000-000016320000}"/>
    <cellStyle name="Normal 5 15 4 11 3" xfId="12828" xr:uid="{00000000-0005-0000-0000-000017320000}"/>
    <cellStyle name="Normal 5 15 4 11 3 2" xfId="12829" xr:uid="{00000000-0005-0000-0000-000018320000}"/>
    <cellStyle name="Normal 5 15 4 11 3 3" xfId="12830" xr:uid="{00000000-0005-0000-0000-000019320000}"/>
    <cellStyle name="Normal 5 15 4 11 3 4" xfId="12831" xr:uid="{00000000-0005-0000-0000-00001A320000}"/>
    <cellStyle name="Normal 5 15 4 11 3 5" xfId="12832" xr:uid="{00000000-0005-0000-0000-00001B320000}"/>
    <cellStyle name="Normal 5 15 4 11 3 6" xfId="12833" xr:uid="{00000000-0005-0000-0000-00001C320000}"/>
    <cellStyle name="Normal 5 15 4 11 3 7" xfId="12834" xr:uid="{00000000-0005-0000-0000-00001D320000}"/>
    <cellStyle name="Normal 5 15 4 11 3 8" xfId="12835" xr:uid="{00000000-0005-0000-0000-00001E320000}"/>
    <cellStyle name="Normal 5 15 4 11 4" xfId="12836" xr:uid="{00000000-0005-0000-0000-00001F320000}"/>
    <cellStyle name="Normal 5 15 4 11 4 2" xfId="12837" xr:uid="{00000000-0005-0000-0000-000020320000}"/>
    <cellStyle name="Normal 5 15 4 11 4 3" xfId="12838" xr:uid="{00000000-0005-0000-0000-000021320000}"/>
    <cellStyle name="Normal 5 15 4 11 4 4" xfId="12839" xr:uid="{00000000-0005-0000-0000-000022320000}"/>
    <cellStyle name="Normal 5 15 4 11 4 5" xfId="12840" xr:uid="{00000000-0005-0000-0000-000023320000}"/>
    <cellStyle name="Normal 5 15 4 11 4 6" xfId="12841" xr:uid="{00000000-0005-0000-0000-000024320000}"/>
    <cellStyle name="Normal 5 15 4 11 4 7" xfId="12842" xr:uid="{00000000-0005-0000-0000-000025320000}"/>
    <cellStyle name="Normal 5 15 4 11 4 8" xfId="12843" xr:uid="{00000000-0005-0000-0000-000026320000}"/>
    <cellStyle name="Normal 5 15 4 11 5" xfId="12844" xr:uid="{00000000-0005-0000-0000-000027320000}"/>
    <cellStyle name="Normal 5 15 4 11 5 2" xfId="12845" xr:uid="{00000000-0005-0000-0000-000028320000}"/>
    <cellStyle name="Normal 5 15 4 11 5 3" xfId="12846" xr:uid="{00000000-0005-0000-0000-000029320000}"/>
    <cellStyle name="Normal 5 15 4 11 5 4" xfId="12847" xr:uid="{00000000-0005-0000-0000-00002A320000}"/>
    <cellStyle name="Normal 5 15 4 11 5 5" xfId="12848" xr:uid="{00000000-0005-0000-0000-00002B320000}"/>
    <cellStyle name="Normal 5 15 4 11 5 6" xfId="12849" xr:uid="{00000000-0005-0000-0000-00002C320000}"/>
    <cellStyle name="Normal 5 15 4 11 5 7" xfId="12850" xr:uid="{00000000-0005-0000-0000-00002D320000}"/>
    <cellStyle name="Normal 5 15 4 11 5 8" xfId="12851" xr:uid="{00000000-0005-0000-0000-00002E320000}"/>
    <cellStyle name="Normal 5 15 4 11 6" xfId="12852" xr:uid="{00000000-0005-0000-0000-00002F320000}"/>
    <cellStyle name="Normal 5 15 4 11 7" xfId="12853" xr:uid="{00000000-0005-0000-0000-000030320000}"/>
    <cellStyle name="Normal 5 15 4 11 8" xfId="12854" xr:uid="{00000000-0005-0000-0000-000031320000}"/>
    <cellStyle name="Normal 5 15 4 11 9" xfId="12855" xr:uid="{00000000-0005-0000-0000-000032320000}"/>
    <cellStyle name="Normal 5 15 4 12" xfId="12856" xr:uid="{00000000-0005-0000-0000-000033320000}"/>
    <cellStyle name="Normal 5 15 4 12 10" xfId="12857" xr:uid="{00000000-0005-0000-0000-000034320000}"/>
    <cellStyle name="Normal 5 15 4 12 11" xfId="12858" xr:uid="{00000000-0005-0000-0000-000035320000}"/>
    <cellStyle name="Normal 5 15 4 12 12" xfId="12859" xr:uid="{00000000-0005-0000-0000-000036320000}"/>
    <cellStyle name="Normal 5 15 4 12 2" xfId="12860" xr:uid="{00000000-0005-0000-0000-000037320000}"/>
    <cellStyle name="Normal 5 15 4 12 2 2" xfId="12861" xr:uid="{00000000-0005-0000-0000-000038320000}"/>
    <cellStyle name="Normal 5 15 4 12 2 3" xfId="12862" xr:uid="{00000000-0005-0000-0000-000039320000}"/>
    <cellStyle name="Normal 5 15 4 12 2 4" xfId="12863" xr:uid="{00000000-0005-0000-0000-00003A320000}"/>
    <cellStyle name="Normal 5 15 4 12 2 5" xfId="12864" xr:uid="{00000000-0005-0000-0000-00003B320000}"/>
    <cellStyle name="Normal 5 15 4 12 2 6" xfId="12865" xr:uid="{00000000-0005-0000-0000-00003C320000}"/>
    <cellStyle name="Normal 5 15 4 12 2 7" xfId="12866" xr:uid="{00000000-0005-0000-0000-00003D320000}"/>
    <cellStyle name="Normal 5 15 4 12 2 8" xfId="12867" xr:uid="{00000000-0005-0000-0000-00003E320000}"/>
    <cellStyle name="Normal 5 15 4 12 3" xfId="12868" xr:uid="{00000000-0005-0000-0000-00003F320000}"/>
    <cellStyle name="Normal 5 15 4 12 3 2" xfId="12869" xr:uid="{00000000-0005-0000-0000-000040320000}"/>
    <cellStyle name="Normal 5 15 4 12 3 3" xfId="12870" xr:uid="{00000000-0005-0000-0000-000041320000}"/>
    <cellStyle name="Normal 5 15 4 12 3 4" xfId="12871" xr:uid="{00000000-0005-0000-0000-000042320000}"/>
    <cellStyle name="Normal 5 15 4 12 3 5" xfId="12872" xr:uid="{00000000-0005-0000-0000-000043320000}"/>
    <cellStyle name="Normal 5 15 4 12 3 6" xfId="12873" xr:uid="{00000000-0005-0000-0000-000044320000}"/>
    <cellStyle name="Normal 5 15 4 12 3 7" xfId="12874" xr:uid="{00000000-0005-0000-0000-000045320000}"/>
    <cellStyle name="Normal 5 15 4 12 3 8" xfId="12875" xr:uid="{00000000-0005-0000-0000-000046320000}"/>
    <cellStyle name="Normal 5 15 4 12 4" xfId="12876" xr:uid="{00000000-0005-0000-0000-000047320000}"/>
    <cellStyle name="Normal 5 15 4 12 4 2" xfId="12877" xr:uid="{00000000-0005-0000-0000-000048320000}"/>
    <cellStyle name="Normal 5 15 4 12 4 3" xfId="12878" xr:uid="{00000000-0005-0000-0000-000049320000}"/>
    <cellStyle name="Normal 5 15 4 12 4 4" xfId="12879" xr:uid="{00000000-0005-0000-0000-00004A320000}"/>
    <cellStyle name="Normal 5 15 4 12 4 5" xfId="12880" xr:uid="{00000000-0005-0000-0000-00004B320000}"/>
    <cellStyle name="Normal 5 15 4 12 4 6" xfId="12881" xr:uid="{00000000-0005-0000-0000-00004C320000}"/>
    <cellStyle name="Normal 5 15 4 12 4 7" xfId="12882" xr:uid="{00000000-0005-0000-0000-00004D320000}"/>
    <cellStyle name="Normal 5 15 4 12 4 8" xfId="12883" xr:uid="{00000000-0005-0000-0000-00004E320000}"/>
    <cellStyle name="Normal 5 15 4 12 5" xfId="12884" xr:uid="{00000000-0005-0000-0000-00004F320000}"/>
    <cellStyle name="Normal 5 15 4 12 5 2" xfId="12885" xr:uid="{00000000-0005-0000-0000-000050320000}"/>
    <cellStyle name="Normal 5 15 4 12 5 3" xfId="12886" xr:uid="{00000000-0005-0000-0000-000051320000}"/>
    <cellStyle name="Normal 5 15 4 12 5 4" xfId="12887" xr:uid="{00000000-0005-0000-0000-000052320000}"/>
    <cellStyle name="Normal 5 15 4 12 5 5" xfId="12888" xr:uid="{00000000-0005-0000-0000-000053320000}"/>
    <cellStyle name="Normal 5 15 4 12 5 6" xfId="12889" xr:uid="{00000000-0005-0000-0000-000054320000}"/>
    <cellStyle name="Normal 5 15 4 12 5 7" xfId="12890" xr:uid="{00000000-0005-0000-0000-000055320000}"/>
    <cellStyle name="Normal 5 15 4 12 5 8" xfId="12891" xr:uid="{00000000-0005-0000-0000-000056320000}"/>
    <cellStyle name="Normal 5 15 4 12 6" xfId="12892" xr:uid="{00000000-0005-0000-0000-000057320000}"/>
    <cellStyle name="Normal 5 15 4 12 7" xfId="12893" xr:uid="{00000000-0005-0000-0000-000058320000}"/>
    <cellStyle name="Normal 5 15 4 12 8" xfId="12894" xr:uid="{00000000-0005-0000-0000-000059320000}"/>
    <cellStyle name="Normal 5 15 4 12 9" xfId="12895" xr:uid="{00000000-0005-0000-0000-00005A320000}"/>
    <cellStyle name="Normal 5 15 4 13" xfId="12896" xr:uid="{00000000-0005-0000-0000-00005B320000}"/>
    <cellStyle name="Normal 5 15 4 13 10" xfId="12897" xr:uid="{00000000-0005-0000-0000-00005C320000}"/>
    <cellStyle name="Normal 5 15 4 13 11" xfId="12898" xr:uid="{00000000-0005-0000-0000-00005D320000}"/>
    <cellStyle name="Normal 5 15 4 13 12" xfId="12899" xr:uid="{00000000-0005-0000-0000-00005E320000}"/>
    <cellStyle name="Normal 5 15 4 13 2" xfId="12900" xr:uid="{00000000-0005-0000-0000-00005F320000}"/>
    <cellStyle name="Normal 5 15 4 13 2 2" xfId="12901" xr:uid="{00000000-0005-0000-0000-000060320000}"/>
    <cellStyle name="Normal 5 15 4 13 2 3" xfId="12902" xr:uid="{00000000-0005-0000-0000-000061320000}"/>
    <cellStyle name="Normal 5 15 4 13 2 4" xfId="12903" xr:uid="{00000000-0005-0000-0000-000062320000}"/>
    <cellStyle name="Normal 5 15 4 13 2 5" xfId="12904" xr:uid="{00000000-0005-0000-0000-000063320000}"/>
    <cellStyle name="Normal 5 15 4 13 2 6" xfId="12905" xr:uid="{00000000-0005-0000-0000-000064320000}"/>
    <cellStyle name="Normal 5 15 4 13 2 7" xfId="12906" xr:uid="{00000000-0005-0000-0000-000065320000}"/>
    <cellStyle name="Normal 5 15 4 13 2 8" xfId="12907" xr:uid="{00000000-0005-0000-0000-000066320000}"/>
    <cellStyle name="Normal 5 15 4 13 3" xfId="12908" xr:uid="{00000000-0005-0000-0000-000067320000}"/>
    <cellStyle name="Normal 5 15 4 13 3 2" xfId="12909" xr:uid="{00000000-0005-0000-0000-000068320000}"/>
    <cellStyle name="Normal 5 15 4 13 3 3" xfId="12910" xr:uid="{00000000-0005-0000-0000-000069320000}"/>
    <cellStyle name="Normal 5 15 4 13 3 4" xfId="12911" xr:uid="{00000000-0005-0000-0000-00006A320000}"/>
    <cellStyle name="Normal 5 15 4 13 3 5" xfId="12912" xr:uid="{00000000-0005-0000-0000-00006B320000}"/>
    <cellStyle name="Normal 5 15 4 13 3 6" xfId="12913" xr:uid="{00000000-0005-0000-0000-00006C320000}"/>
    <cellStyle name="Normal 5 15 4 13 3 7" xfId="12914" xr:uid="{00000000-0005-0000-0000-00006D320000}"/>
    <cellStyle name="Normal 5 15 4 13 3 8" xfId="12915" xr:uid="{00000000-0005-0000-0000-00006E320000}"/>
    <cellStyle name="Normal 5 15 4 13 4" xfId="12916" xr:uid="{00000000-0005-0000-0000-00006F320000}"/>
    <cellStyle name="Normal 5 15 4 13 4 2" xfId="12917" xr:uid="{00000000-0005-0000-0000-000070320000}"/>
    <cellStyle name="Normal 5 15 4 13 4 3" xfId="12918" xr:uid="{00000000-0005-0000-0000-000071320000}"/>
    <cellStyle name="Normal 5 15 4 13 4 4" xfId="12919" xr:uid="{00000000-0005-0000-0000-000072320000}"/>
    <cellStyle name="Normal 5 15 4 13 4 5" xfId="12920" xr:uid="{00000000-0005-0000-0000-000073320000}"/>
    <cellStyle name="Normal 5 15 4 13 4 6" xfId="12921" xr:uid="{00000000-0005-0000-0000-000074320000}"/>
    <cellStyle name="Normal 5 15 4 13 4 7" xfId="12922" xr:uid="{00000000-0005-0000-0000-000075320000}"/>
    <cellStyle name="Normal 5 15 4 13 4 8" xfId="12923" xr:uid="{00000000-0005-0000-0000-000076320000}"/>
    <cellStyle name="Normal 5 15 4 13 5" xfId="12924" xr:uid="{00000000-0005-0000-0000-000077320000}"/>
    <cellStyle name="Normal 5 15 4 13 5 2" xfId="12925" xr:uid="{00000000-0005-0000-0000-000078320000}"/>
    <cellStyle name="Normal 5 15 4 13 5 3" xfId="12926" xr:uid="{00000000-0005-0000-0000-000079320000}"/>
    <cellStyle name="Normal 5 15 4 13 5 4" xfId="12927" xr:uid="{00000000-0005-0000-0000-00007A320000}"/>
    <cellStyle name="Normal 5 15 4 13 5 5" xfId="12928" xr:uid="{00000000-0005-0000-0000-00007B320000}"/>
    <cellStyle name="Normal 5 15 4 13 5 6" xfId="12929" xr:uid="{00000000-0005-0000-0000-00007C320000}"/>
    <cellStyle name="Normal 5 15 4 13 5 7" xfId="12930" xr:uid="{00000000-0005-0000-0000-00007D320000}"/>
    <cellStyle name="Normal 5 15 4 13 5 8" xfId="12931" xr:uid="{00000000-0005-0000-0000-00007E320000}"/>
    <cellStyle name="Normal 5 15 4 13 6" xfId="12932" xr:uid="{00000000-0005-0000-0000-00007F320000}"/>
    <cellStyle name="Normal 5 15 4 13 7" xfId="12933" xr:uid="{00000000-0005-0000-0000-000080320000}"/>
    <cellStyle name="Normal 5 15 4 13 8" xfId="12934" xr:uid="{00000000-0005-0000-0000-000081320000}"/>
    <cellStyle name="Normal 5 15 4 13 9" xfId="12935" xr:uid="{00000000-0005-0000-0000-000082320000}"/>
    <cellStyle name="Normal 5 15 4 14" xfId="12936" xr:uid="{00000000-0005-0000-0000-000083320000}"/>
    <cellStyle name="Normal 5 15 4 14 2" xfId="12937" xr:uid="{00000000-0005-0000-0000-000084320000}"/>
    <cellStyle name="Normal 5 15 4 14 3" xfId="12938" xr:uid="{00000000-0005-0000-0000-000085320000}"/>
    <cellStyle name="Normal 5 15 4 14 4" xfId="12939" xr:uid="{00000000-0005-0000-0000-000086320000}"/>
    <cellStyle name="Normal 5 15 4 14 5" xfId="12940" xr:uid="{00000000-0005-0000-0000-000087320000}"/>
    <cellStyle name="Normal 5 15 4 14 6" xfId="12941" xr:uid="{00000000-0005-0000-0000-000088320000}"/>
    <cellStyle name="Normal 5 15 4 14 7" xfId="12942" xr:uid="{00000000-0005-0000-0000-000089320000}"/>
    <cellStyle name="Normal 5 15 4 14 8" xfId="12943" xr:uid="{00000000-0005-0000-0000-00008A320000}"/>
    <cellStyle name="Normal 5 15 4 15" xfId="12944" xr:uid="{00000000-0005-0000-0000-00008B320000}"/>
    <cellStyle name="Normal 5 15 4 15 2" xfId="12945" xr:uid="{00000000-0005-0000-0000-00008C320000}"/>
    <cellStyle name="Normal 5 15 4 15 3" xfId="12946" xr:uid="{00000000-0005-0000-0000-00008D320000}"/>
    <cellStyle name="Normal 5 15 4 15 4" xfId="12947" xr:uid="{00000000-0005-0000-0000-00008E320000}"/>
    <cellStyle name="Normal 5 15 4 15 5" xfId="12948" xr:uid="{00000000-0005-0000-0000-00008F320000}"/>
    <cellStyle name="Normal 5 15 4 15 6" xfId="12949" xr:uid="{00000000-0005-0000-0000-000090320000}"/>
    <cellStyle name="Normal 5 15 4 15 7" xfId="12950" xr:uid="{00000000-0005-0000-0000-000091320000}"/>
    <cellStyle name="Normal 5 15 4 15 8" xfId="12951" xr:uid="{00000000-0005-0000-0000-000092320000}"/>
    <cellStyle name="Normal 5 15 4 16" xfId="12952" xr:uid="{00000000-0005-0000-0000-000093320000}"/>
    <cellStyle name="Normal 5 15 4 16 2" xfId="12953" xr:uid="{00000000-0005-0000-0000-000094320000}"/>
    <cellStyle name="Normal 5 15 4 16 3" xfId="12954" xr:uid="{00000000-0005-0000-0000-000095320000}"/>
    <cellStyle name="Normal 5 15 4 16 4" xfId="12955" xr:uid="{00000000-0005-0000-0000-000096320000}"/>
    <cellStyle name="Normal 5 15 4 16 5" xfId="12956" xr:uid="{00000000-0005-0000-0000-000097320000}"/>
    <cellStyle name="Normal 5 15 4 16 6" xfId="12957" xr:uid="{00000000-0005-0000-0000-000098320000}"/>
    <cellStyle name="Normal 5 15 4 16 7" xfId="12958" xr:uid="{00000000-0005-0000-0000-000099320000}"/>
    <cellStyle name="Normal 5 15 4 16 8" xfId="12959" xr:uid="{00000000-0005-0000-0000-00009A320000}"/>
    <cellStyle name="Normal 5 15 4 17" xfId="12960" xr:uid="{00000000-0005-0000-0000-00009B320000}"/>
    <cellStyle name="Normal 5 15 4 17 2" xfId="12961" xr:uid="{00000000-0005-0000-0000-00009C320000}"/>
    <cellStyle name="Normal 5 15 4 17 3" xfId="12962" xr:uid="{00000000-0005-0000-0000-00009D320000}"/>
    <cellStyle name="Normal 5 15 4 17 4" xfId="12963" xr:uid="{00000000-0005-0000-0000-00009E320000}"/>
    <cellStyle name="Normal 5 15 4 17 5" xfId="12964" xr:uid="{00000000-0005-0000-0000-00009F320000}"/>
    <cellStyle name="Normal 5 15 4 17 6" xfId="12965" xr:uid="{00000000-0005-0000-0000-0000A0320000}"/>
    <cellStyle name="Normal 5 15 4 17 7" xfId="12966" xr:uid="{00000000-0005-0000-0000-0000A1320000}"/>
    <cellStyle name="Normal 5 15 4 17 8" xfId="12967" xr:uid="{00000000-0005-0000-0000-0000A2320000}"/>
    <cellStyle name="Normal 5 15 4 18" xfId="12968" xr:uid="{00000000-0005-0000-0000-0000A3320000}"/>
    <cellStyle name="Normal 5 15 4 19" xfId="12969" xr:uid="{00000000-0005-0000-0000-0000A4320000}"/>
    <cellStyle name="Normal 5 15 4 2" xfId="12970" xr:uid="{00000000-0005-0000-0000-0000A5320000}"/>
    <cellStyle name="Normal 5 15 4 2 10" xfId="12971" xr:uid="{00000000-0005-0000-0000-0000A6320000}"/>
    <cellStyle name="Normal 5 15 4 2 11" xfId="12972" xr:uid="{00000000-0005-0000-0000-0000A7320000}"/>
    <cellStyle name="Normal 5 15 4 2 12" xfId="12973" xr:uid="{00000000-0005-0000-0000-0000A8320000}"/>
    <cellStyle name="Normal 5 15 4 2 2" xfId="12974" xr:uid="{00000000-0005-0000-0000-0000A9320000}"/>
    <cellStyle name="Normal 5 15 4 2 2 2" xfId="12975" xr:uid="{00000000-0005-0000-0000-0000AA320000}"/>
    <cellStyle name="Normal 5 15 4 2 2 3" xfId="12976" xr:uid="{00000000-0005-0000-0000-0000AB320000}"/>
    <cellStyle name="Normal 5 15 4 2 2 4" xfId="12977" xr:uid="{00000000-0005-0000-0000-0000AC320000}"/>
    <cellStyle name="Normal 5 15 4 2 2 5" xfId="12978" xr:uid="{00000000-0005-0000-0000-0000AD320000}"/>
    <cellStyle name="Normal 5 15 4 2 2 6" xfId="12979" xr:uid="{00000000-0005-0000-0000-0000AE320000}"/>
    <cellStyle name="Normal 5 15 4 2 2 7" xfId="12980" xr:uid="{00000000-0005-0000-0000-0000AF320000}"/>
    <cellStyle name="Normal 5 15 4 2 2 8" xfId="12981" xr:uid="{00000000-0005-0000-0000-0000B0320000}"/>
    <cellStyle name="Normal 5 15 4 2 3" xfId="12982" xr:uid="{00000000-0005-0000-0000-0000B1320000}"/>
    <cellStyle name="Normal 5 15 4 2 3 2" xfId="12983" xr:uid="{00000000-0005-0000-0000-0000B2320000}"/>
    <cellStyle name="Normal 5 15 4 2 3 3" xfId="12984" xr:uid="{00000000-0005-0000-0000-0000B3320000}"/>
    <cellStyle name="Normal 5 15 4 2 3 4" xfId="12985" xr:uid="{00000000-0005-0000-0000-0000B4320000}"/>
    <cellStyle name="Normal 5 15 4 2 3 5" xfId="12986" xr:uid="{00000000-0005-0000-0000-0000B5320000}"/>
    <cellStyle name="Normal 5 15 4 2 3 6" xfId="12987" xr:uid="{00000000-0005-0000-0000-0000B6320000}"/>
    <cellStyle name="Normal 5 15 4 2 3 7" xfId="12988" xr:uid="{00000000-0005-0000-0000-0000B7320000}"/>
    <cellStyle name="Normal 5 15 4 2 3 8" xfId="12989" xr:uid="{00000000-0005-0000-0000-0000B8320000}"/>
    <cellStyle name="Normal 5 15 4 2 4" xfId="12990" xr:uid="{00000000-0005-0000-0000-0000B9320000}"/>
    <cellStyle name="Normal 5 15 4 2 4 2" xfId="12991" xr:uid="{00000000-0005-0000-0000-0000BA320000}"/>
    <cellStyle name="Normal 5 15 4 2 4 3" xfId="12992" xr:uid="{00000000-0005-0000-0000-0000BB320000}"/>
    <cellStyle name="Normal 5 15 4 2 4 4" xfId="12993" xr:uid="{00000000-0005-0000-0000-0000BC320000}"/>
    <cellStyle name="Normal 5 15 4 2 4 5" xfId="12994" xr:uid="{00000000-0005-0000-0000-0000BD320000}"/>
    <cellStyle name="Normal 5 15 4 2 4 6" xfId="12995" xr:uid="{00000000-0005-0000-0000-0000BE320000}"/>
    <cellStyle name="Normal 5 15 4 2 4 7" xfId="12996" xr:uid="{00000000-0005-0000-0000-0000BF320000}"/>
    <cellStyle name="Normal 5 15 4 2 4 8" xfId="12997" xr:uid="{00000000-0005-0000-0000-0000C0320000}"/>
    <cellStyle name="Normal 5 15 4 2 5" xfId="12998" xr:uid="{00000000-0005-0000-0000-0000C1320000}"/>
    <cellStyle name="Normal 5 15 4 2 5 2" xfId="12999" xr:uid="{00000000-0005-0000-0000-0000C2320000}"/>
    <cellStyle name="Normal 5 15 4 2 5 3" xfId="13000" xr:uid="{00000000-0005-0000-0000-0000C3320000}"/>
    <cellStyle name="Normal 5 15 4 2 5 4" xfId="13001" xr:uid="{00000000-0005-0000-0000-0000C4320000}"/>
    <cellStyle name="Normal 5 15 4 2 5 5" xfId="13002" xr:uid="{00000000-0005-0000-0000-0000C5320000}"/>
    <cellStyle name="Normal 5 15 4 2 5 6" xfId="13003" xr:uid="{00000000-0005-0000-0000-0000C6320000}"/>
    <cellStyle name="Normal 5 15 4 2 5 7" xfId="13004" xr:uid="{00000000-0005-0000-0000-0000C7320000}"/>
    <cellStyle name="Normal 5 15 4 2 5 8" xfId="13005" xr:uid="{00000000-0005-0000-0000-0000C8320000}"/>
    <cellStyle name="Normal 5 15 4 2 6" xfId="13006" xr:uid="{00000000-0005-0000-0000-0000C9320000}"/>
    <cellStyle name="Normal 5 15 4 2 7" xfId="13007" xr:uid="{00000000-0005-0000-0000-0000CA320000}"/>
    <cellStyle name="Normal 5 15 4 2 8" xfId="13008" xr:uid="{00000000-0005-0000-0000-0000CB320000}"/>
    <cellStyle name="Normal 5 15 4 2 9" xfId="13009" xr:uid="{00000000-0005-0000-0000-0000CC320000}"/>
    <cellStyle name="Normal 5 15 4 20" xfId="13010" xr:uid="{00000000-0005-0000-0000-0000CD320000}"/>
    <cellStyle name="Normal 5 15 4 21" xfId="13011" xr:uid="{00000000-0005-0000-0000-0000CE320000}"/>
    <cellStyle name="Normal 5 15 4 22" xfId="13012" xr:uid="{00000000-0005-0000-0000-0000CF320000}"/>
    <cellStyle name="Normal 5 15 4 23" xfId="13013" xr:uid="{00000000-0005-0000-0000-0000D0320000}"/>
    <cellStyle name="Normal 5 15 4 24" xfId="13014" xr:uid="{00000000-0005-0000-0000-0000D1320000}"/>
    <cellStyle name="Normal 5 15 4 3" xfId="13015" xr:uid="{00000000-0005-0000-0000-0000D2320000}"/>
    <cellStyle name="Normal 5 15 4 3 10" xfId="13016" xr:uid="{00000000-0005-0000-0000-0000D3320000}"/>
    <cellStyle name="Normal 5 15 4 3 11" xfId="13017" xr:uid="{00000000-0005-0000-0000-0000D4320000}"/>
    <cellStyle name="Normal 5 15 4 3 12" xfId="13018" xr:uid="{00000000-0005-0000-0000-0000D5320000}"/>
    <cellStyle name="Normal 5 15 4 3 2" xfId="13019" xr:uid="{00000000-0005-0000-0000-0000D6320000}"/>
    <cellStyle name="Normal 5 15 4 3 2 2" xfId="13020" xr:uid="{00000000-0005-0000-0000-0000D7320000}"/>
    <cellStyle name="Normal 5 15 4 3 2 3" xfId="13021" xr:uid="{00000000-0005-0000-0000-0000D8320000}"/>
    <cellStyle name="Normal 5 15 4 3 2 4" xfId="13022" xr:uid="{00000000-0005-0000-0000-0000D9320000}"/>
    <cellStyle name="Normal 5 15 4 3 2 5" xfId="13023" xr:uid="{00000000-0005-0000-0000-0000DA320000}"/>
    <cellStyle name="Normal 5 15 4 3 2 6" xfId="13024" xr:uid="{00000000-0005-0000-0000-0000DB320000}"/>
    <cellStyle name="Normal 5 15 4 3 2 7" xfId="13025" xr:uid="{00000000-0005-0000-0000-0000DC320000}"/>
    <cellStyle name="Normal 5 15 4 3 2 8" xfId="13026" xr:uid="{00000000-0005-0000-0000-0000DD320000}"/>
    <cellStyle name="Normal 5 15 4 3 3" xfId="13027" xr:uid="{00000000-0005-0000-0000-0000DE320000}"/>
    <cellStyle name="Normal 5 15 4 3 3 2" xfId="13028" xr:uid="{00000000-0005-0000-0000-0000DF320000}"/>
    <cellStyle name="Normal 5 15 4 3 3 3" xfId="13029" xr:uid="{00000000-0005-0000-0000-0000E0320000}"/>
    <cellStyle name="Normal 5 15 4 3 3 4" xfId="13030" xr:uid="{00000000-0005-0000-0000-0000E1320000}"/>
    <cellStyle name="Normal 5 15 4 3 3 5" xfId="13031" xr:uid="{00000000-0005-0000-0000-0000E2320000}"/>
    <cellStyle name="Normal 5 15 4 3 3 6" xfId="13032" xr:uid="{00000000-0005-0000-0000-0000E3320000}"/>
    <cellStyle name="Normal 5 15 4 3 3 7" xfId="13033" xr:uid="{00000000-0005-0000-0000-0000E4320000}"/>
    <cellStyle name="Normal 5 15 4 3 3 8" xfId="13034" xr:uid="{00000000-0005-0000-0000-0000E5320000}"/>
    <cellStyle name="Normal 5 15 4 3 4" xfId="13035" xr:uid="{00000000-0005-0000-0000-0000E6320000}"/>
    <cellStyle name="Normal 5 15 4 3 4 2" xfId="13036" xr:uid="{00000000-0005-0000-0000-0000E7320000}"/>
    <cellStyle name="Normal 5 15 4 3 4 3" xfId="13037" xr:uid="{00000000-0005-0000-0000-0000E8320000}"/>
    <cellStyle name="Normal 5 15 4 3 4 4" xfId="13038" xr:uid="{00000000-0005-0000-0000-0000E9320000}"/>
    <cellStyle name="Normal 5 15 4 3 4 5" xfId="13039" xr:uid="{00000000-0005-0000-0000-0000EA320000}"/>
    <cellStyle name="Normal 5 15 4 3 4 6" xfId="13040" xr:uid="{00000000-0005-0000-0000-0000EB320000}"/>
    <cellStyle name="Normal 5 15 4 3 4 7" xfId="13041" xr:uid="{00000000-0005-0000-0000-0000EC320000}"/>
    <cellStyle name="Normal 5 15 4 3 4 8" xfId="13042" xr:uid="{00000000-0005-0000-0000-0000ED320000}"/>
    <cellStyle name="Normal 5 15 4 3 5" xfId="13043" xr:uid="{00000000-0005-0000-0000-0000EE320000}"/>
    <cellStyle name="Normal 5 15 4 3 5 2" xfId="13044" xr:uid="{00000000-0005-0000-0000-0000EF320000}"/>
    <cellStyle name="Normal 5 15 4 3 5 3" xfId="13045" xr:uid="{00000000-0005-0000-0000-0000F0320000}"/>
    <cellStyle name="Normal 5 15 4 3 5 4" xfId="13046" xr:uid="{00000000-0005-0000-0000-0000F1320000}"/>
    <cellStyle name="Normal 5 15 4 3 5 5" xfId="13047" xr:uid="{00000000-0005-0000-0000-0000F2320000}"/>
    <cellStyle name="Normal 5 15 4 3 5 6" xfId="13048" xr:uid="{00000000-0005-0000-0000-0000F3320000}"/>
    <cellStyle name="Normal 5 15 4 3 5 7" xfId="13049" xr:uid="{00000000-0005-0000-0000-0000F4320000}"/>
    <cellStyle name="Normal 5 15 4 3 5 8" xfId="13050" xr:uid="{00000000-0005-0000-0000-0000F5320000}"/>
    <cellStyle name="Normal 5 15 4 3 6" xfId="13051" xr:uid="{00000000-0005-0000-0000-0000F6320000}"/>
    <cellStyle name="Normal 5 15 4 3 7" xfId="13052" xr:uid="{00000000-0005-0000-0000-0000F7320000}"/>
    <cellStyle name="Normal 5 15 4 3 8" xfId="13053" xr:uid="{00000000-0005-0000-0000-0000F8320000}"/>
    <cellStyle name="Normal 5 15 4 3 9" xfId="13054" xr:uid="{00000000-0005-0000-0000-0000F9320000}"/>
    <cellStyle name="Normal 5 15 4 4" xfId="13055" xr:uid="{00000000-0005-0000-0000-0000FA320000}"/>
    <cellStyle name="Normal 5 15 4 4 10" xfId="13056" xr:uid="{00000000-0005-0000-0000-0000FB320000}"/>
    <cellStyle name="Normal 5 15 4 4 11" xfId="13057" xr:uid="{00000000-0005-0000-0000-0000FC320000}"/>
    <cellStyle name="Normal 5 15 4 4 12" xfId="13058" xr:uid="{00000000-0005-0000-0000-0000FD320000}"/>
    <cellStyle name="Normal 5 15 4 4 2" xfId="13059" xr:uid="{00000000-0005-0000-0000-0000FE320000}"/>
    <cellStyle name="Normal 5 15 4 4 2 2" xfId="13060" xr:uid="{00000000-0005-0000-0000-0000FF320000}"/>
    <cellStyle name="Normal 5 15 4 4 2 3" xfId="13061" xr:uid="{00000000-0005-0000-0000-000000330000}"/>
    <cellStyle name="Normal 5 15 4 4 2 4" xfId="13062" xr:uid="{00000000-0005-0000-0000-000001330000}"/>
    <cellStyle name="Normal 5 15 4 4 2 5" xfId="13063" xr:uid="{00000000-0005-0000-0000-000002330000}"/>
    <cellStyle name="Normal 5 15 4 4 2 6" xfId="13064" xr:uid="{00000000-0005-0000-0000-000003330000}"/>
    <cellStyle name="Normal 5 15 4 4 2 7" xfId="13065" xr:uid="{00000000-0005-0000-0000-000004330000}"/>
    <cellStyle name="Normal 5 15 4 4 2 8" xfId="13066" xr:uid="{00000000-0005-0000-0000-000005330000}"/>
    <cellStyle name="Normal 5 15 4 4 3" xfId="13067" xr:uid="{00000000-0005-0000-0000-000006330000}"/>
    <cellStyle name="Normal 5 15 4 4 3 2" xfId="13068" xr:uid="{00000000-0005-0000-0000-000007330000}"/>
    <cellStyle name="Normal 5 15 4 4 3 3" xfId="13069" xr:uid="{00000000-0005-0000-0000-000008330000}"/>
    <cellStyle name="Normal 5 15 4 4 3 4" xfId="13070" xr:uid="{00000000-0005-0000-0000-000009330000}"/>
    <cellStyle name="Normal 5 15 4 4 3 5" xfId="13071" xr:uid="{00000000-0005-0000-0000-00000A330000}"/>
    <cellStyle name="Normal 5 15 4 4 3 6" xfId="13072" xr:uid="{00000000-0005-0000-0000-00000B330000}"/>
    <cellStyle name="Normal 5 15 4 4 3 7" xfId="13073" xr:uid="{00000000-0005-0000-0000-00000C330000}"/>
    <cellStyle name="Normal 5 15 4 4 3 8" xfId="13074" xr:uid="{00000000-0005-0000-0000-00000D330000}"/>
    <cellStyle name="Normal 5 15 4 4 4" xfId="13075" xr:uid="{00000000-0005-0000-0000-00000E330000}"/>
    <cellStyle name="Normal 5 15 4 4 4 2" xfId="13076" xr:uid="{00000000-0005-0000-0000-00000F330000}"/>
    <cellStyle name="Normal 5 15 4 4 4 3" xfId="13077" xr:uid="{00000000-0005-0000-0000-000010330000}"/>
    <cellStyle name="Normal 5 15 4 4 4 4" xfId="13078" xr:uid="{00000000-0005-0000-0000-000011330000}"/>
    <cellStyle name="Normal 5 15 4 4 4 5" xfId="13079" xr:uid="{00000000-0005-0000-0000-000012330000}"/>
    <cellStyle name="Normal 5 15 4 4 4 6" xfId="13080" xr:uid="{00000000-0005-0000-0000-000013330000}"/>
    <cellStyle name="Normal 5 15 4 4 4 7" xfId="13081" xr:uid="{00000000-0005-0000-0000-000014330000}"/>
    <cellStyle name="Normal 5 15 4 4 4 8" xfId="13082" xr:uid="{00000000-0005-0000-0000-000015330000}"/>
    <cellStyle name="Normal 5 15 4 4 5" xfId="13083" xr:uid="{00000000-0005-0000-0000-000016330000}"/>
    <cellStyle name="Normal 5 15 4 4 5 2" xfId="13084" xr:uid="{00000000-0005-0000-0000-000017330000}"/>
    <cellStyle name="Normal 5 15 4 4 5 3" xfId="13085" xr:uid="{00000000-0005-0000-0000-000018330000}"/>
    <cellStyle name="Normal 5 15 4 4 5 4" xfId="13086" xr:uid="{00000000-0005-0000-0000-000019330000}"/>
    <cellStyle name="Normal 5 15 4 4 5 5" xfId="13087" xr:uid="{00000000-0005-0000-0000-00001A330000}"/>
    <cellStyle name="Normal 5 15 4 4 5 6" xfId="13088" xr:uid="{00000000-0005-0000-0000-00001B330000}"/>
    <cellStyle name="Normal 5 15 4 4 5 7" xfId="13089" xr:uid="{00000000-0005-0000-0000-00001C330000}"/>
    <cellStyle name="Normal 5 15 4 4 5 8" xfId="13090" xr:uid="{00000000-0005-0000-0000-00001D330000}"/>
    <cellStyle name="Normal 5 15 4 4 6" xfId="13091" xr:uid="{00000000-0005-0000-0000-00001E330000}"/>
    <cellStyle name="Normal 5 15 4 4 7" xfId="13092" xr:uid="{00000000-0005-0000-0000-00001F330000}"/>
    <cellStyle name="Normal 5 15 4 4 8" xfId="13093" xr:uid="{00000000-0005-0000-0000-000020330000}"/>
    <cellStyle name="Normal 5 15 4 4 9" xfId="13094" xr:uid="{00000000-0005-0000-0000-000021330000}"/>
    <cellStyle name="Normal 5 15 4 5" xfId="13095" xr:uid="{00000000-0005-0000-0000-000022330000}"/>
    <cellStyle name="Normal 5 15 4 5 10" xfId="13096" xr:uid="{00000000-0005-0000-0000-000023330000}"/>
    <cellStyle name="Normal 5 15 4 5 11" xfId="13097" xr:uid="{00000000-0005-0000-0000-000024330000}"/>
    <cellStyle name="Normal 5 15 4 5 12" xfId="13098" xr:uid="{00000000-0005-0000-0000-000025330000}"/>
    <cellStyle name="Normal 5 15 4 5 2" xfId="13099" xr:uid="{00000000-0005-0000-0000-000026330000}"/>
    <cellStyle name="Normal 5 15 4 5 2 2" xfId="13100" xr:uid="{00000000-0005-0000-0000-000027330000}"/>
    <cellStyle name="Normal 5 15 4 5 2 3" xfId="13101" xr:uid="{00000000-0005-0000-0000-000028330000}"/>
    <cellStyle name="Normal 5 15 4 5 2 4" xfId="13102" xr:uid="{00000000-0005-0000-0000-000029330000}"/>
    <cellStyle name="Normal 5 15 4 5 2 5" xfId="13103" xr:uid="{00000000-0005-0000-0000-00002A330000}"/>
    <cellStyle name="Normal 5 15 4 5 2 6" xfId="13104" xr:uid="{00000000-0005-0000-0000-00002B330000}"/>
    <cellStyle name="Normal 5 15 4 5 2 7" xfId="13105" xr:uid="{00000000-0005-0000-0000-00002C330000}"/>
    <cellStyle name="Normal 5 15 4 5 2 8" xfId="13106" xr:uid="{00000000-0005-0000-0000-00002D330000}"/>
    <cellStyle name="Normal 5 15 4 5 3" xfId="13107" xr:uid="{00000000-0005-0000-0000-00002E330000}"/>
    <cellStyle name="Normal 5 15 4 5 3 2" xfId="13108" xr:uid="{00000000-0005-0000-0000-00002F330000}"/>
    <cellStyle name="Normal 5 15 4 5 3 3" xfId="13109" xr:uid="{00000000-0005-0000-0000-000030330000}"/>
    <cellStyle name="Normal 5 15 4 5 3 4" xfId="13110" xr:uid="{00000000-0005-0000-0000-000031330000}"/>
    <cellStyle name="Normal 5 15 4 5 3 5" xfId="13111" xr:uid="{00000000-0005-0000-0000-000032330000}"/>
    <cellStyle name="Normal 5 15 4 5 3 6" xfId="13112" xr:uid="{00000000-0005-0000-0000-000033330000}"/>
    <cellStyle name="Normal 5 15 4 5 3 7" xfId="13113" xr:uid="{00000000-0005-0000-0000-000034330000}"/>
    <cellStyle name="Normal 5 15 4 5 3 8" xfId="13114" xr:uid="{00000000-0005-0000-0000-000035330000}"/>
    <cellStyle name="Normal 5 15 4 5 4" xfId="13115" xr:uid="{00000000-0005-0000-0000-000036330000}"/>
    <cellStyle name="Normal 5 15 4 5 4 2" xfId="13116" xr:uid="{00000000-0005-0000-0000-000037330000}"/>
    <cellStyle name="Normal 5 15 4 5 4 3" xfId="13117" xr:uid="{00000000-0005-0000-0000-000038330000}"/>
    <cellStyle name="Normal 5 15 4 5 4 4" xfId="13118" xr:uid="{00000000-0005-0000-0000-000039330000}"/>
    <cellStyle name="Normal 5 15 4 5 4 5" xfId="13119" xr:uid="{00000000-0005-0000-0000-00003A330000}"/>
    <cellStyle name="Normal 5 15 4 5 4 6" xfId="13120" xr:uid="{00000000-0005-0000-0000-00003B330000}"/>
    <cellStyle name="Normal 5 15 4 5 4 7" xfId="13121" xr:uid="{00000000-0005-0000-0000-00003C330000}"/>
    <cellStyle name="Normal 5 15 4 5 4 8" xfId="13122" xr:uid="{00000000-0005-0000-0000-00003D330000}"/>
    <cellStyle name="Normal 5 15 4 5 5" xfId="13123" xr:uid="{00000000-0005-0000-0000-00003E330000}"/>
    <cellStyle name="Normal 5 15 4 5 5 2" xfId="13124" xr:uid="{00000000-0005-0000-0000-00003F330000}"/>
    <cellStyle name="Normal 5 15 4 5 5 3" xfId="13125" xr:uid="{00000000-0005-0000-0000-000040330000}"/>
    <cellStyle name="Normal 5 15 4 5 5 4" xfId="13126" xr:uid="{00000000-0005-0000-0000-000041330000}"/>
    <cellStyle name="Normal 5 15 4 5 5 5" xfId="13127" xr:uid="{00000000-0005-0000-0000-000042330000}"/>
    <cellStyle name="Normal 5 15 4 5 5 6" xfId="13128" xr:uid="{00000000-0005-0000-0000-000043330000}"/>
    <cellStyle name="Normal 5 15 4 5 5 7" xfId="13129" xr:uid="{00000000-0005-0000-0000-000044330000}"/>
    <cellStyle name="Normal 5 15 4 5 5 8" xfId="13130" xr:uid="{00000000-0005-0000-0000-000045330000}"/>
    <cellStyle name="Normal 5 15 4 5 6" xfId="13131" xr:uid="{00000000-0005-0000-0000-000046330000}"/>
    <cellStyle name="Normal 5 15 4 5 7" xfId="13132" xr:uid="{00000000-0005-0000-0000-000047330000}"/>
    <cellStyle name="Normal 5 15 4 5 8" xfId="13133" xr:uid="{00000000-0005-0000-0000-000048330000}"/>
    <cellStyle name="Normal 5 15 4 5 9" xfId="13134" xr:uid="{00000000-0005-0000-0000-000049330000}"/>
    <cellStyle name="Normal 5 15 4 6" xfId="13135" xr:uid="{00000000-0005-0000-0000-00004A330000}"/>
    <cellStyle name="Normal 5 15 4 6 10" xfId="13136" xr:uid="{00000000-0005-0000-0000-00004B330000}"/>
    <cellStyle name="Normal 5 15 4 6 11" xfId="13137" xr:uid="{00000000-0005-0000-0000-00004C330000}"/>
    <cellStyle name="Normal 5 15 4 6 12" xfId="13138" xr:uid="{00000000-0005-0000-0000-00004D330000}"/>
    <cellStyle name="Normal 5 15 4 6 2" xfId="13139" xr:uid="{00000000-0005-0000-0000-00004E330000}"/>
    <cellStyle name="Normal 5 15 4 6 2 2" xfId="13140" xr:uid="{00000000-0005-0000-0000-00004F330000}"/>
    <cellStyle name="Normal 5 15 4 6 2 3" xfId="13141" xr:uid="{00000000-0005-0000-0000-000050330000}"/>
    <cellStyle name="Normal 5 15 4 6 2 4" xfId="13142" xr:uid="{00000000-0005-0000-0000-000051330000}"/>
    <cellStyle name="Normal 5 15 4 6 2 5" xfId="13143" xr:uid="{00000000-0005-0000-0000-000052330000}"/>
    <cellStyle name="Normal 5 15 4 6 2 6" xfId="13144" xr:uid="{00000000-0005-0000-0000-000053330000}"/>
    <cellStyle name="Normal 5 15 4 6 2 7" xfId="13145" xr:uid="{00000000-0005-0000-0000-000054330000}"/>
    <cellStyle name="Normal 5 15 4 6 2 8" xfId="13146" xr:uid="{00000000-0005-0000-0000-000055330000}"/>
    <cellStyle name="Normal 5 15 4 6 3" xfId="13147" xr:uid="{00000000-0005-0000-0000-000056330000}"/>
    <cellStyle name="Normal 5 15 4 6 3 2" xfId="13148" xr:uid="{00000000-0005-0000-0000-000057330000}"/>
    <cellStyle name="Normal 5 15 4 6 3 3" xfId="13149" xr:uid="{00000000-0005-0000-0000-000058330000}"/>
    <cellStyle name="Normal 5 15 4 6 3 4" xfId="13150" xr:uid="{00000000-0005-0000-0000-000059330000}"/>
    <cellStyle name="Normal 5 15 4 6 3 5" xfId="13151" xr:uid="{00000000-0005-0000-0000-00005A330000}"/>
    <cellStyle name="Normal 5 15 4 6 3 6" xfId="13152" xr:uid="{00000000-0005-0000-0000-00005B330000}"/>
    <cellStyle name="Normal 5 15 4 6 3 7" xfId="13153" xr:uid="{00000000-0005-0000-0000-00005C330000}"/>
    <cellStyle name="Normal 5 15 4 6 3 8" xfId="13154" xr:uid="{00000000-0005-0000-0000-00005D330000}"/>
    <cellStyle name="Normal 5 15 4 6 4" xfId="13155" xr:uid="{00000000-0005-0000-0000-00005E330000}"/>
    <cellStyle name="Normal 5 15 4 6 4 2" xfId="13156" xr:uid="{00000000-0005-0000-0000-00005F330000}"/>
    <cellStyle name="Normal 5 15 4 6 4 3" xfId="13157" xr:uid="{00000000-0005-0000-0000-000060330000}"/>
    <cellStyle name="Normal 5 15 4 6 4 4" xfId="13158" xr:uid="{00000000-0005-0000-0000-000061330000}"/>
    <cellStyle name="Normal 5 15 4 6 4 5" xfId="13159" xr:uid="{00000000-0005-0000-0000-000062330000}"/>
    <cellStyle name="Normal 5 15 4 6 4 6" xfId="13160" xr:uid="{00000000-0005-0000-0000-000063330000}"/>
    <cellStyle name="Normal 5 15 4 6 4 7" xfId="13161" xr:uid="{00000000-0005-0000-0000-000064330000}"/>
    <cellStyle name="Normal 5 15 4 6 4 8" xfId="13162" xr:uid="{00000000-0005-0000-0000-000065330000}"/>
    <cellStyle name="Normal 5 15 4 6 5" xfId="13163" xr:uid="{00000000-0005-0000-0000-000066330000}"/>
    <cellStyle name="Normal 5 15 4 6 5 2" xfId="13164" xr:uid="{00000000-0005-0000-0000-000067330000}"/>
    <cellStyle name="Normal 5 15 4 6 5 3" xfId="13165" xr:uid="{00000000-0005-0000-0000-000068330000}"/>
    <cellStyle name="Normal 5 15 4 6 5 4" xfId="13166" xr:uid="{00000000-0005-0000-0000-000069330000}"/>
    <cellStyle name="Normal 5 15 4 6 5 5" xfId="13167" xr:uid="{00000000-0005-0000-0000-00006A330000}"/>
    <cellStyle name="Normal 5 15 4 6 5 6" xfId="13168" xr:uid="{00000000-0005-0000-0000-00006B330000}"/>
    <cellStyle name="Normal 5 15 4 6 5 7" xfId="13169" xr:uid="{00000000-0005-0000-0000-00006C330000}"/>
    <cellStyle name="Normal 5 15 4 6 5 8" xfId="13170" xr:uid="{00000000-0005-0000-0000-00006D330000}"/>
    <cellStyle name="Normal 5 15 4 6 6" xfId="13171" xr:uid="{00000000-0005-0000-0000-00006E330000}"/>
    <cellStyle name="Normal 5 15 4 6 7" xfId="13172" xr:uid="{00000000-0005-0000-0000-00006F330000}"/>
    <cellStyle name="Normal 5 15 4 6 8" xfId="13173" xr:uid="{00000000-0005-0000-0000-000070330000}"/>
    <cellStyle name="Normal 5 15 4 6 9" xfId="13174" xr:uid="{00000000-0005-0000-0000-000071330000}"/>
    <cellStyle name="Normal 5 15 4 7" xfId="13175" xr:uid="{00000000-0005-0000-0000-000072330000}"/>
    <cellStyle name="Normal 5 15 4 7 10" xfId="13176" xr:uid="{00000000-0005-0000-0000-000073330000}"/>
    <cellStyle name="Normal 5 15 4 7 11" xfId="13177" xr:uid="{00000000-0005-0000-0000-000074330000}"/>
    <cellStyle name="Normal 5 15 4 7 12" xfId="13178" xr:uid="{00000000-0005-0000-0000-000075330000}"/>
    <cellStyle name="Normal 5 15 4 7 2" xfId="13179" xr:uid="{00000000-0005-0000-0000-000076330000}"/>
    <cellStyle name="Normal 5 15 4 7 2 2" xfId="13180" xr:uid="{00000000-0005-0000-0000-000077330000}"/>
    <cellStyle name="Normal 5 15 4 7 2 3" xfId="13181" xr:uid="{00000000-0005-0000-0000-000078330000}"/>
    <cellStyle name="Normal 5 15 4 7 2 4" xfId="13182" xr:uid="{00000000-0005-0000-0000-000079330000}"/>
    <cellStyle name="Normal 5 15 4 7 2 5" xfId="13183" xr:uid="{00000000-0005-0000-0000-00007A330000}"/>
    <cellStyle name="Normal 5 15 4 7 2 6" xfId="13184" xr:uid="{00000000-0005-0000-0000-00007B330000}"/>
    <cellStyle name="Normal 5 15 4 7 2 7" xfId="13185" xr:uid="{00000000-0005-0000-0000-00007C330000}"/>
    <cellStyle name="Normal 5 15 4 7 2 8" xfId="13186" xr:uid="{00000000-0005-0000-0000-00007D330000}"/>
    <cellStyle name="Normal 5 15 4 7 3" xfId="13187" xr:uid="{00000000-0005-0000-0000-00007E330000}"/>
    <cellStyle name="Normal 5 15 4 7 3 2" xfId="13188" xr:uid="{00000000-0005-0000-0000-00007F330000}"/>
    <cellStyle name="Normal 5 15 4 7 3 3" xfId="13189" xr:uid="{00000000-0005-0000-0000-000080330000}"/>
    <cellStyle name="Normal 5 15 4 7 3 4" xfId="13190" xr:uid="{00000000-0005-0000-0000-000081330000}"/>
    <cellStyle name="Normal 5 15 4 7 3 5" xfId="13191" xr:uid="{00000000-0005-0000-0000-000082330000}"/>
    <cellStyle name="Normal 5 15 4 7 3 6" xfId="13192" xr:uid="{00000000-0005-0000-0000-000083330000}"/>
    <cellStyle name="Normal 5 15 4 7 3 7" xfId="13193" xr:uid="{00000000-0005-0000-0000-000084330000}"/>
    <cellStyle name="Normal 5 15 4 7 3 8" xfId="13194" xr:uid="{00000000-0005-0000-0000-000085330000}"/>
    <cellStyle name="Normal 5 15 4 7 4" xfId="13195" xr:uid="{00000000-0005-0000-0000-000086330000}"/>
    <cellStyle name="Normal 5 15 4 7 4 2" xfId="13196" xr:uid="{00000000-0005-0000-0000-000087330000}"/>
    <cellStyle name="Normal 5 15 4 7 4 3" xfId="13197" xr:uid="{00000000-0005-0000-0000-000088330000}"/>
    <cellStyle name="Normal 5 15 4 7 4 4" xfId="13198" xr:uid="{00000000-0005-0000-0000-000089330000}"/>
    <cellStyle name="Normal 5 15 4 7 4 5" xfId="13199" xr:uid="{00000000-0005-0000-0000-00008A330000}"/>
    <cellStyle name="Normal 5 15 4 7 4 6" xfId="13200" xr:uid="{00000000-0005-0000-0000-00008B330000}"/>
    <cellStyle name="Normal 5 15 4 7 4 7" xfId="13201" xr:uid="{00000000-0005-0000-0000-00008C330000}"/>
    <cellStyle name="Normal 5 15 4 7 4 8" xfId="13202" xr:uid="{00000000-0005-0000-0000-00008D330000}"/>
    <cellStyle name="Normal 5 15 4 7 5" xfId="13203" xr:uid="{00000000-0005-0000-0000-00008E330000}"/>
    <cellStyle name="Normal 5 15 4 7 5 2" xfId="13204" xr:uid="{00000000-0005-0000-0000-00008F330000}"/>
    <cellStyle name="Normal 5 15 4 7 5 3" xfId="13205" xr:uid="{00000000-0005-0000-0000-000090330000}"/>
    <cellStyle name="Normal 5 15 4 7 5 4" xfId="13206" xr:uid="{00000000-0005-0000-0000-000091330000}"/>
    <cellStyle name="Normal 5 15 4 7 5 5" xfId="13207" xr:uid="{00000000-0005-0000-0000-000092330000}"/>
    <cellStyle name="Normal 5 15 4 7 5 6" xfId="13208" xr:uid="{00000000-0005-0000-0000-000093330000}"/>
    <cellStyle name="Normal 5 15 4 7 5 7" xfId="13209" xr:uid="{00000000-0005-0000-0000-000094330000}"/>
    <cellStyle name="Normal 5 15 4 7 5 8" xfId="13210" xr:uid="{00000000-0005-0000-0000-000095330000}"/>
    <cellStyle name="Normal 5 15 4 7 6" xfId="13211" xr:uid="{00000000-0005-0000-0000-000096330000}"/>
    <cellStyle name="Normal 5 15 4 7 7" xfId="13212" xr:uid="{00000000-0005-0000-0000-000097330000}"/>
    <cellStyle name="Normal 5 15 4 7 8" xfId="13213" xr:uid="{00000000-0005-0000-0000-000098330000}"/>
    <cellStyle name="Normal 5 15 4 7 9" xfId="13214" xr:uid="{00000000-0005-0000-0000-000099330000}"/>
    <cellStyle name="Normal 5 15 4 8" xfId="13215" xr:uid="{00000000-0005-0000-0000-00009A330000}"/>
    <cellStyle name="Normal 5 15 4 8 10" xfId="13216" xr:uid="{00000000-0005-0000-0000-00009B330000}"/>
    <cellStyle name="Normal 5 15 4 8 11" xfId="13217" xr:uid="{00000000-0005-0000-0000-00009C330000}"/>
    <cellStyle name="Normal 5 15 4 8 12" xfId="13218" xr:uid="{00000000-0005-0000-0000-00009D330000}"/>
    <cellStyle name="Normal 5 15 4 8 2" xfId="13219" xr:uid="{00000000-0005-0000-0000-00009E330000}"/>
    <cellStyle name="Normal 5 15 4 8 2 2" xfId="13220" xr:uid="{00000000-0005-0000-0000-00009F330000}"/>
    <cellStyle name="Normal 5 15 4 8 2 3" xfId="13221" xr:uid="{00000000-0005-0000-0000-0000A0330000}"/>
    <cellStyle name="Normal 5 15 4 8 2 4" xfId="13222" xr:uid="{00000000-0005-0000-0000-0000A1330000}"/>
    <cellStyle name="Normal 5 15 4 8 2 5" xfId="13223" xr:uid="{00000000-0005-0000-0000-0000A2330000}"/>
    <cellStyle name="Normal 5 15 4 8 2 6" xfId="13224" xr:uid="{00000000-0005-0000-0000-0000A3330000}"/>
    <cellStyle name="Normal 5 15 4 8 2 7" xfId="13225" xr:uid="{00000000-0005-0000-0000-0000A4330000}"/>
    <cellStyle name="Normal 5 15 4 8 2 8" xfId="13226" xr:uid="{00000000-0005-0000-0000-0000A5330000}"/>
    <cellStyle name="Normal 5 15 4 8 3" xfId="13227" xr:uid="{00000000-0005-0000-0000-0000A6330000}"/>
    <cellStyle name="Normal 5 15 4 8 3 2" xfId="13228" xr:uid="{00000000-0005-0000-0000-0000A7330000}"/>
    <cellStyle name="Normal 5 15 4 8 3 3" xfId="13229" xr:uid="{00000000-0005-0000-0000-0000A8330000}"/>
    <cellStyle name="Normal 5 15 4 8 3 4" xfId="13230" xr:uid="{00000000-0005-0000-0000-0000A9330000}"/>
    <cellStyle name="Normal 5 15 4 8 3 5" xfId="13231" xr:uid="{00000000-0005-0000-0000-0000AA330000}"/>
    <cellStyle name="Normal 5 15 4 8 3 6" xfId="13232" xr:uid="{00000000-0005-0000-0000-0000AB330000}"/>
    <cellStyle name="Normal 5 15 4 8 3 7" xfId="13233" xr:uid="{00000000-0005-0000-0000-0000AC330000}"/>
    <cellStyle name="Normal 5 15 4 8 3 8" xfId="13234" xr:uid="{00000000-0005-0000-0000-0000AD330000}"/>
    <cellStyle name="Normal 5 15 4 8 4" xfId="13235" xr:uid="{00000000-0005-0000-0000-0000AE330000}"/>
    <cellStyle name="Normal 5 15 4 8 4 2" xfId="13236" xr:uid="{00000000-0005-0000-0000-0000AF330000}"/>
    <cellStyle name="Normal 5 15 4 8 4 3" xfId="13237" xr:uid="{00000000-0005-0000-0000-0000B0330000}"/>
    <cellStyle name="Normal 5 15 4 8 4 4" xfId="13238" xr:uid="{00000000-0005-0000-0000-0000B1330000}"/>
    <cellStyle name="Normal 5 15 4 8 4 5" xfId="13239" xr:uid="{00000000-0005-0000-0000-0000B2330000}"/>
    <cellStyle name="Normal 5 15 4 8 4 6" xfId="13240" xr:uid="{00000000-0005-0000-0000-0000B3330000}"/>
    <cellStyle name="Normal 5 15 4 8 4 7" xfId="13241" xr:uid="{00000000-0005-0000-0000-0000B4330000}"/>
    <cellStyle name="Normal 5 15 4 8 4 8" xfId="13242" xr:uid="{00000000-0005-0000-0000-0000B5330000}"/>
    <cellStyle name="Normal 5 15 4 8 5" xfId="13243" xr:uid="{00000000-0005-0000-0000-0000B6330000}"/>
    <cellStyle name="Normal 5 15 4 8 5 2" xfId="13244" xr:uid="{00000000-0005-0000-0000-0000B7330000}"/>
    <cellStyle name="Normal 5 15 4 8 5 3" xfId="13245" xr:uid="{00000000-0005-0000-0000-0000B8330000}"/>
    <cellStyle name="Normal 5 15 4 8 5 4" xfId="13246" xr:uid="{00000000-0005-0000-0000-0000B9330000}"/>
    <cellStyle name="Normal 5 15 4 8 5 5" xfId="13247" xr:uid="{00000000-0005-0000-0000-0000BA330000}"/>
    <cellStyle name="Normal 5 15 4 8 5 6" xfId="13248" xr:uid="{00000000-0005-0000-0000-0000BB330000}"/>
    <cellStyle name="Normal 5 15 4 8 5 7" xfId="13249" xr:uid="{00000000-0005-0000-0000-0000BC330000}"/>
    <cellStyle name="Normal 5 15 4 8 5 8" xfId="13250" xr:uid="{00000000-0005-0000-0000-0000BD330000}"/>
    <cellStyle name="Normal 5 15 4 8 6" xfId="13251" xr:uid="{00000000-0005-0000-0000-0000BE330000}"/>
    <cellStyle name="Normal 5 15 4 8 7" xfId="13252" xr:uid="{00000000-0005-0000-0000-0000BF330000}"/>
    <cellStyle name="Normal 5 15 4 8 8" xfId="13253" xr:uid="{00000000-0005-0000-0000-0000C0330000}"/>
    <cellStyle name="Normal 5 15 4 8 9" xfId="13254" xr:uid="{00000000-0005-0000-0000-0000C1330000}"/>
    <cellStyle name="Normal 5 15 4 9" xfId="13255" xr:uid="{00000000-0005-0000-0000-0000C2330000}"/>
    <cellStyle name="Normal 5 15 4 9 10" xfId="13256" xr:uid="{00000000-0005-0000-0000-0000C3330000}"/>
    <cellStyle name="Normal 5 15 4 9 11" xfId="13257" xr:uid="{00000000-0005-0000-0000-0000C4330000}"/>
    <cellStyle name="Normal 5 15 4 9 12" xfId="13258" xr:uid="{00000000-0005-0000-0000-0000C5330000}"/>
    <cellStyle name="Normal 5 15 4 9 2" xfId="13259" xr:uid="{00000000-0005-0000-0000-0000C6330000}"/>
    <cellStyle name="Normal 5 15 4 9 2 2" xfId="13260" xr:uid="{00000000-0005-0000-0000-0000C7330000}"/>
    <cellStyle name="Normal 5 15 4 9 2 3" xfId="13261" xr:uid="{00000000-0005-0000-0000-0000C8330000}"/>
    <cellStyle name="Normal 5 15 4 9 2 4" xfId="13262" xr:uid="{00000000-0005-0000-0000-0000C9330000}"/>
    <cellStyle name="Normal 5 15 4 9 2 5" xfId="13263" xr:uid="{00000000-0005-0000-0000-0000CA330000}"/>
    <cellStyle name="Normal 5 15 4 9 2 6" xfId="13264" xr:uid="{00000000-0005-0000-0000-0000CB330000}"/>
    <cellStyle name="Normal 5 15 4 9 2 7" xfId="13265" xr:uid="{00000000-0005-0000-0000-0000CC330000}"/>
    <cellStyle name="Normal 5 15 4 9 2 8" xfId="13266" xr:uid="{00000000-0005-0000-0000-0000CD330000}"/>
    <cellStyle name="Normal 5 15 4 9 3" xfId="13267" xr:uid="{00000000-0005-0000-0000-0000CE330000}"/>
    <cellStyle name="Normal 5 15 4 9 3 2" xfId="13268" xr:uid="{00000000-0005-0000-0000-0000CF330000}"/>
    <cellStyle name="Normal 5 15 4 9 3 3" xfId="13269" xr:uid="{00000000-0005-0000-0000-0000D0330000}"/>
    <cellStyle name="Normal 5 15 4 9 3 4" xfId="13270" xr:uid="{00000000-0005-0000-0000-0000D1330000}"/>
    <cellStyle name="Normal 5 15 4 9 3 5" xfId="13271" xr:uid="{00000000-0005-0000-0000-0000D2330000}"/>
    <cellStyle name="Normal 5 15 4 9 3 6" xfId="13272" xr:uid="{00000000-0005-0000-0000-0000D3330000}"/>
    <cellStyle name="Normal 5 15 4 9 3 7" xfId="13273" xr:uid="{00000000-0005-0000-0000-0000D4330000}"/>
    <cellStyle name="Normal 5 15 4 9 3 8" xfId="13274" xr:uid="{00000000-0005-0000-0000-0000D5330000}"/>
    <cellStyle name="Normal 5 15 4 9 4" xfId="13275" xr:uid="{00000000-0005-0000-0000-0000D6330000}"/>
    <cellStyle name="Normal 5 15 4 9 4 2" xfId="13276" xr:uid="{00000000-0005-0000-0000-0000D7330000}"/>
    <cellStyle name="Normal 5 15 4 9 4 3" xfId="13277" xr:uid="{00000000-0005-0000-0000-0000D8330000}"/>
    <cellStyle name="Normal 5 15 4 9 4 4" xfId="13278" xr:uid="{00000000-0005-0000-0000-0000D9330000}"/>
    <cellStyle name="Normal 5 15 4 9 4 5" xfId="13279" xr:uid="{00000000-0005-0000-0000-0000DA330000}"/>
    <cellStyle name="Normal 5 15 4 9 4 6" xfId="13280" xr:uid="{00000000-0005-0000-0000-0000DB330000}"/>
    <cellStyle name="Normal 5 15 4 9 4 7" xfId="13281" xr:uid="{00000000-0005-0000-0000-0000DC330000}"/>
    <cellStyle name="Normal 5 15 4 9 4 8" xfId="13282" xr:uid="{00000000-0005-0000-0000-0000DD330000}"/>
    <cellStyle name="Normal 5 15 4 9 5" xfId="13283" xr:uid="{00000000-0005-0000-0000-0000DE330000}"/>
    <cellStyle name="Normal 5 15 4 9 5 2" xfId="13284" xr:uid="{00000000-0005-0000-0000-0000DF330000}"/>
    <cellStyle name="Normal 5 15 4 9 5 3" xfId="13285" xr:uid="{00000000-0005-0000-0000-0000E0330000}"/>
    <cellStyle name="Normal 5 15 4 9 5 4" xfId="13286" xr:uid="{00000000-0005-0000-0000-0000E1330000}"/>
    <cellStyle name="Normal 5 15 4 9 5 5" xfId="13287" xr:uid="{00000000-0005-0000-0000-0000E2330000}"/>
    <cellStyle name="Normal 5 15 4 9 5 6" xfId="13288" xr:uid="{00000000-0005-0000-0000-0000E3330000}"/>
    <cellStyle name="Normal 5 15 4 9 5 7" xfId="13289" xr:uid="{00000000-0005-0000-0000-0000E4330000}"/>
    <cellStyle name="Normal 5 15 4 9 5 8" xfId="13290" xr:uid="{00000000-0005-0000-0000-0000E5330000}"/>
    <cellStyle name="Normal 5 15 4 9 6" xfId="13291" xr:uid="{00000000-0005-0000-0000-0000E6330000}"/>
    <cellStyle name="Normal 5 15 4 9 7" xfId="13292" xr:uid="{00000000-0005-0000-0000-0000E7330000}"/>
    <cellStyle name="Normal 5 15 4 9 8" xfId="13293" xr:uid="{00000000-0005-0000-0000-0000E8330000}"/>
    <cellStyle name="Normal 5 15 4 9 9" xfId="13294" xr:uid="{00000000-0005-0000-0000-0000E9330000}"/>
    <cellStyle name="Normal 5 15 5" xfId="13295" xr:uid="{00000000-0005-0000-0000-0000EA330000}"/>
    <cellStyle name="Normal 5 15 5 10" xfId="13296" xr:uid="{00000000-0005-0000-0000-0000EB330000}"/>
    <cellStyle name="Normal 5 15 5 11" xfId="13297" xr:uid="{00000000-0005-0000-0000-0000EC330000}"/>
    <cellStyle name="Normal 5 15 5 12" xfId="13298" xr:uid="{00000000-0005-0000-0000-0000ED330000}"/>
    <cellStyle name="Normal 5 15 5 2" xfId="13299" xr:uid="{00000000-0005-0000-0000-0000EE330000}"/>
    <cellStyle name="Normal 5 15 5 2 2" xfId="13300" xr:uid="{00000000-0005-0000-0000-0000EF330000}"/>
    <cellStyle name="Normal 5 15 5 2 3" xfId="13301" xr:uid="{00000000-0005-0000-0000-0000F0330000}"/>
    <cellStyle name="Normal 5 15 5 2 4" xfId="13302" xr:uid="{00000000-0005-0000-0000-0000F1330000}"/>
    <cellStyle name="Normal 5 15 5 2 5" xfId="13303" xr:uid="{00000000-0005-0000-0000-0000F2330000}"/>
    <cellStyle name="Normal 5 15 5 2 6" xfId="13304" xr:uid="{00000000-0005-0000-0000-0000F3330000}"/>
    <cellStyle name="Normal 5 15 5 2 7" xfId="13305" xr:uid="{00000000-0005-0000-0000-0000F4330000}"/>
    <cellStyle name="Normal 5 15 5 2 8" xfId="13306" xr:uid="{00000000-0005-0000-0000-0000F5330000}"/>
    <cellStyle name="Normal 5 15 5 3" xfId="13307" xr:uid="{00000000-0005-0000-0000-0000F6330000}"/>
    <cellStyle name="Normal 5 15 5 3 2" xfId="13308" xr:uid="{00000000-0005-0000-0000-0000F7330000}"/>
    <cellStyle name="Normal 5 15 5 3 3" xfId="13309" xr:uid="{00000000-0005-0000-0000-0000F8330000}"/>
    <cellStyle name="Normal 5 15 5 3 4" xfId="13310" xr:uid="{00000000-0005-0000-0000-0000F9330000}"/>
    <cellStyle name="Normal 5 15 5 3 5" xfId="13311" xr:uid="{00000000-0005-0000-0000-0000FA330000}"/>
    <cellStyle name="Normal 5 15 5 3 6" xfId="13312" xr:uid="{00000000-0005-0000-0000-0000FB330000}"/>
    <cellStyle name="Normal 5 15 5 3 7" xfId="13313" xr:uid="{00000000-0005-0000-0000-0000FC330000}"/>
    <cellStyle name="Normal 5 15 5 3 8" xfId="13314" xr:uid="{00000000-0005-0000-0000-0000FD330000}"/>
    <cellStyle name="Normal 5 15 5 4" xfId="13315" xr:uid="{00000000-0005-0000-0000-0000FE330000}"/>
    <cellStyle name="Normal 5 15 5 4 2" xfId="13316" xr:uid="{00000000-0005-0000-0000-0000FF330000}"/>
    <cellStyle name="Normal 5 15 5 4 3" xfId="13317" xr:uid="{00000000-0005-0000-0000-000000340000}"/>
    <cellStyle name="Normal 5 15 5 4 4" xfId="13318" xr:uid="{00000000-0005-0000-0000-000001340000}"/>
    <cellStyle name="Normal 5 15 5 4 5" xfId="13319" xr:uid="{00000000-0005-0000-0000-000002340000}"/>
    <cellStyle name="Normal 5 15 5 4 6" xfId="13320" xr:uid="{00000000-0005-0000-0000-000003340000}"/>
    <cellStyle name="Normal 5 15 5 4 7" xfId="13321" xr:uid="{00000000-0005-0000-0000-000004340000}"/>
    <cellStyle name="Normal 5 15 5 4 8" xfId="13322" xr:uid="{00000000-0005-0000-0000-000005340000}"/>
    <cellStyle name="Normal 5 15 5 5" xfId="13323" xr:uid="{00000000-0005-0000-0000-000006340000}"/>
    <cellStyle name="Normal 5 15 5 5 2" xfId="13324" xr:uid="{00000000-0005-0000-0000-000007340000}"/>
    <cellStyle name="Normal 5 15 5 5 3" xfId="13325" xr:uid="{00000000-0005-0000-0000-000008340000}"/>
    <cellStyle name="Normal 5 15 5 5 4" xfId="13326" xr:uid="{00000000-0005-0000-0000-000009340000}"/>
    <cellStyle name="Normal 5 15 5 5 5" xfId="13327" xr:uid="{00000000-0005-0000-0000-00000A340000}"/>
    <cellStyle name="Normal 5 15 5 5 6" xfId="13328" xr:uid="{00000000-0005-0000-0000-00000B340000}"/>
    <cellStyle name="Normal 5 15 5 5 7" xfId="13329" xr:uid="{00000000-0005-0000-0000-00000C340000}"/>
    <cellStyle name="Normal 5 15 5 5 8" xfId="13330" xr:uid="{00000000-0005-0000-0000-00000D340000}"/>
    <cellStyle name="Normal 5 15 5 6" xfId="13331" xr:uid="{00000000-0005-0000-0000-00000E340000}"/>
    <cellStyle name="Normal 5 15 5 7" xfId="13332" xr:uid="{00000000-0005-0000-0000-00000F340000}"/>
    <cellStyle name="Normal 5 15 5 8" xfId="13333" xr:uid="{00000000-0005-0000-0000-000010340000}"/>
    <cellStyle name="Normal 5 15 5 9" xfId="13334" xr:uid="{00000000-0005-0000-0000-000011340000}"/>
    <cellStyle name="Normal 5 15 6" xfId="13335" xr:uid="{00000000-0005-0000-0000-000012340000}"/>
    <cellStyle name="Normal 5 15 6 10" xfId="13336" xr:uid="{00000000-0005-0000-0000-000013340000}"/>
    <cellStyle name="Normal 5 15 6 11" xfId="13337" xr:uid="{00000000-0005-0000-0000-000014340000}"/>
    <cellStyle name="Normal 5 15 6 12" xfId="13338" xr:uid="{00000000-0005-0000-0000-000015340000}"/>
    <cellStyle name="Normal 5 15 6 2" xfId="13339" xr:uid="{00000000-0005-0000-0000-000016340000}"/>
    <cellStyle name="Normal 5 15 6 2 2" xfId="13340" xr:uid="{00000000-0005-0000-0000-000017340000}"/>
    <cellStyle name="Normal 5 15 6 2 3" xfId="13341" xr:uid="{00000000-0005-0000-0000-000018340000}"/>
    <cellStyle name="Normal 5 15 6 2 4" xfId="13342" xr:uid="{00000000-0005-0000-0000-000019340000}"/>
    <cellStyle name="Normal 5 15 6 2 5" xfId="13343" xr:uid="{00000000-0005-0000-0000-00001A340000}"/>
    <cellStyle name="Normal 5 15 6 2 6" xfId="13344" xr:uid="{00000000-0005-0000-0000-00001B340000}"/>
    <cellStyle name="Normal 5 15 6 2 7" xfId="13345" xr:uid="{00000000-0005-0000-0000-00001C340000}"/>
    <cellStyle name="Normal 5 15 6 2 8" xfId="13346" xr:uid="{00000000-0005-0000-0000-00001D340000}"/>
    <cellStyle name="Normal 5 15 6 3" xfId="13347" xr:uid="{00000000-0005-0000-0000-00001E340000}"/>
    <cellStyle name="Normal 5 15 6 3 2" xfId="13348" xr:uid="{00000000-0005-0000-0000-00001F340000}"/>
    <cellStyle name="Normal 5 15 6 3 3" xfId="13349" xr:uid="{00000000-0005-0000-0000-000020340000}"/>
    <cellStyle name="Normal 5 15 6 3 4" xfId="13350" xr:uid="{00000000-0005-0000-0000-000021340000}"/>
    <cellStyle name="Normal 5 15 6 3 5" xfId="13351" xr:uid="{00000000-0005-0000-0000-000022340000}"/>
    <cellStyle name="Normal 5 15 6 3 6" xfId="13352" xr:uid="{00000000-0005-0000-0000-000023340000}"/>
    <cellStyle name="Normal 5 15 6 3 7" xfId="13353" xr:uid="{00000000-0005-0000-0000-000024340000}"/>
    <cellStyle name="Normal 5 15 6 3 8" xfId="13354" xr:uid="{00000000-0005-0000-0000-000025340000}"/>
    <cellStyle name="Normal 5 15 6 4" xfId="13355" xr:uid="{00000000-0005-0000-0000-000026340000}"/>
    <cellStyle name="Normal 5 15 6 4 2" xfId="13356" xr:uid="{00000000-0005-0000-0000-000027340000}"/>
    <cellStyle name="Normal 5 15 6 4 3" xfId="13357" xr:uid="{00000000-0005-0000-0000-000028340000}"/>
    <cellStyle name="Normal 5 15 6 4 4" xfId="13358" xr:uid="{00000000-0005-0000-0000-000029340000}"/>
    <cellStyle name="Normal 5 15 6 4 5" xfId="13359" xr:uid="{00000000-0005-0000-0000-00002A340000}"/>
    <cellStyle name="Normal 5 15 6 4 6" xfId="13360" xr:uid="{00000000-0005-0000-0000-00002B340000}"/>
    <cellStyle name="Normal 5 15 6 4 7" xfId="13361" xr:uid="{00000000-0005-0000-0000-00002C340000}"/>
    <cellStyle name="Normal 5 15 6 4 8" xfId="13362" xr:uid="{00000000-0005-0000-0000-00002D340000}"/>
    <cellStyle name="Normal 5 15 6 5" xfId="13363" xr:uid="{00000000-0005-0000-0000-00002E340000}"/>
    <cellStyle name="Normal 5 15 6 5 2" xfId="13364" xr:uid="{00000000-0005-0000-0000-00002F340000}"/>
    <cellStyle name="Normal 5 15 6 5 3" xfId="13365" xr:uid="{00000000-0005-0000-0000-000030340000}"/>
    <cellStyle name="Normal 5 15 6 5 4" xfId="13366" xr:uid="{00000000-0005-0000-0000-000031340000}"/>
    <cellStyle name="Normal 5 15 6 5 5" xfId="13367" xr:uid="{00000000-0005-0000-0000-000032340000}"/>
    <cellStyle name="Normal 5 15 6 5 6" xfId="13368" xr:uid="{00000000-0005-0000-0000-000033340000}"/>
    <cellStyle name="Normal 5 15 6 5 7" xfId="13369" xr:uid="{00000000-0005-0000-0000-000034340000}"/>
    <cellStyle name="Normal 5 15 6 5 8" xfId="13370" xr:uid="{00000000-0005-0000-0000-000035340000}"/>
    <cellStyle name="Normal 5 15 6 6" xfId="13371" xr:uid="{00000000-0005-0000-0000-000036340000}"/>
    <cellStyle name="Normal 5 15 6 7" xfId="13372" xr:uid="{00000000-0005-0000-0000-000037340000}"/>
    <cellStyle name="Normal 5 15 6 8" xfId="13373" xr:uid="{00000000-0005-0000-0000-000038340000}"/>
    <cellStyle name="Normal 5 15 6 9" xfId="13374" xr:uid="{00000000-0005-0000-0000-000039340000}"/>
    <cellStyle name="Normal 5 15 7" xfId="13375" xr:uid="{00000000-0005-0000-0000-00003A340000}"/>
    <cellStyle name="Normal 5 15 7 10" xfId="13376" xr:uid="{00000000-0005-0000-0000-00003B340000}"/>
    <cellStyle name="Normal 5 15 7 11" xfId="13377" xr:uid="{00000000-0005-0000-0000-00003C340000}"/>
    <cellStyle name="Normal 5 15 7 12" xfId="13378" xr:uid="{00000000-0005-0000-0000-00003D340000}"/>
    <cellStyle name="Normal 5 15 7 2" xfId="13379" xr:uid="{00000000-0005-0000-0000-00003E340000}"/>
    <cellStyle name="Normal 5 15 7 2 2" xfId="13380" xr:uid="{00000000-0005-0000-0000-00003F340000}"/>
    <cellStyle name="Normal 5 15 7 2 3" xfId="13381" xr:uid="{00000000-0005-0000-0000-000040340000}"/>
    <cellStyle name="Normal 5 15 7 2 4" xfId="13382" xr:uid="{00000000-0005-0000-0000-000041340000}"/>
    <cellStyle name="Normal 5 15 7 2 5" xfId="13383" xr:uid="{00000000-0005-0000-0000-000042340000}"/>
    <cellStyle name="Normal 5 15 7 2 6" xfId="13384" xr:uid="{00000000-0005-0000-0000-000043340000}"/>
    <cellStyle name="Normal 5 15 7 2 7" xfId="13385" xr:uid="{00000000-0005-0000-0000-000044340000}"/>
    <cellStyle name="Normal 5 15 7 2 8" xfId="13386" xr:uid="{00000000-0005-0000-0000-000045340000}"/>
    <cellStyle name="Normal 5 15 7 3" xfId="13387" xr:uid="{00000000-0005-0000-0000-000046340000}"/>
    <cellStyle name="Normal 5 15 7 3 2" xfId="13388" xr:uid="{00000000-0005-0000-0000-000047340000}"/>
    <cellStyle name="Normal 5 15 7 3 3" xfId="13389" xr:uid="{00000000-0005-0000-0000-000048340000}"/>
    <cellStyle name="Normal 5 15 7 3 4" xfId="13390" xr:uid="{00000000-0005-0000-0000-000049340000}"/>
    <cellStyle name="Normal 5 15 7 3 5" xfId="13391" xr:uid="{00000000-0005-0000-0000-00004A340000}"/>
    <cellStyle name="Normal 5 15 7 3 6" xfId="13392" xr:uid="{00000000-0005-0000-0000-00004B340000}"/>
    <cellStyle name="Normal 5 15 7 3 7" xfId="13393" xr:uid="{00000000-0005-0000-0000-00004C340000}"/>
    <cellStyle name="Normal 5 15 7 3 8" xfId="13394" xr:uid="{00000000-0005-0000-0000-00004D340000}"/>
    <cellStyle name="Normal 5 15 7 4" xfId="13395" xr:uid="{00000000-0005-0000-0000-00004E340000}"/>
    <cellStyle name="Normal 5 15 7 4 2" xfId="13396" xr:uid="{00000000-0005-0000-0000-00004F340000}"/>
    <cellStyle name="Normal 5 15 7 4 3" xfId="13397" xr:uid="{00000000-0005-0000-0000-000050340000}"/>
    <cellStyle name="Normal 5 15 7 4 4" xfId="13398" xr:uid="{00000000-0005-0000-0000-000051340000}"/>
    <cellStyle name="Normal 5 15 7 4 5" xfId="13399" xr:uid="{00000000-0005-0000-0000-000052340000}"/>
    <cellStyle name="Normal 5 15 7 4 6" xfId="13400" xr:uid="{00000000-0005-0000-0000-000053340000}"/>
    <cellStyle name="Normal 5 15 7 4 7" xfId="13401" xr:uid="{00000000-0005-0000-0000-000054340000}"/>
    <cellStyle name="Normal 5 15 7 4 8" xfId="13402" xr:uid="{00000000-0005-0000-0000-000055340000}"/>
    <cellStyle name="Normal 5 15 7 5" xfId="13403" xr:uid="{00000000-0005-0000-0000-000056340000}"/>
    <cellStyle name="Normal 5 15 7 5 2" xfId="13404" xr:uid="{00000000-0005-0000-0000-000057340000}"/>
    <cellStyle name="Normal 5 15 7 5 3" xfId="13405" xr:uid="{00000000-0005-0000-0000-000058340000}"/>
    <cellStyle name="Normal 5 15 7 5 4" xfId="13406" xr:uid="{00000000-0005-0000-0000-000059340000}"/>
    <cellStyle name="Normal 5 15 7 5 5" xfId="13407" xr:uid="{00000000-0005-0000-0000-00005A340000}"/>
    <cellStyle name="Normal 5 15 7 5 6" xfId="13408" xr:uid="{00000000-0005-0000-0000-00005B340000}"/>
    <cellStyle name="Normal 5 15 7 5 7" xfId="13409" xr:uid="{00000000-0005-0000-0000-00005C340000}"/>
    <cellStyle name="Normal 5 15 7 5 8" xfId="13410" xr:uid="{00000000-0005-0000-0000-00005D340000}"/>
    <cellStyle name="Normal 5 15 7 6" xfId="13411" xr:uid="{00000000-0005-0000-0000-00005E340000}"/>
    <cellStyle name="Normal 5 15 7 7" xfId="13412" xr:uid="{00000000-0005-0000-0000-00005F340000}"/>
    <cellStyle name="Normal 5 15 7 8" xfId="13413" xr:uid="{00000000-0005-0000-0000-000060340000}"/>
    <cellStyle name="Normal 5 15 7 9" xfId="13414" xr:uid="{00000000-0005-0000-0000-000061340000}"/>
    <cellStyle name="Normal 5 15 8" xfId="13415" xr:uid="{00000000-0005-0000-0000-000062340000}"/>
    <cellStyle name="Normal 5 15 8 10" xfId="13416" xr:uid="{00000000-0005-0000-0000-000063340000}"/>
    <cellStyle name="Normal 5 15 8 11" xfId="13417" xr:uid="{00000000-0005-0000-0000-000064340000}"/>
    <cellStyle name="Normal 5 15 8 12" xfId="13418" xr:uid="{00000000-0005-0000-0000-000065340000}"/>
    <cellStyle name="Normal 5 15 8 2" xfId="13419" xr:uid="{00000000-0005-0000-0000-000066340000}"/>
    <cellStyle name="Normal 5 15 8 2 2" xfId="13420" xr:uid="{00000000-0005-0000-0000-000067340000}"/>
    <cellStyle name="Normal 5 15 8 2 3" xfId="13421" xr:uid="{00000000-0005-0000-0000-000068340000}"/>
    <cellStyle name="Normal 5 15 8 2 4" xfId="13422" xr:uid="{00000000-0005-0000-0000-000069340000}"/>
    <cellStyle name="Normal 5 15 8 2 5" xfId="13423" xr:uid="{00000000-0005-0000-0000-00006A340000}"/>
    <cellStyle name="Normal 5 15 8 2 6" xfId="13424" xr:uid="{00000000-0005-0000-0000-00006B340000}"/>
    <cellStyle name="Normal 5 15 8 2 7" xfId="13425" xr:uid="{00000000-0005-0000-0000-00006C340000}"/>
    <cellStyle name="Normal 5 15 8 2 8" xfId="13426" xr:uid="{00000000-0005-0000-0000-00006D340000}"/>
    <cellStyle name="Normal 5 15 8 3" xfId="13427" xr:uid="{00000000-0005-0000-0000-00006E340000}"/>
    <cellStyle name="Normal 5 15 8 3 2" xfId="13428" xr:uid="{00000000-0005-0000-0000-00006F340000}"/>
    <cellStyle name="Normal 5 15 8 3 3" xfId="13429" xr:uid="{00000000-0005-0000-0000-000070340000}"/>
    <cellStyle name="Normal 5 15 8 3 4" xfId="13430" xr:uid="{00000000-0005-0000-0000-000071340000}"/>
    <cellStyle name="Normal 5 15 8 3 5" xfId="13431" xr:uid="{00000000-0005-0000-0000-000072340000}"/>
    <cellStyle name="Normal 5 15 8 3 6" xfId="13432" xr:uid="{00000000-0005-0000-0000-000073340000}"/>
    <cellStyle name="Normal 5 15 8 3 7" xfId="13433" xr:uid="{00000000-0005-0000-0000-000074340000}"/>
    <cellStyle name="Normal 5 15 8 3 8" xfId="13434" xr:uid="{00000000-0005-0000-0000-000075340000}"/>
    <cellStyle name="Normal 5 15 8 4" xfId="13435" xr:uid="{00000000-0005-0000-0000-000076340000}"/>
    <cellStyle name="Normal 5 15 8 4 2" xfId="13436" xr:uid="{00000000-0005-0000-0000-000077340000}"/>
    <cellStyle name="Normal 5 15 8 4 3" xfId="13437" xr:uid="{00000000-0005-0000-0000-000078340000}"/>
    <cellStyle name="Normal 5 15 8 4 4" xfId="13438" xr:uid="{00000000-0005-0000-0000-000079340000}"/>
    <cellStyle name="Normal 5 15 8 4 5" xfId="13439" xr:uid="{00000000-0005-0000-0000-00007A340000}"/>
    <cellStyle name="Normal 5 15 8 4 6" xfId="13440" xr:uid="{00000000-0005-0000-0000-00007B340000}"/>
    <cellStyle name="Normal 5 15 8 4 7" xfId="13441" xr:uid="{00000000-0005-0000-0000-00007C340000}"/>
    <cellStyle name="Normal 5 15 8 4 8" xfId="13442" xr:uid="{00000000-0005-0000-0000-00007D340000}"/>
    <cellStyle name="Normal 5 15 8 5" xfId="13443" xr:uid="{00000000-0005-0000-0000-00007E340000}"/>
    <cellStyle name="Normal 5 15 8 5 2" xfId="13444" xr:uid="{00000000-0005-0000-0000-00007F340000}"/>
    <cellStyle name="Normal 5 15 8 5 3" xfId="13445" xr:uid="{00000000-0005-0000-0000-000080340000}"/>
    <cellStyle name="Normal 5 15 8 5 4" xfId="13446" xr:uid="{00000000-0005-0000-0000-000081340000}"/>
    <cellStyle name="Normal 5 15 8 5 5" xfId="13447" xr:uid="{00000000-0005-0000-0000-000082340000}"/>
    <cellStyle name="Normal 5 15 8 5 6" xfId="13448" xr:uid="{00000000-0005-0000-0000-000083340000}"/>
    <cellStyle name="Normal 5 15 8 5 7" xfId="13449" xr:uid="{00000000-0005-0000-0000-000084340000}"/>
    <cellStyle name="Normal 5 15 8 5 8" xfId="13450" xr:uid="{00000000-0005-0000-0000-000085340000}"/>
    <cellStyle name="Normal 5 15 8 6" xfId="13451" xr:uid="{00000000-0005-0000-0000-000086340000}"/>
    <cellStyle name="Normal 5 15 8 7" xfId="13452" xr:uid="{00000000-0005-0000-0000-000087340000}"/>
    <cellStyle name="Normal 5 15 8 8" xfId="13453" xr:uid="{00000000-0005-0000-0000-000088340000}"/>
    <cellStyle name="Normal 5 15 8 9" xfId="13454" xr:uid="{00000000-0005-0000-0000-000089340000}"/>
    <cellStyle name="Normal 5 15 9" xfId="13455" xr:uid="{00000000-0005-0000-0000-00008A340000}"/>
    <cellStyle name="Normal 5 15 9 10" xfId="13456" xr:uid="{00000000-0005-0000-0000-00008B340000}"/>
    <cellStyle name="Normal 5 15 9 11" xfId="13457" xr:uid="{00000000-0005-0000-0000-00008C340000}"/>
    <cellStyle name="Normal 5 15 9 12" xfId="13458" xr:uid="{00000000-0005-0000-0000-00008D340000}"/>
    <cellStyle name="Normal 5 15 9 2" xfId="13459" xr:uid="{00000000-0005-0000-0000-00008E340000}"/>
    <cellStyle name="Normal 5 15 9 2 2" xfId="13460" xr:uid="{00000000-0005-0000-0000-00008F340000}"/>
    <cellStyle name="Normal 5 15 9 2 3" xfId="13461" xr:uid="{00000000-0005-0000-0000-000090340000}"/>
    <cellStyle name="Normal 5 15 9 2 4" xfId="13462" xr:uid="{00000000-0005-0000-0000-000091340000}"/>
    <cellStyle name="Normal 5 15 9 2 5" xfId="13463" xr:uid="{00000000-0005-0000-0000-000092340000}"/>
    <cellStyle name="Normal 5 15 9 2 6" xfId="13464" xr:uid="{00000000-0005-0000-0000-000093340000}"/>
    <cellStyle name="Normal 5 15 9 2 7" xfId="13465" xr:uid="{00000000-0005-0000-0000-000094340000}"/>
    <cellStyle name="Normal 5 15 9 2 8" xfId="13466" xr:uid="{00000000-0005-0000-0000-000095340000}"/>
    <cellStyle name="Normal 5 15 9 3" xfId="13467" xr:uid="{00000000-0005-0000-0000-000096340000}"/>
    <cellStyle name="Normal 5 15 9 3 2" xfId="13468" xr:uid="{00000000-0005-0000-0000-000097340000}"/>
    <cellStyle name="Normal 5 15 9 3 3" xfId="13469" xr:uid="{00000000-0005-0000-0000-000098340000}"/>
    <cellStyle name="Normal 5 15 9 3 4" xfId="13470" xr:uid="{00000000-0005-0000-0000-000099340000}"/>
    <cellStyle name="Normal 5 15 9 3 5" xfId="13471" xr:uid="{00000000-0005-0000-0000-00009A340000}"/>
    <cellStyle name="Normal 5 15 9 3 6" xfId="13472" xr:uid="{00000000-0005-0000-0000-00009B340000}"/>
    <cellStyle name="Normal 5 15 9 3 7" xfId="13473" xr:uid="{00000000-0005-0000-0000-00009C340000}"/>
    <cellStyle name="Normal 5 15 9 3 8" xfId="13474" xr:uid="{00000000-0005-0000-0000-00009D340000}"/>
    <cellStyle name="Normal 5 15 9 4" xfId="13475" xr:uid="{00000000-0005-0000-0000-00009E340000}"/>
    <cellStyle name="Normal 5 15 9 4 2" xfId="13476" xr:uid="{00000000-0005-0000-0000-00009F340000}"/>
    <cellStyle name="Normal 5 15 9 4 3" xfId="13477" xr:uid="{00000000-0005-0000-0000-0000A0340000}"/>
    <cellStyle name="Normal 5 15 9 4 4" xfId="13478" xr:uid="{00000000-0005-0000-0000-0000A1340000}"/>
    <cellStyle name="Normal 5 15 9 4 5" xfId="13479" xr:uid="{00000000-0005-0000-0000-0000A2340000}"/>
    <cellStyle name="Normal 5 15 9 4 6" xfId="13480" xr:uid="{00000000-0005-0000-0000-0000A3340000}"/>
    <cellStyle name="Normal 5 15 9 4 7" xfId="13481" xr:uid="{00000000-0005-0000-0000-0000A4340000}"/>
    <cellStyle name="Normal 5 15 9 4 8" xfId="13482" xr:uid="{00000000-0005-0000-0000-0000A5340000}"/>
    <cellStyle name="Normal 5 15 9 5" xfId="13483" xr:uid="{00000000-0005-0000-0000-0000A6340000}"/>
    <cellStyle name="Normal 5 15 9 5 2" xfId="13484" xr:uid="{00000000-0005-0000-0000-0000A7340000}"/>
    <cellStyle name="Normal 5 15 9 5 3" xfId="13485" xr:uid="{00000000-0005-0000-0000-0000A8340000}"/>
    <cellStyle name="Normal 5 15 9 5 4" xfId="13486" xr:uid="{00000000-0005-0000-0000-0000A9340000}"/>
    <cellStyle name="Normal 5 15 9 5 5" xfId="13487" xr:uid="{00000000-0005-0000-0000-0000AA340000}"/>
    <cellStyle name="Normal 5 15 9 5 6" xfId="13488" xr:uid="{00000000-0005-0000-0000-0000AB340000}"/>
    <cellStyle name="Normal 5 15 9 5 7" xfId="13489" xr:uid="{00000000-0005-0000-0000-0000AC340000}"/>
    <cellStyle name="Normal 5 15 9 5 8" xfId="13490" xr:uid="{00000000-0005-0000-0000-0000AD340000}"/>
    <cellStyle name="Normal 5 15 9 6" xfId="13491" xr:uid="{00000000-0005-0000-0000-0000AE340000}"/>
    <cellStyle name="Normal 5 15 9 7" xfId="13492" xr:uid="{00000000-0005-0000-0000-0000AF340000}"/>
    <cellStyle name="Normal 5 15 9 8" xfId="13493" xr:uid="{00000000-0005-0000-0000-0000B0340000}"/>
    <cellStyle name="Normal 5 15 9 9" xfId="13494" xr:uid="{00000000-0005-0000-0000-0000B1340000}"/>
    <cellStyle name="Normal 5 16" xfId="13495" xr:uid="{00000000-0005-0000-0000-0000B2340000}"/>
    <cellStyle name="Normal 5 16 10" xfId="13496" xr:uid="{00000000-0005-0000-0000-0000B3340000}"/>
    <cellStyle name="Normal 5 16 10 10" xfId="13497" xr:uid="{00000000-0005-0000-0000-0000B4340000}"/>
    <cellStyle name="Normal 5 16 10 11" xfId="13498" xr:uid="{00000000-0005-0000-0000-0000B5340000}"/>
    <cellStyle name="Normal 5 16 10 12" xfId="13499" xr:uid="{00000000-0005-0000-0000-0000B6340000}"/>
    <cellStyle name="Normal 5 16 10 2" xfId="13500" xr:uid="{00000000-0005-0000-0000-0000B7340000}"/>
    <cellStyle name="Normal 5 16 10 2 2" xfId="13501" xr:uid="{00000000-0005-0000-0000-0000B8340000}"/>
    <cellStyle name="Normal 5 16 10 2 3" xfId="13502" xr:uid="{00000000-0005-0000-0000-0000B9340000}"/>
    <cellStyle name="Normal 5 16 10 2 4" xfId="13503" xr:uid="{00000000-0005-0000-0000-0000BA340000}"/>
    <cellStyle name="Normal 5 16 10 2 5" xfId="13504" xr:uid="{00000000-0005-0000-0000-0000BB340000}"/>
    <cellStyle name="Normal 5 16 10 2 6" xfId="13505" xr:uid="{00000000-0005-0000-0000-0000BC340000}"/>
    <cellStyle name="Normal 5 16 10 2 7" xfId="13506" xr:uid="{00000000-0005-0000-0000-0000BD340000}"/>
    <cellStyle name="Normal 5 16 10 2 8" xfId="13507" xr:uid="{00000000-0005-0000-0000-0000BE340000}"/>
    <cellStyle name="Normal 5 16 10 3" xfId="13508" xr:uid="{00000000-0005-0000-0000-0000BF340000}"/>
    <cellStyle name="Normal 5 16 10 3 2" xfId="13509" xr:uid="{00000000-0005-0000-0000-0000C0340000}"/>
    <cellStyle name="Normal 5 16 10 3 3" xfId="13510" xr:uid="{00000000-0005-0000-0000-0000C1340000}"/>
    <cellStyle name="Normal 5 16 10 3 4" xfId="13511" xr:uid="{00000000-0005-0000-0000-0000C2340000}"/>
    <cellStyle name="Normal 5 16 10 3 5" xfId="13512" xr:uid="{00000000-0005-0000-0000-0000C3340000}"/>
    <cellStyle name="Normal 5 16 10 3 6" xfId="13513" xr:uid="{00000000-0005-0000-0000-0000C4340000}"/>
    <cellStyle name="Normal 5 16 10 3 7" xfId="13514" xr:uid="{00000000-0005-0000-0000-0000C5340000}"/>
    <cellStyle name="Normal 5 16 10 3 8" xfId="13515" xr:uid="{00000000-0005-0000-0000-0000C6340000}"/>
    <cellStyle name="Normal 5 16 10 4" xfId="13516" xr:uid="{00000000-0005-0000-0000-0000C7340000}"/>
    <cellStyle name="Normal 5 16 10 4 2" xfId="13517" xr:uid="{00000000-0005-0000-0000-0000C8340000}"/>
    <cellStyle name="Normal 5 16 10 4 3" xfId="13518" xr:uid="{00000000-0005-0000-0000-0000C9340000}"/>
    <cellStyle name="Normal 5 16 10 4 4" xfId="13519" xr:uid="{00000000-0005-0000-0000-0000CA340000}"/>
    <cellStyle name="Normal 5 16 10 4 5" xfId="13520" xr:uid="{00000000-0005-0000-0000-0000CB340000}"/>
    <cellStyle name="Normal 5 16 10 4 6" xfId="13521" xr:uid="{00000000-0005-0000-0000-0000CC340000}"/>
    <cellStyle name="Normal 5 16 10 4 7" xfId="13522" xr:uid="{00000000-0005-0000-0000-0000CD340000}"/>
    <cellStyle name="Normal 5 16 10 4 8" xfId="13523" xr:uid="{00000000-0005-0000-0000-0000CE340000}"/>
    <cellStyle name="Normal 5 16 10 5" xfId="13524" xr:uid="{00000000-0005-0000-0000-0000CF340000}"/>
    <cellStyle name="Normal 5 16 10 5 2" xfId="13525" xr:uid="{00000000-0005-0000-0000-0000D0340000}"/>
    <cellStyle name="Normal 5 16 10 5 3" xfId="13526" xr:uid="{00000000-0005-0000-0000-0000D1340000}"/>
    <cellStyle name="Normal 5 16 10 5 4" xfId="13527" xr:uid="{00000000-0005-0000-0000-0000D2340000}"/>
    <cellStyle name="Normal 5 16 10 5 5" xfId="13528" xr:uid="{00000000-0005-0000-0000-0000D3340000}"/>
    <cellStyle name="Normal 5 16 10 5 6" xfId="13529" xr:uid="{00000000-0005-0000-0000-0000D4340000}"/>
    <cellStyle name="Normal 5 16 10 5 7" xfId="13530" xr:uid="{00000000-0005-0000-0000-0000D5340000}"/>
    <cellStyle name="Normal 5 16 10 5 8" xfId="13531" xr:uid="{00000000-0005-0000-0000-0000D6340000}"/>
    <cellStyle name="Normal 5 16 10 6" xfId="13532" xr:uid="{00000000-0005-0000-0000-0000D7340000}"/>
    <cellStyle name="Normal 5 16 10 7" xfId="13533" xr:uid="{00000000-0005-0000-0000-0000D8340000}"/>
    <cellStyle name="Normal 5 16 10 8" xfId="13534" xr:uid="{00000000-0005-0000-0000-0000D9340000}"/>
    <cellStyle name="Normal 5 16 10 9" xfId="13535" xr:uid="{00000000-0005-0000-0000-0000DA340000}"/>
    <cellStyle name="Normal 5 16 11" xfId="13536" xr:uid="{00000000-0005-0000-0000-0000DB340000}"/>
    <cellStyle name="Normal 5 16 11 10" xfId="13537" xr:uid="{00000000-0005-0000-0000-0000DC340000}"/>
    <cellStyle name="Normal 5 16 11 11" xfId="13538" xr:uid="{00000000-0005-0000-0000-0000DD340000}"/>
    <cellStyle name="Normal 5 16 11 12" xfId="13539" xr:uid="{00000000-0005-0000-0000-0000DE340000}"/>
    <cellStyle name="Normal 5 16 11 2" xfId="13540" xr:uid="{00000000-0005-0000-0000-0000DF340000}"/>
    <cellStyle name="Normal 5 16 11 2 2" xfId="13541" xr:uid="{00000000-0005-0000-0000-0000E0340000}"/>
    <cellStyle name="Normal 5 16 11 2 3" xfId="13542" xr:uid="{00000000-0005-0000-0000-0000E1340000}"/>
    <cellStyle name="Normal 5 16 11 2 4" xfId="13543" xr:uid="{00000000-0005-0000-0000-0000E2340000}"/>
    <cellStyle name="Normal 5 16 11 2 5" xfId="13544" xr:uid="{00000000-0005-0000-0000-0000E3340000}"/>
    <cellStyle name="Normal 5 16 11 2 6" xfId="13545" xr:uid="{00000000-0005-0000-0000-0000E4340000}"/>
    <cellStyle name="Normal 5 16 11 2 7" xfId="13546" xr:uid="{00000000-0005-0000-0000-0000E5340000}"/>
    <cellStyle name="Normal 5 16 11 2 8" xfId="13547" xr:uid="{00000000-0005-0000-0000-0000E6340000}"/>
    <cellStyle name="Normal 5 16 11 3" xfId="13548" xr:uid="{00000000-0005-0000-0000-0000E7340000}"/>
    <cellStyle name="Normal 5 16 11 3 2" xfId="13549" xr:uid="{00000000-0005-0000-0000-0000E8340000}"/>
    <cellStyle name="Normal 5 16 11 3 3" xfId="13550" xr:uid="{00000000-0005-0000-0000-0000E9340000}"/>
    <cellStyle name="Normal 5 16 11 3 4" xfId="13551" xr:uid="{00000000-0005-0000-0000-0000EA340000}"/>
    <cellStyle name="Normal 5 16 11 3 5" xfId="13552" xr:uid="{00000000-0005-0000-0000-0000EB340000}"/>
    <cellStyle name="Normal 5 16 11 3 6" xfId="13553" xr:uid="{00000000-0005-0000-0000-0000EC340000}"/>
    <cellStyle name="Normal 5 16 11 3 7" xfId="13554" xr:uid="{00000000-0005-0000-0000-0000ED340000}"/>
    <cellStyle name="Normal 5 16 11 3 8" xfId="13555" xr:uid="{00000000-0005-0000-0000-0000EE340000}"/>
    <cellStyle name="Normal 5 16 11 4" xfId="13556" xr:uid="{00000000-0005-0000-0000-0000EF340000}"/>
    <cellStyle name="Normal 5 16 11 4 2" xfId="13557" xr:uid="{00000000-0005-0000-0000-0000F0340000}"/>
    <cellStyle name="Normal 5 16 11 4 3" xfId="13558" xr:uid="{00000000-0005-0000-0000-0000F1340000}"/>
    <cellStyle name="Normal 5 16 11 4 4" xfId="13559" xr:uid="{00000000-0005-0000-0000-0000F2340000}"/>
    <cellStyle name="Normal 5 16 11 4 5" xfId="13560" xr:uid="{00000000-0005-0000-0000-0000F3340000}"/>
    <cellStyle name="Normal 5 16 11 4 6" xfId="13561" xr:uid="{00000000-0005-0000-0000-0000F4340000}"/>
    <cellStyle name="Normal 5 16 11 4 7" xfId="13562" xr:uid="{00000000-0005-0000-0000-0000F5340000}"/>
    <cellStyle name="Normal 5 16 11 4 8" xfId="13563" xr:uid="{00000000-0005-0000-0000-0000F6340000}"/>
    <cellStyle name="Normal 5 16 11 5" xfId="13564" xr:uid="{00000000-0005-0000-0000-0000F7340000}"/>
    <cellStyle name="Normal 5 16 11 5 2" xfId="13565" xr:uid="{00000000-0005-0000-0000-0000F8340000}"/>
    <cellStyle name="Normal 5 16 11 5 3" xfId="13566" xr:uid="{00000000-0005-0000-0000-0000F9340000}"/>
    <cellStyle name="Normal 5 16 11 5 4" xfId="13567" xr:uid="{00000000-0005-0000-0000-0000FA340000}"/>
    <cellStyle name="Normal 5 16 11 5 5" xfId="13568" xr:uid="{00000000-0005-0000-0000-0000FB340000}"/>
    <cellStyle name="Normal 5 16 11 5 6" xfId="13569" xr:uid="{00000000-0005-0000-0000-0000FC340000}"/>
    <cellStyle name="Normal 5 16 11 5 7" xfId="13570" xr:uid="{00000000-0005-0000-0000-0000FD340000}"/>
    <cellStyle name="Normal 5 16 11 5 8" xfId="13571" xr:uid="{00000000-0005-0000-0000-0000FE340000}"/>
    <cellStyle name="Normal 5 16 11 6" xfId="13572" xr:uid="{00000000-0005-0000-0000-0000FF340000}"/>
    <cellStyle name="Normal 5 16 11 7" xfId="13573" xr:uid="{00000000-0005-0000-0000-000000350000}"/>
    <cellStyle name="Normal 5 16 11 8" xfId="13574" xr:uid="{00000000-0005-0000-0000-000001350000}"/>
    <cellStyle name="Normal 5 16 11 9" xfId="13575" xr:uid="{00000000-0005-0000-0000-000002350000}"/>
    <cellStyle name="Normal 5 16 12" xfId="13576" xr:uid="{00000000-0005-0000-0000-000003350000}"/>
    <cellStyle name="Normal 5 16 12 10" xfId="13577" xr:uid="{00000000-0005-0000-0000-000004350000}"/>
    <cellStyle name="Normal 5 16 12 11" xfId="13578" xr:uid="{00000000-0005-0000-0000-000005350000}"/>
    <cellStyle name="Normal 5 16 12 12" xfId="13579" xr:uid="{00000000-0005-0000-0000-000006350000}"/>
    <cellStyle name="Normal 5 16 12 2" xfId="13580" xr:uid="{00000000-0005-0000-0000-000007350000}"/>
    <cellStyle name="Normal 5 16 12 2 2" xfId="13581" xr:uid="{00000000-0005-0000-0000-000008350000}"/>
    <cellStyle name="Normal 5 16 12 2 3" xfId="13582" xr:uid="{00000000-0005-0000-0000-000009350000}"/>
    <cellStyle name="Normal 5 16 12 2 4" xfId="13583" xr:uid="{00000000-0005-0000-0000-00000A350000}"/>
    <cellStyle name="Normal 5 16 12 2 5" xfId="13584" xr:uid="{00000000-0005-0000-0000-00000B350000}"/>
    <cellStyle name="Normal 5 16 12 2 6" xfId="13585" xr:uid="{00000000-0005-0000-0000-00000C350000}"/>
    <cellStyle name="Normal 5 16 12 2 7" xfId="13586" xr:uid="{00000000-0005-0000-0000-00000D350000}"/>
    <cellStyle name="Normal 5 16 12 2 8" xfId="13587" xr:uid="{00000000-0005-0000-0000-00000E350000}"/>
    <cellStyle name="Normal 5 16 12 3" xfId="13588" xr:uid="{00000000-0005-0000-0000-00000F350000}"/>
    <cellStyle name="Normal 5 16 12 3 2" xfId="13589" xr:uid="{00000000-0005-0000-0000-000010350000}"/>
    <cellStyle name="Normal 5 16 12 3 3" xfId="13590" xr:uid="{00000000-0005-0000-0000-000011350000}"/>
    <cellStyle name="Normal 5 16 12 3 4" xfId="13591" xr:uid="{00000000-0005-0000-0000-000012350000}"/>
    <cellStyle name="Normal 5 16 12 3 5" xfId="13592" xr:uid="{00000000-0005-0000-0000-000013350000}"/>
    <cellStyle name="Normal 5 16 12 3 6" xfId="13593" xr:uid="{00000000-0005-0000-0000-000014350000}"/>
    <cellStyle name="Normal 5 16 12 3 7" xfId="13594" xr:uid="{00000000-0005-0000-0000-000015350000}"/>
    <cellStyle name="Normal 5 16 12 3 8" xfId="13595" xr:uid="{00000000-0005-0000-0000-000016350000}"/>
    <cellStyle name="Normal 5 16 12 4" xfId="13596" xr:uid="{00000000-0005-0000-0000-000017350000}"/>
    <cellStyle name="Normal 5 16 12 4 2" xfId="13597" xr:uid="{00000000-0005-0000-0000-000018350000}"/>
    <cellStyle name="Normal 5 16 12 4 3" xfId="13598" xr:uid="{00000000-0005-0000-0000-000019350000}"/>
    <cellStyle name="Normal 5 16 12 4 4" xfId="13599" xr:uid="{00000000-0005-0000-0000-00001A350000}"/>
    <cellStyle name="Normal 5 16 12 4 5" xfId="13600" xr:uid="{00000000-0005-0000-0000-00001B350000}"/>
    <cellStyle name="Normal 5 16 12 4 6" xfId="13601" xr:uid="{00000000-0005-0000-0000-00001C350000}"/>
    <cellStyle name="Normal 5 16 12 4 7" xfId="13602" xr:uid="{00000000-0005-0000-0000-00001D350000}"/>
    <cellStyle name="Normal 5 16 12 4 8" xfId="13603" xr:uid="{00000000-0005-0000-0000-00001E350000}"/>
    <cellStyle name="Normal 5 16 12 5" xfId="13604" xr:uid="{00000000-0005-0000-0000-00001F350000}"/>
    <cellStyle name="Normal 5 16 12 5 2" xfId="13605" xr:uid="{00000000-0005-0000-0000-000020350000}"/>
    <cellStyle name="Normal 5 16 12 5 3" xfId="13606" xr:uid="{00000000-0005-0000-0000-000021350000}"/>
    <cellStyle name="Normal 5 16 12 5 4" xfId="13607" xr:uid="{00000000-0005-0000-0000-000022350000}"/>
    <cellStyle name="Normal 5 16 12 5 5" xfId="13608" xr:uid="{00000000-0005-0000-0000-000023350000}"/>
    <cellStyle name="Normal 5 16 12 5 6" xfId="13609" xr:uid="{00000000-0005-0000-0000-000024350000}"/>
    <cellStyle name="Normal 5 16 12 5 7" xfId="13610" xr:uid="{00000000-0005-0000-0000-000025350000}"/>
    <cellStyle name="Normal 5 16 12 5 8" xfId="13611" xr:uid="{00000000-0005-0000-0000-000026350000}"/>
    <cellStyle name="Normal 5 16 12 6" xfId="13612" xr:uid="{00000000-0005-0000-0000-000027350000}"/>
    <cellStyle name="Normal 5 16 12 7" xfId="13613" xr:uid="{00000000-0005-0000-0000-000028350000}"/>
    <cellStyle name="Normal 5 16 12 8" xfId="13614" xr:uid="{00000000-0005-0000-0000-000029350000}"/>
    <cellStyle name="Normal 5 16 12 9" xfId="13615" xr:uid="{00000000-0005-0000-0000-00002A350000}"/>
    <cellStyle name="Normal 5 16 13" xfId="13616" xr:uid="{00000000-0005-0000-0000-00002B350000}"/>
    <cellStyle name="Normal 5 16 13 10" xfId="13617" xr:uid="{00000000-0005-0000-0000-00002C350000}"/>
    <cellStyle name="Normal 5 16 13 11" xfId="13618" xr:uid="{00000000-0005-0000-0000-00002D350000}"/>
    <cellStyle name="Normal 5 16 13 12" xfId="13619" xr:uid="{00000000-0005-0000-0000-00002E350000}"/>
    <cellStyle name="Normal 5 16 13 2" xfId="13620" xr:uid="{00000000-0005-0000-0000-00002F350000}"/>
    <cellStyle name="Normal 5 16 13 2 2" xfId="13621" xr:uid="{00000000-0005-0000-0000-000030350000}"/>
    <cellStyle name="Normal 5 16 13 2 3" xfId="13622" xr:uid="{00000000-0005-0000-0000-000031350000}"/>
    <cellStyle name="Normal 5 16 13 2 4" xfId="13623" xr:uid="{00000000-0005-0000-0000-000032350000}"/>
    <cellStyle name="Normal 5 16 13 2 5" xfId="13624" xr:uid="{00000000-0005-0000-0000-000033350000}"/>
    <cellStyle name="Normal 5 16 13 2 6" xfId="13625" xr:uid="{00000000-0005-0000-0000-000034350000}"/>
    <cellStyle name="Normal 5 16 13 2 7" xfId="13626" xr:uid="{00000000-0005-0000-0000-000035350000}"/>
    <cellStyle name="Normal 5 16 13 2 8" xfId="13627" xr:uid="{00000000-0005-0000-0000-000036350000}"/>
    <cellStyle name="Normal 5 16 13 3" xfId="13628" xr:uid="{00000000-0005-0000-0000-000037350000}"/>
    <cellStyle name="Normal 5 16 13 3 2" xfId="13629" xr:uid="{00000000-0005-0000-0000-000038350000}"/>
    <cellStyle name="Normal 5 16 13 3 3" xfId="13630" xr:uid="{00000000-0005-0000-0000-000039350000}"/>
    <cellStyle name="Normal 5 16 13 3 4" xfId="13631" xr:uid="{00000000-0005-0000-0000-00003A350000}"/>
    <cellStyle name="Normal 5 16 13 3 5" xfId="13632" xr:uid="{00000000-0005-0000-0000-00003B350000}"/>
    <cellStyle name="Normal 5 16 13 3 6" xfId="13633" xr:uid="{00000000-0005-0000-0000-00003C350000}"/>
    <cellStyle name="Normal 5 16 13 3 7" xfId="13634" xr:uid="{00000000-0005-0000-0000-00003D350000}"/>
    <cellStyle name="Normal 5 16 13 3 8" xfId="13635" xr:uid="{00000000-0005-0000-0000-00003E350000}"/>
    <cellStyle name="Normal 5 16 13 4" xfId="13636" xr:uid="{00000000-0005-0000-0000-00003F350000}"/>
    <cellStyle name="Normal 5 16 13 4 2" xfId="13637" xr:uid="{00000000-0005-0000-0000-000040350000}"/>
    <cellStyle name="Normal 5 16 13 4 3" xfId="13638" xr:uid="{00000000-0005-0000-0000-000041350000}"/>
    <cellStyle name="Normal 5 16 13 4 4" xfId="13639" xr:uid="{00000000-0005-0000-0000-000042350000}"/>
    <cellStyle name="Normal 5 16 13 4 5" xfId="13640" xr:uid="{00000000-0005-0000-0000-000043350000}"/>
    <cellStyle name="Normal 5 16 13 4 6" xfId="13641" xr:uid="{00000000-0005-0000-0000-000044350000}"/>
    <cellStyle name="Normal 5 16 13 4 7" xfId="13642" xr:uid="{00000000-0005-0000-0000-000045350000}"/>
    <cellStyle name="Normal 5 16 13 4 8" xfId="13643" xr:uid="{00000000-0005-0000-0000-000046350000}"/>
    <cellStyle name="Normal 5 16 13 5" xfId="13644" xr:uid="{00000000-0005-0000-0000-000047350000}"/>
    <cellStyle name="Normal 5 16 13 5 2" xfId="13645" xr:uid="{00000000-0005-0000-0000-000048350000}"/>
    <cellStyle name="Normal 5 16 13 5 3" xfId="13646" xr:uid="{00000000-0005-0000-0000-000049350000}"/>
    <cellStyle name="Normal 5 16 13 5 4" xfId="13647" xr:uid="{00000000-0005-0000-0000-00004A350000}"/>
    <cellStyle name="Normal 5 16 13 5 5" xfId="13648" xr:uid="{00000000-0005-0000-0000-00004B350000}"/>
    <cellStyle name="Normal 5 16 13 5 6" xfId="13649" xr:uid="{00000000-0005-0000-0000-00004C350000}"/>
    <cellStyle name="Normal 5 16 13 5 7" xfId="13650" xr:uid="{00000000-0005-0000-0000-00004D350000}"/>
    <cellStyle name="Normal 5 16 13 5 8" xfId="13651" xr:uid="{00000000-0005-0000-0000-00004E350000}"/>
    <cellStyle name="Normal 5 16 13 6" xfId="13652" xr:uid="{00000000-0005-0000-0000-00004F350000}"/>
    <cellStyle name="Normal 5 16 13 7" xfId="13653" xr:uid="{00000000-0005-0000-0000-000050350000}"/>
    <cellStyle name="Normal 5 16 13 8" xfId="13654" xr:uid="{00000000-0005-0000-0000-000051350000}"/>
    <cellStyle name="Normal 5 16 13 9" xfId="13655" xr:uid="{00000000-0005-0000-0000-000052350000}"/>
    <cellStyle name="Normal 5 16 14" xfId="13656" xr:uid="{00000000-0005-0000-0000-000053350000}"/>
    <cellStyle name="Normal 5 16 14 10" xfId="13657" xr:uid="{00000000-0005-0000-0000-000054350000}"/>
    <cellStyle name="Normal 5 16 14 11" xfId="13658" xr:uid="{00000000-0005-0000-0000-000055350000}"/>
    <cellStyle name="Normal 5 16 14 12" xfId="13659" xr:uid="{00000000-0005-0000-0000-000056350000}"/>
    <cellStyle name="Normal 5 16 14 2" xfId="13660" xr:uid="{00000000-0005-0000-0000-000057350000}"/>
    <cellStyle name="Normal 5 16 14 2 2" xfId="13661" xr:uid="{00000000-0005-0000-0000-000058350000}"/>
    <cellStyle name="Normal 5 16 14 2 3" xfId="13662" xr:uid="{00000000-0005-0000-0000-000059350000}"/>
    <cellStyle name="Normal 5 16 14 2 4" xfId="13663" xr:uid="{00000000-0005-0000-0000-00005A350000}"/>
    <cellStyle name="Normal 5 16 14 2 5" xfId="13664" xr:uid="{00000000-0005-0000-0000-00005B350000}"/>
    <cellStyle name="Normal 5 16 14 2 6" xfId="13665" xr:uid="{00000000-0005-0000-0000-00005C350000}"/>
    <cellStyle name="Normal 5 16 14 2 7" xfId="13666" xr:uid="{00000000-0005-0000-0000-00005D350000}"/>
    <cellStyle name="Normal 5 16 14 2 8" xfId="13667" xr:uid="{00000000-0005-0000-0000-00005E350000}"/>
    <cellStyle name="Normal 5 16 14 3" xfId="13668" xr:uid="{00000000-0005-0000-0000-00005F350000}"/>
    <cellStyle name="Normal 5 16 14 3 2" xfId="13669" xr:uid="{00000000-0005-0000-0000-000060350000}"/>
    <cellStyle name="Normal 5 16 14 3 3" xfId="13670" xr:uid="{00000000-0005-0000-0000-000061350000}"/>
    <cellStyle name="Normal 5 16 14 3 4" xfId="13671" xr:uid="{00000000-0005-0000-0000-000062350000}"/>
    <cellStyle name="Normal 5 16 14 3 5" xfId="13672" xr:uid="{00000000-0005-0000-0000-000063350000}"/>
    <cellStyle name="Normal 5 16 14 3 6" xfId="13673" xr:uid="{00000000-0005-0000-0000-000064350000}"/>
    <cellStyle name="Normal 5 16 14 3 7" xfId="13674" xr:uid="{00000000-0005-0000-0000-000065350000}"/>
    <cellStyle name="Normal 5 16 14 3 8" xfId="13675" xr:uid="{00000000-0005-0000-0000-000066350000}"/>
    <cellStyle name="Normal 5 16 14 4" xfId="13676" xr:uid="{00000000-0005-0000-0000-000067350000}"/>
    <cellStyle name="Normal 5 16 14 4 2" xfId="13677" xr:uid="{00000000-0005-0000-0000-000068350000}"/>
    <cellStyle name="Normal 5 16 14 4 3" xfId="13678" xr:uid="{00000000-0005-0000-0000-000069350000}"/>
    <cellStyle name="Normal 5 16 14 4 4" xfId="13679" xr:uid="{00000000-0005-0000-0000-00006A350000}"/>
    <cellStyle name="Normal 5 16 14 4 5" xfId="13680" xr:uid="{00000000-0005-0000-0000-00006B350000}"/>
    <cellStyle name="Normal 5 16 14 4 6" xfId="13681" xr:uid="{00000000-0005-0000-0000-00006C350000}"/>
    <cellStyle name="Normal 5 16 14 4 7" xfId="13682" xr:uid="{00000000-0005-0000-0000-00006D350000}"/>
    <cellStyle name="Normal 5 16 14 4 8" xfId="13683" xr:uid="{00000000-0005-0000-0000-00006E350000}"/>
    <cellStyle name="Normal 5 16 14 5" xfId="13684" xr:uid="{00000000-0005-0000-0000-00006F350000}"/>
    <cellStyle name="Normal 5 16 14 5 2" xfId="13685" xr:uid="{00000000-0005-0000-0000-000070350000}"/>
    <cellStyle name="Normal 5 16 14 5 3" xfId="13686" xr:uid="{00000000-0005-0000-0000-000071350000}"/>
    <cellStyle name="Normal 5 16 14 5 4" xfId="13687" xr:uid="{00000000-0005-0000-0000-000072350000}"/>
    <cellStyle name="Normal 5 16 14 5 5" xfId="13688" xr:uid="{00000000-0005-0000-0000-000073350000}"/>
    <cellStyle name="Normal 5 16 14 5 6" xfId="13689" xr:uid="{00000000-0005-0000-0000-000074350000}"/>
    <cellStyle name="Normal 5 16 14 5 7" xfId="13690" xr:uid="{00000000-0005-0000-0000-000075350000}"/>
    <cellStyle name="Normal 5 16 14 5 8" xfId="13691" xr:uid="{00000000-0005-0000-0000-000076350000}"/>
    <cellStyle name="Normal 5 16 14 6" xfId="13692" xr:uid="{00000000-0005-0000-0000-000077350000}"/>
    <cellStyle name="Normal 5 16 14 7" xfId="13693" xr:uid="{00000000-0005-0000-0000-000078350000}"/>
    <cellStyle name="Normal 5 16 14 8" xfId="13694" xr:uid="{00000000-0005-0000-0000-000079350000}"/>
    <cellStyle name="Normal 5 16 14 9" xfId="13695" xr:uid="{00000000-0005-0000-0000-00007A350000}"/>
    <cellStyle name="Normal 5 16 15" xfId="13696" xr:uid="{00000000-0005-0000-0000-00007B350000}"/>
    <cellStyle name="Normal 5 16 15 10" xfId="13697" xr:uid="{00000000-0005-0000-0000-00007C350000}"/>
    <cellStyle name="Normal 5 16 15 11" xfId="13698" xr:uid="{00000000-0005-0000-0000-00007D350000}"/>
    <cellStyle name="Normal 5 16 15 12" xfId="13699" xr:uid="{00000000-0005-0000-0000-00007E350000}"/>
    <cellStyle name="Normal 5 16 15 2" xfId="13700" xr:uid="{00000000-0005-0000-0000-00007F350000}"/>
    <cellStyle name="Normal 5 16 15 2 2" xfId="13701" xr:uid="{00000000-0005-0000-0000-000080350000}"/>
    <cellStyle name="Normal 5 16 15 2 3" xfId="13702" xr:uid="{00000000-0005-0000-0000-000081350000}"/>
    <cellStyle name="Normal 5 16 15 2 4" xfId="13703" xr:uid="{00000000-0005-0000-0000-000082350000}"/>
    <cellStyle name="Normal 5 16 15 2 5" xfId="13704" xr:uid="{00000000-0005-0000-0000-000083350000}"/>
    <cellStyle name="Normal 5 16 15 2 6" xfId="13705" xr:uid="{00000000-0005-0000-0000-000084350000}"/>
    <cellStyle name="Normal 5 16 15 2 7" xfId="13706" xr:uid="{00000000-0005-0000-0000-000085350000}"/>
    <cellStyle name="Normal 5 16 15 2 8" xfId="13707" xr:uid="{00000000-0005-0000-0000-000086350000}"/>
    <cellStyle name="Normal 5 16 15 3" xfId="13708" xr:uid="{00000000-0005-0000-0000-000087350000}"/>
    <cellStyle name="Normal 5 16 15 3 2" xfId="13709" xr:uid="{00000000-0005-0000-0000-000088350000}"/>
    <cellStyle name="Normal 5 16 15 3 3" xfId="13710" xr:uid="{00000000-0005-0000-0000-000089350000}"/>
    <cellStyle name="Normal 5 16 15 3 4" xfId="13711" xr:uid="{00000000-0005-0000-0000-00008A350000}"/>
    <cellStyle name="Normal 5 16 15 3 5" xfId="13712" xr:uid="{00000000-0005-0000-0000-00008B350000}"/>
    <cellStyle name="Normal 5 16 15 3 6" xfId="13713" xr:uid="{00000000-0005-0000-0000-00008C350000}"/>
    <cellStyle name="Normal 5 16 15 3 7" xfId="13714" xr:uid="{00000000-0005-0000-0000-00008D350000}"/>
    <cellStyle name="Normal 5 16 15 3 8" xfId="13715" xr:uid="{00000000-0005-0000-0000-00008E350000}"/>
    <cellStyle name="Normal 5 16 15 4" xfId="13716" xr:uid="{00000000-0005-0000-0000-00008F350000}"/>
    <cellStyle name="Normal 5 16 15 4 2" xfId="13717" xr:uid="{00000000-0005-0000-0000-000090350000}"/>
    <cellStyle name="Normal 5 16 15 4 3" xfId="13718" xr:uid="{00000000-0005-0000-0000-000091350000}"/>
    <cellStyle name="Normal 5 16 15 4 4" xfId="13719" xr:uid="{00000000-0005-0000-0000-000092350000}"/>
    <cellStyle name="Normal 5 16 15 4 5" xfId="13720" xr:uid="{00000000-0005-0000-0000-000093350000}"/>
    <cellStyle name="Normal 5 16 15 4 6" xfId="13721" xr:uid="{00000000-0005-0000-0000-000094350000}"/>
    <cellStyle name="Normal 5 16 15 4 7" xfId="13722" xr:uid="{00000000-0005-0000-0000-000095350000}"/>
    <cellStyle name="Normal 5 16 15 4 8" xfId="13723" xr:uid="{00000000-0005-0000-0000-000096350000}"/>
    <cellStyle name="Normal 5 16 15 5" xfId="13724" xr:uid="{00000000-0005-0000-0000-000097350000}"/>
    <cellStyle name="Normal 5 16 15 5 2" xfId="13725" xr:uid="{00000000-0005-0000-0000-000098350000}"/>
    <cellStyle name="Normal 5 16 15 5 3" xfId="13726" xr:uid="{00000000-0005-0000-0000-000099350000}"/>
    <cellStyle name="Normal 5 16 15 5 4" xfId="13727" xr:uid="{00000000-0005-0000-0000-00009A350000}"/>
    <cellStyle name="Normal 5 16 15 5 5" xfId="13728" xr:uid="{00000000-0005-0000-0000-00009B350000}"/>
    <cellStyle name="Normal 5 16 15 5 6" xfId="13729" xr:uid="{00000000-0005-0000-0000-00009C350000}"/>
    <cellStyle name="Normal 5 16 15 5 7" xfId="13730" xr:uid="{00000000-0005-0000-0000-00009D350000}"/>
    <cellStyle name="Normal 5 16 15 5 8" xfId="13731" xr:uid="{00000000-0005-0000-0000-00009E350000}"/>
    <cellStyle name="Normal 5 16 15 6" xfId="13732" xr:uid="{00000000-0005-0000-0000-00009F350000}"/>
    <cellStyle name="Normal 5 16 15 7" xfId="13733" xr:uid="{00000000-0005-0000-0000-0000A0350000}"/>
    <cellStyle name="Normal 5 16 15 8" xfId="13734" xr:uid="{00000000-0005-0000-0000-0000A1350000}"/>
    <cellStyle name="Normal 5 16 15 9" xfId="13735" xr:uid="{00000000-0005-0000-0000-0000A2350000}"/>
    <cellStyle name="Normal 5 16 16" xfId="13736" xr:uid="{00000000-0005-0000-0000-0000A3350000}"/>
    <cellStyle name="Normal 5 16 16 10" xfId="13737" xr:uid="{00000000-0005-0000-0000-0000A4350000}"/>
    <cellStyle name="Normal 5 16 16 11" xfId="13738" xr:uid="{00000000-0005-0000-0000-0000A5350000}"/>
    <cellStyle name="Normal 5 16 16 12" xfId="13739" xr:uid="{00000000-0005-0000-0000-0000A6350000}"/>
    <cellStyle name="Normal 5 16 16 2" xfId="13740" xr:uid="{00000000-0005-0000-0000-0000A7350000}"/>
    <cellStyle name="Normal 5 16 16 2 2" xfId="13741" xr:uid="{00000000-0005-0000-0000-0000A8350000}"/>
    <cellStyle name="Normal 5 16 16 2 3" xfId="13742" xr:uid="{00000000-0005-0000-0000-0000A9350000}"/>
    <cellStyle name="Normal 5 16 16 2 4" xfId="13743" xr:uid="{00000000-0005-0000-0000-0000AA350000}"/>
    <cellStyle name="Normal 5 16 16 2 5" xfId="13744" xr:uid="{00000000-0005-0000-0000-0000AB350000}"/>
    <cellStyle name="Normal 5 16 16 2 6" xfId="13745" xr:uid="{00000000-0005-0000-0000-0000AC350000}"/>
    <cellStyle name="Normal 5 16 16 2 7" xfId="13746" xr:uid="{00000000-0005-0000-0000-0000AD350000}"/>
    <cellStyle name="Normal 5 16 16 2 8" xfId="13747" xr:uid="{00000000-0005-0000-0000-0000AE350000}"/>
    <cellStyle name="Normal 5 16 16 3" xfId="13748" xr:uid="{00000000-0005-0000-0000-0000AF350000}"/>
    <cellStyle name="Normal 5 16 16 3 2" xfId="13749" xr:uid="{00000000-0005-0000-0000-0000B0350000}"/>
    <cellStyle name="Normal 5 16 16 3 3" xfId="13750" xr:uid="{00000000-0005-0000-0000-0000B1350000}"/>
    <cellStyle name="Normal 5 16 16 3 4" xfId="13751" xr:uid="{00000000-0005-0000-0000-0000B2350000}"/>
    <cellStyle name="Normal 5 16 16 3 5" xfId="13752" xr:uid="{00000000-0005-0000-0000-0000B3350000}"/>
    <cellStyle name="Normal 5 16 16 3 6" xfId="13753" xr:uid="{00000000-0005-0000-0000-0000B4350000}"/>
    <cellStyle name="Normal 5 16 16 3 7" xfId="13754" xr:uid="{00000000-0005-0000-0000-0000B5350000}"/>
    <cellStyle name="Normal 5 16 16 3 8" xfId="13755" xr:uid="{00000000-0005-0000-0000-0000B6350000}"/>
    <cellStyle name="Normal 5 16 16 4" xfId="13756" xr:uid="{00000000-0005-0000-0000-0000B7350000}"/>
    <cellStyle name="Normal 5 16 16 4 2" xfId="13757" xr:uid="{00000000-0005-0000-0000-0000B8350000}"/>
    <cellStyle name="Normal 5 16 16 4 3" xfId="13758" xr:uid="{00000000-0005-0000-0000-0000B9350000}"/>
    <cellStyle name="Normal 5 16 16 4 4" xfId="13759" xr:uid="{00000000-0005-0000-0000-0000BA350000}"/>
    <cellStyle name="Normal 5 16 16 4 5" xfId="13760" xr:uid="{00000000-0005-0000-0000-0000BB350000}"/>
    <cellStyle name="Normal 5 16 16 4 6" xfId="13761" xr:uid="{00000000-0005-0000-0000-0000BC350000}"/>
    <cellStyle name="Normal 5 16 16 4 7" xfId="13762" xr:uid="{00000000-0005-0000-0000-0000BD350000}"/>
    <cellStyle name="Normal 5 16 16 4 8" xfId="13763" xr:uid="{00000000-0005-0000-0000-0000BE350000}"/>
    <cellStyle name="Normal 5 16 16 5" xfId="13764" xr:uid="{00000000-0005-0000-0000-0000BF350000}"/>
    <cellStyle name="Normal 5 16 16 5 2" xfId="13765" xr:uid="{00000000-0005-0000-0000-0000C0350000}"/>
    <cellStyle name="Normal 5 16 16 5 3" xfId="13766" xr:uid="{00000000-0005-0000-0000-0000C1350000}"/>
    <cellStyle name="Normal 5 16 16 5 4" xfId="13767" xr:uid="{00000000-0005-0000-0000-0000C2350000}"/>
    <cellStyle name="Normal 5 16 16 5 5" xfId="13768" xr:uid="{00000000-0005-0000-0000-0000C3350000}"/>
    <cellStyle name="Normal 5 16 16 5 6" xfId="13769" xr:uid="{00000000-0005-0000-0000-0000C4350000}"/>
    <cellStyle name="Normal 5 16 16 5 7" xfId="13770" xr:uid="{00000000-0005-0000-0000-0000C5350000}"/>
    <cellStyle name="Normal 5 16 16 5 8" xfId="13771" xr:uid="{00000000-0005-0000-0000-0000C6350000}"/>
    <cellStyle name="Normal 5 16 16 6" xfId="13772" xr:uid="{00000000-0005-0000-0000-0000C7350000}"/>
    <cellStyle name="Normal 5 16 16 7" xfId="13773" xr:uid="{00000000-0005-0000-0000-0000C8350000}"/>
    <cellStyle name="Normal 5 16 16 8" xfId="13774" xr:uid="{00000000-0005-0000-0000-0000C9350000}"/>
    <cellStyle name="Normal 5 16 16 9" xfId="13775" xr:uid="{00000000-0005-0000-0000-0000CA350000}"/>
    <cellStyle name="Normal 5 16 17" xfId="13776" xr:uid="{00000000-0005-0000-0000-0000CB350000}"/>
    <cellStyle name="Normal 5 16 17 2" xfId="13777" xr:uid="{00000000-0005-0000-0000-0000CC350000}"/>
    <cellStyle name="Normal 5 16 17 3" xfId="13778" xr:uid="{00000000-0005-0000-0000-0000CD350000}"/>
    <cellStyle name="Normal 5 16 17 4" xfId="13779" xr:uid="{00000000-0005-0000-0000-0000CE350000}"/>
    <cellStyle name="Normal 5 16 17 5" xfId="13780" xr:uid="{00000000-0005-0000-0000-0000CF350000}"/>
    <cellStyle name="Normal 5 16 17 6" xfId="13781" xr:uid="{00000000-0005-0000-0000-0000D0350000}"/>
    <cellStyle name="Normal 5 16 17 7" xfId="13782" xr:uid="{00000000-0005-0000-0000-0000D1350000}"/>
    <cellStyle name="Normal 5 16 17 8" xfId="13783" xr:uid="{00000000-0005-0000-0000-0000D2350000}"/>
    <cellStyle name="Normal 5 16 18" xfId="13784" xr:uid="{00000000-0005-0000-0000-0000D3350000}"/>
    <cellStyle name="Normal 5 16 18 2" xfId="13785" xr:uid="{00000000-0005-0000-0000-0000D4350000}"/>
    <cellStyle name="Normal 5 16 18 3" xfId="13786" xr:uid="{00000000-0005-0000-0000-0000D5350000}"/>
    <cellStyle name="Normal 5 16 18 4" xfId="13787" xr:uid="{00000000-0005-0000-0000-0000D6350000}"/>
    <cellStyle name="Normal 5 16 18 5" xfId="13788" xr:uid="{00000000-0005-0000-0000-0000D7350000}"/>
    <cellStyle name="Normal 5 16 18 6" xfId="13789" xr:uid="{00000000-0005-0000-0000-0000D8350000}"/>
    <cellStyle name="Normal 5 16 18 7" xfId="13790" xr:uid="{00000000-0005-0000-0000-0000D9350000}"/>
    <cellStyle name="Normal 5 16 18 8" xfId="13791" xr:uid="{00000000-0005-0000-0000-0000DA350000}"/>
    <cellStyle name="Normal 5 16 19" xfId="13792" xr:uid="{00000000-0005-0000-0000-0000DB350000}"/>
    <cellStyle name="Normal 5 16 19 2" xfId="13793" xr:uid="{00000000-0005-0000-0000-0000DC350000}"/>
    <cellStyle name="Normal 5 16 19 3" xfId="13794" xr:uid="{00000000-0005-0000-0000-0000DD350000}"/>
    <cellStyle name="Normal 5 16 19 4" xfId="13795" xr:uid="{00000000-0005-0000-0000-0000DE350000}"/>
    <cellStyle name="Normal 5 16 19 5" xfId="13796" xr:uid="{00000000-0005-0000-0000-0000DF350000}"/>
    <cellStyle name="Normal 5 16 19 6" xfId="13797" xr:uid="{00000000-0005-0000-0000-0000E0350000}"/>
    <cellStyle name="Normal 5 16 19 7" xfId="13798" xr:uid="{00000000-0005-0000-0000-0000E1350000}"/>
    <cellStyle name="Normal 5 16 19 8" xfId="13799" xr:uid="{00000000-0005-0000-0000-0000E2350000}"/>
    <cellStyle name="Normal 5 16 2" xfId="13800" xr:uid="{00000000-0005-0000-0000-0000E3350000}"/>
    <cellStyle name="Normal 5 16 2 10" xfId="13801" xr:uid="{00000000-0005-0000-0000-0000E4350000}"/>
    <cellStyle name="Normal 5 16 2 10 10" xfId="13802" xr:uid="{00000000-0005-0000-0000-0000E5350000}"/>
    <cellStyle name="Normal 5 16 2 10 11" xfId="13803" xr:uid="{00000000-0005-0000-0000-0000E6350000}"/>
    <cellStyle name="Normal 5 16 2 10 12" xfId="13804" xr:uid="{00000000-0005-0000-0000-0000E7350000}"/>
    <cellStyle name="Normal 5 16 2 10 2" xfId="13805" xr:uid="{00000000-0005-0000-0000-0000E8350000}"/>
    <cellStyle name="Normal 5 16 2 10 2 2" xfId="13806" xr:uid="{00000000-0005-0000-0000-0000E9350000}"/>
    <cellStyle name="Normal 5 16 2 10 2 3" xfId="13807" xr:uid="{00000000-0005-0000-0000-0000EA350000}"/>
    <cellStyle name="Normal 5 16 2 10 2 4" xfId="13808" xr:uid="{00000000-0005-0000-0000-0000EB350000}"/>
    <cellStyle name="Normal 5 16 2 10 2 5" xfId="13809" xr:uid="{00000000-0005-0000-0000-0000EC350000}"/>
    <cellStyle name="Normal 5 16 2 10 2 6" xfId="13810" xr:uid="{00000000-0005-0000-0000-0000ED350000}"/>
    <cellStyle name="Normal 5 16 2 10 2 7" xfId="13811" xr:uid="{00000000-0005-0000-0000-0000EE350000}"/>
    <cellStyle name="Normal 5 16 2 10 2 8" xfId="13812" xr:uid="{00000000-0005-0000-0000-0000EF350000}"/>
    <cellStyle name="Normal 5 16 2 10 3" xfId="13813" xr:uid="{00000000-0005-0000-0000-0000F0350000}"/>
    <cellStyle name="Normal 5 16 2 10 3 2" xfId="13814" xr:uid="{00000000-0005-0000-0000-0000F1350000}"/>
    <cellStyle name="Normal 5 16 2 10 3 3" xfId="13815" xr:uid="{00000000-0005-0000-0000-0000F2350000}"/>
    <cellStyle name="Normal 5 16 2 10 3 4" xfId="13816" xr:uid="{00000000-0005-0000-0000-0000F3350000}"/>
    <cellStyle name="Normal 5 16 2 10 3 5" xfId="13817" xr:uid="{00000000-0005-0000-0000-0000F4350000}"/>
    <cellStyle name="Normal 5 16 2 10 3 6" xfId="13818" xr:uid="{00000000-0005-0000-0000-0000F5350000}"/>
    <cellStyle name="Normal 5 16 2 10 3 7" xfId="13819" xr:uid="{00000000-0005-0000-0000-0000F6350000}"/>
    <cellStyle name="Normal 5 16 2 10 3 8" xfId="13820" xr:uid="{00000000-0005-0000-0000-0000F7350000}"/>
    <cellStyle name="Normal 5 16 2 10 4" xfId="13821" xr:uid="{00000000-0005-0000-0000-0000F8350000}"/>
    <cellStyle name="Normal 5 16 2 10 4 2" xfId="13822" xr:uid="{00000000-0005-0000-0000-0000F9350000}"/>
    <cellStyle name="Normal 5 16 2 10 4 3" xfId="13823" xr:uid="{00000000-0005-0000-0000-0000FA350000}"/>
    <cellStyle name="Normal 5 16 2 10 4 4" xfId="13824" xr:uid="{00000000-0005-0000-0000-0000FB350000}"/>
    <cellStyle name="Normal 5 16 2 10 4 5" xfId="13825" xr:uid="{00000000-0005-0000-0000-0000FC350000}"/>
    <cellStyle name="Normal 5 16 2 10 4 6" xfId="13826" xr:uid="{00000000-0005-0000-0000-0000FD350000}"/>
    <cellStyle name="Normal 5 16 2 10 4 7" xfId="13827" xr:uid="{00000000-0005-0000-0000-0000FE350000}"/>
    <cellStyle name="Normal 5 16 2 10 4 8" xfId="13828" xr:uid="{00000000-0005-0000-0000-0000FF350000}"/>
    <cellStyle name="Normal 5 16 2 10 5" xfId="13829" xr:uid="{00000000-0005-0000-0000-000000360000}"/>
    <cellStyle name="Normal 5 16 2 10 5 2" xfId="13830" xr:uid="{00000000-0005-0000-0000-000001360000}"/>
    <cellStyle name="Normal 5 16 2 10 5 3" xfId="13831" xr:uid="{00000000-0005-0000-0000-000002360000}"/>
    <cellStyle name="Normal 5 16 2 10 5 4" xfId="13832" xr:uid="{00000000-0005-0000-0000-000003360000}"/>
    <cellStyle name="Normal 5 16 2 10 5 5" xfId="13833" xr:uid="{00000000-0005-0000-0000-000004360000}"/>
    <cellStyle name="Normal 5 16 2 10 5 6" xfId="13834" xr:uid="{00000000-0005-0000-0000-000005360000}"/>
    <cellStyle name="Normal 5 16 2 10 5 7" xfId="13835" xr:uid="{00000000-0005-0000-0000-000006360000}"/>
    <cellStyle name="Normal 5 16 2 10 5 8" xfId="13836" xr:uid="{00000000-0005-0000-0000-000007360000}"/>
    <cellStyle name="Normal 5 16 2 10 6" xfId="13837" xr:uid="{00000000-0005-0000-0000-000008360000}"/>
    <cellStyle name="Normal 5 16 2 10 7" xfId="13838" xr:uid="{00000000-0005-0000-0000-000009360000}"/>
    <cellStyle name="Normal 5 16 2 10 8" xfId="13839" xr:uid="{00000000-0005-0000-0000-00000A360000}"/>
    <cellStyle name="Normal 5 16 2 10 9" xfId="13840" xr:uid="{00000000-0005-0000-0000-00000B360000}"/>
    <cellStyle name="Normal 5 16 2 11" xfId="13841" xr:uid="{00000000-0005-0000-0000-00000C360000}"/>
    <cellStyle name="Normal 5 16 2 11 10" xfId="13842" xr:uid="{00000000-0005-0000-0000-00000D360000}"/>
    <cellStyle name="Normal 5 16 2 11 11" xfId="13843" xr:uid="{00000000-0005-0000-0000-00000E360000}"/>
    <cellStyle name="Normal 5 16 2 11 12" xfId="13844" xr:uid="{00000000-0005-0000-0000-00000F360000}"/>
    <cellStyle name="Normal 5 16 2 11 2" xfId="13845" xr:uid="{00000000-0005-0000-0000-000010360000}"/>
    <cellStyle name="Normal 5 16 2 11 2 2" xfId="13846" xr:uid="{00000000-0005-0000-0000-000011360000}"/>
    <cellStyle name="Normal 5 16 2 11 2 3" xfId="13847" xr:uid="{00000000-0005-0000-0000-000012360000}"/>
    <cellStyle name="Normal 5 16 2 11 2 4" xfId="13848" xr:uid="{00000000-0005-0000-0000-000013360000}"/>
    <cellStyle name="Normal 5 16 2 11 2 5" xfId="13849" xr:uid="{00000000-0005-0000-0000-000014360000}"/>
    <cellStyle name="Normal 5 16 2 11 2 6" xfId="13850" xr:uid="{00000000-0005-0000-0000-000015360000}"/>
    <cellStyle name="Normal 5 16 2 11 2 7" xfId="13851" xr:uid="{00000000-0005-0000-0000-000016360000}"/>
    <cellStyle name="Normal 5 16 2 11 2 8" xfId="13852" xr:uid="{00000000-0005-0000-0000-000017360000}"/>
    <cellStyle name="Normal 5 16 2 11 3" xfId="13853" xr:uid="{00000000-0005-0000-0000-000018360000}"/>
    <cellStyle name="Normal 5 16 2 11 3 2" xfId="13854" xr:uid="{00000000-0005-0000-0000-000019360000}"/>
    <cellStyle name="Normal 5 16 2 11 3 3" xfId="13855" xr:uid="{00000000-0005-0000-0000-00001A360000}"/>
    <cellStyle name="Normal 5 16 2 11 3 4" xfId="13856" xr:uid="{00000000-0005-0000-0000-00001B360000}"/>
    <cellStyle name="Normal 5 16 2 11 3 5" xfId="13857" xr:uid="{00000000-0005-0000-0000-00001C360000}"/>
    <cellStyle name="Normal 5 16 2 11 3 6" xfId="13858" xr:uid="{00000000-0005-0000-0000-00001D360000}"/>
    <cellStyle name="Normal 5 16 2 11 3 7" xfId="13859" xr:uid="{00000000-0005-0000-0000-00001E360000}"/>
    <cellStyle name="Normal 5 16 2 11 3 8" xfId="13860" xr:uid="{00000000-0005-0000-0000-00001F360000}"/>
    <cellStyle name="Normal 5 16 2 11 4" xfId="13861" xr:uid="{00000000-0005-0000-0000-000020360000}"/>
    <cellStyle name="Normal 5 16 2 11 4 2" xfId="13862" xr:uid="{00000000-0005-0000-0000-000021360000}"/>
    <cellStyle name="Normal 5 16 2 11 4 3" xfId="13863" xr:uid="{00000000-0005-0000-0000-000022360000}"/>
    <cellStyle name="Normal 5 16 2 11 4 4" xfId="13864" xr:uid="{00000000-0005-0000-0000-000023360000}"/>
    <cellStyle name="Normal 5 16 2 11 4 5" xfId="13865" xr:uid="{00000000-0005-0000-0000-000024360000}"/>
    <cellStyle name="Normal 5 16 2 11 4 6" xfId="13866" xr:uid="{00000000-0005-0000-0000-000025360000}"/>
    <cellStyle name="Normal 5 16 2 11 4 7" xfId="13867" xr:uid="{00000000-0005-0000-0000-000026360000}"/>
    <cellStyle name="Normal 5 16 2 11 4 8" xfId="13868" xr:uid="{00000000-0005-0000-0000-000027360000}"/>
    <cellStyle name="Normal 5 16 2 11 5" xfId="13869" xr:uid="{00000000-0005-0000-0000-000028360000}"/>
    <cellStyle name="Normal 5 16 2 11 5 2" xfId="13870" xr:uid="{00000000-0005-0000-0000-000029360000}"/>
    <cellStyle name="Normal 5 16 2 11 5 3" xfId="13871" xr:uid="{00000000-0005-0000-0000-00002A360000}"/>
    <cellStyle name="Normal 5 16 2 11 5 4" xfId="13872" xr:uid="{00000000-0005-0000-0000-00002B360000}"/>
    <cellStyle name="Normal 5 16 2 11 5 5" xfId="13873" xr:uid="{00000000-0005-0000-0000-00002C360000}"/>
    <cellStyle name="Normal 5 16 2 11 5 6" xfId="13874" xr:uid="{00000000-0005-0000-0000-00002D360000}"/>
    <cellStyle name="Normal 5 16 2 11 5 7" xfId="13875" xr:uid="{00000000-0005-0000-0000-00002E360000}"/>
    <cellStyle name="Normal 5 16 2 11 5 8" xfId="13876" xr:uid="{00000000-0005-0000-0000-00002F360000}"/>
    <cellStyle name="Normal 5 16 2 11 6" xfId="13877" xr:uid="{00000000-0005-0000-0000-000030360000}"/>
    <cellStyle name="Normal 5 16 2 11 7" xfId="13878" xr:uid="{00000000-0005-0000-0000-000031360000}"/>
    <cellStyle name="Normal 5 16 2 11 8" xfId="13879" xr:uid="{00000000-0005-0000-0000-000032360000}"/>
    <cellStyle name="Normal 5 16 2 11 9" xfId="13880" xr:uid="{00000000-0005-0000-0000-000033360000}"/>
    <cellStyle name="Normal 5 16 2 12" xfId="13881" xr:uid="{00000000-0005-0000-0000-000034360000}"/>
    <cellStyle name="Normal 5 16 2 12 10" xfId="13882" xr:uid="{00000000-0005-0000-0000-000035360000}"/>
    <cellStyle name="Normal 5 16 2 12 11" xfId="13883" xr:uid="{00000000-0005-0000-0000-000036360000}"/>
    <cellStyle name="Normal 5 16 2 12 12" xfId="13884" xr:uid="{00000000-0005-0000-0000-000037360000}"/>
    <cellStyle name="Normal 5 16 2 12 2" xfId="13885" xr:uid="{00000000-0005-0000-0000-000038360000}"/>
    <cellStyle name="Normal 5 16 2 12 2 2" xfId="13886" xr:uid="{00000000-0005-0000-0000-000039360000}"/>
    <cellStyle name="Normal 5 16 2 12 2 3" xfId="13887" xr:uid="{00000000-0005-0000-0000-00003A360000}"/>
    <cellStyle name="Normal 5 16 2 12 2 4" xfId="13888" xr:uid="{00000000-0005-0000-0000-00003B360000}"/>
    <cellStyle name="Normal 5 16 2 12 2 5" xfId="13889" xr:uid="{00000000-0005-0000-0000-00003C360000}"/>
    <cellStyle name="Normal 5 16 2 12 2 6" xfId="13890" xr:uid="{00000000-0005-0000-0000-00003D360000}"/>
    <cellStyle name="Normal 5 16 2 12 2 7" xfId="13891" xr:uid="{00000000-0005-0000-0000-00003E360000}"/>
    <cellStyle name="Normal 5 16 2 12 2 8" xfId="13892" xr:uid="{00000000-0005-0000-0000-00003F360000}"/>
    <cellStyle name="Normal 5 16 2 12 3" xfId="13893" xr:uid="{00000000-0005-0000-0000-000040360000}"/>
    <cellStyle name="Normal 5 16 2 12 3 2" xfId="13894" xr:uid="{00000000-0005-0000-0000-000041360000}"/>
    <cellStyle name="Normal 5 16 2 12 3 3" xfId="13895" xr:uid="{00000000-0005-0000-0000-000042360000}"/>
    <cellStyle name="Normal 5 16 2 12 3 4" xfId="13896" xr:uid="{00000000-0005-0000-0000-000043360000}"/>
    <cellStyle name="Normal 5 16 2 12 3 5" xfId="13897" xr:uid="{00000000-0005-0000-0000-000044360000}"/>
    <cellStyle name="Normal 5 16 2 12 3 6" xfId="13898" xr:uid="{00000000-0005-0000-0000-000045360000}"/>
    <cellStyle name="Normal 5 16 2 12 3 7" xfId="13899" xr:uid="{00000000-0005-0000-0000-000046360000}"/>
    <cellStyle name="Normal 5 16 2 12 3 8" xfId="13900" xr:uid="{00000000-0005-0000-0000-000047360000}"/>
    <cellStyle name="Normal 5 16 2 12 4" xfId="13901" xr:uid="{00000000-0005-0000-0000-000048360000}"/>
    <cellStyle name="Normal 5 16 2 12 4 2" xfId="13902" xr:uid="{00000000-0005-0000-0000-000049360000}"/>
    <cellStyle name="Normal 5 16 2 12 4 3" xfId="13903" xr:uid="{00000000-0005-0000-0000-00004A360000}"/>
    <cellStyle name="Normal 5 16 2 12 4 4" xfId="13904" xr:uid="{00000000-0005-0000-0000-00004B360000}"/>
    <cellStyle name="Normal 5 16 2 12 4 5" xfId="13905" xr:uid="{00000000-0005-0000-0000-00004C360000}"/>
    <cellStyle name="Normal 5 16 2 12 4 6" xfId="13906" xr:uid="{00000000-0005-0000-0000-00004D360000}"/>
    <cellStyle name="Normal 5 16 2 12 4 7" xfId="13907" xr:uid="{00000000-0005-0000-0000-00004E360000}"/>
    <cellStyle name="Normal 5 16 2 12 4 8" xfId="13908" xr:uid="{00000000-0005-0000-0000-00004F360000}"/>
    <cellStyle name="Normal 5 16 2 12 5" xfId="13909" xr:uid="{00000000-0005-0000-0000-000050360000}"/>
    <cellStyle name="Normal 5 16 2 12 5 2" xfId="13910" xr:uid="{00000000-0005-0000-0000-000051360000}"/>
    <cellStyle name="Normal 5 16 2 12 5 3" xfId="13911" xr:uid="{00000000-0005-0000-0000-000052360000}"/>
    <cellStyle name="Normal 5 16 2 12 5 4" xfId="13912" xr:uid="{00000000-0005-0000-0000-000053360000}"/>
    <cellStyle name="Normal 5 16 2 12 5 5" xfId="13913" xr:uid="{00000000-0005-0000-0000-000054360000}"/>
    <cellStyle name="Normal 5 16 2 12 5 6" xfId="13914" xr:uid="{00000000-0005-0000-0000-000055360000}"/>
    <cellStyle name="Normal 5 16 2 12 5 7" xfId="13915" xr:uid="{00000000-0005-0000-0000-000056360000}"/>
    <cellStyle name="Normal 5 16 2 12 5 8" xfId="13916" xr:uid="{00000000-0005-0000-0000-000057360000}"/>
    <cellStyle name="Normal 5 16 2 12 6" xfId="13917" xr:uid="{00000000-0005-0000-0000-000058360000}"/>
    <cellStyle name="Normal 5 16 2 12 7" xfId="13918" xr:uid="{00000000-0005-0000-0000-000059360000}"/>
    <cellStyle name="Normal 5 16 2 12 8" xfId="13919" xr:uid="{00000000-0005-0000-0000-00005A360000}"/>
    <cellStyle name="Normal 5 16 2 12 9" xfId="13920" xr:uid="{00000000-0005-0000-0000-00005B360000}"/>
    <cellStyle name="Normal 5 16 2 13" xfId="13921" xr:uid="{00000000-0005-0000-0000-00005C360000}"/>
    <cellStyle name="Normal 5 16 2 13 10" xfId="13922" xr:uid="{00000000-0005-0000-0000-00005D360000}"/>
    <cellStyle name="Normal 5 16 2 13 11" xfId="13923" xr:uid="{00000000-0005-0000-0000-00005E360000}"/>
    <cellStyle name="Normal 5 16 2 13 12" xfId="13924" xr:uid="{00000000-0005-0000-0000-00005F360000}"/>
    <cellStyle name="Normal 5 16 2 13 2" xfId="13925" xr:uid="{00000000-0005-0000-0000-000060360000}"/>
    <cellStyle name="Normal 5 16 2 13 2 2" xfId="13926" xr:uid="{00000000-0005-0000-0000-000061360000}"/>
    <cellStyle name="Normal 5 16 2 13 2 3" xfId="13927" xr:uid="{00000000-0005-0000-0000-000062360000}"/>
    <cellStyle name="Normal 5 16 2 13 2 4" xfId="13928" xr:uid="{00000000-0005-0000-0000-000063360000}"/>
    <cellStyle name="Normal 5 16 2 13 2 5" xfId="13929" xr:uid="{00000000-0005-0000-0000-000064360000}"/>
    <cellStyle name="Normal 5 16 2 13 2 6" xfId="13930" xr:uid="{00000000-0005-0000-0000-000065360000}"/>
    <cellStyle name="Normal 5 16 2 13 2 7" xfId="13931" xr:uid="{00000000-0005-0000-0000-000066360000}"/>
    <cellStyle name="Normal 5 16 2 13 2 8" xfId="13932" xr:uid="{00000000-0005-0000-0000-000067360000}"/>
    <cellStyle name="Normal 5 16 2 13 3" xfId="13933" xr:uid="{00000000-0005-0000-0000-000068360000}"/>
    <cellStyle name="Normal 5 16 2 13 3 2" xfId="13934" xr:uid="{00000000-0005-0000-0000-000069360000}"/>
    <cellStyle name="Normal 5 16 2 13 3 3" xfId="13935" xr:uid="{00000000-0005-0000-0000-00006A360000}"/>
    <cellStyle name="Normal 5 16 2 13 3 4" xfId="13936" xr:uid="{00000000-0005-0000-0000-00006B360000}"/>
    <cellStyle name="Normal 5 16 2 13 3 5" xfId="13937" xr:uid="{00000000-0005-0000-0000-00006C360000}"/>
    <cellStyle name="Normal 5 16 2 13 3 6" xfId="13938" xr:uid="{00000000-0005-0000-0000-00006D360000}"/>
    <cellStyle name="Normal 5 16 2 13 3 7" xfId="13939" xr:uid="{00000000-0005-0000-0000-00006E360000}"/>
    <cellStyle name="Normal 5 16 2 13 3 8" xfId="13940" xr:uid="{00000000-0005-0000-0000-00006F360000}"/>
    <cellStyle name="Normal 5 16 2 13 4" xfId="13941" xr:uid="{00000000-0005-0000-0000-000070360000}"/>
    <cellStyle name="Normal 5 16 2 13 4 2" xfId="13942" xr:uid="{00000000-0005-0000-0000-000071360000}"/>
    <cellStyle name="Normal 5 16 2 13 4 3" xfId="13943" xr:uid="{00000000-0005-0000-0000-000072360000}"/>
    <cellStyle name="Normal 5 16 2 13 4 4" xfId="13944" xr:uid="{00000000-0005-0000-0000-000073360000}"/>
    <cellStyle name="Normal 5 16 2 13 4 5" xfId="13945" xr:uid="{00000000-0005-0000-0000-000074360000}"/>
    <cellStyle name="Normal 5 16 2 13 4 6" xfId="13946" xr:uid="{00000000-0005-0000-0000-000075360000}"/>
    <cellStyle name="Normal 5 16 2 13 4 7" xfId="13947" xr:uid="{00000000-0005-0000-0000-000076360000}"/>
    <cellStyle name="Normal 5 16 2 13 4 8" xfId="13948" xr:uid="{00000000-0005-0000-0000-000077360000}"/>
    <cellStyle name="Normal 5 16 2 13 5" xfId="13949" xr:uid="{00000000-0005-0000-0000-000078360000}"/>
    <cellStyle name="Normal 5 16 2 13 5 2" xfId="13950" xr:uid="{00000000-0005-0000-0000-000079360000}"/>
    <cellStyle name="Normal 5 16 2 13 5 3" xfId="13951" xr:uid="{00000000-0005-0000-0000-00007A360000}"/>
    <cellStyle name="Normal 5 16 2 13 5 4" xfId="13952" xr:uid="{00000000-0005-0000-0000-00007B360000}"/>
    <cellStyle name="Normal 5 16 2 13 5 5" xfId="13953" xr:uid="{00000000-0005-0000-0000-00007C360000}"/>
    <cellStyle name="Normal 5 16 2 13 5 6" xfId="13954" xr:uid="{00000000-0005-0000-0000-00007D360000}"/>
    <cellStyle name="Normal 5 16 2 13 5 7" xfId="13955" xr:uid="{00000000-0005-0000-0000-00007E360000}"/>
    <cellStyle name="Normal 5 16 2 13 5 8" xfId="13956" xr:uid="{00000000-0005-0000-0000-00007F360000}"/>
    <cellStyle name="Normal 5 16 2 13 6" xfId="13957" xr:uid="{00000000-0005-0000-0000-000080360000}"/>
    <cellStyle name="Normal 5 16 2 13 7" xfId="13958" xr:uid="{00000000-0005-0000-0000-000081360000}"/>
    <cellStyle name="Normal 5 16 2 13 8" xfId="13959" xr:uid="{00000000-0005-0000-0000-000082360000}"/>
    <cellStyle name="Normal 5 16 2 13 9" xfId="13960" xr:uid="{00000000-0005-0000-0000-000083360000}"/>
    <cellStyle name="Normal 5 16 2 14" xfId="13961" xr:uid="{00000000-0005-0000-0000-000084360000}"/>
    <cellStyle name="Normal 5 16 2 14 2" xfId="13962" xr:uid="{00000000-0005-0000-0000-000085360000}"/>
    <cellStyle name="Normal 5 16 2 14 3" xfId="13963" xr:uid="{00000000-0005-0000-0000-000086360000}"/>
    <cellStyle name="Normal 5 16 2 14 4" xfId="13964" xr:uid="{00000000-0005-0000-0000-000087360000}"/>
    <cellStyle name="Normal 5 16 2 14 5" xfId="13965" xr:uid="{00000000-0005-0000-0000-000088360000}"/>
    <cellStyle name="Normal 5 16 2 14 6" xfId="13966" xr:uid="{00000000-0005-0000-0000-000089360000}"/>
    <cellStyle name="Normal 5 16 2 14 7" xfId="13967" xr:uid="{00000000-0005-0000-0000-00008A360000}"/>
    <cellStyle name="Normal 5 16 2 14 8" xfId="13968" xr:uid="{00000000-0005-0000-0000-00008B360000}"/>
    <cellStyle name="Normal 5 16 2 15" xfId="13969" xr:uid="{00000000-0005-0000-0000-00008C360000}"/>
    <cellStyle name="Normal 5 16 2 15 2" xfId="13970" xr:uid="{00000000-0005-0000-0000-00008D360000}"/>
    <cellStyle name="Normal 5 16 2 15 3" xfId="13971" xr:uid="{00000000-0005-0000-0000-00008E360000}"/>
    <cellStyle name="Normal 5 16 2 15 4" xfId="13972" xr:uid="{00000000-0005-0000-0000-00008F360000}"/>
    <cellStyle name="Normal 5 16 2 15 5" xfId="13973" xr:uid="{00000000-0005-0000-0000-000090360000}"/>
    <cellStyle name="Normal 5 16 2 15 6" xfId="13974" xr:uid="{00000000-0005-0000-0000-000091360000}"/>
    <cellStyle name="Normal 5 16 2 15 7" xfId="13975" xr:uid="{00000000-0005-0000-0000-000092360000}"/>
    <cellStyle name="Normal 5 16 2 15 8" xfId="13976" xr:uid="{00000000-0005-0000-0000-000093360000}"/>
    <cellStyle name="Normal 5 16 2 16" xfId="13977" xr:uid="{00000000-0005-0000-0000-000094360000}"/>
    <cellStyle name="Normal 5 16 2 16 2" xfId="13978" xr:uid="{00000000-0005-0000-0000-000095360000}"/>
    <cellStyle name="Normal 5 16 2 16 3" xfId="13979" xr:uid="{00000000-0005-0000-0000-000096360000}"/>
    <cellStyle name="Normal 5 16 2 16 4" xfId="13980" xr:uid="{00000000-0005-0000-0000-000097360000}"/>
    <cellStyle name="Normal 5 16 2 16 5" xfId="13981" xr:uid="{00000000-0005-0000-0000-000098360000}"/>
    <cellStyle name="Normal 5 16 2 16 6" xfId="13982" xr:uid="{00000000-0005-0000-0000-000099360000}"/>
    <cellStyle name="Normal 5 16 2 16 7" xfId="13983" xr:uid="{00000000-0005-0000-0000-00009A360000}"/>
    <cellStyle name="Normal 5 16 2 16 8" xfId="13984" xr:uid="{00000000-0005-0000-0000-00009B360000}"/>
    <cellStyle name="Normal 5 16 2 17" xfId="13985" xr:uid="{00000000-0005-0000-0000-00009C360000}"/>
    <cellStyle name="Normal 5 16 2 17 2" xfId="13986" xr:uid="{00000000-0005-0000-0000-00009D360000}"/>
    <cellStyle name="Normal 5 16 2 17 3" xfId="13987" xr:uid="{00000000-0005-0000-0000-00009E360000}"/>
    <cellStyle name="Normal 5 16 2 17 4" xfId="13988" xr:uid="{00000000-0005-0000-0000-00009F360000}"/>
    <cellStyle name="Normal 5 16 2 17 5" xfId="13989" xr:uid="{00000000-0005-0000-0000-0000A0360000}"/>
    <cellStyle name="Normal 5 16 2 17 6" xfId="13990" xr:uid="{00000000-0005-0000-0000-0000A1360000}"/>
    <cellStyle name="Normal 5 16 2 17 7" xfId="13991" xr:uid="{00000000-0005-0000-0000-0000A2360000}"/>
    <cellStyle name="Normal 5 16 2 17 8" xfId="13992" xr:uid="{00000000-0005-0000-0000-0000A3360000}"/>
    <cellStyle name="Normal 5 16 2 18" xfId="13993" xr:uid="{00000000-0005-0000-0000-0000A4360000}"/>
    <cellStyle name="Normal 5 16 2 19" xfId="13994" xr:uid="{00000000-0005-0000-0000-0000A5360000}"/>
    <cellStyle name="Normal 5 16 2 2" xfId="13995" xr:uid="{00000000-0005-0000-0000-0000A6360000}"/>
    <cellStyle name="Normal 5 16 2 2 10" xfId="13996" xr:uid="{00000000-0005-0000-0000-0000A7360000}"/>
    <cellStyle name="Normal 5 16 2 2 11" xfId="13997" xr:uid="{00000000-0005-0000-0000-0000A8360000}"/>
    <cellStyle name="Normal 5 16 2 2 12" xfId="13998" xr:uid="{00000000-0005-0000-0000-0000A9360000}"/>
    <cellStyle name="Normal 5 16 2 2 2" xfId="13999" xr:uid="{00000000-0005-0000-0000-0000AA360000}"/>
    <cellStyle name="Normal 5 16 2 2 2 2" xfId="14000" xr:uid="{00000000-0005-0000-0000-0000AB360000}"/>
    <cellStyle name="Normal 5 16 2 2 2 3" xfId="14001" xr:uid="{00000000-0005-0000-0000-0000AC360000}"/>
    <cellStyle name="Normal 5 16 2 2 2 4" xfId="14002" xr:uid="{00000000-0005-0000-0000-0000AD360000}"/>
    <cellStyle name="Normal 5 16 2 2 2 5" xfId="14003" xr:uid="{00000000-0005-0000-0000-0000AE360000}"/>
    <cellStyle name="Normal 5 16 2 2 2 6" xfId="14004" xr:uid="{00000000-0005-0000-0000-0000AF360000}"/>
    <cellStyle name="Normal 5 16 2 2 2 7" xfId="14005" xr:uid="{00000000-0005-0000-0000-0000B0360000}"/>
    <cellStyle name="Normal 5 16 2 2 2 8" xfId="14006" xr:uid="{00000000-0005-0000-0000-0000B1360000}"/>
    <cellStyle name="Normal 5 16 2 2 3" xfId="14007" xr:uid="{00000000-0005-0000-0000-0000B2360000}"/>
    <cellStyle name="Normal 5 16 2 2 3 2" xfId="14008" xr:uid="{00000000-0005-0000-0000-0000B3360000}"/>
    <cellStyle name="Normal 5 16 2 2 3 3" xfId="14009" xr:uid="{00000000-0005-0000-0000-0000B4360000}"/>
    <cellStyle name="Normal 5 16 2 2 3 4" xfId="14010" xr:uid="{00000000-0005-0000-0000-0000B5360000}"/>
    <cellStyle name="Normal 5 16 2 2 3 5" xfId="14011" xr:uid="{00000000-0005-0000-0000-0000B6360000}"/>
    <cellStyle name="Normal 5 16 2 2 3 6" xfId="14012" xr:uid="{00000000-0005-0000-0000-0000B7360000}"/>
    <cellStyle name="Normal 5 16 2 2 3 7" xfId="14013" xr:uid="{00000000-0005-0000-0000-0000B8360000}"/>
    <cellStyle name="Normal 5 16 2 2 3 8" xfId="14014" xr:uid="{00000000-0005-0000-0000-0000B9360000}"/>
    <cellStyle name="Normal 5 16 2 2 4" xfId="14015" xr:uid="{00000000-0005-0000-0000-0000BA360000}"/>
    <cellStyle name="Normal 5 16 2 2 4 2" xfId="14016" xr:uid="{00000000-0005-0000-0000-0000BB360000}"/>
    <cellStyle name="Normal 5 16 2 2 4 3" xfId="14017" xr:uid="{00000000-0005-0000-0000-0000BC360000}"/>
    <cellStyle name="Normal 5 16 2 2 4 4" xfId="14018" xr:uid="{00000000-0005-0000-0000-0000BD360000}"/>
    <cellStyle name="Normal 5 16 2 2 4 5" xfId="14019" xr:uid="{00000000-0005-0000-0000-0000BE360000}"/>
    <cellStyle name="Normal 5 16 2 2 4 6" xfId="14020" xr:uid="{00000000-0005-0000-0000-0000BF360000}"/>
    <cellStyle name="Normal 5 16 2 2 4 7" xfId="14021" xr:uid="{00000000-0005-0000-0000-0000C0360000}"/>
    <cellStyle name="Normal 5 16 2 2 4 8" xfId="14022" xr:uid="{00000000-0005-0000-0000-0000C1360000}"/>
    <cellStyle name="Normal 5 16 2 2 5" xfId="14023" xr:uid="{00000000-0005-0000-0000-0000C2360000}"/>
    <cellStyle name="Normal 5 16 2 2 5 2" xfId="14024" xr:uid="{00000000-0005-0000-0000-0000C3360000}"/>
    <cellStyle name="Normal 5 16 2 2 5 3" xfId="14025" xr:uid="{00000000-0005-0000-0000-0000C4360000}"/>
    <cellStyle name="Normal 5 16 2 2 5 4" xfId="14026" xr:uid="{00000000-0005-0000-0000-0000C5360000}"/>
    <cellStyle name="Normal 5 16 2 2 5 5" xfId="14027" xr:uid="{00000000-0005-0000-0000-0000C6360000}"/>
    <cellStyle name="Normal 5 16 2 2 5 6" xfId="14028" xr:uid="{00000000-0005-0000-0000-0000C7360000}"/>
    <cellStyle name="Normal 5 16 2 2 5 7" xfId="14029" xr:uid="{00000000-0005-0000-0000-0000C8360000}"/>
    <cellStyle name="Normal 5 16 2 2 5 8" xfId="14030" xr:uid="{00000000-0005-0000-0000-0000C9360000}"/>
    <cellStyle name="Normal 5 16 2 2 6" xfId="14031" xr:uid="{00000000-0005-0000-0000-0000CA360000}"/>
    <cellStyle name="Normal 5 16 2 2 7" xfId="14032" xr:uid="{00000000-0005-0000-0000-0000CB360000}"/>
    <cellStyle name="Normal 5 16 2 2 8" xfId="14033" xr:uid="{00000000-0005-0000-0000-0000CC360000}"/>
    <cellStyle name="Normal 5 16 2 2 9" xfId="14034" xr:uid="{00000000-0005-0000-0000-0000CD360000}"/>
    <cellStyle name="Normal 5 16 2 20" xfId="14035" xr:uid="{00000000-0005-0000-0000-0000CE360000}"/>
    <cellStyle name="Normal 5 16 2 21" xfId="14036" xr:uid="{00000000-0005-0000-0000-0000CF360000}"/>
    <cellStyle name="Normal 5 16 2 22" xfId="14037" xr:uid="{00000000-0005-0000-0000-0000D0360000}"/>
    <cellStyle name="Normal 5 16 2 23" xfId="14038" xr:uid="{00000000-0005-0000-0000-0000D1360000}"/>
    <cellStyle name="Normal 5 16 2 24" xfId="14039" xr:uid="{00000000-0005-0000-0000-0000D2360000}"/>
    <cellStyle name="Normal 5 16 2 3" xfId="14040" xr:uid="{00000000-0005-0000-0000-0000D3360000}"/>
    <cellStyle name="Normal 5 16 2 3 10" xfId="14041" xr:uid="{00000000-0005-0000-0000-0000D4360000}"/>
    <cellStyle name="Normal 5 16 2 3 11" xfId="14042" xr:uid="{00000000-0005-0000-0000-0000D5360000}"/>
    <cellStyle name="Normal 5 16 2 3 12" xfId="14043" xr:uid="{00000000-0005-0000-0000-0000D6360000}"/>
    <cellStyle name="Normal 5 16 2 3 2" xfId="14044" xr:uid="{00000000-0005-0000-0000-0000D7360000}"/>
    <cellStyle name="Normal 5 16 2 3 2 2" xfId="14045" xr:uid="{00000000-0005-0000-0000-0000D8360000}"/>
    <cellStyle name="Normal 5 16 2 3 2 3" xfId="14046" xr:uid="{00000000-0005-0000-0000-0000D9360000}"/>
    <cellStyle name="Normal 5 16 2 3 2 4" xfId="14047" xr:uid="{00000000-0005-0000-0000-0000DA360000}"/>
    <cellStyle name="Normal 5 16 2 3 2 5" xfId="14048" xr:uid="{00000000-0005-0000-0000-0000DB360000}"/>
    <cellStyle name="Normal 5 16 2 3 2 6" xfId="14049" xr:uid="{00000000-0005-0000-0000-0000DC360000}"/>
    <cellStyle name="Normal 5 16 2 3 2 7" xfId="14050" xr:uid="{00000000-0005-0000-0000-0000DD360000}"/>
    <cellStyle name="Normal 5 16 2 3 2 8" xfId="14051" xr:uid="{00000000-0005-0000-0000-0000DE360000}"/>
    <cellStyle name="Normal 5 16 2 3 3" xfId="14052" xr:uid="{00000000-0005-0000-0000-0000DF360000}"/>
    <cellStyle name="Normal 5 16 2 3 3 2" xfId="14053" xr:uid="{00000000-0005-0000-0000-0000E0360000}"/>
    <cellStyle name="Normal 5 16 2 3 3 3" xfId="14054" xr:uid="{00000000-0005-0000-0000-0000E1360000}"/>
    <cellStyle name="Normal 5 16 2 3 3 4" xfId="14055" xr:uid="{00000000-0005-0000-0000-0000E2360000}"/>
    <cellStyle name="Normal 5 16 2 3 3 5" xfId="14056" xr:uid="{00000000-0005-0000-0000-0000E3360000}"/>
    <cellStyle name="Normal 5 16 2 3 3 6" xfId="14057" xr:uid="{00000000-0005-0000-0000-0000E4360000}"/>
    <cellStyle name="Normal 5 16 2 3 3 7" xfId="14058" xr:uid="{00000000-0005-0000-0000-0000E5360000}"/>
    <cellStyle name="Normal 5 16 2 3 3 8" xfId="14059" xr:uid="{00000000-0005-0000-0000-0000E6360000}"/>
    <cellStyle name="Normal 5 16 2 3 4" xfId="14060" xr:uid="{00000000-0005-0000-0000-0000E7360000}"/>
    <cellStyle name="Normal 5 16 2 3 4 2" xfId="14061" xr:uid="{00000000-0005-0000-0000-0000E8360000}"/>
    <cellStyle name="Normal 5 16 2 3 4 3" xfId="14062" xr:uid="{00000000-0005-0000-0000-0000E9360000}"/>
    <cellStyle name="Normal 5 16 2 3 4 4" xfId="14063" xr:uid="{00000000-0005-0000-0000-0000EA360000}"/>
    <cellStyle name="Normal 5 16 2 3 4 5" xfId="14064" xr:uid="{00000000-0005-0000-0000-0000EB360000}"/>
    <cellStyle name="Normal 5 16 2 3 4 6" xfId="14065" xr:uid="{00000000-0005-0000-0000-0000EC360000}"/>
    <cellStyle name="Normal 5 16 2 3 4 7" xfId="14066" xr:uid="{00000000-0005-0000-0000-0000ED360000}"/>
    <cellStyle name="Normal 5 16 2 3 4 8" xfId="14067" xr:uid="{00000000-0005-0000-0000-0000EE360000}"/>
    <cellStyle name="Normal 5 16 2 3 5" xfId="14068" xr:uid="{00000000-0005-0000-0000-0000EF360000}"/>
    <cellStyle name="Normal 5 16 2 3 5 2" xfId="14069" xr:uid="{00000000-0005-0000-0000-0000F0360000}"/>
    <cellStyle name="Normal 5 16 2 3 5 3" xfId="14070" xr:uid="{00000000-0005-0000-0000-0000F1360000}"/>
    <cellStyle name="Normal 5 16 2 3 5 4" xfId="14071" xr:uid="{00000000-0005-0000-0000-0000F2360000}"/>
    <cellStyle name="Normal 5 16 2 3 5 5" xfId="14072" xr:uid="{00000000-0005-0000-0000-0000F3360000}"/>
    <cellStyle name="Normal 5 16 2 3 5 6" xfId="14073" xr:uid="{00000000-0005-0000-0000-0000F4360000}"/>
    <cellStyle name="Normal 5 16 2 3 5 7" xfId="14074" xr:uid="{00000000-0005-0000-0000-0000F5360000}"/>
    <cellStyle name="Normal 5 16 2 3 5 8" xfId="14075" xr:uid="{00000000-0005-0000-0000-0000F6360000}"/>
    <cellStyle name="Normal 5 16 2 3 6" xfId="14076" xr:uid="{00000000-0005-0000-0000-0000F7360000}"/>
    <cellStyle name="Normal 5 16 2 3 7" xfId="14077" xr:uid="{00000000-0005-0000-0000-0000F8360000}"/>
    <cellStyle name="Normal 5 16 2 3 8" xfId="14078" xr:uid="{00000000-0005-0000-0000-0000F9360000}"/>
    <cellStyle name="Normal 5 16 2 3 9" xfId="14079" xr:uid="{00000000-0005-0000-0000-0000FA360000}"/>
    <cellStyle name="Normal 5 16 2 4" xfId="14080" xr:uid="{00000000-0005-0000-0000-0000FB360000}"/>
    <cellStyle name="Normal 5 16 2 4 10" xfId="14081" xr:uid="{00000000-0005-0000-0000-0000FC360000}"/>
    <cellStyle name="Normal 5 16 2 4 11" xfId="14082" xr:uid="{00000000-0005-0000-0000-0000FD360000}"/>
    <cellStyle name="Normal 5 16 2 4 12" xfId="14083" xr:uid="{00000000-0005-0000-0000-0000FE360000}"/>
    <cellStyle name="Normal 5 16 2 4 2" xfId="14084" xr:uid="{00000000-0005-0000-0000-0000FF360000}"/>
    <cellStyle name="Normal 5 16 2 4 2 2" xfId="14085" xr:uid="{00000000-0005-0000-0000-000000370000}"/>
    <cellStyle name="Normal 5 16 2 4 2 3" xfId="14086" xr:uid="{00000000-0005-0000-0000-000001370000}"/>
    <cellStyle name="Normal 5 16 2 4 2 4" xfId="14087" xr:uid="{00000000-0005-0000-0000-000002370000}"/>
    <cellStyle name="Normal 5 16 2 4 2 5" xfId="14088" xr:uid="{00000000-0005-0000-0000-000003370000}"/>
    <cellStyle name="Normal 5 16 2 4 2 6" xfId="14089" xr:uid="{00000000-0005-0000-0000-000004370000}"/>
    <cellStyle name="Normal 5 16 2 4 2 7" xfId="14090" xr:uid="{00000000-0005-0000-0000-000005370000}"/>
    <cellStyle name="Normal 5 16 2 4 2 8" xfId="14091" xr:uid="{00000000-0005-0000-0000-000006370000}"/>
    <cellStyle name="Normal 5 16 2 4 3" xfId="14092" xr:uid="{00000000-0005-0000-0000-000007370000}"/>
    <cellStyle name="Normal 5 16 2 4 3 2" xfId="14093" xr:uid="{00000000-0005-0000-0000-000008370000}"/>
    <cellStyle name="Normal 5 16 2 4 3 3" xfId="14094" xr:uid="{00000000-0005-0000-0000-000009370000}"/>
    <cellStyle name="Normal 5 16 2 4 3 4" xfId="14095" xr:uid="{00000000-0005-0000-0000-00000A370000}"/>
    <cellStyle name="Normal 5 16 2 4 3 5" xfId="14096" xr:uid="{00000000-0005-0000-0000-00000B370000}"/>
    <cellStyle name="Normal 5 16 2 4 3 6" xfId="14097" xr:uid="{00000000-0005-0000-0000-00000C370000}"/>
    <cellStyle name="Normal 5 16 2 4 3 7" xfId="14098" xr:uid="{00000000-0005-0000-0000-00000D370000}"/>
    <cellStyle name="Normal 5 16 2 4 3 8" xfId="14099" xr:uid="{00000000-0005-0000-0000-00000E370000}"/>
    <cellStyle name="Normal 5 16 2 4 4" xfId="14100" xr:uid="{00000000-0005-0000-0000-00000F370000}"/>
    <cellStyle name="Normal 5 16 2 4 4 2" xfId="14101" xr:uid="{00000000-0005-0000-0000-000010370000}"/>
    <cellStyle name="Normal 5 16 2 4 4 3" xfId="14102" xr:uid="{00000000-0005-0000-0000-000011370000}"/>
    <cellStyle name="Normal 5 16 2 4 4 4" xfId="14103" xr:uid="{00000000-0005-0000-0000-000012370000}"/>
    <cellStyle name="Normal 5 16 2 4 4 5" xfId="14104" xr:uid="{00000000-0005-0000-0000-000013370000}"/>
    <cellStyle name="Normal 5 16 2 4 4 6" xfId="14105" xr:uid="{00000000-0005-0000-0000-000014370000}"/>
    <cellStyle name="Normal 5 16 2 4 4 7" xfId="14106" xr:uid="{00000000-0005-0000-0000-000015370000}"/>
    <cellStyle name="Normal 5 16 2 4 4 8" xfId="14107" xr:uid="{00000000-0005-0000-0000-000016370000}"/>
    <cellStyle name="Normal 5 16 2 4 5" xfId="14108" xr:uid="{00000000-0005-0000-0000-000017370000}"/>
    <cellStyle name="Normal 5 16 2 4 5 2" xfId="14109" xr:uid="{00000000-0005-0000-0000-000018370000}"/>
    <cellStyle name="Normal 5 16 2 4 5 3" xfId="14110" xr:uid="{00000000-0005-0000-0000-000019370000}"/>
    <cellStyle name="Normal 5 16 2 4 5 4" xfId="14111" xr:uid="{00000000-0005-0000-0000-00001A370000}"/>
    <cellStyle name="Normal 5 16 2 4 5 5" xfId="14112" xr:uid="{00000000-0005-0000-0000-00001B370000}"/>
    <cellStyle name="Normal 5 16 2 4 5 6" xfId="14113" xr:uid="{00000000-0005-0000-0000-00001C370000}"/>
    <cellStyle name="Normal 5 16 2 4 5 7" xfId="14114" xr:uid="{00000000-0005-0000-0000-00001D370000}"/>
    <cellStyle name="Normal 5 16 2 4 5 8" xfId="14115" xr:uid="{00000000-0005-0000-0000-00001E370000}"/>
    <cellStyle name="Normal 5 16 2 4 6" xfId="14116" xr:uid="{00000000-0005-0000-0000-00001F370000}"/>
    <cellStyle name="Normal 5 16 2 4 7" xfId="14117" xr:uid="{00000000-0005-0000-0000-000020370000}"/>
    <cellStyle name="Normal 5 16 2 4 8" xfId="14118" xr:uid="{00000000-0005-0000-0000-000021370000}"/>
    <cellStyle name="Normal 5 16 2 4 9" xfId="14119" xr:uid="{00000000-0005-0000-0000-000022370000}"/>
    <cellStyle name="Normal 5 16 2 5" xfId="14120" xr:uid="{00000000-0005-0000-0000-000023370000}"/>
    <cellStyle name="Normal 5 16 2 5 10" xfId="14121" xr:uid="{00000000-0005-0000-0000-000024370000}"/>
    <cellStyle name="Normal 5 16 2 5 11" xfId="14122" xr:uid="{00000000-0005-0000-0000-000025370000}"/>
    <cellStyle name="Normal 5 16 2 5 12" xfId="14123" xr:uid="{00000000-0005-0000-0000-000026370000}"/>
    <cellStyle name="Normal 5 16 2 5 2" xfId="14124" xr:uid="{00000000-0005-0000-0000-000027370000}"/>
    <cellStyle name="Normal 5 16 2 5 2 2" xfId="14125" xr:uid="{00000000-0005-0000-0000-000028370000}"/>
    <cellStyle name="Normal 5 16 2 5 2 3" xfId="14126" xr:uid="{00000000-0005-0000-0000-000029370000}"/>
    <cellStyle name="Normal 5 16 2 5 2 4" xfId="14127" xr:uid="{00000000-0005-0000-0000-00002A370000}"/>
    <cellStyle name="Normal 5 16 2 5 2 5" xfId="14128" xr:uid="{00000000-0005-0000-0000-00002B370000}"/>
    <cellStyle name="Normal 5 16 2 5 2 6" xfId="14129" xr:uid="{00000000-0005-0000-0000-00002C370000}"/>
    <cellStyle name="Normal 5 16 2 5 2 7" xfId="14130" xr:uid="{00000000-0005-0000-0000-00002D370000}"/>
    <cellStyle name="Normal 5 16 2 5 2 8" xfId="14131" xr:uid="{00000000-0005-0000-0000-00002E370000}"/>
    <cellStyle name="Normal 5 16 2 5 3" xfId="14132" xr:uid="{00000000-0005-0000-0000-00002F370000}"/>
    <cellStyle name="Normal 5 16 2 5 3 2" xfId="14133" xr:uid="{00000000-0005-0000-0000-000030370000}"/>
    <cellStyle name="Normal 5 16 2 5 3 3" xfId="14134" xr:uid="{00000000-0005-0000-0000-000031370000}"/>
    <cellStyle name="Normal 5 16 2 5 3 4" xfId="14135" xr:uid="{00000000-0005-0000-0000-000032370000}"/>
    <cellStyle name="Normal 5 16 2 5 3 5" xfId="14136" xr:uid="{00000000-0005-0000-0000-000033370000}"/>
    <cellStyle name="Normal 5 16 2 5 3 6" xfId="14137" xr:uid="{00000000-0005-0000-0000-000034370000}"/>
    <cellStyle name="Normal 5 16 2 5 3 7" xfId="14138" xr:uid="{00000000-0005-0000-0000-000035370000}"/>
    <cellStyle name="Normal 5 16 2 5 3 8" xfId="14139" xr:uid="{00000000-0005-0000-0000-000036370000}"/>
    <cellStyle name="Normal 5 16 2 5 4" xfId="14140" xr:uid="{00000000-0005-0000-0000-000037370000}"/>
    <cellStyle name="Normal 5 16 2 5 4 2" xfId="14141" xr:uid="{00000000-0005-0000-0000-000038370000}"/>
    <cellStyle name="Normal 5 16 2 5 4 3" xfId="14142" xr:uid="{00000000-0005-0000-0000-000039370000}"/>
    <cellStyle name="Normal 5 16 2 5 4 4" xfId="14143" xr:uid="{00000000-0005-0000-0000-00003A370000}"/>
    <cellStyle name="Normal 5 16 2 5 4 5" xfId="14144" xr:uid="{00000000-0005-0000-0000-00003B370000}"/>
    <cellStyle name="Normal 5 16 2 5 4 6" xfId="14145" xr:uid="{00000000-0005-0000-0000-00003C370000}"/>
    <cellStyle name="Normal 5 16 2 5 4 7" xfId="14146" xr:uid="{00000000-0005-0000-0000-00003D370000}"/>
    <cellStyle name="Normal 5 16 2 5 4 8" xfId="14147" xr:uid="{00000000-0005-0000-0000-00003E370000}"/>
    <cellStyle name="Normal 5 16 2 5 5" xfId="14148" xr:uid="{00000000-0005-0000-0000-00003F370000}"/>
    <cellStyle name="Normal 5 16 2 5 5 2" xfId="14149" xr:uid="{00000000-0005-0000-0000-000040370000}"/>
    <cellStyle name="Normal 5 16 2 5 5 3" xfId="14150" xr:uid="{00000000-0005-0000-0000-000041370000}"/>
    <cellStyle name="Normal 5 16 2 5 5 4" xfId="14151" xr:uid="{00000000-0005-0000-0000-000042370000}"/>
    <cellStyle name="Normal 5 16 2 5 5 5" xfId="14152" xr:uid="{00000000-0005-0000-0000-000043370000}"/>
    <cellStyle name="Normal 5 16 2 5 5 6" xfId="14153" xr:uid="{00000000-0005-0000-0000-000044370000}"/>
    <cellStyle name="Normal 5 16 2 5 5 7" xfId="14154" xr:uid="{00000000-0005-0000-0000-000045370000}"/>
    <cellStyle name="Normal 5 16 2 5 5 8" xfId="14155" xr:uid="{00000000-0005-0000-0000-000046370000}"/>
    <cellStyle name="Normal 5 16 2 5 6" xfId="14156" xr:uid="{00000000-0005-0000-0000-000047370000}"/>
    <cellStyle name="Normal 5 16 2 5 7" xfId="14157" xr:uid="{00000000-0005-0000-0000-000048370000}"/>
    <cellStyle name="Normal 5 16 2 5 8" xfId="14158" xr:uid="{00000000-0005-0000-0000-000049370000}"/>
    <cellStyle name="Normal 5 16 2 5 9" xfId="14159" xr:uid="{00000000-0005-0000-0000-00004A370000}"/>
    <cellStyle name="Normal 5 16 2 6" xfId="14160" xr:uid="{00000000-0005-0000-0000-00004B370000}"/>
    <cellStyle name="Normal 5 16 2 6 10" xfId="14161" xr:uid="{00000000-0005-0000-0000-00004C370000}"/>
    <cellStyle name="Normal 5 16 2 6 11" xfId="14162" xr:uid="{00000000-0005-0000-0000-00004D370000}"/>
    <cellStyle name="Normal 5 16 2 6 12" xfId="14163" xr:uid="{00000000-0005-0000-0000-00004E370000}"/>
    <cellStyle name="Normal 5 16 2 6 2" xfId="14164" xr:uid="{00000000-0005-0000-0000-00004F370000}"/>
    <cellStyle name="Normal 5 16 2 6 2 2" xfId="14165" xr:uid="{00000000-0005-0000-0000-000050370000}"/>
    <cellStyle name="Normal 5 16 2 6 2 3" xfId="14166" xr:uid="{00000000-0005-0000-0000-000051370000}"/>
    <cellStyle name="Normal 5 16 2 6 2 4" xfId="14167" xr:uid="{00000000-0005-0000-0000-000052370000}"/>
    <cellStyle name="Normal 5 16 2 6 2 5" xfId="14168" xr:uid="{00000000-0005-0000-0000-000053370000}"/>
    <cellStyle name="Normal 5 16 2 6 2 6" xfId="14169" xr:uid="{00000000-0005-0000-0000-000054370000}"/>
    <cellStyle name="Normal 5 16 2 6 2 7" xfId="14170" xr:uid="{00000000-0005-0000-0000-000055370000}"/>
    <cellStyle name="Normal 5 16 2 6 2 8" xfId="14171" xr:uid="{00000000-0005-0000-0000-000056370000}"/>
    <cellStyle name="Normal 5 16 2 6 3" xfId="14172" xr:uid="{00000000-0005-0000-0000-000057370000}"/>
    <cellStyle name="Normal 5 16 2 6 3 2" xfId="14173" xr:uid="{00000000-0005-0000-0000-000058370000}"/>
    <cellStyle name="Normal 5 16 2 6 3 3" xfId="14174" xr:uid="{00000000-0005-0000-0000-000059370000}"/>
    <cellStyle name="Normal 5 16 2 6 3 4" xfId="14175" xr:uid="{00000000-0005-0000-0000-00005A370000}"/>
    <cellStyle name="Normal 5 16 2 6 3 5" xfId="14176" xr:uid="{00000000-0005-0000-0000-00005B370000}"/>
    <cellStyle name="Normal 5 16 2 6 3 6" xfId="14177" xr:uid="{00000000-0005-0000-0000-00005C370000}"/>
    <cellStyle name="Normal 5 16 2 6 3 7" xfId="14178" xr:uid="{00000000-0005-0000-0000-00005D370000}"/>
    <cellStyle name="Normal 5 16 2 6 3 8" xfId="14179" xr:uid="{00000000-0005-0000-0000-00005E370000}"/>
    <cellStyle name="Normal 5 16 2 6 4" xfId="14180" xr:uid="{00000000-0005-0000-0000-00005F370000}"/>
    <cellStyle name="Normal 5 16 2 6 4 2" xfId="14181" xr:uid="{00000000-0005-0000-0000-000060370000}"/>
    <cellStyle name="Normal 5 16 2 6 4 3" xfId="14182" xr:uid="{00000000-0005-0000-0000-000061370000}"/>
    <cellStyle name="Normal 5 16 2 6 4 4" xfId="14183" xr:uid="{00000000-0005-0000-0000-000062370000}"/>
    <cellStyle name="Normal 5 16 2 6 4 5" xfId="14184" xr:uid="{00000000-0005-0000-0000-000063370000}"/>
    <cellStyle name="Normal 5 16 2 6 4 6" xfId="14185" xr:uid="{00000000-0005-0000-0000-000064370000}"/>
    <cellStyle name="Normal 5 16 2 6 4 7" xfId="14186" xr:uid="{00000000-0005-0000-0000-000065370000}"/>
    <cellStyle name="Normal 5 16 2 6 4 8" xfId="14187" xr:uid="{00000000-0005-0000-0000-000066370000}"/>
    <cellStyle name="Normal 5 16 2 6 5" xfId="14188" xr:uid="{00000000-0005-0000-0000-000067370000}"/>
    <cellStyle name="Normal 5 16 2 6 5 2" xfId="14189" xr:uid="{00000000-0005-0000-0000-000068370000}"/>
    <cellStyle name="Normal 5 16 2 6 5 3" xfId="14190" xr:uid="{00000000-0005-0000-0000-000069370000}"/>
    <cellStyle name="Normal 5 16 2 6 5 4" xfId="14191" xr:uid="{00000000-0005-0000-0000-00006A370000}"/>
    <cellStyle name="Normal 5 16 2 6 5 5" xfId="14192" xr:uid="{00000000-0005-0000-0000-00006B370000}"/>
    <cellStyle name="Normal 5 16 2 6 5 6" xfId="14193" xr:uid="{00000000-0005-0000-0000-00006C370000}"/>
    <cellStyle name="Normal 5 16 2 6 5 7" xfId="14194" xr:uid="{00000000-0005-0000-0000-00006D370000}"/>
    <cellStyle name="Normal 5 16 2 6 5 8" xfId="14195" xr:uid="{00000000-0005-0000-0000-00006E370000}"/>
    <cellStyle name="Normal 5 16 2 6 6" xfId="14196" xr:uid="{00000000-0005-0000-0000-00006F370000}"/>
    <cellStyle name="Normal 5 16 2 6 7" xfId="14197" xr:uid="{00000000-0005-0000-0000-000070370000}"/>
    <cellStyle name="Normal 5 16 2 6 8" xfId="14198" xr:uid="{00000000-0005-0000-0000-000071370000}"/>
    <cellStyle name="Normal 5 16 2 6 9" xfId="14199" xr:uid="{00000000-0005-0000-0000-000072370000}"/>
    <cellStyle name="Normal 5 16 2 7" xfId="14200" xr:uid="{00000000-0005-0000-0000-000073370000}"/>
    <cellStyle name="Normal 5 16 2 7 10" xfId="14201" xr:uid="{00000000-0005-0000-0000-000074370000}"/>
    <cellStyle name="Normal 5 16 2 7 11" xfId="14202" xr:uid="{00000000-0005-0000-0000-000075370000}"/>
    <cellStyle name="Normal 5 16 2 7 12" xfId="14203" xr:uid="{00000000-0005-0000-0000-000076370000}"/>
    <cellStyle name="Normal 5 16 2 7 2" xfId="14204" xr:uid="{00000000-0005-0000-0000-000077370000}"/>
    <cellStyle name="Normal 5 16 2 7 2 2" xfId="14205" xr:uid="{00000000-0005-0000-0000-000078370000}"/>
    <cellStyle name="Normal 5 16 2 7 2 3" xfId="14206" xr:uid="{00000000-0005-0000-0000-000079370000}"/>
    <cellStyle name="Normal 5 16 2 7 2 4" xfId="14207" xr:uid="{00000000-0005-0000-0000-00007A370000}"/>
    <cellStyle name="Normal 5 16 2 7 2 5" xfId="14208" xr:uid="{00000000-0005-0000-0000-00007B370000}"/>
    <cellStyle name="Normal 5 16 2 7 2 6" xfId="14209" xr:uid="{00000000-0005-0000-0000-00007C370000}"/>
    <cellStyle name="Normal 5 16 2 7 2 7" xfId="14210" xr:uid="{00000000-0005-0000-0000-00007D370000}"/>
    <cellStyle name="Normal 5 16 2 7 2 8" xfId="14211" xr:uid="{00000000-0005-0000-0000-00007E370000}"/>
    <cellStyle name="Normal 5 16 2 7 3" xfId="14212" xr:uid="{00000000-0005-0000-0000-00007F370000}"/>
    <cellStyle name="Normal 5 16 2 7 3 2" xfId="14213" xr:uid="{00000000-0005-0000-0000-000080370000}"/>
    <cellStyle name="Normal 5 16 2 7 3 3" xfId="14214" xr:uid="{00000000-0005-0000-0000-000081370000}"/>
    <cellStyle name="Normal 5 16 2 7 3 4" xfId="14215" xr:uid="{00000000-0005-0000-0000-000082370000}"/>
    <cellStyle name="Normal 5 16 2 7 3 5" xfId="14216" xr:uid="{00000000-0005-0000-0000-000083370000}"/>
    <cellStyle name="Normal 5 16 2 7 3 6" xfId="14217" xr:uid="{00000000-0005-0000-0000-000084370000}"/>
    <cellStyle name="Normal 5 16 2 7 3 7" xfId="14218" xr:uid="{00000000-0005-0000-0000-000085370000}"/>
    <cellStyle name="Normal 5 16 2 7 3 8" xfId="14219" xr:uid="{00000000-0005-0000-0000-000086370000}"/>
    <cellStyle name="Normal 5 16 2 7 4" xfId="14220" xr:uid="{00000000-0005-0000-0000-000087370000}"/>
    <cellStyle name="Normal 5 16 2 7 4 2" xfId="14221" xr:uid="{00000000-0005-0000-0000-000088370000}"/>
    <cellStyle name="Normal 5 16 2 7 4 3" xfId="14222" xr:uid="{00000000-0005-0000-0000-000089370000}"/>
    <cellStyle name="Normal 5 16 2 7 4 4" xfId="14223" xr:uid="{00000000-0005-0000-0000-00008A370000}"/>
    <cellStyle name="Normal 5 16 2 7 4 5" xfId="14224" xr:uid="{00000000-0005-0000-0000-00008B370000}"/>
    <cellStyle name="Normal 5 16 2 7 4 6" xfId="14225" xr:uid="{00000000-0005-0000-0000-00008C370000}"/>
    <cellStyle name="Normal 5 16 2 7 4 7" xfId="14226" xr:uid="{00000000-0005-0000-0000-00008D370000}"/>
    <cellStyle name="Normal 5 16 2 7 4 8" xfId="14227" xr:uid="{00000000-0005-0000-0000-00008E370000}"/>
    <cellStyle name="Normal 5 16 2 7 5" xfId="14228" xr:uid="{00000000-0005-0000-0000-00008F370000}"/>
    <cellStyle name="Normal 5 16 2 7 5 2" xfId="14229" xr:uid="{00000000-0005-0000-0000-000090370000}"/>
    <cellStyle name="Normal 5 16 2 7 5 3" xfId="14230" xr:uid="{00000000-0005-0000-0000-000091370000}"/>
    <cellStyle name="Normal 5 16 2 7 5 4" xfId="14231" xr:uid="{00000000-0005-0000-0000-000092370000}"/>
    <cellStyle name="Normal 5 16 2 7 5 5" xfId="14232" xr:uid="{00000000-0005-0000-0000-000093370000}"/>
    <cellStyle name="Normal 5 16 2 7 5 6" xfId="14233" xr:uid="{00000000-0005-0000-0000-000094370000}"/>
    <cellStyle name="Normal 5 16 2 7 5 7" xfId="14234" xr:uid="{00000000-0005-0000-0000-000095370000}"/>
    <cellStyle name="Normal 5 16 2 7 5 8" xfId="14235" xr:uid="{00000000-0005-0000-0000-000096370000}"/>
    <cellStyle name="Normal 5 16 2 7 6" xfId="14236" xr:uid="{00000000-0005-0000-0000-000097370000}"/>
    <cellStyle name="Normal 5 16 2 7 7" xfId="14237" xr:uid="{00000000-0005-0000-0000-000098370000}"/>
    <cellStyle name="Normal 5 16 2 7 8" xfId="14238" xr:uid="{00000000-0005-0000-0000-000099370000}"/>
    <cellStyle name="Normal 5 16 2 7 9" xfId="14239" xr:uid="{00000000-0005-0000-0000-00009A370000}"/>
    <cellStyle name="Normal 5 16 2 8" xfId="14240" xr:uid="{00000000-0005-0000-0000-00009B370000}"/>
    <cellStyle name="Normal 5 16 2 8 10" xfId="14241" xr:uid="{00000000-0005-0000-0000-00009C370000}"/>
    <cellStyle name="Normal 5 16 2 8 11" xfId="14242" xr:uid="{00000000-0005-0000-0000-00009D370000}"/>
    <cellStyle name="Normal 5 16 2 8 12" xfId="14243" xr:uid="{00000000-0005-0000-0000-00009E370000}"/>
    <cellStyle name="Normal 5 16 2 8 2" xfId="14244" xr:uid="{00000000-0005-0000-0000-00009F370000}"/>
    <cellStyle name="Normal 5 16 2 8 2 2" xfId="14245" xr:uid="{00000000-0005-0000-0000-0000A0370000}"/>
    <cellStyle name="Normal 5 16 2 8 2 3" xfId="14246" xr:uid="{00000000-0005-0000-0000-0000A1370000}"/>
    <cellStyle name="Normal 5 16 2 8 2 4" xfId="14247" xr:uid="{00000000-0005-0000-0000-0000A2370000}"/>
    <cellStyle name="Normal 5 16 2 8 2 5" xfId="14248" xr:uid="{00000000-0005-0000-0000-0000A3370000}"/>
    <cellStyle name="Normal 5 16 2 8 2 6" xfId="14249" xr:uid="{00000000-0005-0000-0000-0000A4370000}"/>
    <cellStyle name="Normal 5 16 2 8 2 7" xfId="14250" xr:uid="{00000000-0005-0000-0000-0000A5370000}"/>
    <cellStyle name="Normal 5 16 2 8 2 8" xfId="14251" xr:uid="{00000000-0005-0000-0000-0000A6370000}"/>
    <cellStyle name="Normal 5 16 2 8 3" xfId="14252" xr:uid="{00000000-0005-0000-0000-0000A7370000}"/>
    <cellStyle name="Normal 5 16 2 8 3 2" xfId="14253" xr:uid="{00000000-0005-0000-0000-0000A8370000}"/>
    <cellStyle name="Normal 5 16 2 8 3 3" xfId="14254" xr:uid="{00000000-0005-0000-0000-0000A9370000}"/>
    <cellStyle name="Normal 5 16 2 8 3 4" xfId="14255" xr:uid="{00000000-0005-0000-0000-0000AA370000}"/>
    <cellStyle name="Normal 5 16 2 8 3 5" xfId="14256" xr:uid="{00000000-0005-0000-0000-0000AB370000}"/>
    <cellStyle name="Normal 5 16 2 8 3 6" xfId="14257" xr:uid="{00000000-0005-0000-0000-0000AC370000}"/>
    <cellStyle name="Normal 5 16 2 8 3 7" xfId="14258" xr:uid="{00000000-0005-0000-0000-0000AD370000}"/>
    <cellStyle name="Normal 5 16 2 8 3 8" xfId="14259" xr:uid="{00000000-0005-0000-0000-0000AE370000}"/>
    <cellStyle name="Normal 5 16 2 8 4" xfId="14260" xr:uid="{00000000-0005-0000-0000-0000AF370000}"/>
    <cellStyle name="Normal 5 16 2 8 4 2" xfId="14261" xr:uid="{00000000-0005-0000-0000-0000B0370000}"/>
    <cellStyle name="Normal 5 16 2 8 4 3" xfId="14262" xr:uid="{00000000-0005-0000-0000-0000B1370000}"/>
    <cellStyle name="Normal 5 16 2 8 4 4" xfId="14263" xr:uid="{00000000-0005-0000-0000-0000B2370000}"/>
    <cellStyle name="Normal 5 16 2 8 4 5" xfId="14264" xr:uid="{00000000-0005-0000-0000-0000B3370000}"/>
    <cellStyle name="Normal 5 16 2 8 4 6" xfId="14265" xr:uid="{00000000-0005-0000-0000-0000B4370000}"/>
    <cellStyle name="Normal 5 16 2 8 4 7" xfId="14266" xr:uid="{00000000-0005-0000-0000-0000B5370000}"/>
    <cellStyle name="Normal 5 16 2 8 4 8" xfId="14267" xr:uid="{00000000-0005-0000-0000-0000B6370000}"/>
    <cellStyle name="Normal 5 16 2 8 5" xfId="14268" xr:uid="{00000000-0005-0000-0000-0000B7370000}"/>
    <cellStyle name="Normal 5 16 2 8 5 2" xfId="14269" xr:uid="{00000000-0005-0000-0000-0000B8370000}"/>
    <cellStyle name="Normal 5 16 2 8 5 3" xfId="14270" xr:uid="{00000000-0005-0000-0000-0000B9370000}"/>
    <cellStyle name="Normal 5 16 2 8 5 4" xfId="14271" xr:uid="{00000000-0005-0000-0000-0000BA370000}"/>
    <cellStyle name="Normal 5 16 2 8 5 5" xfId="14272" xr:uid="{00000000-0005-0000-0000-0000BB370000}"/>
    <cellStyle name="Normal 5 16 2 8 5 6" xfId="14273" xr:uid="{00000000-0005-0000-0000-0000BC370000}"/>
    <cellStyle name="Normal 5 16 2 8 5 7" xfId="14274" xr:uid="{00000000-0005-0000-0000-0000BD370000}"/>
    <cellStyle name="Normal 5 16 2 8 5 8" xfId="14275" xr:uid="{00000000-0005-0000-0000-0000BE370000}"/>
    <cellStyle name="Normal 5 16 2 8 6" xfId="14276" xr:uid="{00000000-0005-0000-0000-0000BF370000}"/>
    <cellStyle name="Normal 5 16 2 8 7" xfId="14277" xr:uid="{00000000-0005-0000-0000-0000C0370000}"/>
    <cellStyle name="Normal 5 16 2 8 8" xfId="14278" xr:uid="{00000000-0005-0000-0000-0000C1370000}"/>
    <cellStyle name="Normal 5 16 2 8 9" xfId="14279" xr:uid="{00000000-0005-0000-0000-0000C2370000}"/>
    <cellStyle name="Normal 5 16 2 9" xfId="14280" xr:uid="{00000000-0005-0000-0000-0000C3370000}"/>
    <cellStyle name="Normal 5 16 2 9 10" xfId="14281" xr:uid="{00000000-0005-0000-0000-0000C4370000}"/>
    <cellStyle name="Normal 5 16 2 9 11" xfId="14282" xr:uid="{00000000-0005-0000-0000-0000C5370000}"/>
    <cellStyle name="Normal 5 16 2 9 12" xfId="14283" xr:uid="{00000000-0005-0000-0000-0000C6370000}"/>
    <cellStyle name="Normal 5 16 2 9 2" xfId="14284" xr:uid="{00000000-0005-0000-0000-0000C7370000}"/>
    <cellStyle name="Normal 5 16 2 9 2 2" xfId="14285" xr:uid="{00000000-0005-0000-0000-0000C8370000}"/>
    <cellStyle name="Normal 5 16 2 9 2 3" xfId="14286" xr:uid="{00000000-0005-0000-0000-0000C9370000}"/>
    <cellStyle name="Normal 5 16 2 9 2 4" xfId="14287" xr:uid="{00000000-0005-0000-0000-0000CA370000}"/>
    <cellStyle name="Normal 5 16 2 9 2 5" xfId="14288" xr:uid="{00000000-0005-0000-0000-0000CB370000}"/>
    <cellStyle name="Normal 5 16 2 9 2 6" xfId="14289" xr:uid="{00000000-0005-0000-0000-0000CC370000}"/>
    <cellStyle name="Normal 5 16 2 9 2 7" xfId="14290" xr:uid="{00000000-0005-0000-0000-0000CD370000}"/>
    <cellStyle name="Normal 5 16 2 9 2 8" xfId="14291" xr:uid="{00000000-0005-0000-0000-0000CE370000}"/>
    <cellStyle name="Normal 5 16 2 9 3" xfId="14292" xr:uid="{00000000-0005-0000-0000-0000CF370000}"/>
    <cellStyle name="Normal 5 16 2 9 3 2" xfId="14293" xr:uid="{00000000-0005-0000-0000-0000D0370000}"/>
    <cellStyle name="Normal 5 16 2 9 3 3" xfId="14294" xr:uid="{00000000-0005-0000-0000-0000D1370000}"/>
    <cellStyle name="Normal 5 16 2 9 3 4" xfId="14295" xr:uid="{00000000-0005-0000-0000-0000D2370000}"/>
    <cellStyle name="Normal 5 16 2 9 3 5" xfId="14296" xr:uid="{00000000-0005-0000-0000-0000D3370000}"/>
    <cellStyle name="Normal 5 16 2 9 3 6" xfId="14297" xr:uid="{00000000-0005-0000-0000-0000D4370000}"/>
    <cellStyle name="Normal 5 16 2 9 3 7" xfId="14298" xr:uid="{00000000-0005-0000-0000-0000D5370000}"/>
    <cellStyle name="Normal 5 16 2 9 3 8" xfId="14299" xr:uid="{00000000-0005-0000-0000-0000D6370000}"/>
    <cellStyle name="Normal 5 16 2 9 4" xfId="14300" xr:uid="{00000000-0005-0000-0000-0000D7370000}"/>
    <cellStyle name="Normal 5 16 2 9 4 2" xfId="14301" xr:uid="{00000000-0005-0000-0000-0000D8370000}"/>
    <cellStyle name="Normal 5 16 2 9 4 3" xfId="14302" xr:uid="{00000000-0005-0000-0000-0000D9370000}"/>
    <cellStyle name="Normal 5 16 2 9 4 4" xfId="14303" xr:uid="{00000000-0005-0000-0000-0000DA370000}"/>
    <cellStyle name="Normal 5 16 2 9 4 5" xfId="14304" xr:uid="{00000000-0005-0000-0000-0000DB370000}"/>
    <cellStyle name="Normal 5 16 2 9 4 6" xfId="14305" xr:uid="{00000000-0005-0000-0000-0000DC370000}"/>
    <cellStyle name="Normal 5 16 2 9 4 7" xfId="14306" xr:uid="{00000000-0005-0000-0000-0000DD370000}"/>
    <cellStyle name="Normal 5 16 2 9 4 8" xfId="14307" xr:uid="{00000000-0005-0000-0000-0000DE370000}"/>
    <cellStyle name="Normal 5 16 2 9 5" xfId="14308" xr:uid="{00000000-0005-0000-0000-0000DF370000}"/>
    <cellStyle name="Normal 5 16 2 9 5 2" xfId="14309" xr:uid="{00000000-0005-0000-0000-0000E0370000}"/>
    <cellStyle name="Normal 5 16 2 9 5 3" xfId="14310" xr:uid="{00000000-0005-0000-0000-0000E1370000}"/>
    <cellStyle name="Normal 5 16 2 9 5 4" xfId="14311" xr:uid="{00000000-0005-0000-0000-0000E2370000}"/>
    <cellStyle name="Normal 5 16 2 9 5 5" xfId="14312" xr:uid="{00000000-0005-0000-0000-0000E3370000}"/>
    <cellStyle name="Normal 5 16 2 9 5 6" xfId="14313" xr:uid="{00000000-0005-0000-0000-0000E4370000}"/>
    <cellStyle name="Normal 5 16 2 9 5 7" xfId="14314" xr:uid="{00000000-0005-0000-0000-0000E5370000}"/>
    <cellStyle name="Normal 5 16 2 9 5 8" xfId="14315" xr:uid="{00000000-0005-0000-0000-0000E6370000}"/>
    <cellStyle name="Normal 5 16 2 9 6" xfId="14316" xr:uid="{00000000-0005-0000-0000-0000E7370000}"/>
    <cellStyle name="Normal 5 16 2 9 7" xfId="14317" xr:uid="{00000000-0005-0000-0000-0000E8370000}"/>
    <cellStyle name="Normal 5 16 2 9 8" xfId="14318" xr:uid="{00000000-0005-0000-0000-0000E9370000}"/>
    <cellStyle name="Normal 5 16 2 9 9" xfId="14319" xr:uid="{00000000-0005-0000-0000-0000EA370000}"/>
    <cellStyle name="Normal 5 16 20" xfId="14320" xr:uid="{00000000-0005-0000-0000-0000EB370000}"/>
    <cellStyle name="Normal 5 16 20 2" xfId="14321" xr:uid="{00000000-0005-0000-0000-0000EC370000}"/>
    <cellStyle name="Normal 5 16 20 3" xfId="14322" xr:uid="{00000000-0005-0000-0000-0000ED370000}"/>
    <cellStyle name="Normal 5 16 20 4" xfId="14323" xr:uid="{00000000-0005-0000-0000-0000EE370000}"/>
    <cellStyle name="Normal 5 16 20 5" xfId="14324" xr:uid="{00000000-0005-0000-0000-0000EF370000}"/>
    <cellStyle name="Normal 5 16 20 6" xfId="14325" xr:uid="{00000000-0005-0000-0000-0000F0370000}"/>
    <cellStyle name="Normal 5 16 20 7" xfId="14326" xr:uid="{00000000-0005-0000-0000-0000F1370000}"/>
    <cellStyle name="Normal 5 16 20 8" xfId="14327" xr:uid="{00000000-0005-0000-0000-0000F2370000}"/>
    <cellStyle name="Normal 5 16 21" xfId="14328" xr:uid="{00000000-0005-0000-0000-0000F3370000}"/>
    <cellStyle name="Normal 5 16 22" xfId="14329" xr:uid="{00000000-0005-0000-0000-0000F4370000}"/>
    <cellStyle name="Normal 5 16 23" xfId="14330" xr:uid="{00000000-0005-0000-0000-0000F5370000}"/>
    <cellStyle name="Normal 5 16 24" xfId="14331" xr:uid="{00000000-0005-0000-0000-0000F6370000}"/>
    <cellStyle name="Normal 5 16 25" xfId="14332" xr:uid="{00000000-0005-0000-0000-0000F7370000}"/>
    <cellStyle name="Normal 5 16 26" xfId="14333" xr:uid="{00000000-0005-0000-0000-0000F8370000}"/>
    <cellStyle name="Normal 5 16 27" xfId="14334" xr:uid="{00000000-0005-0000-0000-0000F9370000}"/>
    <cellStyle name="Normal 5 16 3" xfId="14335" xr:uid="{00000000-0005-0000-0000-0000FA370000}"/>
    <cellStyle name="Normal 5 16 3 10" xfId="14336" xr:uid="{00000000-0005-0000-0000-0000FB370000}"/>
    <cellStyle name="Normal 5 16 3 10 10" xfId="14337" xr:uid="{00000000-0005-0000-0000-0000FC370000}"/>
    <cellStyle name="Normal 5 16 3 10 11" xfId="14338" xr:uid="{00000000-0005-0000-0000-0000FD370000}"/>
    <cellStyle name="Normal 5 16 3 10 12" xfId="14339" xr:uid="{00000000-0005-0000-0000-0000FE370000}"/>
    <cellStyle name="Normal 5 16 3 10 2" xfId="14340" xr:uid="{00000000-0005-0000-0000-0000FF370000}"/>
    <cellStyle name="Normal 5 16 3 10 2 2" xfId="14341" xr:uid="{00000000-0005-0000-0000-000000380000}"/>
    <cellStyle name="Normal 5 16 3 10 2 3" xfId="14342" xr:uid="{00000000-0005-0000-0000-000001380000}"/>
    <cellStyle name="Normal 5 16 3 10 2 4" xfId="14343" xr:uid="{00000000-0005-0000-0000-000002380000}"/>
    <cellStyle name="Normal 5 16 3 10 2 5" xfId="14344" xr:uid="{00000000-0005-0000-0000-000003380000}"/>
    <cellStyle name="Normal 5 16 3 10 2 6" xfId="14345" xr:uid="{00000000-0005-0000-0000-000004380000}"/>
    <cellStyle name="Normal 5 16 3 10 2 7" xfId="14346" xr:uid="{00000000-0005-0000-0000-000005380000}"/>
    <cellStyle name="Normal 5 16 3 10 2 8" xfId="14347" xr:uid="{00000000-0005-0000-0000-000006380000}"/>
    <cellStyle name="Normal 5 16 3 10 3" xfId="14348" xr:uid="{00000000-0005-0000-0000-000007380000}"/>
    <cellStyle name="Normal 5 16 3 10 3 2" xfId="14349" xr:uid="{00000000-0005-0000-0000-000008380000}"/>
    <cellStyle name="Normal 5 16 3 10 3 3" xfId="14350" xr:uid="{00000000-0005-0000-0000-000009380000}"/>
    <cellStyle name="Normal 5 16 3 10 3 4" xfId="14351" xr:uid="{00000000-0005-0000-0000-00000A380000}"/>
    <cellStyle name="Normal 5 16 3 10 3 5" xfId="14352" xr:uid="{00000000-0005-0000-0000-00000B380000}"/>
    <cellStyle name="Normal 5 16 3 10 3 6" xfId="14353" xr:uid="{00000000-0005-0000-0000-00000C380000}"/>
    <cellStyle name="Normal 5 16 3 10 3 7" xfId="14354" xr:uid="{00000000-0005-0000-0000-00000D380000}"/>
    <cellStyle name="Normal 5 16 3 10 3 8" xfId="14355" xr:uid="{00000000-0005-0000-0000-00000E380000}"/>
    <cellStyle name="Normal 5 16 3 10 4" xfId="14356" xr:uid="{00000000-0005-0000-0000-00000F380000}"/>
    <cellStyle name="Normal 5 16 3 10 4 2" xfId="14357" xr:uid="{00000000-0005-0000-0000-000010380000}"/>
    <cellStyle name="Normal 5 16 3 10 4 3" xfId="14358" xr:uid="{00000000-0005-0000-0000-000011380000}"/>
    <cellStyle name="Normal 5 16 3 10 4 4" xfId="14359" xr:uid="{00000000-0005-0000-0000-000012380000}"/>
    <cellStyle name="Normal 5 16 3 10 4 5" xfId="14360" xr:uid="{00000000-0005-0000-0000-000013380000}"/>
    <cellStyle name="Normal 5 16 3 10 4 6" xfId="14361" xr:uid="{00000000-0005-0000-0000-000014380000}"/>
    <cellStyle name="Normal 5 16 3 10 4 7" xfId="14362" xr:uid="{00000000-0005-0000-0000-000015380000}"/>
    <cellStyle name="Normal 5 16 3 10 4 8" xfId="14363" xr:uid="{00000000-0005-0000-0000-000016380000}"/>
    <cellStyle name="Normal 5 16 3 10 5" xfId="14364" xr:uid="{00000000-0005-0000-0000-000017380000}"/>
    <cellStyle name="Normal 5 16 3 10 5 2" xfId="14365" xr:uid="{00000000-0005-0000-0000-000018380000}"/>
    <cellStyle name="Normal 5 16 3 10 5 3" xfId="14366" xr:uid="{00000000-0005-0000-0000-000019380000}"/>
    <cellStyle name="Normal 5 16 3 10 5 4" xfId="14367" xr:uid="{00000000-0005-0000-0000-00001A380000}"/>
    <cellStyle name="Normal 5 16 3 10 5 5" xfId="14368" xr:uid="{00000000-0005-0000-0000-00001B380000}"/>
    <cellStyle name="Normal 5 16 3 10 5 6" xfId="14369" xr:uid="{00000000-0005-0000-0000-00001C380000}"/>
    <cellStyle name="Normal 5 16 3 10 5 7" xfId="14370" xr:uid="{00000000-0005-0000-0000-00001D380000}"/>
    <cellStyle name="Normal 5 16 3 10 5 8" xfId="14371" xr:uid="{00000000-0005-0000-0000-00001E380000}"/>
    <cellStyle name="Normal 5 16 3 10 6" xfId="14372" xr:uid="{00000000-0005-0000-0000-00001F380000}"/>
    <cellStyle name="Normal 5 16 3 10 7" xfId="14373" xr:uid="{00000000-0005-0000-0000-000020380000}"/>
    <cellStyle name="Normal 5 16 3 10 8" xfId="14374" xr:uid="{00000000-0005-0000-0000-000021380000}"/>
    <cellStyle name="Normal 5 16 3 10 9" xfId="14375" xr:uid="{00000000-0005-0000-0000-000022380000}"/>
    <cellStyle name="Normal 5 16 3 11" xfId="14376" xr:uid="{00000000-0005-0000-0000-000023380000}"/>
    <cellStyle name="Normal 5 16 3 11 10" xfId="14377" xr:uid="{00000000-0005-0000-0000-000024380000}"/>
    <cellStyle name="Normal 5 16 3 11 11" xfId="14378" xr:uid="{00000000-0005-0000-0000-000025380000}"/>
    <cellStyle name="Normal 5 16 3 11 12" xfId="14379" xr:uid="{00000000-0005-0000-0000-000026380000}"/>
    <cellStyle name="Normal 5 16 3 11 2" xfId="14380" xr:uid="{00000000-0005-0000-0000-000027380000}"/>
    <cellStyle name="Normal 5 16 3 11 2 2" xfId="14381" xr:uid="{00000000-0005-0000-0000-000028380000}"/>
    <cellStyle name="Normal 5 16 3 11 2 3" xfId="14382" xr:uid="{00000000-0005-0000-0000-000029380000}"/>
    <cellStyle name="Normal 5 16 3 11 2 4" xfId="14383" xr:uid="{00000000-0005-0000-0000-00002A380000}"/>
    <cellStyle name="Normal 5 16 3 11 2 5" xfId="14384" xr:uid="{00000000-0005-0000-0000-00002B380000}"/>
    <cellStyle name="Normal 5 16 3 11 2 6" xfId="14385" xr:uid="{00000000-0005-0000-0000-00002C380000}"/>
    <cellStyle name="Normal 5 16 3 11 2 7" xfId="14386" xr:uid="{00000000-0005-0000-0000-00002D380000}"/>
    <cellStyle name="Normal 5 16 3 11 2 8" xfId="14387" xr:uid="{00000000-0005-0000-0000-00002E380000}"/>
    <cellStyle name="Normal 5 16 3 11 3" xfId="14388" xr:uid="{00000000-0005-0000-0000-00002F380000}"/>
    <cellStyle name="Normal 5 16 3 11 3 2" xfId="14389" xr:uid="{00000000-0005-0000-0000-000030380000}"/>
    <cellStyle name="Normal 5 16 3 11 3 3" xfId="14390" xr:uid="{00000000-0005-0000-0000-000031380000}"/>
    <cellStyle name="Normal 5 16 3 11 3 4" xfId="14391" xr:uid="{00000000-0005-0000-0000-000032380000}"/>
    <cellStyle name="Normal 5 16 3 11 3 5" xfId="14392" xr:uid="{00000000-0005-0000-0000-000033380000}"/>
    <cellStyle name="Normal 5 16 3 11 3 6" xfId="14393" xr:uid="{00000000-0005-0000-0000-000034380000}"/>
    <cellStyle name="Normal 5 16 3 11 3 7" xfId="14394" xr:uid="{00000000-0005-0000-0000-000035380000}"/>
    <cellStyle name="Normal 5 16 3 11 3 8" xfId="14395" xr:uid="{00000000-0005-0000-0000-000036380000}"/>
    <cellStyle name="Normal 5 16 3 11 4" xfId="14396" xr:uid="{00000000-0005-0000-0000-000037380000}"/>
    <cellStyle name="Normal 5 16 3 11 4 2" xfId="14397" xr:uid="{00000000-0005-0000-0000-000038380000}"/>
    <cellStyle name="Normal 5 16 3 11 4 3" xfId="14398" xr:uid="{00000000-0005-0000-0000-000039380000}"/>
    <cellStyle name="Normal 5 16 3 11 4 4" xfId="14399" xr:uid="{00000000-0005-0000-0000-00003A380000}"/>
    <cellStyle name="Normal 5 16 3 11 4 5" xfId="14400" xr:uid="{00000000-0005-0000-0000-00003B380000}"/>
    <cellStyle name="Normal 5 16 3 11 4 6" xfId="14401" xr:uid="{00000000-0005-0000-0000-00003C380000}"/>
    <cellStyle name="Normal 5 16 3 11 4 7" xfId="14402" xr:uid="{00000000-0005-0000-0000-00003D380000}"/>
    <cellStyle name="Normal 5 16 3 11 4 8" xfId="14403" xr:uid="{00000000-0005-0000-0000-00003E380000}"/>
    <cellStyle name="Normal 5 16 3 11 5" xfId="14404" xr:uid="{00000000-0005-0000-0000-00003F380000}"/>
    <cellStyle name="Normal 5 16 3 11 5 2" xfId="14405" xr:uid="{00000000-0005-0000-0000-000040380000}"/>
    <cellStyle name="Normal 5 16 3 11 5 3" xfId="14406" xr:uid="{00000000-0005-0000-0000-000041380000}"/>
    <cellStyle name="Normal 5 16 3 11 5 4" xfId="14407" xr:uid="{00000000-0005-0000-0000-000042380000}"/>
    <cellStyle name="Normal 5 16 3 11 5 5" xfId="14408" xr:uid="{00000000-0005-0000-0000-000043380000}"/>
    <cellStyle name="Normal 5 16 3 11 5 6" xfId="14409" xr:uid="{00000000-0005-0000-0000-000044380000}"/>
    <cellStyle name="Normal 5 16 3 11 5 7" xfId="14410" xr:uid="{00000000-0005-0000-0000-000045380000}"/>
    <cellStyle name="Normal 5 16 3 11 5 8" xfId="14411" xr:uid="{00000000-0005-0000-0000-000046380000}"/>
    <cellStyle name="Normal 5 16 3 11 6" xfId="14412" xr:uid="{00000000-0005-0000-0000-000047380000}"/>
    <cellStyle name="Normal 5 16 3 11 7" xfId="14413" xr:uid="{00000000-0005-0000-0000-000048380000}"/>
    <cellStyle name="Normal 5 16 3 11 8" xfId="14414" xr:uid="{00000000-0005-0000-0000-000049380000}"/>
    <cellStyle name="Normal 5 16 3 11 9" xfId="14415" xr:uid="{00000000-0005-0000-0000-00004A380000}"/>
    <cellStyle name="Normal 5 16 3 12" xfId="14416" xr:uid="{00000000-0005-0000-0000-00004B380000}"/>
    <cellStyle name="Normal 5 16 3 12 10" xfId="14417" xr:uid="{00000000-0005-0000-0000-00004C380000}"/>
    <cellStyle name="Normal 5 16 3 12 11" xfId="14418" xr:uid="{00000000-0005-0000-0000-00004D380000}"/>
    <cellStyle name="Normal 5 16 3 12 12" xfId="14419" xr:uid="{00000000-0005-0000-0000-00004E380000}"/>
    <cellStyle name="Normal 5 16 3 12 2" xfId="14420" xr:uid="{00000000-0005-0000-0000-00004F380000}"/>
    <cellStyle name="Normal 5 16 3 12 2 2" xfId="14421" xr:uid="{00000000-0005-0000-0000-000050380000}"/>
    <cellStyle name="Normal 5 16 3 12 2 3" xfId="14422" xr:uid="{00000000-0005-0000-0000-000051380000}"/>
    <cellStyle name="Normal 5 16 3 12 2 4" xfId="14423" xr:uid="{00000000-0005-0000-0000-000052380000}"/>
    <cellStyle name="Normal 5 16 3 12 2 5" xfId="14424" xr:uid="{00000000-0005-0000-0000-000053380000}"/>
    <cellStyle name="Normal 5 16 3 12 2 6" xfId="14425" xr:uid="{00000000-0005-0000-0000-000054380000}"/>
    <cellStyle name="Normal 5 16 3 12 2 7" xfId="14426" xr:uid="{00000000-0005-0000-0000-000055380000}"/>
    <cellStyle name="Normal 5 16 3 12 2 8" xfId="14427" xr:uid="{00000000-0005-0000-0000-000056380000}"/>
    <cellStyle name="Normal 5 16 3 12 3" xfId="14428" xr:uid="{00000000-0005-0000-0000-000057380000}"/>
    <cellStyle name="Normal 5 16 3 12 3 2" xfId="14429" xr:uid="{00000000-0005-0000-0000-000058380000}"/>
    <cellStyle name="Normal 5 16 3 12 3 3" xfId="14430" xr:uid="{00000000-0005-0000-0000-000059380000}"/>
    <cellStyle name="Normal 5 16 3 12 3 4" xfId="14431" xr:uid="{00000000-0005-0000-0000-00005A380000}"/>
    <cellStyle name="Normal 5 16 3 12 3 5" xfId="14432" xr:uid="{00000000-0005-0000-0000-00005B380000}"/>
    <cellStyle name="Normal 5 16 3 12 3 6" xfId="14433" xr:uid="{00000000-0005-0000-0000-00005C380000}"/>
    <cellStyle name="Normal 5 16 3 12 3 7" xfId="14434" xr:uid="{00000000-0005-0000-0000-00005D380000}"/>
    <cellStyle name="Normal 5 16 3 12 3 8" xfId="14435" xr:uid="{00000000-0005-0000-0000-00005E380000}"/>
    <cellStyle name="Normal 5 16 3 12 4" xfId="14436" xr:uid="{00000000-0005-0000-0000-00005F380000}"/>
    <cellStyle name="Normal 5 16 3 12 4 2" xfId="14437" xr:uid="{00000000-0005-0000-0000-000060380000}"/>
    <cellStyle name="Normal 5 16 3 12 4 3" xfId="14438" xr:uid="{00000000-0005-0000-0000-000061380000}"/>
    <cellStyle name="Normal 5 16 3 12 4 4" xfId="14439" xr:uid="{00000000-0005-0000-0000-000062380000}"/>
    <cellStyle name="Normal 5 16 3 12 4 5" xfId="14440" xr:uid="{00000000-0005-0000-0000-000063380000}"/>
    <cellStyle name="Normal 5 16 3 12 4 6" xfId="14441" xr:uid="{00000000-0005-0000-0000-000064380000}"/>
    <cellStyle name="Normal 5 16 3 12 4 7" xfId="14442" xr:uid="{00000000-0005-0000-0000-000065380000}"/>
    <cellStyle name="Normal 5 16 3 12 4 8" xfId="14443" xr:uid="{00000000-0005-0000-0000-000066380000}"/>
    <cellStyle name="Normal 5 16 3 12 5" xfId="14444" xr:uid="{00000000-0005-0000-0000-000067380000}"/>
    <cellStyle name="Normal 5 16 3 12 5 2" xfId="14445" xr:uid="{00000000-0005-0000-0000-000068380000}"/>
    <cellStyle name="Normal 5 16 3 12 5 3" xfId="14446" xr:uid="{00000000-0005-0000-0000-000069380000}"/>
    <cellStyle name="Normal 5 16 3 12 5 4" xfId="14447" xr:uid="{00000000-0005-0000-0000-00006A380000}"/>
    <cellStyle name="Normal 5 16 3 12 5 5" xfId="14448" xr:uid="{00000000-0005-0000-0000-00006B380000}"/>
    <cellStyle name="Normal 5 16 3 12 5 6" xfId="14449" xr:uid="{00000000-0005-0000-0000-00006C380000}"/>
    <cellStyle name="Normal 5 16 3 12 5 7" xfId="14450" xr:uid="{00000000-0005-0000-0000-00006D380000}"/>
    <cellStyle name="Normal 5 16 3 12 5 8" xfId="14451" xr:uid="{00000000-0005-0000-0000-00006E380000}"/>
    <cellStyle name="Normal 5 16 3 12 6" xfId="14452" xr:uid="{00000000-0005-0000-0000-00006F380000}"/>
    <cellStyle name="Normal 5 16 3 12 7" xfId="14453" xr:uid="{00000000-0005-0000-0000-000070380000}"/>
    <cellStyle name="Normal 5 16 3 12 8" xfId="14454" xr:uid="{00000000-0005-0000-0000-000071380000}"/>
    <cellStyle name="Normal 5 16 3 12 9" xfId="14455" xr:uid="{00000000-0005-0000-0000-000072380000}"/>
    <cellStyle name="Normal 5 16 3 13" xfId="14456" xr:uid="{00000000-0005-0000-0000-000073380000}"/>
    <cellStyle name="Normal 5 16 3 13 10" xfId="14457" xr:uid="{00000000-0005-0000-0000-000074380000}"/>
    <cellStyle name="Normal 5 16 3 13 11" xfId="14458" xr:uid="{00000000-0005-0000-0000-000075380000}"/>
    <cellStyle name="Normal 5 16 3 13 12" xfId="14459" xr:uid="{00000000-0005-0000-0000-000076380000}"/>
    <cellStyle name="Normal 5 16 3 13 2" xfId="14460" xr:uid="{00000000-0005-0000-0000-000077380000}"/>
    <cellStyle name="Normal 5 16 3 13 2 2" xfId="14461" xr:uid="{00000000-0005-0000-0000-000078380000}"/>
    <cellStyle name="Normal 5 16 3 13 2 3" xfId="14462" xr:uid="{00000000-0005-0000-0000-000079380000}"/>
    <cellStyle name="Normal 5 16 3 13 2 4" xfId="14463" xr:uid="{00000000-0005-0000-0000-00007A380000}"/>
    <cellStyle name="Normal 5 16 3 13 2 5" xfId="14464" xr:uid="{00000000-0005-0000-0000-00007B380000}"/>
    <cellStyle name="Normal 5 16 3 13 2 6" xfId="14465" xr:uid="{00000000-0005-0000-0000-00007C380000}"/>
    <cellStyle name="Normal 5 16 3 13 2 7" xfId="14466" xr:uid="{00000000-0005-0000-0000-00007D380000}"/>
    <cellStyle name="Normal 5 16 3 13 2 8" xfId="14467" xr:uid="{00000000-0005-0000-0000-00007E380000}"/>
    <cellStyle name="Normal 5 16 3 13 3" xfId="14468" xr:uid="{00000000-0005-0000-0000-00007F380000}"/>
    <cellStyle name="Normal 5 16 3 13 3 2" xfId="14469" xr:uid="{00000000-0005-0000-0000-000080380000}"/>
    <cellStyle name="Normal 5 16 3 13 3 3" xfId="14470" xr:uid="{00000000-0005-0000-0000-000081380000}"/>
    <cellStyle name="Normal 5 16 3 13 3 4" xfId="14471" xr:uid="{00000000-0005-0000-0000-000082380000}"/>
    <cellStyle name="Normal 5 16 3 13 3 5" xfId="14472" xr:uid="{00000000-0005-0000-0000-000083380000}"/>
    <cellStyle name="Normal 5 16 3 13 3 6" xfId="14473" xr:uid="{00000000-0005-0000-0000-000084380000}"/>
    <cellStyle name="Normal 5 16 3 13 3 7" xfId="14474" xr:uid="{00000000-0005-0000-0000-000085380000}"/>
    <cellStyle name="Normal 5 16 3 13 3 8" xfId="14475" xr:uid="{00000000-0005-0000-0000-000086380000}"/>
    <cellStyle name="Normal 5 16 3 13 4" xfId="14476" xr:uid="{00000000-0005-0000-0000-000087380000}"/>
    <cellStyle name="Normal 5 16 3 13 4 2" xfId="14477" xr:uid="{00000000-0005-0000-0000-000088380000}"/>
    <cellStyle name="Normal 5 16 3 13 4 3" xfId="14478" xr:uid="{00000000-0005-0000-0000-000089380000}"/>
    <cellStyle name="Normal 5 16 3 13 4 4" xfId="14479" xr:uid="{00000000-0005-0000-0000-00008A380000}"/>
    <cellStyle name="Normal 5 16 3 13 4 5" xfId="14480" xr:uid="{00000000-0005-0000-0000-00008B380000}"/>
    <cellStyle name="Normal 5 16 3 13 4 6" xfId="14481" xr:uid="{00000000-0005-0000-0000-00008C380000}"/>
    <cellStyle name="Normal 5 16 3 13 4 7" xfId="14482" xr:uid="{00000000-0005-0000-0000-00008D380000}"/>
    <cellStyle name="Normal 5 16 3 13 4 8" xfId="14483" xr:uid="{00000000-0005-0000-0000-00008E380000}"/>
    <cellStyle name="Normal 5 16 3 13 5" xfId="14484" xr:uid="{00000000-0005-0000-0000-00008F380000}"/>
    <cellStyle name="Normal 5 16 3 13 5 2" xfId="14485" xr:uid="{00000000-0005-0000-0000-000090380000}"/>
    <cellStyle name="Normal 5 16 3 13 5 3" xfId="14486" xr:uid="{00000000-0005-0000-0000-000091380000}"/>
    <cellStyle name="Normal 5 16 3 13 5 4" xfId="14487" xr:uid="{00000000-0005-0000-0000-000092380000}"/>
    <cellStyle name="Normal 5 16 3 13 5 5" xfId="14488" xr:uid="{00000000-0005-0000-0000-000093380000}"/>
    <cellStyle name="Normal 5 16 3 13 5 6" xfId="14489" xr:uid="{00000000-0005-0000-0000-000094380000}"/>
    <cellStyle name="Normal 5 16 3 13 5 7" xfId="14490" xr:uid="{00000000-0005-0000-0000-000095380000}"/>
    <cellStyle name="Normal 5 16 3 13 5 8" xfId="14491" xr:uid="{00000000-0005-0000-0000-000096380000}"/>
    <cellStyle name="Normal 5 16 3 13 6" xfId="14492" xr:uid="{00000000-0005-0000-0000-000097380000}"/>
    <cellStyle name="Normal 5 16 3 13 7" xfId="14493" xr:uid="{00000000-0005-0000-0000-000098380000}"/>
    <cellStyle name="Normal 5 16 3 13 8" xfId="14494" xr:uid="{00000000-0005-0000-0000-000099380000}"/>
    <cellStyle name="Normal 5 16 3 13 9" xfId="14495" xr:uid="{00000000-0005-0000-0000-00009A380000}"/>
    <cellStyle name="Normal 5 16 3 14" xfId="14496" xr:uid="{00000000-0005-0000-0000-00009B380000}"/>
    <cellStyle name="Normal 5 16 3 14 2" xfId="14497" xr:uid="{00000000-0005-0000-0000-00009C380000}"/>
    <cellStyle name="Normal 5 16 3 14 3" xfId="14498" xr:uid="{00000000-0005-0000-0000-00009D380000}"/>
    <cellStyle name="Normal 5 16 3 14 4" xfId="14499" xr:uid="{00000000-0005-0000-0000-00009E380000}"/>
    <cellStyle name="Normal 5 16 3 14 5" xfId="14500" xr:uid="{00000000-0005-0000-0000-00009F380000}"/>
    <cellStyle name="Normal 5 16 3 14 6" xfId="14501" xr:uid="{00000000-0005-0000-0000-0000A0380000}"/>
    <cellStyle name="Normal 5 16 3 14 7" xfId="14502" xr:uid="{00000000-0005-0000-0000-0000A1380000}"/>
    <cellStyle name="Normal 5 16 3 14 8" xfId="14503" xr:uid="{00000000-0005-0000-0000-0000A2380000}"/>
    <cellStyle name="Normal 5 16 3 15" xfId="14504" xr:uid="{00000000-0005-0000-0000-0000A3380000}"/>
    <cellStyle name="Normal 5 16 3 15 2" xfId="14505" xr:uid="{00000000-0005-0000-0000-0000A4380000}"/>
    <cellStyle name="Normal 5 16 3 15 3" xfId="14506" xr:uid="{00000000-0005-0000-0000-0000A5380000}"/>
    <cellStyle name="Normal 5 16 3 15 4" xfId="14507" xr:uid="{00000000-0005-0000-0000-0000A6380000}"/>
    <cellStyle name="Normal 5 16 3 15 5" xfId="14508" xr:uid="{00000000-0005-0000-0000-0000A7380000}"/>
    <cellStyle name="Normal 5 16 3 15 6" xfId="14509" xr:uid="{00000000-0005-0000-0000-0000A8380000}"/>
    <cellStyle name="Normal 5 16 3 15 7" xfId="14510" xr:uid="{00000000-0005-0000-0000-0000A9380000}"/>
    <cellStyle name="Normal 5 16 3 15 8" xfId="14511" xr:uid="{00000000-0005-0000-0000-0000AA380000}"/>
    <cellStyle name="Normal 5 16 3 16" xfId="14512" xr:uid="{00000000-0005-0000-0000-0000AB380000}"/>
    <cellStyle name="Normal 5 16 3 16 2" xfId="14513" xr:uid="{00000000-0005-0000-0000-0000AC380000}"/>
    <cellStyle name="Normal 5 16 3 16 3" xfId="14514" xr:uid="{00000000-0005-0000-0000-0000AD380000}"/>
    <cellStyle name="Normal 5 16 3 16 4" xfId="14515" xr:uid="{00000000-0005-0000-0000-0000AE380000}"/>
    <cellStyle name="Normal 5 16 3 16 5" xfId="14516" xr:uid="{00000000-0005-0000-0000-0000AF380000}"/>
    <cellStyle name="Normal 5 16 3 16 6" xfId="14517" xr:uid="{00000000-0005-0000-0000-0000B0380000}"/>
    <cellStyle name="Normal 5 16 3 16 7" xfId="14518" xr:uid="{00000000-0005-0000-0000-0000B1380000}"/>
    <cellStyle name="Normal 5 16 3 16 8" xfId="14519" xr:uid="{00000000-0005-0000-0000-0000B2380000}"/>
    <cellStyle name="Normal 5 16 3 17" xfId="14520" xr:uid="{00000000-0005-0000-0000-0000B3380000}"/>
    <cellStyle name="Normal 5 16 3 17 2" xfId="14521" xr:uid="{00000000-0005-0000-0000-0000B4380000}"/>
    <cellStyle name="Normal 5 16 3 17 3" xfId="14522" xr:uid="{00000000-0005-0000-0000-0000B5380000}"/>
    <cellStyle name="Normal 5 16 3 17 4" xfId="14523" xr:uid="{00000000-0005-0000-0000-0000B6380000}"/>
    <cellStyle name="Normal 5 16 3 17 5" xfId="14524" xr:uid="{00000000-0005-0000-0000-0000B7380000}"/>
    <cellStyle name="Normal 5 16 3 17 6" xfId="14525" xr:uid="{00000000-0005-0000-0000-0000B8380000}"/>
    <cellStyle name="Normal 5 16 3 17 7" xfId="14526" xr:uid="{00000000-0005-0000-0000-0000B9380000}"/>
    <cellStyle name="Normal 5 16 3 17 8" xfId="14527" xr:uid="{00000000-0005-0000-0000-0000BA380000}"/>
    <cellStyle name="Normal 5 16 3 18" xfId="14528" xr:uid="{00000000-0005-0000-0000-0000BB380000}"/>
    <cellStyle name="Normal 5 16 3 19" xfId="14529" xr:uid="{00000000-0005-0000-0000-0000BC380000}"/>
    <cellStyle name="Normal 5 16 3 2" xfId="14530" xr:uid="{00000000-0005-0000-0000-0000BD380000}"/>
    <cellStyle name="Normal 5 16 3 2 10" xfId="14531" xr:uid="{00000000-0005-0000-0000-0000BE380000}"/>
    <cellStyle name="Normal 5 16 3 2 11" xfId="14532" xr:uid="{00000000-0005-0000-0000-0000BF380000}"/>
    <cellStyle name="Normal 5 16 3 2 12" xfId="14533" xr:uid="{00000000-0005-0000-0000-0000C0380000}"/>
    <cellStyle name="Normal 5 16 3 2 2" xfId="14534" xr:uid="{00000000-0005-0000-0000-0000C1380000}"/>
    <cellStyle name="Normal 5 16 3 2 2 2" xfId="14535" xr:uid="{00000000-0005-0000-0000-0000C2380000}"/>
    <cellStyle name="Normal 5 16 3 2 2 3" xfId="14536" xr:uid="{00000000-0005-0000-0000-0000C3380000}"/>
    <cellStyle name="Normal 5 16 3 2 2 4" xfId="14537" xr:uid="{00000000-0005-0000-0000-0000C4380000}"/>
    <cellStyle name="Normal 5 16 3 2 2 5" xfId="14538" xr:uid="{00000000-0005-0000-0000-0000C5380000}"/>
    <cellStyle name="Normal 5 16 3 2 2 6" xfId="14539" xr:uid="{00000000-0005-0000-0000-0000C6380000}"/>
    <cellStyle name="Normal 5 16 3 2 2 7" xfId="14540" xr:uid="{00000000-0005-0000-0000-0000C7380000}"/>
    <cellStyle name="Normal 5 16 3 2 2 8" xfId="14541" xr:uid="{00000000-0005-0000-0000-0000C8380000}"/>
    <cellStyle name="Normal 5 16 3 2 3" xfId="14542" xr:uid="{00000000-0005-0000-0000-0000C9380000}"/>
    <cellStyle name="Normal 5 16 3 2 3 2" xfId="14543" xr:uid="{00000000-0005-0000-0000-0000CA380000}"/>
    <cellStyle name="Normal 5 16 3 2 3 3" xfId="14544" xr:uid="{00000000-0005-0000-0000-0000CB380000}"/>
    <cellStyle name="Normal 5 16 3 2 3 4" xfId="14545" xr:uid="{00000000-0005-0000-0000-0000CC380000}"/>
    <cellStyle name="Normal 5 16 3 2 3 5" xfId="14546" xr:uid="{00000000-0005-0000-0000-0000CD380000}"/>
    <cellStyle name="Normal 5 16 3 2 3 6" xfId="14547" xr:uid="{00000000-0005-0000-0000-0000CE380000}"/>
    <cellStyle name="Normal 5 16 3 2 3 7" xfId="14548" xr:uid="{00000000-0005-0000-0000-0000CF380000}"/>
    <cellStyle name="Normal 5 16 3 2 3 8" xfId="14549" xr:uid="{00000000-0005-0000-0000-0000D0380000}"/>
    <cellStyle name="Normal 5 16 3 2 4" xfId="14550" xr:uid="{00000000-0005-0000-0000-0000D1380000}"/>
    <cellStyle name="Normal 5 16 3 2 4 2" xfId="14551" xr:uid="{00000000-0005-0000-0000-0000D2380000}"/>
    <cellStyle name="Normal 5 16 3 2 4 3" xfId="14552" xr:uid="{00000000-0005-0000-0000-0000D3380000}"/>
    <cellStyle name="Normal 5 16 3 2 4 4" xfId="14553" xr:uid="{00000000-0005-0000-0000-0000D4380000}"/>
    <cellStyle name="Normal 5 16 3 2 4 5" xfId="14554" xr:uid="{00000000-0005-0000-0000-0000D5380000}"/>
    <cellStyle name="Normal 5 16 3 2 4 6" xfId="14555" xr:uid="{00000000-0005-0000-0000-0000D6380000}"/>
    <cellStyle name="Normal 5 16 3 2 4 7" xfId="14556" xr:uid="{00000000-0005-0000-0000-0000D7380000}"/>
    <cellStyle name="Normal 5 16 3 2 4 8" xfId="14557" xr:uid="{00000000-0005-0000-0000-0000D8380000}"/>
    <cellStyle name="Normal 5 16 3 2 5" xfId="14558" xr:uid="{00000000-0005-0000-0000-0000D9380000}"/>
    <cellStyle name="Normal 5 16 3 2 5 2" xfId="14559" xr:uid="{00000000-0005-0000-0000-0000DA380000}"/>
    <cellStyle name="Normal 5 16 3 2 5 3" xfId="14560" xr:uid="{00000000-0005-0000-0000-0000DB380000}"/>
    <cellStyle name="Normal 5 16 3 2 5 4" xfId="14561" xr:uid="{00000000-0005-0000-0000-0000DC380000}"/>
    <cellStyle name="Normal 5 16 3 2 5 5" xfId="14562" xr:uid="{00000000-0005-0000-0000-0000DD380000}"/>
    <cellStyle name="Normal 5 16 3 2 5 6" xfId="14563" xr:uid="{00000000-0005-0000-0000-0000DE380000}"/>
    <cellStyle name="Normal 5 16 3 2 5 7" xfId="14564" xr:uid="{00000000-0005-0000-0000-0000DF380000}"/>
    <cellStyle name="Normal 5 16 3 2 5 8" xfId="14565" xr:uid="{00000000-0005-0000-0000-0000E0380000}"/>
    <cellStyle name="Normal 5 16 3 2 6" xfId="14566" xr:uid="{00000000-0005-0000-0000-0000E1380000}"/>
    <cellStyle name="Normal 5 16 3 2 7" xfId="14567" xr:uid="{00000000-0005-0000-0000-0000E2380000}"/>
    <cellStyle name="Normal 5 16 3 2 8" xfId="14568" xr:uid="{00000000-0005-0000-0000-0000E3380000}"/>
    <cellStyle name="Normal 5 16 3 2 9" xfId="14569" xr:uid="{00000000-0005-0000-0000-0000E4380000}"/>
    <cellStyle name="Normal 5 16 3 20" xfId="14570" xr:uid="{00000000-0005-0000-0000-0000E5380000}"/>
    <cellStyle name="Normal 5 16 3 21" xfId="14571" xr:uid="{00000000-0005-0000-0000-0000E6380000}"/>
    <cellStyle name="Normal 5 16 3 22" xfId="14572" xr:uid="{00000000-0005-0000-0000-0000E7380000}"/>
    <cellStyle name="Normal 5 16 3 23" xfId="14573" xr:uid="{00000000-0005-0000-0000-0000E8380000}"/>
    <cellStyle name="Normal 5 16 3 24" xfId="14574" xr:uid="{00000000-0005-0000-0000-0000E9380000}"/>
    <cellStyle name="Normal 5 16 3 3" xfId="14575" xr:uid="{00000000-0005-0000-0000-0000EA380000}"/>
    <cellStyle name="Normal 5 16 3 3 10" xfId="14576" xr:uid="{00000000-0005-0000-0000-0000EB380000}"/>
    <cellStyle name="Normal 5 16 3 3 11" xfId="14577" xr:uid="{00000000-0005-0000-0000-0000EC380000}"/>
    <cellStyle name="Normal 5 16 3 3 12" xfId="14578" xr:uid="{00000000-0005-0000-0000-0000ED380000}"/>
    <cellStyle name="Normal 5 16 3 3 2" xfId="14579" xr:uid="{00000000-0005-0000-0000-0000EE380000}"/>
    <cellStyle name="Normal 5 16 3 3 2 2" xfId="14580" xr:uid="{00000000-0005-0000-0000-0000EF380000}"/>
    <cellStyle name="Normal 5 16 3 3 2 3" xfId="14581" xr:uid="{00000000-0005-0000-0000-0000F0380000}"/>
    <cellStyle name="Normal 5 16 3 3 2 4" xfId="14582" xr:uid="{00000000-0005-0000-0000-0000F1380000}"/>
    <cellStyle name="Normal 5 16 3 3 2 5" xfId="14583" xr:uid="{00000000-0005-0000-0000-0000F2380000}"/>
    <cellStyle name="Normal 5 16 3 3 2 6" xfId="14584" xr:uid="{00000000-0005-0000-0000-0000F3380000}"/>
    <cellStyle name="Normal 5 16 3 3 2 7" xfId="14585" xr:uid="{00000000-0005-0000-0000-0000F4380000}"/>
    <cellStyle name="Normal 5 16 3 3 2 8" xfId="14586" xr:uid="{00000000-0005-0000-0000-0000F5380000}"/>
    <cellStyle name="Normal 5 16 3 3 3" xfId="14587" xr:uid="{00000000-0005-0000-0000-0000F6380000}"/>
    <cellStyle name="Normal 5 16 3 3 3 2" xfId="14588" xr:uid="{00000000-0005-0000-0000-0000F7380000}"/>
    <cellStyle name="Normal 5 16 3 3 3 3" xfId="14589" xr:uid="{00000000-0005-0000-0000-0000F8380000}"/>
    <cellStyle name="Normal 5 16 3 3 3 4" xfId="14590" xr:uid="{00000000-0005-0000-0000-0000F9380000}"/>
    <cellStyle name="Normal 5 16 3 3 3 5" xfId="14591" xr:uid="{00000000-0005-0000-0000-0000FA380000}"/>
    <cellStyle name="Normal 5 16 3 3 3 6" xfId="14592" xr:uid="{00000000-0005-0000-0000-0000FB380000}"/>
    <cellStyle name="Normal 5 16 3 3 3 7" xfId="14593" xr:uid="{00000000-0005-0000-0000-0000FC380000}"/>
    <cellStyle name="Normal 5 16 3 3 3 8" xfId="14594" xr:uid="{00000000-0005-0000-0000-0000FD380000}"/>
    <cellStyle name="Normal 5 16 3 3 4" xfId="14595" xr:uid="{00000000-0005-0000-0000-0000FE380000}"/>
    <cellStyle name="Normal 5 16 3 3 4 2" xfId="14596" xr:uid="{00000000-0005-0000-0000-0000FF380000}"/>
    <cellStyle name="Normal 5 16 3 3 4 3" xfId="14597" xr:uid="{00000000-0005-0000-0000-000000390000}"/>
    <cellStyle name="Normal 5 16 3 3 4 4" xfId="14598" xr:uid="{00000000-0005-0000-0000-000001390000}"/>
    <cellStyle name="Normal 5 16 3 3 4 5" xfId="14599" xr:uid="{00000000-0005-0000-0000-000002390000}"/>
    <cellStyle name="Normal 5 16 3 3 4 6" xfId="14600" xr:uid="{00000000-0005-0000-0000-000003390000}"/>
    <cellStyle name="Normal 5 16 3 3 4 7" xfId="14601" xr:uid="{00000000-0005-0000-0000-000004390000}"/>
    <cellStyle name="Normal 5 16 3 3 4 8" xfId="14602" xr:uid="{00000000-0005-0000-0000-000005390000}"/>
    <cellStyle name="Normal 5 16 3 3 5" xfId="14603" xr:uid="{00000000-0005-0000-0000-000006390000}"/>
    <cellStyle name="Normal 5 16 3 3 5 2" xfId="14604" xr:uid="{00000000-0005-0000-0000-000007390000}"/>
    <cellStyle name="Normal 5 16 3 3 5 3" xfId="14605" xr:uid="{00000000-0005-0000-0000-000008390000}"/>
    <cellStyle name="Normal 5 16 3 3 5 4" xfId="14606" xr:uid="{00000000-0005-0000-0000-000009390000}"/>
    <cellStyle name="Normal 5 16 3 3 5 5" xfId="14607" xr:uid="{00000000-0005-0000-0000-00000A390000}"/>
    <cellStyle name="Normal 5 16 3 3 5 6" xfId="14608" xr:uid="{00000000-0005-0000-0000-00000B390000}"/>
    <cellStyle name="Normal 5 16 3 3 5 7" xfId="14609" xr:uid="{00000000-0005-0000-0000-00000C390000}"/>
    <cellStyle name="Normal 5 16 3 3 5 8" xfId="14610" xr:uid="{00000000-0005-0000-0000-00000D390000}"/>
    <cellStyle name="Normal 5 16 3 3 6" xfId="14611" xr:uid="{00000000-0005-0000-0000-00000E390000}"/>
    <cellStyle name="Normal 5 16 3 3 7" xfId="14612" xr:uid="{00000000-0005-0000-0000-00000F390000}"/>
    <cellStyle name="Normal 5 16 3 3 8" xfId="14613" xr:uid="{00000000-0005-0000-0000-000010390000}"/>
    <cellStyle name="Normal 5 16 3 3 9" xfId="14614" xr:uid="{00000000-0005-0000-0000-000011390000}"/>
    <cellStyle name="Normal 5 16 3 4" xfId="14615" xr:uid="{00000000-0005-0000-0000-000012390000}"/>
    <cellStyle name="Normal 5 16 3 4 10" xfId="14616" xr:uid="{00000000-0005-0000-0000-000013390000}"/>
    <cellStyle name="Normal 5 16 3 4 11" xfId="14617" xr:uid="{00000000-0005-0000-0000-000014390000}"/>
    <cellStyle name="Normal 5 16 3 4 12" xfId="14618" xr:uid="{00000000-0005-0000-0000-000015390000}"/>
    <cellStyle name="Normal 5 16 3 4 2" xfId="14619" xr:uid="{00000000-0005-0000-0000-000016390000}"/>
    <cellStyle name="Normal 5 16 3 4 2 2" xfId="14620" xr:uid="{00000000-0005-0000-0000-000017390000}"/>
    <cellStyle name="Normal 5 16 3 4 2 3" xfId="14621" xr:uid="{00000000-0005-0000-0000-000018390000}"/>
    <cellStyle name="Normal 5 16 3 4 2 4" xfId="14622" xr:uid="{00000000-0005-0000-0000-000019390000}"/>
    <cellStyle name="Normal 5 16 3 4 2 5" xfId="14623" xr:uid="{00000000-0005-0000-0000-00001A390000}"/>
    <cellStyle name="Normal 5 16 3 4 2 6" xfId="14624" xr:uid="{00000000-0005-0000-0000-00001B390000}"/>
    <cellStyle name="Normal 5 16 3 4 2 7" xfId="14625" xr:uid="{00000000-0005-0000-0000-00001C390000}"/>
    <cellStyle name="Normal 5 16 3 4 2 8" xfId="14626" xr:uid="{00000000-0005-0000-0000-00001D390000}"/>
    <cellStyle name="Normal 5 16 3 4 3" xfId="14627" xr:uid="{00000000-0005-0000-0000-00001E390000}"/>
    <cellStyle name="Normal 5 16 3 4 3 2" xfId="14628" xr:uid="{00000000-0005-0000-0000-00001F390000}"/>
    <cellStyle name="Normal 5 16 3 4 3 3" xfId="14629" xr:uid="{00000000-0005-0000-0000-000020390000}"/>
    <cellStyle name="Normal 5 16 3 4 3 4" xfId="14630" xr:uid="{00000000-0005-0000-0000-000021390000}"/>
    <cellStyle name="Normal 5 16 3 4 3 5" xfId="14631" xr:uid="{00000000-0005-0000-0000-000022390000}"/>
    <cellStyle name="Normal 5 16 3 4 3 6" xfId="14632" xr:uid="{00000000-0005-0000-0000-000023390000}"/>
    <cellStyle name="Normal 5 16 3 4 3 7" xfId="14633" xr:uid="{00000000-0005-0000-0000-000024390000}"/>
    <cellStyle name="Normal 5 16 3 4 3 8" xfId="14634" xr:uid="{00000000-0005-0000-0000-000025390000}"/>
    <cellStyle name="Normal 5 16 3 4 4" xfId="14635" xr:uid="{00000000-0005-0000-0000-000026390000}"/>
    <cellStyle name="Normal 5 16 3 4 4 2" xfId="14636" xr:uid="{00000000-0005-0000-0000-000027390000}"/>
    <cellStyle name="Normal 5 16 3 4 4 3" xfId="14637" xr:uid="{00000000-0005-0000-0000-000028390000}"/>
    <cellStyle name="Normal 5 16 3 4 4 4" xfId="14638" xr:uid="{00000000-0005-0000-0000-000029390000}"/>
    <cellStyle name="Normal 5 16 3 4 4 5" xfId="14639" xr:uid="{00000000-0005-0000-0000-00002A390000}"/>
    <cellStyle name="Normal 5 16 3 4 4 6" xfId="14640" xr:uid="{00000000-0005-0000-0000-00002B390000}"/>
    <cellStyle name="Normal 5 16 3 4 4 7" xfId="14641" xr:uid="{00000000-0005-0000-0000-00002C390000}"/>
    <cellStyle name="Normal 5 16 3 4 4 8" xfId="14642" xr:uid="{00000000-0005-0000-0000-00002D390000}"/>
    <cellStyle name="Normal 5 16 3 4 5" xfId="14643" xr:uid="{00000000-0005-0000-0000-00002E390000}"/>
    <cellStyle name="Normal 5 16 3 4 5 2" xfId="14644" xr:uid="{00000000-0005-0000-0000-00002F390000}"/>
    <cellStyle name="Normal 5 16 3 4 5 3" xfId="14645" xr:uid="{00000000-0005-0000-0000-000030390000}"/>
    <cellStyle name="Normal 5 16 3 4 5 4" xfId="14646" xr:uid="{00000000-0005-0000-0000-000031390000}"/>
    <cellStyle name="Normal 5 16 3 4 5 5" xfId="14647" xr:uid="{00000000-0005-0000-0000-000032390000}"/>
    <cellStyle name="Normal 5 16 3 4 5 6" xfId="14648" xr:uid="{00000000-0005-0000-0000-000033390000}"/>
    <cellStyle name="Normal 5 16 3 4 5 7" xfId="14649" xr:uid="{00000000-0005-0000-0000-000034390000}"/>
    <cellStyle name="Normal 5 16 3 4 5 8" xfId="14650" xr:uid="{00000000-0005-0000-0000-000035390000}"/>
    <cellStyle name="Normal 5 16 3 4 6" xfId="14651" xr:uid="{00000000-0005-0000-0000-000036390000}"/>
    <cellStyle name="Normal 5 16 3 4 7" xfId="14652" xr:uid="{00000000-0005-0000-0000-000037390000}"/>
    <cellStyle name="Normal 5 16 3 4 8" xfId="14653" xr:uid="{00000000-0005-0000-0000-000038390000}"/>
    <cellStyle name="Normal 5 16 3 4 9" xfId="14654" xr:uid="{00000000-0005-0000-0000-000039390000}"/>
    <cellStyle name="Normal 5 16 3 5" xfId="14655" xr:uid="{00000000-0005-0000-0000-00003A390000}"/>
    <cellStyle name="Normal 5 16 3 5 10" xfId="14656" xr:uid="{00000000-0005-0000-0000-00003B390000}"/>
    <cellStyle name="Normal 5 16 3 5 11" xfId="14657" xr:uid="{00000000-0005-0000-0000-00003C390000}"/>
    <cellStyle name="Normal 5 16 3 5 12" xfId="14658" xr:uid="{00000000-0005-0000-0000-00003D390000}"/>
    <cellStyle name="Normal 5 16 3 5 2" xfId="14659" xr:uid="{00000000-0005-0000-0000-00003E390000}"/>
    <cellStyle name="Normal 5 16 3 5 2 2" xfId="14660" xr:uid="{00000000-0005-0000-0000-00003F390000}"/>
    <cellStyle name="Normal 5 16 3 5 2 3" xfId="14661" xr:uid="{00000000-0005-0000-0000-000040390000}"/>
    <cellStyle name="Normal 5 16 3 5 2 4" xfId="14662" xr:uid="{00000000-0005-0000-0000-000041390000}"/>
    <cellStyle name="Normal 5 16 3 5 2 5" xfId="14663" xr:uid="{00000000-0005-0000-0000-000042390000}"/>
    <cellStyle name="Normal 5 16 3 5 2 6" xfId="14664" xr:uid="{00000000-0005-0000-0000-000043390000}"/>
    <cellStyle name="Normal 5 16 3 5 2 7" xfId="14665" xr:uid="{00000000-0005-0000-0000-000044390000}"/>
    <cellStyle name="Normal 5 16 3 5 2 8" xfId="14666" xr:uid="{00000000-0005-0000-0000-000045390000}"/>
    <cellStyle name="Normal 5 16 3 5 3" xfId="14667" xr:uid="{00000000-0005-0000-0000-000046390000}"/>
    <cellStyle name="Normal 5 16 3 5 3 2" xfId="14668" xr:uid="{00000000-0005-0000-0000-000047390000}"/>
    <cellStyle name="Normal 5 16 3 5 3 3" xfId="14669" xr:uid="{00000000-0005-0000-0000-000048390000}"/>
    <cellStyle name="Normal 5 16 3 5 3 4" xfId="14670" xr:uid="{00000000-0005-0000-0000-000049390000}"/>
    <cellStyle name="Normal 5 16 3 5 3 5" xfId="14671" xr:uid="{00000000-0005-0000-0000-00004A390000}"/>
    <cellStyle name="Normal 5 16 3 5 3 6" xfId="14672" xr:uid="{00000000-0005-0000-0000-00004B390000}"/>
    <cellStyle name="Normal 5 16 3 5 3 7" xfId="14673" xr:uid="{00000000-0005-0000-0000-00004C390000}"/>
    <cellStyle name="Normal 5 16 3 5 3 8" xfId="14674" xr:uid="{00000000-0005-0000-0000-00004D390000}"/>
    <cellStyle name="Normal 5 16 3 5 4" xfId="14675" xr:uid="{00000000-0005-0000-0000-00004E390000}"/>
    <cellStyle name="Normal 5 16 3 5 4 2" xfId="14676" xr:uid="{00000000-0005-0000-0000-00004F390000}"/>
    <cellStyle name="Normal 5 16 3 5 4 3" xfId="14677" xr:uid="{00000000-0005-0000-0000-000050390000}"/>
    <cellStyle name="Normal 5 16 3 5 4 4" xfId="14678" xr:uid="{00000000-0005-0000-0000-000051390000}"/>
    <cellStyle name="Normal 5 16 3 5 4 5" xfId="14679" xr:uid="{00000000-0005-0000-0000-000052390000}"/>
    <cellStyle name="Normal 5 16 3 5 4 6" xfId="14680" xr:uid="{00000000-0005-0000-0000-000053390000}"/>
    <cellStyle name="Normal 5 16 3 5 4 7" xfId="14681" xr:uid="{00000000-0005-0000-0000-000054390000}"/>
    <cellStyle name="Normal 5 16 3 5 4 8" xfId="14682" xr:uid="{00000000-0005-0000-0000-000055390000}"/>
    <cellStyle name="Normal 5 16 3 5 5" xfId="14683" xr:uid="{00000000-0005-0000-0000-000056390000}"/>
    <cellStyle name="Normal 5 16 3 5 5 2" xfId="14684" xr:uid="{00000000-0005-0000-0000-000057390000}"/>
    <cellStyle name="Normal 5 16 3 5 5 3" xfId="14685" xr:uid="{00000000-0005-0000-0000-000058390000}"/>
    <cellStyle name="Normal 5 16 3 5 5 4" xfId="14686" xr:uid="{00000000-0005-0000-0000-000059390000}"/>
    <cellStyle name="Normal 5 16 3 5 5 5" xfId="14687" xr:uid="{00000000-0005-0000-0000-00005A390000}"/>
    <cellStyle name="Normal 5 16 3 5 5 6" xfId="14688" xr:uid="{00000000-0005-0000-0000-00005B390000}"/>
    <cellStyle name="Normal 5 16 3 5 5 7" xfId="14689" xr:uid="{00000000-0005-0000-0000-00005C390000}"/>
    <cellStyle name="Normal 5 16 3 5 5 8" xfId="14690" xr:uid="{00000000-0005-0000-0000-00005D390000}"/>
    <cellStyle name="Normal 5 16 3 5 6" xfId="14691" xr:uid="{00000000-0005-0000-0000-00005E390000}"/>
    <cellStyle name="Normal 5 16 3 5 7" xfId="14692" xr:uid="{00000000-0005-0000-0000-00005F390000}"/>
    <cellStyle name="Normal 5 16 3 5 8" xfId="14693" xr:uid="{00000000-0005-0000-0000-000060390000}"/>
    <cellStyle name="Normal 5 16 3 5 9" xfId="14694" xr:uid="{00000000-0005-0000-0000-000061390000}"/>
    <cellStyle name="Normal 5 16 3 6" xfId="14695" xr:uid="{00000000-0005-0000-0000-000062390000}"/>
    <cellStyle name="Normal 5 16 3 6 10" xfId="14696" xr:uid="{00000000-0005-0000-0000-000063390000}"/>
    <cellStyle name="Normal 5 16 3 6 11" xfId="14697" xr:uid="{00000000-0005-0000-0000-000064390000}"/>
    <cellStyle name="Normal 5 16 3 6 12" xfId="14698" xr:uid="{00000000-0005-0000-0000-000065390000}"/>
    <cellStyle name="Normal 5 16 3 6 2" xfId="14699" xr:uid="{00000000-0005-0000-0000-000066390000}"/>
    <cellStyle name="Normal 5 16 3 6 2 2" xfId="14700" xr:uid="{00000000-0005-0000-0000-000067390000}"/>
    <cellStyle name="Normal 5 16 3 6 2 3" xfId="14701" xr:uid="{00000000-0005-0000-0000-000068390000}"/>
    <cellStyle name="Normal 5 16 3 6 2 4" xfId="14702" xr:uid="{00000000-0005-0000-0000-000069390000}"/>
    <cellStyle name="Normal 5 16 3 6 2 5" xfId="14703" xr:uid="{00000000-0005-0000-0000-00006A390000}"/>
    <cellStyle name="Normal 5 16 3 6 2 6" xfId="14704" xr:uid="{00000000-0005-0000-0000-00006B390000}"/>
    <cellStyle name="Normal 5 16 3 6 2 7" xfId="14705" xr:uid="{00000000-0005-0000-0000-00006C390000}"/>
    <cellStyle name="Normal 5 16 3 6 2 8" xfId="14706" xr:uid="{00000000-0005-0000-0000-00006D390000}"/>
    <cellStyle name="Normal 5 16 3 6 3" xfId="14707" xr:uid="{00000000-0005-0000-0000-00006E390000}"/>
    <cellStyle name="Normal 5 16 3 6 3 2" xfId="14708" xr:uid="{00000000-0005-0000-0000-00006F390000}"/>
    <cellStyle name="Normal 5 16 3 6 3 3" xfId="14709" xr:uid="{00000000-0005-0000-0000-000070390000}"/>
    <cellStyle name="Normal 5 16 3 6 3 4" xfId="14710" xr:uid="{00000000-0005-0000-0000-000071390000}"/>
    <cellStyle name="Normal 5 16 3 6 3 5" xfId="14711" xr:uid="{00000000-0005-0000-0000-000072390000}"/>
    <cellStyle name="Normal 5 16 3 6 3 6" xfId="14712" xr:uid="{00000000-0005-0000-0000-000073390000}"/>
    <cellStyle name="Normal 5 16 3 6 3 7" xfId="14713" xr:uid="{00000000-0005-0000-0000-000074390000}"/>
    <cellStyle name="Normal 5 16 3 6 3 8" xfId="14714" xr:uid="{00000000-0005-0000-0000-000075390000}"/>
    <cellStyle name="Normal 5 16 3 6 4" xfId="14715" xr:uid="{00000000-0005-0000-0000-000076390000}"/>
    <cellStyle name="Normal 5 16 3 6 4 2" xfId="14716" xr:uid="{00000000-0005-0000-0000-000077390000}"/>
    <cellStyle name="Normal 5 16 3 6 4 3" xfId="14717" xr:uid="{00000000-0005-0000-0000-000078390000}"/>
    <cellStyle name="Normal 5 16 3 6 4 4" xfId="14718" xr:uid="{00000000-0005-0000-0000-000079390000}"/>
    <cellStyle name="Normal 5 16 3 6 4 5" xfId="14719" xr:uid="{00000000-0005-0000-0000-00007A390000}"/>
    <cellStyle name="Normal 5 16 3 6 4 6" xfId="14720" xr:uid="{00000000-0005-0000-0000-00007B390000}"/>
    <cellStyle name="Normal 5 16 3 6 4 7" xfId="14721" xr:uid="{00000000-0005-0000-0000-00007C390000}"/>
    <cellStyle name="Normal 5 16 3 6 4 8" xfId="14722" xr:uid="{00000000-0005-0000-0000-00007D390000}"/>
    <cellStyle name="Normal 5 16 3 6 5" xfId="14723" xr:uid="{00000000-0005-0000-0000-00007E390000}"/>
    <cellStyle name="Normal 5 16 3 6 5 2" xfId="14724" xr:uid="{00000000-0005-0000-0000-00007F390000}"/>
    <cellStyle name="Normal 5 16 3 6 5 3" xfId="14725" xr:uid="{00000000-0005-0000-0000-000080390000}"/>
    <cellStyle name="Normal 5 16 3 6 5 4" xfId="14726" xr:uid="{00000000-0005-0000-0000-000081390000}"/>
    <cellStyle name="Normal 5 16 3 6 5 5" xfId="14727" xr:uid="{00000000-0005-0000-0000-000082390000}"/>
    <cellStyle name="Normal 5 16 3 6 5 6" xfId="14728" xr:uid="{00000000-0005-0000-0000-000083390000}"/>
    <cellStyle name="Normal 5 16 3 6 5 7" xfId="14729" xr:uid="{00000000-0005-0000-0000-000084390000}"/>
    <cellStyle name="Normal 5 16 3 6 5 8" xfId="14730" xr:uid="{00000000-0005-0000-0000-000085390000}"/>
    <cellStyle name="Normal 5 16 3 6 6" xfId="14731" xr:uid="{00000000-0005-0000-0000-000086390000}"/>
    <cellStyle name="Normal 5 16 3 6 7" xfId="14732" xr:uid="{00000000-0005-0000-0000-000087390000}"/>
    <cellStyle name="Normal 5 16 3 6 8" xfId="14733" xr:uid="{00000000-0005-0000-0000-000088390000}"/>
    <cellStyle name="Normal 5 16 3 6 9" xfId="14734" xr:uid="{00000000-0005-0000-0000-000089390000}"/>
    <cellStyle name="Normal 5 16 3 7" xfId="14735" xr:uid="{00000000-0005-0000-0000-00008A390000}"/>
    <cellStyle name="Normal 5 16 3 7 10" xfId="14736" xr:uid="{00000000-0005-0000-0000-00008B390000}"/>
    <cellStyle name="Normal 5 16 3 7 11" xfId="14737" xr:uid="{00000000-0005-0000-0000-00008C390000}"/>
    <cellStyle name="Normal 5 16 3 7 12" xfId="14738" xr:uid="{00000000-0005-0000-0000-00008D390000}"/>
    <cellStyle name="Normal 5 16 3 7 2" xfId="14739" xr:uid="{00000000-0005-0000-0000-00008E390000}"/>
    <cellStyle name="Normal 5 16 3 7 2 2" xfId="14740" xr:uid="{00000000-0005-0000-0000-00008F390000}"/>
    <cellStyle name="Normal 5 16 3 7 2 3" xfId="14741" xr:uid="{00000000-0005-0000-0000-000090390000}"/>
    <cellStyle name="Normal 5 16 3 7 2 4" xfId="14742" xr:uid="{00000000-0005-0000-0000-000091390000}"/>
    <cellStyle name="Normal 5 16 3 7 2 5" xfId="14743" xr:uid="{00000000-0005-0000-0000-000092390000}"/>
    <cellStyle name="Normal 5 16 3 7 2 6" xfId="14744" xr:uid="{00000000-0005-0000-0000-000093390000}"/>
    <cellStyle name="Normal 5 16 3 7 2 7" xfId="14745" xr:uid="{00000000-0005-0000-0000-000094390000}"/>
    <cellStyle name="Normal 5 16 3 7 2 8" xfId="14746" xr:uid="{00000000-0005-0000-0000-000095390000}"/>
    <cellStyle name="Normal 5 16 3 7 3" xfId="14747" xr:uid="{00000000-0005-0000-0000-000096390000}"/>
    <cellStyle name="Normal 5 16 3 7 3 2" xfId="14748" xr:uid="{00000000-0005-0000-0000-000097390000}"/>
    <cellStyle name="Normal 5 16 3 7 3 3" xfId="14749" xr:uid="{00000000-0005-0000-0000-000098390000}"/>
    <cellStyle name="Normal 5 16 3 7 3 4" xfId="14750" xr:uid="{00000000-0005-0000-0000-000099390000}"/>
    <cellStyle name="Normal 5 16 3 7 3 5" xfId="14751" xr:uid="{00000000-0005-0000-0000-00009A390000}"/>
    <cellStyle name="Normal 5 16 3 7 3 6" xfId="14752" xr:uid="{00000000-0005-0000-0000-00009B390000}"/>
    <cellStyle name="Normal 5 16 3 7 3 7" xfId="14753" xr:uid="{00000000-0005-0000-0000-00009C390000}"/>
    <cellStyle name="Normal 5 16 3 7 3 8" xfId="14754" xr:uid="{00000000-0005-0000-0000-00009D390000}"/>
    <cellStyle name="Normal 5 16 3 7 4" xfId="14755" xr:uid="{00000000-0005-0000-0000-00009E390000}"/>
    <cellStyle name="Normal 5 16 3 7 4 2" xfId="14756" xr:uid="{00000000-0005-0000-0000-00009F390000}"/>
    <cellStyle name="Normal 5 16 3 7 4 3" xfId="14757" xr:uid="{00000000-0005-0000-0000-0000A0390000}"/>
    <cellStyle name="Normal 5 16 3 7 4 4" xfId="14758" xr:uid="{00000000-0005-0000-0000-0000A1390000}"/>
    <cellStyle name="Normal 5 16 3 7 4 5" xfId="14759" xr:uid="{00000000-0005-0000-0000-0000A2390000}"/>
    <cellStyle name="Normal 5 16 3 7 4 6" xfId="14760" xr:uid="{00000000-0005-0000-0000-0000A3390000}"/>
    <cellStyle name="Normal 5 16 3 7 4 7" xfId="14761" xr:uid="{00000000-0005-0000-0000-0000A4390000}"/>
    <cellStyle name="Normal 5 16 3 7 4 8" xfId="14762" xr:uid="{00000000-0005-0000-0000-0000A5390000}"/>
    <cellStyle name="Normal 5 16 3 7 5" xfId="14763" xr:uid="{00000000-0005-0000-0000-0000A6390000}"/>
    <cellStyle name="Normal 5 16 3 7 5 2" xfId="14764" xr:uid="{00000000-0005-0000-0000-0000A7390000}"/>
    <cellStyle name="Normal 5 16 3 7 5 3" xfId="14765" xr:uid="{00000000-0005-0000-0000-0000A8390000}"/>
    <cellStyle name="Normal 5 16 3 7 5 4" xfId="14766" xr:uid="{00000000-0005-0000-0000-0000A9390000}"/>
    <cellStyle name="Normal 5 16 3 7 5 5" xfId="14767" xr:uid="{00000000-0005-0000-0000-0000AA390000}"/>
    <cellStyle name="Normal 5 16 3 7 5 6" xfId="14768" xr:uid="{00000000-0005-0000-0000-0000AB390000}"/>
    <cellStyle name="Normal 5 16 3 7 5 7" xfId="14769" xr:uid="{00000000-0005-0000-0000-0000AC390000}"/>
    <cellStyle name="Normal 5 16 3 7 5 8" xfId="14770" xr:uid="{00000000-0005-0000-0000-0000AD390000}"/>
    <cellStyle name="Normal 5 16 3 7 6" xfId="14771" xr:uid="{00000000-0005-0000-0000-0000AE390000}"/>
    <cellStyle name="Normal 5 16 3 7 7" xfId="14772" xr:uid="{00000000-0005-0000-0000-0000AF390000}"/>
    <cellStyle name="Normal 5 16 3 7 8" xfId="14773" xr:uid="{00000000-0005-0000-0000-0000B0390000}"/>
    <cellStyle name="Normal 5 16 3 7 9" xfId="14774" xr:uid="{00000000-0005-0000-0000-0000B1390000}"/>
    <cellStyle name="Normal 5 16 3 8" xfId="14775" xr:uid="{00000000-0005-0000-0000-0000B2390000}"/>
    <cellStyle name="Normal 5 16 3 8 10" xfId="14776" xr:uid="{00000000-0005-0000-0000-0000B3390000}"/>
    <cellStyle name="Normal 5 16 3 8 11" xfId="14777" xr:uid="{00000000-0005-0000-0000-0000B4390000}"/>
    <cellStyle name="Normal 5 16 3 8 12" xfId="14778" xr:uid="{00000000-0005-0000-0000-0000B5390000}"/>
    <cellStyle name="Normal 5 16 3 8 2" xfId="14779" xr:uid="{00000000-0005-0000-0000-0000B6390000}"/>
    <cellStyle name="Normal 5 16 3 8 2 2" xfId="14780" xr:uid="{00000000-0005-0000-0000-0000B7390000}"/>
    <cellStyle name="Normal 5 16 3 8 2 3" xfId="14781" xr:uid="{00000000-0005-0000-0000-0000B8390000}"/>
    <cellStyle name="Normal 5 16 3 8 2 4" xfId="14782" xr:uid="{00000000-0005-0000-0000-0000B9390000}"/>
    <cellStyle name="Normal 5 16 3 8 2 5" xfId="14783" xr:uid="{00000000-0005-0000-0000-0000BA390000}"/>
    <cellStyle name="Normal 5 16 3 8 2 6" xfId="14784" xr:uid="{00000000-0005-0000-0000-0000BB390000}"/>
    <cellStyle name="Normal 5 16 3 8 2 7" xfId="14785" xr:uid="{00000000-0005-0000-0000-0000BC390000}"/>
    <cellStyle name="Normal 5 16 3 8 2 8" xfId="14786" xr:uid="{00000000-0005-0000-0000-0000BD390000}"/>
    <cellStyle name="Normal 5 16 3 8 3" xfId="14787" xr:uid="{00000000-0005-0000-0000-0000BE390000}"/>
    <cellStyle name="Normal 5 16 3 8 3 2" xfId="14788" xr:uid="{00000000-0005-0000-0000-0000BF390000}"/>
    <cellStyle name="Normal 5 16 3 8 3 3" xfId="14789" xr:uid="{00000000-0005-0000-0000-0000C0390000}"/>
    <cellStyle name="Normal 5 16 3 8 3 4" xfId="14790" xr:uid="{00000000-0005-0000-0000-0000C1390000}"/>
    <cellStyle name="Normal 5 16 3 8 3 5" xfId="14791" xr:uid="{00000000-0005-0000-0000-0000C2390000}"/>
    <cellStyle name="Normal 5 16 3 8 3 6" xfId="14792" xr:uid="{00000000-0005-0000-0000-0000C3390000}"/>
    <cellStyle name="Normal 5 16 3 8 3 7" xfId="14793" xr:uid="{00000000-0005-0000-0000-0000C4390000}"/>
    <cellStyle name="Normal 5 16 3 8 3 8" xfId="14794" xr:uid="{00000000-0005-0000-0000-0000C5390000}"/>
    <cellStyle name="Normal 5 16 3 8 4" xfId="14795" xr:uid="{00000000-0005-0000-0000-0000C6390000}"/>
    <cellStyle name="Normal 5 16 3 8 4 2" xfId="14796" xr:uid="{00000000-0005-0000-0000-0000C7390000}"/>
    <cellStyle name="Normal 5 16 3 8 4 3" xfId="14797" xr:uid="{00000000-0005-0000-0000-0000C8390000}"/>
    <cellStyle name="Normal 5 16 3 8 4 4" xfId="14798" xr:uid="{00000000-0005-0000-0000-0000C9390000}"/>
    <cellStyle name="Normal 5 16 3 8 4 5" xfId="14799" xr:uid="{00000000-0005-0000-0000-0000CA390000}"/>
    <cellStyle name="Normal 5 16 3 8 4 6" xfId="14800" xr:uid="{00000000-0005-0000-0000-0000CB390000}"/>
    <cellStyle name="Normal 5 16 3 8 4 7" xfId="14801" xr:uid="{00000000-0005-0000-0000-0000CC390000}"/>
    <cellStyle name="Normal 5 16 3 8 4 8" xfId="14802" xr:uid="{00000000-0005-0000-0000-0000CD390000}"/>
    <cellStyle name="Normal 5 16 3 8 5" xfId="14803" xr:uid="{00000000-0005-0000-0000-0000CE390000}"/>
    <cellStyle name="Normal 5 16 3 8 5 2" xfId="14804" xr:uid="{00000000-0005-0000-0000-0000CF390000}"/>
    <cellStyle name="Normal 5 16 3 8 5 3" xfId="14805" xr:uid="{00000000-0005-0000-0000-0000D0390000}"/>
    <cellStyle name="Normal 5 16 3 8 5 4" xfId="14806" xr:uid="{00000000-0005-0000-0000-0000D1390000}"/>
    <cellStyle name="Normal 5 16 3 8 5 5" xfId="14807" xr:uid="{00000000-0005-0000-0000-0000D2390000}"/>
    <cellStyle name="Normal 5 16 3 8 5 6" xfId="14808" xr:uid="{00000000-0005-0000-0000-0000D3390000}"/>
    <cellStyle name="Normal 5 16 3 8 5 7" xfId="14809" xr:uid="{00000000-0005-0000-0000-0000D4390000}"/>
    <cellStyle name="Normal 5 16 3 8 5 8" xfId="14810" xr:uid="{00000000-0005-0000-0000-0000D5390000}"/>
    <cellStyle name="Normal 5 16 3 8 6" xfId="14811" xr:uid="{00000000-0005-0000-0000-0000D6390000}"/>
    <cellStyle name="Normal 5 16 3 8 7" xfId="14812" xr:uid="{00000000-0005-0000-0000-0000D7390000}"/>
    <cellStyle name="Normal 5 16 3 8 8" xfId="14813" xr:uid="{00000000-0005-0000-0000-0000D8390000}"/>
    <cellStyle name="Normal 5 16 3 8 9" xfId="14814" xr:uid="{00000000-0005-0000-0000-0000D9390000}"/>
    <cellStyle name="Normal 5 16 3 9" xfId="14815" xr:uid="{00000000-0005-0000-0000-0000DA390000}"/>
    <cellStyle name="Normal 5 16 3 9 10" xfId="14816" xr:uid="{00000000-0005-0000-0000-0000DB390000}"/>
    <cellStyle name="Normal 5 16 3 9 11" xfId="14817" xr:uid="{00000000-0005-0000-0000-0000DC390000}"/>
    <cellStyle name="Normal 5 16 3 9 12" xfId="14818" xr:uid="{00000000-0005-0000-0000-0000DD390000}"/>
    <cellStyle name="Normal 5 16 3 9 2" xfId="14819" xr:uid="{00000000-0005-0000-0000-0000DE390000}"/>
    <cellStyle name="Normal 5 16 3 9 2 2" xfId="14820" xr:uid="{00000000-0005-0000-0000-0000DF390000}"/>
    <cellStyle name="Normal 5 16 3 9 2 3" xfId="14821" xr:uid="{00000000-0005-0000-0000-0000E0390000}"/>
    <cellStyle name="Normal 5 16 3 9 2 4" xfId="14822" xr:uid="{00000000-0005-0000-0000-0000E1390000}"/>
    <cellStyle name="Normal 5 16 3 9 2 5" xfId="14823" xr:uid="{00000000-0005-0000-0000-0000E2390000}"/>
    <cellStyle name="Normal 5 16 3 9 2 6" xfId="14824" xr:uid="{00000000-0005-0000-0000-0000E3390000}"/>
    <cellStyle name="Normal 5 16 3 9 2 7" xfId="14825" xr:uid="{00000000-0005-0000-0000-0000E4390000}"/>
    <cellStyle name="Normal 5 16 3 9 2 8" xfId="14826" xr:uid="{00000000-0005-0000-0000-0000E5390000}"/>
    <cellStyle name="Normal 5 16 3 9 3" xfId="14827" xr:uid="{00000000-0005-0000-0000-0000E6390000}"/>
    <cellStyle name="Normal 5 16 3 9 3 2" xfId="14828" xr:uid="{00000000-0005-0000-0000-0000E7390000}"/>
    <cellStyle name="Normal 5 16 3 9 3 3" xfId="14829" xr:uid="{00000000-0005-0000-0000-0000E8390000}"/>
    <cellStyle name="Normal 5 16 3 9 3 4" xfId="14830" xr:uid="{00000000-0005-0000-0000-0000E9390000}"/>
    <cellStyle name="Normal 5 16 3 9 3 5" xfId="14831" xr:uid="{00000000-0005-0000-0000-0000EA390000}"/>
    <cellStyle name="Normal 5 16 3 9 3 6" xfId="14832" xr:uid="{00000000-0005-0000-0000-0000EB390000}"/>
    <cellStyle name="Normal 5 16 3 9 3 7" xfId="14833" xr:uid="{00000000-0005-0000-0000-0000EC390000}"/>
    <cellStyle name="Normal 5 16 3 9 3 8" xfId="14834" xr:uid="{00000000-0005-0000-0000-0000ED390000}"/>
    <cellStyle name="Normal 5 16 3 9 4" xfId="14835" xr:uid="{00000000-0005-0000-0000-0000EE390000}"/>
    <cellStyle name="Normal 5 16 3 9 4 2" xfId="14836" xr:uid="{00000000-0005-0000-0000-0000EF390000}"/>
    <cellStyle name="Normal 5 16 3 9 4 3" xfId="14837" xr:uid="{00000000-0005-0000-0000-0000F0390000}"/>
    <cellStyle name="Normal 5 16 3 9 4 4" xfId="14838" xr:uid="{00000000-0005-0000-0000-0000F1390000}"/>
    <cellStyle name="Normal 5 16 3 9 4 5" xfId="14839" xr:uid="{00000000-0005-0000-0000-0000F2390000}"/>
    <cellStyle name="Normal 5 16 3 9 4 6" xfId="14840" xr:uid="{00000000-0005-0000-0000-0000F3390000}"/>
    <cellStyle name="Normal 5 16 3 9 4 7" xfId="14841" xr:uid="{00000000-0005-0000-0000-0000F4390000}"/>
    <cellStyle name="Normal 5 16 3 9 4 8" xfId="14842" xr:uid="{00000000-0005-0000-0000-0000F5390000}"/>
    <cellStyle name="Normal 5 16 3 9 5" xfId="14843" xr:uid="{00000000-0005-0000-0000-0000F6390000}"/>
    <cellStyle name="Normal 5 16 3 9 5 2" xfId="14844" xr:uid="{00000000-0005-0000-0000-0000F7390000}"/>
    <cellStyle name="Normal 5 16 3 9 5 3" xfId="14845" xr:uid="{00000000-0005-0000-0000-0000F8390000}"/>
    <cellStyle name="Normal 5 16 3 9 5 4" xfId="14846" xr:uid="{00000000-0005-0000-0000-0000F9390000}"/>
    <cellStyle name="Normal 5 16 3 9 5 5" xfId="14847" xr:uid="{00000000-0005-0000-0000-0000FA390000}"/>
    <cellStyle name="Normal 5 16 3 9 5 6" xfId="14848" xr:uid="{00000000-0005-0000-0000-0000FB390000}"/>
    <cellStyle name="Normal 5 16 3 9 5 7" xfId="14849" xr:uid="{00000000-0005-0000-0000-0000FC390000}"/>
    <cellStyle name="Normal 5 16 3 9 5 8" xfId="14850" xr:uid="{00000000-0005-0000-0000-0000FD390000}"/>
    <cellStyle name="Normal 5 16 3 9 6" xfId="14851" xr:uid="{00000000-0005-0000-0000-0000FE390000}"/>
    <cellStyle name="Normal 5 16 3 9 7" xfId="14852" xr:uid="{00000000-0005-0000-0000-0000FF390000}"/>
    <cellStyle name="Normal 5 16 3 9 8" xfId="14853" xr:uid="{00000000-0005-0000-0000-0000003A0000}"/>
    <cellStyle name="Normal 5 16 3 9 9" xfId="14854" xr:uid="{00000000-0005-0000-0000-0000013A0000}"/>
    <cellStyle name="Normal 5 16 4" xfId="14855" xr:uid="{00000000-0005-0000-0000-0000023A0000}"/>
    <cellStyle name="Normal 5 16 4 10" xfId="14856" xr:uid="{00000000-0005-0000-0000-0000033A0000}"/>
    <cellStyle name="Normal 5 16 4 10 10" xfId="14857" xr:uid="{00000000-0005-0000-0000-0000043A0000}"/>
    <cellStyle name="Normal 5 16 4 10 11" xfId="14858" xr:uid="{00000000-0005-0000-0000-0000053A0000}"/>
    <cellStyle name="Normal 5 16 4 10 12" xfId="14859" xr:uid="{00000000-0005-0000-0000-0000063A0000}"/>
    <cellStyle name="Normal 5 16 4 10 2" xfId="14860" xr:uid="{00000000-0005-0000-0000-0000073A0000}"/>
    <cellStyle name="Normal 5 16 4 10 2 2" xfId="14861" xr:uid="{00000000-0005-0000-0000-0000083A0000}"/>
    <cellStyle name="Normal 5 16 4 10 2 3" xfId="14862" xr:uid="{00000000-0005-0000-0000-0000093A0000}"/>
    <cellStyle name="Normal 5 16 4 10 2 4" xfId="14863" xr:uid="{00000000-0005-0000-0000-00000A3A0000}"/>
    <cellStyle name="Normal 5 16 4 10 2 5" xfId="14864" xr:uid="{00000000-0005-0000-0000-00000B3A0000}"/>
    <cellStyle name="Normal 5 16 4 10 2 6" xfId="14865" xr:uid="{00000000-0005-0000-0000-00000C3A0000}"/>
    <cellStyle name="Normal 5 16 4 10 2 7" xfId="14866" xr:uid="{00000000-0005-0000-0000-00000D3A0000}"/>
    <cellStyle name="Normal 5 16 4 10 2 8" xfId="14867" xr:uid="{00000000-0005-0000-0000-00000E3A0000}"/>
    <cellStyle name="Normal 5 16 4 10 3" xfId="14868" xr:uid="{00000000-0005-0000-0000-00000F3A0000}"/>
    <cellStyle name="Normal 5 16 4 10 3 2" xfId="14869" xr:uid="{00000000-0005-0000-0000-0000103A0000}"/>
    <cellStyle name="Normal 5 16 4 10 3 3" xfId="14870" xr:uid="{00000000-0005-0000-0000-0000113A0000}"/>
    <cellStyle name="Normal 5 16 4 10 3 4" xfId="14871" xr:uid="{00000000-0005-0000-0000-0000123A0000}"/>
    <cellStyle name="Normal 5 16 4 10 3 5" xfId="14872" xr:uid="{00000000-0005-0000-0000-0000133A0000}"/>
    <cellStyle name="Normal 5 16 4 10 3 6" xfId="14873" xr:uid="{00000000-0005-0000-0000-0000143A0000}"/>
    <cellStyle name="Normal 5 16 4 10 3 7" xfId="14874" xr:uid="{00000000-0005-0000-0000-0000153A0000}"/>
    <cellStyle name="Normal 5 16 4 10 3 8" xfId="14875" xr:uid="{00000000-0005-0000-0000-0000163A0000}"/>
    <cellStyle name="Normal 5 16 4 10 4" xfId="14876" xr:uid="{00000000-0005-0000-0000-0000173A0000}"/>
    <cellStyle name="Normal 5 16 4 10 4 2" xfId="14877" xr:uid="{00000000-0005-0000-0000-0000183A0000}"/>
    <cellStyle name="Normal 5 16 4 10 4 3" xfId="14878" xr:uid="{00000000-0005-0000-0000-0000193A0000}"/>
    <cellStyle name="Normal 5 16 4 10 4 4" xfId="14879" xr:uid="{00000000-0005-0000-0000-00001A3A0000}"/>
    <cellStyle name="Normal 5 16 4 10 4 5" xfId="14880" xr:uid="{00000000-0005-0000-0000-00001B3A0000}"/>
    <cellStyle name="Normal 5 16 4 10 4 6" xfId="14881" xr:uid="{00000000-0005-0000-0000-00001C3A0000}"/>
    <cellStyle name="Normal 5 16 4 10 4 7" xfId="14882" xr:uid="{00000000-0005-0000-0000-00001D3A0000}"/>
    <cellStyle name="Normal 5 16 4 10 4 8" xfId="14883" xr:uid="{00000000-0005-0000-0000-00001E3A0000}"/>
    <cellStyle name="Normal 5 16 4 10 5" xfId="14884" xr:uid="{00000000-0005-0000-0000-00001F3A0000}"/>
    <cellStyle name="Normal 5 16 4 10 5 2" xfId="14885" xr:uid="{00000000-0005-0000-0000-0000203A0000}"/>
    <cellStyle name="Normal 5 16 4 10 5 3" xfId="14886" xr:uid="{00000000-0005-0000-0000-0000213A0000}"/>
    <cellStyle name="Normal 5 16 4 10 5 4" xfId="14887" xr:uid="{00000000-0005-0000-0000-0000223A0000}"/>
    <cellStyle name="Normal 5 16 4 10 5 5" xfId="14888" xr:uid="{00000000-0005-0000-0000-0000233A0000}"/>
    <cellStyle name="Normal 5 16 4 10 5 6" xfId="14889" xr:uid="{00000000-0005-0000-0000-0000243A0000}"/>
    <cellStyle name="Normal 5 16 4 10 5 7" xfId="14890" xr:uid="{00000000-0005-0000-0000-0000253A0000}"/>
    <cellStyle name="Normal 5 16 4 10 5 8" xfId="14891" xr:uid="{00000000-0005-0000-0000-0000263A0000}"/>
    <cellStyle name="Normal 5 16 4 10 6" xfId="14892" xr:uid="{00000000-0005-0000-0000-0000273A0000}"/>
    <cellStyle name="Normal 5 16 4 10 7" xfId="14893" xr:uid="{00000000-0005-0000-0000-0000283A0000}"/>
    <cellStyle name="Normal 5 16 4 10 8" xfId="14894" xr:uid="{00000000-0005-0000-0000-0000293A0000}"/>
    <cellStyle name="Normal 5 16 4 10 9" xfId="14895" xr:uid="{00000000-0005-0000-0000-00002A3A0000}"/>
    <cellStyle name="Normal 5 16 4 11" xfId="14896" xr:uid="{00000000-0005-0000-0000-00002B3A0000}"/>
    <cellStyle name="Normal 5 16 4 11 10" xfId="14897" xr:uid="{00000000-0005-0000-0000-00002C3A0000}"/>
    <cellStyle name="Normal 5 16 4 11 11" xfId="14898" xr:uid="{00000000-0005-0000-0000-00002D3A0000}"/>
    <cellStyle name="Normal 5 16 4 11 12" xfId="14899" xr:uid="{00000000-0005-0000-0000-00002E3A0000}"/>
    <cellStyle name="Normal 5 16 4 11 2" xfId="14900" xr:uid="{00000000-0005-0000-0000-00002F3A0000}"/>
    <cellStyle name="Normal 5 16 4 11 2 2" xfId="14901" xr:uid="{00000000-0005-0000-0000-0000303A0000}"/>
    <cellStyle name="Normal 5 16 4 11 2 3" xfId="14902" xr:uid="{00000000-0005-0000-0000-0000313A0000}"/>
    <cellStyle name="Normal 5 16 4 11 2 4" xfId="14903" xr:uid="{00000000-0005-0000-0000-0000323A0000}"/>
    <cellStyle name="Normal 5 16 4 11 2 5" xfId="14904" xr:uid="{00000000-0005-0000-0000-0000333A0000}"/>
    <cellStyle name="Normal 5 16 4 11 2 6" xfId="14905" xr:uid="{00000000-0005-0000-0000-0000343A0000}"/>
    <cellStyle name="Normal 5 16 4 11 2 7" xfId="14906" xr:uid="{00000000-0005-0000-0000-0000353A0000}"/>
    <cellStyle name="Normal 5 16 4 11 2 8" xfId="14907" xr:uid="{00000000-0005-0000-0000-0000363A0000}"/>
    <cellStyle name="Normal 5 16 4 11 3" xfId="14908" xr:uid="{00000000-0005-0000-0000-0000373A0000}"/>
    <cellStyle name="Normal 5 16 4 11 3 2" xfId="14909" xr:uid="{00000000-0005-0000-0000-0000383A0000}"/>
    <cellStyle name="Normal 5 16 4 11 3 3" xfId="14910" xr:uid="{00000000-0005-0000-0000-0000393A0000}"/>
    <cellStyle name="Normal 5 16 4 11 3 4" xfId="14911" xr:uid="{00000000-0005-0000-0000-00003A3A0000}"/>
    <cellStyle name="Normal 5 16 4 11 3 5" xfId="14912" xr:uid="{00000000-0005-0000-0000-00003B3A0000}"/>
    <cellStyle name="Normal 5 16 4 11 3 6" xfId="14913" xr:uid="{00000000-0005-0000-0000-00003C3A0000}"/>
    <cellStyle name="Normal 5 16 4 11 3 7" xfId="14914" xr:uid="{00000000-0005-0000-0000-00003D3A0000}"/>
    <cellStyle name="Normal 5 16 4 11 3 8" xfId="14915" xr:uid="{00000000-0005-0000-0000-00003E3A0000}"/>
    <cellStyle name="Normal 5 16 4 11 4" xfId="14916" xr:uid="{00000000-0005-0000-0000-00003F3A0000}"/>
    <cellStyle name="Normal 5 16 4 11 4 2" xfId="14917" xr:uid="{00000000-0005-0000-0000-0000403A0000}"/>
    <cellStyle name="Normal 5 16 4 11 4 3" xfId="14918" xr:uid="{00000000-0005-0000-0000-0000413A0000}"/>
    <cellStyle name="Normal 5 16 4 11 4 4" xfId="14919" xr:uid="{00000000-0005-0000-0000-0000423A0000}"/>
    <cellStyle name="Normal 5 16 4 11 4 5" xfId="14920" xr:uid="{00000000-0005-0000-0000-0000433A0000}"/>
    <cellStyle name="Normal 5 16 4 11 4 6" xfId="14921" xr:uid="{00000000-0005-0000-0000-0000443A0000}"/>
    <cellStyle name="Normal 5 16 4 11 4 7" xfId="14922" xr:uid="{00000000-0005-0000-0000-0000453A0000}"/>
    <cellStyle name="Normal 5 16 4 11 4 8" xfId="14923" xr:uid="{00000000-0005-0000-0000-0000463A0000}"/>
    <cellStyle name="Normal 5 16 4 11 5" xfId="14924" xr:uid="{00000000-0005-0000-0000-0000473A0000}"/>
    <cellStyle name="Normal 5 16 4 11 5 2" xfId="14925" xr:uid="{00000000-0005-0000-0000-0000483A0000}"/>
    <cellStyle name="Normal 5 16 4 11 5 3" xfId="14926" xr:uid="{00000000-0005-0000-0000-0000493A0000}"/>
    <cellStyle name="Normal 5 16 4 11 5 4" xfId="14927" xr:uid="{00000000-0005-0000-0000-00004A3A0000}"/>
    <cellStyle name="Normal 5 16 4 11 5 5" xfId="14928" xr:uid="{00000000-0005-0000-0000-00004B3A0000}"/>
    <cellStyle name="Normal 5 16 4 11 5 6" xfId="14929" xr:uid="{00000000-0005-0000-0000-00004C3A0000}"/>
    <cellStyle name="Normal 5 16 4 11 5 7" xfId="14930" xr:uid="{00000000-0005-0000-0000-00004D3A0000}"/>
    <cellStyle name="Normal 5 16 4 11 5 8" xfId="14931" xr:uid="{00000000-0005-0000-0000-00004E3A0000}"/>
    <cellStyle name="Normal 5 16 4 11 6" xfId="14932" xr:uid="{00000000-0005-0000-0000-00004F3A0000}"/>
    <cellStyle name="Normal 5 16 4 11 7" xfId="14933" xr:uid="{00000000-0005-0000-0000-0000503A0000}"/>
    <cellStyle name="Normal 5 16 4 11 8" xfId="14934" xr:uid="{00000000-0005-0000-0000-0000513A0000}"/>
    <cellStyle name="Normal 5 16 4 11 9" xfId="14935" xr:uid="{00000000-0005-0000-0000-0000523A0000}"/>
    <cellStyle name="Normal 5 16 4 12" xfId="14936" xr:uid="{00000000-0005-0000-0000-0000533A0000}"/>
    <cellStyle name="Normal 5 16 4 12 10" xfId="14937" xr:uid="{00000000-0005-0000-0000-0000543A0000}"/>
    <cellStyle name="Normal 5 16 4 12 11" xfId="14938" xr:uid="{00000000-0005-0000-0000-0000553A0000}"/>
    <cellStyle name="Normal 5 16 4 12 12" xfId="14939" xr:uid="{00000000-0005-0000-0000-0000563A0000}"/>
    <cellStyle name="Normal 5 16 4 12 2" xfId="14940" xr:uid="{00000000-0005-0000-0000-0000573A0000}"/>
    <cellStyle name="Normal 5 16 4 12 2 2" xfId="14941" xr:uid="{00000000-0005-0000-0000-0000583A0000}"/>
    <cellStyle name="Normal 5 16 4 12 2 3" xfId="14942" xr:uid="{00000000-0005-0000-0000-0000593A0000}"/>
    <cellStyle name="Normal 5 16 4 12 2 4" xfId="14943" xr:uid="{00000000-0005-0000-0000-00005A3A0000}"/>
    <cellStyle name="Normal 5 16 4 12 2 5" xfId="14944" xr:uid="{00000000-0005-0000-0000-00005B3A0000}"/>
    <cellStyle name="Normal 5 16 4 12 2 6" xfId="14945" xr:uid="{00000000-0005-0000-0000-00005C3A0000}"/>
    <cellStyle name="Normal 5 16 4 12 2 7" xfId="14946" xr:uid="{00000000-0005-0000-0000-00005D3A0000}"/>
    <cellStyle name="Normal 5 16 4 12 2 8" xfId="14947" xr:uid="{00000000-0005-0000-0000-00005E3A0000}"/>
    <cellStyle name="Normal 5 16 4 12 3" xfId="14948" xr:uid="{00000000-0005-0000-0000-00005F3A0000}"/>
    <cellStyle name="Normal 5 16 4 12 3 2" xfId="14949" xr:uid="{00000000-0005-0000-0000-0000603A0000}"/>
    <cellStyle name="Normal 5 16 4 12 3 3" xfId="14950" xr:uid="{00000000-0005-0000-0000-0000613A0000}"/>
    <cellStyle name="Normal 5 16 4 12 3 4" xfId="14951" xr:uid="{00000000-0005-0000-0000-0000623A0000}"/>
    <cellStyle name="Normal 5 16 4 12 3 5" xfId="14952" xr:uid="{00000000-0005-0000-0000-0000633A0000}"/>
    <cellStyle name="Normal 5 16 4 12 3 6" xfId="14953" xr:uid="{00000000-0005-0000-0000-0000643A0000}"/>
    <cellStyle name="Normal 5 16 4 12 3 7" xfId="14954" xr:uid="{00000000-0005-0000-0000-0000653A0000}"/>
    <cellStyle name="Normal 5 16 4 12 3 8" xfId="14955" xr:uid="{00000000-0005-0000-0000-0000663A0000}"/>
    <cellStyle name="Normal 5 16 4 12 4" xfId="14956" xr:uid="{00000000-0005-0000-0000-0000673A0000}"/>
    <cellStyle name="Normal 5 16 4 12 4 2" xfId="14957" xr:uid="{00000000-0005-0000-0000-0000683A0000}"/>
    <cellStyle name="Normal 5 16 4 12 4 3" xfId="14958" xr:uid="{00000000-0005-0000-0000-0000693A0000}"/>
    <cellStyle name="Normal 5 16 4 12 4 4" xfId="14959" xr:uid="{00000000-0005-0000-0000-00006A3A0000}"/>
    <cellStyle name="Normal 5 16 4 12 4 5" xfId="14960" xr:uid="{00000000-0005-0000-0000-00006B3A0000}"/>
    <cellStyle name="Normal 5 16 4 12 4 6" xfId="14961" xr:uid="{00000000-0005-0000-0000-00006C3A0000}"/>
    <cellStyle name="Normal 5 16 4 12 4 7" xfId="14962" xr:uid="{00000000-0005-0000-0000-00006D3A0000}"/>
    <cellStyle name="Normal 5 16 4 12 4 8" xfId="14963" xr:uid="{00000000-0005-0000-0000-00006E3A0000}"/>
    <cellStyle name="Normal 5 16 4 12 5" xfId="14964" xr:uid="{00000000-0005-0000-0000-00006F3A0000}"/>
    <cellStyle name="Normal 5 16 4 12 5 2" xfId="14965" xr:uid="{00000000-0005-0000-0000-0000703A0000}"/>
    <cellStyle name="Normal 5 16 4 12 5 3" xfId="14966" xr:uid="{00000000-0005-0000-0000-0000713A0000}"/>
    <cellStyle name="Normal 5 16 4 12 5 4" xfId="14967" xr:uid="{00000000-0005-0000-0000-0000723A0000}"/>
    <cellStyle name="Normal 5 16 4 12 5 5" xfId="14968" xr:uid="{00000000-0005-0000-0000-0000733A0000}"/>
    <cellStyle name="Normal 5 16 4 12 5 6" xfId="14969" xr:uid="{00000000-0005-0000-0000-0000743A0000}"/>
    <cellStyle name="Normal 5 16 4 12 5 7" xfId="14970" xr:uid="{00000000-0005-0000-0000-0000753A0000}"/>
    <cellStyle name="Normal 5 16 4 12 5 8" xfId="14971" xr:uid="{00000000-0005-0000-0000-0000763A0000}"/>
    <cellStyle name="Normal 5 16 4 12 6" xfId="14972" xr:uid="{00000000-0005-0000-0000-0000773A0000}"/>
    <cellStyle name="Normal 5 16 4 12 7" xfId="14973" xr:uid="{00000000-0005-0000-0000-0000783A0000}"/>
    <cellStyle name="Normal 5 16 4 12 8" xfId="14974" xr:uid="{00000000-0005-0000-0000-0000793A0000}"/>
    <cellStyle name="Normal 5 16 4 12 9" xfId="14975" xr:uid="{00000000-0005-0000-0000-00007A3A0000}"/>
    <cellStyle name="Normal 5 16 4 13" xfId="14976" xr:uid="{00000000-0005-0000-0000-00007B3A0000}"/>
    <cellStyle name="Normal 5 16 4 13 10" xfId="14977" xr:uid="{00000000-0005-0000-0000-00007C3A0000}"/>
    <cellStyle name="Normal 5 16 4 13 11" xfId="14978" xr:uid="{00000000-0005-0000-0000-00007D3A0000}"/>
    <cellStyle name="Normal 5 16 4 13 12" xfId="14979" xr:uid="{00000000-0005-0000-0000-00007E3A0000}"/>
    <cellStyle name="Normal 5 16 4 13 2" xfId="14980" xr:uid="{00000000-0005-0000-0000-00007F3A0000}"/>
    <cellStyle name="Normal 5 16 4 13 2 2" xfId="14981" xr:uid="{00000000-0005-0000-0000-0000803A0000}"/>
    <cellStyle name="Normal 5 16 4 13 2 3" xfId="14982" xr:uid="{00000000-0005-0000-0000-0000813A0000}"/>
    <cellStyle name="Normal 5 16 4 13 2 4" xfId="14983" xr:uid="{00000000-0005-0000-0000-0000823A0000}"/>
    <cellStyle name="Normal 5 16 4 13 2 5" xfId="14984" xr:uid="{00000000-0005-0000-0000-0000833A0000}"/>
    <cellStyle name="Normal 5 16 4 13 2 6" xfId="14985" xr:uid="{00000000-0005-0000-0000-0000843A0000}"/>
    <cellStyle name="Normal 5 16 4 13 2 7" xfId="14986" xr:uid="{00000000-0005-0000-0000-0000853A0000}"/>
    <cellStyle name="Normal 5 16 4 13 2 8" xfId="14987" xr:uid="{00000000-0005-0000-0000-0000863A0000}"/>
    <cellStyle name="Normal 5 16 4 13 3" xfId="14988" xr:uid="{00000000-0005-0000-0000-0000873A0000}"/>
    <cellStyle name="Normal 5 16 4 13 3 2" xfId="14989" xr:uid="{00000000-0005-0000-0000-0000883A0000}"/>
    <cellStyle name="Normal 5 16 4 13 3 3" xfId="14990" xr:uid="{00000000-0005-0000-0000-0000893A0000}"/>
    <cellStyle name="Normal 5 16 4 13 3 4" xfId="14991" xr:uid="{00000000-0005-0000-0000-00008A3A0000}"/>
    <cellStyle name="Normal 5 16 4 13 3 5" xfId="14992" xr:uid="{00000000-0005-0000-0000-00008B3A0000}"/>
    <cellStyle name="Normal 5 16 4 13 3 6" xfId="14993" xr:uid="{00000000-0005-0000-0000-00008C3A0000}"/>
    <cellStyle name="Normal 5 16 4 13 3 7" xfId="14994" xr:uid="{00000000-0005-0000-0000-00008D3A0000}"/>
    <cellStyle name="Normal 5 16 4 13 3 8" xfId="14995" xr:uid="{00000000-0005-0000-0000-00008E3A0000}"/>
    <cellStyle name="Normal 5 16 4 13 4" xfId="14996" xr:uid="{00000000-0005-0000-0000-00008F3A0000}"/>
    <cellStyle name="Normal 5 16 4 13 4 2" xfId="14997" xr:uid="{00000000-0005-0000-0000-0000903A0000}"/>
    <cellStyle name="Normal 5 16 4 13 4 3" xfId="14998" xr:uid="{00000000-0005-0000-0000-0000913A0000}"/>
    <cellStyle name="Normal 5 16 4 13 4 4" xfId="14999" xr:uid="{00000000-0005-0000-0000-0000923A0000}"/>
    <cellStyle name="Normal 5 16 4 13 4 5" xfId="15000" xr:uid="{00000000-0005-0000-0000-0000933A0000}"/>
    <cellStyle name="Normal 5 16 4 13 4 6" xfId="15001" xr:uid="{00000000-0005-0000-0000-0000943A0000}"/>
    <cellStyle name="Normal 5 16 4 13 4 7" xfId="15002" xr:uid="{00000000-0005-0000-0000-0000953A0000}"/>
    <cellStyle name="Normal 5 16 4 13 4 8" xfId="15003" xr:uid="{00000000-0005-0000-0000-0000963A0000}"/>
    <cellStyle name="Normal 5 16 4 13 5" xfId="15004" xr:uid="{00000000-0005-0000-0000-0000973A0000}"/>
    <cellStyle name="Normal 5 16 4 13 5 2" xfId="15005" xr:uid="{00000000-0005-0000-0000-0000983A0000}"/>
    <cellStyle name="Normal 5 16 4 13 5 3" xfId="15006" xr:uid="{00000000-0005-0000-0000-0000993A0000}"/>
    <cellStyle name="Normal 5 16 4 13 5 4" xfId="15007" xr:uid="{00000000-0005-0000-0000-00009A3A0000}"/>
    <cellStyle name="Normal 5 16 4 13 5 5" xfId="15008" xr:uid="{00000000-0005-0000-0000-00009B3A0000}"/>
    <cellStyle name="Normal 5 16 4 13 5 6" xfId="15009" xr:uid="{00000000-0005-0000-0000-00009C3A0000}"/>
    <cellStyle name="Normal 5 16 4 13 5 7" xfId="15010" xr:uid="{00000000-0005-0000-0000-00009D3A0000}"/>
    <cellStyle name="Normal 5 16 4 13 5 8" xfId="15011" xr:uid="{00000000-0005-0000-0000-00009E3A0000}"/>
    <cellStyle name="Normal 5 16 4 13 6" xfId="15012" xr:uid="{00000000-0005-0000-0000-00009F3A0000}"/>
    <cellStyle name="Normal 5 16 4 13 7" xfId="15013" xr:uid="{00000000-0005-0000-0000-0000A03A0000}"/>
    <cellStyle name="Normal 5 16 4 13 8" xfId="15014" xr:uid="{00000000-0005-0000-0000-0000A13A0000}"/>
    <cellStyle name="Normal 5 16 4 13 9" xfId="15015" xr:uid="{00000000-0005-0000-0000-0000A23A0000}"/>
    <cellStyle name="Normal 5 16 4 14" xfId="15016" xr:uid="{00000000-0005-0000-0000-0000A33A0000}"/>
    <cellStyle name="Normal 5 16 4 14 2" xfId="15017" xr:uid="{00000000-0005-0000-0000-0000A43A0000}"/>
    <cellStyle name="Normal 5 16 4 14 3" xfId="15018" xr:uid="{00000000-0005-0000-0000-0000A53A0000}"/>
    <cellStyle name="Normal 5 16 4 14 4" xfId="15019" xr:uid="{00000000-0005-0000-0000-0000A63A0000}"/>
    <cellStyle name="Normal 5 16 4 14 5" xfId="15020" xr:uid="{00000000-0005-0000-0000-0000A73A0000}"/>
    <cellStyle name="Normal 5 16 4 14 6" xfId="15021" xr:uid="{00000000-0005-0000-0000-0000A83A0000}"/>
    <cellStyle name="Normal 5 16 4 14 7" xfId="15022" xr:uid="{00000000-0005-0000-0000-0000A93A0000}"/>
    <cellStyle name="Normal 5 16 4 14 8" xfId="15023" xr:uid="{00000000-0005-0000-0000-0000AA3A0000}"/>
    <cellStyle name="Normal 5 16 4 15" xfId="15024" xr:uid="{00000000-0005-0000-0000-0000AB3A0000}"/>
    <cellStyle name="Normal 5 16 4 15 2" xfId="15025" xr:uid="{00000000-0005-0000-0000-0000AC3A0000}"/>
    <cellStyle name="Normal 5 16 4 15 3" xfId="15026" xr:uid="{00000000-0005-0000-0000-0000AD3A0000}"/>
    <cellStyle name="Normal 5 16 4 15 4" xfId="15027" xr:uid="{00000000-0005-0000-0000-0000AE3A0000}"/>
    <cellStyle name="Normal 5 16 4 15 5" xfId="15028" xr:uid="{00000000-0005-0000-0000-0000AF3A0000}"/>
    <cellStyle name="Normal 5 16 4 15 6" xfId="15029" xr:uid="{00000000-0005-0000-0000-0000B03A0000}"/>
    <cellStyle name="Normal 5 16 4 15 7" xfId="15030" xr:uid="{00000000-0005-0000-0000-0000B13A0000}"/>
    <cellStyle name="Normal 5 16 4 15 8" xfId="15031" xr:uid="{00000000-0005-0000-0000-0000B23A0000}"/>
    <cellStyle name="Normal 5 16 4 16" xfId="15032" xr:uid="{00000000-0005-0000-0000-0000B33A0000}"/>
    <cellStyle name="Normal 5 16 4 16 2" xfId="15033" xr:uid="{00000000-0005-0000-0000-0000B43A0000}"/>
    <cellStyle name="Normal 5 16 4 16 3" xfId="15034" xr:uid="{00000000-0005-0000-0000-0000B53A0000}"/>
    <cellStyle name="Normal 5 16 4 16 4" xfId="15035" xr:uid="{00000000-0005-0000-0000-0000B63A0000}"/>
    <cellStyle name="Normal 5 16 4 16 5" xfId="15036" xr:uid="{00000000-0005-0000-0000-0000B73A0000}"/>
    <cellStyle name="Normal 5 16 4 16 6" xfId="15037" xr:uid="{00000000-0005-0000-0000-0000B83A0000}"/>
    <cellStyle name="Normal 5 16 4 16 7" xfId="15038" xr:uid="{00000000-0005-0000-0000-0000B93A0000}"/>
    <cellStyle name="Normal 5 16 4 16 8" xfId="15039" xr:uid="{00000000-0005-0000-0000-0000BA3A0000}"/>
    <cellStyle name="Normal 5 16 4 17" xfId="15040" xr:uid="{00000000-0005-0000-0000-0000BB3A0000}"/>
    <cellStyle name="Normal 5 16 4 17 2" xfId="15041" xr:uid="{00000000-0005-0000-0000-0000BC3A0000}"/>
    <cellStyle name="Normal 5 16 4 17 3" xfId="15042" xr:uid="{00000000-0005-0000-0000-0000BD3A0000}"/>
    <cellStyle name="Normal 5 16 4 17 4" xfId="15043" xr:uid="{00000000-0005-0000-0000-0000BE3A0000}"/>
    <cellStyle name="Normal 5 16 4 17 5" xfId="15044" xr:uid="{00000000-0005-0000-0000-0000BF3A0000}"/>
    <cellStyle name="Normal 5 16 4 17 6" xfId="15045" xr:uid="{00000000-0005-0000-0000-0000C03A0000}"/>
    <cellStyle name="Normal 5 16 4 17 7" xfId="15046" xr:uid="{00000000-0005-0000-0000-0000C13A0000}"/>
    <cellStyle name="Normal 5 16 4 17 8" xfId="15047" xr:uid="{00000000-0005-0000-0000-0000C23A0000}"/>
    <cellStyle name="Normal 5 16 4 18" xfId="15048" xr:uid="{00000000-0005-0000-0000-0000C33A0000}"/>
    <cellStyle name="Normal 5 16 4 19" xfId="15049" xr:uid="{00000000-0005-0000-0000-0000C43A0000}"/>
    <cellStyle name="Normal 5 16 4 2" xfId="15050" xr:uid="{00000000-0005-0000-0000-0000C53A0000}"/>
    <cellStyle name="Normal 5 16 4 2 10" xfId="15051" xr:uid="{00000000-0005-0000-0000-0000C63A0000}"/>
    <cellStyle name="Normal 5 16 4 2 11" xfId="15052" xr:uid="{00000000-0005-0000-0000-0000C73A0000}"/>
    <cellStyle name="Normal 5 16 4 2 12" xfId="15053" xr:uid="{00000000-0005-0000-0000-0000C83A0000}"/>
    <cellStyle name="Normal 5 16 4 2 2" xfId="15054" xr:uid="{00000000-0005-0000-0000-0000C93A0000}"/>
    <cellStyle name="Normal 5 16 4 2 2 2" xfId="15055" xr:uid="{00000000-0005-0000-0000-0000CA3A0000}"/>
    <cellStyle name="Normal 5 16 4 2 2 3" xfId="15056" xr:uid="{00000000-0005-0000-0000-0000CB3A0000}"/>
    <cellStyle name="Normal 5 16 4 2 2 4" xfId="15057" xr:uid="{00000000-0005-0000-0000-0000CC3A0000}"/>
    <cellStyle name="Normal 5 16 4 2 2 5" xfId="15058" xr:uid="{00000000-0005-0000-0000-0000CD3A0000}"/>
    <cellStyle name="Normal 5 16 4 2 2 6" xfId="15059" xr:uid="{00000000-0005-0000-0000-0000CE3A0000}"/>
    <cellStyle name="Normal 5 16 4 2 2 7" xfId="15060" xr:uid="{00000000-0005-0000-0000-0000CF3A0000}"/>
    <cellStyle name="Normal 5 16 4 2 2 8" xfId="15061" xr:uid="{00000000-0005-0000-0000-0000D03A0000}"/>
    <cellStyle name="Normal 5 16 4 2 3" xfId="15062" xr:uid="{00000000-0005-0000-0000-0000D13A0000}"/>
    <cellStyle name="Normal 5 16 4 2 3 2" xfId="15063" xr:uid="{00000000-0005-0000-0000-0000D23A0000}"/>
    <cellStyle name="Normal 5 16 4 2 3 3" xfId="15064" xr:uid="{00000000-0005-0000-0000-0000D33A0000}"/>
    <cellStyle name="Normal 5 16 4 2 3 4" xfId="15065" xr:uid="{00000000-0005-0000-0000-0000D43A0000}"/>
    <cellStyle name="Normal 5 16 4 2 3 5" xfId="15066" xr:uid="{00000000-0005-0000-0000-0000D53A0000}"/>
    <cellStyle name="Normal 5 16 4 2 3 6" xfId="15067" xr:uid="{00000000-0005-0000-0000-0000D63A0000}"/>
    <cellStyle name="Normal 5 16 4 2 3 7" xfId="15068" xr:uid="{00000000-0005-0000-0000-0000D73A0000}"/>
    <cellStyle name="Normal 5 16 4 2 3 8" xfId="15069" xr:uid="{00000000-0005-0000-0000-0000D83A0000}"/>
    <cellStyle name="Normal 5 16 4 2 4" xfId="15070" xr:uid="{00000000-0005-0000-0000-0000D93A0000}"/>
    <cellStyle name="Normal 5 16 4 2 4 2" xfId="15071" xr:uid="{00000000-0005-0000-0000-0000DA3A0000}"/>
    <cellStyle name="Normal 5 16 4 2 4 3" xfId="15072" xr:uid="{00000000-0005-0000-0000-0000DB3A0000}"/>
    <cellStyle name="Normal 5 16 4 2 4 4" xfId="15073" xr:uid="{00000000-0005-0000-0000-0000DC3A0000}"/>
    <cellStyle name="Normal 5 16 4 2 4 5" xfId="15074" xr:uid="{00000000-0005-0000-0000-0000DD3A0000}"/>
    <cellStyle name="Normal 5 16 4 2 4 6" xfId="15075" xr:uid="{00000000-0005-0000-0000-0000DE3A0000}"/>
    <cellStyle name="Normal 5 16 4 2 4 7" xfId="15076" xr:uid="{00000000-0005-0000-0000-0000DF3A0000}"/>
    <cellStyle name="Normal 5 16 4 2 4 8" xfId="15077" xr:uid="{00000000-0005-0000-0000-0000E03A0000}"/>
    <cellStyle name="Normal 5 16 4 2 5" xfId="15078" xr:uid="{00000000-0005-0000-0000-0000E13A0000}"/>
    <cellStyle name="Normal 5 16 4 2 5 2" xfId="15079" xr:uid="{00000000-0005-0000-0000-0000E23A0000}"/>
    <cellStyle name="Normal 5 16 4 2 5 3" xfId="15080" xr:uid="{00000000-0005-0000-0000-0000E33A0000}"/>
    <cellStyle name="Normal 5 16 4 2 5 4" xfId="15081" xr:uid="{00000000-0005-0000-0000-0000E43A0000}"/>
    <cellStyle name="Normal 5 16 4 2 5 5" xfId="15082" xr:uid="{00000000-0005-0000-0000-0000E53A0000}"/>
    <cellStyle name="Normal 5 16 4 2 5 6" xfId="15083" xr:uid="{00000000-0005-0000-0000-0000E63A0000}"/>
    <cellStyle name="Normal 5 16 4 2 5 7" xfId="15084" xr:uid="{00000000-0005-0000-0000-0000E73A0000}"/>
    <cellStyle name="Normal 5 16 4 2 5 8" xfId="15085" xr:uid="{00000000-0005-0000-0000-0000E83A0000}"/>
    <cellStyle name="Normal 5 16 4 2 6" xfId="15086" xr:uid="{00000000-0005-0000-0000-0000E93A0000}"/>
    <cellStyle name="Normal 5 16 4 2 7" xfId="15087" xr:uid="{00000000-0005-0000-0000-0000EA3A0000}"/>
    <cellStyle name="Normal 5 16 4 2 8" xfId="15088" xr:uid="{00000000-0005-0000-0000-0000EB3A0000}"/>
    <cellStyle name="Normal 5 16 4 2 9" xfId="15089" xr:uid="{00000000-0005-0000-0000-0000EC3A0000}"/>
    <cellStyle name="Normal 5 16 4 20" xfId="15090" xr:uid="{00000000-0005-0000-0000-0000ED3A0000}"/>
    <cellStyle name="Normal 5 16 4 21" xfId="15091" xr:uid="{00000000-0005-0000-0000-0000EE3A0000}"/>
    <cellStyle name="Normal 5 16 4 22" xfId="15092" xr:uid="{00000000-0005-0000-0000-0000EF3A0000}"/>
    <cellStyle name="Normal 5 16 4 23" xfId="15093" xr:uid="{00000000-0005-0000-0000-0000F03A0000}"/>
    <cellStyle name="Normal 5 16 4 24" xfId="15094" xr:uid="{00000000-0005-0000-0000-0000F13A0000}"/>
    <cellStyle name="Normal 5 16 4 3" xfId="15095" xr:uid="{00000000-0005-0000-0000-0000F23A0000}"/>
    <cellStyle name="Normal 5 16 4 3 10" xfId="15096" xr:uid="{00000000-0005-0000-0000-0000F33A0000}"/>
    <cellStyle name="Normal 5 16 4 3 11" xfId="15097" xr:uid="{00000000-0005-0000-0000-0000F43A0000}"/>
    <cellStyle name="Normal 5 16 4 3 12" xfId="15098" xr:uid="{00000000-0005-0000-0000-0000F53A0000}"/>
    <cellStyle name="Normal 5 16 4 3 2" xfId="15099" xr:uid="{00000000-0005-0000-0000-0000F63A0000}"/>
    <cellStyle name="Normal 5 16 4 3 2 2" xfId="15100" xr:uid="{00000000-0005-0000-0000-0000F73A0000}"/>
    <cellStyle name="Normal 5 16 4 3 2 3" xfId="15101" xr:uid="{00000000-0005-0000-0000-0000F83A0000}"/>
    <cellStyle name="Normal 5 16 4 3 2 4" xfId="15102" xr:uid="{00000000-0005-0000-0000-0000F93A0000}"/>
    <cellStyle name="Normal 5 16 4 3 2 5" xfId="15103" xr:uid="{00000000-0005-0000-0000-0000FA3A0000}"/>
    <cellStyle name="Normal 5 16 4 3 2 6" xfId="15104" xr:uid="{00000000-0005-0000-0000-0000FB3A0000}"/>
    <cellStyle name="Normal 5 16 4 3 2 7" xfId="15105" xr:uid="{00000000-0005-0000-0000-0000FC3A0000}"/>
    <cellStyle name="Normal 5 16 4 3 2 8" xfId="15106" xr:uid="{00000000-0005-0000-0000-0000FD3A0000}"/>
    <cellStyle name="Normal 5 16 4 3 3" xfId="15107" xr:uid="{00000000-0005-0000-0000-0000FE3A0000}"/>
    <cellStyle name="Normal 5 16 4 3 3 2" xfId="15108" xr:uid="{00000000-0005-0000-0000-0000FF3A0000}"/>
    <cellStyle name="Normal 5 16 4 3 3 3" xfId="15109" xr:uid="{00000000-0005-0000-0000-0000003B0000}"/>
    <cellStyle name="Normal 5 16 4 3 3 4" xfId="15110" xr:uid="{00000000-0005-0000-0000-0000013B0000}"/>
    <cellStyle name="Normal 5 16 4 3 3 5" xfId="15111" xr:uid="{00000000-0005-0000-0000-0000023B0000}"/>
    <cellStyle name="Normal 5 16 4 3 3 6" xfId="15112" xr:uid="{00000000-0005-0000-0000-0000033B0000}"/>
    <cellStyle name="Normal 5 16 4 3 3 7" xfId="15113" xr:uid="{00000000-0005-0000-0000-0000043B0000}"/>
    <cellStyle name="Normal 5 16 4 3 3 8" xfId="15114" xr:uid="{00000000-0005-0000-0000-0000053B0000}"/>
    <cellStyle name="Normal 5 16 4 3 4" xfId="15115" xr:uid="{00000000-0005-0000-0000-0000063B0000}"/>
    <cellStyle name="Normal 5 16 4 3 4 2" xfId="15116" xr:uid="{00000000-0005-0000-0000-0000073B0000}"/>
    <cellStyle name="Normal 5 16 4 3 4 3" xfId="15117" xr:uid="{00000000-0005-0000-0000-0000083B0000}"/>
    <cellStyle name="Normal 5 16 4 3 4 4" xfId="15118" xr:uid="{00000000-0005-0000-0000-0000093B0000}"/>
    <cellStyle name="Normal 5 16 4 3 4 5" xfId="15119" xr:uid="{00000000-0005-0000-0000-00000A3B0000}"/>
    <cellStyle name="Normal 5 16 4 3 4 6" xfId="15120" xr:uid="{00000000-0005-0000-0000-00000B3B0000}"/>
    <cellStyle name="Normal 5 16 4 3 4 7" xfId="15121" xr:uid="{00000000-0005-0000-0000-00000C3B0000}"/>
    <cellStyle name="Normal 5 16 4 3 4 8" xfId="15122" xr:uid="{00000000-0005-0000-0000-00000D3B0000}"/>
    <cellStyle name="Normal 5 16 4 3 5" xfId="15123" xr:uid="{00000000-0005-0000-0000-00000E3B0000}"/>
    <cellStyle name="Normal 5 16 4 3 5 2" xfId="15124" xr:uid="{00000000-0005-0000-0000-00000F3B0000}"/>
    <cellStyle name="Normal 5 16 4 3 5 3" xfId="15125" xr:uid="{00000000-0005-0000-0000-0000103B0000}"/>
    <cellStyle name="Normal 5 16 4 3 5 4" xfId="15126" xr:uid="{00000000-0005-0000-0000-0000113B0000}"/>
    <cellStyle name="Normal 5 16 4 3 5 5" xfId="15127" xr:uid="{00000000-0005-0000-0000-0000123B0000}"/>
    <cellStyle name="Normal 5 16 4 3 5 6" xfId="15128" xr:uid="{00000000-0005-0000-0000-0000133B0000}"/>
    <cellStyle name="Normal 5 16 4 3 5 7" xfId="15129" xr:uid="{00000000-0005-0000-0000-0000143B0000}"/>
    <cellStyle name="Normal 5 16 4 3 5 8" xfId="15130" xr:uid="{00000000-0005-0000-0000-0000153B0000}"/>
    <cellStyle name="Normal 5 16 4 3 6" xfId="15131" xr:uid="{00000000-0005-0000-0000-0000163B0000}"/>
    <cellStyle name="Normal 5 16 4 3 7" xfId="15132" xr:uid="{00000000-0005-0000-0000-0000173B0000}"/>
    <cellStyle name="Normal 5 16 4 3 8" xfId="15133" xr:uid="{00000000-0005-0000-0000-0000183B0000}"/>
    <cellStyle name="Normal 5 16 4 3 9" xfId="15134" xr:uid="{00000000-0005-0000-0000-0000193B0000}"/>
    <cellStyle name="Normal 5 16 4 4" xfId="15135" xr:uid="{00000000-0005-0000-0000-00001A3B0000}"/>
    <cellStyle name="Normal 5 16 4 4 10" xfId="15136" xr:uid="{00000000-0005-0000-0000-00001B3B0000}"/>
    <cellStyle name="Normal 5 16 4 4 11" xfId="15137" xr:uid="{00000000-0005-0000-0000-00001C3B0000}"/>
    <cellStyle name="Normal 5 16 4 4 12" xfId="15138" xr:uid="{00000000-0005-0000-0000-00001D3B0000}"/>
    <cellStyle name="Normal 5 16 4 4 2" xfId="15139" xr:uid="{00000000-0005-0000-0000-00001E3B0000}"/>
    <cellStyle name="Normal 5 16 4 4 2 2" xfId="15140" xr:uid="{00000000-0005-0000-0000-00001F3B0000}"/>
    <cellStyle name="Normal 5 16 4 4 2 3" xfId="15141" xr:uid="{00000000-0005-0000-0000-0000203B0000}"/>
    <cellStyle name="Normal 5 16 4 4 2 4" xfId="15142" xr:uid="{00000000-0005-0000-0000-0000213B0000}"/>
    <cellStyle name="Normal 5 16 4 4 2 5" xfId="15143" xr:uid="{00000000-0005-0000-0000-0000223B0000}"/>
    <cellStyle name="Normal 5 16 4 4 2 6" xfId="15144" xr:uid="{00000000-0005-0000-0000-0000233B0000}"/>
    <cellStyle name="Normal 5 16 4 4 2 7" xfId="15145" xr:uid="{00000000-0005-0000-0000-0000243B0000}"/>
    <cellStyle name="Normal 5 16 4 4 2 8" xfId="15146" xr:uid="{00000000-0005-0000-0000-0000253B0000}"/>
    <cellStyle name="Normal 5 16 4 4 3" xfId="15147" xr:uid="{00000000-0005-0000-0000-0000263B0000}"/>
    <cellStyle name="Normal 5 16 4 4 3 2" xfId="15148" xr:uid="{00000000-0005-0000-0000-0000273B0000}"/>
    <cellStyle name="Normal 5 16 4 4 3 3" xfId="15149" xr:uid="{00000000-0005-0000-0000-0000283B0000}"/>
    <cellStyle name="Normal 5 16 4 4 3 4" xfId="15150" xr:uid="{00000000-0005-0000-0000-0000293B0000}"/>
    <cellStyle name="Normal 5 16 4 4 3 5" xfId="15151" xr:uid="{00000000-0005-0000-0000-00002A3B0000}"/>
    <cellStyle name="Normal 5 16 4 4 3 6" xfId="15152" xr:uid="{00000000-0005-0000-0000-00002B3B0000}"/>
    <cellStyle name="Normal 5 16 4 4 3 7" xfId="15153" xr:uid="{00000000-0005-0000-0000-00002C3B0000}"/>
    <cellStyle name="Normal 5 16 4 4 3 8" xfId="15154" xr:uid="{00000000-0005-0000-0000-00002D3B0000}"/>
    <cellStyle name="Normal 5 16 4 4 4" xfId="15155" xr:uid="{00000000-0005-0000-0000-00002E3B0000}"/>
    <cellStyle name="Normal 5 16 4 4 4 2" xfId="15156" xr:uid="{00000000-0005-0000-0000-00002F3B0000}"/>
    <cellStyle name="Normal 5 16 4 4 4 3" xfId="15157" xr:uid="{00000000-0005-0000-0000-0000303B0000}"/>
    <cellStyle name="Normal 5 16 4 4 4 4" xfId="15158" xr:uid="{00000000-0005-0000-0000-0000313B0000}"/>
    <cellStyle name="Normal 5 16 4 4 4 5" xfId="15159" xr:uid="{00000000-0005-0000-0000-0000323B0000}"/>
    <cellStyle name="Normal 5 16 4 4 4 6" xfId="15160" xr:uid="{00000000-0005-0000-0000-0000333B0000}"/>
    <cellStyle name="Normal 5 16 4 4 4 7" xfId="15161" xr:uid="{00000000-0005-0000-0000-0000343B0000}"/>
    <cellStyle name="Normal 5 16 4 4 4 8" xfId="15162" xr:uid="{00000000-0005-0000-0000-0000353B0000}"/>
    <cellStyle name="Normal 5 16 4 4 5" xfId="15163" xr:uid="{00000000-0005-0000-0000-0000363B0000}"/>
    <cellStyle name="Normal 5 16 4 4 5 2" xfId="15164" xr:uid="{00000000-0005-0000-0000-0000373B0000}"/>
    <cellStyle name="Normal 5 16 4 4 5 3" xfId="15165" xr:uid="{00000000-0005-0000-0000-0000383B0000}"/>
    <cellStyle name="Normal 5 16 4 4 5 4" xfId="15166" xr:uid="{00000000-0005-0000-0000-0000393B0000}"/>
    <cellStyle name="Normal 5 16 4 4 5 5" xfId="15167" xr:uid="{00000000-0005-0000-0000-00003A3B0000}"/>
    <cellStyle name="Normal 5 16 4 4 5 6" xfId="15168" xr:uid="{00000000-0005-0000-0000-00003B3B0000}"/>
    <cellStyle name="Normal 5 16 4 4 5 7" xfId="15169" xr:uid="{00000000-0005-0000-0000-00003C3B0000}"/>
    <cellStyle name="Normal 5 16 4 4 5 8" xfId="15170" xr:uid="{00000000-0005-0000-0000-00003D3B0000}"/>
    <cellStyle name="Normal 5 16 4 4 6" xfId="15171" xr:uid="{00000000-0005-0000-0000-00003E3B0000}"/>
    <cellStyle name="Normal 5 16 4 4 7" xfId="15172" xr:uid="{00000000-0005-0000-0000-00003F3B0000}"/>
    <cellStyle name="Normal 5 16 4 4 8" xfId="15173" xr:uid="{00000000-0005-0000-0000-0000403B0000}"/>
    <cellStyle name="Normal 5 16 4 4 9" xfId="15174" xr:uid="{00000000-0005-0000-0000-0000413B0000}"/>
    <cellStyle name="Normal 5 16 4 5" xfId="15175" xr:uid="{00000000-0005-0000-0000-0000423B0000}"/>
    <cellStyle name="Normal 5 16 4 5 10" xfId="15176" xr:uid="{00000000-0005-0000-0000-0000433B0000}"/>
    <cellStyle name="Normal 5 16 4 5 11" xfId="15177" xr:uid="{00000000-0005-0000-0000-0000443B0000}"/>
    <cellStyle name="Normal 5 16 4 5 12" xfId="15178" xr:uid="{00000000-0005-0000-0000-0000453B0000}"/>
    <cellStyle name="Normal 5 16 4 5 2" xfId="15179" xr:uid="{00000000-0005-0000-0000-0000463B0000}"/>
    <cellStyle name="Normal 5 16 4 5 2 2" xfId="15180" xr:uid="{00000000-0005-0000-0000-0000473B0000}"/>
    <cellStyle name="Normal 5 16 4 5 2 3" xfId="15181" xr:uid="{00000000-0005-0000-0000-0000483B0000}"/>
    <cellStyle name="Normal 5 16 4 5 2 4" xfId="15182" xr:uid="{00000000-0005-0000-0000-0000493B0000}"/>
    <cellStyle name="Normal 5 16 4 5 2 5" xfId="15183" xr:uid="{00000000-0005-0000-0000-00004A3B0000}"/>
    <cellStyle name="Normal 5 16 4 5 2 6" xfId="15184" xr:uid="{00000000-0005-0000-0000-00004B3B0000}"/>
    <cellStyle name="Normal 5 16 4 5 2 7" xfId="15185" xr:uid="{00000000-0005-0000-0000-00004C3B0000}"/>
    <cellStyle name="Normal 5 16 4 5 2 8" xfId="15186" xr:uid="{00000000-0005-0000-0000-00004D3B0000}"/>
    <cellStyle name="Normal 5 16 4 5 3" xfId="15187" xr:uid="{00000000-0005-0000-0000-00004E3B0000}"/>
    <cellStyle name="Normal 5 16 4 5 3 2" xfId="15188" xr:uid="{00000000-0005-0000-0000-00004F3B0000}"/>
    <cellStyle name="Normal 5 16 4 5 3 3" xfId="15189" xr:uid="{00000000-0005-0000-0000-0000503B0000}"/>
    <cellStyle name="Normal 5 16 4 5 3 4" xfId="15190" xr:uid="{00000000-0005-0000-0000-0000513B0000}"/>
    <cellStyle name="Normal 5 16 4 5 3 5" xfId="15191" xr:uid="{00000000-0005-0000-0000-0000523B0000}"/>
    <cellStyle name="Normal 5 16 4 5 3 6" xfId="15192" xr:uid="{00000000-0005-0000-0000-0000533B0000}"/>
    <cellStyle name="Normal 5 16 4 5 3 7" xfId="15193" xr:uid="{00000000-0005-0000-0000-0000543B0000}"/>
    <cellStyle name="Normal 5 16 4 5 3 8" xfId="15194" xr:uid="{00000000-0005-0000-0000-0000553B0000}"/>
    <cellStyle name="Normal 5 16 4 5 4" xfId="15195" xr:uid="{00000000-0005-0000-0000-0000563B0000}"/>
    <cellStyle name="Normal 5 16 4 5 4 2" xfId="15196" xr:uid="{00000000-0005-0000-0000-0000573B0000}"/>
    <cellStyle name="Normal 5 16 4 5 4 3" xfId="15197" xr:uid="{00000000-0005-0000-0000-0000583B0000}"/>
    <cellStyle name="Normal 5 16 4 5 4 4" xfId="15198" xr:uid="{00000000-0005-0000-0000-0000593B0000}"/>
    <cellStyle name="Normal 5 16 4 5 4 5" xfId="15199" xr:uid="{00000000-0005-0000-0000-00005A3B0000}"/>
    <cellStyle name="Normal 5 16 4 5 4 6" xfId="15200" xr:uid="{00000000-0005-0000-0000-00005B3B0000}"/>
    <cellStyle name="Normal 5 16 4 5 4 7" xfId="15201" xr:uid="{00000000-0005-0000-0000-00005C3B0000}"/>
    <cellStyle name="Normal 5 16 4 5 4 8" xfId="15202" xr:uid="{00000000-0005-0000-0000-00005D3B0000}"/>
    <cellStyle name="Normal 5 16 4 5 5" xfId="15203" xr:uid="{00000000-0005-0000-0000-00005E3B0000}"/>
    <cellStyle name="Normal 5 16 4 5 5 2" xfId="15204" xr:uid="{00000000-0005-0000-0000-00005F3B0000}"/>
    <cellStyle name="Normal 5 16 4 5 5 3" xfId="15205" xr:uid="{00000000-0005-0000-0000-0000603B0000}"/>
    <cellStyle name="Normal 5 16 4 5 5 4" xfId="15206" xr:uid="{00000000-0005-0000-0000-0000613B0000}"/>
    <cellStyle name="Normal 5 16 4 5 5 5" xfId="15207" xr:uid="{00000000-0005-0000-0000-0000623B0000}"/>
    <cellStyle name="Normal 5 16 4 5 5 6" xfId="15208" xr:uid="{00000000-0005-0000-0000-0000633B0000}"/>
    <cellStyle name="Normal 5 16 4 5 5 7" xfId="15209" xr:uid="{00000000-0005-0000-0000-0000643B0000}"/>
    <cellStyle name="Normal 5 16 4 5 5 8" xfId="15210" xr:uid="{00000000-0005-0000-0000-0000653B0000}"/>
    <cellStyle name="Normal 5 16 4 5 6" xfId="15211" xr:uid="{00000000-0005-0000-0000-0000663B0000}"/>
    <cellStyle name="Normal 5 16 4 5 7" xfId="15212" xr:uid="{00000000-0005-0000-0000-0000673B0000}"/>
    <cellStyle name="Normal 5 16 4 5 8" xfId="15213" xr:uid="{00000000-0005-0000-0000-0000683B0000}"/>
    <cellStyle name="Normal 5 16 4 5 9" xfId="15214" xr:uid="{00000000-0005-0000-0000-0000693B0000}"/>
    <cellStyle name="Normal 5 16 4 6" xfId="15215" xr:uid="{00000000-0005-0000-0000-00006A3B0000}"/>
    <cellStyle name="Normal 5 16 4 6 10" xfId="15216" xr:uid="{00000000-0005-0000-0000-00006B3B0000}"/>
    <cellStyle name="Normal 5 16 4 6 11" xfId="15217" xr:uid="{00000000-0005-0000-0000-00006C3B0000}"/>
    <cellStyle name="Normal 5 16 4 6 12" xfId="15218" xr:uid="{00000000-0005-0000-0000-00006D3B0000}"/>
    <cellStyle name="Normal 5 16 4 6 2" xfId="15219" xr:uid="{00000000-0005-0000-0000-00006E3B0000}"/>
    <cellStyle name="Normal 5 16 4 6 2 2" xfId="15220" xr:uid="{00000000-0005-0000-0000-00006F3B0000}"/>
    <cellStyle name="Normal 5 16 4 6 2 3" xfId="15221" xr:uid="{00000000-0005-0000-0000-0000703B0000}"/>
    <cellStyle name="Normal 5 16 4 6 2 4" xfId="15222" xr:uid="{00000000-0005-0000-0000-0000713B0000}"/>
    <cellStyle name="Normal 5 16 4 6 2 5" xfId="15223" xr:uid="{00000000-0005-0000-0000-0000723B0000}"/>
    <cellStyle name="Normal 5 16 4 6 2 6" xfId="15224" xr:uid="{00000000-0005-0000-0000-0000733B0000}"/>
    <cellStyle name="Normal 5 16 4 6 2 7" xfId="15225" xr:uid="{00000000-0005-0000-0000-0000743B0000}"/>
    <cellStyle name="Normal 5 16 4 6 2 8" xfId="15226" xr:uid="{00000000-0005-0000-0000-0000753B0000}"/>
    <cellStyle name="Normal 5 16 4 6 3" xfId="15227" xr:uid="{00000000-0005-0000-0000-0000763B0000}"/>
    <cellStyle name="Normal 5 16 4 6 3 2" xfId="15228" xr:uid="{00000000-0005-0000-0000-0000773B0000}"/>
    <cellStyle name="Normal 5 16 4 6 3 3" xfId="15229" xr:uid="{00000000-0005-0000-0000-0000783B0000}"/>
    <cellStyle name="Normal 5 16 4 6 3 4" xfId="15230" xr:uid="{00000000-0005-0000-0000-0000793B0000}"/>
    <cellStyle name="Normal 5 16 4 6 3 5" xfId="15231" xr:uid="{00000000-0005-0000-0000-00007A3B0000}"/>
    <cellStyle name="Normal 5 16 4 6 3 6" xfId="15232" xr:uid="{00000000-0005-0000-0000-00007B3B0000}"/>
    <cellStyle name="Normal 5 16 4 6 3 7" xfId="15233" xr:uid="{00000000-0005-0000-0000-00007C3B0000}"/>
    <cellStyle name="Normal 5 16 4 6 3 8" xfId="15234" xr:uid="{00000000-0005-0000-0000-00007D3B0000}"/>
    <cellStyle name="Normal 5 16 4 6 4" xfId="15235" xr:uid="{00000000-0005-0000-0000-00007E3B0000}"/>
    <cellStyle name="Normal 5 16 4 6 4 2" xfId="15236" xr:uid="{00000000-0005-0000-0000-00007F3B0000}"/>
    <cellStyle name="Normal 5 16 4 6 4 3" xfId="15237" xr:uid="{00000000-0005-0000-0000-0000803B0000}"/>
    <cellStyle name="Normal 5 16 4 6 4 4" xfId="15238" xr:uid="{00000000-0005-0000-0000-0000813B0000}"/>
    <cellStyle name="Normal 5 16 4 6 4 5" xfId="15239" xr:uid="{00000000-0005-0000-0000-0000823B0000}"/>
    <cellStyle name="Normal 5 16 4 6 4 6" xfId="15240" xr:uid="{00000000-0005-0000-0000-0000833B0000}"/>
    <cellStyle name="Normal 5 16 4 6 4 7" xfId="15241" xr:uid="{00000000-0005-0000-0000-0000843B0000}"/>
    <cellStyle name="Normal 5 16 4 6 4 8" xfId="15242" xr:uid="{00000000-0005-0000-0000-0000853B0000}"/>
    <cellStyle name="Normal 5 16 4 6 5" xfId="15243" xr:uid="{00000000-0005-0000-0000-0000863B0000}"/>
    <cellStyle name="Normal 5 16 4 6 5 2" xfId="15244" xr:uid="{00000000-0005-0000-0000-0000873B0000}"/>
    <cellStyle name="Normal 5 16 4 6 5 3" xfId="15245" xr:uid="{00000000-0005-0000-0000-0000883B0000}"/>
    <cellStyle name="Normal 5 16 4 6 5 4" xfId="15246" xr:uid="{00000000-0005-0000-0000-0000893B0000}"/>
    <cellStyle name="Normal 5 16 4 6 5 5" xfId="15247" xr:uid="{00000000-0005-0000-0000-00008A3B0000}"/>
    <cellStyle name="Normal 5 16 4 6 5 6" xfId="15248" xr:uid="{00000000-0005-0000-0000-00008B3B0000}"/>
    <cellStyle name="Normal 5 16 4 6 5 7" xfId="15249" xr:uid="{00000000-0005-0000-0000-00008C3B0000}"/>
    <cellStyle name="Normal 5 16 4 6 5 8" xfId="15250" xr:uid="{00000000-0005-0000-0000-00008D3B0000}"/>
    <cellStyle name="Normal 5 16 4 6 6" xfId="15251" xr:uid="{00000000-0005-0000-0000-00008E3B0000}"/>
    <cellStyle name="Normal 5 16 4 6 7" xfId="15252" xr:uid="{00000000-0005-0000-0000-00008F3B0000}"/>
    <cellStyle name="Normal 5 16 4 6 8" xfId="15253" xr:uid="{00000000-0005-0000-0000-0000903B0000}"/>
    <cellStyle name="Normal 5 16 4 6 9" xfId="15254" xr:uid="{00000000-0005-0000-0000-0000913B0000}"/>
    <cellStyle name="Normal 5 16 4 7" xfId="15255" xr:uid="{00000000-0005-0000-0000-0000923B0000}"/>
    <cellStyle name="Normal 5 16 4 7 10" xfId="15256" xr:uid="{00000000-0005-0000-0000-0000933B0000}"/>
    <cellStyle name="Normal 5 16 4 7 11" xfId="15257" xr:uid="{00000000-0005-0000-0000-0000943B0000}"/>
    <cellStyle name="Normal 5 16 4 7 12" xfId="15258" xr:uid="{00000000-0005-0000-0000-0000953B0000}"/>
    <cellStyle name="Normal 5 16 4 7 2" xfId="15259" xr:uid="{00000000-0005-0000-0000-0000963B0000}"/>
    <cellStyle name="Normal 5 16 4 7 2 2" xfId="15260" xr:uid="{00000000-0005-0000-0000-0000973B0000}"/>
    <cellStyle name="Normal 5 16 4 7 2 3" xfId="15261" xr:uid="{00000000-0005-0000-0000-0000983B0000}"/>
    <cellStyle name="Normal 5 16 4 7 2 4" xfId="15262" xr:uid="{00000000-0005-0000-0000-0000993B0000}"/>
    <cellStyle name="Normal 5 16 4 7 2 5" xfId="15263" xr:uid="{00000000-0005-0000-0000-00009A3B0000}"/>
    <cellStyle name="Normal 5 16 4 7 2 6" xfId="15264" xr:uid="{00000000-0005-0000-0000-00009B3B0000}"/>
    <cellStyle name="Normal 5 16 4 7 2 7" xfId="15265" xr:uid="{00000000-0005-0000-0000-00009C3B0000}"/>
    <cellStyle name="Normal 5 16 4 7 2 8" xfId="15266" xr:uid="{00000000-0005-0000-0000-00009D3B0000}"/>
    <cellStyle name="Normal 5 16 4 7 3" xfId="15267" xr:uid="{00000000-0005-0000-0000-00009E3B0000}"/>
    <cellStyle name="Normal 5 16 4 7 3 2" xfId="15268" xr:uid="{00000000-0005-0000-0000-00009F3B0000}"/>
    <cellStyle name="Normal 5 16 4 7 3 3" xfId="15269" xr:uid="{00000000-0005-0000-0000-0000A03B0000}"/>
    <cellStyle name="Normal 5 16 4 7 3 4" xfId="15270" xr:uid="{00000000-0005-0000-0000-0000A13B0000}"/>
    <cellStyle name="Normal 5 16 4 7 3 5" xfId="15271" xr:uid="{00000000-0005-0000-0000-0000A23B0000}"/>
    <cellStyle name="Normal 5 16 4 7 3 6" xfId="15272" xr:uid="{00000000-0005-0000-0000-0000A33B0000}"/>
    <cellStyle name="Normal 5 16 4 7 3 7" xfId="15273" xr:uid="{00000000-0005-0000-0000-0000A43B0000}"/>
    <cellStyle name="Normal 5 16 4 7 3 8" xfId="15274" xr:uid="{00000000-0005-0000-0000-0000A53B0000}"/>
    <cellStyle name="Normal 5 16 4 7 4" xfId="15275" xr:uid="{00000000-0005-0000-0000-0000A63B0000}"/>
    <cellStyle name="Normal 5 16 4 7 4 2" xfId="15276" xr:uid="{00000000-0005-0000-0000-0000A73B0000}"/>
    <cellStyle name="Normal 5 16 4 7 4 3" xfId="15277" xr:uid="{00000000-0005-0000-0000-0000A83B0000}"/>
    <cellStyle name="Normal 5 16 4 7 4 4" xfId="15278" xr:uid="{00000000-0005-0000-0000-0000A93B0000}"/>
    <cellStyle name="Normal 5 16 4 7 4 5" xfId="15279" xr:uid="{00000000-0005-0000-0000-0000AA3B0000}"/>
    <cellStyle name="Normal 5 16 4 7 4 6" xfId="15280" xr:uid="{00000000-0005-0000-0000-0000AB3B0000}"/>
    <cellStyle name="Normal 5 16 4 7 4 7" xfId="15281" xr:uid="{00000000-0005-0000-0000-0000AC3B0000}"/>
    <cellStyle name="Normal 5 16 4 7 4 8" xfId="15282" xr:uid="{00000000-0005-0000-0000-0000AD3B0000}"/>
    <cellStyle name="Normal 5 16 4 7 5" xfId="15283" xr:uid="{00000000-0005-0000-0000-0000AE3B0000}"/>
    <cellStyle name="Normal 5 16 4 7 5 2" xfId="15284" xr:uid="{00000000-0005-0000-0000-0000AF3B0000}"/>
    <cellStyle name="Normal 5 16 4 7 5 3" xfId="15285" xr:uid="{00000000-0005-0000-0000-0000B03B0000}"/>
    <cellStyle name="Normal 5 16 4 7 5 4" xfId="15286" xr:uid="{00000000-0005-0000-0000-0000B13B0000}"/>
    <cellStyle name="Normal 5 16 4 7 5 5" xfId="15287" xr:uid="{00000000-0005-0000-0000-0000B23B0000}"/>
    <cellStyle name="Normal 5 16 4 7 5 6" xfId="15288" xr:uid="{00000000-0005-0000-0000-0000B33B0000}"/>
    <cellStyle name="Normal 5 16 4 7 5 7" xfId="15289" xr:uid="{00000000-0005-0000-0000-0000B43B0000}"/>
    <cellStyle name="Normal 5 16 4 7 5 8" xfId="15290" xr:uid="{00000000-0005-0000-0000-0000B53B0000}"/>
    <cellStyle name="Normal 5 16 4 7 6" xfId="15291" xr:uid="{00000000-0005-0000-0000-0000B63B0000}"/>
    <cellStyle name="Normal 5 16 4 7 7" xfId="15292" xr:uid="{00000000-0005-0000-0000-0000B73B0000}"/>
    <cellStyle name="Normal 5 16 4 7 8" xfId="15293" xr:uid="{00000000-0005-0000-0000-0000B83B0000}"/>
    <cellStyle name="Normal 5 16 4 7 9" xfId="15294" xr:uid="{00000000-0005-0000-0000-0000B93B0000}"/>
    <cellStyle name="Normal 5 16 4 8" xfId="15295" xr:uid="{00000000-0005-0000-0000-0000BA3B0000}"/>
    <cellStyle name="Normal 5 16 4 8 10" xfId="15296" xr:uid="{00000000-0005-0000-0000-0000BB3B0000}"/>
    <cellStyle name="Normal 5 16 4 8 11" xfId="15297" xr:uid="{00000000-0005-0000-0000-0000BC3B0000}"/>
    <cellStyle name="Normal 5 16 4 8 12" xfId="15298" xr:uid="{00000000-0005-0000-0000-0000BD3B0000}"/>
    <cellStyle name="Normal 5 16 4 8 2" xfId="15299" xr:uid="{00000000-0005-0000-0000-0000BE3B0000}"/>
    <cellStyle name="Normal 5 16 4 8 2 2" xfId="15300" xr:uid="{00000000-0005-0000-0000-0000BF3B0000}"/>
    <cellStyle name="Normal 5 16 4 8 2 3" xfId="15301" xr:uid="{00000000-0005-0000-0000-0000C03B0000}"/>
    <cellStyle name="Normal 5 16 4 8 2 4" xfId="15302" xr:uid="{00000000-0005-0000-0000-0000C13B0000}"/>
    <cellStyle name="Normal 5 16 4 8 2 5" xfId="15303" xr:uid="{00000000-0005-0000-0000-0000C23B0000}"/>
    <cellStyle name="Normal 5 16 4 8 2 6" xfId="15304" xr:uid="{00000000-0005-0000-0000-0000C33B0000}"/>
    <cellStyle name="Normal 5 16 4 8 2 7" xfId="15305" xr:uid="{00000000-0005-0000-0000-0000C43B0000}"/>
    <cellStyle name="Normal 5 16 4 8 2 8" xfId="15306" xr:uid="{00000000-0005-0000-0000-0000C53B0000}"/>
    <cellStyle name="Normal 5 16 4 8 3" xfId="15307" xr:uid="{00000000-0005-0000-0000-0000C63B0000}"/>
    <cellStyle name="Normal 5 16 4 8 3 2" xfId="15308" xr:uid="{00000000-0005-0000-0000-0000C73B0000}"/>
    <cellStyle name="Normal 5 16 4 8 3 3" xfId="15309" xr:uid="{00000000-0005-0000-0000-0000C83B0000}"/>
    <cellStyle name="Normal 5 16 4 8 3 4" xfId="15310" xr:uid="{00000000-0005-0000-0000-0000C93B0000}"/>
    <cellStyle name="Normal 5 16 4 8 3 5" xfId="15311" xr:uid="{00000000-0005-0000-0000-0000CA3B0000}"/>
    <cellStyle name="Normal 5 16 4 8 3 6" xfId="15312" xr:uid="{00000000-0005-0000-0000-0000CB3B0000}"/>
    <cellStyle name="Normal 5 16 4 8 3 7" xfId="15313" xr:uid="{00000000-0005-0000-0000-0000CC3B0000}"/>
    <cellStyle name="Normal 5 16 4 8 3 8" xfId="15314" xr:uid="{00000000-0005-0000-0000-0000CD3B0000}"/>
    <cellStyle name="Normal 5 16 4 8 4" xfId="15315" xr:uid="{00000000-0005-0000-0000-0000CE3B0000}"/>
    <cellStyle name="Normal 5 16 4 8 4 2" xfId="15316" xr:uid="{00000000-0005-0000-0000-0000CF3B0000}"/>
    <cellStyle name="Normal 5 16 4 8 4 3" xfId="15317" xr:uid="{00000000-0005-0000-0000-0000D03B0000}"/>
    <cellStyle name="Normal 5 16 4 8 4 4" xfId="15318" xr:uid="{00000000-0005-0000-0000-0000D13B0000}"/>
    <cellStyle name="Normal 5 16 4 8 4 5" xfId="15319" xr:uid="{00000000-0005-0000-0000-0000D23B0000}"/>
    <cellStyle name="Normal 5 16 4 8 4 6" xfId="15320" xr:uid="{00000000-0005-0000-0000-0000D33B0000}"/>
    <cellStyle name="Normal 5 16 4 8 4 7" xfId="15321" xr:uid="{00000000-0005-0000-0000-0000D43B0000}"/>
    <cellStyle name="Normal 5 16 4 8 4 8" xfId="15322" xr:uid="{00000000-0005-0000-0000-0000D53B0000}"/>
    <cellStyle name="Normal 5 16 4 8 5" xfId="15323" xr:uid="{00000000-0005-0000-0000-0000D63B0000}"/>
    <cellStyle name="Normal 5 16 4 8 5 2" xfId="15324" xr:uid="{00000000-0005-0000-0000-0000D73B0000}"/>
    <cellStyle name="Normal 5 16 4 8 5 3" xfId="15325" xr:uid="{00000000-0005-0000-0000-0000D83B0000}"/>
    <cellStyle name="Normal 5 16 4 8 5 4" xfId="15326" xr:uid="{00000000-0005-0000-0000-0000D93B0000}"/>
    <cellStyle name="Normal 5 16 4 8 5 5" xfId="15327" xr:uid="{00000000-0005-0000-0000-0000DA3B0000}"/>
    <cellStyle name="Normal 5 16 4 8 5 6" xfId="15328" xr:uid="{00000000-0005-0000-0000-0000DB3B0000}"/>
    <cellStyle name="Normal 5 16 4 8 5 7" xfId="15329" xr:uid="{00000000-0005-0000-0000-0000DC3B0000}"/>
    <cellStyle name="Normal 5 16 4 8 5 8" xfId="15330" xr:uid="{00000000-0005-0000-0000-0000DD3B0000}"/>
    <cellStyle name="Normal 5 16 4 8 6" xfId="15331" xr:uid="{00000000-0005-0000-0000-0000DE3B0000}"/>
    <cellStyle name="Normal 5 16 4 8 7" xfId="15332" xr:uid="{00000000-0005-0000-0000-0000DF3B0000}"/>
    <cellStyle name="Normal 5 16 4 8 8" xfId="15333" xr:uid="{00000000-0005-0000-0000-0000E03B0000}"/>
    <cellStyle name="Normal 5 16 4 8 9" xfId="15334" xr:uid="{00000000-0005-0000-0000-0000E13B0000}"/>
    <cellStyle name="Normal 5 16 4 9" xfId="15335" xr:uid="{00000000-0005-0000-0000-0000E23B0000}"/>
    <cellStyle name="Normal 5 16 4 9 10" xfId="15336" xr:uid="{00000000-0005-0000-0000-0000E33B0000}"/>
    <cellStyle name="Normal 5 16 4 9 11" xfId="15337" xr:uid="{00000000-0005-0000-0000-0000E43B0000}"/>
    <cellStyle name="Normal 5 16 4 9 12" xfId="15338" xr:uid="{00000000-0005-0000-0000-0000E53B0000}"/>
    <cellStyle name="Normal 5 16 4 9 2" xfId="15339" xr:uid="{00000000-0005-0000-0000-0000E63B0000}"/>
    <cellStyle name="Normal 5 16 4 9 2 2" xfId="15340" xr:uid="{00000000-0005-0000-0000-0000E73B0000}"/>
    <cellStyle name="Normal 5 16 4 9 2 3" xfId="15341" xr:uid="{00000000-0005-0000-0000-0000E83B0000}"/>
    <cellStyle name="Normal 5 16 4 9 2 4" xfId="15342" xr:uid="{00000000-0005-0000-0000-0000E93B0000}"/>
    <cellStyle name="Normal 5 16 4 9 2 5" xfId="15343" xr:uid="{00000000-0005-0000-0000-0000EA3B0000}"/>
    <cellStyle name="Normal 5 16 4 9 2 6" xfId="15344" xr:uid="{00000000-0005-0000-0000-0000EB3B0000}"/>
    <cellStyle name="Normal 5 16 4 9 2 7" xfId="15345" xr:uid="{00000000-0005-0000-0000-0000EC3B0000}"/>
    <cellStyle name="Normal 5 16 4 9 2 8" xfId="15346" xr:uid="{00000000-0005-0000-0000-0000ED3B0000}"/>
    <cellStyle name="Normal 5 16 4 9 3" xfId="15347" xr:uid="{00000000-0005-0000-0000-0000EE3B0000}"/>
    <cellStyle name="Normal 5 16 4 9 3 2" xfId="15348" xr:uid="{00000000-0005-0000-0000-0000EF3B0000}"/>
    <cellStyle name="Normal 5 16 4 9 3 3" xfId="15349" xr:uid="{00000000-0005-0000-0000-0000F03B0000}"/>
    <cellStyle name="Normal 5 16 4 9 3 4" xfId="15350" xr:uid="{00000000-0005-0000-0000-0000F13B0000}"/>
    <cellStyle name="Normal 5 16 4 9 3 5" xfId="15351" xr:uid="{00000000-0005-0000-0000-0000F23B0000}"/>
    <cellStyle name="Normal 5 16 4 9 3 6" xfId="15352" xr:uid="{00000000-0005-0000-0000-0000F33B0000}"/>
    <cellStyle name="Normal 5 16 4 9 3 7" xfId="15353" xr:uid="{00000000-0005-0000-0000-0000F43B0000}"/>
    <cellStyle name="Normal 5 16 4 9 3 8" xfId="15354" xr:uid="{00000000-0005-0000-0000-0000F53B0000}"/>
    <cellStyle name="Normal 5 16 4 9 4" xfId="15355" xr:uid="{00000000-0005-0000-0000-0000F63B0000}"/>
    <cellStyle name="Normal 5 16 4 9 4 2" xfId="15356" xr:uid="{00000000-0005-0000-0000-0000F73B0000}"/>
    <cellStyle name="Normal 5 16 4 9 4 3" xfId="15357" xr:uid="{00000000-0005-0000-0000-0000F83B0000}"/>
    <cellStyle name="Normal 5 16 4 9 4 4" xfId="15358" xr:uid="{00000000-0005-0000-0000-0000F93B0000}"/>
    <cellStyle name="Normal 5 16 4 9 4 5" xfId="15359" xr:uid="{00000000-0005-0000-0000-0000FA3B0000}"/>
    <cellStyle name="Normal 5 16 4 9 4 6" xfId="15360" xr:uid="{00000000-0005-0000-0000-0000FB3B0000}"/>
    <cellStyle name="Normal 5 16 4 9 4 7" xfId="15361" xr:uid="{00000000-0005-0000-0000-0000FC3B0000}"/>
    <cellStyle name="Normal 5 16 4 9 4 8" xfId="15362" xr:uid="{00000000-0005-0000-0000-0000FD3B0000}"/>
    <cellStyle name="Normal 5 16 4 9 5" xfId="15363" xr:uid="{00000000-0005-0000-0000-0000FE3B0000}"/>
    <cellStyle name="Normal 5 16 4 9 5 2" xfId="15364" xr:uid="{00000000-0005-0000-0000-0000FF3B0000}"/>
    <cellStyle name="Normal 5 16 4 9 5 3" xfId="15365" xr:uid="{00000000-0005-0000-0000-0000003C0000}"/>
    <cellStyle name="Normal 5 16 4 9 5 4" xfId="15366" xr:uid="{00000000-0005-0000-0000-0000013C0000}"/>
    <cellStyle name="Normal 5 16 4 9 5 5" xfId="15367" xr:uid="{00000000-0005-0000-0000-0000023C0000}"/>
    <cellStyle name="Normal 5 16 4 9 5 6" xfId="15368" xr:uid="{00000000-0005-0000-0000-0000033C0000}"/>
    <cellStyle name="Normal 5 16 4 9 5 7" xfId="15369" xr:uid="{00000000-0005-0000-0000-0000043C0000}"/>
    <cellStyle name="Normal 5 16 4 9 5 8" xfId="15370" xr:uid="{00000000-0005-0000-0000-0000053C0000}"/>
    <cellStyle name="Normal 5 16 4 9 6" xfId="15371" xr:uid="{00000000-0005-0000-0000-0000063C0000}"/>
    <cellStyle name="Normal 5 16 4 9 7" xfId="15372" xr:uid="{00000000-0005-0000-0000-0000073C0000}"/>
    <cellStyle name="Normal 5 16 4 9 8" xfId="15373" xr:uid="{00000000-0005-0000-0000-0000083C0000}"/>
    <cellStyle name="Normal 5 16 4 9 9" xfId="15374" xr:uid="{00000000-0005-0000-0000-0000093C0000}"/>
    <cellStyle name="Normal 5 16 5" xfId="15375" xr:uid="{00000000-0005-0000-0000-00000A3C0000}"/>
    <cellStyle name="Normal 5 16 5 10" xfId="15376" xr:uid="{00000000-0005-0000-0000-00000B3C0000}"/>
    <cellStyle name="Normal 5 16 5 11" xfId="15377" xr:uid="{00000000-0005-0000-0000-00000C3C0000}"/>
    <cellStyle name="Normal 5 16 5 12" xfId="15378" xr:uid="{00000000-0005-0000-0000-00000D3C0000}"/>
    <cellStyle name="Normal 5 16 5 2" xfId="15379" xr:uid="{00000000-0005-0000-0000-00000E3C0000}"/>
    <cellStyle name="Normal 5 16 5 2 2" xfId="15380" xr:uid="{00000000-0005-0000-0000-00000F3C0000}"/>
    <cellStyle name="Normal 5 16 5 2 3" xfId="15381" xr:uid="{00000000-0005-0000-0000-0000103C0000}"/>
    <cellStyle name="Normal 5 16 5 2 4" xfId="15382" xr:uid="{00000000-0005-0000-0000-0000113C0000}"/>
    <cellStyle name="Normal 5 16 5 2 5" xfId="15383" xr:uid="{00000000-0005-0000-0000-0000123C0000}"/>
    <cellStyle name="Normal 5 16 5 2 6" xfId="15384" xr:uid="{00000000-0005-0000-0000-0000133C0000}"/>
    <cellStyle name="Normal 5 16 5 2 7" xfId="15385" xr:uid="{00000000-0005-0000-0000-0000143C0000}"/>
    <cellStyle name="Normal 5 16 5 2 8" xfId="15386" xr:uid="{00000000-0005-0000-0000-0000153C0000}"/>
    <cellStyle name="Normal 5 16 5 3" xfId="15387" xr:uid="{00000000-0005-0000-0000-0000163C0000}"/>
    <cellStyle name="Normal 5 16 5 3 2" xfId="15388" xr:uid="{00000000-0005-0000-0000-0000173C0000}"/>
    <cellStyle name="Normal 5 16 5 3 3" xfId="15389" xr:uid="{00000000-0005-0000-0000-0000183C0000}"/>
    <cellStyle name="Normal 5 16 5 3 4" xfId="15390" xr:uid="{00000000-0005-0000-0000-0000193C0000}"/>
    <cellStyle name="Normal 5 16 5 3 5" xfId="15391" xr:uid="{00000000-0005-0000-0000-00001A3C0000}"/>
    <cellStyle name="Normal 5 16 5 3 6" xfId="15392" xr:uid="{00000000-0005-0000-0000-00001B3C0000}"/>
    <cellStyle name="Normal 5 16 5 3 7" xfId="15393" xr:uid="{00000000-0005-0000-0000-00001C3C0000}"/>
    <cellStyle name="Normal 5 16 5 3 8" xfId="15394" xr:uid="{00000000-0005-0000-0000-00001D3C0000}"/>
    <cellStyle name="Normal 5 16 5 4" xfId="15395" xr:uid="{00000000-0005-0000-0000-00001E3C0000}"/>
    <cellStyle name="Normal 5 16 5 4 2" xfId="15396" xr:uid="{00000000-0005-0000-0000-00001F3C0000}"/>
    <cellStyle name="Normal 5 16 5 4 3" xfId="15397" xr:uid="{00000000-0005-0000-0000-0000203C0000}"/>
    <cellStyle name="Normal 5 16 5 4 4" xfId="15398" xr:uid="{00000000-0005-0000-0000-0000213C0000}"/>
    <cellStyle name="Normal 5 16 5 4 5" xfId="15399" xr:uid="{00000000-0005-0000-0000-0000223C0000}"/>
    <cellStyle name="Normal 5 16 5 4 6" xfId="15400" xr:uid="{00000000-0005-0000-0000-0000233C0000}"/>
    <cellStyle name="Normal 5 16 5 4 7" xfId="15401" xr:uid="{00000000-0005-0000-0000-0000243C0000}"/>
    <cellStyle name="Normal 5 16 5 4 8" xfId="15402" xr:uid="{00000000-0005-0000-0000-0000253C0000}"/>
    <cellStyle name="Normal 5 16 5 5" xfId="15403" xr:uid="{00000000-0005-0000-0000-0000263C0000}"/>
    <cellStyle name="Normal 5 16 5 5 2" xfId="15404" xr:uid="{00000000-0005-0000-0000-0000273C0000}"/>
    <cellStyle name="Normal 5 16 5 5 3" xfId="15405" xr:uid="{00000000-0005-0000-0000-0000283C0000}"/>
    <cellStyle name="Normal 5 16 5 5 4" xfId="15406" xr:uid="{00000000-0005-0000-0000-0000293C0000}"/>
    <cellStyle name="Normal 5 16 5 5 5" xfId="15407" xr:uid="{00000000-0005-0000-0000-00002A3C0000}"/>
    <cellStyle name="Normal 5 16 5 5 6" xfId="15408" xr:uid="{00000000-0005-0000-0000-00002B3C0000}"/>
    <cellStyle name="Normal 5 16 5 5 7" xfId="15409" xr:uid="{00000000-0005-0000-0000-00002C3C0000}"/>
    <cellStyle name="Normal 5 16 5 5 8" xfId="15410" xr:uid="{00000000-0005-0000-0000-00002D3C0000}"/>
    <cellStyle name="Normal 5 16 5 6" xfId="15411" xr:uid="{00000000-0005-0000-0000-00002E3C0000}"/>
    <cellStyle name="Normal 5 16 5 7" xfId="15412" xr:uid="{00000000-0005-0000-0000-00002F3C0000}"/>
    <cellStyle name="Normal 5 16 5 8" xfId="15413" xr:uid="{00000000-0005-0000-0000-0000303C0000}"/>
    <cellStyle name="Normal 5 16 5 9" xfId="15414" xr:uid="{00000000-0005-0000-0000-0000313C0000}"/>
    <cellStyle name="Normal 5 16 6" xfId="15415" xr:uid="{00000000-0005-0000-0000-0000323C0000}"/>
    <cellStyle name="Normal 5 16 6 10" xfId="15416" xr:uid="{00000000-0005-0000-0000-0000333C0000}"/>
    <cellStyle name="Normal 5 16 6 11" xfId="15417" xr:uid="{00000000-0005-0000-0000-0000343C0000}"/>
    <cellStyle name="Normal 5 16 6 12" xfId="15418" xr:uid="{00000000-0005-0000-0000-0000353C0000}"/>
    <cellStyle name="Normal 5 16 6 2" xfId="15419" xr:uid="{00000000-0005-0000-0000-0000363C0000}"/>
    <cellStyle name="Normal 5 16 6 2 2" xfId="15420" xr:uid="{00000000-0005-0000-0000-0000373C0000}"/>
    <cellStyle name="Normal 5 16 6 2 3" xfId="15421" xr:uid="{00000000-0005-0000-0000-0000383C0000}"/>
    <cellStyle name="Normal 5 16 6 2 4" xfId="15422" xr:uid="{00000000-0005-0000-0000-0000393C0000}"/>
    <cellStyle name="Normal 5 16 6 2 5" xfId="15423" xr:uid="{00000000-0005-0000-0000-00003A3C0000}"/>
    <cellStyle name="Normal 5 16 6 2 6" xfId="15424" xr:uid="{00000000-0005-0000-0000-00003B3C0000}"/>
    <cellStyle name="Normal 5 16 6 2 7" xfId="15425" xr:uid="{00000000-0005-0000-0000-00003C3C0000}"/>
    <cellStyle name="Normal 5 16 6 2 8" xfId="15426" xr:uid="{00000000-0005-0000-0000-00003D3C0000}"/>
    <cellStyle name="Normal 5 16 6 3" xfId="15427" xr:uid="{00000000-0005-0000-0000-00003E3C0000}"/>
    <cellStyle name="Normal 5 16 6 3 2" xfId="15428" xr:uid="{00000000-0005-0000-0000-00003F3C0000}"/>
    <cellStyle name="Normal 5 16 6 3 3" xfId="15429" xr:uid="{00000000-0005-0000-0000-0000403C0000}"/>
    <cellStyle name="Normal 5 16 6 3 4" xfId="15430" xr:uid="{00000000-0005-0000-0000-0000413C0000}"/>
    <cellStyle name="Normal 5 16 6 3 5" xfId="15431" xr:uid="{00000000-0005-0000-0000-0000423C0000}"/>
    <cellStyle name="Normal 5 16 6 3 6" xfId="15432" xr:uid="{00000000-0005-0000-0000-0000433C0000}"/>
    <cellStyle name="Normal 5 16 6 3 7" xfId="15433" xr:uid="{00000000-0005-0000-0000-0000443C0000}"/>
    <cellStyle name="Normal 5 16 6 3 8" xfId="15434" xr:uid="{00000000-0005-0000-0000-0000453C0000}"/>
    <cellStyle name="Normal 5 16 6 4" xfId="15435" xr:uid="{00000000-0005-0000-0000-0000463C0000}"/>
    <cellStyle name="Normal 5 16 6 4 2" xfId="15436" xr:uid="{00000000-0005-0000-0000-0000473C0000}"/>
    <cellStyle name="Normal 5 16 6 4 3" xfId="15437" xr:uid="{00000000-0005-0000-0000-0000483C0000}"/>
    <cellStyle name="Normal 5 16 6 4 4" xfId="15438" xr:uid="{00000000-0005-0000-0000-0000493C0000}"/>
    <cellStyle name="Normal 5 16 6 4 5" xfId="15439" xr:uid="{00000000-0005-0000-0000-00004A3C0000}"/>
    <cellStyle name="Normal 5 16 6 4 6" xfId="15440" xr:uid="{00000000-0005-0000-0000-00004B3C0000}"/>
    <cellStyle name="Normal 5 16 6 4 7" xfId="15441" xr:uid="{00000000-0005-0000-0000-00004C3C0000}"/>
    <cellStyle name="Normal 5 16 6 4 8" xfId="15442" xr:uid="{00000000-0005-0000-0000-00004D3C0000}"/>
    <cellStyle name="Normal 5 16 6 5" xfId="15443" xr:uid="{00000000-0005-0000-0000-00004E3C0000}"/>
    <cellStyle name="Normal 5 16 6 5 2" xfId="15444" xr:uid="{00000000-0005-0000-0000-00004F3C0000}"/>
    <cellStyle name="Normal 5 16 6 5 3" xfId="15445" xr:uid="{00000000-0005-0000-0000-0000503C0000}"/>
    <cellStyle name="Normal 5 16 6 5 4" xfId="15446" xr:uid="{00000000-0005-0000-0000-0000513C0000}"/>
    <cellStyle name="Normal 5 16 6 5 5" xfId="15447" xr:uid="{00000000-0005-0000-0000-0000523C0000}"/>
    <cellStyle name="Normal 5 16 6 5 6" xfId="15448" xr:uid="{00000000-0005-0000-0000-0000533C0000}"/>
    <cellStyle name="Normal 5 16 6 5 7" xfId="15449" xr:uid="{00000000-0005-0000-0000-0000543C0000}"/>
    <cellStyle name="Normal 5 16 6 5 8" xfId="15450" xr:uid="{00000000-0005-0000-0000-0000553C0000}"/>
    <cellStyle name="Normal 5 16 6 6" xfId="15451" xr:uid="{00000000-0005-0000-0000-0000563C0000}"/>
    <cellStyle name="Normal 5 16 6 7" xfId="15452" xr:uid="{00000000-0005-0000-0000-0000573C0000}"/>
    <cellStyle name="Normal 5 16 6 8" xfId="15453" xr:uid="{00000000-0005-0000-0000-0000583C0000}"/>
    <cellStyle name="Normal 5 16 6 9" xfId="15454" xr:uid="{00000000-0005-0000-0000-0000593C0000}"/>
    <cellStyle name="Normal 5 16 7" xfId="15455" xr:uid="{00000000-0005-0000-0000-00005A3C0000}"/>
    <cellStyle name="Normal 5 16 7 10" xfId="15456" xr:uid="{00000000-0005-0000-0000-00005B3C0000}"/>
    <cellStyle name="Normal 5 16 7 11" xfId="15457" xr:uid="{00000000-0005-0000-0000-00005C3C0000}"/>
    <cellStyle name="Normal 5 16 7 12" xfId="15458" xr:uid="{00000000-0005-0000-0000-00005D3C0000}"/>
    <cellStyle name="Normal 5 16 7 2" xfId="15459" xr:uid="{00000000-0005-0000-0000-00005E3C0000}"/>
    <cellStyle name="Normal 5 16 7 2 2" xfId="15460" xr:uid="{00000000-0005-0000-0000-00005F3C0000}"/>
    <cellStyle name="Normal 5 16 7 2 3" xfId="15461" xr:uid="{00000000-0005-0000-0000-0000603C0000}"/>
    <cellStyle name="Normal 5 16 7 2 4" xfId="15462" xr:uid="{00000000-0005-0000-0000-0000613C0000}"/>
    <cellStyle name="Normal 5 16 7 2 5" xfId="15463" xr:uid="{00000000-0005-0000-0000-0000623C0000}"/>
    <cellStyle name="Normal 5 16 7 2 6" xfId="15464" xr:uid="{00000000-0005-0000-0000-0000633C0000}"/>
    <cellStyle name="Normal 5 16 7 2 7" xfId="15465" xr:uid="{00000000-0005-0000-0000-0000643C0000}"/>
    <cellStyle name="Normal 5 16 7 2 8" xfId="15466" xr:uid="{00000000-0005-0000-0000-0000653C0000}"/>
    <cellStyle name="Normal 5 16 7 3" xfId="15467" xr:uid="{00000000-0005-0000-0000-0000663C0000}"/>
    <cellStyle name="Normal 5 16 7 3 2" xfId="15468" xr:uid="{00000000-0005-0000-0000-0000673C0000}"/>
    <cellStyle name="Normal 5 16 7 3 3" xfId="15469" xr:uid="{00000000-0005-0000-0000-0000683C0000}"/>
    <cellStyle name="Normal 5 16 7 3 4" xfId="15470" xr:uid="{00000000-0005-0000-0000-0000693C0000}"/>
    <cellStyle name="Normal 5 16 7 3 5" xfId="15471" xr:uid="{00000000-0005-0000-0000-00006A3C0000}"/>
    <cellStyle name="Normal 5 16 7 3 6" xfId="15472" xr:uid="{00000000-0005-0000-0000-00006B3C0000}"/>
    <cellStyle name="Normal 5 16 7 3 7" xfId="15473" xr:uid="{00000000-0005-0000-0000-00006C3C0000}"/>
    <cellStyle name="Normal 5 16 7 3 8" xfId="15474" xr:uid="{00000000-0005-0000-0000-00006D3C0000}"/>
    <cellStyle name="Normal 5 16 7 4" xfId="15475" xr:uid="{00000000-0005-0000-0000-00006E3C0000}"/>
    <cellStyle name="Normal 5 16 7 4 2" xfId="15476" xr:uid="{00000000-0005-0000-0000-00006F3C0000}"/>
    <cellStyle name="Normal 5 16 7 4 3" xfId="15477" xr:uid="{00000000-0005-0000-0000-0000703C0000}"/>
    <cellStyle name="Normal 5 16 7 4 4" xfId="15478" xr:uid="{00000000-0005-0000-0000-0000713C0000}"/>
    <cellStyle name="Normal 5 16 7 4 5" xfId="15479" xr:uid="{00000000-0005-0000-0000-0000723C0000}"/>
    <cellStyle name="Normal 5 16 7 4 6" xfId="15480" xr:uid="{00000000-0005-0000-0000-0000733C0000}"/>
    <cellStyle name="Normal 5 16 7 4 7" xfId="15481" xr:uid="{00000000-0005-0000-0000-0000743C0000}"/>
    <cellStyle name="Normal 5 16 7 4 8" xfId="15482" xr:uid="{00000000-0005-0000-0000-0000753C0000}"/>
    <cellStyle name="Normal 5 16 7 5" xfId="15483" xr:uid="{00000000-0005-0000-0000-0000763C0000}"/>
    <cellStyle name="Normal 5 16 7 5 2" xfId="15484" xr:uid="{00000000-0005-0000-0000-0000773C0000}"/>
    <cellStyle name="Normal 5 16 7 5 3" xfId="15485" xr:uid="{00000000-0005-0000-0000-0000783C0000}"/>
    <cellStyle name="Normal 5 16 7 5 4" xfId="15486" xr:uid="{00000000-0005-0000-0000-0000793C0000}"/>
    <cellStyle name="Normal 5 16 7 5 5" xfId="15487" xr:uid="{00000000-0005-0000-0000-00007A3C0000}"/>
    <cellStyle name="Normal 5 16 7 5 6" xfId="15488" xr:uid="{00000000-0005-0000-0000-00007B3C0000}"/>
    <cellStyle name="Normal 5 16 7 5 7" xfId="15489" xr:uid="{00000000-0005-0000-0000-00007C3C0000}"/>
    <cellStyle name="Normal 5 16 7 5 8" xfId="15490" xr:uid="{00000000-0005-0000-0000-00007D3C0000}"/>
    <cellStyle name="Normal 5 16 7 6" xfId="15491" xr:uid="{00000000-0005-0000-0000-00007E3C0000}"/>
    <cellStyle name="Normal 5 16 7 7" xfId="15492" xr:uid="{00000000-0005-0000-0000-00007F3C0000}"/>
    <cellStyle name="Normal 5 16 7 8" xfId="15493" xr:uid="{00000000-0005-0000-0000-0000803C0000}"/>
    <cellStyle name="Normal 5 16 7 9" xfId="15494" xr:uid="{00000000-0005-0000-0000-0000813C0000}"/>
    <cellStyle name="Normal 5 16 8" xfId="15495" xr:uid="{00000000-0005-0000-0000-0000823C0000}"/>
    <cellStyle name="Normal 5 16 8 10" xfId="15496" xr:uid="{00000000-0005-0000-0000-0000833C0000}"/>
    <cellStyle name="Normal 5 16 8 11" xfId="15497" xr:uid="{00000000-0005-0000-0000-0000843C0000}"/>
    <cellStyle name="Normal 5 16 8 12" xfId="15498" xr:uid="{00000000-0005-0000-0000-0000853C0000}"/>
    <cellStyle name="Normal 5 16 8 2" xfId="15499" xr:uid="{00000000-0005-0000-0000-0000863C0000}"/>
    <cellStyle name="Normal 5 16 8 2 2" xfId="15500" xr:uid="{00000000-0005-0000-0000-0000873C0000}"/>
    <cellStyle name="Normal 5 16 8 2 3" xfId="15501" xr:uid="{00000000-0005-0000-0000-0000883C0000}"/>
    <cellStyle name="Normal 5 16 8 2 4" xfId="15502" xr:uid="{00000000-0005-0000-0000-0000893C0000}"/>
    <cellStyle name="Normal 5 16 8 2 5" xfId="15503" xr:uid="{00000000-0005-0000-0000-00008A3C0000}"/>
    <cellStyle name="Normal 5 16 8 2 6" xfId="15504" xr:uid="{00000000-0005-0000-0000-00008B3C0000}"/>
    <cellStyle name="Normal 5 16 8 2 7" xfId="15505" xr:uid="{00000000-0005-0000-0000-00008C3C0000}"/>
    <cellStyle name="Normal 5 16 8 2 8" xfId="15506" xr:uid="{00000000-0005-0000-0000-00008D3C0000}"/>
    <cellStyle name="Normal 5 16 8 3" xfId="15507" xr:uid="{00000000-0005-0000-0000-00008E3C0000}"/>
    <cellStyle name="Normal 5 16 8 3 2" xfId="15508" xr:uid="{00000000-0005-0000-0000-00008F3C0000}"/>
    <cellStyle name="Normal 5 16 8 3 3" xfId="15509" xr:uid="{00000000-0005-0000-0000-0000903C0000}"/>
    <cellStyle name="Normal 5 16 8 3 4" xfId="15510" xr:uid="{00000000-0005-0000-0000-0000913C0000}"/>
    <cellStyle name="Normal 5 16 8 3 5" xfId="15511" xr:uid="{00000000-0005-0000-0000-0000923C0000}"/>
    <cellStyle name="Normal 5 16 8 3 6" xfId="15512" xr:uid="{00000000-0005-0000-0000-0000933C0000}"/>
    <cellStyle name="Normal 5 16 8 3 7" xfId="15513" xr:uid="{00000000-0005-0000-0000-0000943C0000}"/>
    <cellStyle name="Normal 5 16 8 3 8" xfId="15514" xr:uid="{00000000-0005-0000-0000-0000953C0000}"/>
    <cellStyle name="Normal 5 16 8 4" xfId="15515" xr:uid="{00000000-0005-0000-0000-0000963C0000}"/>
    <cellStyle name="Normal 5 16 8 4 2" xfId="15516" xr:uid="{00000000-0005-0000-0000-0000973C0000}"/>
    <cellStyle name="Normal 5 16 8 4 3" xfId="15517" xr:uid="{00000000-0005-0000-0000-0000983C0000}"/>
    <cellStyle name="Normal 5 16 8 4 4" xfId="15518" xr:uid="{00000000-0005-0000-0000-0000993C0000}"/>
    <cellStyle name="Normal 5 16 8 4 5" xfId="15519" xr:uid="{00000000-0005-0000-0000-00009A3C0000}"/>
    <cellStyle name="Normal 5 16 8 4 6" xfId="15520" xr:uid="{00000000-0005-0000-0000-00009B3C0000}"/>
    <cellStyle name="Normal 5 16 8 4 7" xfId="15521" xr:uid="{00000000-0005-0000-0000-00009C3C0000}"/>
    <cellStyle name="Normal 5 16 8 4 8" xfId="15522" xr:uid="{00000000-0005-0000-0000-00009D3C0000}"/>
    <cellStyle name="Normal 5 16 8 5" xfId="15523" xr:uid="{00000000-0005-0000-0000-00009E3C0000}"/>
    <cellStyle name="Normal 5 16 8 5 2" xfId="15524" xr:uid="{00000000-0005-0000-0000-00009F3C0000}"/>
    <cellStyle name="Normal 5 16 8 5 3" xfId="15525" xr:uid="{00000000-0005-0000-0000-0000A03C0000}"/>
    <cellStyle name="Normal 5 16 8 5 4" xfId="15526" xr:uid="{00000000-0005-0000-0000-0000A13C0000}"/>
    <cellStyle name="Normal 5 16 8 5 5" xfId="15527" xr:uid="{00000000-0005-0000-0000-0000A23C0000}"/>
    <cellStyle name="Normal 5 16 8 5 6" xfId="15528" xr:uid="{00000000-0005-0000-0000-0000A33C0000}"/>
    <cellStyle name="Normal 5 16 8 5 7" xfId="15529" xr:uid="{00000000-0005-0000-0000-0000A43C0000}"/>
    <cellStyle name="Normal 5 16 8 5 8" xfId="15530" xr:uid="{00000000-0005-0000-0000-0000A53C0000}"/>
    <cellStyle name="Normal 5 16 8 6" xfId="15531" xr:uid="{00000000-0005-0000-0000-0000A63C0000}"/>
    <cellStyle name="Normal 5 16 8 7" xfId="15532" xr:uid="{00000000-0005-0000-0000-0000A73C0000}"/>
    <cellStyle name="Normal 5 16 8 8" xfId="15533" xr:uid="{00000000-0005-0000-0000-0000A83C0000}"/>
    <cellStyle name="Normal 5 16 8 9" xfId="15534" xr:uid="{00000000-0005-0000-0000-0000A93C0000}"/>
    <cellStyle name="Normal 5 16 9" xfId="15535" xr:uid="{00000000-0005-0000-0000-0000AA3C0000}"/>
    <cellStyle name="Normal 5 16 9 10" xfId="15536" xr:uid="{00000000-0005-0000-0000-0000AB3C0000}"/>
    <cellStyle name="Normal 5 16 9 11" xfId="15537" xr:uid="{00000000-0005-0000-0000-0000AC3C0000}"/>
    <cellStyle name="Normal 5 16 9 12" xfId="15538" xr:uid="{00000000-0005-0000-0000-0000AD3C0000}"/>
    <cellStyle name="Normal 5 16 9 2" xfId="15539" xr:uid="{00000000-0005-0000-0000-0000AE3C0000}"/>
    <cellStyle name="Normal 5 16 9 2 2" xfId="15540" xr:uid="{00000000-0005-0000-0000-0000AF3C0000}"/>
    <cellStyle name="Normal 5 16 9 2 3" xfId="15541" xr:uid="{00000000-0005-0000-0000-0000B03C0000}"/>
    <cellStyle name="Normal 5 16 9 2 4" xfId="15542" xr:uid="{00000000-0005-0000-0000-0000B13C0000}"/>
    <cellStyle name="Normal 5 16 9 2 5" xfId="15543" xr:uid="{00000000-0005-0000-0000-0000B23C0000}"/>
    <cellStyle name="Normal 5 16 9 2 6" xfId="15544" xr:uid="{00000000-0005-0000-0000-0000B33C0000}"/>
    <cellStyle name="Normal 5 16 9 2 7" xfId="15545" xr:uid="{00000000-0005-0000-0000-0000B43C0000}"/>
    <cellStyle name="Normal 5 16 9 2 8" xfId="15546" xr:uid="{00000000-0005-0000-0000-0000B53C0000}"/>
    <cellStyle name="Normal 5 16 9 3" xfId="15547" xr:uid="{00000000-0005-0000-0000-0000B63C0000}"/>
    <cellStyle name="Normal 5 16 9 3 2" xfId="15548" xr:uid="{00000000-0005-0000-0000-0000B73C0000}"/>
    <cellStyle name="Normal 5 16 9 3 3" xfId="15549" xr:uid="{00000000-0005-0000-0000-0000B83C0000}"/>
    <cellStyle name="Normal 5 16 9 3 4" xfId="15550" xr:uid="{00000000-0005-0000-0000-0000B93C0000}"/>
    <cellStyle name="Normal 5 16 9 3 5" xfId="15551" xr:uid="{00000000-0005-0000-0000-0000BA3C0000}"/>
    <cellStyle name="Normal 5 16 9 3 6" xfId="15552" xr:uid="{00000000-0005-0000-0000-0000BB3C0000}"/>
    <cellStyle name="Normal 5 16 9 3 7" xfId="15553" xr:uid="{00000000-0005-0000-0000-0000BC3C0000}"/>
    <cellStyle name="Normal 5 16 9 3 8" xfId="15554" xr:uid="{00000000-0005-0000-0000-0000BD3C0000}"/>
    <cellStyle name="Normal 5 16 9 4" xfId="15555" xr:uid="{00000000-0005-0000-0000-0000BE3C0000}"/>
    <cellStyle name="Normal 5 16 9 4 2" xfId="15556" xr:uid="{00000000-0005-0000-0000-0000BF3C0000}"/>
    <cellStyle name="Normal 5 16 9 4 3" xfId="15557" xr:uid="{00000000-0005-0000-0000-0000C03C0000}"/>
    <cellStyle name="Normal 5 16 9 4 4" xfId="15558" xr:uid="{00000000-0005-0000-0000-0000C13C0000}"/>
    <cellStyle name="Normal 5 16 9 4 5" xfId="15559" xr:uid="{00000000-0005-0000-0000-0000C23C0000}"/>
    <cellStyle name="Normal 5 16 9 4 6" xfId="15560" xr:uid="{00000000-0005-0000-0000-0000C33C0000}"/>
    <cellStyle name="Normal 5 16 9 4 7" xfId="15561" xr:uid="{00000000-0005-0000-0000-0000C43C0000}"/>
    <cellStyle name="Normal 5 16 9 4 8" xfId="15562" xr:uid="{00000000-0005-0000-0000-0000C53C0000}"/>
    <cellStyle name="Normal 5 16 9 5" xfId="15563" xr:uid="{00000000-0005-0000-0000-0000C63C0000}"/>
    <cellStyle name="Normal 5 16 9 5 2" xfId="15564" xr:uid="{00000000-0005-0000-0000-0000C73C0000}"/>
    <cellStyle name="Normal 5 16 9 5 3" xfId="15565" xr:uid="{00000000-0005-0000-0000-0000C83C0000}"/>
    <cellStyle name="Normal 5 16 9 5 4" xfId="15566" xr:uid="{00000000-0005-0000-0000-0000C93C0000}"/>
    <cellStyle name="Normal 5 16 9 5 5" xfId="15567" xr:uid="{00000000-0005-0000-0000-0000CA3C0000}"/>
    <cellStyle name="Normal 5 16 9 5 6" xfId="15568" xr:uid="{00000000-0005-0000-0000-0000CB3C0000}"/>
    <cellStyle name="Normal 5 16 9 5 7" xfId="15569" xr:uid="{00000000-0005-0000-0000-0000CC3C0000}"/>
    <cellStyle name="Normal 5 16 9 5 8" xfId="15570" xr:uid="{00000000-0005-0000-0000-0000CD3C0000}"/>
    <cellStyle name="Normal 5 16 9 6" xfId="15571" xr:uid="{00000000-0005-0000-0000-0000CE3C0000}"/>
    <cellStyle name="Normal 5 16 9 7" xfId="15572" xr:uid="{00000000-0005-0000-0000-0000CF3C0000}"/>
    <cellStyle name="Normal 5 16 9 8" xfId="15573" xr:uid="{00000000-0005-0000-0000-0000D03C0000}"/>
    <cellStyle name="Normal 5 16 9 9" xfId="15574" xr:uid="{00000000-0005-0000-0000-0000D13C0000}"/>
    <cellStyle name="Normal 5 17" xfId="15575" xr:uid="{00000000-0005-0000-0000-0000D23C0000}"/>
    <cellStyle name="Normal 5 17 10" xfId="15576" xr:uid="{00000000-0005-0000-0000-0000D33C0000}"/>
    <cellStyle name="Normal 5 17 10 10" xfId="15577" xr:uid="{00000000-0005-0000-0000-0000D43C0000}"/>
    <cellStyle name="Normal 5 17 10 11" xfId="15578" xr:uid="{00000000-0005-0000-0000-0000D53C0000}"/>
    <cellStyle name="Normal 5 17 10 12" xfId="15579" xr:uid="{00000000-0005-0000-0000-0000D63C0000}"/>
    <cellStyle name="Normal 5 17 10 2" xfId="15580" xr:uid="{00000000-0005-0000-0000-0000D73C0000}"/>
    <cellStyle name="Normal 5 17 10 2 2" xfId="15581" xr:uid="{00000000-0005-0000-0000-0000D83C0000}"/>
    <cellStyle name="Normal 5 17 10 2 3" xfId="15582" xr:uid="{00000000-0005-0000-0000-0000D93C0000}"/>
    <cellStyle name="Normal 5 17 10 2 4" xfId="15583" xr:uid="{00000000-0005-0000-0000-0000DA3C0000}"/>
    <cellStyle name="Normal 5 17 10 2 5" xfId="15584" xr:uid="{00000000-0005-0000-0000-0000DB3C0000}"/>
    <cellStyle name="Normal 5 17 10 2 6" xfId="15585" xr:uid="{00000000-0005-0000-0000-0000DC3C0000}"/>
    <cellStyle name="Normal 5 17 10 2 7" xfId="15586" xr:uid="{00000000-0005-0000-0000-0000DD3C0000}"/>
    <cellStyle name="Normal 5 17 10 2 8" xfId="15587" xr:uid="{00000000-0005-0000-0000-0000DE3C0000}"/>
    <cellStyle name="Normal 5 17 10 3" xfId="15588" xr:uid="{00000000-0005-0000-0000-0000DF3C0000}"/>
    <cellStyle name="Normal 5 17 10 3 2" xfId="15589" xr:uid="{00000000-0005-0000-0000-0000E03C0000}"/>
    <cellStyle name="Normal 5 17 10 3 3" xfId="15590" xr:uid="{00000000-0005-0000-0000-0000E13C0000}"/>
    <cellStyle name="Normal 5 17 10 3 4" xfId="15591" xr:uid="{00000000-0005-0000-0000-0000E23C0000}"/>
    <cellStyle name="Normal 5 17 10 3 5" xfId="15592" xr:uid="{00000000-0005-0000-0000-0000E33C0000}"/>
    <cellStyle name="Normal 5 17 10 3 6" xfId="15593" xr:uid="{00000000-0005-0000-0000-0000E43C0000}"/>
    <cellStyle name="Normal 5 17 10 3 7" xfId="15594" xr:uid="{00000000-0005-0000-0000-0000E53C0000}"/>
    <cellStyle name="Normal 5 17 10 3 8" xfId="15595" xr:uid="{00000000-0005-0000-0000-0000E63C0000}"/>
    <cellStyle name="Normal 5 17 10 4" xfId="15596" xr:uid="{00000000-0005-0000-0000-0000E73C0000}"/>
    <cellStyle name="Normal 5 17 10 4 2" xfId="15597" xr:uid="{00000000-0005-0000-0000-0000E83C0000}"/>
    <cellStyle name="Normal 5 17 10 4 3" xfId="15598" xr:uid="{00000000-0005-0000-0000-0000E93C0000}"/>
    <cellStyle name="Normal 5 17 10 4 4" xfId="15599" xr:uid="{00000000-0005-0000-0000-0000EA3C0000}"/>
    <cellStyle name="Normal 5 17 10 4 5" xfId="15600" xr:uid="{00000000-0005-0000-0000-0000EB3C0000}"/>
    <cellStyle name="Normal 5 17 10 4 6" xfId="15601" xr:uid="{00000000-0005-0000-0000-0000EC3C0000}"/>
    <cellStyle name="Normal 5 17 10 4 7" xfId="15602" xr:uid="{00000000-0005-0000-0000-0000ED3C0000}"/>
    <cellStyle name="Normal 5 17 10 4 8" xfId="15603" xr:uid="{00000000-0005-0000-0000-0000EE3C0000}"/>
    <cellStyle name="Normal 5 17 10 5" xfId="15604" xr:uid="{00000000-0005-0000-0000-0000EF3C0000}"/>
    <cellStyle name="Normal 5 17 10 5 2" xfId="15605" xr:uid="{00000000-0005-0000-0000-0000F03C0000}"/>
    <cellStyle name="Normal 5 17 10 5 3" xfId="15606" xr:uid="{00000000-0005-0000-0000-0000F13C0000}"/>
    <cellStyle name="Normal 5 17 10 5 4" xfId="15607" xr:uid="{00000000-0005-0000-0000-0000F23C0000}"/>
    <cellStyle name="Normal 5 17 10 5 5" xfId="15608" xr:uid="{00000000-0005-0000-0000-0000F33C0000}"/>
    <cellStyle name="Normal 5 17 10 5 6" xfId="15609" xr:uid="{00000000-0005-0000-0000-0000F43C0000}"/>
    <cellStyle name="Normal 5 17 10 5 7" xfId="15610" xr:uid="{00000000-0005-0000-0000-0000F53C0000}"/>
    <cellStyle name="Normal 5 17 10 5 8" xfId="15611" xr:uid="{00000000-0005-0000-0000-0000F63C0000}"/>
    <cellStyle name="Normal 5 17 10 6" xfId="15612" xr:uid="{00000000-0005-0000-0000-0000F73C0000}"/>
    <cellStyle name="Normal 5 17 10 7" xfId="15613" xr:uid="{00000000-0005-0000-0000-0000F83C0000}"/>
    <cellStyle name="Normal 5 17 10 8" xfId="15614" xr:uid="{00000000-0005-0000-0000-0000F93C0000}"/>
    <cellStyle name="Normal 5 17 10 9" xfId="15615" xr:uid="{00000000-0005-0000-0000-0000FA3C0000}"/>
    <cellStyle name="Normal 5 17 11" xfId="15616" xr:uid="{00000000-0005-0000-0000-0000FB3C0000}"/>
    <cellStyle name="Normal 5 17 11 10" xfId="15617" xr:uid="{00000000-0005-0000-0000-0000FC3C0000}"/>
    <cellStyle name="Normal 5 17 11 11" xfId="15618" xr:uid="{00000000-0005-0000-0000-0000FD3C0000}"/>
    <cellStyle name="Normal 5 17 11 12" xfId="15619" xr:uid="{00000000-0005-0000-0000-0000FE3C0000}"/>
    <cellStyle name="Normal 5 17 11 2" xfId="15620" xr:uid="{00000000-0005-0000-0000-0000FF3C0000}"/>
    <cellStyle name="Normal 5 17 11 2 2" xfId="15621" xr:uid="{00000000-0005-0000-0000-0000003D0000}"/>
    <cellStyle name="Normal 5 17 11 2 3" xfId="15622" xr:uid="{00000000-0005-0000-0000-0000013D0000}"/>
    <cellStyle name="Normal 5 17 11 2 4" xfId="15623" xr:uid="{00000000-0005-0000-0000-0000023D0000}"/>
    <cellStyle name="Normal 5 17 11 2 5" xfId="15624" xr:uid="{00000000-0005-0000-0000-0000033D0000}"/>
    <cellStyle name="Normal 5 17 11 2 6" xfId="15625" xr:uid="{00000000-0005-0000-0000-0000043D0000}"/>
    <cellStyle name="Normal 5 17 11 2 7" xfId="15626" xr:uid="{00000000-0005-0000-0000-0000053D0000}"/>
    <cellStyle name="Normal 5 17 11 2 8" xfId="15627" xr:uid="{00000000-0005-0000-0000-0000063D0000}"/>
    <cellStyle name="Normal 5 17 11 3" xfId="15628" xr:uid="{00000000-0005-0000-0000-0000073D0000}"/>
    <cellStyle name="Normal 5 17 11 3 2" xfId="15629" xr:uid="{00000000-0005-0000-0000-0000083D0000}"/>
    <cellStyle name="Normal 5 17 11 3 3" xfId="15630" xr:uid="{00000000-0005-0000-0000-0000093D0000}"/>
    <cellStyle name="Normal 5 17 11 3 4" xfId="15631" xr:uid="{00000000-0005-0000-0000-00000A3D0000}"/>
    <cellStyle name="Normal 5 17 11 3 5" xfId="15632" xr:uid="{00000000-0005-0000-0000-00000B3D0000}"/>
    <cellStyle name="Normal 5 17 11 3 6" xfId="15633" xr:uid="{00000000-0005-0000-0000-00000C3D0000}"/>
    <cellStyle name="Normal 5 17 11 3 7" xfId="15634" xr:uid="{00000000-0005-0000-0000-00000D3D0000}"/>
    <cellStyle name="Normal 5 17 11 3 8" xfId="15635" xr:uid="{00000000-0005-0000-0000-00000E3D0000}"/>
    <cellStyle name="Normal 5 17 11 4" xfId="15636" xr:uid="{00000000-0005-0000-0000-00000F3D0000}"/>
    <cellStyle name="Normal 5 17 11 4 2" xfId="15637" xr:uid="{00000000-0005-0000-0000-0000103D0000}"/>
    <cellStyle name="Normal 5 17 11 4 3" xfId="15638" xr:uid="{00000000-0005-0000-0000-0000113D0000}"/>
    <cellStyle name="Normal 5 17 11 4 4" xfId="15639" xr:uid="{00000000-0005-0000-0000-0000123D0000}"/>
    <cellStyle name="Normal 5 17 11 4 5" xfId="15640" xr:uid="{00000000-0005-0000-0000-0000133D0000}"/>
    <cellStyle name="Normal 5 17 11 4 6" xfId="15641" xr:uid="{00000000-0005-0000-0000-0000143D0000}"/>
    <cellStyle name="Normal 5 17 11 4 7" xfId="15642" xr:uid="{00000000-0005-0000-0000-0000153D0000}"/>
    <cellStyle name="Normal 5 17 11 4 8" xfId="15643" xr:uid="{00000000-0005-0000-0000-0000163D0000}"/>
    <cellStyle name="Normal 5 17 11 5" xfId="15644" xr:uid="{00000000-0005-0000-0000-0000173D0000}"/>
    <cellStyle name="Normal 5 17 11 5 2" xfId="15645" xr:uid="{00000000-0005-0000-0000-0000183D0000}"/>
    <cellStyle name="Normal 5 17 11 5 3" xfId="15646" xr:uid="{00000000-0005-0000-0000-0000193D0000}"/>
    <cellStyle name="Normal 5 17 11 5 4" xfId="15647" xr:uid="{00000000-0005-0000-0000-00001A3D0000}"/>
    <cellStyle name="Normal 5 17 11 5 5" xfId="15648" xr:uid="{00000000-0005-0000-0000-00001B3D0000}"/>
    <cellStyle name="Normal 5 17 11 5 6" xfId="15649" xr:uid="{00000000-0005-0000-0000-00001C3D0000}"/>
    <cellStyle name="Normal 5 17 11 5 7" xfId="15650" xr:uid="{00000000-0005-0000-0000-00001D3D0000}"/>
    <cellStyle name="Normal 5 17 11 5 8" xfId="15651" xr:uid="{00000000-0005-0000-0000-00001E3D0000}"/>
    <cellStyle name="Normal 5 17 11 6" xfId="15652" xr:uid="{00000000-0005-0000-0000-00001F3D0000}"/>
    <cellStyle name="Normal 5 17 11 7" xfId="15653" xr:uid="{00000000-0005-0000-0000-0000203D0000}"/>
    <cellStyle name="Normal 5 17 11 8" xfId="15654" xr:uid="{00000000-0005-0000-0000-0000213D0000}"/>
    <cellStyle name="Normal 5 17 11 9" xfId="15655" xr:uid="{00000000-0005-0000-0000-0000223D0000}"/>
    <cellStyle name="Normal 5 17 12" xfId="15656" xr:uid="{00000000-0005-0000-0000-0000233D0000}"/>
    <cellStyle name="Normal 5 17 12 10" xfId="15657" xr:uid="{00000000-0005-0000-0000-0000243D0000}"/>
    <cellStyle name="Normal 5 17 12 11" xfId="15658" xr:uid="{00000000-0005-0000-0000-0000253D0000}"/>
    <cellStyle name="Normal 5 17 12 12" xfId="15659" xr:uid="{00000000-0005-0000-0000-0000263D0000}"/>
    <cellStyle name="Normal 5 17 12 2" xfId="15660" xr:uid="{00000000-0005-0000-0000-0000273D0000}"/>
    <cellStyle name="Normal 5 17 12 2 2" xfId="15661" xr:uid="{00000000-0005-0000-0000-0000283D0000}"/>
    <cellStyle name="Normal 5 17 12 2 3" xfId="15662" xr:uid="{00000000-0005-0000-0000-0000293D0000}"/>
    <cellStyle name="Normal 5 17 12 2 4" xfId="15663" xr:uid="{00000000-0005-0000-0000-00002A3D0000}"/>
    <cellStyle name="Normal 5 17 12 2 5" xfId="15664" xr:uid="{00000000-0005-0000-0000-00002B3D0000}"/>
    <cellStyle name="Normal 5 17 12 2 6" xfId="15665" xr:uid="{00000000-0005-0000-0000-00002C3D0000}"/>
    <cellStyle name="Normal 5 17 12 2 7" xfId="15666" xr:uid="{00000000-0005-0000-0000-00002D3D0000}"/>
    <cellStyle name="Normal 5 17 12 2 8" xfId="15667" xr:uid="{00000000-0005-0000-0000-00002E3D0000}"/>
    <cellStyle name="Normal 5 17 12 3" xfId="15668" xr:uid="{00000000-0005-0000-0000-00002F3D0000}"/>
    <cellStyle name="Normal 5 17 12 3 2" xfId="15669" xr:uid="{00000000-0005-0000-0000-0000303D0000}"/>
    <cellStyle name="Normal 5 17 12 3 3" xfId="15670" xr:uid="{00000000-0005-0000-0000-0000313D0000}"/>
    <cellStyle name="Normal 5 17 12 3 4" xfId="15671" xr:uid="{00000000-0005-0000-0000-0000323D0000}"/>
    <cellStyle name="Normal 5 17 12 3 5" xfId="15672" xr:uid="{00000000-0005-0000-0000-0000333D0000}"/>
    <cellStyle name="Normal 5 17 12 3 6" xfId="15673" xr:uid="{00000000-0005-0000-0000-0000343D0000}"/>
    <cellStyle name="Normal 5 17 12 3 7" xfId="15674" xr:uid="{00000000-0005-0000-0000-0000353D0000}"/>
    <cellStyle name="Normal 5 17 12 3 8" xfId="15675" xr:uid="{00000000-0005-0000-0000-0000363D0000}"/>
    <cellStyle name="Normal 5 17 12 4" xfId="15676" xr:uid="{00000000-0005-0000-0000-0000373D0000}"/>
    <cellStyle name="Normal 5 17 12 4 2" xfId="15677" xr:uid="{00000000-0005-0000-0000-0000383D0000}"/>
    <cellStyle name="Normal 5 17 12 4 3" xfId="15678" xr:uid="{00000000-0005-0000-0000-0000393D0000}"/>
    <cellStyle name="Normal 5 17 12 4 4" xfId="15679" xr:uid="{00000000-0005-0000-0000-00003A3D0000}"/>
    <cellStyle name="Normal 5 17 12 4 5" xfId="15680" xr:uid="{00000000-0005-0000-0000-00003B3D0000}"/>
    <cellStyle name="Normal 5 17 12 4 6" xfId="15681" xr:uid="{00000000-0005-0000-0000-00003C3D0000}"/>
    <cellStyle name="Normal 5 17 12 4 7" xfId="15682" xr:uid="{00000000-0005-0000-0000-00003D3D0000}"/>
    <cellStyle name="Normal 5 17 12 4 8" xfId="15683" xr:uid="{00000000-0005-0000-0000-00003E3D0000}"/>
    <cellStyle name="Normal 5 17 12 5" xfId="15684" xr:uid="{00000000-0005-0000-0000-00003F3D0000}"/>
    <cellStyle name="Normal 5 17 12 5 2" xfId="15685" xr:uid="{00000000-0005-0000-0000-0000403D0000}"/>
    <cellStyle name="Normal 5 17 12 5 3" xfId="15686" xr:uid="{00000000-0005-0000-0000-0000413D0000}"/>
    <cellStyle name="Normal 5 17 12 5 4" xfId="15687" xr:uid="{00000000-0005-0000-0000-0000423D0000}"/>
    <cellStyle name="Normal 5 17 12 5 5" xfId="15688" xr:uid="{00000000-0005-0000-0000-0000433D0000}"/>
    <cellStyle name="Normal 5 17 12 5 6" xfId="15689" xr:uid="{00000000-0005-0000-0000-0000443D0000}"/>
    <cellStyle name="Normal 5 17 12 5 7" xfId="15690" xr:uid="{00000000-0005-0000-0000-0000453D0000}"/>
    <cellStyle name="Normal 5 17 12 5 8" xfId="15691" xr:uid="{00000000-0005-0000-0000-0000463D0000}"/>
    <cellStyle name="Normal 5 17 12 6" xfId="15692" xr:uid="{00000000-0005-0000-0000-0000473D0000}"/>
    <cellStyle name="Normal 5 17 12 7" xfId="15693" xr:uid="{00000000-0005-0000-0000-0000483D0000}"/>
    <cellStyle name="Normal 5 17 12 8" xfId="15694" xr:uid="{00000000-0005-0000-0000-0000493D0000}"/>
    <cellStyle name="Normal 5 17 12 9" xfId="15695" xr:uid="{00000000-0005-0000-0000-00004A3D0000}"/>
    <cellStyle name="Normal 5 17 13" xfId="15696" xr:uid="{00000000-0005-0000-0000-00004B3D0000}"/>
    <cellStyle name="Normal 5 17 13 10" xfId="15697" xr:uid="{00000000-0005-0000-0000-00004C3D0000}"/>
    <cellStyle name="Normal 5 17 13 11" xfId="15698" xr:uid="{00000000-0005-0000-0000-00004D3D0000}"/>
    <cellStyle name="Normal 5 17 13 12" xfId="15699" xr:uid="{00000000-0005-0000-0000-00004E3D0000}"/>
    <cellStyle name="Normal 5 17 13 2" xfId="15700" xr:uid="{00000000-0005-0000-0000-00004F3D0000}"/>
    <cellStyle name="Normal 5 17 13 2 2" xfId="15701" xr:uid="{00000000-0005-0000-0000-0000503D0000}"/>
    <cellStyle name="Normal 5 17 13 2 3" xfId="15702" xr:uid="{00000000-0005-0000-0000-0000513D0000}"/>
    <cellStyle name="Normal 5 17 13 2 4" xfId="15703" xr:uid="{00000000-0005-0000-0000-0000523D0000}"/>
    <cellStyle name="Normal 5 17 13 2 5" xfId="15704" xr:uid="{00000000-0005-0000-0000-0000533D0000}"/>
    <cellStyle name="Normal 5 17 13 2 6" xfId="15705" xr:uid="{00000000-0005-0000-0000-0000543D0000}"/>
    <cellStyle name="Normal 5 17 13 2 7" xfId="15706" xr:uid="{00000000-0005-0000-0000-0000553D0000}"/>
    <cellStyle name="Normal 5 17 13 2 8" xfId="15707" xr:uid="{00000000-0005-0000-0000-0000563D0000}"/>
    <cellStyle name="Normal 5 17 13 3" xfId="15708" xr:uid="{00000000-0005-0000-0000-0000573D0000}"/>
    <cellStyle name="Normal 5 17 13 3 2" xfId="15709" xr:uid="{00000000-0005-0000-0000-0000583D0000}"/>
    <cellStyle name="Normal 5 17 13 3 3" xfId="15710" xr:uid="{00000000-0005-0000-0000-0000593D0000}"/>
    <cellStyle name="Normal 5 17 13 3 4" xfId="15711" xr:uid="{00000000-0005-0000-0000-00005A3D0000}"/>
    <cellStyle name="Normal 5 17 13 3 5" xfId="15712" xr:uid="{00000000-0005-0000-0000-00005B3D0000}"/>
    <cellStyle name="Normal 5 17 13 3 6" xfId="15713" xr:uid="{00000000-0005-0000-0000-00005C3D0000}"/>
    <cellStyle name="Normal 5 17 13 3 7" xfId="15714" xr:uid="{00000000-0005-0000-0000-00005D3D0000}"/>
    <cellStyle name="Normal 5 17 13 3 8" xfId="15715" xr:uid="{00000000-0005-0000-0000-00005E3D0000}"/>
    <cellStyle name="Normal 5 17 13 4" xfId="15716" xr:uid="{00000000-0005-0000-0000-00005F3D0000}"/>
    <cellStyle name="Normal 5 17 13 4 2" xfId="15717" xr:uid="{00000000-0005-0000-0000-0000603D0000}"/>
    <cellStyle name="Normal 5 17 13 4 3" xfId="15718" xr:uid="{00000000-0005-0000-0000-0000613D0000}"/>
    <cellStyle name="Normal 5 17 13 4 4" xfId="15719" xr:uid="{00000000-0005-0000-0000-0000623D0000}"/>
    <cellStyle name="Normal 5 17 13 4 5" xfId="15720" xr:uid="{00000000-0005-0000-0000-0000633D0000}"/>
    <cellStyle name="Normal 5 17 13 4 6" xfId="15721" xr:uid="{00000000-0005-0000-0000-0000643D0000}"/>
    <cellStyle name="Normal 5 17 13 4 7" xfId="15722" xr:uid="{00000000-0005-0000-0000-0000653D0000}"/>
    <cellStyle name="Normal 5 17 13 4 8" xfId="15723" xr:uid="{00000000-0005-0000-0000-0000663D0000}"/>
    <cellStyle name="Normal 5 17 13 5" xfId="15724" xr:uid="{00000000-0005-0000-0000-0000673D0000}"/>
    <cellStyle name="Normal 5 17 13 5 2" xfId="15725" xr:uid="{00000000-0005-0000-0000-0000683D0000}"/>
    <cellStyle name="Normal 5 17 13 5 3" xfId="15726" xr:uid="{00000000-0005-0000-0000-0000693D0000}"/>
    <cellStyle name="Normal 5 17 13 5 4" xfId="15727" xr:uid="{00000000-0005-0000-0000-00006A3D0000}"/>
    <cellStyle name="Normal 5 17 13 5 5" xfId="15728" xr:uid="{00000000-0005-0000-0000-00006B3D0000}"/>
    <cellStyle name="Normal 5 17 13 5 6" xfId="15729" xr:uid="{00000000-0005-0000-0000-00006C3D0000}"/>
    <cellStyle name="Normal 5 17 13 5 7" xfId="15730" xr:uid="{00000000-0005-0000-0000-00006D3D0000}"/>
    <cellStyle name="Normal 5 17 13 5 8" xfId="15731" xr:uid="{00000000-0005-0000-0000-00006E3D0000}"/>
    <cellStyle name="Normal 5 17 13 6" xfId="15732" xr:uid="{00000000-0005-0000-0000-00006F3D0000}"/>
    <cellStyle name="Normal 5 17 13 7" xfId="15733" xr:uid="{00000000-0005-0000-0000-0000703D0000}"/>
    <cellStyle name="Normal 5 17 13 8" xfId="15734" xr:uid="{00000000-0005-0000-0000-0000713D0000}"/>
    <cellStyle name="Normal 5 17 13 9" xfId="15735" xr:uid="{00000000-0005-0000-0000-0000723D0000}"/>
    <cellStyle name="Normal 5 17 14" xfId="15736" xr:uid="{00000000-0005-0000-0000-0000733D0000}"/>
    <cellStyle name="Normal 5 17 14 10" xfId="15737" xr:uid="{00000000-0005-0000-0000-0000743D0000}"/>
    <cellStyle name="Normal 5 17 14 11" xfId="15738" xr:uid="{00000000-0005-0000-0000-0000753D0000}"/>
    <cellStyle name="Normal 5 17 14 12" xfId="15739" xr:uid="{00000000-0005-0000-0000-0000763D0000}"/>
    <cellStyle name="Normal 5 17 14 2" xfId="15740" xr:uid="{00000000-0005-0000-0000-0000773D0000}"/>
    <cellStyle name="Normal 5 17 14 2 2" xfId="15741" xr:uid="{00000000-0005-0000-0000-0000783D0000}"/>
    <cellStyle name="Normal 5 17 14 2 3" xfId="15742" xr:uid="{00000000-0005-0000-0000-0000793D0000}"/>
    <cellStyle name="Normal 5 17 14 2 4" xfId="15743" xr:uid="{00000000-0005-0000-0000-00007A3D0000}"/>
    <cellStyle name="Normal 5 17 14 2 5" xfId="15744" xr:uid="{00000000-0005-0000-0000-00007B3D0000}"/>
    <cellStyle name="Normal 5 17 14 2 6" xfId="15745" xr:uid="{00000000-0005-0000-0000-00007C3D0000}"/>
    <cellStyle name="Normal 5 17 14 2 7" xfId="15746" xr:uid="{00000000-0005-0000-0000-00007D3D0000}"/>
    <cellStyle name="Normal 5 17 14 2 8" xfId="15747" xr:uid="{00000000-0005-0000-0000-00007E3D0000}"/>
    <cellStyle name="Normal 5 17 14 3" xfId="15748" xr:uid="{00000000-0005-0000-0000-00007F3D0000}"/>
    <cellStyle name="Normal 5 17 14 3 2" xfId="15749" xr:uid="{00000000-0005-0000-0000-0000803D0000}"/>
    <cellStyle name="Normal 5 17 14 3 3" xfId="15750" xr:uid="{00000000-0005-0000-0000-0000813D0000}"/>
    <cellStyle name="Normal 5 17 14 3 4" xfId="15751" xr:uid="{00000000-0005-0000-0000-0000823D0000}"/>
    <cellStyle name="Normal 5 17 14 3 5" xfId="15752" xr:uid="{00000000-0005-0000-0000-0000833D0000}"/>
    <cellStyle name="Normal 5 17 14 3 6" xfId="15753" xr:uid="{00000000-0005-0000-0000-0000843D0000}"/>
    <cellStyle name="Normal 5 17 14 3 7" xfId="15754" xr:uid="{00000000-0005-0000-0000-0000853D0000}"/>
    <cellStyle name="Normal 5 17 14 3 8" xfId="15755" xr:uid="{00000000-0005-0000-0000-0000863D0000}"/>
    <cellStyle name="Normal 5 17 14 4" xfId="15756" xr:uid="{00000000-0005-0000-0000-0000873D0000}"/>
    <cellStyle name="Normal 5 17 14 4 2" xfId="15757" xr:uid="{00000000-0005-0000-0000-0000883D0000}"/>
    <cellStyle name="Normal 5 17 14 4 3" xfId="15758" xr:uid="{00000000-0005-0000-0000-0000893D0000}"/>
    <cellStyle name="Normal 5 17 14 4 4" xfId="15759" xr:uid="{00000000-0005-0000-0000-00008A3D0000}"/>
    <cellStyle name="Normal 5 17 14 4 5" xfId="15760" xr:uid="{00000000-0005-0000-0000-00008B3D0000}"/>
    <cellStyle name="Normal 5 17 14 4 6" xfId="15761" xr:uid="{00000000-0005-0000-0000-00008C3D0000}"/>
    <cellStyle name="Normal 5 17 14 4 7" xfId="15762" xr:uid="{00000000-0005-0000-0000-00008D3D0000}"/>
    <cellStyle name="Normal 5 17 14 4 8" xfId="15763" xr:uid="{00000000-0005-0000-0000-00008E3D0000}"/>
    <cellStyle name="Normal 5 17 14 5" xfId="15764" xr:uid="{00000000-0005-0000-0000-00008F3D0000}"/>
    <cellStyle name="Normal 5 17 14 5 2" xfId="15765" xr:uid="{00000000-0005-0000-0000-0000903D0000}"/>
    <cellStyle name="Normal 5 17 14 5 3" xfId="15766" xr:uid="{00000000-0005-0000-0000-0000913D0000}"/>
    <cellStyle name="Normal 5 17 14 5 4" xfId="15767" xr:uid="{00000000-0005-0000-0000-0000923D0000}"/>
    <cellStyle name="Normal 5 17 14 5 5" xfId="15768" xr:uid="{00000000-0005-0000-0000-0000933D0000}"/>
    <cellStyle name="Normal 5 17 14 5 6" xfId="15769" xr:uid="{00000000-0005-0000-0000-0000943D0000}"/>
    <cellStyle name="Normal 5 17 14 5 7" xfId="15770" xr:uid="{00000000-0005-0000-0000-0000953D0000}"/>
    <cellStyle name="Normal 5 17 14 5 8" xfId="15771" xr:uid="{00000000-0005-0000-0000-0000963D0000}"/>
    <cellStyle name="Normal 5 17 14 6" xfId="15772" xr:uid="{00000000-0005-0000-0000-0000973D0000}"/>
    <cellStyle name="Normal 5 17 14 7" xfId="15773" xr:uid="{00000000-0005-0000-0000-0000983D0000}"/>
    <cellStyle name="Normal 5 17 14 8" xfId="15774" xr:uid="{00000000-0005-0000-0000-0000993D0000}"/>
    <cellStyle name="Normal 5 17 14 9" xfId="15775" xr:uid="{00000000-0005-0000-0000-00009A3D0000}"/>
    <cellStyle name="Normal 5 17 15" xfId="15776" xr:uid="{00000000-0005-0000-0000-00009B3D0000}"/>
    <cellStyle name="Normal 5 17 15 10" xfId="15777" xr:uid="{00000000-0005-0000-0000-00009C3D0000}"/>
    <cellStyle name="Normal 5 17 15 11" xfId="15778" xr:uid="{00000000-0005-0000-0000-00009D3D0000}"/>
    <cellStyle name="Normal 5 17 15 12" xfId="15779" xr:uid="{00000000-0005-0000-0000-00009E3D0000}"/>
    <cellStyle name="Normal 5 17 15 2" xfId="15780" xr:uid="{00000000-0005-0000-0000-00009F3D0000}"/>
    <cellStyle name="Normal 5 17 15 2 2" xfId="15781" xr:uid="{00000000-0005-0000-0000-0000A03D0000}"/>
    <cellStyle name="Normal 5 17 15 2 3" xfId="15782" xr:uid="{00000000-0005-0000-0000-0000A13D0000}"/>
    <cellStyle name="Normal 5 17 15 2 4" xfId="15783" xr:uid="{00000000-0005-0000-0000-0000A23D0000}"/>
    <cellStyle name="Normal 5 17 15 2 5" xfId="15784" xr:uid="{00000000-0005-0000-0000-0000A33D0000}"/>
    <cellStyle name="Normal 5 17 15 2 6" xfId="15785" xr:uid="{00000000-0005-0000-0000-0000A43D0000}"/>
    <cellStyle name="Normal 5 17 15 2 7" xfId="15786" xr:uid="{00000000-0005-0000-0000-0000A53D0000}"/>
    <cellStyle name="Normal 5 17 15 2 8" xfId="15787" xr:uid="{00000000-0005-0000-0000-0000A63D0000}"/>
    <cellStyle name="Normal 5 17 15 3" xfId="15788" xr:uid="{00000000-0005-0000-0000-0000A73D0000}"/>
    <cellStyle name="Normal 5 17 15 3 2" xfId="15789" xr:uid="{00000000-0005-0000-0000-0000A83D0000}"/>
    <cellStyle name="Normal 5 17 15 3 3" xfId="15790" xr:uid="{00000000-0005-0000-0000-0000A93D0000}"/>
    <cellStyle name="Normal 5 17 15 3 4" xfId="15791" xr:uid="{00000000-0005-0000-0000-0000AA3D0000}"/>
    <cellStyle name="Normal 5 17 15 3 5" xfId="15792" xr:uid="{00000000-0005-0000-0000-0000AB3D0000}"/>
    <cellStyle name="Normal 5 17 15 3 6" xfId="15793" xr:uid="{00000000-0005-0000-0000-0000AC3D0000}"/>
    <cellStyle name="Normal 5 17 15 3 7" xfId="15794" xr:uid="{00000000-0005-0000-0000-0000AD3D0000}"/>
    <cellStyle name="Normal 5 17 15 3 8" xfId="15795" xr:uid="{00000000-0005-0000-0000-0000AE3D0000}"/>
    <cellStyle name="Normal 5 17 15 4" xfId="15796" xr:uid="{00000000-0005-0000-0000-0000AF3D0000}"/>
    <cellStyle name="Normal 5 17 15 4 2" xfId="15797" xr:uid="{00000000-0005-0000-0000-0000B03D0000}"/>
    <cellStyle name="Normal 5 17 15 4 3" xfId="15798" xr:uid="{00000000-0005-0000-0000-0000B13D0000}"/>
    <cellStyle name="Normal 5 17 15 4 4" xfId="15799" xr:uid="{00000000-0005-0000-0000-0000B23D0000}"/>
    <cellStyle name="Normal 5 17 15 4 5" xfId="15800" xr:uid="{00000000-0005-0000-0000-0000B33D0000}"/>
    <cellStyle name="Normal 5 17 15 4 6" xfId="15801" xr:uid="{00000000-0005-0000-0000-0000B43D0000}"/>
    <cellStyle name="Normal 5 17 15 4 7" xfId="15802" xr:uid="{00000000-0005-0000-0000-0000B53D0000}"/>
    <cellStyle name="Normal 5 17 15 4 8" xfId="15803" xr:uid="{00000000-0005-0000-0000-0000B63D0000}"/>
    <cellStyle name="Normal 5 17 15 5" xfId="15804" xr:uid="{00000000-0005-0000-0000-0000B73D0000}"/>
    <cellStyle name="Normal 5 17 15 5 2" xfId="15805" xr:uid="{00000000-0005-0000-0000-0000B83D0000}"/>
    <cellStyle name="Normal 5 17 15 5 3" xfId="15806" xr:uid="{00000000-0005-0000-0000-0000B93D0000}"/>
    <cellStyle name="Normal 5 17 15 5 4" xfId="15807" xr:uid="{00000000-0005-0000-0000-0000BA3D0000}"/>
    <cellStyle name="Normal 5 17 15 5 5" xfId="15808" xr:uid="{00000000-0005-0000-0000-0000BB3D0000}"/>
    <cellStyle name="Normal 5 17 15 5 6" xfId="15809" xr:uid="{00000000-0005-0000-0000-0000BC3D0000}"/>
    <cellStyle name="Normal 5 17 15 5 7" xfId="15810" xr:uid="{00000000-0005-0000-0000-0000BD3D0000}"/>
    <cellStyle name="Normal 5 17 15 5 8" xfId="15811" xr:uid="{00000000-0005-0000-0000-0000BE3D0000}"/>
    <cellStyle name="Normal 5 17 15 6" xfId="15812" xr:uid="{00000000-0005-0000-0000-0000BF3D0000}"/>
    <cellStyle name="Normal 5 17 15 7" xfId="15813" xr:uid="{00000000-0005-0000-0000-0000C03D0000}"/>
    <cellStyle name="Normal 5 17 15 8" xfId="15814" xr:uid="{00000000-0005-0000-0000-0000C13D0000}"/>
    <cellStyle name="Normal 5 17 15 9" xfId="15815" xr:uid="{00000000-0005-0000-0000-0000C23D0000}"/>
    <cellStyle name="Normal 5 17 16" xfId="15816" xr:uid="{00000000-0005-0000-0000-0000C33D0000}"/>
    <cellStyle name="Normal 5 17 16 10" xfId="15817" xr:uid="{00000000-0005-0000-0000-0000C43D0000}"/>
    <cellStyle name="Normal 5 17 16 11" xfId="15818" xr:uid="{00000000-0005-0000-0000-0000C53D0000}"/>
    <cellStyle name="Normal 5 17 16 12" xfId="15819" xr:uid="{00000000-0005-0000-0000-0000C63D0000}"/>
    <cellStyle name="Normal 5 17 16 2" xfId="15820" xr:uid="{00000000-0005-0000-0000-0000C73D0000}"/>
    <cellStyle name="Normal 5 17 16 2 2" xfId="15821" xr:uid="{00000000-0005-0000-0000-0000C83D0000}"/>
    <cellStyle name="Normal 5 17 16 2 3" xfId="15822" xr:uid="{00000000-0005-0000-0000-0000C93D0000}"/>
    <cellStyle name="Normal 5 17 16 2 4" xfId="15823" xr:uid="{00000000-0005-0000-0000-0000CA3D0000}"/>
    <cellStyle name="Normal 5 17 16 2 5" xfId="15824" xr:uid="{00000000-0005-0000-0000-0000CB3D0000}"/>
    <cellStyle name="Normal 5 17 16 2 6" xfId="15825" xr:uid="{00000000-0005-0000-0000-0000CC3D0000}"/>
    <cellStyle name="Normal 5 17 16 2 7" xfId="15826" xr:uid="{00000000-0005-0000-0000-0000CD3D0000}"/>
    <cellStyle name="Normal 5 17 16 2 8" xfId="15827" xr:uid="{00000000-0005-0000-0000-0000CE3D0000}"/>
    <cellStyle name="Normal 5 17 16 3" xfId="15828" xr:uid="{00000000-0005-0000-0000-0000CF3D0000}"/>
    <cellStyle name="Normal 5 17 16 3 2" xfId="15829" xr:uid="{00000000-0005-0000-0000-0000D03D0000}"/>
    <cellStyle name="Normal 5 17 16 3 3" xfId="15830" xr:uid="{00000000-0005-0000-0000-0000D13D0000}"/>
    <cellStyle name="Normal 5 17 16 3 4" xfId="15831" xr:uid="{00000000-0005-0000-0000-0000D23D0000}"/>
    <cellStyle name="Normal 5 17 16 3 5" xfId="15832" xr:uid="{00000000-0005-0000-0000-0000D33D0000}"/>
    <cellStyle name="Normal 5 17 16 3 6" xfId="15833" xr:uid="{00000000-0005-0000-0000-0000D43D0000}"/>
    <cellStyle name="Normal 5 17 16 3 7" xfId="15834" xr:uid="{00000000-0005-0000-0000-0000D53D0000}"/>
    <cellStyle name="Normal 5 17 16 3 8" xfId="15835" xr:uid="{00000000-0005-0000-0000-0000D63D0000}"/>
    <cellStyle name="Normal 5 17 16 4" xfId="15836" xr:uid="{00000000-0005-0000-0000-0000D73D0000}"/>
    <cellStyle name="Normal 5 17 16 4 2" xfId="15837" xr:uid="{00000000-0005-0000-0000-0000D83D0000}"/>
    <cellStyle name="Normal 5 17 16 4 3" xfId="15838" xr:uid="{00000000-0005-0000-0000-0000D93D0000}"/>
    <cellStyle name="Normal 5 17 16 4 4" xfId="15839" xr:uid="{00000000-0005-0000-0000-0000DA3D0000}"/>
    <cellStyle name="Normal 5 17 16 4 5" xfId="15840" xr:uid="{00000000-0005-0000-0000-0000DB3D0000}"/>
    <cellStyle name="Normal 5 17 16 4 6" xfId="15841" xr:uid="{00000000-0005-0000-0000-0000DC3D0000}"/>
    <cellStyle name="Normal 5 17 16 4 7" xfId="15842" xr:uid="{00000000-0005-0000-0000-0000DD3D0000}"/>
    <cellStyle name="Normal 5 17 16 4 8" xfId="15843" xr:uid="{00000000-0005-0000-0000-0000DE3D0000}"/>
    <cellStyle name="Normal 5 17 16 5" xfId="15844" xr:uid="{00000000-0005-0000-0000-0000DF3D0000}"/>
    <cellStyle name="Normal 5 17 16 5 2" xfId="15845" xr:uid="{00000000-0005-0000-0000-0000E03D0000}"/>
    <cellStyle name="Normal 5 17 16 5 3" xfId="15846" xr:uid="{00000000-0005-0000-0000-0000E13D0000}"/>
    <cellStyle name="Normal 5 17 16 5 4" xfId="15847" xr:uid="{00000000-0005-0000-0000-0000E23D0000}"/>
    <cellStyle name="Normal 5 17 16 5 5" xfId="15848" xr:uid="{00000000-0005-0000-0000-0000E33D0000}"/>
    <cellStyle name="Normal 5 17 16 5 6" xfId="15849" xr:uid="{00000000-0005-0000-0000-0000E43D0000}"/>
    <cellStyle name="Normal 5 17 16 5 7" xfId="15850" xr:uid="{00000000-0005-0000-0000-0000E53D0000}"/>
    <cellStyle name="Normal 5 17 16 5 8" xfId="15851" xr:uid="{00000000-0005-0000-0000-0000E63D0000}"/>
    <cellStyle name="Normal 5 17 16 6" xfId="15852" xr:uid="{00000000-0005-0000-0000-0000E73D0000}"/>
    <cellStyle name="Normal 5 17 16 7" xfId="15853" xr:uid="{00000000-0005-0000-0000-0000E83D0000}"/>
    <cellStyle name="Normal 5 17 16 8" xfId="15854" xr:uid="{00000000-0005-0000-0000-0000E93D0000}"/>
    <cellStyle name="Normal 5 17 16 9" xfId="15855" xr:uid="{00000000-0005-0000-0000-0000EA3D0000}"/>
    <cellStyle name="Normal 5 17 17" xfId="15856" xr:uid="{00000000-0005-0000-0000-0000EB3D0000}"/>
    <cellStyle name="Normal 5 17 17 2" xfId="15857" xr:uid="{00000000-0005-0000-0000-0000EC3D0000}"/>
    <cellStyle name="Normal 5 17 17 3" xfId="15858" xr:uid="{00000000-0005-0000-0000-0000ED3D0000}"/>
    <cellStyle name="Normal 5 17 17 4" xfId="15859" xr:uid="{00000000-0005-0000-0000-0000EE3D0000}"/>
    <cellStyle name="Normal 5 17 17 5" xfId="15860" xr:uid="{00000000-0005-0000-0000-0000EF3D0000}"/>
    <cellStyle name="Normal 5 17 17 6" xfId="15861" xr:uid="{00000000-0005-0000-0000-0000F03D0000}"/>
    <cellStyle name="Normal 5 17 17 7" xfId="15862" xr:uid="{00000000-0005-0000-0000-0000F13D0000}"/>
    <cellStyle name="Normal 5 17 17 8" xfId="15863" xr:uid="{00000000-0005-0000-0000-0000F23D0000}"/>
    <cellStyle name="Normal 5 17 18" xfId="15864" xr:uid="{00000000-0005-0000-0000-0000F33D0000}"/>
    <cellStyle name="Normal 5 17 18 2" xfId="15865" xr:uid="{00000000-0005-0000-0000-0000F43D0000}"/>
    <cellStyle name="Normal 5 17 18 3" xfId="15866" xr:uid="{00000000-0005-0000-0000-0000F53D0000}"/>
    <cellStyle name="Normal 5 17 18 4" xfId="15867" xr:uid="{00000000-0005-0000-0000-0000F63D0000}"/>
    <cellStyle name="Normal 5 17 18 5" xfId="15868" xr:uid="{00000000-0005-0000-0000-0000F73D0000}"/>
    <cellStyle name="Normal 5 17 18 6" xfId="15869" xr:uid="{00000000-0005-0000-0000-0000F83D0000}"/>
    <cellStyle name="Normal 5 17 18 7" xfId="15870" xr:uid="{00000000-0005-0000-0000-0000F93D0000}"/>
    <cellStyle name="Normal 5 17 18 8" xfId="15871" xr:uid="{00000000-0005-0000-0000-0000FA3D0000}"/>
    <cellStyle name="Normal 5 17 19" xfId="15872" xr:uid="{00000000-0005-0000-0000-0000FB3D0000}"/>
    <cellStyle name="Normal 5 17 19 2" xfId="15873" xr:uid="{00000000-0005-0000-0000-0000FC3D0000}"/>
    <cellStyle name="Normal 5 17 19 3" xfId="15874" xr:uid="{00000000-0005-0000-0000-0000FD3D0000}"/>
    <cellStyle name="Normal 5 17 19 4" xfId="15875" xr:uid="{00000000-0005-0000-0000-0000FE3D0000}"/>
    <cellStyle name="Normal 5 17 19 5" xfId="15876" xr:uid="{00000000-0005-0000-0000-0000FF3D0000}"/>
    <cellStyle name="Normal 5 17 19 6" xfId="15877" xr:uid="{00000000-0005-0000-0000-0000003E0000}"/>
    <cellStyle name="Normal 5 17 19 7" xfId="15878" xr:uid="{00000000-0005-0000-0000-0000013E0000}"/>
    <cellStyle name="Normal 5 17 19 8" xfId="15879" xr:uid="{00000000-0005-0000-0000-0000023E0000}"/>
    <cellStyle name="Normal 5 17 2" xfId="15880" xr:uid="{00000000-0005-0000-0000-0000033E0000}"/>
    <cellStyle name="Normal 5 17 2 10" xfId="15881" xr:uid="{00000000-0005-0000-0000-0000043E0000}"/>
    <cellStyle name="Normal 5 17 2 10 10" xfId="15882" xr:uid="{00000000-0005-0000-0000-0000053E0000}"/>
    <cellStyle name="Normal 5 17 2 10 11" xfId="15883" xr:uid="{00000000-0005-0000-0000-0000063E0000}"/>
    <cellStyle name="Normal 5 17 2 10 12" xfId="15884" xr:uid="{00000000-0005-0000-0000-0000073E0000}"/>
    <cellStyle name="Normal 5 17 2 10 2" xfId="15885" xr:uid="{00000000-0005-0000-0000-0000083E0000}"/>
    <cellStyle name="Normal 5 17 2 10 2 2" xfId="15886" xr:uid="{00000000-0005-0000-0000-0000093E0000}"/>
    <cellStyle name="Normal 5 17 2 10 2 3" xfId="15887" xr:uid="{00000000-0005-0000-0000-00000A3E0000}"/>
    <cellStyle name="Normal 5 17 2 10 2 4" xfId="15888" xr:uid="{00000000-0005-0000-0000-00000B3E0000}"/>
    <cellStyle name="Normal 5 17 2 10 2 5" xfId="15889" xr:uid="{00000000-0005-0000-0000-00000C3E0000}"/>
    <cellStyle name="Normal 5 17 2 10 2 6" xfId="15890" xr:uid="{00000000-0005-0000-0000-00000D3E0000}"/>
    <cellStyle name="Normal 5 17 2 10 2 7" xfId="15891" xr:uid="{00000000-0005-0000-0000-00000E3E0000}"/>
    <cellStyle name="Normal 5 17 2 10 2 8" xfId="15892" xr:uid="{00000000-0005-0000-0000-00000F3E0000}"/>
    <cellStyle name="Normal 5 17 2 10 3" xfId="15893" xr:uid="{00000000-0005-0000-0000-0000103E0000}"/>
    <cellStyle name="Normal 5 17 2 10 3 2" xfId="15894" xr:uid="{00000000-0005-0000-0000-0000113E0000}"/>
    <cellStyle name="Normal 5 17 2 10 3 3" xfId="15895" xr:uid="{00000000-0005-0000-0000-0000123E0000}"/>
    <cellStyle name="Normal 5 17 2 10 3 4" xfId="15896" xr:uid="{00000000-0005-0000-0000-0000133E0000}"/>
    <cellStyle name="Normal 5 17 2 10 3 5" xfId="15897" xr:uid="{00000000-0005-0000-0000-0000143E0000}"/>
    <cellStyle name="Normal 5 17 2 10 3 6" xfId="15898" xr:uid="{00000000-0005-0000-0000-0000153E0000}"/>
    <cellStyle name="Normal 5 17 2 10 3 7" xfId="15899" xr:uid="{00000000-0005-0000-0000-0000163E0000}"/>
    <cellStyle name="Normal 5 17 2 10 3 8" xfId="15900" xr:uid="{00000000-0005-0000-0000-0000173E0000}"/>
    <cellStyle name="Normal 5 17 2 10 4" xfId="15901" xr:uid="{00000000-0005-0000-0000-0000183E0000}"/>
    <cellStyle name="Normal 5 17 2 10 4 2" xfId="15902" xr:uid="{00000000-0005-0000-0000-0000193E0000}"/>
    <cellStyle name="Normal 5 17 2 10 4 3" xfId="15903" xr:uid="{00000000-0005-0000-0000-00001A3E0000}"/>
    <cellStyle name="Normal 5 17 2 10 4 4" xfId="15904" xr:uid="{00000000-0005-0000-0000-00001B3E0000}"/>
    <cellStyle name="Normal 5 17 2 10 4 5" xfId="15905" xr:uid="{00000000-0005-0000-0000-00001C3E0000}"/>
    <cellStyle name="Normal 5 17 2 10 4 6" xfId="15906" xr:uid="{00000000-0005-0000-0000-00001D3E0000}"/>
    <cellStyle name="Normal 5 17 2 10 4 7" xfId="15907" xr:uid="{00000000-0005-0000-0000-00001E3E0000}"/>
    <cellStyle name="Normal 5 17 2 10 4 8" xfId="15908" xr:uid="{00000000-0005-0000-0000-00001F3E0000}"/>
    <cellStyle name="Normal 5 17 2 10 5" xfId="15909" xr:uid="{00000000-0005-0000-0000-0000203E0000}"/>
    <cellStyle name="Normal 5 17 2 10 5 2" xfId="15910" xr:uid="{00000000-0005-0000-0000-0000213E0000}"/>
    <cellStyle name="Normal 5 17 2 10 5 3" xfId="15911" xr:uid="{00000000-0005-0000-0000-0000223E0000}"/>
    <cellStyle name="Normal 5 17 2 10 5 4" xfId="15912" xr:uid="{00000000-0005-0000-0000-0000233E0000}"/>
    <cellStyle name="Normal 5 17 2 10 5 5" xfId="15913" xr:uid="{00000000-0005-0000-0000-0000243E0000}"/>
    <cellStyle name="Normal 5 17 2 10 5 6" xfId="15914" xr:uid="{00000000-0005-0000-0000-0000253E0000}"/>
    <cellStyle name="Normal 5 17 2 10 5 7" xfId="15915" xr:uid="{00000000-0005-0000-0000-0000263E0000}"/>
    <cellStyle name="Normal 5 17 2 10 5 8" xfId="15916" xr:uid="{00000000-0005-0000-0000-0000273E0000}"/>
    <cellStyle name="Normal 5 17 2 10 6" xfId="15917" xr:uid="{00000000-0005-0000-0000-0000283E0000}"/>
    <cellStyle name="Normal 5 17 2 10 7" xfId="15918" xr:uid="{00000000-0005-0000-0000-0000293E0000}"/>
    <cellStyle name="Normal 5 17 2 10 8" xfId="15919" xr:uid="{00000000-0005-0000-0000-00002A3E0000}"/>
    <cellStyle name="Normal 5 17 2 10 9" xfId="15920" xr:uid="{00000000-0005-0000-0000-00002B3E0000}"/>
    <cellStyle name="Normal 5 17 2 11" xfId="15921" xr:uid="{00000000-0005-0000-0000-00002C3E0000}"/>
    <cellStyle name="Normal 5 17 2 11 10" xfId="15922" xr:uid="{00000000-0005-0000-0000-00002D3E0000}"/>
    <cellStyle name="Normal 5 17 2 11 11" xfId="15923" xr:uid="{00000000-0005-0000-0000-00002E3E0000}"/>
    <cellStyle name="Normal 5 17 2 11 12" xfId="15924" xr:uid="{00000000-0005-0000-0000-00002F3E0000}"/>
    <cellStyle name="Normal 5 17 2 11 2" xfId="15925" xr:uid="{00000000-0005-0000-0000-0000303E0000}"/>
    <cellStyle name="Normal 5 17 2 11 2 2" xfId="15926" xr:uid="{00000000-0005-0000-0000-0000313E0000}"/>
    <cellStyle name="Normal 5 17 2 11 2 3" xfId="15927" xr:uid="{00000000-0005-0000-0000-0000323E0000}"/>
    <cellStyle name="Normal 5 17 2 11 2 4" xfId="15928" xr:uid="{00000000-0005-0000-0000-0000333E0000}"/>
    <cellStyle name="Normal 5 17 2 11 2 5" xfId="15929" xr:uid="{00000000-0005-0000-0000-0000343E0000}"/>
    <cellStyle name="Normal 5 17 2 11 2 6" xfId="15930" xr:uid="{00000000-0005-0000-0000-0000353E0000}"/>
    <cellStyle name="Normal 5 17 2 11 2 7" xfId="15931" xr:uid="{00000000-0005-0000-0000-0000363E0000}"/>
    <cellStyle name="Normal 5 17 2 11 2 8" xfId="15932" xr:uid="{00000000-0005-0000-0000-0000373E0000}"/>
    <cellStyle name="Normal 5 17 2 11 3" xfId="15933" xr:uid="{00000000-0005-0000-0000-0000383E0000}"/>
    <cellStyle name="Normal 5 17 2 11 3 2" xfId="15934" xr:uid="{00000000-0005-0000-0000-0000393E0000}"/>
    <cellStyle name="Normal 5 17 2 11 3 3" xfId="15935" xr:uid="{00000000-0005-0000-0000-00003A3E0000}"/>
    <cellStyle name="Normal 5 17 2 11 3 4" xfId="15936" xr:uid="{00000000-0005-0000-0000-00003B3E0000}"/>
    <cellStyle name="Normal 5 17 2 11 3 5" xfId="15937" xr:uid="{00000000-0005-0000-0000-00003C3E0000}"/>
    <cellStyle name="Normal 5 17 2 11 3 6" xfId="15938" xr:uid="{00000000-0005-0000-0000-00003D3E0000}"/>
    <cellStyle name="Normal 5 17 2 11 3 7" xfId="15939" xr:uid="{00000000-0005-0000-0000-00003E3E0000}"/>
    <cellStyle name="Normal 5 17 2 11 3 8" xfId="15940" xr:uid="{00000000-0005-0000-0000-00003F3E0000}"/>
    <cellStyle name="Normal 5 17 2 11 4" xfId="15941" xr:uid="{00000000-0005-0000-0000-0000403E0000}"/>
    <cellStyle name="Normal 5 17 2 11 4 2" xfId="15942" xr:uid="{00000000-0005-0000-0000-0000413E0000}"/>
    <cellStyle name="Normal 5 17 2 11 4 3" xfId="15943" xr:uid="{00000000-0005-0000-0000-0000423E0000}"/>
    <cellStyle name="Normal 5 17 2 11 4 4" xfId="15944" xr:uid="{00000000-0005-0000-0000-0000433E0000}"/>
    <cellStyle name="Normal 5 17 2 11 4 5" xfId="15945" xr:uid="{00000000-0005-0000-0000-0000443E0000}"/>
    <cellStyle name="Normal 5 17 2 11 4 6" xfId="15946" xr:uid="{00000000-0005-0000-0000-0000453E0000}"/>
    <cellStyle name="Normal 5 17 2 11 4 7" xfId="15947" xr:uid="{00000000-0005-0000-0000-0000463E0000}"/>
    <cellStyle name="Normal 5 17 2 11 4 8" xfId="15948" xr:uid="{00000000-0005-0000-0000-0000473E0000}"/>
    <cellStyle name="Normal 5 17 2 11 5" xfId="15949" xr:uid="{00000000-0005-0000-0000-0000483E0000}"/>
    <cellStyle name="Normal 5 17 2 11 5 2" xfId="15950" xr:uid="{00000000-0005-0000-0000-0000493E0000}"/>
    <cellStyle name="Normal 5 17 2 11 5 3" xfId="15951" xr:uid="{00000000-0005-0000-0000-00004A3E0000}"/>
    <cellStyle name="Normal 5 17 2 11 5 4" xfId="15952" xr:uid="{00000000-0005-0000-0000-00004B3E0000}"/>
    <cellStyle name="Normal 5 17 2 11 5 5" xfId="15953" xr:uid="{00000000-0005-0000-0000-00004C3E0000}"/>
    <cellStyle name="Normal 5 17 2 11 5 6" xfId="15954" xr:uid="{00000000-0005-0000-0000-00004D3E0000}"/>
    <cellStyle name="Normal 5 17 2 11 5 7" xfId="15955" xr:uid="{00000000-0005-0000-0000-00004E3E0000}"/>
    <cellStyle name="Normal 5 17 2 11 5 8" xfId="15956" xr:uid="{00000000-0005-0000-0000-00004F3E0000}"/>
    <cellStyle name="Normal 5 17 2 11 6" xfId="15957" xr:uid="{00000000-0005-0000-0000-0000503E0000}"/>
    <cellStyle name="Normal 5 17 2 11 7" xfId="15958" xr:uid="{00000000-0005-0000-0000-0000513E0000}"/>
    <cellStyle name="Normal 5 17 2 11 8" xfId="15959" xr:uid="{00000000-0005-0000-0000-0000523E0000}"/>
    <cellStyle name="Normal 5 17 2 11 9" xfId="15960" xr:uid="{00000000-0005-0000-0000-0000533E0000}"/>
    <cellStyle name="Normal 5 17 2 12" xfId="15961" xr:uid="{00000000-0005-0000-0000-0000543E0000}"/>
    <cellStyle name="Normal 5 17 2 12 10" xfId="15962" xr:uid="{00000000-0005-0000-0000-0000553E0000}"/>
    <cellStyle name="Normal 5 17 2 12 11" xfId="15963" xr:uid="{00000000-0005-0000-0000-0000563E0000}"/>
    <cellStyle name="Normal 5 17 2 12 12" xfId="15964" xr:uid="{00000000-0005-0000-0000-0000573E0000}"/>
    <cellStyle name="Normal 5 17 2 12 2" xfId="15965" xr:uid="{00000000-0005-0000-0000-0000583E0000}"/>
    <cellStyle name="Normal 5 17 2 12 2 2" xfId="15966" xr:uid="{00000000-0005-0000-0000-0000593E0000}"/>
    <cellStyle name="Normal 5 17 2 12 2 3" xfId="15967" xr:uid="{00000000-0005-0000-0000-00005A3E0000}"/>
    <cellStyle name="Normal 5 17 2 12 2 4" xfId="15968" xr:uid="{00000000-0005-0000-0000-00005B3E0000}"/>
    <cellStyle name="Normal 5 17 2 12 2 5" xfId="15969" xr:uid="{00000000-0005-0000-0000-00005C3E0000}"/>
    <cellStyle name="Normal 5 17 2 12 2 6" xfId="15970" xr:uid="{00000000-0005-0000-0000-00005D3E0000}"/>
    <cellStyle name="Normal 5 17 2 12 2 7" xfId="15971" xr:uid="{00000000-0005-0000-0000-00005E3E0000}"/>
    <cellStyle name="Normal 5 17 2 12 2 8" xfId="15972" xr:uid="{00000000-0005-0000-0000-00005F3E0000}"/>
    <cellStyle name="Normal 5 17 2 12 3" xfId="15973" xr:uid="{00000000-0005-0000-0000-0000603E0000}"/>
    <cellStyle name="Normal 5 17 2 12 3 2" xfId="15974" xr:uid="{00000000-0005-0000-0000-0000613E0000}"/>
    <cellStyle name="Normal 5 17 2 12 3 3" xfId="15975" xr:uid="{00000000-0005-0000-0000-0000623E0000}"/>
    <cellStyle name="Normal 5 17 2 12 3 4" xfId="15976" xr:uid="{00000000-0005-0000-0000-0000633E0000}"/>
    <cellStyle name="Normal 5 17 2 12 3 5" xfId="15977" xr:uid="{00000000-0005-0000-0000-0000643E0000}"/>
    <cellStyle name="Normal 5 17 2 12 3 6" xfId="15978" xr:uid="{00000000-0005-0000-0000-0000653E0000}"/>
    <cellStyle name="Normal 5 17 2 12 3 7" xfId="15979" xr:uid="{00000000-0005-0000-0000-0000663E0000}"/>
    <cellStyle name="Normal 5 17 2 12 3 8" xfId="15980" xr:uid="{00000000-0005-0000-0000-0000673E0000}"/>
    <cellStyle name="Normal 5 17 2 12 4" xfId="15981" xr:uid="{00000000-0005-0000-0000-0000683E0000}"/>
    <cellStyle name="Normal 5 17 2 12 4 2" xfId="15982" xr:uid="{00000000-0005-0000-0000-0000693E0000}"/>
    <cellStyle name="Normal 5 17 2 12 4 3" xfId="15983" xr:uid="{00000000-0005-0000-0000-00006A3E0000}"/>
    <cellStyle name="Normal 5 17 2 12 4 4" xfId="15984" xr:uid="{00000000-0005-0000-0000-00006B3E0000}"/>
    <cellStyle name="Normal 5 17 2 12 4 5" xfId="15985" xr:uid="{00000000-0005-0000-0000-00006C3E0000}"/>
    <cellStyle name="Normal 5 17 2 12 4 6" xfId="15986" xr:uid="{00000000-0005-0000-0000-00006D3E0000}"/>
    <cellStyle name="Normal 5 17 2 12 4 7" xfId="15987" xr:uid="{00000000-0005-0000-0000-00006E3E0000}"/>
    <cellStyle name="Normal 5 17 2 12 4 8" xfId="15988" xr:uid="{00000000-0005-0000-0000-00006F3E0000}"/>
    <cellStyle name="Normal 5 17 2 12 5" xfId="15989" xr:uid="{00000000-0005-0000-0000-0000703E0000}"/>
    <cellStyle name="Normal 5 17 2 12 5 2" xfId="15990" xr:uid="{00000000-0005-0000-0000-0000713E0000}"/>
    <cellStyle name="Normal 5 17 2 12 5 3" xfId="15991" xr:uid="{00000000-0005-0000-0000-0000723E0000}"/>
    <cellStyle name="Normal 5 17 2 12 5 4" xfId="15992" xr:uid="{00000000-0005-0000-0000-0000733E0000}"/>
    <cellStyle name="Normal 5 17 2 12 5 5" xfId="15993" xr:uid="{00000000-0005-0000-0000-0000743E0000}"/>
    <cellStyle name="Normal 5 17 2 12 5 6" xfId="15994" xr:uid="{00000000-0005-0000-0000-0000753E0000}"/>
    <cellStyle name="Normal 5 17 2 12 5 7" xfId="15995" xr:uid="{00000000-0005-0000-0000-0000763E0000}"/>
    <cellStyle name="Normal 5 17 2 12 5 8" xfId="15996" xr:uid="{00000000-0005-0000-0000-0000773E0000}"/>
    <cellStyle name="Normal 5 17 2 12 6" xfId="15997" xr:uid="{00000000-0005-0000-0000-0000783E0000}"/>
    <cellStyle name="Normal 5 17 2 12 7" xfId="15998" xr:uid="{00000000-0005-0000-0000-0000793E0000}"/>
    <cellStyle name="Normal 5 17 2 12 8" xfId="15999" xr:uid="{00000000-0005-0000-0000-00007A3E0000}"/>
    <cellStyle name="Normal 5 17 2 12 9" xfId="16000" xr:uid="{00000000-0005-0000-0000-00007B3E0000}"/>
    <cellStyle name="Normal 5 17 2 13" xfId="16001" xr:uid="{00000000-0005-0000-0000-00007C3E0000}"/>
    <cellStyle name="Normal 5 17 2 13 10" xfId="16002" xr:uid="{00000000-0005-0000-0000-00007D3E0000}"/>
    <cellStyle name="Normal 5 17 2 13 11" xfId="16003" xr:uid="{00000000-0005-0000-0000-00007E3E0000}"/>
    <cellStyle name="Normal 5 17 2 13 12" xfId="16004" xr:uid="{00000000-0005-0000-0000-00007F3E0000}"/>
    <cellStyle name="Normal 5 17 2 13 2" xfId="16005" xr:uid="{00000000-0005-0000-0000-0000803E0000}"/>
    <cellStyle name="Normal 5 17 2 13 2 2" xfId="16006" xr:uid="{00000000-0005-0000-0000-0000813E0000}"/>
    <cellStyle name="Normal 5 17 2 13 2 3" xfId="16007" xr:uid="{00000000-0005-0000-0000-0000823E0000}"/>
    <cellStyle name="Normal 5 17 2 13 2 4" xfId="16008" xr:uid="{00000000-0005-0000-0000-0000833E0000}"/>
    <cellStyle name="Normal 5 17 2 13 2 5" xfId="16009" xr:uid="{00000000-0005-0000-0000-0000843E0000}"/>
    <cellStyle name="Normal 5 17 2 13 2 6" xfId="16010" xr:uid="{00000000-0005-0000-0000-0000853E0000}"/>
    <cellStyle name="Normal 5 17 2 13 2 7" xfId="16011" xr:uid="{00000000-0005-0000-0000-0000863E0000}"/>
    <cellStyle name="Normal 5 17 2 13 2 8" xfId="16012" xr:uid="{00000000-0005-0000-0000-0000873E0000}"/>
    <cellStyle name="Normal 5 17 2 13 3" xfId="16013" xr:uid="{00000000-0005-0000-0000-0000883E0000}"/>
    <cellStyle name="Normal 5 17 2 13 3 2" xfId="16014" xr:uid="{00000000-0005-0000-0000-0000893E0000}"/>
    <cellStyle name="Normal 5 17 2 13 3 3" xfId="16015" xr:uid="{00000000-0005-0000-0000-00008A3E0000}"/>
    <cellStyle name="Normal 5 17 2 13 3 4" xfId="16016" xr:uid="{00000000-0005-0000-0000-00008B3E0000}"/>
    <cellStyle name="Normal 5 17 2 13 3 5" xfId="16017" xr:uid="{00000000-0005-0000-0000-00008C3E0000}"/>
    <cellStyle name="Normal 5 17 2 13 3 6" xfId="16018" xr:uid="{00000000-0005-0000-0000-00008D3E0000}"/>
    <cellStyle name="Normal 5 17 2 13 3 7" xfId="16019" xr:uid="{00000000-0005-0000-0000-00008E3E0000}"/>
    <cellStyle name="Normal 5 17 2 13 3 8" xfId="16020" xr:uid="{00000000-0005-0000-0000-00008F3E0000}"/>
    <cellStyle name="Normal 5 17 2 13 4" xfId="16021" xr:uid="{00000000-0005-0000-0000-0000903E0000}"/>
    <cellStyle name="Normal 5 17 2 13 4 2" xfId="16022" xr:uid="{00000000-0005-0000-0000-0000913E0000}"/>
    <cellStyle name="Normal 5 17 2 13 4 3" xfId="16023" xr:uid="{00000000-0005-0000-0000-0000923E0000}"/>
    <cellStyle name="Normal 5 17 2 13 4 4" xfId="16024" xr:uid="{00000000-0005-0000-0000-0000933E0000}"/>
    <cellStyle name="Normal 5 17 2 13 4 5" xfId="16025" xr:uid="{00000000-0005-0000-0000-0000943E0000}"/>
    <cellStyle name="Normal 5 17 2 13 4 6" xfId="16026" xr:uid="{00000000-0005-0000-0000-0000953E0000}"/>
    <cellStyle name="Normal 5 17 2 13 4 7" xfId="16027" xr:uid="{00000000-0005-0000-0000-0000963E0000}"/>
    <cellStyle name="Normal 5 17 2 13 4 8" xfId="16028" xr:uid="{00000000-0005-0000-0000-0000973E0000}"/>
    <cellStyle name="Normal 5 17 2 13 5" xfId="16029" xr:uid="{00000000-0005-0000-0000-0000983E0000}"/>
    <cellStyle name="Normal 5 17 2 13 5 2" xfId="16030" xr:uid="{00000000-0005-0000-0000-0000993E0000}"/>
    <cellStyle name="Normal 5 17 2 13 5 3" xfId="16031" xr:uid="{00000000-0005-0000-0000-00009A3E0000}"/>
    <cellStyle name="Normal 5 17 2 13 5 4" xfId="16032" xr:uid="{00000000-0005-0000-0000-00009B3E0000}"/>
    <cellStyle name="Normal 5 17 2 13 5 5" xfId="16033" xr:uid="{00000000-0005-0000-0000-00009C3E0000}"/>
    <cellStyle name="Normal 5 17 2 13 5 6" xfId="16034" xr:uid="{00000000-0005-0000-0000-00009D3E0000}"/>
    <cellStyle name="Normal 5 17 2 13 5 7" xfId="16035" xr:uid="{00000000-0005-0000-0000-00009E3E0000}"/>
    <cellStyle name="Normal 5 17 2 13 5 8" xfId="16036" xr:uid="{00000000-0005-0000-0000-00009F3E0000}"/>
    <cellStyle name="Normal 5 17 2 13 6" xfId="16037" xr:uid="{00000000-0005-0000-0000-0000A03E0000}"/>
    <cellStyle name="Normal 5 17 2 13 7" xfId="16038" xr:uid="{00000000-0005-0000-0000-0000A13E0000}"/>
    <cellStyle name="Normal 5 17 2 13 8" xfId="16039" xr:uid="{00000000-0005-0000-0000-0000A23E0000}"/>
    <cellStyle name="Normal 5 17 2 13 9" xfId="16040" xr:uid="{00000000-0005-0000-0000-0000A33E0000}"/>
    <cellStyle name="Normal 5 17 2 14" xfId="16041" xr:uid="{00000000-0005-0000-0000-0000A43E0000}"/>
    <cellStyle name="Normal 5 17 2 14 2" xfId="16042" xr:uid="{00000000-0005-0000-0000-0000A53E0000}"/>
    <cellStyle name="Normal 5 17 2 14 3" xfId="16043" xr:uid="{00000000-0005-0000-0000-0000A63E0000}"/>
    <cellStyle name="Normal 5 17 2 14 4" xfId="16044" xr:uid="{00000000-0005-0000-0000-0000A73E0000}"/>
    <cellStyle name="Normal 5 17 2 14 5" xfId="16045" xr:uid="{00000000-0005-0000-0000-0000A83E0000}"/>
    <cellStyle name="Normal 5 17 2 14 6" xfId="16046" xr:uid="{00000000-0005-0000-0000-0000A93E0000}"/>
    <cellStyle name="Normal 5 17 2 14 7" xfId="16047" xr:uid="{00000000-0005-0000-0000-0000AA3E0000}"/>
    <cellStyle name="Normal 5 17 2 14 8" xfId="16048" xr:uid="{00000000-0005-0000-0000-0000AB3E0000}"/>
    <cellStyle name="Normal 5 17 2 15" xfId="16049" xr:uid="{00000000-0005-0000-0000-0000AC3E0000}"/>
    <cellStyle name="Normal 5 17 2 15 2" xfId="16050" xr:uid="{00000000-0005-0000-0000-0000AD3E0000}"/>
    <cellStyle name="Normal 5 17 2 15 3" xfId="16051" xr:uid="{00000000-0005-0000-0000-0000AE3E0000}"/>
    <cellStyle name="Normal 5 17 2 15 4" xfId="16052" xr:uid="{00000000-0005-0000-0000-0000AF3E0000}"/>
    <cellStyle name="Normal 5 17 2 15 5" xfId="16053" xr:uid="{00000000-0005-0000-0000-0000B03E0000}"/>
    <cellStyle name="Normal 5 17 2 15 6" xfId="16054" xr:uid="{00000000-0005-0000-0000-0000B13E0000}"/>
    <cellStyle name="Normal 5 17 2 15 7" xfId="16055" xr:uid="{00000000-0005-0000-0000-0000B23E0000}"/>
    <cellStyle name="Normal 5 17 2 15 8" xfId="16056" xr:uid="{00000000-0005-0000-0000-0000B33E0000}"/>
    <cellStyle name="Normal 5 17 2 16" xfId="16057" xr:uid="{00000000-0005-0000-0000-0000B43E0000}"/>
    <cellStyle name="Normal 5 17 2 16 2" xfId="16058" xr:uid="{00000000-0005-0000-0000-0000B53E0000}"/>
    <cellStyle name="Normal 5 17 2 16 3" xfId="16059" xr:uid="{00000000-0005-0000-0000-0000B63E0000}"/>
    <cellStyle name="Normal 5 17 2 16 4" xfId="16060" xr:uid="{00000000-0005-0000-0000-0000B73E0000}"/>
    <cellStyle name="Normal 5 17 2 16 5" xfId="16061" xr:uid="{00000000-0005-0000-0000-0000B83E0000}"/>
    <cellStyle name="Normal 5 17 2 16 6" xfId="16062" xr:uid="{00000000-0005-0000-0000-0000B93E0000}"/>
    <cellStyle name="Normal 5 17 2 16 7" xfId="16063" xr:uid="{00000000-0005-0000-0000-0000BA3E0000}"/>
    <cellStyle name="Normal 5 17 2 16 8" xfId="16064" xr:uid="{00000000-0005-0000-0000-0000BB3E0000}"/>
    <cellStyle name="Normal 5 17 2 17" xfId="16065" xr:uid="{00000000-0005-0000-0000-0000BC3E0000}"/>
    <cellStyle name="Normal 5 17 2 17 2" xfId="16066" xr:uid="{00000000-0005-0000-0000-0000BD3E0000}"/>
    <cellStyle name="Normal 5 17 2 17 3" xfId="16067" xr:uid="{00000000-0005-0000-0000-0000BE3E0000}"/>
    <cellStyle name="Normal 5 17 2 17 4" xfId="16068" xr:uid="{00000000-0005-0000-0000-0000BF3E0000}"/>
    <cellStyle name="Normal 5 17 2 17 5" xfId="16069" xr:uid="{00000000-0005-0000-0000-0000C03E0000}"/>
    <cellStyle name="Normal 5 17 2 17 6" xfId="16070" xr:uid="{00000000-0005-0000-0000-0000C13E0000}"/>
    <cellStyle name="Normal 5 17 2 17 7" xfId="16071" xr:uid="{00000000-0005-0000-0000-0000C23E0000}"/>
    <cellStyle name="Normal 5 17 2 17 8" xfId="16072" xr:uid="{00000000-0005-0000-0000-0000C33E0000}"/>
    <cellStyle name="Normal 5 17 2 18" xfId="16073" xr:uid="{00000000-0005-0000-0000-0000C43E0000}"/>
    <cellStyle name="Normal 5 17 2 19" xfId="16074" xr:uid="{00000000-0005-0000-0000-0000C53E0000}"/>
    <cellStyle name="Normal 5 17 2 2" xfId="16075" xr:uid="{00000000-0005-0000-0000-0000C63E0000}"/>
    <cellStyle name="Normal 5 17 2 2 10" xfId="16076" xr:uid="{00000000-0005-0000-0000-0000C73E0000}"/>
    <cellStyle name="Normal 5 17 2 2 11" xfId="16077" xr:uid="{00000000-0005-0000-0000-0000C83E0000}"/>
    <cellStyle name="Normal 5 17 2 2 12" xfId="16078" xr:uid="{00000000-0005-0000-0000-0000C93E0000}"/>
    <cellStyle name="Normal 5 17 2 2 2" xfId="16079" xr:uid="{00000000-0005-0000-0000-0000CA3E0000}"/>
    <cellStyle name="Normal 5 17 2 2 2 2" xfId="16080" xr:uid="{00000000-0005-0000-0000-0000CB3E0000}"/>
    <cellStyle name="Normal 5 17 2 2 2 3" xfId="16081" xr:uid="{00000000-0005-0000-0000-0000CC3E0000}"/>
    <cellStyle name="Normal 5 17 2 2 2 4" xfId="16082" xr:uid="{00000000-0005-0000-0000-0000CD3E0000}"/>
    <cellStyle name="Normal 5 17 2 2 2 5" xfId="16083" xr:uid="{00000000-0005-0000-0000-0000CE3E0000}"/>
    <cellStyle name="Normal 5 17 2 2 2 6" xfId="16084" xr:uid="{00000000-0005-0000-0000-0000CF3E0000}"/>
    <cellStyle name="Normal 5 17 2 2 2 7" xfId="16085" xr:uid="{00000000-0005-0000-0000-0000D03E0000}"/>
    <cellStyle name="Normal 5 17 2 2 2 8" xfId="16086" xr:uid="{00000000-0005-0000-0000-0000D13E0000}"/>
    <cellStyle name="Normal 5 17 2 2 3" xfId="16087" xr:uid="{00000000-0005-0000-0000-0000D23E0000}"/>
    <cellStyle name="Normal 5 17 2 2 3 2" xfId="16088" xr:uid="{00000000-0005-0000-0000-0000D33E0000}"/>
    <cellStyle name="Normal 5 17 2 2 3 3" xfId="16089" xr:uid="{00000000-0005-0000-0000-0000D43E0000}"/>
    <cellStyle name="Normal 5 17 2 2 3 4" xfId="16090" xr:uid="{00000000-0005-0000-0000-0000D53E0000}"/>
    <cellStyle name="Normal 5 17 2 2 3 5" xfId="16091" xr:uid="{00000000-0005-0000-0000-0000D63E0000}"/>
    <cellStyle name="Normal 5 17 2 2 3 6" xfId="16092" xr:uid="{00000000-0005-0000-0000-0000D73E0000}"/>
    <cellStyle name="Normal 5 17 2 2 3 7" xfId="16093" xr:uid="{00000000-0005-0000-0000-0000D83E0000}"/>
    <cellStyle name="Normal 5 17 2 2 3 8" xfId="16094" xr:uid="{00000000-0005-0000-0000-0000D93E0000}"/>
    <cellStyle name="Normal 5 17 2 2 4" xfId="16095" xr:uid="{00000000-0005-0000-0000-0000DA3E0000}"/>
    <cellStyle name="Normal 5 17 2 2 4 2" xfId="16096" xr:uid="{00000000-0005-0000-0000-0000DB3E0000}"/>
    <cellStyle name="Normal 5 17 2 2 4 3" xfId="16097" xr:uid="{00000000-0005-0000-0000-0000DC3E0000}"/>
    <cellStyle name="Normal 5 17 2 2 4 4" xfId="16098" xr:uid="{00000000-0005-0000-0000-0000DD3E0000}"/>
    <cellStyle name="Normal 5 17 2 2 4 5" xfId="16099" xr:uid="{00000000-0005-0000-0000-0000DE3E0000}"/>
    <cellStyle name="Normal 5 17 2 2 4 6" xfId="16100" xr:uid="{00000000-0005-0000-0000-0000DF3E0000}"/>
    <cellStyle name="Normal 5 17 2 2 4 7" xfId="16101" xr:uid="{00000000-0005-0000-0000-0000E03E0000}"/>
    <cellStyle name="Normal 5 17 2 2 4 8" xfId="16102" xr:uid="{00000000-0005-0000-0000-0000E13E0000}"/>
    <cellStyle name="Normal 5 17 2 2 5" xfId="16103" xr:uid="{00000000-0005-0000-0000-0000E23E0000}"/>
    <cellStyle name="Normal 5 17 2 2 5 2" xfId="16104" xr:uid="{00000000-0005-0000-0000-0000E33E0000}"/>
    <cellStyle name="Normal 5 17 2 2 5 3" xfId="16105" xr:uid="{00000000-0005-0000-0000-0000E43E0000}"/>
    <cellStyle name="Normal 5 17 2 2 5 4" xfId="16106" xr:uid="{00000000-0005-0000-0000-0000E53E0000}"/>
    <cellStyle name="Normal 5 17 2 2 5 5" xfId="16107" xr:uid="{00000000-0005-0000-0000-0000E63E0000}"/>
    <cellStyle name="Normal 5 17 2 2 5 6" xfId="16108" xr:uid="{00000000-0005-0000-0000-0000E73E0000}"/>
    <cellStyle name="Normal 5 17 2 2 5 7" xfId="16109" xr:uid="{00000000-0005-0000-0000-0000E83E0000}"/>
    <cellStyle name="Normal 5 17 2 2 5 8" xfId="16110" xr:uid="{00000000-0005-0000-0000-0000E93E0000}"/>
    <cellStyle name="Normal 5 17 2 2 6" xfId="16111" xr:uid="{00000000-0005-0000-0000-0000EA3E0000}"/>
    <cellStyle name="Normal 5 17 2 2 7" xfId="16112" xr:uid="{00000000-0005-0000-0000-0000EB3E0000}"/>
    <cellStyle name="Normal 5 17 2 2 8" xfId="16113" xr:uid="{00000000-0005-0000-0000-0000EC3E0000}"/>
    <cellStyle name="Normal 5 17 2 2 9" xfId="16114" xr:uid="{00000000-0005-0000-0000-0000ED3E0000}"/>
    <cellStyle name="Normal 5 17 2 20" xfId="16115" xr:uid="{00000000-0005-0000-0000-0000EE3E0000}"/>
    <cellStyle name="Normal 5 17 2 21" xfId="16116" xr:uid="{00000000-0005-0000-0000-0000EF3E0000}"/>
    <cellStyle name="Normal 5 17 2 22" xfId="16117" xr:uid="{00000000-0005-0000-0000-0000F03E0000}"/>
    <cellStyle name="Normal 5 17 2 23" xfId="16118" xr:uid="{00000000-0005-0000-0000-0000F13E0000}"/>
    <cellStyle name="Normal 5 17 2 24" xfId="16119" xr:uid="{00000000-0005-0000-0000-0000F23E0000}"/>
    <cellStyle name="Normal 5 17 2 3" xfId="16120" xr:uid="{00000000-0005-0000-0000-0000F33E0000}"/>
    <cellStyle name="Normal 5 17 2 3 10" xfId="16121" xr:uid="{00000000-0005-0000-0000-0000F43E0000}"/>
    <cellStyle name="Normal 5 17 2 3 11" xfId="16122" xr:uid="{00000000-0005-0000-0000-0000F53E0000}"/>
    <cellStyle name="Normal 5 17 2 3 12" xfId="16123" xr:uid="{00000000-0005-0000-0000-0000F63E0000}"/>
    <cellStyle name="Normal 5 17 2 3 2" xfId="16124" xr:uid="{00000000-0005-0000-0000-0000F73E0000}"/>
    <cellStyle name="Normal 5 17 2 3 2 2" xfId="16125" xr:uid="{00000000-0005-0000-0000-0000F83E0000}"/>
    <cellStyle name="Normal 5 17 2 3 2 3" xfId="16126" xr:uid="{00000000-0005-0000-0000-0000F93E0000}"/>
    <cellStyle name="Normal 5 17 2 3 2 4" xfId="16127" xr:uid="{00000000-0005-0000-0000-0000FA3E0000}"/>
    <cellStyle name="Normal 5 17 2 3 2 5" xfId="16128" xr:uid="{00000000-0005-0000-0000-0000FB3E0000}"/>
    <cellStyle name="Normal 5 17 2 3 2 6" xfId="16129" xr:uid="{00000000-0005-0000-0000-0000FC3E0000}"/>
    <cellStyle name="Normal 5 17 2 3 2 7" xfId="16130" xr:uid="{00000000-0005-0000-0000-0000FD3E0000}"/>
    <cellStyle name="Normal 5 17 2 3 2 8" xfId="16131" xr:uid="{00000000-0005-0000-0000-0000FE3E0000}"/>
    <cellStyle name="Normal 5 17 2 3 3" xfId="16132" xr:uid="{00000000-0005-0000-0000-0000FF3E0000}"/>
    <cellStyle name="Normal 5 17 2 3 3 2" xfId="16133" xr:uid="{00000000-0005-0000-0000-0000003F0000}"/>
    <cellStyle name="Normal 5 17 2 3 3 3" xfId="16134" xr:uid="{00000000-0005-0000-0000-0000013F0000}"/>
    <cellStyle name="Normal 5 17 2 3 3 4" xfId="16135" xr:uid="{00000000-0005-0000-0000-0000023F0000}"/>
    <cellStyle name="Normal 5 17 2 3 3 5" xfId="16136" xr:uid="{00000000-0005-0000-0000-0000033F0000}"/>
    <cellStyle name="Normal 5 17 2 3 3 6" xfId="16137" xr:uid="{00000000-0005-0000-0000-0000043F0000}"/>
    <cellStyle name="Normal 5 17 2 3 3 7" xfId="16138" xr:uid="{00000000-0005-0000-0000-0000053F0000}"/>
    <cellStyle name="Normal 5 17 2 3 3 8" xfId="16139" xr:uid="{00000000-0005-0000-0000-0000063F0000}"/>
    <cellStyle name="Normal 5 17 2 3 4" xfId="16140" xr:uid="{00000000-0005-0000-0000-0000073F0000}"/>
    <cellStyle name="Normal 5 17 2 3 4 2" xfId="16141" xr:uid="{00000000-0005-0000-0000-0000083F0000}"/>
    <cellStyle name="Normal 5 17 2 3 4 3" xfId="16142" xr:uid="{00000000-0005-0000-0000-0000093F0000}"/>
    <cellStyle name="Normal 5 17 2 3 4 4" xfId="16143" xr:uid="{00000000-0005-0000-0000-00000A3F0000}"/>
    <cellStyle name="Normal 5 17 2 3 4 5" xfId="16144" xr:uid="{00000000-0005-0000-0000-00000B3F0000}"/>
    <cellStyle name="Normal 5 17 2 3 4 6" xfId="16145" xr:uid="{00000000-0005-0000-0000-00000C3F0000}"/>
    <cellStyle name="Normal 5 17 2 3 4 7" xfId="16146" xr:uid="{00000000-0005-0000-0000-00000D3F0000}"/>
    <cellStyle name="Normal 5 17 2 3 4 8" xfId="16147" xr:uid="{00000000-0005-0000-0000-00000E3F0000}"/>
    <cellStyle name="Normal 5 17 2 3 5" xfId="16148" xr:uid="{00000000-0005-0000-0000-00000F3F0000}"/>
    <cellStyle name="Normal 5 17 2 3 5 2" xfId="16149" xr:uid="{00000000-0005-0000-0000-0000103F0000}"/>
    <cellStyle name="Normal 5 17 2 3 5 3" xfId="16150" xr:uid="{00000000-0005-0000-0000-0000113F0000}"/>
    <cellStyle name="Normal 5 17 2 3 5 4" xfId="16151" xr:uid="{00000000-0005-0000-0000-0000123F0000}"/>
    <cellStyle name="Normal 5 17 2 3 5 5" xfId="16152" xr:uid="{00000000-0005-0000-0000-0000133F0000}"/>
    <cellStyle name="Normal 5 17 2 3 5 6" xfId="16153" xr:uid="{00000000-0005-0000-0000-0000143F0000}"/>
    <cellStyle name="Normal 5 17 2 3 5 7" xfId="16154" xr:uid="{00000000-0005-0000-0000-0000153F0000}"/>
    <cellStyle name="Normal 5 17 2 3 5 8" xfId="16155" xr:uid="{00000000-0005-0000-0000-0000163F0000}"/>
    <cellStyle name="Normal 5 17 2 3 6" xfId="16156" xr:uid="{00000000-0005-0000-0000-0000173F0000}"/>
    <cellStyle name="Normal 5 17 2 3 7" xfId="16157" xr:uid="{00000000-0005-0000-0000-0000183F0000}"/>
    <cellStyle name="Normal 5 17 2 3 8" xfId="16158" xr:uid="{00000000-0005-0000-0000-0000193F0000}"/>
    <cellStyle name="Normal 5 17 2 3 9" xfId="16159" xr:uid="{00000000-0005-0000-0000-00001A3F0000}"/>
    <cellStyle name="Normal 5 17 2 4" xfId="16160" xr:uid="{00000000-0005-0000-0000-00001B3F0000}"/>
    <cellStyle name="Normal 5 17 2 4 10" xfId="16161" xr:uid="{00000000-0005-0000-0000-00001C3F0000}"/>
    <cellStyle name="Normal 5 17 2 4 11" xfId="16162" xr:uid="{00000000-0005-0000-0000-00001D3F0000}"/>
    <cellStyle name="Normal 5 17 2 4 12" xfId="16163" xr:uid="{00000000-0005-0000-0000-00001E3F0000}"/>
    <cellStyle name="Normal 5 17 2 4 2" xfId="16164" xr:uid="{00000000-0005-0000-0000-00001F3F0000}"/>
    <cellStyle name="Normal 5 17 2 4 2 2" xfId="16165" xr:uid="{00000000-0005-0000-0000-0000203F0000}"/>
    <cellStyle name="Normal 5 17 2 4 2 3" xfId="16166" xr:uid="{00000000-0005-0000-0000-0000213F0000}"/>
    <cellStyle name="Normal 5 17 2 4 2 4" xfId="16167" xr:uid="{00000000-0005-0000-0000-0000223F0000}"/>
    <cellStyle name="Normal 5 17 2 4 2 5" xfId="16168" xr:uid="{00000000-0005-0000-0000-0000233F0000}"/>
    <cellStyle name="Normal 5 17 2 4 2 6" xfId="16169" xr:uid="{00000000-0005-0000-0000-0000243F0000}"/>
    <cellStyle name="Normal 5 17 2 4 2 7" xfId="16170" xr:uid="{00000000-0005-0000-0000-0000253F0000}"/>
    <cellStyle name="Normal 5 17 2 4 2 8" xfId="16171" xr:uid="{00000000-0005-0000-0000-0000263F0000}"/>
    <cellStyle name="Normal 5 17 2 4 3" xfId="16172" xr:uid="{00000000-0005-0000-0000-0000273F0000}"/>
    <cellStyle name="Normal 5 17 2 4 3 2" xfId="16173" xr:uid="{00000000-0005-0000-0000-0000283F0000}"/>
    <cellStyle name="Normal 5 17 2 4 3 3" xfId="16174" xr:uid="{00000000-0005-0000-0000-0000293F0000}"/>
    <cellStyle name="Normal 5 17 2 4 3 4" xfId="16175" xr:uid="{00000000-0005-0000-0000-00002A3F0000}"/>
    <cellStyle name="Normal 5 17 2 4 3 5" xfId="16176" xr:uid="{00000000-0005-0000-0000-00002B3F0000}"/>
    <cellStyle name="Normal 5 17 2 4 3 6" xfId="16177" xr:uid="{00000000-0005-0000-0000-00002C3F0000}"/>
    <cellStyle name="Normal 5 17 2 4 3 7" xfId="16178" xr:uid="{00000000-0005-0000-0000-00002D3F0000}"/>
    <cellStyle name="Normal 5 17 2 4 3 8" xfId="16179" xr:uid="{00000000-0005-0000-0000-00002E3F0000}"/>
    <cellStyle name="Normal 5 17 2 4 4" xfId="16180" xr:uid="{00000000-0005-0000-0000-00002F3F0000}"/>
    <cellStyle name="Normal 5 17 2 4 4 2" xfId="16181" xr:uid="{00000000-0005-0000-0000-0000303F0000}"/>
    <cellStyle name="Normal 5 17 2 4 4 3" xfId="16182" xr:uid="{00000000-0005-0000-0000-0000313F0000}"/>
    <cellStyle name="Normal 5 17 2 4 4 4" xfId="16183" xr:uid="{00000000-0005-0000-0000-0000323F0000}"/>
    <cellStyle name="Normal 5 17 2 4 4 5" xfId="16184" xr:uid="{00000000-0005-0000-0000-0000333F0000}"/>
    <cellStyle name="Normal 5 17 2 4 4 6" xfId="16185" xr:uid="{00000000-0005-0000-0000-0000343F0000}"/>
    <cellStyle name="Normal 5 17 2 4 4 7" xfId="16186" xr:uid="{00000000-0005-0000-0000-0000353F0000}"/>
    <cellStyle name="Normal 5 17 2 4 4 8" xfId="16187" xr:uid="{00000000-0005-0000-0000-0000363F0000}"/>
    <cellStyle name="Normal 5 17 2 4 5" xfId="16188" xr:uid="{00000000-0005-0000-0000-0000373F0000}"/>
    <cellStyle name="Normal 5 17 2 4 5 2" xfId="16189" xr:uid="{00000000-0005-0000-0000-0000383F0000}"/>
    <cellStyle name="Normal 5 17 2 4 5 3" xfId="16190" xr:uid="{00000000-0005-0000-0000-0000393F0000}"/>
    <cellStyle name="Normal 5 17 2 4 5 4" xfId="16191" xr:uid="{00000000-0005-0000-0000-00003A3F0000}"/>
    <cellStyle name="Normal 5 17 2 4 5 5" xfId="16192" xr:uid="{00000000-0005-0000-0000-00003B3F0000}"/>
    <cellStyle name="Normal 5 17 2 4 5 6" xfId="16193" xr:uid="{00000000-0005-0000-0000-00003C3F0000}"/>
    <cellStyle name="Normal 5 17 2 4 5 7" xfId="16194" xr:uid="{00000000-0005-0000-0000-00003D3F0000}"/>
    <cellStyle name="Normal 5 17 2 4 5 8" xfId="16195" xr:uid="{00000000-0005-0000-0000-00003E3F0000}"/>
    <cellStyle name="Normal 5 17 2 4 6" xfId="16196" xr:uid="{00000000-0005-0000-0000-00003F3F0000}"/>
    <cellStyle name="Normal 5 17 2 4 7" xfId="16197" xr:uid="{00000000-0005-0000-0000-0000403F0000}"/>
    <cellStyle name="Normal 5 17 2 4 8" xfId="16198" xr:uid="{00000000-0005-0000-0000-0000413F0000}"/>
    <cellStyle name="Normal 5 17 2 4 9" xfId="16199" xr:uid="{00000000-0005-0000-0000-0000423F0000}"/>
    <cellStyle name="Normal 5 17 2 5" xfId="16200" xr:uid="{00000000-0005-0000-0000-0000433F0000}"/>
    <cellStyle name="Normal 5 17 2 5 10" xfId="16201" xr:uid="{00000000-0005-0000-0000-0000443F0000}"/>
    <cellStyle name="Normal 5 17 2 5 11" xfId="16202" xr:uid="{00000000-0005-0000-0000-0000453F0000}"/>
    <cellStyle name="Normal 5 17 2 5 12" xfId="16203" xr:uid="{00000000-0005-0000-0000-0000463F0000}"/>
    <cellStyle name="Normal 5 17 2 5 2" xfId="16204" xr:uid="{00000000-0005-0000-0000-0000473F0000}"/>
    <cellStyle name="Normal 5 17 2 5 2 2" xfId="16205" xr:uid="{00000000-0005-0000-0000-0000483F0000}"/>
    <cellStyle name="Normal 5 17 2 5 2 3" xfId="16206" xr:uid="{00000000-0005-0000-0000-0000493F0000}"/>
    <cellStyle name="Normal 5 17 2 5 2 4" xfId="16207" xr:uid="{00000000-0005-0000-0000-00004A3F0000}"/>
    <cellStyle name="Normal 5 17 2 5 2 5" xfId="16208" xr:uid="{00000000-0005-0000-0000-00004B3F0000}"/>
    <cellStyle name="Normal 5 17 2 5 2 6" xfId="16209" xr:uid="{00000000-0005-0000-0000-00004C3F0000}"/>
    <cellStyle name="Normal 5 17 2 5 2 7" xfId="16210" xr:uid="{00000000-0005-0000-0000-00004D3F0000}"/>
    <cellStyle name="Normal 5 17 2 5 2 8" xfId="16211" xr:uid="{00000000-0005-0000-0000-00004E3F0000}"/>
    <cellStyle name="Normal 5 17 2 5 3" xfId="16212" xr:uid="{00000000-0005-0000-0000-00004F3F0000}"/>
    <cellStyle name="Normal 5 17 2 5 3 2" xfId="16213" xr:uid="{00000000-0005-0000-0000-0000503F0000}"/>
    <cellStyle name="Normal 5 17 2 5 3 3" xfId="16214" xr:uid="{00000000-0005-0000-0000-0000513F0000}"/>
    <cellStyle name="Normal 5 17 2 5 3 4" xfId="16215" xr:uid="{00000000-0005-0000-0000-0000523F0000}"/>
    <cellStyle name="Normal 5 17 2 5 3 5" xfId="16216" xr:uid="{00000000-0005-0000-0000-0000533F0000}"/>
    <cellStyle name="Normal 5 17 2 5 3 6" xfId="16217" xr:uid="{00000000-0005-0000-0000-0000543F0000}"/>
    <cellStyle name="Normal 5 17 2 5 3 7" xfId="16218" xr:uid="{00000000-0005-0000-0000-0000553F0000}"/>
    <cellStyle name="Normal 5 17 2 5 3 8" xfId="16219" xr:uid="{00000000-0005-0000-0000-0000563F0000}"/>
    <cellStyle name="Normal 5 17 2 5 4" xfId="16220" xr:uid="{00000000-0005-0000-0000-0000573F0000}"/>
    <cellStyle name="Normal 5 17 2 5 4 2" xfId="16221" xr:uid="{00000000-0005-0000-0000-0000583F0000}"/>
    <cellStyle name="Normal 5 17 2 5 4 3" xfId="16222" xr:uid="{00000000-0005-0000-0000-0000593F0000}"/>
    <cellStyle name="Normal 5 17 2 5 4 4" xfId="16223" xr:uid="{00000000-0005-0000-0000-00005A3F0000}"/>
    <cellStyle name="Normal 5 17 2 5 4 5" xfId="16224" xr:uid="{00000000-0005-0000-0000-00005B3F0000}"/>
    <cellStyle name="Normal 5 17 2 5 4 6" xfId="16225" xr:uid="{00000000-0005-0000-0000-00005C3F0000}"/>
    <cellStyle name="Normal 5 17 2 5 4 7" xfId="16226" xr:uid="{00000000-0005-0000-0000-00005D3F0000}"/>
    <cellStyle name="Normal 5 17 2 5 4 8" xfId="16227" xr:uid="{00000000-0005-0000-0000-00005E3F0000}"/>
    <cellStyle name="Normal 5 17 2 5 5" xfId="16228" xr:uid="{00000000-0005-0000-0000-00005F3F0000}"/>
    <cellStyle name="Normal 5 17 2 5 5 2" xfId="16229" xr:uid="{00000000-0005-0000-0000-0000603F0000}"/>
    <cellStyle name="Normal 5 17 2 5 5 3" xfId="16230" xr:uid="{00000000-0005-0000-0000-0000613F0000}"/>
    <cellStyle name="Normal 5 17 2 5 5 4" xfId="16231" xr:uid="{00000000-0005-0000-0000-0000623F0000}"/>
    <cellStyle name="Normal 5 17 2 5 5 5" xfId="16232" xr:uid="{00000000-0005-0000-0000-0000633F0000}"/>
    <cellStyle name="Normal 5 17 2 5 5 6" xfId="16233" xr:uid="{00000000-0005-0000-0000-0000643F0000}"/>
    <cellStyle name="Normal 5 17 2 5 5 7" xfId="16234" xr:uid="{00000000-0005-0000-0000-0000653F0000}"/>
    <cellStyle name="Normal 5 17 2 5 5 8" xfId="16235" xr:uid="{00000000-0005-0000-0000-0000663F0000}"/>
    <cellStyle name="Normal 5 17 2 5 6" xfId="16236" xr:uid="{00000000-0005-0000-0000-0000673F0000}"/>
    <cellStyle name="Normal 5 17 2 5 7" xfId="16237" xr:uid="{00000000-0005-0000-0000-0000683F0000}"/>
    <cellStyle name="Normal 5 17 2 5 8" xfId="16238" xr:uid="{00000000-0005-0000-0000-0000693F0000}"/>
    <cellStyle name="Normal 5 17 2 5 9" xfId="16239" xr:uid="{00000000-0005-0000-0000-00006A3F0000}"/>
    <cellStyle name="Normal 5 17 2 6" xfId="16240" xr:uid="{00000000-0005-0000-0000-00006B3F0000}"/>
    <cellStyle name="Normal 5 17 2 6 10" xfId="16241" xr:uid="{00000000-0005-0000-0000-00006C3F0000}"/>
    <cellStyle name="Normal 5 17 2 6 11" xfId="16242" xr:uid="{00000000-0005-0000-0000-00006D3F0000}"/>
    <cellStyle name="Normal 5 17 2 6 12" xfId="16243" xr:uid="{00000000-0005-0000-0000-00006E3F0000}"/>
    <cellStyle name="Normal 5 17 2 6 2" xfId="16244" xr:uid="{00000000-0005-0000-0000-00006F3F0000}"/>
    <cellStyle name="Normal 5 17 2 6 2 2" xfId="16245" xr:uid="{00000000-0005-0000-0000-0000703F0000}"/>
    <cellStyle name="Normal 5 17 2 6 2 3" xfId="16246" xr:uid="{00000000-0005-0000-0000-0000713F0000}"/>
    <cellStyle name="Normal 5 17 2 6 2 4" xfId="16247" xr:uid="{00000000-0005-0000-0000-0000723F0000}"/>
    <cellStyle name="Normal 5 17 2 6 2 5" xfId="16248" xr:uid="{00000000-0005-0000-0000-0000733F0000}"/>
    <cellStyle name="Normal 5 17 2 6 2 6" xfId="16249" xr:uid="{00000000-0005-0000-0000-0000743F0000}"/>
    <cellStyle name="Normal 5 17 2 6 2 7" xfId="16250" xr:uid="{00000000-0005-0000-0000-0000753F0000}"/>
    <cellStyle name="Normal 5 17 2 6 2 8" xfId="16251" xr:uid="{00000000-0005-0000-0000-0000763F0000}"/>
    <cellStyle name="Normal 5 17 2 6 3" xfId="16252" xr:uid="{00000000-0005-0000-0000-0000773F0000}"/>
    <cellStyle name="Normal 5 17 2 6 3 2" xfId="16253" xr:uid="{00000000-0005-0000-0000-0000783F0000}"/>
    <cellStyle name="Normal 5 17 2 6 3 3" xfId="16254" xr:uid="{00000000-0005-0000-0000-0000793F0000}"/>
    <cellStyle name="Normal 5 17 2 6 3 4" xfId="16255" xr:uid="{00000000-0005-0000-0000-00007A3F0000}"/>
    <cellStyle name="Normal 5 17 2 6 3 5" xfId="16256" xr:uid="{00000000-0005-0000-0000-00007B3F0000}"/>
    <cellStyle name="Normal 5 17 2 6 3 6" xfId="16257" xr:uid="{00000000-0005-0000-0000-00007C3F0000}"/>
    <cellStyle name="Normal 5 17 2 6 3 7" xfId="16258" xr:uid="{00000000-0005-0000-0000-00007D3F0000}"/>
    <cellStyle name="Normal 5 17 2 6 3 8" xfId="16259" xr:uid="{00000000-0005-0000-0000-00007E3F0000}"/>
    <cellStyle name="Normal 5 17 2 6 4" xfId="16260" xr:uid="{00000000-0005-0000-0000-00007F3F0000}"/>
    <cellStyle name="Normal 5 17 2 6 4 2" xfId="16261" xr:uid="{00000000-0005-0000-0000-0000803F0000}"/>
    <cellStyle name="Normal 5 17 2 6 4 3" xfId="16262" xr:uid="{00000000-0005-0000-0000-0000813F0000}"/>
    <cellStyle name="Normal 5 17 2 6 4 4" xfId="16263" xr:uid="{00000000-0005-0000-0000-0000823F0000}"/>
    <cellStyle name="Normal 5 17 2 6 4 5" xfId="16264" xr:uid="{00000000-0005-0000-0000-0000833F0000}"/>
    <cellStyle name="Normal 5 17 2 6 4 6" xfId="16265" xr:uid="{00000000-0005-0000-0000-0000843F0000}"/>
    <cellStyle name="Normal 5 17 2 6 4 7" xfId="16266" xr:uid="{00000000-0005-0000-0000-0000853F0000}"/>
    <cellStyle name="Normal 5 17 2 6 4 8" xfId="16267" xr:uid="{00000000-0005-0000-0000-0000863F0000}"/>
    <cellStyle name="Normal 5 17 2 6 5" xfId="16268" xr:uid="{00000000-0005-0000-0000-0000873F0000}"/>
    <cellStyle name="Normal 5 17 2 6 5 2" xfId="16269" xr:uid="{00000000-0005-0000-0000-0000883F0000}"/>
    <cellStyle name="Normal 5 17 2 6 5 3" xfId="16270" xr:uid="{00000000-0005-0000-0000-0000893F0000}"/>
    <cellStyle name="Normal 5 17 2 6 5 4" xfId="16271" xr:uid="{00000000-0005-0000-0000-00008A3F0000}"/>
    <cellStyle name="Normal 5 17 2 6 5 5" xfId="16272" xr:uid="{00000000-0005-0000-0000-00008B3F0000}"/>
    <cellStyle name="Normal 5 17 2 6 5 6" xfId="16273" xr:uid="{00000000-0005-0000-0000-00008C3F0000}"/>
    <cellStyle name="Normal 5 17 2 6 5 7" xfId="16274" xr:uid="{00000000-0005-0000-0000-00008D3F0000}"/>
    <cellStyle name="Normal 5 17 2 6 5 8" xfId="16275" xr:uid="{00000000-0005-0000-0000-00008E3F0000}"/>
    <cellStyle name="Normal 5 17 2 6 6" xfId="16276" xr:uid="{00000000-0005-0000-0000-00008F3F0000}"/>
    <cellStyle name="Normal 5 17 2 6 7" xfId="16277" xr:uid="{00000000-0005-0000-0000-0000903F0000}"/>
    <cellStyle name="Normal 5 17 2 6 8" xfId="16278" xr:uid="{00000000-0005-0000-0000-0000913F0000}"/>
    <cellStyle name="Normal 5 17 2 6 9" xfId="16279" xr:uid="{00000000-0005-0000-0000-0000923F0000}"/>
    <cellStyle name="Normal 5 17 2 7" xfId="16280" xr:uid="{00000000-0005-0000-0000-0000933F0000}"/>
    <cellStyle name="Normal 5 17 2 7 10" xfId="16281" xr:uid="{00000000-0005-0000-0000-0000943F0000}"/>
    <cellStyle name="Normal 5 17 2 7 11" xfId="16282" xr:uid="{00000000-0005-0000-0000-0000953F0000}"/>
    <cellStyle name="Normal 5 17 2 7 12" xfId="16283" xr:uid="{00000000-0005-0000-0000-0000963F0000}"/>
    <cellStyle name="Normal 5 17 2 7 2" xfId="16284" xr:uid="{00000000-0005-0000-0000-0000973F0000}"/>
    <cellStyle name="Normal 5 17 2 7 2 2" xfId="16285" xr:uid="{00000000-0005-0000-0000-0000983F0000}"/>
    <cellStyle name="Normal 5 17 2 7 2 3" xfId="16286" xr:uid="{00000000-0005-0000-0000-0000993F0000}"/>
    <cellStyle name="Normal 5 17 2 7 2 4" xfId="16287" xr:uid="{00000000-0005-0000-0000-00009A3F0000}"/>
    <cellStyle name="Normal 5 17 2 7 2 5" xfId="16288" xr:uid="{00000000-0005-0000-0000-00009B3F0000}"/>
    <cellStyle name="Normal 5 17 2 7 2 6" xfId="16289" xr:uid="{00000000-0005-0000-0000-00009C3F0000}"/>
    <cellStyle name="Normal 5 17 2 7 2 7" xfId="16290" xr:uid="{00000000-0005-0000-0000-00009D3F0000}"/>
    <cellStyle name="Normal 5 17 2 7 2 8" xfId="16291" xr:uid="{00000000-0005-0000-0000-00009E3F0000}"/>
    <cellStyle name="Normal 5 17 2 7 3" xfId="16292" xr:uid="{00000000-0005-0000-0000-00009F3F0000}"/>
    <cellStyle name="Normal 5 17 2 7 3 2" xfId="16293" xr:uid="{00000000-0005-0000-0000-0000A03F0000}"/>
    <cellStyle name="Normal 5 17 2 7 3 3" xfId="16294" xr:uid="{00000000-0005-0000-0000-0000A13F0000}"/>
    <cellStyle name="Normal 5 17 2 7 3 4" xfId="16295" xr:uid="{00000000-0005-0000-0000-0000A23F0000}"/>
    <cellStyle name="Normal 5 17 2 7 3 5" xfId="16296" xr:uid="{00000000-0005-0000-0000-0000A33F0000}"/>
    <cellStyle name="Normal 5 17 2 7 3 6" xfId="16297" xr:uid="{00000000-0005-0000-0000-0000A43F0000}"/>
    <cellStyle name="Normal 5 17 2 7 3 7" xfId="16298" xr:uid="{00000000-0005-0000-0000-0000A53F0000}"/>
    <cellStyle name="Normal 5 17 2 7 3 8" xfId="16299" xr:uid="{00000000-0005-0000-0000-0000A63F0000}"/>
    <cellStyle name="Normal 5 17 2 7 4" xfId="16300" xr:uid="{00000000-0005-0000-0000-0000A73F0000}"/>
    <cellStyle name="Normal 5 17 2 7 4 2" xfId="16301" xr:uid="{00000000-0005-0000-0000-0000A83F0000}"/>
    <cellStyle name="Normal 5 17 2 7 4 3" xfId="16302" xr:uid="{00000000-0005-0000-0000-0000A93F0000}"/>
    <cellStyle name="Normal 5 17 2 7 4 4" xfId="16303" xr:uid="{00000000-0005-0000-0000-0000AA3F0000}"/>
    <cellStyle name="Normal 5 17 2 7 4 5" xfId="16304" xr:uid="{00000000-0005-0000-0000-0000AB3F0000}"/>
    <cellStyle name="Normal 5 17 2 7 4 6" xfId="16305" xr:uid="{00000000-0005-0000-0000-0000AC3F0000}"/>
    <cellStyle name="Normal 5 17 2 7 4 7" xfId="16306" xr:uid="{00000000-0005-0000-0000-0000AD3F0000}"/>
    <cellStyle name="Normal 5 17 2 7 4 8" xfId="16307" xr:uid="{00000000-0005-0000-0000-0000AE3F0000}"/>
    <cellStyle name="Normal 5 17 2 7 5" xfId="16308" xr:uid="{00000000-0005-0000-0000-0000AF3F0000}"/>
    <cellStyle name="Normal 5 17 2 7 5 2" xfId="16309" xr:uid="{00000000-0005-0000-0000-0000B03F0000}"/>
    <cellStyle name="Normal 5 17 2 7 5 3" xfId="16310" xr:uid="{00000000-0005-0000-0000-0000B13F0000}"/>
    <cellStyle name="Normal 5 17 2 7 5 4" xfId="16311" xr:uid="{00000000-0005-0000-0000-0000B23F0000}"/>
    <cellStyle name="Normal 5 17 2 7 5 5" xfId="16312" xr:uid="{00000000-0005-0000-0000-0000B33F0000}"/>
    <cellStyle name="Normal 5 17 2 7 5 6" xfId="16313" xr:uid="{00000000-0005-0000-0000-0000B43F0000}"/>
    <cellStyle name="Normal 5 17 2 7 5 7" xfId="16314" xr:uid="{00000000-0005-0000-0000-0000B53F0000}"/>
    <cellStyle name="Normal 5 17 2 7 5 8" xfId="16315" xr:uid="{00000000-0005-0000-0000-0000B63F0000}"/>
    <cellStyle name="Normal 5 17 2 7 6" xfId="16316" xr:uid="{00000000-0005-0000-0000-0000B73F0000}"/>
    <cellStyle name="Normal 5 17 2 7 7" xfId="16317" xr:uid="{00000000-0005-0000-0000-0000B83F0000}"/>
    <cellStyle name="Normal 5 17 2 7 8" xfId="16318" xr:uid="{00000000-0005-0000-0000-0000B93F0000}"/>
    <cellStyle name="Normal 5 17 2 7 9" xfId="16319" xr:uid="{00000000-0005-0000-0000-0000BA3F0000}"/>
    <cellStyle name="Normal 5 17 2 8" xfId="16320" xr:uid="{00000000-0005-0000-0000-0000BB3F0000}"/>
    <cellStyle name="Normal 5 17 2 8 10" xfId="16321" xr:uid="{00000000-0005-0000-0000-0000BC3F0000}"/>
    <cellStyle name="Normal 5 17 2 8 11" xfId="16322" xr:uid="{00000000-0005-0000-0000-0000BD3F0000}"/>
    <cellStyle name="Normal 5 17 2 8 12" xfId="16323" xr:uid="{00000000-0005-0000-0000-0000BE3F0000}"/>
    <cellStyle name="Normal 5 17 2 8 2" xfId="16324" xr:uid="{00000000-0005-0000-0000-0000BF3F0000}"/>
    <cellStyle name="Normal 5 17 2 8 2 2" xfId="16325" xr:uid="{00000000-0005-0000-0000-0000C03F0000}"/>
    <cellStyle name="Normal 5 17 2 8 2 3" xfId="16326" xr:uid="{00000000-0005-0000-0000-0000C13F0000}"/>
    <cellStyle name="Normal 5 17 2 8 2 4" xfId="16327" xr:uid="{00000000-0005-0000-0000-0000C23F0000}"/>
    <cellStyle name="Normal 5 17 2 8 2 5" xfId="16328" xr:uid="{00000000-0005-0000-0000-0000C33F0000}"/>
    <cellStyle name="Normal 5 17 2 8 2 6" xfId="16329" xr:uid="{00000000-0005-0000-0000-0000C43F0000}"/>
    <cellStyle name="Normal 5 17 2 8 2 7" xfId="16330" xr:uid="{00000000-0005-0000-0000-0000C53F0000}"/>
    <cellStyle name="Normal 5 17 2 8 2 8" xfId="16331" xr:uid="{00000000-0005-0000-0000-0000C63F0000}"/>
    <cellStyle name="Normal 5 17 2 8 3" xfId="16332" xr:uid="{00000000-0005-0000-0000-0000C73F0000}"/>
    <cellStyle name="Normal 5 17 2 8 3 2" xfId="16333" xr:uid="{00000000-0005-0000-0000-0000C83F0000}"/>
    <cellStyle name="Normal 5 17 2 8 3 3" xfId="16334" xr:uid="{00000000-0005-0000-0000-0000C93F0000}"/>
    <cellStyle name="Normal 5 17 2 8 3 4" xfId="16335" xr:uid="{00000000-0005-0000-0000-0000CA3F0000}"/>
    <cellStyle name="Normal 5 17 2 8 3 5" xfId="16336" xr:uid="{00000000-0005-0000-0000-0000CB3F0000}"/>
    <cellStyle name="Normal 5 17 2 8 3 6" xfId="16337" xr:uid="{00000000-0005-0000-0000-0000CC3F0000}"/>
    <cellStyle name="Normal 5 17 2 8 3 7" xfId="16338" xr:uid="{00000000-0005-0000-0000-0000CD3F0000}"/>
    <cellStyle name="Normal 5 17 2 8 3 8" xfId="16339" xr:uid="{00000000-0005-0000-0000-0000CE3F0000}"/>
    <cellStyle name="Normal 5 17 2 8 4" xfId="16340" xr:uid="{00000000-0005-0000-0000-0000CF3F0000}"/>
    <cellStyle name="Normal 5 17 2 8 4 2" xfId="16341" xr:uid="{00000000-0005-0000-0000-0000D03F0000}"/>
    <cellStyle name="Normal 5 17 2 8 4 3" xfId="16342" xr:uid="{00000000-0005-0000-0000-0000D13F0000}"/>
    <cellStyle name="Normal 5 17 2 8 4 4" xfId="16343" xr:uid="{00000000-0005-0000-0000-0000D23F0000}"/>
    <cellStyle name="Normal 5 17 2 8 4 5" xfId="16344" xr:uid="{00000000-0005-0000-0000-0000D33F0000}"/>
    <cellStyle name="Normal 5 17 2 8 4 6" xfId="16345" xr:uid="{00000000-0005-0000-0000-0000D43F0000}"/>
    <cellStyle name="Normal 5 17 2 8 4 7" xfId="16346" xr:uid="{00000000-0005-0000-0000-0000D53F0000}"/>
    <cellStyle name="Normal 5 17 2 8 4 8" xfId="16347" xr:uid="{00000000-0005-0000-0000-0000D63F0000}"/>
    <cellStyle name="Normal 5 17 2 8 5" xfId="16348" xr:uid="{00000000-0005-0000-0000-0000D73F0000}"/>
    <cellStyle name="Normal 5 17 2 8 5 2" xfId="16349" xr:uid="{00000000-0005-0000-0000-0000D83F0000}"/>
    <cellStyle name="Normal 5 17 2 8 5 3" xfId="16350" xr:uid="{00000000-0005-0000-0000-0000D93F0000}"/>
    <cellStyle name="Normal 5 17 2 8 5 4" xfId="16351" xr:uid="{00000000-0005-0000-0000-0000DA3F0000}"/>
    <cellStyle name="Normal 5 17 2 8 5 5" xfId="16352" xr:uid="{00000000-0005-0000-0000-0000DB3F0000}"/>
    <cellStyle name="Normal 5 17 2 8 5 6" xfId="16353" xr:uid="{00000000-0005-0000-0000-0000DC3F0000}"/>
    <cellStyle name="Normal 5 17 2 8 5 7" xfId="16354" xr:uid="{00000000-0005-0000-0000-0000DD3F0000}"/>
    <cellStyle name="Normal 5 17 2 8 5 8" xfId="16355" xr:uid="{00000000-0005-0000-0000-0000DE3F0000}"/>
    <cellStyle name="Normal 5 17 2 8 6" xfId="16356" xr:uid="{00000000-0005-0000-0000-0000DF3F0000}"/>
    <cellStyle name="Normal 5 17 2 8 7" xfId="16357" xr:uid="{00000000-0005-0000-0000-0000E03F0000}"/>
    <cellStyle name="Normal 5 17 2 8 8" xfId="16358" xr:uid="{00000000-0005-0000-0000-0000E13F0000}"/>
    <cellStyle name="Normal 5 17 2 8 9" xfId="16359" xr:uid="{00000000-0005-0000-0000-0000E23F0000}"/>
    <cellStyle name="Normal 5 17 2 9" xfId="16360" xr:uid="{00000000-0005-0000-0000-0000E33F0000}"/>
    <cellStyle name="Normal 5 17 2 9 10" xfId="16361" xr:uid="{00000000-0005-0000-0000-0000E43F0000}"/>
    <cellStyle name="Normal 5 17 2 9 11" xfId="16362" xr:uid="{00000000-0005-0000-0000-0000E53F0000}"/>
    <cellStyle name="Normal 5 17 2 9 12" xfId="16363" xr:uid="{00000000-0005-0000-0000-0000E63F0000}"/>
    <cellStyle name="Normal 5 17 2 9 2" xfId="16364" xr:uid="{00000000-0005-0000-0000-0000E73F0000}"/>
    <cellStyle name="Normal 5 17 2 9 2 2" xfId="16365" xr:uid="{00000000-0005-0000-0000-0000E83F0000}"/>
    <cellStyle name="Normal 5 17 2 9 2 3" xfId="16366" xr:uid="{00000000-0005-0000-0000-0000E93F0000}"/>
    <cellStyle name="Normal 5 17 2 9 2 4" xfId="16367" xr:uid="{00000000-0005-0000-0000-0000EA3F0000}"/>
    <cellStyle name="Normal 5 17 2 9 2 5" xfId="16368" xr:uid="{00000000-0005-0000-0000-0000EB3F0000}"/>
    <cellStyle name="Normal 5 17 2 9 2 6" xfId="16369" xr:uid="{00000000-0005-0000-0000-0000EC3F0000}"/>
    <cellStyle name="Normal 5 17 2 9 2 7" xfId="16370" xr:uid="{00000000-0005-0000-0000-0000ED3F0000}"/>
    <cellStyle name="Normal 5 17 2 9 2 8" xfId="16371" xr:uid="{00000000-0005-0000-0000-0000EE3F0000}"/>
    <cellStyle name="Normal 5 17 2 9 3" xfId="16372" xr:uid="{00000000-0005-0000-0000-0000EF3F0000}"/>
    <cellStyle name="Normal 5 17 2 9 3 2" xfId="16373" xr:uid="{00000000-0005-0000-0000-0000F03F0000}"/>
    <cellStyle name="Normal 5 17 2 9 3 3" xfId="16374" xr:uid="{00000000-0005-0000-0000-0000F13F0000}"/>
    <cellStyle name="Normal 5 17 2 9 3 4" xfId="16375" xr:uid="{00000000-0005-0000-0000-0000F23F0000}"/>
    <cellStyle name="Normal 5 17 2 9 3 5" xfId="16376" xr:uid="{00000000-0005-0000-0000-0000F33F0000}"/>
    <cellStyle name="Normal 5 17 2 9 3 6" xfId="16377" xr:uid="{00000000-0005-0000-0000-0000F43F0000}"/>
    <cellStyle name="Normal 5 17 2 9 3 7" xfId="16378" xr:uid="{00000000-0005-0000-0000-0000F53F0000}"/>
    <cellStyle name="Normal 5 17 2 9 3 8" xfId="16379" xr:uid="{00000000-0005-0000-0000-0000F63F0000}"/>
    <cellStyle name="Normal 5 17 2 9 4" xfId="16380" xr:uid="{00000000-0005-0000-0000-0000F73F0000}"/>
    <cellStyle name="Normal 5 17 2 9 4 2" xfId="16381" xr:uid="{00000000-0005-0000-0000-0000F83F0000}"/>
    <cellStyle name="Normal 5 17 2 9 4 3" xfId="16382" xr:uid="{00000000-0005-0000-0000-0000F93F0000}"/>
    <cellStyle name="Normal 5 17 2 9 4 4" xfId="16383" xr:uid="{00000000-0005-0000-0000-0000FA3F0000}"/>
    <cellStyle name="Normal 5 17 2 9 4 5" xfId="16384" xr:uid="{00000000-0005-0000-0000-0000FB3F0000}"/>
    <cellStyle name="Normal 5 17 2 9 4 6" xfId="16385" xr:uid="{00000000-0005-0000-0000-0000FC3F0000}"/>
    <cellStyle name="Normal 5 17 2 9 4 7" xfId="16386" xr:uid="{00000000-0005-0000-0000-0000FD3F0000}"/>
    <cellStyle name="Normal 5 17 2 9 4 8" xfId="16387" xr:uid="{00000000-0005-0000-0000-0000FE3F0000}"/>
    <cellStyle name="Normal 5 17 2 9 5" xfId="16388" xr:uid="{00000000-0005-0000-0000-0000FF3F0000}"/>
    <cellStyle name="Normal 5 17 2 9 5 2" xfId="16389" xr:uid="{00000000-0005-0000-0000-000000400000}"/>
    <cellStyle name="Normal 5 17 2 9 5 3" xfId="16390" xr:uid="{00000000-0005-0000-0000-000001400000}"/>
    <cellStyle name="Normal 5 17 2 9 5 4" xfId="16391" xr:uid="{00000000-0005-0000-0000-000002400000}"/>
    <cellStyle name="Normal 5 17 2 9 5 5" xfId="16392" xr:uid="{00000000-0005-0000-0000-000003400000}"/>
    <cellStyle name="Normal 5 17 2 9 5 6" xfId="16393" xr:uid="{00000000-0005-0000-0000-000004400000}"/>
    <cellStyle name="Normal 5 17 2 9 5 7" xfId="16394" xr:uid="{00000000-0005-0000-0000-000005400000}"/>
    <cellStyle name="Normal 5 17 2 9 5 8" xfId="16395" xr:uid="{00000000-0005-0000-0000-000006400000}"/>
    <cellStyle name="Normal 5 17 2 9 6" xfId="16396" xr:uid="{00000000-0005-0000-0000-000007400000}"/>
    <cellStyle name="Normal 5 17 2 9 7" xfId="16397" xr:uid="{00000000-0005-0000-0000-000008400000}"/>
    <cellStyle name="Normal 5 17 2 9 8" xfId="16398" xr:uid="{00000000-0005-0000-0000-000009400000}"/>
    <cellStyle name="Normal 5 17 2 9 9" xfId="16399" xr:uid="{00000000-0005-0000-0000-00000A400000}"/>
    <cellStyle name="Normal 5 17 20" xfId="16400" xr:uid="{00000000-0005-0000-0000-00000B400000}"/>
    <cellStyle name="Normal 5 17 20 2" xfId="16401" xr:uid="{00000000-0005-0000-0000-00000C400000}"/>
    <cellStyle name="Normal 5 17 20 3" xfId="16402" xr:uid="{00000000-0005-0000-0000-00000D400000}"/>
    <cellStyle name="Normal 5 17 20 4" xfId="16403" xr:uid="{00000000-0005-0000-0000-00000E400000}"/>
    <cellStyle name="Normal 5 17 20 5" xfId="16404" xr:uid="{00000000-0005-0000-0000-00000F400000}"/>
    <cellStyle name="Normal 5 17 20 6" xfId="16405" xr:uid="{00000000-0005-0000-0000-000010400000}"/>
    <cellStyle name="Normal 5 17 20 7" xfId="16406" xr:uid="{00000000-0005-0000-0000-000011400000}"/>
    <cellStyle name="Normal 5 17 20 8" xfId="16407" xr:uid="{00000000-0005-0000-0000-000012400000}"/>
    <cellStyle name="Normal 5 17 21" xfId="16408" xr:uid="{00000000-0005-0000-0000-000013400000}"/>
    <cellStyle name="Normal 5 17 22" xfId="16409" xr:uid="{00000000-0005-0000-0000-000014400000}"/>
    <cellStyle name="Normal 5 17 23" xfId="16410" xr:uid="{00000000-0005-0000-0000-000015400000}"/>
    <cellStyle name="Normal 5 17 24" xfId="16411" xr:uid="{00000000-0005-0000-0000-000016400000}"/>
    <cellStyle name="Normal 5 17 25" xfId="16412" xr:uid="{00000000-0005-0000-0000-000017400000}"/>
    <cellStyle name="Normal 5 17 26" xfId="16413" xr:uid="{00000000-0005-0000-0000-000018400000}"/>
    <cellStyle name="Normal 5 17 27" xfId="16414" xr:uid="{00000000-0005-0000-0000-000019400000}"/>
    <cellStyle name="Normal 5 17 3" xfId="16415" xr:uid="{00000000-0005-0000-0000-00001A400000}"/>
    <cellStyle name="Normal 5 17 3 10" xfId="16416" xr:uid="{00000000-0005-0000-0000-00001B400000}"/>
    <cellStyle name="Normal 5 17 3 10 10" xfId="16417" xr:uid="{00000000-0005-0000-0000-00001C400000}"/>
    <cellStyle name="Normal 5 17 3 10 11" xfId="16418" xr:uid="{00000000-0005-0000-0000-00001D400000}"/>
    <cellStyle name="Normal 5 17 3 10 12" xfId="16419" xr:uid="{00000000-0005-0000-0000-00001E400000}"/>
    <cellStyle name="Normal 5 17 3 10 2" xfId="16420" xr:uid="{00000000-0005-0000-0000-00001F400000}"/>
    <cellStyle name="Normal 5 17 3 10 2 2" xfId="16421" xr:uid="{00000000-0005-0000-0000-000020400000}"/>
    <cellStyle name="Normal 5 17 3 10 2 3" xfId="16422" xr:uid="{00000000-0005-0000-0000-000021400000}"/>
    <cellStyle name="Normal 5 17 3 10 2 4" xfId="16423" xr:uid="{00000000-0005-0000-0000-000022400000}"/>
    <cellStyle name="Normal 5 17 3 10 2 5" xfId="16424" xr:uid="{00000000-0005-0000-0000-000023400000}"/>
    <cellStyle name="Normal 5 17 3 10 2 6" xfId="16425" xr:uid="{00000000-0005-0000-0000-000024400000}"/>
    <cellStyle name="Normal 5 17 3 10 2 7" xfId="16426" xr:uid="{00000000-0005-0000-0000-000025400000}"/>
    <cellStyle name="Normal 5 17 3 10 2 8" xfId="16427" xr:uid="{00000000-0005-0000-0000-000026400000}"/>
    <cellStyle name="Normal 5 17 3 10 3" xfId="16428" xr:uid="{00000000-0005-0000-0000-000027400000}"/>
    <cellStyle name="Normal 5 17 3 10 3 2" xfId="16429" xr:uid="{00000000-0005-0000-0000-000028400000}"/>
    <cellStyle name="Normal 5 17 3 10 3 3" xfId="16430" xr:uid="{00000000-0005-0000-0000-000029400000}"/>
    <cellStyle name="Normal 5 17 3 10 3 4" xfId="16431" xr:uid="{00000000-0005-0000-0000-00002A400000}"/>
    <cellStyle name="Normal 5 17 3 10 3 5" xfId="16432" xr:uid="{00000000-0005-0000-0000-00002B400000}"/>
    <cellStyle name="Normal 5 17 3 10 3 6" xfId="16433" xr:uid="{00000000-0005-0000-0000-00002C400000}"/>
    <cellStyle name="Normal 5 17 3 10 3 7" xfId="16434" xr:uid="{00000000-0005-0000-0000-00002D400000}"/>
    <cellStyle name="Normal 5 17 3 10 3 8" xfId="16435" xr:uid="{00000000-0005-0000-0000-00002E400000}"/>
    <cellStyle name="Normal 5 17 3 10 4" xfId="16436" xr:uid="{00000000-0005-0000-0000-00002F400000}"/>
    <cellStyle name="Normal 5 17 3 10 4 2" xfId="16437" xr:uid="{00000000-0005-0000-0000-000030400000}"/>
    <cellStyle name="Normal 5 17 3 10 4 3" xfId="16438" xr:uid="{00000000-0005-0000-0000-000031400000}"/>
    <cellStyle name="Normal 5 17 3 10 4 4" xfId="16439" xr:uid="{00000000-0005-0000-0000-000032400000}"/>
    <cellStyle name="Normal 5 17 3 10 4 5" xfId="16440" xr:uid="{00000000-0005-0000-0000-000033400000}"/>
    <cellStyle name="Normal 5 17 3 10 4 6" xfId="16441" xr:uid="{00000000-0005-0000-0000-000034400000}"/>
    <cellStyle name="Normal 5 17 3 10 4 7" xfId="16442" xr:uid="{00000000-0005-0000-0000-000035400000}"/>
    <cellStyle name="Normal 5 17 3 10 4 8" xfId="16443" xr:uid="{00000000-0005-0000-0000-000036400000}"/>
    <cellStyle name="Normal 5 17 3 10 5" xfId="16444" xr:uid="{00000000-0005-0000-0000-000037400000}"/>
    <cellStyle name="Normal 5 17 3 10 5 2" xfId="16445" xr:uid="{00000000-0005-0000-0000-000038400000}"/>
    <cellStyle name="Normal 5 17 3 10 5 3" xfId="16446" xr:uid="{00000000-0005-0000-0000-000039400000}"/>
    <cellStyle name="Normal 5 17 3 10 5 4" xfId="16447" xr:uid="{00000000-0005-0000-0000-00003A400000}"/>
    <cellStyle name="Normal 5 17 3 10 5 5" xfId="16448" xr:uid="{00000000-0005-0000-0000-00003B400000}"/>
    <cellStyle name="Normal 5 17 3 10 5 6" xfId="16449" xr:uid="{00000000-0005-0000-0000-00003C400000}"/>
    <cellStyle name="Normal 5 17 3 10 5 7" xfId="16450" xr:uid="{00000000-0005-0000-0000-00003D400000}"/>
    <cellStyle name="Normal 5 17 3 10 5 8" xfId="16451" xr:uid="{00000000-0005-0000-0000-00003E400000}"/>
    <cellStyle name="Normal 5 17 3 10 6" xfId="16452" xr:uid="{00000000-0005-0000-0000-00003F400000}"/>
    <cellStyle name="Normal 5 17 3 10 7" xfId="16453" xr:uid="{00000000-0005-0000-0000-000040400000}"/>
    <cellStyle name="Normal 5 17 3 10 8" xfId="16454" xr:uid="{00000000-0005-0000-0000-000041400000}"/>
    <cellStyle name="Normal 5 17 3 10 9" xfId="16455" xr:uid="{00000000-0005-0000-0000-000042400000}"/>
    <cellStyle name="Normal 5 17 3 11" xfId="16456" xr:uid="{00000000-0005-0000-0000-000043400000}"/>
    <cellStyle name="Normal 5 17 3 11 10" xfId="16457" xr:uid="{00000000-0005-0000-0000-000044400000}"/>
    <cellStyle name="Normal 5 17 3 11 11" xfId="16458" xr:uid="{00000000-0005-0000-0000-000045400000}"/>
    <cellStyle name="Normal 5 17 3 11 12" xfId="16459" xr:uid="{00000000-0005-0000-0000-000046400000}"/>
    <cellStyle name="Normal 5 17 3 11 2" xfId="16460" xr:uid="{00000000-0005-0000-0000-000047400000}"/>
    <cellStyle name="Normal 5 17 3 11 2 2" xfId="16461" xr:uid="{00000000-0005-0000-0000-000048400000}"/>
    <cellStyle name="Normal 5 17 3 11 2 3" xfId="16462" xr:uid="{00000000-0005-0000-0000-000049400000}"/>
    <cellStyle name="Normal 5 17 3 11 2 4" xfId="16463" xr:uid="{00000000-0005-0000-0000-00004A400000}"/>
    <cellStyle name="Normal 5 17 3 11 2 5" xfId="16464" xr:uid="{00000000-0005-0000-0000-00004B400000}"/>
    <cellStyle name="Normal 5 17 3 11 2 6" xfId="16465" xr:uid="{00000000-0005-0000-0000-00004C400000}"/>
    <cellStyle name="Normal 5 17 3 11 2 7" xfId="16466" xr:uid="{00000000-0005-0000-0000-00004D400000}"/>
    <cellStyle name="Normal 5 17 3 11 2 8" xfId="16467" xr:uid="{00000000-0005-0000-0000-00004E400000}"/>
    <cellStyle name="Normal 5 17 3 11 3" xfId="16468" xr:uid="{00000000-0005-0000-0000-00004F400000}"/>
    <cellStyle name="Normal 5 17 3 11 3 2" xfId="16469" xr:uid="{00000000-0005-0000-0000-000050400000}"/>
    <cellStyle name="Normal 5 17 3 11 3 3" xfId="16470" xr:uid="{00000000-0005-0000-0000-000051400000}"/>
    <cellStyle name="Normal 5 17 3 11 3 4" xfId="16471" xr:uid="{00000000-0005-0000-0000-000052400000}"/>
    <cellStyle name="Normal 5 17 3 11 3 5" xfId="16472" xr:uid="{00000000-0005-0000-0000-000053400000}"/>
    <cellStyle name="Normal 5 17 3 11 3 6" xfId="16473" xr:uid="{00000000-0005-0000-0000-000054400000}"/>
    <cellStyle name="Normal 5 17 3 11 3 7" xfId="16474" xr:uid="{00000000-0005-0000-0000-000055400000}"/>
    <cellStyle name="Normal 5 17 3 11 3 8" xfId="16475" xr:uid="{00000000-0005-0000-0000-000056400000}"/>
    <cellStyle name="Normal 5 17 3 11 4" xfId="16476" xr:uid="{00000000-0005-0000-0000-000057400000}"/>
    <cellStyle name="Normal 5 17 3 11 4 2" xfId="16477" xr:uid="{00000000-0005-0000-0000-000058400000}"/>
    <cellStyle name="Normal 5 17 3 11 4 3" xfId="16478" xr:uid="{00000000-0005-0000-0000-000059400000}"/>
    <cellStyle name="Normal 5 17 3 11 4 4" xfId="16479" xr:uid="{00000000-0005-0000-0000-00005A400000}"/>
    <cellStyle name="Normal 5 17 3 11 4 5" xfId="16480" xr:uid="{00000000-0005-0000-0000-00005B400000}"/>
    <cellStyle name="Normal 5 17 3 11 4 6" xfId="16481" xr:uid="{00000000-0005-0000-0000-00005C400000}"/>
    <cellStyle name="Normal 5 17 3 11 4 7" xfId="16482" xr:uid="{00000000-0005-0000-0000-00005D400000}"/>
    <cellStyle name="Normal 5 17 3 11 4 8" xfId="16483" xr:uid="{00000000-0005-0000-0000-00005E400000}"/>
    <cellStyle name="Normal 5 17 3 11 5" xfId="16484" xr:uid="{00000000-0005-0000-0000-00005F400000}"/>
    <cellStyle name="Normal 5 17 3 11 5 2" xfId="16485" xr:uid="{00000000-0005-0000-0000-000060400000}"/>
    <cellStyle name="Normal 5 17 3 11 5 3" xfId="16486" xr:uid="{00000000-0005-0000-0000-000061400000}"/>
    <cellStyle name="Normal 5 17 3 11 5 4" xfId="16487" xr:uid="{00000000-0005-0000-0000-000062400000}"/>
    <cellStyle name="Normal 5 17 3 11 5 5" xfId="16488" xr:uid="{00000000-0005-0000-0000-000063400000}"/>
    <cellStyle name="Normal 5 17 3 11 5 6" xfId="16489" xr:uid="{00000000-0005-0000-0000-000064400000}"/>
    <cellStyle name="Normal 5 17 3 11 5 7" xfId="16490" xr:uid="{00000000-0005-0000-0000-000065400000}"/>
    <cellStyle name="Normal 5 17 3 11 5 8" xfId="16491" xr:uid="{00000000-0005-0000-0000-000066400000}"/>
    <cellStyle name="Normal 5 17 3 11 6" xfId="16492" xr:uid="{00000000-0005-0000-0000-000067400000}"/>
    <cellStyle name="Normal 5 17 3 11 7" xfId="16493" xr:uid="{00000000-0005-0000-0000-000068400000}"/>
    <cellStyle name="Normal 5 17 3 11 8" xfId="16494" xr:uid="{00000000-0005-0000-0000-000069400000}"/>
    <cellStyle name="Normal 5 17 3 11 9" xfId="16495" xr:uid="{00000000-0005-0000-0000-00006A400000}"/>
    <cellStyle name="Normal 5 17 3 12" xfId="16496" xr:uid="{00000000-0005-0000-0000-00006B400000}"/>
    <cellStyle name="Normal 5 17 3 12 10" xfId="16497" xr:uid="{00000000-0005-0000-0000-00006C400000}"/>
    <cellStyle name="Normal 5 17 3 12 11" xfId="16498" xr:uid="{00000000-0005-0000-0000-00006D400000}"/>
    <cellStyle name="Normal 5 17 3 12 12" xfId="16499" xr:uid="{00000000-0005-0000-0000-00006E400000}"/>
    <cellStyle name="Normal 5 17 3 12 2" xfId="16500" xr:uid="{00000000-0005-0000-0000-00006F400000}"/>
    <cellStyle name="Normal 5 17 3 12 2 2" xfId="16501" xr:uid="{00000000-0005-0000-0000-000070400000}"/>
    <cellStyle name="Normal 5 17 3 12 2 3" xfId="16502" xr:uid="{00000000-0005-0000-0000-000071400000}"/>
    <cellStyle name="Normal 5 17 3 12 2 4" xfId="16503" xr:uid="{00000000-0005-0000-0000-000072400000}"/>
    <cellStyle name="Normal 5 17 3 12 2 5" xfId="16504" xr:uid="{00000000-0005-0000-0000-000073400000}"/>
    <cellStyle name="Normal 5 17 3 12 2 6" xfId="16505" xr:uid="{00000000-0005-0000-0000-000074400000}"/>
    <cellStyle name="Normal 5 17 3 12 2 7" xfId="16506" xr:uid="{00000000-0005-0000-0000-000075400000}"/>
    <cellStyle name="Normal 5 17 3 12 2 8" xfId="16507" xr:uid="{00000000-0005-0000-0000-000076400000}"/>
    <cellStyle name="Normal 5 17 3 12 3" xfId="16508" xr:uid="{00000000-0005-0000-0000-000077400000}"/>
    <cellStyle name="Normal 5 17 3 12 3 2" xfId="16509" xr:uid="{00000000-0005-0000-0000-000078400000}"/>
    <cellStyle name="Normal 5 17 3 12 3 3" xfId="16510" xr:uid="{00000000-0005-0000-0000-000079400000}"/>
    <cellStyle name="Normal 5 17 3 12 3 4" xfId="16511" xr:uid="{00000000-0005-0000-0000-00007A400000}"/>
    <cellStyle name="Normal 5 17 3 12 3 5" xfId="16512" xr:uid="{00000000-0005-0000-0000-00007B400000}"/>
    <cellStyle name="Normal 5 17 3 12 3 6" xfId="16513" xr:uid="{00000000-0005-0000-0000-00007C400000}"/>
    <cellStyle name="Normal 5 17 3 12 3 7" xfId="16514" xr:uid="{00000000-0005-0000-0000-00007D400000}"/>
    <cellStyle name="Normal 5 17 3 12 3 8" xfId="16515" xr:uid="{00000000-0005-0000-0000-00007E400000}"/>
    <cellStyle name="Normal 5 17 3 12 4" xfId="16516" xr:uid="{00000000-0005-0000-0000-00007F400000}"/>
    <cellStyle name="Normal 5 17 3 12 4 2" xfId="16517" xr:uid="{00000000-0005-0000-0000-000080400000}"/>
    <cellStyle name="Normal 5 17 3 12 4 3" xfId="16518" xr:uid="{00000000-0005-0000-0000-000081400000}"/>
    <cellStyle name="Normal 5 17 3 12 4 4" xfId="16519" xr:uid="{00000000-0005-0000-0000-000082400000}"/>
    <cellStyle name="Normal 5 17 3 12 4 5" xfId="16520" xr:uid="{00000000-0005-0000-0000-000083400000}"/>
    <cellStyle name="Normal 5 17 3 12 4 6" xfId="16521" xr:uid="{00000000-0005-0000-0000-000084400000}"/>
    <cellStyle name="Normal 5 17 3 12 4 7" xfId="16522" xr:uid="{00000000-0005-0000-0000-000085400000}"/>
    <cellStyle name="Normal 5 17 3 12 4 8" xfId="16523" xr:uid="{00000000-0005-0000-0000-000086400000}"/>
    <cellStyle name="Normal 5 17 3 12 5" xfId="16524" xr:uid="{00000000-0005-0000-0000-000087400000}"/>
    <cellStyle name="Normal 5 17 3 12 5 2" xfId="16525" xr:uid="{00000000-0005-0000-0000-000088400000}"/>
    <cellStyle name="Normal 5 17 3 12 5 3" xfId="16526" xr:uid="{00000000-0005-0000-0000-000089400000}"/>
    <cellStyle name="Normal 5 17 3 12 5 4" xfId="16527" xr:uid="{00000000-0005-0000-0000-00008A400000}"/>
    <cellStyle name="Normal 5 17 3 12 5 5" xfId="16528" xr:uid="{00000000-0005-0000-0000-00008B400000}"/>
    <cellStyle name="Normal 5 17 3 12 5 6" xfId="16529" xr:uid="{00000000-0005-0000-0000-00008C400000}"/>
    <cellStyle name="Normal 5 17 3 12 5 7" xfId="16530" xr:uid="{00000000-0005-0000-0000-00008D400000}"/>
    <cellStyle name="Normal 5 17 3 12 5 8" xfId="16531" xr:uid="{00000000-0005-0000-0000-00008E400000}"/>
    <cellStyle name="Normal 5 17 3 12 6" xfId="16532" xr:uid="{00000000-0005-0000-0000-00008F400000}"/>
    <cellStyle name="Normal 5 17 3 12 7" xfId="16533" xr:uid="{00000000-0005-0000-0000-000090400000}"/>
    <cellStyle name="Normal 5 17 3 12 8" xfId="16534" xr:uid="{00000000-0005-0000-0000-000091400000}"/>
    <cellStyle name="Normal 5 17 3 12 9" xfId="16535" xr:uid="{00000000-0005-0000-0000-000092400000}"/>
    <cellStyle name="Normal 5 17 3 13" xfId="16536" xr:uid="{00000000-0005-0000-0000-000093400000}"/>
    <cellStyle name="Normal 5 17 3 13 10" xfId="16537" xr:uid="{00000000-0005-0000-0000-000094400000}"/>
    <cellStyle name="Normal 5 17 3 13 11" xfId="16538" xr:uid="{00000000-0005-0000-0000-000095400000}"/>
    <cellStyle name="Normal 5 17 3 13 12" xfId="16539" xr:uid="{00000000-0005-0000-0000-000096400000}"/>
    <cellStyle name="Normal 5 17 3 13 2" xfId="16540" xr:uid="{00000000-0005-0000-0000-000097400000}"/>
    <cellStyle name="Normal 5 17 3 13 2 2" xfId="16541" xr:uid="{00000000-0005-0000-0000-000098400000}"/>
    <cellStyle name="Normal 5 17 3 13 2 3" xfId="16542" xr:uid="{00000000-0005-0000-0000-000099400000}"/>
    <cellStyle name="Normal 5 17 3 13 2 4" xfId="16543" xr:uid="{00000000-0005-0000-0000-00009A400000}"/>
    <cellStyle name="Normal 5 17 3 13 2 5" xfId="16544" xr:uid="{00000000-0005-0000-0000-00009B400000}"/>
    <cellStyle name="Normal 5 17 3 13 2 6" xfId="16545" xr:uid="{00000000-0005-0000-0000-00009C400000}"/>
    <cellStyle name="Normal 5 17 3 13 2 7" xfId="16546" xr:uid="{00000000-0005-0000-0000-00009D400000}"/>
    <cellStyle name="Normal 5 17 3 13 2 8" xfId="16547" xr:uid="{00000000-0005-0000-0000-00009E400000}"/>
    <cellStyle name="Normal 5 17 3 13 3" xfId="16548" xr:uid="{00000000-0005-0000-0000-00009F400000}"/>
    <cellStyle name="Normal 5 17 3 13 3 2" xfId="16549" xr:uid="{00000000-0005-0000-0000-0000A0400000}"/>
    <cellStyle name="Normal 5 17 3 13 3 3" xfId="16550" xr:uid="{00000000-0005-0000-0000-0000A1400000}"/>
    <cellStyle name="Normal 5 17 3 13 3 4" xfId="16551" xr:uid="{00000000-0005-0000-0000-0000A2400000}"/>
    <cellStyle name="Normal 5 17 3 13 3 5" xfId="16552" xr:uid="{00000000-0005-0000-0000-0000A3400000}"/>
    <cellStyle name="Normal 5 17 3 13 3 6" xfId="16553" xr:uid="{00000000-0005-0000-0000-0000A4400000}"/>
    <cellStyle name="Normal 5 17 3 13 3 7" xfId="16554" xr:uid="{00000000-0005-0000-0000-0000A5400000}"/>
    <cellStyle name="Normal 5 17 3 13 3 8" xfId="16555" xr:uid="{00000000-0005-0000-0000-0000A6400000}"/>
    <cellStyle name="Normal 5 17 3 13 4" xfId="16556" xr:uid="{00000000-0005-0000-0000-0000A7400000}"/>
    <cellStyle name="Normal 5 17 3 13 4 2" xfId="16557" xr:uid="{00000000-0005-0000-0000-0000A8400000}"/>
    <cellStyle name="Normal 5 17 3 13 4 3" xfId="16558" xr:uid="{00000000-0005-0000-0000-0000A9400000}"/>
    <cellStyle name="Normal 5 17 3 13 4 4" xfId="16559" xr:uid="{00000000-0005-0000-0000-0000AA400000}"/>
    <cellStyle name="Normal 5 17 3 13 4 5" xfId="16560" xr:uid="{00000000-0005-0000-0000-0000AB400000}"/>
    <cellStyle name="Normal 5 17 3 13 4 6" xfId="16561" xr:uid="{00000000-0005-0000-0000-0000AC400000}"/>
    <cellStyle name="Normal 5 17 3 13 4 7" xfId="16562" xr:uid="{00000000-0005-0000-0000-0000AD400000}"/>
    <cellStyle name="Normal 5 17 3 13 4 8" xfId="16563" xr:uid="{00000000-0005-0000-0000-0000AE400000}"/>
    <cellStyle name="Normal 5 17 3 13 5" xfId="16564" xr:uid="{00000000-0005-0000-0000-0000AF400000}"/>
    <cellStyle name="Normal 5 17 3 13 5 2" xfId="16565" xr:uid="{00000000-0005-0000-0000-0000B0400000}"/>
    <cellStyle name="Normal 5 17 3 13 5 3" xfId="16566" xr:uid="{00000000-0005-0000-0000-0000B1400000}"/>
    <cellStyle name="Normal 5 17 3 13 5 4" xfId="16567" xr:uid="{00000000-0005-0000-0000-0000B2400000}"/>
    <cellStyle name="Normal 5 17 3 13 5 5" xfId="16568" xr:uid="{00000000-0005-0000-0000-0000B3400000}"/>
    <cellStyle name="Normal 5 17 3 13 5 6" xfId="16569" xr:uid="{00000000-0005-0000-0000-0000B4400000}"/>
    <cellStyle name="Normal 5 17 3 13 5 7" xfId="16570" xr:uid="{00000000-0005-0000-0000-0000B5400000}"/>
    <cellStyle name="Normal 5 17 3 13 5 8" xfId="16571" xr:uid="{00000000-0005-0000-0000-0000B6400000}"/>
    <cellStyle name="Normal 5 17 3 13 6" xfId="16572" xr:uid="{00000000-0005-0000-0000-0000B7400000}"/>
    <cellStyle name="Normal 5 17 3 13 7" xfId="16573" xr:uid="{00000000-0005-0000-0000-0000B8400000}"/>
    <cellStyle name="Normal 5 17 3 13 8" xfId="16574" xr:uid="{00000000-0005-0000-0000-0000B9400000}"/>
    <cellStyle name="Normal 5 17 3 13 9" xfId="16575" xr:uid="{00000000-0005-0000-0000-0000BA400000}"/>
    <cellStyle name="Normal 5 17 3 14" xfId="16576" xr:uid="{00000000-0005-0000-0000-0000BB400000}"/>
    <cellStyle name="Normal 5 17 3 14 2" xfId="16577" xr:uid="{00000000-0005-0000-0000-0000BC400000}"/>
    <cellStyle name="Normal 5 17 3 14 3" xfId="16578" xr:uid="{00000000-0005-0000-0000-0000BD400000}"/>
    <cellStyle name="Normal 5 17 3 14 4" xfId="16579" xr:uid="{00000000-0005-0000-0000-0000BE400000}"/>
    <cellStyle name="Normal 5 17 3 14 5" xfId="16580" xr:uid="{00000000-0005-0000-0000-0000BF400000}"/>
    <cellStyle name="Normal 5 17 3 14 6" xfId="16581" xr:uid="{00000000-0005-0000-0000-0000C0400000}"/>
    <cellStyle name="Normal 5 17 3 14 7" xfId="16582" xr:uid="{00000000-0005-0000-0000-0000C1400000}"/>
    <cellStyle name="Normal 5 17 3 14 8" xfId="16583" xr:uid="{00000000-0005-0000-0000-0000C2400000}"/>
    <cellStyle name="Normal 5 17 3 15" xfId="16584" xr:uid="{00000000-0005-0000-0000-0000C3400000}"/>
    <cellStyle name="Normal 5 17 3 15 2" xfId="16585" xr:uid="{00000000-0005-0000-0000-0000C4400000}"/>
    <cellStyle name="Normal 5 17 3 15 3" xfId="16586" xr:uid="{00000000-0005-0000-0000-0000C5400000}"/>
    <cellStyle name="Normal 5 17 3 15 4" xfId="16587" xr:uid="{00000000-0005-0000-0000-0000C6400000}"/>
    <cellStyle name="Normal 5 17 3 15 5" xfId="16588" xr:uid="{00000000-0005-0000-0000-0000C7400000}"/>
    <cellStyle name="Normal 5 17 3 15 6" xfId="16589" xr:uid="{00000000-0005-0000-0000-0000C8400000}"/>
    <cellStyle name="Normal 5 17 3 15 7" xfId="16590" xr:uid="{00000000-0005-0000-0000-0000C9400000}"/>
    <cellStyle name="Normal 5 17 3 15 8" xfId="16591" xr:uid="{00000000-0005-0000-0000-0000CA400000}"/>
    <cellStyle name="Normal 5 17 3 16" xfId="16592" xr:uid="{00000000-0005-0000-0000-0000CB400000}"/>
    <cellStyle name="Normal 5 17 3 16 2" xfId="16593" xr:uid="{00000000-0005-0000-0000-0000CC400000}"/>
    <cellStyle name="Normal 5 17 3 16 3" xfId="16594" xr:uid="{00000000-0005-0000-0000-0000CD400000}"/>
    <cellStyle name="Normal 5 17 3 16 4" xfId="16595" xr:uid="{00000000-0005-0000-0000-0000CE400000}"/>
    <cellStyle name="Normal 5 17 3 16 5" xfId="16596" xr:uid="{00000000-0005-0000-0000-0000CF400000}"/>
    <cellStyle name="Normal 5 17 3 16 6" xfId="16597" xr:uid="{00000000-0005-0000-0000-0000D0400000}"/>
    <cellStyle name="Normal 5 17 3 16 7" xfId="16598" xr:uid="{00000000-0005-0000-0000-0000D1400000}"/>
    <cellStyle name="Normal 5 17 3 16 8" xfId="16599" xr:uid="{00000000-0005-0000-0000-0000D2400000}"/>
    <cellStyle name="Normal 5 17 3 17" xfId="16600" xr:uid="{00000000-0005-0000-0000-0000D3400000}"/>
    <cellStyle name="Normal 5 17 3 17 2" xfId="16601" xr:uid="{00000000-0005-0000-0000-0000D4400000}"/>
    <cellStyle name="Normal 5 17 3 17 3" xfId="16602" xr:uid="{00000000-0005-0000-0000-0000D5400000}"/>
    <cellStyle name="Normal 5 17 3 17 4" xfId="16603" xr:uid="{00000000-0005-0000-0000-0000D6400000}"/>
    <cellStyle name="Normal 5 17 3 17 5" xfId="16604" xr:uid="{00000000-0005-0000-0000-0000D7400000}"/>
    <cellStyle name="Normal 5 17 3 17 6" xfId="16605" xr:uid="{00000000-0005-0000-0000-0000D8400000}"/>
    <cellStyle name="Normal 5 17 3 17 7" xfId="16606" xr:uid="{00000000-0005-0000-0000-0000D9400000}"/>
    <cellStyle name="Normal 5 17 3 17 8" xfId="16607" xr:uid="{00000000-0005-0000-0000-0000DA400000}"/>
    <cellStyle name="Normal 5 17 3 18" xfId="16608" xr:uid="{00000000-0005-0000-0000-0000DB400000}"/>
    <cellStyle name="Normal 5 17 3 19" xfId="16609" xr:uid="{00000000-0005-0000-0000-0000DC400000}"/>
    <cellStyle name="Normal 5 17 3 2" xfId="16610" xr:uid="{00000000-0005-0000-0000-0000DD400000}"/>
    <cellStyle name="Normal 5 17 3 2 10" xfId="16611" xr:uid="{00000000-0005-0000-0000-0000DE400000}"/>
    <cellStyle name="Normal 5 17 3 2 11" xfId="16612" xr:uid="{00000000-0005-0000-0000-0000DF400000}"/>
    <cellStyle name="Normal 5 17 3 2 12" xfId="16613" xr:uid="{00000000-0005-0000-0000-0000E0400000}"/>
    <cellStyle name="Normal 5 17 3 2 2" xfId="16614" xr:uid="{00000000-0005-0000-0000-0000E1400000}"/>
    <cellStyle name="Normal 5 17 3 2 2 2" xfId="16615" xr:uid="{00000000-0005-0000-0000-0000E2400000}"/>
    <cellStyle name="Normal 5 17 3 2 2 3" xfId="16616" xr:uid="{00000000-0005-0000-0000-0000E3400000}"/>
    <cellStyle name="Normal 5 17 3 2 2 4" xfId="16617" xr:uid="{00000000-0005-0000-0000-0000E4400000}"/>
    <cellStyle name="Normal 5 17 3 2 2 5" xfId="16618" xr:uid="{00000000-0005-0000-0000-0000E5400000}"/>
    <cellStyle name="Normal 5 17 3 2 2 6" xfId="16619" xr:uid="{00000000-0005-0000-0000-0000E6400000}"/>
    <cellStyle name="Normal 5 17 3 2 2 7" xfId="16620" xr:uid="{00000000-0005-0000-0000-0000E7400000}"/>
    <cellStyle name="Normal 5 17 3 2 2 8" xfId="16621" xr:uid="{00000000-0005-0000-0000-0000E8400000}"/>
    <cellStyle name="Normal 5 17 3 2 3" xfId="16622" xr:uid="{00000000-0005-0000-0000-0000E9400000}"/>
    <cellStyle name="Normal 5 17 3 2 3 2" xfId="16623" xr:uid="{00000000-0005-0000-0000-0000EA400000}"/>
    <cellStyle name="Normal 5 17 3 2 3 3" xfId="16624" xr:uid="{00000000-0005-0000-0000-0000EB400000}"/>
    <cellStyle name="Normal 5 17 3 2 3 4" xfId="16625" xr:uid="{00000000-0005-0000-0000-0000EC400000}"/>
    <cellStyle name="Normal 5 17 3 2 3 5" xfId="16626" xr:uid="{00000000-0005-0000-0000-0000ED400000}"/>
    <cellStyle name="Normal 5 17 3 2 3 6" xfId="16627" xr:uid="{00000000-0005-0000-0000-0000EE400000}"/>
    <cellStyle name="Normal 5 17 3 2 3 7" xfId="16628" xr:uid="{00000000-0005-0000-0000-0000EF400000}"/>
    <cellStyle name="Normal 5 17 3 2 3 8" xfId="16629" xr:uid="{00000000-0005-0000-0000-0000F0400000}"/>
    <cellStyle name="Normal 5 17 3 2 4" xfId="16630" xr:uid="{00000000-0005-0000-0000-0000F1400000}"/>
    <cellStyle name="Normal 5 17 3 2 4 2" xfId="16631" xr:uid="{00000000-0005-0000-0000-0000F2400000}"/>
    <cellStyle name="Normal 5 17 3 2 4 3" xfId="16632" xr:uid="{00000000-0005-0000-0000-0000F3400000}"/>
    <cellStyle name="Normal 5 17 3 2 4 4" xfId="16633" xr:uid="{00000000-0005-0000-0000-0000F4400000}"/>
    <cellStyle name="Normal 5 17 3 2 4 5" xfId="16634" xr:uid="{00000000-0005-0000-0000-0000F5400000}"/>
    <cellStyle name="Normal 5 17 3 2 4 6" xfId="16635" xr:uid="{00000000-0005-0000-0000-0000F6400000}"/>
    <cellStyle name="Normal 5 17 3 2 4 7" xfId="16636" xr:uid="{00000000-0005-0000-0000-0000F7400000}"/>
    <cellStyle name="Normal 5 17 3 2 4 8" xfId="16637" xr:uid="{00000000-0005-0000-0000-0000F8400000}"/>
    <cellStyle name="Normal 5 17 3 2 5" xfId="16638" xr:uid="{00000000-0005-0000-0000-0000F9400000}"/>
    <cellStyle name="Normal 5 17 3 2 5 2" xfId="16639" xr:uid="{00000000-0005-0000-0000-0000FA400000}"/>
    <cellStyle name="Normal 5 17 3 2 5 3" xfId="16640" xr:uid="{00000000-0005-0000-0000-0000FB400000}"/>
    <cellStyle name="Normal 5 17 3 2 5 4" xfId="16641" xr:uid="{00000000-0005-0000-0000-0000FC400000}"/>
    <cellStyle name="Normal 5 17 3 2 5 5" xfId="16642" xr:uid="{00000000-0005-0000-0000-0000FD400000}"/>
    <cellStyle name="Normal 5 17 3 2 5 6" xfId="16643" xr:uid="{00000000-0005-0000-0000-0000FE400000}"/>
    <cellStyle name="Normal 5 17 3 2 5 7" xfId="16644" xr:uid="{00000000-0005-0000-0000-0000FF400000}"/>
    <cellStyle name="Normal 5 17 3 2 5 8" xfId="16645" xr:uid="{00000000-0005-0000-0000-000000410000}"/>
    <cellStyle name="Normal 5 17 3 2 6" xfId="16646" xr:uid="{00000000-0005-0000-0000-000001410000}"/>
    <cellStyle name="Normal 5 17 3 2 7" xfId="16647" xr:uid="{00000000-0005-0000-0000-000002410000}"/>
    <cellStyle name="Normal 5 17 3 2 8" xfId="16648" xr:uid="{00000000-0005-0000-0000-000003410000}"/>
    <cellStyle name="Normal 5 17 3 2 9" xfId="16649" xr:uid="{00000000-0005-0000-0000-000004410000}"/>
    <cellStyle name="Normal 5 17 3 20" xfId="16650" xr:uid="{00000000-0005-0000-0000-000005410000}"/>
    <cellStyle name="Normal 5 17 3 21" xfId="16651" xr:uid="{00000000-0005-0000-0000-000006410000}"/>
    <cellStyle name="Normal 5 17 3 22" xfId="16652" xr:uid="{00000000-0005-0000-0000-000007410000}"/>
    <cellStyle name="Normal 5 17 3 23" xfId="16653" xr:uid="{00000000-0005-0000-0000-000008410000}"/>
    <cellStyle name="Normal 5 17 3 24" xfId="16654" xr:uid="{00000000-0005-0000-0000-000009410000}"/>
    <cellStyle name="Normal 5 17 3 3" xfId="16655" xr:uid="{00000000-0005-0000-0000-00000A410000}"/>
    <cellStyle name="Normal 5 17 3 3 10" xfId="16656" xr:uid="{00000000-0005-0000-0000-00000B410000}"/>
    <cellStyle name="Normal 5 17 3 3 11" xfId="16657" xr:uid="{00000000-0005-0000-0000-00000C410000}"/>
    <cellStyle name="Normal 5 17 3 3 12" xfId="16658" xr:uid="{00000000-0005-0000-0000-00000D410000}"/>
    <cellStyle name="Normal 5 17 3 3 2" xfId="16659" xr:uid="{00000000-0005-0000-0000-00000E410000}"/>
    <cellStyle name="Normal 5 17 3 3 2 2" xfId="16660" xr:uid="{00000000-0005-0000-0000-00000F410000}"/>
    <cellStyle name="Normal 5 17 3 3 2 3" xfId="16661" xr:uid="{00000000-0005-0000-0000-000010410000}"/>
    <cellStyle name="Normal 5 17 3 3 2 4" xfId="16662" xr:uid="{00000000-0005-0000-0000-000011410000}"/>
    <cellStyle name="Normal 5 17 3 3 2 5" xfId="16663" xr:uid="{00000000-0005-0000-0000-000012410000}"/>
    <cellStyle name="Normal 5 17 3 3 2 6" xfId="16664" xr:uid="{00000000-0005-0000-0000-000013410000}"/>
    <cellStyle name="Normal 5 17 3 3 2 7" xfId="16665" xr:uid="{00000000-0005-0000-0000-000014410000}"/>
    <cellStyle name="Normal 5 17 3 3 2 8" xfId="16666" xr:uid="{00000000-0005-0000-0000-000015410000}"/>
    <cellStyle name="Normal 5 17 3 3 3" xfId="16667" xr:uid="{00000000-0005-0000-0000-000016410000}"/>
    <cellStyle name="Normal 5 17 3 3 3 2" xfId="16668" xr:uid="{00000000-0005-0000-0000-000017410000}"/>
    <cellStyle name="Normal 5 17 3 3 3 3" xfId="16669" xr:uid="{00000000-0005-0000-0000-000018410000}"/>
    <cellStyle name="Normal 5 17 3 3 3 4" xfId="16670" xr:uid="{00000000-0005-0000-0000-000019410000}"/>
    <cellStyle name="Normal 5 17 3 3 3 5" xfId="16671" xr:uid="{00000000-0005-0000-0000-00001A410000}"/>
    <cellStyle name="Normal 5 17 3 3 3 6" xfId="16672" xr:uid="{00000000-0005-0000-0000-00001B410000}"/>
    <cellStyle name="Normal 5 17 3 3 3 7" xfId="16673" xr:uid="{00000000-0005-0000-0000-00001C410000}"/>
    <cellStyle name="Normal 5 17 3 3 3 8" xfId="16674" xr:uid="{00000000-0005-0000-0000-00001D410000}"/>
    <cellStyle name="Normal 5 17 3 3 4" xfId="16675" xr:uid="{00000000-0005-0000-0000-00001E410000}"/>
    <cellStyle name="Normal 5 17 3 3 4 2" xfId="16676" xr:uid="{00000000-0005-0000-0000-00001F410000}"/>
    <cellStyle name="Normal 5 17 3 3 4 3" xfId="16677" xr:uid="{00000000-0005-0000-0000-000020410000}"/>
    <cellStyle name="Normal 5 17 3 3 4 4" xfId="16678" xr:uid="{00000000-0005-0000-0000-000021410000}"/>
    <cellStyle name="Normal 5 17 3 3 4 5" xfId="16679" xr:uid="{00000000-0005-0000-0000-000022410000}"/>
    <cellStyle name="Normal 5 17 3 3 4 6" xfId="16680" xr:uid="{00000000-0005-0000-0000-000023410000}"/>
    <cellStyle name="Normal 5 17 3 3 4 7" xfId="16681" xr:uid="{00000000-0005-0000-0000-000024410000}"/>
    <cellStyle name="Normal 5 17 3 3 4 8" xfId="16682" xr:uid="{00000000-0005-0000-0000-000025410000}"/>
    <cellStyle name="Normal 5 17 3 3 5" xfId="16683" xr:uid="{00000000-0005-0000-0000-000026410000}"/>
    <cellStyle name="Normal 5 17 3 3 5 2" xfId="16684" xr:uid="{00000000-0005-0000-0000-000027410000}"/>
    <cellStyle name="Normal 5 17 3 3 5 3" xfId="16685" xr:uid="{00000000-0005-0000-0000-000028410000}"/>
    <cellStyle name="Normal 5 17 3 3 5 4" xfId="16686" xr:uid="{00000000-0005-0000-0000-000029410000}"/>
    <cellStyle name="Normal 5 17 3 3 5 5" xfId="16687" xr:uid="{00000000-0005-0000-0000-00002A410000}"/>
    <cellStyle name="Normal 5 17 3 3 5 6" xfId="16688" xr:uid="{00000000-0005-0000-0000-00002B410000}"/>
    <cellStyle name="Normal 5 17 3 3 5 7" xfId="16689" xr:uid="{00000000-0005-0000-0000-00002C410000}"/>
    <cellStyle name="Normal 5 17 3 3 5 8" xfId="16690" xr:uid="{00000000-0005-0000-0000-00002D410000}"/>
    <cellStyle name="Normal 5 17 3 3 6" xfId="16691" xr:uid="{00000000-0005-0000-0000-00002E410000}"/>
    <cellStyle name="Normal 5 17 3 3 7" xfId="16692" xr:uid="{00000000-0005-0000-0000-00002F410000}"/>
    <cellStyle name="Normal 5 17 3 3 8" xfId="16693" xr:uid="{00000000-0005-0000-0000-000030410000}"/>
    <cellStyle name="Normal 5 17 3 3 9" xfId="16694" xr:uid="{00000000-0005-0000-0000-000031410000}"/>
    <cellStyle name="Normal 5 17 3 4" xfId="16695" xr:uid="{00000000-0005-0000-0000-000032410000}"/>
    <cellStyle name="Normal 5 17 3 4 10" xfId="16696" xr:uid="{00000000-0005-0000-0000-000033410000}"/>
    <cellStyle name="Normal 5 17 3 4 11" xfId="16697" xr:uid="{00000000-0005-0000-0000-000034410000}"/>
    <cellStyle name="Normal 5 17 3 4 12" xfId="16698" xr:uid="{00000000-0005-0000-0000-000035410000}"/>
    <cellStyle name="Normal 5 17 3 4 2" xfId="16699" xr:uid="{00000000-0005-0000-0000-000036410000}"/>
    <cellStyle name="Normal 5 17 3 4 2 2" xfId="16700" xr:uid="{00000000-0005-0000-0000-000037410000}"/>
    <cellStyle name="Normal 5 17 3 4 2 3" xfId="16701" xr:uid="{00000000-0005-0000-0000-000038410000}"/>
    <cellStyle name="Normal 5 17 3 4 2 4" xfId="16702" xr:uid="{00000000-0005-0000-0000-000039410000}"/>
    <cellStyle name="Normal 5 17 3 4 2 5" xfId="16703" xr:uid="{00000000-0005-0000-0000-00003A410000}"/>
    <cellStyle name="Normal 5 17 3 4 2 6" xfId="16704" xr:uid="{00000000-0005-0000-0000-00003B410000}"/>
    <cellStyle name="Normal 5 17 3 4 2 7" xfId="16705" xr:uid="{00000000-0005-0000-0000-00003C410000}"/>
    <cellStyle name="Normal 5 17 3 4 2 8" xfId="16706" xr:uid="{00000000-0005-0000-0000-00003D410000}"/>
    <cellStyle name="Normal 5 17 3 4 3" xfId="16707" xr:uid="{00000000-0005-0000-0000-00003E410000}"/>
    <cellStyle name="Normal 5 17 3 4 3 2" xfId="16708" xr:uid="{00000000-0005-0000-0000-00003F410000}"/>
    <cellStyle name="Normal 5 17 3 4 3 3" xfId="16709" xr:uid="{00000000-0005-0000-0000-000040410000}"/>
    <cellStyle name="Normal 5 17 3 4 3 4" xfId="16710" xr:uid="{00000000-0005-0000-0000-000041410000}"/>
    <cellStyle name="Normal 5 17 3 4 3 5" xfId="16711" xr:uid="{00000000-0005-0000-0000-000042410000}"/>
    <cellStyle name="Normal 5 17 3 4 3 6" xfId="16712" xr:uid="{00000000-0005-0000-0000-000043410000}"/>
    <cellStyle name="Normal 5 17 3 4 3 7" xfId="16713" xr:uid="{00000000-0005-0000-0000-000044410000}"/>
    <cellStyle name="Normal 5 17 3 4 3 8" xfId="16714" xr:uid="{00000000-0005-0000-0000-000045410000}"/>
    <cellStyle name="Normal 5 17 3 4 4" xfId="16715" xr:uid="{00000000-0005-0000-0000-000046410000}"/>
    <cellStyle name="Normal 5 17 3 4 4 2" xfId="16716" xr:uid="{00000000-0005-0000-0000-000047410000}"/>
    <cellStyle name="Normal 5 17 3 4 4 3" xfId="16717" xr:uid="{00000000-0005-0000-0000-000048410000}"/>
    <cellStyle name="Normal 5 17 3 4 4 4" xfId="16718" xr:uid="{00000000-0005-0000-0000-000049410000}"/>
    <cellStyle name="Normal 5 17 3 4 4 5" xfId="16719" xr:uid="{00000000-0005-0000-0000-00004A410000}"/>
    <cellStyle name="Normal 5 17 3 4 4 6" xfId="16720" xr:uid="{00000000-0005-0000-0000-00004B410000}"/>
    <cellStyle name="Normal 5 17 3 4 4 7" xfId="16721" xr:uid="{00000000-0005-0000-0000-00004C410000}"/>
    <cellStyle name="Normal 5 17 3 4 4 8" xfId="16722" xr:uid="{00000000-0005-0000-0000-00004D410000}"/>
    <cellStyle name="Normal 5 17 3 4 5" xfId="16723" xr:uid="{00000000-0005-0000-0000-00004E410000}"/>
    <cellStyle name="Normal 5 17 3 4 5 2" xfId="16724" xr:uid="{00000000-0005-0000-0000-00004F410000}"/>
    <cellStyle name="Normal 5 17 3 4 5 3" xfId="16725" xr:uid="{00000000-0005-0000-0000-000050410000}"/>
    <cellStyle name="Normal 5 17 3 4 5 4" xfId="16726" xr:uid="{00000000-0005-0000-0000-000051410000}"/>
    <cellStyle name="Normal 5 17 3 4 5 5" xfId="16727" xr:uid="{00000000-0005-0000-0000-000052410000}"/>
    <cellStyle name="Normal 5 17 3 4 5 6" xfId="16728" xr:uid="{00000000-0005-0000-0000-000053410000}"/>
    <cellStyle name="Normal 5 17 3 4 5 7" xfId="16729" xr:uid="{00000000-0005-0000-0000-000054410000}"/>
    <cellStyle name="Normal 5 17 3 4 5 8" xfId="16730" xr:uid="{00000000-0005-0000-0000-000055410000}"/>
    <cellStyle name="Normal 5 17 3 4 6" xfId="16731" xr:uid="{00000000-0005-0000-0000-000056410000}"/>
    <cellStyle name="Normal 5 17 3 4 7" xfId="16732" xr:uid="{00000000-0005-0000-0000-000057410000}"/>
    <cellStyle name="Normal 5 17 3 4 8" xfId="16733" xr:uid="{00000000-0005-0000-0000-000058410000}"/>
    <cellStyle name="Normal 5 17 3 4 9" xfId="16734" xr:uid="{00000000-0005-0000-0000-000059410000}"/>
    <cellStyle name="Normal 5 17 3 5" xfId="16735" xr:uid="{00000000-0005-0000-0000-00005A410000}"/>
    <cellStyle name="Normal 5 17 3 5 10" xfId="16736" xr:uid="{00000000-0005-0000-0000-00005B410000}"/>
    <cellStyle name="Normal 5 17 3 5 11" xfId="16737" xr:uid="{00000000-0005-0000-0000-00005C410000}"/>
    <cellStyle name="Normal 5 17 3 5 12" xfId="16738" xr:uid="{00000000-0005-0000-0000-00005D410000}"/>
    <cellStyle name="Normal 5 17 3 5 2" xfId="16739" xr:uid="{00000000-0005-0000-0000-00005E410000}"/>
    <cellStyle name="Normal 5 17 3 5 2 2" xfId="16740" xr:uid="{00000000-0005-0000-0000-00005F410000}"/>
    <cellStyle name="Normal 5 17 3 5 2 3" xfId="16741" xr:uid="{00000000-0005-0000-0000-000060410000}"/>
    <cellStyle name="Normal 5 17 3 5 2 4" xfId="16742" xr:uid="{00000000-0005-0000-0000-000061410000}"/>
    <cellStyle name="Normal 5 17 3 5 2 5" xfId="16743" xr:uid="{00000000-0005-0000-0000-000062410000}"/>
    <cellStyle name="Normal 5 17 3 5 2 6" xfId="16744" xr:uid="{00000000-0005-0000-0000-000063410000}"/>
    <cellStyle name="Normal 5 17 3 5 2 7" xfId="16745" xr:uid="{00000000-0005-0000-0000-000064410000}"/>
    <cellStyle name="Normal 5 17 3 5 2 8" xfId="16746" xr:uid="{00000000-0005-0000-0000-000065410000}"/>
    <cellStyle name="Normal 5 17 3 5 3" xfId="16747" xr:uid="{00000000-0005-0000-0000-000066410000}"/>
    <cellStyle name="Normal 5 17 3 5 3 2" xfId="16748" xr:uid="{00000000-0005-0000-0000-000067410000}"/>
    <cellStyle name="Normal 5 17 3 5 3 3" xfId="16749" xr:uid="{00000000-0005-0000-0000-000068410000}"/>
    <cellStyle name="Normal 5 17 3 5 3 4" xfId="16750" xr:uid="{00000000-0005-0000-0000-000069410000}"/>
    <cellStyle name="Normal 5 17 3 5 3 5" xfId="16751" xr:uid="{00000000-0005-0000-0000-00006A410000}"/>
    <cellStyle name="Normal 5 17 3 5 3 6" xfId="16752" xr:uid="{00000000-0005-0000-0000-00006B410000}"/>
    <cellStyle name="Normal 5 17 3 5 3 7" xfId="16753" xr:uid="{00000000-0005-0000-0000-00006C410000}"/>
    <cellStyle name="Normal 5 17 3 5 3 8" xfId="16754" xr:uid="{00000000-0005-0000-0000-00006D410000}"/>
    <cellStyle name="Normal 5 17 3 5 4" xfId="16755" xr:uid="{00000000-0005-0000-0000-00006E410000}"/>
    <cellStyle name="Normal 5 17 3 5 4 2" xfId="16756" xr:uid="{00000000-0005-0000-0000-00006F410000}"/>
    <cellStyle name="Normal 5 17 3 5 4 3" xfId="16757" xr:uid="{00000000-0005-0000-0000-000070410000}"/>
    <cellStyle name="Normal 5 17 3 5 4 4" xfId="16758" xr:uid="{00000000-0005-0000-0000-000071410000}"/>
    <cellStyle name="Normal 5 17 3 5 4 5" xfId="16759" xr:uid="{00000000-0005-0000-0000-000072410000}"/>
    <cellStyle name="Normal 5 17 3 5 4 6" xfId="16760" xr:uid="{00000000-0005-0000-0000-000073410000}"/>
    <cellStyle name="Normal 5 17 3 5 4 7" xfId="16761" xr:uid="{00000000-0005-0000-0000-000074410000}"/>
    <cellStyle name="Normal 5 17 3 5 4 8" xfId="16762" xr:uid="{00000000-0005-0000-0000-000075410000}"/>
    <cellStyle name="Normal 5 17 3 5 5" xfId="16763" xr:uid="{00000000-0005-0000-0000-000076410000}"/>
    <cellStyle name="Normal 5 17 3 5 5 2" xfId="16764" xr:uid="{00000000-0005-0000-0000-000077410000}"/>
    <cellStyle name="Normal 5 17 3 5 5 3" xfId="16765" xr:uid="{00000000-0005-0000-0000-000078410000}"/>
    <cellStyle name="Normal 5 17 3 5 5 4" xfId="16766" xr:uid="{00000000-0005-0000-0000-000079410000}"/>
    <cellStyle name="Normal 5 17 3 5 5 5" xfId="16767" xr:uid="{00000000-0005-0000-0000-00007A410000}"/>
    <cellStyle name="Normal 5 17 3 5 5 6" xfId="16768" xr:uid="{00000000-0005-0000-0000-00007B410000}"/>
    <cellStyle name="Normal 5 17 3 5 5 7" xfId="16769" xr:uid="{00000000-0005-0000-0000-00007C410000}"/>
    <cellStyle name="Normal 5 17 3 5 5 8" xfId="16770" xr:uid="{00000000-0005-0000-0000-00007D410000}"/>
    <cellStyle name="Normal 5 17 3 5 6" xfId="16771" xr:uid="{00000000-0005-0000-0000-00007E410000}"/>
    <cellStyle name="Normal 5 17 3 5 7" xfId="16772" xr:uid="{00000000-0005-0000-0000-00007F410000}"/>
    <cellStyle name="Normal 5 17 3 5 8" xfId="16773" xr:uid="{00000000-0005-0000-0000-000080410000}"/>
    <cellStyle name="Normal 5 17 3 5 9" xfId="16774" xr:uid="{00000000-0005-0000-0000-000081410000}"/>
    <cellStyle name="Normal 5 17 3 6" xfId="16775" xr:uid="{00000000-0005-0000-0000-000082410000}"/>
    <cellStyle name="Normal 5 17 3 6 10" xfId="16776" xr:uid="{00000000-0005-0000-0000-000083410000}"/>
    <cellStyle name="Normal 5 17 3 6 11" xfId="16777" xr:uid="{00000000-0005-0000-0000-000084410000}"/>
    <cellStyle name="Normal 5 17 3 6 12" xfId="16778" xr:uid="{00000000-0005-0000-0000-000085410000}"/>
    <cellStyle name="Normal 5 17 3 6 2" xfId="16779" xr:uid="{00000000-0005-0000-0000-000086410000}"/>
    <cellStyle name="Normal 5 17 3 6 2 2" xfId="16780" xr:uid="{00000000-0005-0000-0000-000087410000}"/>
    <cellStyle name="Normal 5 17 3 6 2 3" xfId="16781" xr:uid="{00000000-0005-0000-0000-000088410000}"/>
    <cellStyle name="Normal 5 17 3 6 2 4" xfId="16782" xr:uid="{00000000-0005-0000-0000-000089410000}"/>
    <cellStyle name="Normal 5 17 3 6 2 5" xfId="16783" xr:uid="{00000000-0005-0000-0000-00008A410000}"/>
    <cellStyle name="Normal 5 17 3 6 2 6" xfId="16784" xr:uid="{00000000-0005-0000-0000-00008B410000}"/>
    <cellStyle name="Normal 5 17 3 6 2 7" xfId="16785" xr:uid="{00000000-0005-0000-0000-00008C410000}"/>
    <cellStyle name="Normal 5 17 3 6 2 8" xfId="16786" xr:uid="{00000000-0005-0000-0000-00008D410000}"/>
    <cellStyle name="Normal 5 17 3 6 3" xfId="16787" xr:uid="{00000000-0005-0000-0000-00008E410000}"/>
    <cellStyle name="Normal 5 17 3 6 3 2" xfId="16788" xr:uid="{00000000-0005-0000-0000-00008F410000}"/>
    <cellStyle name="Normal 5 17 3 6 3 3" xfId="16789" xr:uid="{00000000-0005-0000-0000-000090410000}"/>
    <cellStyle name="Normal 5 17 3 6 3 4" xfId="16790" xr:uid="{00000000-0005-0000-0000-000091410000}"/>
    <cellStyle name="Normal 5 17 3 6 3 5" xfId="16791" xr:uid="{00000000-0005-0000-0000-000092410000}"/>
    <cellStyle name="Normal 5 17 3 6 3 6" xfId="16792" xr:uid="{00000000-0005-0000-0000-000093410000}"/>
    <cellStyle name="Normal 5 17 3 6 3 7" xfId="16793" xr:uid="{00000000-0005-0000-0000-000094410000}"/>
    <cellStyle name="Normal 5 17 3 6 3 8" xfId="16794" xr:uid="{00000000-0005-0000-0000-000095410000}"/>
    <cellStyle name="Normal 5 17 3 6 4" xfId="16795" xr:uid="{00000000-0005-0000-0000-000096410000}"/>
    <cellStyle name="Normal 5 17 3 6 4 2" xfId="16796" xr:uid="{00000000-0005-0000-0000-000097410000}"/>
    <cellStyle name="Normal 5 17 3 6 4 3" xfId="16797" xr:uid="{00000000-0005-0000-0000-000098410000}"/>
    <cellStyle name="Normal 5 17 3 6 4 4" xfId="16798" xr:uid="{00000000-0005-0000-0000-000099410000}"/>
    <cellStyle name="Normal 5 17 3 6 4 5" xfId="16799" xr:uid="{00000000-0005-0000-0000-00009A410000}"/>
    <cellStyle name="Normal 5 17 3 6 4 6" xfId="16800" xr:uid="{00000000-0005-0000-0000-00009B410000}"/>
    <cellStyle name="Normal 5 17 3 6 4 7" xfId="16801" xr:uid="{00000000-0005-0000-0000-00009C410000}"/>
    <cellStyle name="Normal 5 17 3 6 4 8" xfId="16802" xr:uid="{00000000-0005-0000-0000-00009D410000}"/>
    <cellStyle name="Normal 5 17 3 6 5" xfId="16803" xr:uid="{00000000-0005-0000-0000-00009E410000}"/>
    <cellStyle name="Normal 5 17 3 6 5 2" xfId="16804" xr:uid="{00000000-0005-0000-0000-00009F410000}"/>
    <cellStyle name="Normal 5 17 3 6 5 3" xfId="16805" xr:uid="{00000000-0005-0000-0000-0000A0410000}"/>
    <cellStyle name="Normal 5 17 3 6 5 4" xfId="16806" xr:uid="{00000000-0005-0000-0000-0000A1410000}"/>
    <cellStyle name="Normal 5 17 3 6 5 5" xfId="16807" xr:uid="{00000000-0005-0000-0000-0000A2410000}"/>
    <cellStyle name="Normal 5 17 3 6 5 6" xfId="16808" xr:uid="{00000000-0005-0000-0000-0000A3410000}"/>
    <cellStyle name="Normal 5 17 3 6 5 7" xfId="16809" xr:uid="{00000000-0005-0000-0000-0000A4410000}"/>
    <cellStyle name="Normal 5 17 3 6 5 8" xfId="16810" xr:uid="{00000000-0005-0000-0000-0000A5410000}"/>
    <cellStyle name="Normal 5 17 3 6 6" xfId="16811" xr:uid="{00000000-0005-0000-0000-0000A6410000}"/>
    <cellStyle name="Normal 5 17 3 6 7" xfId="16812" xr:uid="{00000000-0005-0000-0000-0000A7410000}"/>
    <cellStyle name="Normal 5 17 3 6 8" xfId="16813" xr:uid="{00000000-0005-0000-0000-0000A8410000}"/>
    <cellStyle name="Normal 5 17 3 6 9" xfId="16814" xr:uid="{00000000-0005-0000-0000-0000A9410000}"/>
    <cellStyle name="Normal 5 17 3 7" xfId="16815" xr:uid="{00000000-0005-0000-0000-0000AA410000}"/>
    <cellStyle name="Normal 5 17 3 7 10" xfId="16816" xr:uid="{00000000-0005-0000-0000-0000AB410000}"/>
    <cellStyle name="Normal 5 17 3 7 11" xfId="16817" xr:uid="{00000000-0005-0000-0000-0000AC410000}"/>
    <cellStyle name="Normal 5 17 3 7 12" xfId="16818" xr:uid="{00000000-0005-0000-0000-0000AD410000}"/>
    <cellStyle name="Normal 5 17 3 7 2" xfId="16819" xr:uid="{00000000-0005-0000-0000-0000AE410000}"/>
    <cellStyle name="Normal 5 17 3 7 2 2" xfId="16820" xr:uid="{00000000-0005-0000-0000-0000AF410000}"/>
    <cellStyle name="Normal 5 17 3 7 2 3" xfId="16821" xr:uid="{00000000-0005-0000-0000-0000B0410000}"/>
    <cellStyle name="Normal 5 17 3 7 2 4" xfId="16822" xr:uid="{00000000-0005-0000-0000-0000B1410000}"/>
    <cellStyle name="Normal 5 17 3 7 2 5" xfId="16823" xr:uid="{00000000-0005-0000-0000-0000B2410000}"/>
    <cellStyle name="Normal 5 17 3 7 2 6" xfId="16824" xr:uid="{00000000-0005-0000-0000-0000B3410000}"/>
    <cellStyle name="Normal 5 17 3 7 2 7" xfId="16825" xr:uid="{00000000-0005-0000-0000-0000B4410000}"/>
    <cellStyle name="Normal 5 17 3 7 2 8" xfId="16826" xr:uid="{00000000-0005-0000-0000-0000B5410000}"/>
    <cellStyle name="Normal 5 17 3 7 3" xfId="16827" xr:uid="{00000000-0005-0000-0000-0000B6410000}"/>
    <cellStyle name="Normal 5 17 3 7 3 2" xfId="16828" xr:uid="{00000000-0005-0000-0000-0000B7410000}"/>
    <cellStyle name="Normal 5 17 3 7 3 3" xfId="16829" xr:uid="{00000000-0005-0000-0000-0000B8410000}"/>
    <cellStyle name="Normal 5 17 3 7 3 4" xfId="16830" xr:uid="{00000000-0005-0000-0000-0000B9410000}"/>
    <cellStyle name="Normal 5 17 3 7 3 5" xfId="16831" xr:uid="{00000000-0005-0000-0000-0000BA410000}"/>
    <cellStyle name="Normal 5 17 3 7 3 6" xfId="16832" xr:uid="{00000000-0005-0000-0000-0000BB410000}"/>
    <cellStyle name="Normal 5 17 3 7 3 7" xfId="16833" xr:uid="{00000000-0005-0000-0000-0000BC410000}"/>
    <cellStyle name="Normal 5 17 3 7 3 8" xfId="16834" xr:uid="{00000000-0005-0000-0000-0000BD410000}"/>
    <cellStyle name="Normal 5 17 3 7 4" xfId="16835" xr:uid="{00000000-0005-0000-0000-0000BE410000}"/>
    <cellStyle name="Normal 5 17 3 7 4 2" xfId="16836" xr:uid="{00000000-0005-0000-0000-0000BF410000}"/>
    <cellStyle name="Normal 5 17 3 7 4 3" xfId="16837" xr:uid="{00000000-0005-0000-0000-0000C0410000}"/>
    <cellStyle name="Normal 5 17 3 7 4 4" xfId="16838" xr:uid="{00000000-0005-0000-0000-0000C1410000}"/>
    <cellStyle name="Normal 5 17 3 7 4 5" xfId="16839" xr:uid="{00000000-0005-0000-0000-0000C2410000}"/>
    <cellStyle name="Normal 5 17 3 7 4 6" xfId="16840" xr:uid="{00000000-0005-0000-0000-0000C3410000}"/>
    <cellStyle name="Normal 5 17 3 7 4 7" xfId="16841" xr:uid="{00000000-0005-0000-0000-0000C4410000}"/>
    <cellStyle name="Normal 5 17 3 7 4 8" xfId="16842" xr:uid="{00000000-0005-0000-0000-0000C5410000}"/>
    <cellStyle name="Normal 5 17 3 7 5" xfId="16843" xr:uid="{00000000-0005-0000-0000-0000C6410000}"/>
    <cellStyle name="Normal 5 17 3 7 5 2" xfId="16844" xr:uid="{00000000-0005-0000-0000-0000C7410000}"/>
    <cellStyle name="Normal 5 17 3 7 5 3" xfId="16845" xr:uid="{00000000-0005-0000-0000-0000C8410000}"/>
    <cellStyle name="Normal 5 17 3 7 5 4" xfId="16846" xr:uid="{00000000-0005-0000-0000-0000C9410000}"/>
    <cellStyle name="Normal 5 17 3 7 5 5" xfId="16847" xr:uid="{00000000-0005-0000-0000-0000CA410000}"/>
    <cellStyle name="Normal 5 17 3 7 5 6" xfId="16848" xr:uid="{00000000-0005-0000-0000-0000CB410000}"/>
    <cellStyle name="Normal 5 17 3 7 5 7" xfId="16849" xr:uid="{00000000-0005-0000-0000-0000CC410000}"/>
    <cellStyle name="Normal 5 17 3 7 5 8" xfId="16850" xr:uid="{00000000-0005-0000-0000-0000CD410000}"/>
    <cellStyle name="Normal 5 17 3 7 6" xfId="16851" xr:uid="{00000000-0005-0000-0000-0000CE410000}"/>
    <cellStyle name="Normal 5 17 3 7 7" xfId="16852" xr:uid="{00000000-0005-0000-0000-0000CF410000}"/>
    <cellStyle name="Normal 5 17 3 7 8" xfId="16853" xr:uid="{00000000-0005-0000-0000-0000D0410000}"/>
    <cellStyle name="Normal 5 17 3 7 9" xfId="16854" xr:uid="{00000000-0005-0000-0000-0000D1410000}"/>
    <cellStyle name="Normal 5 17 3 8" xfId="16855" xr:uid="{00000000-0005-0000-0000-0000D2410000}"/>
    <cellStyle name="Normal 5 17 3 8 10" xfId="16856" xr:uid="{00000000-0005-0000-0000-0000D3410000}"/>
    <cellStyle name="Normal 5 17 3 8 11" xfId="16857" xr:uid="{00000000-0005-0000-0000-0000D4410000}"/>
    <cellStyle name="Normal 5 17 3 8 12" xfId="16858" xr:uid="{00000000-0005-0000-0000-0000D5410000}"/>
    <cellStyle name="Normal 5 17 3 8 2" xfId="16859" xr:uid="{00000000-0005-0000-0000-0000D6410000}"/>
    <cellStyle name="Normal 5 17 3 8 2 2" xfId="16860" xr:uid="{00000000-0005-0000-0000-0000D7410000}"/>
    <cellStyle name="Normal 5 17 3 8 2 3" xfId="16861" xr:uid="{00000000-0005-0000-0000-0000D8410000}"/>
    <cellStyle name="Normal 5 17 3 8 2 4" xfId="16862" xr:uid="{00000000-0005-0000-0000-0000D9410000}"/>
    <cellStyle name="Normal 5 17 3 8 2 5" xfId="16863" xr:uid="{00000000-0005-0000-0000-0000DA410000}"/>
    <cellStyle name="Normal 5 17 3 8 2 6" xfId="16864" xr:uid="{00000000-0005-0000-0000-0000DB410000}"/>
    <cellStyle name="Normal 5 17 3 8 2 7" xfId="16865" xr:uid="{00000000-0005-0000-0000-0000DC410000}"/>
    <cellStyle name="Normal 5 17 3 8 2 8" xfId="16866" xr:uid="{00000000-0005-0000-0000-0000DD410000}"/>
    <cellStyle name="Normal 5 17 3 8 3" xfId="16867" xr:uid="{00000000-0005-0000-0000-0000DE410000}"/>
    <cellStyle name="Normal 5 17 3 8 3 2" xfId="16868" xr:uid="{00000000-0005-0000-0000-0000DF410000}"/>
    <cellStyle name="Normal 5 17 3 8 3 3" xfId="16869" xr:uid="{00000000-0005-0000-0000-0000E0410000}"/>
    <cellStyle name="Normal 5 17 3 8 3 4" xfId="16870" xr:uid="{00000000-0005-0000-0000-0000E1410000}"/>
    <cellStyle name="Normal 5 17 3 8 3 5" xfId="16871" xr:uid="{00000000-0005-0000-0000-0000E2410000}"/>
    <cellStyle name="Normal 5 17 3 8 3 6" xfId="16872" xr:uid="{00000000-0005-0000-0000-0000E3410000}"/>
    <cellStyle name="Normal 5 17 3 8 3 7" xfId="16873" xr:uid="{00000000-0005-0000-0000-0000E4410000}"/>
    <cellStyle name="Normal 5 17 3 8 3 8" xfId="16874" xr:uid="{00000000-0005-0000-0000-0000E5410000}"/>
    <cellStyle name="Normal 5 17 3 8 4" xfId="16875" xr:uid="{00000000-0005-0000-0000-0000E6410000}"/>
    <cellStyle name="Normal 5 17 3 8 4 2" xfId="16876" xr:uid="{00000000-0005-0000-0000-0000E7410000}"/>
    <cellStyle name="Normal 5 17 3 8 4 3" xfId="16877" xr:uid="{00000000-0005-0000-0000-0000E8410000}"/>
    <cellStyle name="Normal 5 17 3 8 4 4" xfId="16878" xr:uid="{00000000-0005-0000-0000-0000E9410000}"/>
    <cellStyle name="Normal 5 17 3 8 4 5" xfId="16879" xr:uid="{00000000-0005-0000-0000-0000EA410000}"/>
    <cellStyle name="Normal 5 17 3 8 4 6" xfId="16880" xr:uid="{00000000-0005-0000-0000-0000EB410000}"/>
    <cellStyle name="Normal 5 17 3 8 4 7" xfId="16881" xr:uid="{00000000-0005-0000-0000-0000EC410000}"/>
    <cellStyle name="Normal 5 17 3 8 4 8" xfId="16882" xr:uid="{00000000-0005-0000-0000-0000ED410000}"/>
    <cellStyle name="Normal 5 17 3 8 5" xfId="16883" xr:uid="{00000000-0005-0000-0000-0000EE410000}"/>
    <cellStyle name="Normal 5 17 3 8 5 2" xfId="16884" xr:uid="{00000000-0005-0000-0000-0000EF410000}"/>
    <cellStyle name="Normal 5 17 3 8 5 3" xfId="16885" xr:uid="{00000000-0005-0000-0000-0000F0410000}"/>
    <cellStyle name="Normal 5 17 3 8 5 4" xfId="16886" xr:uid="{00000000-0005-0000-0000-0000F1410000}"/>
    <cellStyle name="Normal 5 17 3 8 5 5" xfId="16887" xr:uid="{00000000-0005-0000-0000-0000F2410000}"/>
    <cellStyle name="Normal 5 17 3 8 5 6" xfId="16888" xr:uid="{00000000-0005-0000-0000-0000F3410000}"/>
    <cellStyle name="Normal 5 17 3 8 5 7" xfId="16889" xr:uid="{00000000-0005-0000-0000-0000F4410000}"/>
    <cellStyle name="Normal 5 17 3 8 5 8" xfId="16890" xr:uid="{00000000-0005-0000-0000-0000F5410000}"/>
    <cellStyle name="Normal 5 17 3 8 6" xfId="16891" xr:uid="{00000000-0005-0000-0000-0000F6410000}"/>
    <cellStyle name="Normal 5 17 3 8 7" xfId="16892" xr:uid="{00000000-0005-0000-0000-0000F7410000}"/>
    <cellStyle name="Normal 5 17 3 8 8" xfId="16893" xr:uid="{00000000-0005-0000-0000-0000F8410000}"/>
    <cellStyle name="Normal 5 17 3 8 9" xfId="16894" xr:uid="{00000000-0005-0000-0000-0000F9410000}"/>
    <cellStyle name="Normal 5 17 3 9" xfId="16895" xr:uid="{00000000-0005-0000-0000-0000FA410000}"/>
    <cellStyle name="Normal 5 17 3 9 10" xfId="16896" xr:uid="{00000000-0005-0000-0000-0000FB410000}"/>
    <cellStyle name="Normal 5 17 3 9 11" xfId="16897" xr:uid="{00000000-0005-0000-0000-0000FC410000}"/>
    <cellStyle name="Normal 5 17 3 9 12" xfId="16898" xr:uid="{00000000-0005-0000-0000-0000FD410000}"/>
    <cellStyle name="Normal 5 17 3 9 2" xfId="16899" xr:uid="{00000000-0005-0000-0000-0000FE410000}"/>
    <cellStyle name="Normal 5 17 3 9 2 2" xfId="16900" xr:uid="{00000000-0005-0000-0000-0000FF410000}"/>
    <cellStyle name="Normal 5 17 3 9 2 3" xfId="16901" xr:uid="{00000000-0005-0000-0000-000000420000}"/>
    <cellStyle name="Normal 5 17 3 9 2 4" xfId="16902" xr:uid="{00000000-0005-0000-0000-000001420000}"/>
    <cellStyle name="Normal 5 17 3 9 2 5" xfId="16903" xr:uid="{00000000-0005-0000-0000-000002420000}"/>
    <cellStyle name="Normal 5 17 3 9 2 6" xfId="16904" xr:uid="{00000000-0005-0000-0000-000003420000}"/>
    <cellStyle name="Normal 5 17 3 9 2 7" xfId="16905" xr:uid="{00000000-0005-0000-0000-000004420000}"/>
    <cellStyle name="Normal 5 17 3 9 2 8" xfId="16906" xr:uid="{00000000-0005-0000-0000-000005420000}"/>
    <cellStyle name="Normal 5 17 3 9 3" xfId="16907" xr:uid="{00000000-0005-0000-0000-000006420000}"/>
    <cellStyle name="Normal 5 17 3 9 3 2" xfId="16908" xr:uid="{00000000-0005-0000-0000-000007420000}"/>
    <cellStyle name="Normal 5 17 3 9 3 3" xfId="16909" xr:uid="{00000000-0005-0000-0000-000008420000}"/>
    <cellStyle name="Normal 5 17 3 9 3 4" xfId="16910" xr:uid="{00000000-0005-0000-0000-000009420000}"/>
    <cellStyle name="Normal 5 17 3 9 3 5" xfId="16911" xr:uid="{00000000-0005-0000-0000-00000A420000}"/>
    <cellStyle name="Normal 5 17 3 9 3 6" xfId="16912" xr:uid="{00000000-0005-0000-0000-00000B420000}"/>
    <cellStyle name="Normal 5 17 3 9 3 7" xfId="16913" xr:uid="{00000000-0005-0000-0000-00000C420000}"/>
    <cellStyle name="Normal 5 17 3 9 3 8" xfId="16914" xr:uid="{00000000-0005-0000-0000-00000D420000}"/>
    <cellStyle name="Normal 5 17 3 9 4" xfId="16915" xr:uid="{00000000-0005-0000-0000-00000E420000}"/>
    <cellStyle name="Normal 5 17 3 9 4 2" xfId="16916" xr:uid="{00000000-0005-0000-0000-00000F420000}"/>
    <cellStyle name="Normal 5 17 3 9 4 3" xfId="16917" xr:uid="{00000000-0005-0000-0000-000010420000}"/>
    <cellStyle name="Normal 5 17 3 9 4 4" xfId="16918" xr:uid="{00000000-0005-0000-0000-000011420000}"/>
    <cellStyle name="Normal 5 17 3 9 4 5" xfId="16919" xr:uid="{00000000-0005-0000-0000-000012420000}"/>
    <cellStyle name="Normal 5 17 3 9 4 6" xfId="16920" xr:uid="{00000000-0005-0000-0000-000013420000}"/>
    <cellStyle name="Normal 5 17 3 9 4 7" xfId="16921" xr:uid="{00000000-0005-0000-0000-000014420000}"/>
    <cellStyle name="Normal 5 17 3 9 4 8" xfId="16922" xr:uid="{00000000-0005-0000-0000-000015420000}"/>
    <cellStyle name="Normal 5 17 3 9 5" xfId="16923" xr:uid="{00000000-0005-0000-0000-000016420000}"/>
    <cellStyle name="Normal 5 17 3 9 5 2" xfId="16924" xr:uid="{00000000-0005-0000-0000-000017420000}"/>
    <cellStyle name="Normal 5 17 3 9 5 3" xfId="16925" xr:uid="{00000000-0005-0000-0000-000018420000}"/>
    <cellStyle name="Normal 5 17 3 9 5 4" xfId="16926" xr:uid="{00000000-0005-0000-0000-000019420000}"/>
    <cellStyle name="Normal 5 17 3 9 5 5" xfId="16927" xr:uid="{00000000-0005-0000-0000-00001A420000}"/>
    <cellStyle name="Normal 5 17 3 9 5 6" xfId="16928" xr:uid="{00000000-0005-0000-0000-00001B420000}"/>
    <cellStyle name="Normal 5 17 3 9 5 7" xfId="16929" xr:uid="{00000000-0005-0000-0000-00001C420000}"/>
    <cellStyle name="Normal 5 17 3 9 5 8" xfId="16930" xr:uid="{00000000-0005-0000-0000-00001D420000}"/>
    <cellStyle name="Normal 5 17 3 9 6" xfId="16931" xr:uid="{00000000-0005-0000-0000-00001E420000}"/>
    <cellStyle name="Normal 5 17 3 9 7" xfId="16932" xr:uid="{00000000-0005-0000-0000-00001F420000}"/>
    <cellStyle name="Normal 5 17 3 9 8" xfId="16933" xr:uid="{00000000-0005-0000-0000-000020420000}"/>
    <cellStyle name="Normal 5 17 3 9 9" xfId="16934" xr:uid="{00000000-0005-0000-0000-000021420000}"/>
    <cellStyle name="Normal 5 17 4" xfId="16935" xr:uid="{00000000-0005-0000-0000-000022420000}"/>
    <cellStyle name="Normal 5 17 4 10" xfId="16936" xr:uid="{00000000-0005-0000-0000-000023420000}"/>
    <cellStyle name="Normal 5 17 4 10 10" xfId="16937" xr:uid="{00000000-0005-0000-0000-000024420000}"/>
    <cellStyle name="Normal 5 17 4 10 11" xfId="16938" xr:uid="{00000000-0005-0000-0000-000025420000}"/>
    <cellStyle name="Normal 5 17 4 10 12" xfId="16939" xr:uid="{00000000-0005-0000-0000-000026420000}"/>
    <cellStyle name="Normal 5 17 4 10 2" xfId="16940" xr:uid="{00000000-0005-0000-0000-000027420000}"/>
    <cellStyle name="Normal 5 17 4 10 2 2" xfId="16941" xr:uid="{00000000-0005-0000-0000-000028420000}"/>
    <cellStyle name="Normal 5 17 4 10 2 3" xfId="16942" xr:uid="{00000000-0005-0000-0000-000029420000}"/>
    <cellStyle name="Normal 5 17 4 10 2 4" xfId="16943" xr:uid="{00000000-0005-0000-0000-00002A420000}"/>
    <cellStyle name="Normal 5 17 4 10 2 5" xfId="16944" xr:uid="{00000000-0005-0000-0000-00002B420000}"/>
    <cellStyle name="Normal 5 17 4 10 2 6" xfId="16945" xr:uid="{00000000-0005-0000-0000-00002C420000}"/>
    <cellStyle name="Normal 5 17 4 10 2 7" xfId="16946" xr:uid="{00000000-0005-0000-0000-00002D420000}"/>
    <cellStyle name="Normal 5 17 4 10 2 8" xfId="16947" xr:uid="{00000000-0005-0000-0000-00002E420000}"/>
    <cellStyle name="Normal 5 17 4 10 3" xfId="16948" xr:uid="{00000000-0005-0000-0000-00002F420000}"/>
    <cellStyle name="Normal 5 17 4 10 3 2" xfId="16949" xr:uid="{00000000-0005-0000-0000-000030420000}"/>
    <cellStyle name="Normal 5 17 4 10 3 3" xfId="16950" xr:uid="{00000000-0005-0000-0000-000031420000}"/>
    <cellStyle name="Normal 5 17 4 10 3 4" xfId="16951" xr:uid="{00000000-0005-0000-0000-000032420000}"/>
    <cellStyle name="Normal 5 17 4 10 3 5" xfId="16952" xr:uid="{00000000-0005-0000-0000-000033420000}"/>
    <cellStyle name="Normal 5 17 4 10 3 6" xfId="16953" xr:uid="{00000000-0005-0000-0000-000034420000}"/>
    <cellStyle name="Normal 5 17 4 10 3 7" xfId="16954" xr:uid="{00000000-0005-0000-0000-000035420000}"/>
    <cellStyle name="Normal 5 17 4 10 3 8" xfId="16955" xr:uid="{00000000-0005-0000-0000-000036420000}"/>
    <cellStyle name="Normal 5 17 4 10 4" xfId="16956" xr:uid="{00000000-0005-0000-0000-000037420000}"/>
    <cellStyle name="Normal 5 17 4 10 4 2" xfId="16957" xr:uid="{00000000-0005-0000-0000-000038420000}"/>
    <cellStyle name="Normal 5 17 4 10 4 3" xfId="16958" xr:uid="{00000000-0005-0000-0000-000039420000}"/>
    <cellStyle name="Normal 5 17 4 10 4 4" xfId="16959" xr:uid="{00000000-0005-0000-0000-00003A420000}"/>
    <cellStyle name="Normal 5 17 4 10 4 5" xfId="16960" xr:uid="{00000000-0005-0000-0000-00003B420000}"/>
    <cellStyle name="Normal 5 17 4 10 4 6" xfId="16961" xr:uid="{00000000-0005-0000-0000-00003C420000}"/>
    <cellStyle name="Normal 5 17 4 10 4 7" xfId="16962" xr:uid="{00000000-0005-0000-0000-00003D420000}"/>
    <cellStyle name="Normal 5 17 4 10 4 8" xfId="16963" xr:uid="{00000000-0005-0000-0000-00003E420000}"/>
    <cellStyle name="Normal 5 17 4 10 5" xfId="16964" xr:uid="{00000000-0005-0000-0000-00003F420000}"/>
    <cellStyle name="Normal 5 17 4 10 5 2" xfId="16965" xr:uid="{00000000-0005-0000-0000-000040420000}"/>
    <cellStyle name="Normal 5 17 4 10 5 3" xfId="16966" xr:uid="{00000000-0005-0000-0000-000041420000}"/>
    <cellStyle name="Normal 5 17 4 10 5 4" xfId="16967" xr:uid="{00000000-0005-0000-0000-000042420000}"/>
    <cellStyle name="Normal 5 17 4 10 5 5" xfId="16968" xr:uid="{00000000-0005-0000-0000-000043420000}"/>
    <cellStyle name="Normal 5 17 4 10 5 6" xfId="16969" xr:uid="{00000000-0005-0000-0000-000044420000}"/>
    <cellStyle name="Normal 5 17 4 10 5 7" xfId="16970" xr:uid="{00000000-0005-0000-0000-000045420000}"/>
    <cellStyle name="Normal 5 17 4 10 5 8" xfId="16971" xr:uid="{00000000-0005-0000-0000-000046420000}"/>
    <cellStyle name="Normal 5 17 4 10 6" xfId="16972" xr:uid="{00000000-0005-0000-0000-000047420000}"/>
    <cellStyle name="Normal 5 17 4 10 7" xfId="16973" xr:uid="{00000000-0005-0000-0000-000048420000}"/>
    <cellStyle name="Normal 5 17 4 10 8" xfId="16974" xr:uid="{00000000-0005-0000-0000-000049420000}"/>
    <cellStyle name="Normal 5 17 4 10 9" xfId="16975" xr:uid="{00000000-0005-0000-0000-00004A420000}"/>
    <cellStyle name="Normal 5 17 4 11" xfId="16976" xr:uid="{00000000-0005-0000-0000-00004B420000}"/>
    <cellStyle name="Normal 5 17 4 11 10" xfId="16977" xr:uid="{00000000-0005-0000-0000-00004C420000}"/>
    <cellStyle name="Normal 5 17 4 11 11" xfId="16978" xr:uid="{00000000-0005-0000-0000-00004D420000}"/>
    <cellStyle name="Normal 5 17 4 11 12" xfId="16979" xr:uid="{00000000-0005-0000-0000-00004E420000}"/>
    <cellStyle name="Normal 5 17 4 11 2" xfId="16980" xr:uid="{00000000-0005-0000-0000-00004F420000}"/>
    <cellStyle name="Normal 5 17 4 11 2 2" xfId="16981" xr:uid="{00000000-0005-0000-0000-000050420000}"/>
    <cellStyle name="Normal 5 17 4 11 2 3" xfId="16982" xr:uid="{00000000-0005-0000-0000-000051420000}"/>
    <cellStyle name="Normal 5 17 4 11 2 4" xfId="16983" xr:uid="{00000000-0005-0000-0000-000052420000}"/>
    <cellStyle name="Normal 5 17 4 11 2 5" xfId="16984" xr:uid="{00000000-0005-0000-0000-000053420000}"/>
    <cellStyle name="Normal 5 17 4 11 2 6" xfId="16985" xr:uid="{00000000-0005-0000-0000-000054420000}"/>
    <cellStyle name="Normal 5 17 4 11 2 7" xfId="16986" xr:uid="{00000000-0005-0000-0000-000055420000}"/>
    <cellStyle name="Normal 5 17 4 11 2 8" xfId="16987" xr:uid="{00000000-0005-0000-0000-000056420000}"/>
    <cellStyle name="Normal 5 17 4 11 3" xfId="16988" xr:uid="{00000000-0005-0000-0000-000057420000}"/>
    <cellStyle name="Normal 5 17 4 11 3 2" xfId="16989" xr:uid="{00000000-0005-0000-0000-000058420000}"/>
    <cellStyle name="Normal 5 17 4 11 3 3" xfId="16990" xr:uid="{00000000-0005-0000-0000-000059420000}"/>
    <cellStyle name="Normal 5 17 4 11 3 4" xfId="16991" xr:uid="{00000000-0005-0000-0000-00005A420000}"/>
    <cellStyle name="Normal 5 17 4 11 3 5" xfId="16992" xr:uid="{00000000-0005-0000-0000-00005B420000}"/>
    <cellStyle name="Normal 5 17 4 11 3 6" xfId="16993" xr:uid="{00000000-0005-0000-0000-00005C420000}"/>
    <cellStyle name="Normal 5 17 4 11 3 7" xfId="16994" xr:uid="{00000000-0005-0000-0000-00005D420000}"/>
    <cellStyle name="Normal 5 17 4 11 3 8" xfId="16995" xr:uid="{00000000-0005-0000-0000-00005E420000}"/>
    <cellStyle name="Normal 5 17 4 11 4" xfId="16996" xr:uid="{00000000-0005-0000-0000-00005F420000}"/>
    <cellStyle name="Normal 5 17 4 11 4 2" xfId="16997" xr:uid="{00000000-0005-0000-0000-000060420000}"/>
    <cellStyle name="Normal 5 17 4 11 4 3" xfId="16998" xr:uid="{00000000-0005-0000-0000-000061420000}"/>
    <cellStyle name="Normal 5 17 4 11 4 4" xfId="16999" xr:uid="{00000000-0005-0000-0000-000062420000}"/>
    <cellStyle name="Normal 5 17 4 11 4 5" xfId="17000" xr:uid="{00000000-0005-0000-0000-000063420000}"/>
    <cellStyle name="Normal 5 17 4 11 4 6" xfId="17001" xr:uid="{00000000-0005-0000-0000-000064420000}"/>
    <cellStyle name="Normal 5 17 4 11 4 7" xfId="17002" xr:uid="{00000000-0005-0000-0000-000065420000}"/>
    <cellStyle name="Normal 5 17 4 11 4 8" xfId="17003" xr:uid="{00000000-0005-0000-0000-000066420000}"/>
    <cellStyle name="Normal 5 17 4 11 5" xfId="17004" xr:uid="{00000000-0005-0000-0000-000067420000}"/>
    <cellStyle name="Normal 5 17 4 11 5 2" xfId="17005" xr:uid="{00000000-0005-0000-0000-000068420000}"/>
    <cellStyle name="Normal 5 17 4 11 5 3" xfId="17006" xr:uid="{00000000-0005-0000-0000-000069420000}"/>
    <cellStyle name="Normal 5 17 4 11 5 4" xfId="17007" xr:uid="{00000000-0005-0000-0000-00006A420000}"/>
    <cellStyle name="Normal 5 17 4 11 5 5" xfId="17008" xr:uid="{00000000-0005-0000-0000-00006B420000}"/>
    <cellStyle name="Normal 5 17 4 11 5 6" xfId="17009" xr:uid="{00000000-0005-0000-0000-00006C420000}"/>
    <cellStyle name="Normal 5 17 4 11 5 7" xfId="17010" xr:uid="{00000000-0005-0000-0000-00006D420000}"/>
    <cellStyle name="Normal 5 17 4 11 5 8" xfId="17011" xr:uid="{00000000-0005-0000-0000-00006E420000}"/>
    <cellStyle name="Normal 5 17 4 11 6" xfId="17012" xr:uid="{00000000-0005-0000-0000-00006F420000}"/>
    <cellStyle name="Normal 5 17 4 11 7" xfId="17013" xr:uid="{00000000-0005-0000-0000-000070420000}"/>
    <cellStyle name="Normal 5 17 4 11 8" xfId="17014" xr:uid="{00000000-0005-0000-0000-000071420000}"/>
    <cellStyle name="Normal 5 17 4 11 9" xfId="17015" xr:uid="{00000000-0005-0000-0000-000072420000}"/>
    <cellStyle name="Normal 5 17 4 12" xfId="17016" xr:uid="{00000000-0005-0000-0000-000073420000}"/>
    <cellStyle name="Normal 5 17 4 12 10" xfId="17017" xr:uid="{00000000-0005-0000-0000-000074420000}"/>
    <cellStyle name="Normal 5 17 4 12 11" xfId="17018" xr:uid="{00000000-0005-0000-0000-000075420000}"/>
    <cellStyle name="Normal 5 17 4 12 12" xfId="17019" xr:uid="{00000000-0005-0000-0000-000076420000}"/>
    <cellStyle name="Normal 5 17 4 12 2" xfId="17020" xr:uid="{00000000-0005-0000-0000-000077420000}"/>
    <cellStyle name="Normal 5 17 4 12 2 2" xfId="17021" xr:uid="{00000000-0005-0000-0000-000078420000}"/>
    <cellStyle name="Normal 5 17 4 12 2 3" xfId="17022" xr:uid="{00000000-0005-0000-0000-000079420000}"/>
    <cellStyle name="Normal 5 17 4 12 2 4" xfId="17023" xr:uid="{00000000-0005-0000-0000-00007A420000}"/>
    <cellStyle name="Normal 5 17 4 12 2 5" xfId="17024" xr:uid="{00000000-0005-0000-0000-00007B420000}"/>
    <cellStyle name="Normal 5 17 4 12 2 6" xfId="17025" xr:uid="{00000000-0005-0000-0000-00007C420000}"/>
    <cellStyle name="Normal 5 17 4 12 2 7" xfId="17026" xr:uid="{00000000-0005-0000-0000-00007D420000}"/>
    <cellStyle name="Normal 5 17 4 12 2 8" xfId="17027" xr:uid="{00000000-0005-0000-0000-00007E420000}"/>
    <cellStyle name="Normal 5 17 4 12 3" xfId="17028" xr:uid="{00000000-0005-0000-0000-00007F420000}"/>
    <cellStyle name="Normal 5 17 4 12 3 2" xfId="17029" xr:uid="{00000000-0005-0000-0000-000080420000}"/>
    <cellStyle name="Normal 5 17 4 12 3 3" xfId="17030" xr:uid="{00000000-0005-0000-0000-000081420000}"/>
    <cellStyle name="Normal 5 17 4 12 3 4" xfId="17031" xr:uid="{00000000-0005-0000-0000-000082420000}"/>
    <cellStyle name="Normal 5 17 4 12 3 5" xfId="17032" xr:uid="{00000000-0005-0000-0000-000083420000}"/>
    <cellStyle name="Normal 5 17 4 12 3 6" xfId="17033" xr:uid="{00000000-0005-0000-0000-000084420000}"/>
    <cellStyle name="Normal 5 17 4 12 3 7" xfId="17034" xr:uid="{00000000-0005-0000-0000-000085420000}"/>
    <cellStyle name="Normal 5 17 4 12 3 8" xfId="17035" xr:uid="{00000000-0005-0000-0000-000086420000}"/>
    <cellStyle name="Normal 5 17 4 12 4" xfId="17036" xr:uid="{00000000-0005-0000-0000-000087420000}"/>
    <cellStyle name="Normal 5 17 4 12 4 2" xfId="17037" xr:uid="{00000000-0005-0000-0000-000088420000}"/>
    <cellStyle name="Normal 5 17 4 12 4 3" xfId="17038" xr:uid="{00000000-0005-0000-0000-000089420000}"/>
    <cellStyle name="Normal 5 17 4 12 4 4" xfId="17039" xr:uid="{00000000-0005-0000-0000-00008A420000}"/>
    <cellStyle name="Normal 5 17 4 12 4 5" xfId="17040" xr:uid="{00000000-0005-0000-0000-00008B420000}"/>
    <cellStyle name="Normal 5 17 4 12 4 6" xfId="17041" xr:uid="{00000000-0005-0000-0000-00008C420000}"/>
    <cellStyle name="Normal 5 17 4 12 4 7" xfId="17042" xr:uid="{00000000-0005-0000-0000-00008D420000}"/>
    <cellStyle name="Normal 5 17 4 12 4 8" xfId="17043" xr:uid="{00000000-0005-0000-0000-00008E420000}"/>
    <cellStyle name="Normal 5 17 4 12 5" xfId="17044" xr:uid="{00000000-0005-0000-0000-00008F420000}"/>
    <cellStyle name="Normal 5 17 4 12 5 2" xfId="17045" xr:uid="{00000000-0005-0000-0000-000090420000}"/>
    <cellStyle name="Normal 5 17 4 12 5 3" xfId="17046" xr:uid="{00000000-0005-0000-0000-000091420000}"/>
    <cellStyle name="Normal 5 17 4 12 5 4" xfId="17047" xr:uid="{00000000-0005-0000-0000-000092420000}"/>
    <cellStyle name="Normal 5 17 4 12 5 5" xfId="17048" xr:uid="{00000000-0005-0000-0000-000093420000}"/>
    <cellStyle name="Normal 5 17 4 12 5 6" xfId="17049" xr:uid="{00000000-0005-0000-0000-000094420000}"/>
    <cellStyle name="Normal 5 17 4 12 5 7" xfId="17050" xr:uid="{00000000-0005-0000-0000-000095420000}"/>
    <cellStyle name="Normal 5 17 4 12 5 8" xfId="17051" xr:uid="{00000000-0005-0000-0000-000096420000}"/>
    <cellStyle name="Normal 5 17 4 12 6" xfId="17052" xr:uid="{00000000-0005-0000-0000-000097420000}"/>
    <cellStyle name="Normal 5 17 4 12 7" xfId="17053" xr:uid="{00000000-0005-0000-0000-000098420000}"/>
    <cellStyle name="Normal 5 17 4 12 8" xfId="17054" xr:uid="{00000000-0005-0000-0000-000099420000}"/>
    <cellStyle name="Normal 5 17 4 12 9" xfId="17055" xr:uid="{00000000-0005-0000-0000-00009A420000}"/>
    <cellStyle name="Normal 5 17 4 13" xfId="17056" xr:uid="{00000000-0005-0000-0000-00009B420000}"/>
    <cellStyle name="Normal 5 17 4 13 10" xfId="17057" xr:uid="{00000000-0005-0000-0000-00009C420000}"/>
    <cellStyle name="Normal 5 17 4 13 11" xfId="17058" xr:uid="{00000000-0005-0000-0000-00009D420000}"/>
    <cellStyle name="Normal 5 17 4 13 12" xfId="17059" xr:uid="{00000000-0005-0000-0000-00009E420000}"/>
    <cellStyle name="Normal 5 17 4 13 2" xfId="17060" xr:uid="{00000000-0005-0000-0000-00009F420000}"/>
    <cellStyle name="Normal 5 17 4 13 2 2" xfId="17061" xr:uid="{00000000-0005-0000-0000-0000A0420000}"/>
    <cellStyle name="Normal 5 17 4 13 2 3" xfId="17062" xr:uid="{00000000-0005-0000-0000-0000A1420000}"/>
    <cellStyle name="Normal 5 17 4 13 2 4" xfId="17063" xr:uid="{00000000-0005-0000-0000-0000A2420000}"/>
    <cellStyle name="Normal 5 17 4 13 2 5" xfId="17064" xr:uid="{00000000-0005-0000-0000-0000A3420000}"/>
    <cellStyle name="Normal 5 17 4 13 2 6" xfId="17065" xr:uid="{00000000-0005-0000-0000-0000A4420000}"/>
    <cellStyle name="Normal 5 17 4 13 2 7" xfId="17066" xr:uid="{00000000-0005-0000-0000-0000A5420000}"/>
    <cellStyle name="Normal 5 17 4 13 2 8" xfId="17067" xr:uid="{00000000-0005-0000-0000-0000A6420000}"/>
    <cellStyle name="Normal 5 17 4 13 3" xfId="17068" xr:uid="{00000000-0005-0000-0000-0000A7420000}"/>
    <cellStyle name="Normal 5 17 4 13 3 2" xfId="17069" xr:uid="{00000000-0005-0000-0000-0000A8420000}"/>
    <cellStyle name="Normal 5 17 4 13 3 3" xfId="17070" xr:uid="{00000000-0005-0000-0000-0000A9420000}"/>
    <cellStyle name="Normal 5 17 4 13 3 4" xfId="17071" xr:uid="{00000000-0005-0000-0000-0000AA420000}"/>
    <cellStyle name="Normal 5 17 4 13 3 5" xfId="17072" xr:uid="{00000000-0005-0000-0000-0000AB420000}"/>
    <cellStyle name="Normal 5 17 4 13 3 6" xfId="17073" xr:uid="{00000000-0005-0000-0000-0000AC420000}"/>
    <cellStyle name="Normal 5 17 4 13 3 7" xfId="17074" xr:uid="{00000000-0005-0000-0000-0000AD420000}"/>
    <cellStyle name="Normal 5 17 4 13 3 8" xfId="17075" xr:uid="{00000000-0005-0000-0000-0000AE420000}"/>
    <cellStyle name="Normal 5 17 4 13 4" xfId="17076" xr:uid="{00000000-0005-0000-0000-0000AF420000}"/>
    <cellStyle name="Normal 5 17 4 13 4 2" xfId="17077" xr:uid="{00000000-0005-0000-0000-0000B0420000}"/>
    <cellStyle name="Normal 5 17 4 13 4 3" xfId="17078" xr:uid="{00000000-0005-0000-0000-0000B1420000}"/>
    <cellStyle name="Normal 5 17 4 13 4 4" xfId="17079" xr:uid="{00000000-0005-0000-0000-0000B2420000}"/>
    <cellStyle name="Normal 5 17 4 13 4 5" xfId="17080" xr:uid="{00000000-0005-0000-0000-0000B3420000}"/>
    <cellStyle name="Normal 5 17 4 13 4 6" xfId="17081" xr:uid="{00000000-0005-0000-0000-0000B4420000}"/>
    <cellStyle name="Normal 5 17 4 13 4 7" xfId="17082" xr:uid="{00000000-0005-0000-0000-0000B5420000}"/>
    <cellStyle name="Normal 5 17 4 13 4 8" xfId="17083" xr:uid="{00000000-0005-0000-0000-0000B6420000}"/>
    <cellStyle name="Normal 5 17 4 13 5" xfId="17084" xr:uid="{00000000-0005-0000-0000-0000B7420000}"/>
    <cellStyle name="Normal 5 17 4 13 5 2" xfId="17085" xr:uid="{00000000-0005-0000-0000-0000B8420000}"/>
    <cellStyle name="Normal 5 17 4 13 5 3" xfId="17086" xr:uid="{00000000-0005-0000-0000-0000B9420000}"/>
    <cellStyle name="Normal 5 17 4 13 5 4" xfId="17087" xr:uid="{00000000-0005-0000-0000-0000BA420000}"/>
    <cellStyle name="Normal 5 17 4 13 5 5" xfId="17088" xr:uid="{00000000-0005-0000-0000-0000BB420000}"/>
    <cellStyle name="Normal 5 17 4 13 5 6" xfId="17089" xr:uid="{00000000-0005-0000-0000-0000BC420000}"/>
    <cellStyle name="Normal 5 17 4 13 5 7" xfId="17090" xr:uid="{00000000-0005-0000-0000-0000BD420000}"/>
    <cellStyle name="Normal 5 17 4 13 5 8" xfId="17091" xr:uid="{00000000-0005-0000-0000-0000BE420000}"/>
    <cellStyle name="Normal 5 17 4 13 6" xfId="17092" xr:uid="{00000000-0005-0000-0000-0000BF420000}"/>
    <cellStyle name="Normal 5 17 4 13 7" xfId="17093" xr:uid="{00000000-0005-0000-0000-0000C0420000}"/>
    <cellStyle name="Normal 5 17 4 13 8" xfId="17094" xr:uid="{00000000-0005-0000-0000-0000C1420000}"/>
    <cellStyle name="Normal 5 17 4 13 9" xfId="17095" xr:uid="{00000000-0005-0000-0000-0000C2420000}"/>
    <cellStyle name="Normal 5 17 4 14" xfId="17096" xr:uid="{00000000-0005-0000-0000-0000C3420000}"/>
    <cellStyle name="Normal 5 17 4 14 2" xfId="17097" xr:uid="{00000000-0005-0000-0000-0000C4420000}"/>
    <cellStyle name="Normal 5 17 4 14 3" xfId="17098" xr:uid="{00000000-0005-0000-0000-0000C5420000}"/>
    <cellStyle name="Normal 5 17 4 14 4" xfId="17099" xr:uid="{00000000-0005-0000-0000-0000C6420000}"/>
    <cellStyle name="Normal 5 17 4 14 5" xfId="17100" xr:uid="{00000000-0005-0000-0000-0000C7420000}"/>
    <cellStyle name="Normal 5 17 4 14 6" xfId="17101" xr:uid="{00000000-0005-0000-0000-0000C8420000}"/>
    <cellStyle name="Normal 5 17 4 14 7" xfId="17102" xr:uid="{00000000-0005-0000-0000-0000C9420000}"/>
    <cellStyle name="Normal 5 17 4 14 8" xfId="17103" xr:uid="{00000000-0005-0000-0000-0000CA420000}"/>
    <cellStyle name="Normal 5 17 4 15" xfId="17104" xr:uid="{00000000-0005-0000-0000-0000CB420000}"/>
    <cellStyle name="Normal 5 17 4 15 2" xfId="17105" xr:uid="{00000000-0005-0000-0000-0000CC420000}"/>
    <cellStyle name="Normal 5 17 4 15 3" xfId="17106" xr:uid="{00000000-0005-0000-0000-0000CD420000}"/>
    <cellStyle name="Normal 5 17 4 15 4" xfId="17107" xr:uid="{00000000-0005-0000-0000-0000CE420000}"/>
    <cellStyle name="Normal 5 17 4 15 5" xfId="17108" xr:uid="{00000000-0005-0000-0000-0000CF420000}"/>
    <cellStyle name="Normal 5 17 4 15 6" xfId="17109" xr:uid="{00000000-0005-0000-0000-0000D0420000}"/>
    <cellStyle name="Normal 5 17 4 15 7" xfId="17110" xr:uid="{00000000-0005-0000-0000-0000D1420000}"/>
    <cellStyle name="Normal 5 17 4 15 8" xfId="17111" xr:uid="{00000000-0005-0000-0000-0000D2420000}"/>
    <cellStyle name="Normal 5 17 4 16" xfId="17112" xr:uid="{00000000-0005-0000-0000-0000D3420000}"/>
    <cellStyle name="Normal 5 17 4 16 2" xfId="17113" xr:uid="{00000000-0005-0000-0000-0000D4420000}"/>
    <cellStyle name="Normal 5 17 4 16 3" xfId="17114" xr:uid="{00000000-0005-0000-0000-0000D5420000}"/>
    <cellStyle name="Normal 5 17 4 16 4" xfId="17115" xr:uid="{00000000-0005-0000-0000-0000D6420000}"/>
    <cellStyle name="Normal 5 17 4 16 5" xfId="17116" xr:uid="{00000000-0005-0000-0000-0000D7420000}"/>
    <cellStyle name="Normal 5 17 4 16 6" xfId="17117" xr:uid="{00000000-0005-0000-0000-0000D8420000}"/>
    <cellStyle name="Normal 5 17 4 16 7" xfId="17118" xr:uid="{00000000-0005-0000-0000-0000D9420000}"/>
    <cellStyle name="Normal 5 17 4 16 8" xfId="17119" xr:uid="{00000000-0005-0000-0000-0000DA420000}"/>
    <cellStyle name="Normal 5 17 4 17" xfId="17120" xr:uid="{00000000-0005-0000-0000-0000DB420000}"/>
    <cellStyle name="Normal 5 17 4 17 2" xfId="17121" xr:uid="{00000000-0005-0000-0000-0000DC420000}"/>
    <cellStyle name="Normal 5 17 4 17 3" xfId="17122" xr:uid="{00000000-0005-0000-0000-0000DD420000}"/>
    <cellStyle name="Normal 5 17 4 17 4" xfId="17123" xr:uid="{00000000-0005-0000-0000-0000DE420000}"/>
    <cellStyle name="Normal 5 17 4 17 5" xfId="17124" xr:uid="{00000000-0005-0000-0000-0000DF420000}"/>
    <cellStyle name="Normal 5 17 4 17 6" xfId="17125" xr:uid="{00000000-0005-0000-0000-0000E0420000}"/>
    <cellStyle name="Normal 5 17 4 17 7" xfId="17126" xr:uid="{00000000-0005-0000-0000-0000E1420000}"/>
    <cellStyle name="Normal 5 17 4 17 8" xfId="17127" xr:uid="{00000000-0005-0000-0000-0000E2420000}"/>
    <cellStyle name="Normal 5 17 4 18" xfId="17128" xr:uid="{00000000-0005-0000-0000-0000E3420000}"/>
    <cellStyle name="Normal 5 17 4 19" xfId="17129" xr:uid="{00000000-0005-0000-0000-0000E4420000}"/>
    <cellStyle name="Normal 5 17 4 2" xfId="17130" xr:uid="{00000000-0005-0000-0000-0000E5420000}"/>
    <cellStyle name="Normal 5 17 4 2 10" xfId="17131" xr:uid="{00000000-0005-0000-0000-0000E6420000}"/>
    <cellStyle name="Normal 5 17 4 2 11" xfId="17132" xr:uid="{00000000-0005-0000-0000-0000E7420000}"/>
    <cellStyle name="Normal 5 17 4 2 12" xfId="17133" xr:uid="{00000000-0005-0000-0000-0000E8420000}"/>
    <cellStyle name="Normal 5 17 4 2 2" xfId="17134" xr:uid="{00000000-0005-0000-0000-0000E9420000}"/>
    <cellStyle name="Normal 5 17 4 2 2 2" xfId="17135" xr:uid="{00000000-0005-0000-0000-0000EA420000}"/>
    <cellStyle name="Normal 5 17 4 2 2 3" xfId="17136" xr:uid="{00000000-0005-0000-0000-0000EB420000}"/>
    <cellStyle name="Normal 5 17 4 2 2 4" xfId="17137" xr:uid="{00000000-0005-0000-0000-0000EC420000}"/>
    <cellStyle name="Normal 5 17 4 2 2 5" xfId="17138" xr:uid="{00000000-0005-0000-0000-0000ED420000}"/>
    <cellStyle name="Normal 5 17 4 2 2 6" xfId="17139" xr:uid="{00000000-0005-0000-0000-0000EE420000}"/>
    <cellStyle name="Normal 5 17 4 2 2 7" xfId="17140" xr:uid="{00000000-0005-0000-0000-0000EF420000}"/>
    <cellStyle name="Normal 5 17 4 2 2 8" xfId="17141" xr:uid="{00000000-0005-0000-0000-0000F0420000}"/>
    <cellStyle name="Normal 5 17 4 2 3" xfId="17142" xr:uid="{00000000-0005-0000-0000-0000F1420000}"/>
    <cellStyle name="Normal 5 17 4 2 3 2" xfId="17143" xr:uid="{00000000-0005-0000-0000-0000F2420000}"/>
    <cellStyle name="Normal 5 17 4 2 3 3" xfId="17144" xr:uid="{00000000-0005-0000-0000-0000F3420000}"/>
    <cellStyle name="Normal 5 17 4 2 3 4" xfId="17145" xr:uid="{00000000-0005-0000-0000-0000F4420000}"/>
    <cellStyle name="Normal 5 17 4 2 3 5" xfId="17146" xr:uid="{00000000-0005-0000-0000-0000F5420000}"/>
    <cellStyle name="Normal 5 17 4 2 3 6" xfId="17147" xr:uid="{00000000-0005-0000-0000-0000F6420000}"/>
    <cellStyle name="Normal 5 17 4 2 3 7" xfId="17148" xr:uid="{00000000-0005-0000-0000-0000F7420000}"/>
    <cellStyle name="Normal 5 17 4 2 3 8" xfId="17149" xr:uid="{00000000-0005-0000-0000-0000F8420000}"/>
    <cellStyle name="Normal 5 17 4 2 4" xfId="17150" xr:uid="{00000000-0005-0000-0000-0000F9420000}"/>
    <cellStyle name="Normal 5 17 4 2 4 2" xfId="17151" xr:uid="{00000000-0005-0000-0000-0000FA420000}"/>
    <cellStyle name="Normal 5 17 4 2 4 3" xfId="17152" xr:uid="{00000000-0005-0000-0000-0000FB420000}"/>
    <cellStyle name="Normal 5 17 4 2 4 4" xfId="17153" xr:uid="{00000000-0005-0000-0000-0000FC420000}"/>
    <cellStyle name="Normal 5 17 4 2 4 5" xfId="17154" xr:uid="{00000000-0005-0000-0000-0000FD420000}"/>
    <cellStyle name="Normal 5 17 4 2 4 6" xfId="17155" xr:uid="{00000000-0005-0000-0000-0000FE420000}"/>
    <cellStyle name="Normal 5 17 4 2 4 7" xfId="17156" xr:uid="{00000000-0005-0000-0000-0000FF420000}"/>
    <cellStyle name="Normal 5 17 4 2 4 8" xfId="17157" xr:uid="{00000000-0005-0000-0000-000000430000}"/>
    <cellStyle name="Normal 5 17 4 2 5" xfId="17158" xr:uid="{00000000-0005-0000-0000-000001430000}"/>
    <cellStyle name="Normal 5 17 4 2 5 2" xfId="17159" xr:uid="{00000000-0005-0000-0000-000002430000}"/>
    <cellStyle name="Normal 5 17 4 2 5 3" xfId="17160" xr:uid="{00000000-0005-0000-0000-000003430000}"/>
    <cellStyle name="Normal 5 17 4 2 5 4" xfId="17161" xr:uid="{00000000-0005-0000-0000-000004430000}"/>
    <cellStyle name="Normal 5 17 4 2 5 5" xfId="17162" xr:uid="{00000000-0005-0000-0000-000005430000}"/>
    <cellStyle name="Normal 5 17 4 2 5 6" xfId="17163" xr:uid="{00000000-0005-0000-0000-000006430000}"/>
    <cellStyle name="Normal 5 17 4 2 5 7" xfId="17164" xr:uid="{00000000-0005-0000-0000-000007430000}"/>
    <cellStyle name="Normal 5 17 4 2 5 8" xfId="17165" xr:uid="{00000000-0005-0000-0000-000008430000}"/>
    <cellStyle name="Normal 5 17 4 2 6" xfId="17166" xr:uid="{00000000-0005-0000-0000-000009430000}"/>
    <cellStyle name="Normal 5 17 4 2 7" xfId="17167" xr:uid="{00000000-0005-0000-0000-00000A430000}"/>
    <cellStyle name="Normal 5 17 4 2 8" xfId="17168" xr:uid="{00000000-0005-0000-0000-00000B430000}"/>
    <cellStyle name="Normal 5 17 4 2 9" xfId="17169" xr:uid="{00000000-0005-0000-0000-00000C430000}"/>
    <cellStyle name="Normal 5 17 4 20" xfId="17170" xr:uid="{00000000-0005-0000-0000-00000D430000}"/>
    <cellStyle name="Normal 5 17 4 21" xfId="17171" xr:uid="{00000000-0005-0000-0000-00000E430000}"/>
    <cellStyle name="Normal 5 17 4 22" xfId="17172" xr:uid="{00000000-0005-0000-0000-00000F430000}"/>
    <cellStyle name="Normal 5 17 4 23" xfId="17173" xr:uid="{00000000-0005-0000-0000-000010430000}"/>
    <cellStyle name="Normal 5 17 4 24" xfId="17174" xr:uid="{00000000-0005-0000-0000-000011430000}"/>
    <cellStyle name="Normal 5 17 4 3" xfId="17175" xr:uid="{00000000-0005-0000-0000-000012430000}"/>
    <cellStyle name="Normal 5 17 4 3 10" xfId="17176" xr:uid="{00000000-0005-0000-0000-000013430000}"/>
    <cellStyle name="Normal 5 17 4 3 11" xfId="17177" xr:uid="{00000000-0005-0000-0000-000014430000}"/>
    <cellStyle name="Normal 5 17 4 3 12" xfId="17178" xr:uid="{00000000-0005-0000-0000-000015430000}"/>
    <cellStyle name="Normal 5 17 4 3 2" xfId="17179" xr:uid="{00000000-0005-0000-0000-000016430000}"/>
    <cellStyle name="Normal 5 17 4 3 2 2" xfId="17180" xr:uid="{00000000-0005-0000-0000-000017430000}"/>
    <cellStyle name="Normal 5 17 4 3 2 3" xfId="17181" xr:uid="{00000000-0005-0000-0000-000018430000}"/>
    <cellStyle name="Normal 5 17 4 3 2 4" xfId="17182" xr:uid="{00000000-0005-0000-0000-000019430000}"/>
    <cellStyle name="Normal 5 17 4 3 2 5" xfId="17183" xr:uid="{00000000-0005-0000-0000-00001A430000}"/>
    <cellStyle name="Normal 5 17 4 3 2 6" xfId="17184" xr:uid="{00000000-0005-0000-0000-00001B430000}"/>
    <cellStyle name="Normal 5 17 4 3 2 7" xfId="17185" xr:uid="{00000000-0005-0000-0000-00001C430000}"/>
    <cellStyle name="Normal 5 17 4 3 2 8" xfId="17186" xr:uid="{00000000-0005-0000-0000-00001D430000}"/>
    <cellStyle name="Normal 5 17 4 3 3" xfId="17187" xr:uid="{00000000-0005-0000-0000-00001E430000}"/>
    <cellStyle name="Normal 5 17 4 3 3 2" xfId="17188" xr:uid="{00000000-0005-0000-0000-00001F430000}"/>
    <cellStyle name="Normal 5 17 4 3 3 3" xfId="17189" xr:uid="{00000000-0005-0000-0000-000020430000}"/>
    <cellStyle name="Normal 5 17 4 3 3 4" xfId="17190" xr:uid="{00000000-0005-0000-0000-000021430000}"/>
    <cellStyle name="Normal 5 17 4 3 3 5" xfId="17191" xr:uid="{00000000-0005-0000-0000-000022430000}"/>
    <cellStyle name="Normal 5 17 4 3 3 6" xfId="17192" xr:uid="{00000000-0005-0000-0000-000023430000}"/>
    <cellStyle name="Normal 5 17 4 3 3 7" xfId="17193" xr:uid="{00000000-0005-0000-0000-000024430000}"/>
    <cellStyle name="Normal 5 17 4 3 3 8" xfId="17194" xr:uid="{00000000-0005-0000-0000-000025430000}"/>
    <cellStyle name="Normal 5 17 4 3 4" xfId="17195" xr:uid="{00000000-0005-0000-0000-000026430000}"/>
    <cellStyle name="Normal 5 17 4 3 4 2" xfId="17196" xr:uid="{00000000-0005-0000-0000-000027430000}"/>
    <cellStyle name="Normal 5 17 4 3 4 3" xfId="17197" xr:uid="{00000000-0005-0000-0000-000028430000}"/>
    <cellStyle name="Normal 5 17 4 3 4 4" xfId="17198" xr:uid="{00000000-0005-0000-0000-000029430000}"/>
    <cellStyle name="Normal 5 17 4 3 4 5" xfId="17199" xr:uid="{00000000-0005-0000-0000-00002A430000}"/>
    <cellStyle name="Normal 5 17 4 3 4 6" xfId="17200" xr:uid="{00000000-0005-0000-0000-00002B430000}"/>
    <cellStyle name="Normal 5 17 4 3 4 7" xfId="17201" xr:uid="{00000000-0005-0000-0000-00002C430000}"/>
    <cellStyle name="Normal 5 17 4 3 4 8" xfId="17202" xr:uid="{00000000-0005-0000-0000-00002D430000}"/>
    <cellStyle name="Normal 5 17 4 3 5" xfId="17203" xr:uid="{00000000-0005-0000-0000-00002E430000}"/>
    <cellStyle name="Normal 5 17 4 3 5 2" xfId="17204" xr:uid="{00000000-0005-0000-0000-00002F430000}"/>
    <cellStyle name="Normal 5 17 4 3 5 3" xfId="17205" xr:uid="{00000000-0005-0000-0000-000030430000}"/>
    <cellStyle name="Normal 5 17 4 3 5 4" xfId="17206" xr:uid="{00000000-0005-0000-0000-000031430000}"/>
    <cellStyle name="Normal 5 17 4 3 5 5" xfId="17207" xr:uid="{00000000-0005-0000-0000-000032430000}"/>
    <cellStyle name="Normal 5 17 4 3 5 6" xfId="17208" xr:uid="{00000000-0005-0000-0000-000033430000}"/>
    <cellStyle name="Normal 5 17 4 3 5 7" xfId="17209" xr:uid="{00000000-0005-0000-0000-000034430000}"/>
    <cellStyle name="Normal 5 17 4 3 5 8" xfId="17210" xr:uid="{00000000-0005-0000-0000-000035430000}"/>
    <cellStyle name="Normal 5 17 4 3 6" xfId="17211" xr:uid="{00000000-0005-0000-0000-000036430000}"/>
    <cellStyle name="Normal 5 17 4 3 7" xfId="17212" xr:uid="{00000000-0005-0000-0000-000037430000}"/>
    <cellStyle name="Normal 5 17 4 3 8" xfId="17213" xr:uid="{00000000-0005-0000-0000-000038430000}"/>
    <cellStyle name="Normal 5 17 4 3 9" xfId="17214" xr:uid="{00000000-0005-0000-0000-000039430000}"/>
    <cellStyle name="Normal 5 17 4 4" xfId="17215" xr:uid="{00000000-0005-0000-0000-00003A430000}"/>
    <cellStyle name="Normal 5 17 4 4 10" xfId="17216" xr:uid="{00000000-0005-0000-0000-00003B430000}"/>
    <cellStyle name="Normal 5 17 4 4 11" xfId="17217" xr:uid="{00000000-0005-0000-0000-00003C430000}"/>
    <cellStyle name="Normal 5 17 4 4 12" xfId="17218" xr:uid="{00000000-0005-0000-0000-00003D430000}"/>
    <cellStyle name="Normal 5 17 4 4 2" xfId="17219" xr:uid="{00000000-0005-0000-0000-00003E430000}"/>
    <cellStyle name="Normal 5 17 4 4 2 2" xfId="17220" xr:uid="{00000000-0005-0000-0000-00003F430000}"/>
    <cellStyle name="Normal 5 17 4 4 2 3" xfId="17221" xr:uid="{00000000-0005-0000-0000-000040430000}"/>
    <cellStyle name="Normal 5 17 4 4 2 4" xfId="17222" xr:uid="{00000000-0005-0000-0000-000041430000}"/>
    <cellStyle name="Normal 5 17 4 4 2 5" xfId="17223" xr:uid="{00000000-0005-0000-0000-000042430000}"/>
    <cellStyle name="Normal 5 17 4 4 2 6" xfId="17224" xr:uid="{00000000-0005-0000-0000-000043430000}"/>
    <cellStyle name="Normal 5 17 4 4 2 7" xfId="17225" xr:uid="{00000000-0005-0000-0000-000044430000}"/>
    <cellStyle name="Normal 5 17 4 4 2 8" xfId="17226" xr:uid="{00000000-0005-0000-0000-000045430000}"/>
    <cellStyle name="Normal 5 17 4 4 3" xfId="17227" xr:uid="{00000000-0005-0000-0000-000046430000}"/>
    <cellStyle name="Normal 5 17 4 4 3 2" xfId="17228" xr:uid="{00000000-0005-0000-0000-000047430000}"/>
    <cellStyle name="Normal 5 17 4 4 3 3" xfId="17229" xr:uid="{00000000-0005-0000-0000-000048430000}"/>
    <cellStyle name="Normal 5 17 4 4 3 4" xfId="17230" xr:uid="{00000000-0005-0000-0000-000049430000}"/>
    <cellStyle name="Normal 5 17 4 4 3 5" xfId="17231" xr:uid="{00000000-0005-0000-0000-00004A430000}"/>
    <cellStyle name="Normal 5 17 4 4 3 6" xfId="17232" xr:uid="{00000000-0005-0000-0000-00004B430000}"/>
    <cellStyle name="Normal 5 17 4 4 3 7" xfId="17233" xr:uid="{00000000-0005-0000-0000-00004C430000}"/>
    <cellStyle name="Normal 5 17 4 4 3 8" xfId="17234" xr:uid="{00000000-0005-0000-0000-00004D430000}"/>
    <cellStyle name="Normal 5 17 4 4 4" xfId="17235" xr:uid="{00000000-0005-0000-0000-00004E430000}"/>
    <cellStyle name="Normal 5 17 4 4 4 2" xfId="17236" xr:uid="{00000000-0005-0000-0000-00004F430000}"/>
    <cellStyle name="Normal 5 17 4 4 4 3" xfId="17237" xr:uid="{00000000-0005-0000-0000-000050430000}"/>
    <cellStyle name="Normal 5 17 4 4 4 4" xfId="17238" xr:uid="{00000000-0005-0000-0000-000051430000}"/>
    <cellStyle name="Normal 5 17 4 4 4 5" xfId="17239" xr:uid="{00000000-0005-0000-0000-000052430000}"/>
    <cellStyle name="Normal 5 17 4 4 4 6" xfId="17240" xr:uid="{00000000-0005-0000-0000-000053430000}"/>
    <cellStyle name="Normal 5 17 4 4 4 7" xfId="17241" xr:uid="{00000000-0005-0000-0000-000054430000}"/>
    <cellStyle name="Normal 5 17 4 4 4 8" xfId="17242" xr:uid="{00000000-0005-0000-0000-000055430000}"/>
    <cellStyle name="Normal 5 17 4 4 5" xfId="17243" xr:uid="{00000000-0005-0000-0000-000056430000}"/>
    <cellStyle name="Normal 5 17 4 4 5 2" xfId="17244" xr:uid="{00000000-0005-0000-0000-000057430000}"/>
    <cellStyle name="Normal 5 17 4 4 5 3" xfId="17245" xr:uid="{00000000-0005-0000-0000-000058430000}"/>
    <cellStyle name="Normal 5 17 4 4 5 4" xfId="17246" xr:uid="{00000000-0005-0000-0000-000059430000}"/>
    <cellStyle name="Normal 5 17 4 4 5 5" xfId="17247" xr:uid="{00000000-0005-0000-0000-00005A430000}"/>
    <cellStyle name="Normal 5 17 4 4 5 6" xfId="17248" xr:uid="{00000000-0005-0000-0000-00005B430000}"/>
    <cellStyle name="Normal 5 17 4 4 5 7" xfId="17249" xr:uid="{00000000-0005-0000-0000-00005C430000}"/>
    <cellStyle name="Normal 5 17 4 4 5 8" xfId="17250" xr:uid="{00000000-0005-0000-0000-00005D430000}"/>
    <cellStyle name="Normal 5 17 4 4 6" xfId="17251" xr:uid="{00000000-0005-0000-0000-00005E430000}"/>
    <cellStyle name="Normal 5 17 4 4 7" xfId="17252" xr:uid="{00000000-0005-0000-0000-00005F430000}"/>
    <cellStyle name="Normal 5 17 4 4 8" xfId="17253" xr:uid="{00000000-0005-0000-0000-000060430000}"/>
    <cellStyle name="Normal 5 17 4 4 9" xfId="17254" xr:uid="{00000000-0005-0000-0000-000061430000}"/>
    <cellStyle name="Normal 5 17 4 5" xfId="17255" xr:uid="{00000000-0005-0000-0000-000062430000}"/>
    <cellStyle name="Normal 5 17 4 5 10" xfId="17256" xr:uid="{00000000-0005-0000-0000-000063430000}"/>
    <cellStyle name="Normal 5 17 4 5 11" xfId="17257" xr:uid="{00000000-0005-0000-0000-000064430000}"/>
    <cellStyle name="Normal 5 17 4 5 12" xfId="17258" xr:uid="{00000000-0005-0000-0000-000065430000}"/>
    <cellStyle name="Normal 5 17 4 5 2" xfId="17259" xr:uid="{00000000-0005-0000-0000-000066430000}"/>
    <cellStyle name="Normal 5 17 4 5 2 2" xfId="17260" xr:uid="{00000000-0005-0000-0000-000067430000}"/>
    <cellStyle name="Normal 5 17 4 5 2 3" xfId="17261" xr:uid="{00000000-0005-0000-0000-000068430000}"/>
    <cellStyle name="Normal 5 17 4 5 2 4" xfId="17262" xr:uid="{00000000-0005-0000-0000-000069430000}"/>
    <cellStyle name="Normal 5 17 4 5 2 5" xfId="17263" xr:uid="{00000000-0005-0000-0000-00006A430000}"/>
    <cellStyle name="Normal 5 17 4 5 2 6" xfId="17264" xr:uid="{00000000-0005-0000-0000-00006B430000}"/>
    <cellStyle name="Normal 5 17 4 5 2 7" xfId="17265" xr:uid="{00000000-0005-0000-0000-00006C430000}"/>
    <cellStyle name="Normal 5 17 4 5 2 8" xfId="17266" xr:uid="{00000000-0005-0000-0000-00006D430000}"/>
    <cellStyle name="Normal 5 17 4 5 3" xfId="17267" xr:uid="{00000000-0005-0000-0000-00006E430000}"/>
    <cellStyle name="Normal 5 17 4 5 3 2" xfId="17268" xr:uid="{00000000-0005-0000-0000-00006F430000}"/>
    <cellStyle name="Normal 5 17 4 5 3 3" xfId="17269" xr:uid="{00000000-0005-0000-0000-000070430000}"/>
    <cellStyle name="Normal 5 17 4 5 3 4" xfId="17270" xr:uid="{00000000-0005-0000-0000-000071430000}"/>
    <cellStyle name="Normal 5 17 4 5 3 5" xfId="17271" xr:uid="{00000000-0005-0000-0000-000072430000}"/>
    <cellStyle name="Normal 5 17 4 5 3 6" xfId="17272" xr:uid="{00000000-0005-0000-0000-000073430000}"/>
    <cellStyle name="Normal 5 17 4 5 3 7" xfId="17273" xr:uid="{00000000-0005-0000-0000-000074430000}"/>
    <cellStyle name="Normal 5 17 4 5 3 8" xfId="17274" xr:uid="{00000000-0005-0000-0000-000075430000}"/>
    <cellStyle name="Normal 5 17 4 5 4" xfId="17275" xr:uid="{00000000-0005-0000-0000-000076430000}"/>
    <cellStyle name="Normal 5 17 4 5 4 2" xfId="17276" xr:uid="{00000000-0005-0000-0000-000077430000}"/>
    <cellStyle name="Normal 5 17 4 5 4 3" xfId="17277" xr:uid="{00000000-0005-0000-0000-000078430000}"/>
    <cellStyle name="Normal 5 17 4 5 4 4" xfId="17278" xr:uid="{00000000-0005-0000-0000-000079430000}"/>
    <cellStyle name="Normal 5 17 4 5 4 5" xfId="17279" xr:uid="{00000000-0005-0000-0000-00007A430000}"/>
    <cellStyle name="Normal 5 17 4 5 4 6" xfId="17280" xr:uid="{00000000-0005-0000-0000-00007B430000}"/>
    <cellStyle name="Normal 5 17 4 5 4 7" xfId="17281" xr:uid="{00000000-0005-0000-0000-00007C430000}"/>
    <cellStyle name="Normal 5 17 4 5 4 8" xfId="17282" xr:uid="{00000000-0005-0000-0000-00007D430000}"/>
    <cellStyle name="Normal 5 17 4 5 5" xfId="17283" xr:uid="{00000000-0005-0000-0000-00007E430000}"/>
    <cellStyle name="Normal 5 17 4 5 5 2" xfId="17284" xr:uid="{00000000-0005-0000-0000-00007F430000}"/>
    <cellStyle name="Normal 5 17 4 5 5 3" xfId="17285" xr:uid="{00000000-0005-0000-0000-000080430000}"/>
    <cellStyle name="Normal 5 17 4 5 5 4" xfId="17286" xr:uid="{00000000-0005-0000-0000-000081430000}"/>
    <cellStyle name="Normal 5 17 4 5 5 5" xfId="17287" xr:uid="{00000000-0005-0000-0000-000082430000}"/>
    <cellStyle name="Normal 5 17 4 5 5 6" xfId="17288" xr:uid="{00000000-0005-0000-0000-000083430000}"/>
    <cellStyle name="Normal 5 17 4 5 5 7" xfId="17289" xr:uid="{00000000-0005-0000-0000-000084430000}"/>
    <cellStyle name="Normal 5 17 4 5 5 8" xfId="17290" xr:uid="{00000000-0005-0000-0000-000085430000}"/>
    <cellStyle name="Normal 5 17 4 5 6" xfId="17291" xr:uid="{00000000-0005-0000-0000-000086430000}"/>
    <cellStyle name="Normal 5 17 4 5 7" xfId="17292" xr:uid="{00000000-0005-0000-0000-000087430000}"/>
    <cellStyle name="Normal 5 17 4 5 8" xfId="17293" xr:uid="{00000000-0005-0000-0000-000088430000}"/>
    <cellStyle name="Normal 5 17 4 5 9" xfId="17294" xr:uid="{00000000-0005-0000-0000-000089430000}"/>
    <cellStyle name="Normal 5 17 4 6" xfId="17295" xr:uid="{00000000-0005-0000-0000-00008A430000}"/>
    <cellStyle name="Normal 5 17 4 6 10" xfId="17296" xr:uid="{00000000-0005-0000-0000-00008B430000}"/>
    <cellStyle name="Normal 5 17 4 6 11" xfId="17297" xr:uid="{00000000-0005-0000-0000-00008C430000}"/>
    <cellStyle name="Normal 5 17 4 6 12" xfId="17298" xr:uid="{00000000-0005-0000-0000-00008D430000}"/>
    <cellStyle name="Normal 5 17 4 6 2" xfId="17299" xr:uid="{00000000-0005-0000-0000-00008E430000}"/>
    <cellStyle name="Normal 5 17 4 6 2 2" xfId="17300" xr:uid="{00000000-0005-0000-0000-00008F430000}"/>
    <cellStyle name="Normal 5 17 4 6 2 3" xfId="17301" xr:uid="{00000000-0005-0000-0000-000090430000}"/>
    <cellStyle name="Normal 5 17 4 6 2 4" xfId="17302" xr:uid="{00000000-0005-0000-0000-000091430000}"/>
    <cellStyle name="Normal 5 17 4 6 2 5" xfId="17303" xr:uid="{00000000-0005-0000-0000-000092430000}"/>
    <cellStyle name="Normal 5 17 4 6 2 6" xfId="17304" xr:uid="{00000000-0005-0000-0000-000093430000}"/>
    <cellStyle name="Normal 5 17 4 6 2 7" xfId="17305" xr:uid="{00000000-0005-0000-0000-000094430000}"/>
    <cellStyle name="Normal 5 17 4 6 2 8" xfId="17306" xr:uid="{00000000-0005-0000-0000-000095430000}"/>
    <cellStyle name="Normal 5 17 4 6 3" xfId="17307" xr:uid="{00000000-0005-0000-0000-000096430000}"/>
    <cellStyle name="Normal 5 17 4 6 3 2" xfId="17308" xr:uid="{00000000-0005-0000-0000-000097430000}"/>
    <cellStyle name="Normal 5 17 4 6 3 3" xfId="17309" xr:uid="{00000000-0005-0000-0000-000098430000}"/>
    <cellStyle name="Normal 5 17 4 6 3 4" xfId="17310" xr:uid="{00000000-0005-0000-0000-000099430000}"/>
    <cellStyle name="Normal 5 17 4 6 3 5" xfId="17311" xr:uid="{00000000-0005-0000-0000-00009A430000}"/>
    <cellStyle name="Normal 5 17 4 6 3 6" xfId="17312" xr:uid="{00000000-0005-0000-0000-00009B430000}"/>
    <cellStyle name="Normal 5 17 4 6 3 7" xfId="17313" xr:uid="{00000000-0005-0000-0000-00009C430000}"/>
    <cellStyle name="Normal 5 17 4 6 3 8" xfId="17314" xr:uid="{00000000-0005-0000-0000-00009D430000}"/>
    <cellStyle name="Normal 5 17 4 6 4" xfId="17315" xr:uid="{00000000-0005-0000-0000-00009E430000}"/>
    <cellStyle name="Normal 5 17 4 6 4 2" xfId="17316" xr:uid="{00000000-0005-0000-0000-00009F430000}"/>
    <cellStyle name="Normal 5 17 4 6 4 3" xfId="17317" xr:uid="{00000000-0005-0000-0000-0000A0430000}"/>
    <cellStyle name="Normal 5 17 4 6 4 4" xfId="17318" xr:uid="{00000000-0005-0000-0000-0000A1430000}"/>
    <cellStyle name="Normal 5 17 4 6 4 5" xfId="17319" xr:uid="{00000000-0005-0000-0000-0000A2430000}"/>
    <cellStyle name="Normal 5 17 4 6 4 6" xfId="17320" xr:uid="{00000000-0005-0000-0000-0000A3430000}"/>
    <cellStyle name="Normal 5 17 4 6 4 7" xfId="17321" xr:uid="{00000000-0005-0000-0000-0000A4430000}"/>
    <cellStyle name="Normal 5 17 4 6 4 8" xfId="17322" xr:uid="{00000000-0005-0000-0000-0000A5430000}"/>
    <cellStyle name="Normal 5 17 4 6 5" xfId="17323" xr:uid="{00000000-0005-0000-0000-0000A6430000}"/>
    <cellStyle name="Normal 5 17 4 6 5 2" xfId="17324" xr:uid="{00000000-0005-0000-0000-0000A7430000}"/>
    <cellStyle name="Normal 5 17 4 6 5 3" xfId="17325" xr:uid="{00000000-0005-0000-0000-0000A8430000}"/>
    <cellStyle name="Normal 5 17 4 6 5 4" xfId="17326" xr:uid="{00000000-0005-0000-0000-0000A9430000}"/>
    <cellStyle name="Normal 5 17 4 6 5 5" xfId="17327" xr:uid="{00000000-0005-0000-0000-0000AA430000}"/>
    <cellStyle name="Normal 5 17 4 6 5 6" xfId="17328" xr:uid="{00000000-0005-0000-0000-0000AB430000}"/>
    <cellStyle name="Normal 5 17 4 6 5 7" xfId="17329" xr:uid="{00000000-0005-0000-0000-0000AC430000}"/>
    <cellStyle name="Normal 5 17 4 6 5 8" xfId="17330" xr:uid="{00000000-0005-0000-0000-0000AD430000}"/>
    <cellStyle name="Normal 5 17 4 6 6" xfId="17331" xr:uid="{00000000-0005-0000-0000-0000AE430000}"/>
    <cellStyle name="Normal 5 17 4 6 7" xfId="17332" xr:uid="{00000000-0005-0000-0000-0000AF430000}"/>
    <cellStyle name="Normal 5 17 4 6 8" xfId="17333" xr:uid="{00000000-0005-0000-0000-0000B0430000}"/>
    <cellStyle name="Normal 5 17 4 6 9" xfId="17334" xr:uid="{00000000-0005-0000-0000-0000B1430000}"/>
    <cellStyle name="Normal 5 17 4 7" xfId="17335" xr:uid="{00000000-0005-0000-0000-0000B2430000}"/>
    <cellStyle name="Normal 5 17 4 7 10" xfId="17336" xr:uid="{00000000-0005-0000-0000-0000B3430000}"/>
    <cellStyle name="Normal 5 17 4 7 11" xfId="17337" xr:uid="{00000000-0005-0000-0000-0000B4430000}"/>
    <cellStyle name="Normal 5 17 4 7 12" xfId="17338" xr:uid="{00000000-0005-0000-0000-0000B5430000}"/>
    <cellStyle name="Normal 5 17 4 7 2" xfId="17339" xr:uid="{00000000-0005-0000-0000-0000B6430000}"/>
    <cellStyle name="Normal 5 17 4 7 2 2" xfId="17340" xr:uid="{00000000-0005-0000-0000-0000B7430000}"/>
    <cellStyle name="Normal 5 17 4 7 2 3" xfId="17341" xr:uid="{00000000-0005-0000-0000-0000B8430000}"/>
    <cellStyle name="Normal 5 17 4 7 2 4" xfId="17342" xr:uid="{00000000-0005-0000-0000-0000B9430000}"/>
    <cellStyle name="Normal 5 17 4 7 2 5" xfId="17343" xr:uid="{00000000-0005-0000-0000-0000BA430000}"/>
    <cellStyle name="Normal 5 17 4 7 2 6" xfId="17344" xr:uid="{00000000-0005-0000-0000-0000BB430000}"/>
    <cellStyle name="Normal 5 17 4 7 2 7" xfId="17345" xr:uid="{00000000-0005-0000-0000-0000BC430000}"/>
    <cellStyle name="Normal 5 17 4 7 2 8" xfId="17346" xr:uid="{00000000-0005-0000-0000-0000BD430000}"/>
    <cellStyle name="Normal 5 17 4 7 3" xfId="17347" xr:uid="{00000000-0005-0000-0000-0000BE430000}"/>
    <cellStyle name="Normal 5 17 4 7 3 2" xfId="17348" xr:uid="{00000000-0005-0000-0000-0000BF430000}"/>
    <cellStyle name="Normal 5 17 4 7 3 3" xfId="17349" xr:uid="{00000000-0005-0000-0000-0000C0430000}"/>
    <cellStyle name="Normal 5 17 4 7 3 4" xfId="17350" xr:uid="{00000000-0005-0000-0000-0000C1430000}"/>
    <cellStyle name="Normal 5 17 4 7 3 5" xfId="17351" xr:uid="{00000000-0005-0000-0000-0000C2430000}"/>
    <cellStyle name="Normal 5 17 4 7 3 6" xfId="17352" xr:uid="{00000000-0005-0000-0000-0000C3430000}"/>
    <cellStyle name="Normal 5 17 4 7 3 7" xfId="17353" xr:uid="{00000000-0005-0000-0000-0000C4430000}"/>
    <cellStyle name="Normal 5 17 4 7 3 8" xfId="17354" xr:uid="{00000000-0005-0000-0000-0000C5430000}"/>
    <cellStyle name="Normal 5 17 4 7 4" xfId="17355" xr:uid="{00000000-0005-0000-0000-0000C6430000}"/>
    <cellStyle name="Normal 5 17 4 7 4 2" xfId="17356" xr:uid="{00000000-0005-0000-0000-0000C7430000}"/>
    <cellStyle name="Normal 5 17 4 7 4 3" xfId="17357" xr:uid="{00000000-0005-0000-0000-0000C8430000}"/>
    <cellStyle name="Normal 5 17 4 7 4 4" xfId="17358" xr:uid="{00000000-0005-0000-0000-0000C9430000}"/>
    <cellStyle name="Normal 5 17 4 7 4 5" xfId="17359" xr:uid="{00000000-0005-0000-0000-0000CA430000}"/>
    <cellStyle name="Normal 5 17 4 7 4 6" xfId="17360" xr:uid="{00000000-0005-0000-0000-0000CB430000}"/>
    <cellStyle name="Normal 5 17 4 7 4 7" xfId="17361" xr:uid="{00000000-0005-0000-0000-0000CC430000}"/>
    <cellStyle name="Normal 5 17 4 7 4 8" xfId="17362" xr:uid="{00000000-0005-0000-0000-0000CD430000}"/>
    <cellStyle name="Normal 5 17 4 7 5" xfId="17363" xr:uid="{00000000-0005-0000-0000-0000CE430000}"/>
    <cellStyle name="Normal 5 17 4 7 5 2" xfId="17364" xr:uid="{00000000-0005-0000-0000-0000CF430000}"/>
    <cellStyle name="Normal 5 17 4 7 5 3" xfId="17365" xr:uid="{00000000-0005-0000-0000-0000D0430000}"/>
    <cellStyle name="Normal 5 17 4 7 5 4" xfId="17366" xr:uid="{00000000-0005-0000-0000-0000D1430000}"/>
    <cellStyle name="Normal 5 17 4 7 5 5" xfId="17367" xr:uid="{00000000-0005-0000-0000-0000D2430000}"/>
    <cellStyle name="Normal 5 17 4 7 5 6" xfId="17368" xr:uid="{00000000-0005-0000-0000-0000D3430000}"/>
    <cellStyle name="Normal 5 17 4 7 5 7" xfId="17369" xr:uid="{00000000-0005-0000-0000-0000D4430000}"/>
    <cellStyle name="Normal 5 17 4 7 5 8" xfId="17370" xr:uid="{00000000-0005-0000-0000-0000D5430000}"/>
    <cellStyle name="Normal 5 17 4 7 6" xfId="17371" xr:uid="{00000000-0005-0000-0000-0000D6430000}"/>
    <cellStyle name="Normal 5 17 4 7 7" xfId="17372" xr:uid="{00000000-0005-0000-0000-0000D7430000}"/>
    <cellStyle name="Normal 5 17 4 7 8" xfId="17373" xr:uid="{00000000-0005-0000-0000-0000D8430000}"/>
    <cellStyle name="Normal 5 17 4 7 9" xfId="17374" xr:uid="{00000000-0005-0000-0000-0000D9430000}"/>
    <cellStyle name="Normal 5 17 4 8" xfId="17375" xr:uid="{00000000-0005-0000-0000-0000DA430000}"/>
    <cellStyle name="Normal 5 17 4 8 10" xfId="17376" xr:uid="{00000000-0005-0000-0000-0000DB430000}"/>
    <cellStyle name="Normal 5 17 4 8 11" xfId="17377" xr:uid="{00000000-0005-0000-0000-0000DC430000}"/>
    <cellStyle name="Normal 5 17 4 8 12" xfId="17378" xr:uid="{00000000-0005-0000-0000-0000DD430000}"/>
    <cellStyle name="Normal 5 17 4 8 2" xfId="17379" xr:uid="{00000000-0005-0000-0000-0000DE430000}"/>
    <cellStyle name="Normal 5 17 4 8 2 2" xfId="17380" xr:uid="{00000000-0005-0000-0000-0000DF430000}"/>
    <cellStyle name="Normal 5 17 4 8 2 3" xfId="17381" xr:uid="{00000000-0005-0000-0000-0000E0430000}"/>
    <cellStyle name="Normal 5 17 4 8 2 4" xfId="17382" xr:uid="{00000000-0005-0000-0000-0000E1430000}"/>
    <cellStyle name="Normal 5 17 4 8 2 5" xfId="17383" xr:uid="{00000000-0005-0000-0000-0000E2430000}"/>
    <cellStyle name="Normal 5 17 4 8 2 6" xfId="17384" xr:uid="{00000000-0005-0000-0000-0000E3430000}"/>
    <cellStyle name="Normal 5 17 4 8 2 7" xfId="17385" xr:uid="{00000000-0005-0000-0000-0000E4430000}"/>
    <cellStyle name="Normal 5 17 4 8 2 8" xfId="17386" xr:uid="{00000000-0005-0000-0000-0000E5430000}"/>
    <cellStyle name="Normal 5 17 4 8 3" xfId="17387" xr:uid="{00000000-0005-0000-0000-0000E6430000}"/>
    <cellStyle name="Normal 5 17 4 8 3 2" xfId="17388" xr:uid="{00000000-0005-0000-0000-0000E7430000}"/>
    <cellStyle name="Normal 5 17 4 8 3 3" xfId="17389" xr:uid="{00000000-0005-0000-0000-0000E8430000}"/>
    <cellStyle name="Normal 5 17 4 8 3 4" xfId="17390" xr:uid="{00000000-0005-0000-0000-0000E9430000}"/>
    <cellStyle name="Normal 5 17 4 8 3 5" xfId="17391" xr:uid="{00000000-0005-0000-0000-0000EA430000}"/>
    <cellStyle name="Normal 5 17 4 8 3 6" xfId="17392" xr:uid="{00000000-0005-0000-0000-0000EB430000}"/>
    <cellStyle name="Normal 5 17 4 8 3 7" xfId="17393" xr:uid="{00000000-0005-0000-0000-0000EC430000}"/>
    <cellStyle name="Normal 5 17 4 8 3 8" xfId="17394" xr:uid="{00000000-0005-0000-0000-0000ED430000}"/>
    <cellStyle name="Normal 5 17 4 8 4" xfId="17395" xr:uid="{00000000-0005-0000-0000-0000EE430000}"/>
    <cellStyle name="Normal 5 17 4 8 4 2" xfId="17396" xr:uid="{00000000-0005-0000-0000-0000EF430000}"/>
    <cellStyle name="Normal 5 17 4 8 4 3" xfId="17397" xr:uid="{00000000-0005-0000-0000-0000F0430000}"/>
    <cellStyle name="Normal 5 17 4 8 4 4" xfId="17398" xr:uid="{00000000-0005-0000-0000-0000F1430000}"/>
    <cellStyle name="Normal 5 17 4 8 4 5" xfId="17399" xr:uid="{00000000-0005-0000-0000-0000F2430000}"/>
    <cellStyle name="Normal 5 17 4 8 4 6" xfId="17400" xr:uid="{00000000-0005-0000-0000-0000F3430000}"/>
    <cellStyle name="Normal 5 17 4 8 4 7" xfId="17401" xr:uid="{00000000-0005-0000-0000-0000F4430000}"/>
    <cellStyle name="Normal 5 17 4 8 4 8" xfId="17402" xr:uid="{00000000-0005-0000-0000-0000F5430000}"/>
    <cellStyle name="Normal 5 17 4 8 5" xfId="17403" xr:uid="{00000000-0005-0000-0000-0000F6430000}"/>
    <cellStyle name="Normal 5 17 4 8 5 2" xfId="17404" xr:uid="{00000000-0005-0000-0000-0000F7430000}"/>
    <cellStyle name="Normal 5 17 4 8 5 3" xfId="17405" xr:uid="{00000000-0005-0000-0000-0000F8430000}"/>
    <cellStyle name="Normal 5 17 4 8 5 4" xfId="17406" xr:uid="{00000000-0005-0000-0000-0000F9430000}"/>
    <cellStyle name="Normal 5 17 4 8 5 5" xfId="17407" xr:uid="{00000000-0005-0000-0000-0000FA430000}"/>
    <cellStyle name="Normal 5 17 4 8 5 6" xfId="17408" xr:uid="{00000000-0005-0000-0000-0000FB430000}"/>
    <cellStyle name="Normal 5 17 4 8 5 7" xfId="17409" xr:uid="{00000000-0005-0000-0000-0000FC430000}"/>
    <cellStyle name="Normal 5 17 4 8 5 8" xfId="17410" xr:uid="{00000000-0005-0000-0000-0000FD430000}"/>
    <cellStyle name="Normal 5 17 4 8 6" xfId="17411" xr:uid="{00000000-0005-0000-0000-0000FE430000}"/>
    <cellStyle name="Normal 5 17 4 8 7" xfId="17412" xr:uid="{00000000-0005-0000-0000-0000FF430000}"/>
    <cellStyle name="Normal 5 17 4 8 8" xfId="17413" xr:uid="{00000000-0005-0000-0000-000000440000}"/>
    <cellStyle name="Normal 5 17 4 8 9" xfId="17414" xr:uid="{00000000-0005-0000-0000-000001440000}"/>
    <cellStyle name="Normal 5 17 4 9" xfId="17415" xr:uid="{00000000-0005-0000-0000-000002440000}"/>
    <cellStyle name="Normal 5 17 4 9 10" xfId="17416" xr:uid="{00000000-0005-0000-0000-000003440000}"/>
    <cellStyle name="Normal 5 17 4 9 11" xfId="17417" xr:uid="{00000000-0005-0000-0000-000004440000}"/>
    <cellStyle name="Normal 5 17 4 9 12" xfId="17418" xr:uid="{00000000-0005-0000-0000-000005440000}"/>
    <cellStyle name="Normal 5 17 4 9 2" xfId="17419" xr:uid="{00000000-0005-0000-0000-000006440000}"/>
    <cellStyle name="Normal 5 17 4 9 2 2" xfId="17420" xr:uid="{00000000-0005-0000-0000-000007440000}"/>
    <cellStyle name="Normal 5 17 4 9 2 3" xfId="17421" xr:uid="{00000000-0005-0000-0000-000008440000}"/>
    <cellStyle name="Normal 5 17 4 9 2 4" xfId="17422" xr:uid="{00000000-0005-0000-0000-000009440000}"/>
    <cellStyle name="Normal 5 17 4 9 2 5" xfId="17423" xr:uid="{00000000-0005-0000-0000-00000A440000}"/>
    <cellStyle name="Normal 5 17 4 9 2 6" xfId="17424" xr:uid="{00000000-0005-0000-0000-00000B440000}"/>
    <cellStyle name="Normal 5 17 4 9 2 7" xfId="17425" xr:uid="{00000000-0005-0000-0000-00000C440000}"/>
    <cellStyle name="Normal 5 17 4 9 2 8" xfId="17426" xr:uid="{00000000-0005-0000-0000-00000D440000}"/>
    <cellStyle name="Normal 5 17 4 9 3" xfId="17427" xr:uid="{00000000-0005-0000-0000-00000E440000}"/>
    <cellStyle name="Normal 5 17 4 9 3 2" xfId="17428" xr:uid="{00000000-0005-0000-0000-00000F440000}"/>
    <cellStyle name="Normal 5 17 4 9 3 3" xfId="17429" xr:uid="{00000000-0005-0000-0000-000010440000}"/>
    <cellStyle name="Normal 5 17 4 9 3 4" xfId="17430" xr:uid="{00000000-0005-0000-0000-000011440000}"/>
    <cellStyle name="Normal 5 17 4 9 3 5" xfId="17431" xr:uid="{00000000-0005-0000-0000-000012440000}"/>
    <cellStyle name="Normal 5 17 4 9 3 6" xfId="17432" xr:uid="{00000000-0005-0000-0000-000013440000}"/>
    <cellStyle name="Normal 5 17 4 9 3 7" xfId="17433" xr:uid="{00000000-0005-0000-0000-000014440000}"/>
    <cellStyle name="Normal 5 17 4 9 3 8" xfId="17434" xr:uid="{00000000-0005-0000-0000-000015440000}"/>
    <cellStyle name="Normal 5 17 4 9 4" xfId="17435" xr:uid="{00000000-0005-0000-0000-000016440000}"/>
    <cellStyle name="Normal 5 17 4 9 4 2" xfId="17436" xr:uid="{00000000-0005-0000-0000-000017440000}"/>
    <cellStyle name="Normal 5 17 4 9 4 3" xfId="17437" xr:uid="{00000000-0005-0000-0000-000018440000}"/>
    <cellStyle name="Normal 5 17 4 9 4 4" xfId="17438" xr:uid="{00000000-0005-0000-0000-000019440000}"/>
    <cellStyle name="Normal 5 17 4 9 4 5" xfId="17439" xr:uid="{00000000-0005-0000-0000-00001A440000}"/>
    <cellStyle name="Normal 5 17 4 9 4 6" xfId="17440" xr:uid="{00000000-0005-0000-0000-00001B440000}"/>
    <cellStyle name="Normal 5 17 4 9 4 7" xfId="17441" xr:uid="{00000000-0005-0000-0000-00001C440000}"/>
    <cellStyle name="Normal 5 17 4 9 4 8" xfId="17442" xr:uid="{00000000-0005-0000-0000-00001D440000}"/>
    <cellStyle name="Normal 5 17 4 9 5" xfId="17443" xr:uid="{00000000-0005-0000-0000-00001E440000}"/>
    <cellStyle name="Normal 5 17 4 9 5 2" xfId="17444" xr:uid="{00000000-0005-0000-0000-00001F440000}"/>
    <cellStyle name="Normal 5 17 4 9 5 3" xfId="17445" xr:uid="{00000000-0005-0000-0000-000020440000}"/>
    <cellStyle name="Normal 5 17 4 9 5 4" xfId="17446" xr:uid="{00000000-0005-0000-0000-000021440000}"/>
    <cellStyle name="Normal 5 17 4 9 5 5" xfId="17447" xr:uid="{00000000-0005-0000-0000-000022440000}"/>
    <cellStyle name="Normal 5 17 4 9 5 6" xfId="17448" xr:uid="{00000000-0005-0000-0000-000023440000}"/>
    <cellStyle name="Normal 5 17 4 9 5 7" xfId="17449" xr:uid="{00000000-0005-0000-0000-000024440000}"/>
    <cellStyle name="Normal 5 17 4 9 5 8" xfId="17450" xr:uid="{00000000-0005-0000-0000-000025440000}"/>
    <cellStyle name="Normal 5 17 4 9 6" xfId="17451" xr:uid="{00000000-0005-0000-0000-000026440000}"/>
    <cellStyle name="Normal 5 17 4 9 7" xfId="17452" xr:uid="{00000000-0005-0000-0000-000027440000}"/>
    <cellStyle name="Normal 5 17 4 9 8" xfId="17453" xr:uid="{00000000-0005-0000-0000-000028440000}"/>
    <cellStyle name="Normal 5 17 4 9 9" xfId="17454" xr:uid="{00000000-0005-0000-0000-000029440000}"/>
    <cellStyle name="Normal 5 17 5" xfId="17455" xr:uid="{00000000-0005-0000-0000-00002A440000}"/>
    <cellStyle name="Normal 5 17 5 10" xfId="17456" xr:uid="{00000000-0005-0000-0000-00002B440000}"/>
    <cellStyle name="Normal 5 17 5 11" xfId="17457" xr:uid="{00000000-0005-0000-0000-00002C440000}"/>
    <cellStyle name="Normal 5 17 5 12" xfId="17458" xr:uid="{00000000-0005-0000-0000-00002D440000}"/>
    <cellStyle name="Normal 5 17 5 2" xfId="17459" xr:uid="{00000000-0005-0000-0000-00002E440000}"/>
    <cellStyle name="Normal 5 17 5 2 2" xfId="17460" xr:uid="{00000000-0005-0000-0000-00002F440000}"/>
    <cellStyle name="Normal 5 17 5 2 3" xfId="17461" xr:uid="{00000000-0005-0000-0000-000030440000}"/>
    <cellStyle name="Normal 5 17 5 2 4" xfId="17462" xr:uid="{00000000-0005-0000-0000-000031440000}"/>
    <cellStyle name="Normal 5 17 5 2 5" xfId="17463" xr:uid="{00000000-0005-0000-0000-000032440000}"/>
    <cellStyle name="Normal 5 17 5 2 6" xfId="17464" xr:uid="{00000000-0005-0000-0000-000033440000}"/>
    <cellStyle name="Normal 5 17 5 2 7" xfId="17465" xr:uid="{00000000-0005-0000-0000-000034440000}"/>
    <cellStyle name="Normal 5 17 5 2 8" xfId="17466" xr:uid="{00000000-0005-0000-0000-000035440000}"/>
    <cellStyle name="Normal 5 17 5 3" xfId="17467" xr:uid="{00000000-0005-0000-0000-000036440000}"/>
    <cellStyle name="Normal 5 17 5 3 2" xfId="17468" xr:uid="{00000000-0005-0000-0000-000037440000}"/>
    <cellStyle name="Normal 5 17 5 3 3" xfId="17469" xr:uid="{00000000-0005-0000-0000-000038440000}"/>
    <cellStyle name="Normal 5 17 5 3 4" xfId="17470" xr:uid="{00000000-0005-0000-0000-000039440000}"/>
    <cellStyle name="Normal 5 17 5 3 5" xfId="17471" xr:uid="{00000000-0005-0000-0000-00003A440000}"/>
    <cellStyle name="Normal 5 17 5 3 6" xfId="17472" xr:uid="{00000000-0005-0000-0000-00003B440000}"/>
    <cellStyle name="Normal 5 17 5 3 7" xfId="17473" xr:uid="{00000000-0005-0000-0000-00003C440000}"/>
    <cellStyle name="Normal 5 17 5 3 8" xfId="17474" xr:uid="{00000000-0005-0000-0000-00003D440000}"/>
    <cellStyle name="Normal 5 17 5 4" xfId="17475" xr:uid="{00000000-0005-0000-0000-00003E440000}"/>
    <cellStyle name="Normal 5 17 5 4 2" xfId="17476" xr:uid="{00000000-0005-0000-0000-00003F440000}"/>
    <cellStyle name="Normal 5 17 5 4 3" xfId="17477" xr:uid="{00000000-0005-0000-0000-000040440000}"/>
    <cellStyle name="Normal 5 17 5 4 4" xfId="17478" xr:uid="{00000000-0005-0000-0000-000041440000}"/>
    <cellStyle name="Normal 5 17 5 4 5" xfId="17479" xr:uid="{00000000-0005-0000-0000-000042440000}"/>
    <cellStyle name="Normal 5 17 5 4 6" xfId="17480" xr:uid="{00000000-0005-0000-0000-000043440000}"/>
    <cellStyle name="Normal 5 17 5 4 7" xfId="17481" xr:uid="{00000000-0005-0000-0000-000044440000}"/>
    <cellStyle name="Normal 5 17 5 4 8" xfId="17482" xr:uid="{00000000-0005-0000-0000-000045440000}"/>
    <cellStyle name="Normal 5 17 5 5" xfId="17483" xr:uid="{00000000-0005-0000-0000-000046440000}"/>
    <cellStyle name="Normal 5 17 5 5 2" xfId="17484" xr:uid="{00000000-0005-0000-0000-000047440000}"/>
    <cellStyle name="Normal 5 17 5 5 3" xfId="17485" xr:uid="{00000000-0005-0000-0000-000048440000}"/>
    <cellStyle name="Normal 5 17 5 5 4" xfId="17486" xr:uid="{00000000-0005-0000-0000-000049440000}"/>
    <cellStyle name="Normal 5 17 5 5 5" xfId="17487" xr:uid="{00000000-0005-0000-0000-00004A440000}"/>
    <cellStyle name="Normal 5 17 5 5 6" xfId="17488" xr:uid="{00000000-0005-0000-0000-00004B440000}"/>
    <cellStyle name="Normal 5 17 5 5 7" xfId="17489" xr:uid="{00000000-0005-0000-0000-00004C440000}"/>
    <cellStyle name="Normal 5 17 5 5 8" xfId="17490" xr:uid="{00000000-0005-0000-0000-00004D440000}"/>
    <cellStyle name="Normal 5 17 5 6" xfId="17491" xr:uid="{00000000-0005-0000-0000-00004E440000}"/>
    <cellStyle name="Normal 5 17 5 7" xfId="17492" xr:uid="{00000000-0005-0000-0000-00004F440000}"/>
    <cellStyle name="Normal 5 17 5 8" xfId="17493" xr:uid="{00000000-0005-0000-0000-000050440000}"/>
    <cellStyle name="Normal 5 17 5 9" xfId="17494" xr:uid="{00000000-0005-0000-0000-000051440000}"/>
    <cellStyle name="Normal 5 17 6" xfId="17495" xr:uid="{00000000-0005-0000-0000-000052440000}"/>
    <cellStyle name="Normal 5 17 6 10" xfId="17496" xr:uid="{00000000-0005-0000-0000-000053440000}"/>
    <cellStyle name="Normal 5 17 6 11" xfId="17497" xr:uid="{00000000-0005-0000-0000-000054440000}"/>
    <cellStyle name="Normal 5 17 6 12" xfId="17498" xr:uid="{00000000-0005-0000-0000-000055440000}"/>
    <cellStyle name="Normal 5 17 6 2" xfId="17499" xr:uid="{00000000-0005-0000-0000-000056440000}"/>
    <cellStyle name="Normal 5 17 6 2 2" xfId="17500" xr:uid="{00000000-0005-0000-0000-000057440000}"/>
    <cellStyle name="Normal 5 17 6 2 3" xfId="17501" xr:uid="{00000000-0005-0000-0000-000058440000}"/>
    <cellStyle name="Normal 5 17 6 2 4" xfId="17502" xr:uid="{00000000-0005-0000-0000-000059440000}"/>
    <cellStyle name="Normal 5 17 6 2 5" xfId="17503" xr:uid="{00000000-0005-0000-0000-00005A440000}"/>
    <cellStyle name="Normal 5 17 6 2 6" xfId="17504" xr:uid="{00000000-0005-0000-0000-00005B440000}"/>
    <cellStyle name="Normal 5 17 6 2 7" xfId="17505" xr:uid="{00000000-0005-0000-0000-00005C440000}"/>
    <cellStyle name="Normal 5 17 6 2 8" xfId="17506" xr:uid="{00000000-0005-0000-0000-00005D440000}"/>
    <cellStyle name="Normal 5 17 6 3" xfId="17507" xr:uid="{00000000-0005-0000-0000-00005E440000}"/>
    <cellStyle name="Normal 5 17 6 3 2" xfId="17508" xr:uid="{00000000-0005-0000-0000-00005F440000}"/>
    <cellStyle name="Normal 5 17 6 3 3" xfId="17509" xr:uid="{00000000-0005-0000-0000-000060440000}"/>
    <cellStyle name="Normal 5 17 6 3 4" xfId="17510" xr:uid="{00000000-0005-0000-0000-000061440000}"/>
    <cellStyle name="Normal 5 17 6 3 5" xfId="17511" xr:uid="{00000000-0005-0000-0000-000062440000}"/>
    <cellStyle name="Normal 5 17 6 3 6" xfId="17512" xr:uid="{00000000-0005-0000-0000-000063440000}"/>
    <cellStyle name="Normal 5 17 6 3 7" xfId="17513" xr:uid="{00000000-0005-0000-0000-000064440000}"/>
    <cellStyle name="Normal 5 17 6 3 8" xfId="17514" xr:uid="{00000000-0005-0000-0000-000065440000}"/>
    <cellStyle name="Normal 5 17 6 4" xfId="17515" xr:uid="{00000000-0005-0000-0000-000066440000}"/>
    <cellStyle name="Normal 5 17 6 4 2" xfId="17516" xr:uid="{00000000-0005-0000-0000-000067440000}"/>
    <cellStyle name="Normal 5 17 6 4 3" xfId="17517" xr:uid="{00000000-0005-0000-0000-000068440000}"/>
    <cellStyle name="Normal 5 17 6 4 4" xfId="17518" xr:uid="{00000000-0005-0000-0000-000069440000}"/>
    <cellStyle name="Normal 5 17 6 4 5" xfId="17519" xr:uid="{00000000-0005-0000-0000-00006A440000}"/>
    <cellStyle name="Normal 5 17 6 4 6" xfId="17520" xr:uid="{00000000-0005-0000-0000-00006B440000}"/>
    <cellStyle name="Normal 5 17 6 4 7" xfId="17521" xr:uid="{00000000-0005-0000-0000-00006C440000}"/>
    <cellStyle name="Normal 5 17 6 4 8" xfId="17522" xr:uid="{00000000-0005-0000-0000-00006D440000}"/>
    <cellStyle name="Normal 5 17 6 5" xfId="17523" xr:uid="{00000000-0005-0000-0000-00006E440000}"/>
    <cellStyle name="Normal 5 17 6 5 2" xfId="17524" xr:uid="{00000000-0005-0000-0000-00006F440000}"/>
    <cellStyle name="Normal 5 17 6 5 3" xfId="17525" xr:uid="{00000000-0005-0000-0000-000070440000}"/>
    <cellStyle name="Normal 5 17 6 5 4" xfId="17526" xr:uid="{00000000-0005-0000-0000-000071440000}"/>
    <cellStyle name="Normal 5 17 6 5 5" xfId="17527" xr:uid="{00000000-0005-0000-0000-000072440000}"/>
    <cellStyle name="Normal 5 17 6 5 6" xfId="17528" xr:uid="{00000000-0005-0000-0000-000073440000}"/>
    <cellStyle name="Normal 5 17 6 5 7" xfId="17529" xr:uid="{00000000-0005-0000-0000-000074440000}"/>
    <cellStyle name="Normal 5 17 6 5 8" xfId="17530" xr:uid="{00000000-0005-0000-0000-000075440000}"/>
    <cellStyle name="Normal 5 17 6 6" xfId="17531" xr:uid="{00000000-0005-0000-0000-000076440000}"/>
    <cellStyle name="Normal 5 17 6 7" xfId="17532" xr:uid="{00000000-0005-0000-0000-000077440000}"/>
    <cellStyle name="Normal 5 17 6 8" xfId="17533" xr:uid="{00000000-0005-0000-0000-000078440000}"/>
    <cellStyle name="Normal 5 17 6 9" xfId="17534" xr:uid="{00000000-0005-0000-0000-000079440000}"/>
    <cellStyle name="Normal 5 17 7" xfId="17535" xr:uid="{00000000-0005-0000-0000-00007A440000}"/>
    <cellStyle name="Normal 5 17 7 10" xfId="17536" xr:uid="{00000000-0005-0000-0000-00007B440000}"/>
    <cellStyle name="Normal 5 17 7 11" xfId="17537" xr:uid="{00000000-0005-0000-0000-00007C440000}"/>
    <cellStyle name="Normal 5 17 7 12" xfId="17538" xr:uid="{00000000-0005-0000-0000-00007D440000}"/>
    <cellStyle name="Normal 5 17 7 2" xfId="17539" xr:uid="{00000000-0005-0000-0000-00007E440000}"/>
    <cellStyle name="Normal 5 17 7 2 2" xfId="17540" xr:uid="{00000000-0005-0000-0000-00007F440000}"/>
    <cellStyle name="Normal 5 17 7 2 3" xfId="17541" xr:uid="{00000000-0005-0000-0000-000080440000}"/>
    <cellStyle name="Normal 5 17 7 2 4" xfId="17542" xr:uid="{00000000-0005-0000-0000-000081440000}"/>
    <cellStyle name="Normal 5 17 7 2 5" xfId="17543" xr:uid="{00000000-0005-0000-0000-000082440000}"/>
    <cellStyle name="Normal 5 17 7 2 6" xfId="17544" xr:uid="{00000000-0005-0000-0000-000083440000}"/>
    <cellStyle name="Normal 5 17 7 2 7" xfId="17545" xr:uid="{00000000-0005-0000-0000-000084440000}"/>
    <cellStyle name="Normal 5 17 7 2 8" xfId="17546" xr:uid="{00000000-0005-0000-0000-000085440000}"/>
    <cellStyle name="Normal 5 17 7 3" xfId="17547" xr:uid="{00000000-0005-0000-0000-000086440000}"/>
    <cellStyle name="Normal 5 17 7 3 2" xfId="17548" xr:uid="{00000000-0005-0000-0000-000087440000}"/>
    <cellStyle name="Normal 5 17 7 3 3" xfId="17549" xr:uid="{00000000-0005-0000-0000-000088440000}"/>
    <cellStyle name="Normal 5 17 7 3 4" xfId="17550" xr:uid="{00000000-0005-0000-0000-000089440000}"/>
    <cellStyle name="Normal 5 17 7 3 5" xfId="17551" xr:uid="{00000000-0005-0000-0000-00008A440000}"/>
    <cellStyle name="Normal 5 17 7 3 6" xfId="17552" xr:uid="{00000000-0005-0000-0000-00008B440000}"/>
    <cellStyle name="Normal 5 17 7 3 7" xfId="17553" xr:uid="{00000000-0005-0000-0000-00008C440000}"/>
    <cellStyle name="Normal 5 17 7 3 8" xfId="17554" xr:uid="{00000000-0005-0000-0000-00008D440000}"/>
    <cellStyle name="Normal 5 17 7 4" xfId="17555" xr:uid="{00000000-0005-0000-0000-00008E440000}"/>
    <cellStyle name="Normal 5 17 7 4 2" xfId="17556" xr:uid="{00000000-0005-0000-0000-00008F440000}"/>
    <cellStyle name="Normal 5 17 7 4 3" xfId="17557" xr:uid="{00000000-0005-0000-0000-000090440000}"/>
    <cellStyle name="Normal 5 17 7 4 4" xfId="17558" xr:uid="{00000000-0005-0000-0000-000091440000}"/>
    <cellStyle name="Normal 5 17 7 4 5" xfId="17559" xr:uid="{00000000-0005-0000-0000-000092440000}"/>
    <cellStyle name="Normal 5 17 7 4 6" xfId="17560" xr:uid="{00000000-0005-0000-0000-000093440000}"/>
    <cellStyle name="Normal 5 17 7 4 7" xfId="17561" xr:uid="{00000000-0005-0000-0000-000094440000}"/>
    <cellStyle name="Normal 5 17 7 4 8" xfId="17562" xr:uid="{00000000-0005-0000-0000-000095440000}"/>
    <cellStyle name="Normal 5 17 7 5" xfId="17563" xr:uid="{00000000-0005-0000-0000-000096440000}"/>
    <cellStyle name="Normal 5 17 7 5 2" xfId="17564" xr:uid="{00000000-0005-0000-0000-000097440000}"/>
    <cellStyle name="Normal 5 17 7 5 3" xfId="17565" xr:uid="{00000000-0005-0000-0000-000098440000}"/>
    <cellStyle name="Normal 5 17 7 5 4" xfId="17566" xr:uid="{00000000-0005-0000-0000-000099440000}"/>
    <cellStyle name="Normal 5 17 7 5 5" xfId="17567" xr:uid="{00000000-0005-0000-0000-00009A440000}"/>
    <cellStyle name="Normal 5 17 7 5 6" xfId="17568" xr:uid="{00000000-0005-0000-0000-00009B440000}"/>
    <cellStyle name="Normal 5 17 7 5 7" xfId="17569" xr:uid="{00000000-0005-0000-0000-00009C440000}"/>
    <cellStyle name="Normal 5 17 7 5 8" xfId="17570" xr:uid="{00000000-0005-0000-0000-00009D440000}"/>
    <cellStyle name="Normal 5 17 7 6" xfId="17571" xr:uid="{00000000-0005-0000-0000-00009E440000}"/>
    <cellStyle name="Normal 5 17 7 7" xfId="17572" xr:uid="{00000000-0005-0000-0000-00009F440000}"/>
    <cellStyle name="Normal 5 17 7 8" xfId="17573" xr:uid="{00000000-0005-0000-0000-0000A0440000}"/>
    <cellStyle name="Normal 5 17 7 9" xfId="17574" xr:uid="{00000000-0005-0000-0000-0000A1440000}"/>
    <cellStyle name="Normal 5 17 8" xfId="17575" xr:uid="{00000000-0005-0000-0000-0000A2440000}"/>
    <cellStyle name="Normal 5 17 8 10" xfId="17576" xr:uid="{00000000-0005-0000-0000-0000A3440000}"/>
    <cellStyle name="Normal 5 17 8 11" xfId="17577" xr:uid="{00000000-0005-0000-0000-0000A4440000}"/>
    <cellStyle name="Normal 5 17 8 12" xfId="17578" xr:uid="{00000000-0005-0000-0000-0000A5440000}"/>
    <cellStyle name="Normal 5 17 8 2" xfId="17579" xr:uid="{00000000-0005-0000-0000-0000A6440000}"/>
    <cellStyle name="Normal 5 17 8 2 2" xfId="17580" xr:uid="{00000000-0005-0000-0000-0000A7440000}"/>
    <cellStyle name="Normal 5 17 8 2 3" xfId="17581" xr:uid="{00000000-0005-0000-0000-0000A8440000}"/>
    <cellStyle name="Normal 5 17 8 2 4" xfId="17582" xr:uid="{00000000-0005-0000-0000-0000A9440000}"/>
    <cellStyle name="Normal 5 17 8 2 5" xfId="17583" xr:uid="{00000000-0005-0000-0000-0000AA440000}"/>
    <cellStyle name="Normal 5 17 8 2 6" xfId="17584" xr:uid="{00000000-0005-0000-0000-0000AB440000}"/>
    <cellStyle name="Normal 5 17 8 2 7" xfId="17585" xr:uid="{00000000-0005-0000-0000-0000AC440000}"/>
    <cellStyle name="Normal 5 17 8 2 8" xfId="17586" xr:uid="{00000000-0005-0000-0000-0000AD440000}"/>
    <cellStyle name="Normal 5 17 8 3" xfId="17587" xr:uid="{00000000-0005-0000-0000-0000AE440000}"/>
    <cellStyle name="Normal 5 17 8 3 2" xfId="17588" xr:uid="{00000000-0005-0000-0000-0000AF440000}"/>
    <cellStyle name="Normal 5 17 8 3 3" xfId="17589" xr:uid="{00000000-0005-0000-0000-0000B0440000}"/>
    <cellStyle name="Normal 5 17 8 3 4" xfId="17590" xr:uid="{00000000-0005-0000-0000-0000B1440000}"/>
    <cellStyle name="Normal 5 17 8 3 5" xfId="17591" xr:uid="{00000000-0005-0000-0000-0000B2440000}"/>
    <cellStyle name="Normal 5 17 8 3 6" xfId="17592" xr:uid="{00000000-0005-0000-0000-0000B3440000}"/>
    <cellStyle name="Normal 5 17 8 3 7" xfId="17593" xr:uid="{00000000-0005-0000-0000-0000B4440000}"/>
    <cellStyle name="Normal 5 17 8 3 8" xfId="17594" xr:uid="{00000000-0005-0000-0000-0000B5440000}"/>
    <cellStyle name="Normal 5 17 8 4" xfId="17595" xr:uid="{00000000-0005-0000-0000-0000B6440000}"/>
    <cellStyle name="Normal 5 17 8 4 2" xfId="17596" xr:uid="{00000000-0005-0000-0000-0000B7440000}"/>
    <cellStyle name="Normal 5 17 8 4 3" xfId="17597" xr:uid="{00000000-0005-0000-0000-0000B8440000}"/>
    <cellStyle name="Normal 5 17 8 4 4" xfId="17598" xr:uid="{00000000-0005-0000-0000-0000B9440000}"/>
    <cellStyle name="Normal 5 17 8 4 5" xfId="17599" xr:uid="{00000000-0005-0000-0000-0000BA440000}"/>
    <cellStyle name="Normal 5 17 8 4 6" xfId="17600" xr:uid="{00000000-0005-0000-0000-0000BB440000}"/>
    <cellStyle name="Normal 5 17 8 4 7" xfId="17601" xr:uid="{00000000-0005-0000-0000-0000BC440000}"/>
    <cellStyle name="Normal 5 17 8 4 8" xfId="17602" xr:uid="{00000000-0005-0000-0000-0000BD440000}"/>
    <cellStyle name="Normal 5 17 8 5" xfId="17603" xr:uid="{00000000-0005-0000-0000-0000BE440000}"/>
    <cellStyle name="Normal 5 17 8 5 2" xfId="17604" xr:uid="{00000000-0005-0000-0000-0000BF440000}"/>
    <cellStyle name="Normal 5 17 8 5 3" xfId="17605" xr:uid="{00000000-0005-0000-0000-0000C0440000}"/>
    <cellStyle name="Normal 5 17 8 5 4" xfId="17606" xr:uid="{00000000-0005-0000-0000-0000C1440000}"/>
    <cellStyle name="Normal 5 17 8 5 5" xfId="17607" xr:uid="{00000000-0005-0000-0000-0000C2440000}"/>
    <cellStyle name="Normal 5 17 8 5 6" xfId="17608" xr:uid="{00000000-0005-0000-0000-0000C3440000}"/>
    <cellStyle name="Normal 5 17 8 5 7" xfId="17609" xr:uid="{00000000-0005-0000-0000-0000C4440000}"/>
    <cellStyle name="Normal 5 17 8 5 8" xfId="17610" xr:uid="{00000000-0005-0000-0000-0000C5440000}"/>
    <cellStyle name="Normal 5 17 8 6" xfId="17611" xr:uid="{00000000-0005-0000-0000-0000C6440000}"/>
    <cellStyle name="Normal 5 17 8 7" xfId="17612" xr:uid="{00000000-0005-0000-0000-0000C7440000}"/>
    <cellStyle name="Normal 5 17 8 8" xfId="17613" xr:uid="{00000000-0005-0000-0000-0000C8440000}"/>
    <cellStyle name="Normal 5 17 8 9" xfId="17614" xr:uid="{00000000-0005-0000-0000-0000C9440000}"/>
    <cellStyle name="Normal 5 17 9" xfId="17615" xr:uid="{00000000-0005-0000-0000-0000CA440000}"/>
    <cellStyle name="Normal 5 17 9 10" xfId="17616" xr:uid="{00000000-0005-0000-0000-0000CB440000}"/>
    <cellStyle name="Normal 5 17 9 11" xfId="17617" xr:uid="{00000000-0005-0000-0000-0000CC440000}"/>
    <cellStyle name="Normal 5 17 9 12" xfId="17618" xr:uid="{00000000-0005-0000-0000-0000CD440000}"/>
    <cellStyle name="Normal 5 17 9 2" xfId="17619" xr:uid="{00000000-0005-0000-0000-0000CE440000}"/>
    <cellStyle name="Normal 5 17 9 2 2" xfId="17620" xr:uid="{00000000-0005-0000-0000-0000CF440000}"/>
    <cellStyle name="Normal 5 17 9 2 3" xfId="17621" xr:uid="{00000000-0005-0000-0000-0000D0440000}"/>
    <cellStyle name="Normal 5 17 9 2 4" xfId="17622" xr:uid="{00000000-0005-0000-0000-0000D1440000}"/>
    <cellStyle name="Normal 5 17 9 2 5" xfId="17623" xr:uid="{00000000-0005-0000-0000-0000D2440000}"/>
    <cellStyle name="Normal 5 17 9 2 6" xfId="17624" xr:uid="{00000000-0005-0000-0000-0000D3440000}"/>
    <cellStyle name="Normal 5 17 9 2 7" xfId="17625" xr:uid="{00000000-0005-0000-0000-0000D4440000}"/>
    <cellStyle name="Normal 5 17 9 2 8" xfId="17626" xr:uid="{00000000-0005-0000-0000-0000D5440000}"/>
    <cellStyle name="Normal 5 17 9 3" xfId="17627" xr:uid="{00000000-0005-0000-0000-0000D6440000}"/>
    <cellStyle name="Normal 5 17 9 3 2" xfId="17628" xr:uid="{00000000-0005-0000-0000-0000D7440000}"/>
    <cellStyle name="Normal 5 17 9 3 3" xfId="17629" xr:uid="{00000000-0005-0000-0000-0000D8440000}"/>
    <cellStyle name="Normal 5 17 9 3 4" xfId="17630" xr:uid="{00000000-0005-0000-0000-0000D9440000}"/>
    <cellStyle name="Normal 5 17 9 3 5" xfId="17631" xr:uid="{00000000-0005-0000-0000-0000DA440000}"/>
    <cellStyle name="Normal 5 17 9 3 6" xfId="17632" xr:uid="{00000000-0005-0000-0000-0000DB440000}"/>
    <cellStyle name="Normal 5 17 9 3 7" xfId="17633" xr:uid="{00000000-0005-0000-0000-0000DC440000}"/>
    <cellStyle name="Normal 5 17 9 3 8" xfId="17634" xr:uid="{00000000-0005-0000-0000-0000DD440000}"/>
    <cellStyle name="Normal 5 17 9 4" xfId="17635" xr:uid="{00000000-0005-0000-0000-0000DE440000}"/>
    <cellStyle name="Normal 5 17 9 4 2" xfId="17636" xr:uid="{00000000-0005-0000-0000-0000DF440000}"/>
    <cellStyle name="Normal 5 17 9 4 3" xfId="17637" xr:uid="{00000000-0005-0000-0000-0000E0440000}"/>
    <cellStyle name="Normal 5 17 9 4 4" xfId="17638" xr:uid="{00000000-0005-0000-0000-0000E1440000}"/>
    <cellStyle name="Normal 5 17 9 4 5" xfId="17639" xr:uid="{00000000-0005-0000-0000-0000E2440000}"/>
    <cellStyle name="Normal 5 17 9 4 6" xfId="17640" xr:uid="{00000000-0005-0000-0000-0000E3440000}"/>
    <cellStyle name="Normal 5 17 9 4 7" xfId="17641" xr:uid="{00000000-0005-0000-0000-0000E4440000}"/>
    <cellStyle name="Normal 5 17 9 4 8" xfId="17642" xr:uid="{00000000-0005-0000-0000-0000E5440000}"/>
    <cellStyle name="Normal 5 17 9 5" xfId="17643" xr:uid="{00000000-0005-0000-0000-0000E6440000}"/>
    <cellStyle name="Normal 5 17 9 5 2" xfId="17644" xr:uid="{00000000-0005-0000-0000-0000E7440000}"/>
    <cellStyle name="Normal 5 17 9 5 3" xfId="17645" xr:uid="{00000000-0005-0000-0000-0000E8440000}"/>
    <cellStyle name="Normal 5 17 9 5 4" xfId="17646" xr:uid="{00000000-0005-0000-0000-0000E9440000}"/>
    <cellStyle name="Normal 5 17 9 5 5" xfId="17647" xr:uid="{00000000-0005-0000-0000-0000EA440000}"/>
    <cellStyle name="Normal 5 17 9 5 6" xfId="17648" xr:uid="{00000000-0005-0000-0000-0000EB440000}"/>
    <cellStyle name="Normal 5 17 9 5 7" xfId="17649" xr:uid="{00000000-0005-0000-0000-0000EC440000}"/>
    <cellStyle name="Normal 5 17 9 5 8" xfId="17650" xr:uid="{00000000-0005-0000-0000-0000ED440000}"/>
    <cellStyle name="Normal 5 17 9 6" xfId="17651" xr:uid="{00000000-0005-0000-0000-0000EE440000}"/>
    <cellStyle name="Normal 5 17 9 7" xfId="17652" xr:uid="{00000000-0005-0000-0000-0000EF440000}"/>
    <cellStyle name="Normal 5 17 9 8" xfId="17653" xr:uid="{00000000-0005-0000-0000-0000F0440000}"/>
    <cellStyle name="Normal 5 17 9 9" xfId="17654" xr:uid="{00000000-0005-0000-0000-0000F1440000}"/>
    <cellStyle name="Normal 5 18" xfId="17655" xr:uid="{00000000-0005-0000-0000-0000F2440000}"/>
    <cellStyle name="Normal 5 18 10" xfId="17656" xr:uid="{00000000-0005-0000-0000-0000F3440000}"/>
    <cellStyle name="Normal 5 18 10 10" xfId="17657" xr:uid="{00000000-0005-0000-0000-0000F4440000}"/>
    <cellStyle name="Normal 5 18 10 11" xfId="17658" xr:uid="{00000000-0005-0000-0000-0000F5440000}"/>
    <cellStyle name="Normal 5 18 10 12" xfId="17659" xr:uid="{00000000-0005-0000-0000-0000F6440000}"/>
    <cellStyle name="Normal 5 18 10 2" xfId="17660" xr:uid="{00000000-0005-0000-0000-0000F7440000}"/>
    <cellStyle name="Normal 5 18 10 2 2" xfId="17661" xr:uid="{00000000-0005-0000-0000-0000F8440000}"/>
    <cellStyle name="Normal 5 18 10 2 3" xfId="17662" xr:uid="{00000000-0005-0000-0000-0000F9440000}"/>
    <cellStyle name="Normal 5 18 10 2 4" xfId="17663" xr:uid="{00000000-0005-0000-0000-0000FA440000}"/>
    <cellStyle name="Normal 5 18 10 2 5" xfId="17664" xr:uid="{00000000-0005-0000-0000-0000FB440000}"/>
    <cellStyle name="Normal 5 18 10 2 6" xfId="17665" xr:uid="{00000000-0005-0000-0000-0000FC440000}"/>
    <cellStyle name="Normal 5 18 10 2 7" xfId="17666" xr:uid="{00000000-0005-0000-0000-0000FD440000}"/>
    <cellStyle name="Normal 5 18 10 2 8" xfId="17667" xr:uid="{00000000-0005-0000-0000-0000FE440000}"/>
    <cellStyle name="Normal 5 18 10 3" xfId="17668" xr:uid="{00000000-0005-0000-0000-0000FF440000}"/>
    <cellStyle name="Normal 5 18 10 3 2" xfId="17669" xr:uid="{00000000-0005-0000-0000-000000450000}"/>
    <cellStyle name="Normal 5 18 10 3 3" xfId="17670" xr:uid="{00000000-0005-0000-0000-000001450000}"/>
    <cellStyle name="Normal 5 18 10 3 4" xfId="17671" xr:uid="{00000000-0005-0000-0000-000002450000}"/>
    <cellStyle name="Normal 5 18 10 3 5" xfId="17672" xr:uid="{00000000-0005-0000-0000-000003450000}"/>
    <cellStyle name="Normal 5 18 10 3 6" xfId="17673" xr:uid="{00000000-0005-0000-0000-000004450000}"/>
    <cellStyle name="Normal 5 18 10 3 7" xfId="17674" xr:uid="{00000000-0005-0000-0000-000005450000}"/>
    <cellStyle name="Normal 5 18 10 3 8" xfId="17675" xr:uid="{00000000-0005-0000-0000-000006450000}"/>
    <cellStyle name="Normal 5 18 10 4" xfId="17676" xr:uid="{00000000-0005-0000-0000-000007450000}"/>
    <cellStyle name="Normal 5 18 10 4 2" xfId="17677" xr:uid="{00000000-0005-0000-0000-000008450000}"/>
    <cellStyle name="Normal 5 18 10 4 3" xfId="17678" xr:uid="{00000000-0005-0000-0000-000009450000}"/>
    <cellStyle name="Normal 5 18 10 4 4" xfId="17679" xr:uid="{00000000-0005-0000-0000-00000A450000}"/>
    <cellStyle name="Normal 5 18 10 4 5" xfId="17680" xr:uid="{00000000-0005-0000-0000-00000B450000}"/>
    <cellStyle name="Normal 5 18 10 4 6" xfId="17681" xr:uid="{00000000-0005-0000-0000-00000C450000}"/>
    <cellStyle name="Normal 5 18 10 4 7" xfId="17682" xr:uid="{00000000-0005-0000-0000-00000D450000}"/>
    <cellStyle name="Normal 5 18 10 4 8" xfId="17683" xr:uid="{00000000-0005-0000-0000-00000E450000}"/>
    <cellStyle name="Normal 5 18 10 5" xfId="17684" xr:uid="{00000000-0005-0000-0000-00000F450000}"/>
    <cellStyle name="Normal 5 18 10 5 2" xfId="17685" xr:uid="{00000000-0005-0000-0000-000010450000}"/>
    <cellStyle name="Normal 5 18 10 5 3" xfId="17686" xr:uid="{00000000-0005-0000-0000-000011450000}"/>
    <cellStyle name="Normal 5 18 10 5 4" xfId="17687" xr:uid="{00000000-0005-0000-0000-000012450000}"/>
    <cellStyle name="Normal 5 18 10 5 5" xfId="17688" xr:uid="{00000000-0005-0000-0000-000013450000}"/>
    <cellStyle name="Normal 5 18 10 5 6" xfId="17689" xr:uid="{00000000-0005-0000-0000-000014450000}"/>
    <cellStyle name="Normal 5 18 10 5 7" xfId="17690" xr:uid="{00000000-0005-0000-0000-000015450000}"/>
    <cellStyle name="Normal 5 18 10 5 8" xfId="17691" xr:uid="{00000000-0005-0000-0000-000016450000}"/>
    <cellStyle name="Normal 5 18 10 6" xfId="17692" xr:uid="{00000000-0005-0000-0000-000017450000}"/>
    <cellStyle name="Normal 5 18 10 7" xfId="17693" xr:uid="{00000000-0005-0000-0000-000018450000}"/>
    <cellStyle name="Normal 5 18 10 8" xfId="17694" xr:uid="{00000000-0005-0000-0000-000019450000}"/>
    <cellStyle name="Normal 5 18 10 9" xfId="17695" xr:uid="{00000000-0005-0000-0000-00001A450000}"/>
    <cellStyle name="Normal 5 18 11" xfId="17696" xr:uid="{00000000-0005-0000-0000-00001B450000}"/>
    <cellStyle name="Normal 5 18 11 10" xfId="17697" xr:uid="{00000000-0005-0000-0000-00001C450000}"/>
    <cellStyle name="Normal 5 18 11 11" xfId="17698" xr:uid="{00000000-0005-0000-0000-00001D450000}"/>
    <cellStyle name="Normal 5 18 11 12" xfId="17699" xr:uid="{00000000-0005-0000-0000-00001E450000}"/>
    <cellStyle name="Normal 5 18 11 2" xfId="17700" xr:uid="{00000000-0005-0000-0000-00001F450000}"/>
    <cellStyle name="Normal 5 18 11 2 2" xfId="17701" xr:uid="{00000000-0005-0000-0000-000020450000}"/>
    <cellStyle name="Normal 5 18 11 2 3" xfId="17702" xr:uid="{00000000-0005-0000-0000-000021450000}"/>
    <cellStyle name="Normal 5 18 11 2 4" xfId="17703" xr:uid="{00000000-0005-0000-0000-000022450000}"/>
    <cellStyle name="Normal 5 18 11 2 5" xfId="17704" xr:uid="{00000000-0005-0000-0000-000023450000}"/>
    <cellStyle name="Normal 5 18 11 2 6" xfId="17705" xr:uid="{00000000-0005-0000-0000-000024450000}"/>
    <cellStyle name="Normal 5 18 11 2 7" xfId="17706" xr:uid="{00000000-0005-0000-0000-000025450000}"/>
    <cellStyle name="Normal 5 18 11 2 8" xfId="17707" xr:uid="{00000000-0005-0000-0000-000026450000}"/>
    <cellStyle name="Normal 5 18 11 3" xfId="17708" xr:uid="{00000000-0005-0000-0000-000027450000}"/>
    <cellStyle name="Normal 5 18 11 3 2" xfId="17709" xr:uid="{00000000-0005-0000-0000-000028450000}"/>
    <cellStyle name="Normal 5 18 11 3 3" xfId="17710" xr:uid="{00000000-0005-0000-0000-000029450000}"/>
    <cellStyle name="Normal 5 18 11 3 4" xfId="17711" xr:uid="{00000000-0005-0000-0000-00002A450000}"/>
    <cellStyle name="Normal 5 18 11 3 5" xfId="17712" xr:uid="{00000000-0005-0000-0000-00002B450000}"/>
    <cellStyle name="Normal 5 18 11 3 6" xfId="17713" xr:uid="{00000000-0005-0000-0000-00002C450000}"/>
    <cellStyle name="Normal 5 18 11 3 7" xfId="17714" xr:uid="{00000000-0005-0000-0000-00002D450000}"/>
    <cellStyle name="Normal 5 18 11 3 8" xfId="17715" xr:uid="{00000000-0005-0000-0000-00002E450000}"/>
    <cellStyle name="Normal 5 18 11 4" xfId="17716" xr:uid="{00000000-0005-0000-0000-00002F450000}"/>
    <cellStyle name="Normal 5 18 11 4 2" xfId="17717" xr:uid="{00000000-0005-0000-0000-000030450000}"/>
    <cellStyle name="Normal 5 18 11 4 3" xfId="17718" xr:uid="{00000000-0005-0000-0000-000031450000}"/>
    <cellStyle name="Normal 5 18 11 4 4" xfId="17719" xr:uid="{00000000-0005-0000-0000-000032450000}"/>
    <cellStyle name="Normal 5 18 11 4 5" xfId="17720" xr:uid="{00000000-0005-0000-0000-000033450000}"/>
    <cellStyle name="Normal 5 18 11 4 6" xfId="17721" xr:uid="{00000000-0005-0000-0000-000034450000}"/>
    <cellStyle name="Normal 5 18 11 4 7" xfId="17722" xr:uid="{00000000-0005-0000-0000-000035450000}"/>
    <cellStyle name="Normal 5 18 11 4 8" xfId="17723" xr:uid="{00000000-0005-0000-0000-000036450000}"/>
    <cellStyle name="Normal 5 18 11 5" xfId="17724" xr:uid="{00000000-0005-0000-0000-000037450000}"/>
    <cellStyle name="Normal 5 18 11 5 2" xfId="17725" xr:uid="{00000000-0005-0000-0000-000038450000}"/>
    <cellStyle name="Normal 5 18 11 5 3" xfId="17726" xr:uid="{00000000-0005-0000-0000-000039450000}"/>
    <cellStyle name="Normal 5 18 11 5 4" xfId="17727" xr:uid="{00000000-0005-0000-0000-00003A450000}"/>
    <cellStyle name="Normal 5 18 11 5 5" xfId="17728" xr:uid="{00000000-0005-0000-0000-00003B450000}"/>
    <cellStyle name="Normal 5 18 11 5 6" xfId="17729" xr:uid="{00000000-0005-0000-0000-00003C450000}"/>
    <cellStyle name="Normal 5 18 11 5 7" xfId="17730" xr:uid="{00000000-0005-0000-0000-00003D450000}"/>
    <cellStyle name="Normal 5 18 11 5 8" xfId="17731" xr:uid="{00000000-0005-0000-0000-00003E450000}"/>
    <cellStyle name="Normal 5 18 11 6" xfId="17732" xr:uid="{00000000-0005-0000-0000-00003F450000}"/>
    <cellStyle name="Normal 5 18 11 7" xfId="17733" xr:uid="{00000000-0005-0000-0000-000040450000}"/>
    <cellStyle name="Normal 5 18 11 8" xfId="17734" xr:uid="{00000000-0005-0000-0000-000041450000}"/>
    <cellStyle name="Normal 5 18 11 9" xfId="17735" xr:uid="{00000000-0005-0000-0000-000042450000}"/>
    <cellStyle name="Normal 5 18 12" xfId="17736" xr:uid="{00000000-0005-0000-0000-000043450000}"/>
    <cellStyle name="Normal 5 18 12 10" xfId="17737" xr:uid="{00000000-0005-0000-0000-000044450000}"/>
    <cellStyle name="Normal 5 18 12 11" xfId="17738" xr:uid="{00000000-0005-0000-0000-000045450000}"/>
    <cellStyle name="Normal 5 18 12 12" xfId="17739" xr:uid="{00000000-0005-0000-0000-000046450000}"/>
    <cellStyle name="Normal 5 18 12 2" xfId="17740" xr:uid="{00000000-0005-0000-0000-000047450000}"/>
    <cellStyle name="Normal 5 18 12 2 2" xfId="17741" xr:uid="{00000000-0005-0000-0000-000048450000}"/>
    <cellStyle name="Normal 5 18 12 2 3" xfId="17742" xr:uid="{00000000-0005-0000-0000-000049450000}"/>
    <cellStyle name="Normal 5 18 12 2 4" xfId="17743" xr:uid="{00000000-0005-0000-0000-00004A450000}"/>
    <cellStyle name="Normal 5 18 12 2 5" xfId="17744" xr:uid="{00000000-0005-0000-0000-00004B450000}"/>
    <cellStyle name="Normal 5 18 12 2 6" xfId="17745" xr:uid="{00000000-0005-0000-0000-00004C450000}"/>
    <cellStyle name="Normal 5 18 12 2 7" xfId="17746" xr:uid="{00000000-0005-0000-0000-00004D450000}"/>
    <cellStyle name="Normal 5 18 12 2 8" xfId="17747" xr:uid="{00000000-0005-0000-0000-00004E450000}"/>
    <cellStyle name="Normal 5 18 12 3" xfId="17748" xr:uid="{00000000-0005-0000-0000-00004F450000}"/>
    <cellStyle name="Normal 5 18 12 3 2" xfId="17749" xr:uid="{00000000-0005-0000-0000-000050450000}"/>
    <cellStyle name="Normal 5 18 12 3 3" xfId="17750" xr:uid="{00000000-0005-0000-0000-000051450000}"/>
    <cellStyle name="Normal 5 18 12 3 4" xfId="17751" xr:uid="{00000000-0005-0000-0000-000052450000}"/>
    <cellStyle name="Normal 5 18 12 3 5" xfId="17752" xr:uid="{00000000-0005-0000-0000-000053450000}"/>
    <cellStyle name="Normal 5 18 12 3 6" xfId="17753" xr:uid="{00000000-0005-0000-0000-000054450000}"/>
    <cellStyle name="Normal 5 18 12 3 7" xfId="17754" xr:uid="{00000000-0005-0000-0000-000055450000}"/>
    <cellStyle name="Normal 5 18 12 3 8" xfId="17755" xr:uid="{00000000-0005-0000-0000-000056450000}"/>
    <cellStyle name="Normal 5 18 12 4" xfId="17756" xr:uid="{00000000-0005-0000-0000-000057450000}"/>
    <cellStyle name="Normal 5 18 12 4 2" xfId="17757" xr:uid="{00000000-0005-0000-0000-000058450000}"/>
    <cellStyle name="Normal 5 18 12 4 3" xfId="17758" xr:uid="{00000000-0005-0000-0000-000059450000}"/>
    <cellStyle name="Normal 5 18 12 4 4" xfId="17759" xr:uid="{00000000-0005-0000-0000-00005A450000}"/>
    <cellStyle name="Normal 5 18 12 4 5" xfId="17760" xr:uid="{00000000-0005-0000-0000-00005B450000}"/>
    <cellStyle name="Normal 5 18 12 4 6" xfId="17761" xr:uid="{00000000-0005-0000-0000-00005C450000}"/>
    <cellStyle name="Normal 5 18 12 4 7" xfId="17762" xr:uid="{00000000-0005-0000-0000-00005D450000}"/>
    <cellStyle name="Normal 5 18 12 4 8" xfId="17763" xr:uid="{00000000-0005-0000-0000-00005E450000}"/>
    <cellStyle name="Normal 5 18 12 5" xfId="17764" xr:uid="{00000000-0005-0000-0000-00005F450000}"/>
    <cellStyle name="Normal 5 18 12 5 2" xfId="17765" xr:uid="{00000000-0005-0000-0000-000060450000}"/>
    <cellStyle name="Normal 5 18 12 5 3" xfId="17766" xr:uid="{00000000-0005-0000-0000-000061450000}"/>
    <cellStyle name="Normal 5 18 12 5 4" xfId="17767" xr:uid="{00000000-0005-0000-0000-000062450000}"/>
    <cellStyle name="Normal 5 18 12 5 5" xfId="17768" xr:uid="{00000000-0005-0000-0000-000063450000}"/>
    <cellStyle name="Normal 5 18 12 5 6" xfId="17769" xr:uid="{00000000-0005-0000-0000-000064450000}"/>
    <cellStyle name="Normal 5 18 12 5 7" xfId="17770" xr:uid="{00000000-0005-0000-0000-000065450000}"/>
    <cellStyle name="Normal 5 18 12 5 8" xfId="17771" xr:uid="{00000000-0005-0000-0000-000066450000}"/>
    <cellStyle name="Normal 5 18 12 6" xfId="17772" xr:uid="{00000000-0005-0000-0000-000067450000}"/>
    <cellStyle name="Normal 5 18 12 7" xfId="17773" xr:uid="{00000000-0005-0000-0000-000068450000}"/>
    <cellStyle name="Normal 5 18 12 8" xfId="17774" xr:uid="{00000000-0005-0000-0000-000069450000}"/>
    <cellStyle name="Normal 5 18 12 9" xfId="17775" xr:uid="{00000000-0005-0000-0000-00006A450000}"/>
    <cellStyle name="Normal 5 18 13" xfId="17776" xr:uid="{00000000-0005-0000-0000-00006B450000}"/>
    <cellStyle name="Normal 5 18 13 10" xfId="17777" xr:uid="{00000000-0005-0000-0000-00006C450000}"/>
    <cellStyle name="Normal 5 18 13 11" xfId="17778" xr:uid="{00000000-0005-0000-0000-00006D450000}"/>
    <cellStyle name="Normal 5 18 13 12" xfId="17779" xr:uid="{00000000-0005-0000-0000-00006E450000}"/>
    <cellStyle name="Normal 5 18 13 2" xfId="17780" xr:uid="{00000000-0005-0000-0000-00006F450000}"/>
    <cellStyle name="Normal 5 18 13 2 2" xfId="17781" xr:uid="{00000000-0005-0000-0000-000070450000}"/>
    <cellStyle name="Normal 5 18 13 2 3" xfId="17782" xr:uid="{00000000-0005-0000-0000-000071450000}"/>
    <cellStyle name="Normal 5 18 13 2 4" xfId="17783" xr:uid="{00000000-0005-0000-0000-000072450000}"/>
    <cellStyle name="Normal 5 18 13 2 5" xfId="17784" xr:uid="{00000000-0005-0000-0000-000073450000}"/>
    <cellStyle name="Normal 5 18 13 2 6" xfId="17785" xr:uid="{00000000-0005-0000-0000-000074450000}"/>
    <cellStyle name="Normal 5 18 13 2 7" xfId="17786" xr:uid="{00000000-0005-0000-0000-000075450000}"/>
    <cellStyle name="Normal 5 18 13 2 8" xfId="17787" xr:uid="{00000000-0005-0000-0000-000076450000}"/>
    <cellStyle name="Normal 5 18 13 3" xfId="17788" xr:uid="{00000000-0005-0000-0000-000077450000}"/>
    <cellStyle name="Normal 5 18 13 3 2" xfId="17789" xr:uid="{00000000-0005-0000-0000-000078450000}"/>
    <cellStyle name="Normal 5 18 13 3 3" xfId="17790" xr:uid="{00000000-0005-0000-0000-000079450000}"/>
    <cellStyle name="Normal 5 18 13 3 4" xfId="17791" xr:uid="{00000000-0005-0000-0000-00007A450000}"/>
    <cellStyle name="Normal 5 18 13 3 5" xfId="17792" xr:uid="{00000000-0005-0000-0000-00007B450000}"/>
    <cellStyle name="Normal 5 18 13 3 6" xfId="17793" xr:uid="{00000000-0005-0000-0000-00007C450000}"/>
    <cellStyle name="Normal 5 18 13 3 7" xfId="17794" xr:uid="{00000000-0005-0000-0000-00007D450000}"/>
    <cellStyle name="Normal 5 18 13 3 8" xfId="17795" xr:uid="{00000000-0005-0000-0000-00007E450000}"/>
    <cellStyle name="Normal 5 18 13 4" xfId="17796" xr:uid="{00000000-0005-0000-0000-00007F450000}"/>
    <cellStyle name="Normal 5 18 13 4 2" xfId="17797" xr:uid="{00000000-0005-0000-0000-000080450000}"/>
    <cellStyle name="Normal 5 18 13 4 3" xfId="17798" xr:uid="{00000000-0005-0000-0000-000081450000}"/>
    <cellStyle name="Normal 5 18 13 4 4" xfId="17799" xr:uid="{00000000-0005-0000-0000-000082450000}"/>
    <cellStyle name="Normal 5 18 13 4 5" xfId="17800" xr:uid="{00000000-0005-0000-0000-000083450000}"/>
    <cellStyle name="Normal 5 18 13 4 6" xfId="17801" xr:uid="{00000000-0005-0000-0000-000084450000}"/>
    <cellStyle name="Normal 5 18 13 4 7" xfId="17802" xr:uid="{00000000-0005-0000-0000-000085450000}"/>
    <cellStyle name="Normal 5 18 13 4 8" xfId="17803" xr:uid="{00000000-0005-0000-0000-000086450000}"/>
    <cellStyle name="Normal 5 18 13 5" xfId="17804" xr:uid="{00000000-0005-0000-0000-000087450000}"/>
    <cellStyle name="Normal 5 18 13 5 2" xfId="17805" xr:uid="{00000000-0005-0000-0000-000088450000}"/>
    <cellStyle name="Normal 5 18 13 5 3" xfId="17806" xr:uid="{00000000-0005-0000-0000-000089450000}"/>
    <cellStyle name="Normal 5 18 13 5 4" xfId="17807" xr:uid="{00000000-0005-0000-0000-00008A450000}"/>
    <cellStyle name="Normal 5 18 13 5 5" xfId="17808" xr:uid="{00000000-0005-0000-0000-00008B450000}"/>
    <cellStyle name="Normal 5 18 13 5 6" xfId="17809" xr:uid="{00000000-0005-0000-0000-00008C450000}"/>
    <cellStyle name="Normal 5 18 13 5 7" xfId="17810" xr:uid="{00000000-0005-0000-0000-00008D450000}"/>
    <cellStyle name="Normal 5 18 13 5 8" xfId="17811" xr:uid="{00000000-0005-0000-0000-00008E450000}"/>
    <cellStyle name="Normal 5 18 13 6" xfId="17812" xr:uid="{00000000-0005-0000-0000-00008F450000}"/>
    <cellStyle name="Normal 5 18 13 7" xfId="17813" xr:uid="{00000000-0005-0000-0000-000090450000}"/>
    <cellStyle name="Normal 5 18 13 8" xfId="17814" xr:uid="{00000000-0005-0000-0000-000091450000}"/>
    <cellStyle name="Normal 5 18 13 9" xfId="17815" xr:uid="{00000000-0005-0000-0000-000092450000}"/>
    <cellStyle name="Normal 5 18 14" xfId="17816" xr:uid="{00000000-0005-0000-0000-000093450000}"/>
    <cellStyle name="Normal 5 18 14 10" xfId="17817" xr:uid="{00000000-0005-0000-0000-000094450000}"/>
    <cellStyle name="Normal 5 18 14 11" xfId="17818" xr:uid="{00000000-0005-0000-0000-000095450000}"/>
    <cellStyle name="Normal 5 18 14 12" xfId="17819" xr:uid="{00000000-0005-0000-0000-000096450000}"/>
    <cellStyle name="Normal 5 18 14 2" xfId="17820" xr:uid="{00000000-0005-0000-0000-000097450000}"/>
    <cellStyle name="Normal 5 18 14 2 2" xfId="17821" xr:uid="{00000000-0005-0000-0000-000098450000}"/>
    <cellStyle name="Normal 5 18 14 2 3" xfId="17822" xr:uid="{00000000-0005-0000-0000-000099450000}"/>
    <cellStyle name="Normal 5 18 14 2 4" xfId="17823" xr:uid="{00000000-0005-0000-0000-00009A450000}"/>
    <cellStyle name="Normal 5 18 14 2 5" xfId="17824" xr:uid="{00000000-0005-0000-0000-00009B450000}"/>
    <cellStyle name="Normal 5 18 14 2 6" xfId="17825" xr:uid="{00000000-0005-0000-0000-00009C450000}"/>
    <cellStyle name="Normal 5 18 14 2 7" xfId="17826" xr:uid="{00000000-0005-0000-0000-00009D450000}"/>
    <cellStyle name="Normal 5 18 14 2 8" xfId="17827" xr:uid="{00000000-0005-0000-0000-00009E450000}"/>
    <cellStyle name="Normal 5 18 14 3" xfId="17828" xr:uid="{00000000-0005-0000-0000-00009F450000}"/>
    <cellStyle name="Normal 5 18 14 3 2" xfId="17829" xr:uid="{00000000-0005-0000-0000-0000A0450000}"/>
    <cellStyle name="Normal 5 18 14 3 3" xfId="17830" xr:uid="{00000000-0005-0000-0000-0000A1450000}"/>
    <cellStyle name="Normal 5 18 14 3 4" xfId="17831" xr:uid="{00000000-0005-0000-0000-0000A2450000}"/>
    <cellStyle name="Normal 5 18 14 3 5" xfId="17832" xr:uid="{00000000-0005-0000-0000-0000A3450000}"/>
    <cellStyle name="Normal 5 18 14 3 6" xfId="17833" xr:uid="{00000000-0005-0000-0000-0000A4450000}"/>
    <cellStyle name="Normal 5 18 14 3 7" xfId="17834" xr:uid="{00000000-0005-0000-0000-0000A5450000}"/>
    <cellStyle name="Normal 5 18 14 3 8" xfId="17835" xr:uid="{00000000-0005-0000-0000-0000A6450000}"/>
    <cellStyle name="Normal 5 18 14 4" xfId="17836" xr:uid="{00000000-0005-0000-0000-0000A7450000}"/>
    <cellStyle name="Normal 5 18 14 4 2" xfId="17837" xr:uid="{00000000-0005-0000-0000-0000A8450000}"/>
    <cellStyle name="Normal 5 18 14 4 3" xfId="17838" xr:uid="{00000000-0005-0000-0000-0000A9450000}"/>
    <cellStyle name="Normal 5 18 14 4 4" xfId="17839" xr:uid="{00000000-0005-0000-0000-0000AA450000}"/>
    <cellStyle name="Normal 5 18 14 4 5" xfId="17840" xr:uid="{00000000-0005-0000-0000-0000AB450000}"/>
    <cellStyle name="Normal 5 18 14 4 6" xfId="17841" xr:uid="{00000000-0005-0000-0000-0000AC450000}"/>
    <cellStyle name="Normal 5 18 14 4 7" xfId="17842" xr:uid="{00000000-0005-0000-0000-0000AD450000}"/>
    <cellStyle name="Normal 5 18 14 4 8" xfId="17843" xr:uid="{00000000-0005-0000-0000-0000AE450000}"/>
    <cellStyle name="Normal 5 18 14 5" xfId="17844" xr:uid="{00000000-0005-0000-0000-0000AF450000}"/>
    <cellStyle name="Normal 5 18 14 5 2" xfId="17845" xr:uid="{00000000-0005-0000-0000-0000B0450000}"/>
    <cellStyle name="Normal 5 18 14 5 3" xfId="17846" xr:uid="{00000000-0005-0000-0000-0000B1450000}"/>
    <cellStyle name="Normal 5 18 14 5 4" xfId="17847" xr:uid="{00000000-0005-0000-0000-0000B2450000}"/>
    <cellStyle name="Normal 5 18 14 5 5" xfId="17848" xr:uid="{00000000-0005-0000-0000-0000B3450000}"/>
    <cellStyle name="Normal 5 18 14 5 6" xfId="17849" xr:uid="{00000000-0005-0000-0000-0000B4450000}"/>
    <cellStyle name="Normal 5 18 14 5 7" xfId="17850" xr:uid="{00000000-0005-0000-0000-0000B5450000}"/>
    <cellStyle name="Normal 5 18 14 5 8" xfId="17851" xr:uid="{00000000-0005-0000-0000-0000B6450000}"/>
    <cellStyle name="Normal 5 18 14 6" xfId="17852" xr:uid="{00000000-0005-0000-0000-0000B7450000}"/>
    <cellStyle name="Normal 5 18 14 7" xfId="17853" xr:uid="{00000000-0005-0000-0000-0000B8450000}"/>
    <cellStyle name="Normal 5 18 14 8" xfId="17854" xr:uid="{00000000-0005-0000-0000-0000B9450000}"/>
    <cellStyle name="Normal 5 18 14 9" xfId="17855" xr:uid="{00000000-0005-0000-0000-0000BA450000}"/>
    <cellStyle name="Normal 5 18 15" xfId="17856" xr:uid="{00000000-0005-0000-0000-0000BB450000}"/>
    <cellStyle name="Normal 5 18 15 10" xfId="17857" xr:uid="{00000000-0005-0000-0000-0000BC450000}"/>
    <cellStyle name="Normal 5 18 15 11" xfId="17858" xr:uid="{00000000-0005-0000-0000-0000BD450000}"/>
    <cellStyle name="Normal 5 18 15 12" xfId="17859" xr:uid="{00000000-0005-0000-0000-0000BE450000}"/>
    <cellStyle name="Normal 5 18 15 2" xfId="17860" xr:uid="{00000000-0005-0000-0000-0000BF450000}"/>
    <cellStyle name="Normal 5 18 15 2 2" xfId="17861" xr:uid="{00000000-0005-0000-0000-0000C0450000}"/>
    <cellStyle name="Normal 5 18 15 2 3" xfId="17862" xr:uid="{00000000-0005-0000-0000-0000C1450000}"/>
    <cellStyle name="Normal 5 18 15 2 4" xfId="17863" xr:uid="{00000000-0005-0000-0000-0000C2450000}"/>
    <cellStyle name="Normal 5 18 15 2 5" xfId="17864" xr:uid="{00000000-0005-0000-0000-0000C3450000}"/>
    <cellStyle name="Normal 5 18 15 2 6" xfId="17865" xr:uid="{00000000-0005-0000-0000-0000C4450000}"/>
    <cellStyle name="Normal 5 18 15 2 7" xfId="17866" xr:uid="{00000000-0005-0000-0000-0000C5450000}"/>
    <cellStyle name="Normal 5 18 15 2 8" xfId="17867" xr:uid="{00000000-0005-0000-0000-0000C6450000}"/>
    <cellStyle name="Normal 5 18 15 3" xfId="17868" xr:uid="{00000000-0005-0000-0000-0000C7450000}"/>
    <cellStyle name="Normal 5 18 15 3 2" xfId="17869" xr:uid="{00000000-0005-0000-0000-0000C8450000}"/>
    <cellStyle name="Normal 5 18 15 3 3" xfId="17870" xr:uid="{00000000-0005-0000-0000-0000C9450000}"/>
    <cellStyle name="Normal 5 18 15 3 4" xfId="17871" xr:uid="{00000000-0005-0000-0000-0000CA450000}"/>
    <cellStyle name="Normal 5 18 15 3 5" xfId="17872" xr:uid="{00000000-0005-0000-0000-0000CB450000}"/>
    <cellStyle name="Normal 5 18 15 3 6" xfId="17873" xr:uid="{00000000-0005-0000-0000-0000CC450000}"/>
    <cellStyle name="Normal 5 18 15 3 7" xfId="17874" xr:uid="{00000000-0005-0000-0000-0000CD450000}"/>
    <cellStyle name="Normal 5 18 15 3 8" xfId="17875" xr:uid="{00000000-0005-0000-0000-0000CE450000}"/>
    <cellStyle name="Normal 5 18 15 4" xfId="17876" xr:uid="{00000000-0005-0000-0000-0000CF450000}"/>
    <cellStyle name="Normal 5 18 15 4 2" xfId="17877" xr:uid="{00000000-0005-0000-0000-0000D0450000}"/>
    <cellStyle name="Normal 5 18 15 4 3" xfId="17878" xr:uid="{00000000-0005-0000-0000-0000D1450000}"/>
    <cellStyle name="Normal 5 18 15 4 4" xfId="17879" xr:uid="{00000000-0005-0000-0000-0000D2450000}"/>
    <cellStyle name="Normal 5 18 15 4 5" xfId="17880" xr:uid="{00000000-0005-0000-0000-0000D3450000}"/>
    <cellStyle name="Normal 5 18 15 4 6" xfId="17881" xr:uid="{00000000-0005-0000-0000-0000D4450000}"/>
    <cellStyle name="Normal 5 18 15 4 7" xfId="17882" xr:uid="{00000000-0005-0000-0000-0000D5450000}"/>
    <cellStyle name="Normal 5 18 15 4 8" xfId="17883" xr:uid="{00000000-0005-0000-0000-0000D6450000}"/>
    <cellStyle name="Normal 5 18 15 5" xfId="17884" xr:uid="{00000000-0005-0000-0000-0000D7450000}"/>
    <cellStyle name="Normal 5 18 15 5 2" xfId="17885" xr:uid="{00000000-0005-0000-0000-0000D8450000}"/>
    <cellStyle name="Normal 5 18 15 5 3" xfId="17886" xr:uid="{00000000-0005-0000-0000-0000D9450000}"/>
    <cellStyle name="Normal 5 18 15 5 4" xfId="17887" xr:uid="{00000000-0005-0000-0000-0000DA450000}"/>
    <cellStyle name="Normal 5 18 15 5 5" xfId="17888" xr:uid="{00000000-0005-0000-0000-0000DB450000}"/>
    <cellStyle name="Normal 5 18 15 5 6" xfId="17889" xr:uid="{00000000-0005-0000-0000-0000DC450000}"/>
    <cellStyle name="Normal 5 18 15 5 7" xfId="17890" xr:uid="{00000000-0005-0000-0000-0000DD450000}"/>
    <cellStyle name="Normal 5 18 15 5 8" xfId="17891" xr:uid="{00000000-0005-0000-0000-0000DE450000}"/>
    <cellStyle name="Normal 5 18 15 6" xfId="17892" xr:uid="{00000000-0005-0000-0000-0000DF450000}"/>
    <cellStyle name="Normal 5 18 15 7" xfId="17893" xr:uid="{00000000-0005-0000-0000-0000E0450000}"/>
    <cellStyle name="Normal 5 18 15 8" xfId="17894" xr:uid="{00000000-0005-0000-0000-0000E1450000}"/>
    <cellStyle name="Normal 5 18 15 9" xfId="17895" xr:uid="{00000000-0005-0000-0000-0000E2450000}"/>
    <cellStyle name="Normal 5 18 16" xfId="17896" xr:uid="{00000000-0005-0000-0000-0000E3450000}"/>
    <cellStyle name="Normal 5 18 16 10" xfId="17897" xr:uid="{00000000-0005-0000-0000-0000E4450000}"/>
    <cellStyle name="Normal 5 18 16 11" xfId="17898" xr:uid="{00000000-0005-0000-0000-0000E5450000}"/>
    <cellStyle name="Normal 5 18 16 12" xfId="17899" xr:uid="{00000000-0005-0000-0000-0000E6450000}"/>
    <cellStyle name="Normal 5 18 16 2" xfId="17900" xr:uid="{00000000-0005-0000-0000-0000E7450000}"/>
    <cellStyle name="Normal 5 18 16 2 2" xfId="17901" xr:uid="{00000000-0005-0000-0000-0000E8450000}"/>
    <cellStyle name="Normal 5 18 16 2 3" xfId="17902" xr:uid="{00000000-0005-0000-0000-0000E9450000}"/>
    <cellStyle name="Normal 5 18 16 2 4" xfId="17903" xr:uid="{00000000-0005-0000-0000-0000EA450000}"/>
    <cellStyle name="Normal 5 18 16 2 5" xfId="17904" xr:uid="{00000000-0005-0000-0000-0000EB450000}"/>
    <cellStyle name="Normal 5 18 16 2 6" xfId="17905" xr:uid="{00000000-0005-0000-0000-0000EC450000}"/>
    <cellStyle name="Normal 5 18 16 2 7" xfId="17906" xr:uid="{00000000-0005-0000-0000-0000ED450000}"/>
    <cellStyle name="Normal 5 18 16 2 8" xfId="17907" xr:uid="{00000000-0005-0000-0000-0000EE450000}"/>
    <cellStyle name="Normal 5 18 16 3" xfId="17908" xr:uid="{00000000-0005-0000-0000-0000EF450000}"/>
    <cellStyle name="Normal 5 18 16 3 2" xfId="17909" xr:uid="{00000000-0005-0000-0000-0000F0450000}"/>
    <cellStyle name="Normal 5 18 16 3 3" xfId="17910" xr:uid="{00000000-0005-0000-0000-0000F1450000}"/>
    <cellStyle name="Normal 5 18 16 3 4" xfId="17911" xr:uid="{00000000-0005-0000-0000-0000F2450000}"/>
    <cellStyle name="Normal 5 18 16 3 5" xfId="17912" xr:uid="{00000000-0005-0000-0000-0000F3450000}"/>
    <cellStyle name="Normal 5 18 16 3 6" xfId="17913" xr:uid="{00000000-0005-0000-0000-0000F4450000}"/>
    <cellStyle name="Normal 5 18 16 3 7" xfId="17914" xr:uid="{00000000-0005-0000-0000-0000F5450000}"/>
    <cellStyle name="Normal 5 18 16 3 8" xfId="17915" xr:uid="{00000000-0005-0000-0000-0000F6450000}"/>
    <cellStyle name="Normal 5 18 16 4" xfId="17916" xr:uid="{00000000-0005-0000-0000-0000F7450000}"/>
    <cellStyle name="Normal 5 18 16 4 2" xfId="17917" xr:uid="{00000000-0005-0000-0000-0000F8450000}"/>
    <cellStyle name="Normal 5 18 16 4 3" xfId="17918" xr:uid="{00000000-0005-0000-0000-0000F9450000}"/>
    <cellStyle name="Normal 5 18 16 4 4" xfId="17919" xr:uid="{00000000-0005-0000-0000-0000FA450000}"/>
    <cellStyle name="Normal 5 18 16 4 5" xfId="17920" xr:uid="{00000000-0005-0000-0000-0000FB450000}"/>
    <cellStyle name="Normal 5 18 16 4 6" xfId="17921" xr:uid="{00000000-0005-0000-0000-0000FC450000}"/>
    <cellStyle name="Normal 5 18 16 4 7" xfId="17922" xr:uid="{00000000-0005-0000-0000-0000FD450000}"/>
    <cellStyle name="Normal 5 18 16 4 8" xfId="17923" xr:uid="{00000000-0005-0000-0000-0000FE450000}"/>
    <cellStyle name="Normal 5 18 16 5" xfId="17924" xr:uid="{00000000-0005-0000-0000-0000FF450000}"/>
    <cellStyle name="Normal 5 18 16 5 2" xfId="17925" xr:uid="{00000000-0005-0000-0000-000000460000}"/>
    <cellStyle name="Normal 5 18 16 5 3" xfId="17926" xr:uid="{00000000-0005-0000-0000-000001460000}"/>
    <cellStyle name="Normal 5 18 16 5 4" xfId="17927" xr:uid="{00000000-0005-0000-0000-000002460000}"/>
    <cellStyle name="Normal 5 18 16 5 5" xfId="17928" xr:uid="{00000000-0005-0000-0000-000003460000}"/>
    <cellStyle name="Normal 5 18 16 5 6" xfId="17929" xr:uid="{00000000-0005-0000-0000-000004460000}"/>
    <cellStyle name="Normal 5 18 16 5 7" xfId="17930" xr:uid="{00000000-0005-0000-0000-000005460000}"/>
    <cellStyle name="Normal 5 18 16 5 8" xfId="17931" xr:uid="{00000000-0005-0000-0000-000006460000}"/>
    <cellStyle name="Normal 5 18 16 6" xfId="17932" xr:uid="{00000000-0005-0000-0000-000007460000}"/>
    <cellStyle name="Normal 5 18 16 7" xfId="17933" xr:uid="{00000000-0005-0000-0000-000008460000}"/>
    <cellStyle name="Normal 5 18 16 8" xfId="17934" xr:uid="{00000000-0005-0000-0000-000009460000}"/>
    <cellStyle name="Normal 5 18 16 9" xfId="17935" xr:uid="{00000000-0005-0000-0000-00000A460000}"/>
    <cellStyle name="Normal 5 18 17" xfId="17936" xr:uid="{00000000-0005-0000-0000-00000B460000}"/>
    <cellStyle name="Normal 5 18 17 2" xfId="17937" xr:uid="{00000000-0005-0000-0000-00000C460000}"/>
    <cellStyle name="Normal 5 18 17 3" xfId="17938" xr:uid="{00000000-0005-0000-0000-00000D460000}"/>
    <cellStyle name="Normal 5 18 17 4" xfId="17939" xr:uid="{00000000-0005-0000-0000-00000E460000}"/>
    <cellStyle name="Normal 5 18 17 5" xfId="17940" xr:uid="{00000000-0005-0000-0000-00000F460000}"/>
    <cellStyle name="Normal 5 18 17 6" xfId="17941" xr:uid="{00000000-0005-0000-0000-000010460000}"/>
    <cellStyle name="Normal 5 18 17 7" xfId="17942" xr:uid="{00000000-0005-0000-0000-000011460000}"/>
    <cellStyle name="Normal 5 18 17 8" xfId="17943" xr:uid="{00000000-0005-0000-0000-000012460000}"/>
    <cellStyle name="Normal 5 18 18" xfId="17944" xr:uid="{00000000-0005-0000-0000-000013460000}"/>
    <cellStyle name="Normal 5 18 18 2" xfId="17945" xr:uid="{00000000-0005-0000-0000-000014460000}"/>
    <cellStyle name="Normal 5 18 18 3" xfId="17946" xr:uid="{00000000-0005-0000-0000-000015460000}"/>
    <cellStyle name="Normal 5 18 18 4" xfId="17947" xr:uid="{00000000-0005-0000-0000-000016460000}"/>
    <cellStyle name="Normal 5 18 18 5" xfId="17948" xr:uid="{00000000-0005-0000-0000-000017460000}"/>
    <cellStyle name="Normal 5 18 18 6" xfId="17949" xr:uid="{00000000-0005-0000-0000-000018460000}"/>
    <cellStyle name="Normal 5 18 18 7" xfId="17950" xr:uid="{00000000-0005-0000-0000-000019460000}"/>
    <cellStyle name="Normal 5 18 18 8" xfId="17951" xr:uid="{00000000-0005-0000-0000-00001A460000}"/>
    <cellStyle name="Normal 5 18 19" xfId="17952" xr:uid="{00000000-0005-0000-0000-00001B460000}"/>
    <cellStyle name="Normal 5 18 19 2" xfId="17953" xr:uid="{00000000-0005-0000-0000-00001C460000}"/>
    <cellStyle name="Normal 5 18 19 3" xfId="17954" xr:uid="{00000000-0005-0000-0000-00001D460000}"/>
    <cellStyle name="Normal 5 18 19 4" xfId="17955" xr:uid="{00000000-0005-0000-0000-00001E460000}"/>
    <cellStyle name="Normal 5 18 19 5" xfId="17956" xr:uid="{00000000-0005-0000-0000-00001F460000}"/>
    <cellStyle name="Normal 5 18 19 6" xfId="17957" xr:uid="{00000000-0005-0000-0000-000020460000}"/>
    <cellStyle name="Normal 5 18 19 7" xfId="17958" xr:uid="{00000000-0005-0000-0000-000021460000}"/>
    <cellStyle name="Normal 5 18 19 8" xfId="17959" xr:uid="{00000000-0005-0000-0000-000022460000}"/>
    <cellStyle name="Normal 5 18 2" xfId="17960" xr:uid="{00000000-0005-0000-0000-000023460000}"/>
    <cellStyle name="Normal 5 18 2 10" xfId="17961" xr:uid="{00000000-0005-0000-0000-000024460000}"/>
    <cellStyle name="Normal 5 18 2 10 10" xfId="17962" xr:uid="{00000000-0005-0000-0000-000025460000}"/>
    <cellStyle name="Normal 5 18 2 10 11" xfId="17963" xr:uid="{00000000-0005-0000-0000-000026460000}"/>
    <cellStyle name="Normal 5 18 2 10 12" xfId="17964" xr:uid="{00000000-0005-0000-0000-000027460000}"/>
    <cellStyle name="Normal 5 18 2 10 2" xfId="17965" xr:uid="{00000000-0005-0000-0000-000028460000}"/>
    <cellStyle name="Normal 5 18 2 10 2 2" xfId="17966" xr:uid="{00000000-0005-0000-0000-000029460000}"/>
    <cellStyle name="Normal 5 18 2 10 2 3" xfId="17967" xr:uid="{00000000-0005-0000-0000-00002A460000}"/>
    <cellStyle name="Normal 5 18 2 10 2 4" xfId="17968" xr:uid="{00000000-0005-0000-0000-00002B460000}"/>
    <cellStyle name="Normal 5 18 2 10 2 5" xfId="17969" xr:uid="{00000000-0005-0000-0000-00002C460000}"/>
    <cellStyle name="Normal 5 18 2 10 2 6" xfId="17970" xr:uid="{00000000-0005-0000-0000-00002D460000}"/>
    <cellStyle name="Normal 5 18 2 10 2 7" xfId="17971" xr:uid="{00000000-0005-0000-0000-00002E460000}"/>
    <cellStyle name="Normal 5 18 2 10 2 8" xfId="17972" xr:uid="{00000000-0005-0000-0000-00002F460000}"/>
    <cellStyle name="Normal 5 18 2 10 3" xfId="17973" xr:uid="{00000000-0005-0000-0000-000030460000}"/>
    <cellStyle name="Normal 5 18 2 10 3 2" xfId="17974" xr:uid="{00000000-0005-0000-0000-000031460000}"/>
    <cellStyle name="Normal 5 18 2 10 3 3" xfId="17975" xr:uid="{00000000-0005-0000-0000-000032460000}"/>
    <cellStyle name="Normal 5 18 2 10 3 4" xfId="17976" xr:uid="{00000000-0005-0000-0000-000033460000}"/>
    <cellStyle name="Normal 5 18 2 10 3 5" xfId="17977" xr:uid="{00000000-0005-0000-0000-000034460000}"/>
    <cellStyle name="Normal 5 18 2 10 3 6" xfId="17978" xr:uid="{00000000-0005-0000-0000-000035460000}"/>
    <cellStyle name="Normal 5 18 2 10 3 7" xfId="17979" xr:uid="{00000000-0005-0000-0000-000036460000}"/>
    <cellStyle name="Normal 5 18 2 10 3 8" xfId="17980" xr:uid="{00000000-0005-0000-0000-000037460000}"/>
    <cellStyle name="Normal 5 18 2 10 4" xfId="17981" xr:uid="{00000000-0005-0000-0000-000038460000}"/>
    <cellStyle name="Normal 5 18 2 10 4 2" xfId="17982" xr:uid="{00000000-0005-0000-0000-000039460000}"/>
    <cellStyle name="Normal 5 18 2 10 4 3" xfId="17983" xr:uid="{00000000-0005-0000-0000-00003A460000}"/>
    <cellStyle name="Normal 5 18 2 10 4 4" xfId="17984" xr:uid="{00000000-0005-0000-0000-00003B460000}"/>
    <cellStyle name="Normal 5 18 2 10 4 5" xfId="17985" xr:uid="{00000000-0005-0000-0000-00003C460000}"/>
    <cellStyle name="Normal 5 18 2 10 4 6" xfId="17986" xr:uid="{00000000-0005-0000-0000-00003D460000}"/>
    <cellStyle name="Normal 5 18 2 10 4 7" xfId="17987" xr:uid="{00000000-0005-0000-0000-00003E460000}"/>
    <cellStyle name="Normal 5 18 2 10 4 8" xfId="17988" xr:uid="{00000000-0005-0000-0000-00003F460000}"/>
    <cellStyle name="Normal 5 18 2 10 5" xfId="17989" xr:uid="{00000000-0005-0000-0000-000040460000}"/>
    <cellStyle name="Normal 5 18 2 10 5 2" xfId="17990" xr:uid="{00000000-0005-0000-0000-000041460000}"/>
    <cellStyle name="Normal 5 18 2 10 5 3" xfId="17991" xr:uid="{00000000-0005-0000-0000-000042460000}"/>
    <cellStyle name="Normal 5 18 2 10 5 4" xfId="17992" xr:uid="{00000000-0005-0000-0000-000043460000}"/>
    <cellStyle name="Normal 5 18 2 10 5 5" xfId="17993" xr:uid="{00000000-0005-0000-0000-000044460000}"/>
    <cellStyle name="Normal 5 18 2 10 5 6" xfId="17994" xr:uid="{00000000-0005-0000-0000-000045460000}"/>
    <cellStyle name="Normal 5 18 2 10 5 7" xfId="17995" xr:uid="{00000000-0005-0000-0000-000046460000}"/>
    <cellStyle name="Normal 5 18 2 10 5 8" xfId="17996" xr:uid="{00000000-0005-0000-0000-000047460000}"/>
    <cellStyle name="Normal 5 18 2 10 6" xfId="17997" xr:uid="{00000000-0005-0000-0000-000048460000}"/>
    <cellStyle name="Normal 5 18 2 10 7" xfId="17998" xr:uid="{00000000-0005-0000-0000-000049460000}"/>
    <cellStyle name="Normal 5 18 2 10 8" xfId="17999" xr:uid="{00000000-0005-0000-0000-00004A460000}"/>
    <cellStyle name="Normal 5 18 2 10 9" xfId="18000" xr:uid="{00000000-0005-0000-0000-00004B460000}"/>
    <cellStyle name="Normal 5 18 2 11" xfId="18001" xr:uid="{00000000-0005-0000-0000-00004C460000}"/>
    <cellStyle name="Normal 5 18 2 11 10" xfId="18002" xr:uid="{00000000-0005-0000-0000-00004D460000}"/>
    <cellStyle name="Normal 5 18 2 11 11" xfId="18003" xr:uid="{00000000-0005-0000-0000-00004E460000}"/>
    <cellStyle name="Normal 5 18 2 11 12" xfId="18004" xr:uid="{00000000-0005-0000-0000-00004F460000}"/>
    <cellStyle name="Normal 5 18 2 11 2" xfId="18005" xr:uid="{00000000-0005-0000-0000-000050460000}"/>
    <cellStyle name="Normal 5 18 2 11 2 2" xfId="18006" xr:uid="{00000000-0005-0000-0000-000051460000}"/>
    <cellStyle name="Normal 5 18 2 11 2 3" xfId="18007" xr:uid="{00000000-0005-0000-0000-000052460000}"/>
    <cellStyle name="Normal 5 18 2 11 2 4" xfId="18008" xr:uid="{00000000-0005-0000-0000-000053460000}"/>
    <cellStyle name="Normal 5 18 2 11 2 5" xfId="18009" xr:uid="{00000000-0005-0000-0000-000054460000}"/>
    <cellStyle name="Normal 5 18 2 11 2 6" xfId="18010" xr:uid="{00000000-0005-0000-0000-000055460000}"/>
    <cellStyle name="Normal 5 18 2 11 2 7" xfId="18011" xr:uid="{00000000-0005-0000-0000-000056460000}"/>
    <cellStyle name="Normal 5 18 2 11 2 8" xfId="18012" xr:uid="{00000000-0005-0000-0000-000057460000}"/>
    <cellStyle name="Normal 5 18 2 11 3" xfId="18013" xr:uid="{00000000-0005-0000-0000-000058460000}"/>
    <cellStyle name="Normal 5 18 2 11 3 2" xfId="18014" xr:uid="{00000000-0005-0000-0000-000059460000}"/>
    <cellStyle name="Normal 5 18 2 11 3 3" xfId="18015" xr:uid="{00000000-0005-0000-0000-00005A460000}"/>
    <cellStyle name="Normal 5 18 2 11 3 4" xfId="18016" xr:uid="{00000000-0005-0000-0000-00005B460000}"/>
    <cellStyle name="Normal 5 18 2 11 3 5" xfId="18017" xr:uid="{00000000-0005-0000-0000-00005C460000}"/>
    <cellStyle name="Normal 5 18 2 11 3 6" xfId="18018" xr:uid="{00000000-0005-0000-0000-00005D460000}"/>
    <cellStyle name="Normal 5 18 2 11 3 7" xfId="18019" xr:uid="{00000000-0005-0000-0000-00005E460000}"/>
    <cellStyle name="Normal 5 18 2 11 3 8" xfId="18020" xr:uid="{00000000-0005-0000-0000-00005F460000}"/>
    <cellStyle name="Normal 5 18 2 11 4" xfId="18021" xr:uid="{00000000-0005-0000-0000-000060460000}"/>
    <cellStyle name="Normal 5 18 2 11 4 2" xfId="18022" xr:uid="{00000000-0005-0000-0000-000061460000}"/>
    <cellStyle name="Normal 5 18 2 11 4 3" xfId="18023" xr:uid="{00000000-0005-0000-0000-000062460000}"/>
    <cellStyle name="Normal 5 18 2 11 4 4" xfId="18024" xr:uid="{00000000-0005-0000-0000-000063460000}"/>
    <cellStyle name="Normal 5 18 2 11 4 5" xfId="18025" xr:uid="{00000000-0005-0000-0000-000064460000}"/>
    <cellStyle name="Normal 5 18 2 11 4 6" xfId="18026" xr:uid="{00000000-0005-0000-0000-000065460000}"/>
    <cellStyle name="Normal 5 18 2 11 4 7" xfId="18027" xr:uid="{00000000-0005-0000-0000-000066460000}"/>
    <cellStyle name="Normal 5 18 2 11 4 8" xfId="18028" xr:uid="{00000000-0005-0000-0000-000067460000}"/>
    <cellStyle name="Normal 5 18 2 11 5" xfId="18029" xr:uid="{00000000-0005-0000-0000-000068460000}"/>
    <cellStyle name="Normal 5 18 2 11 5 2" xfId="18030" xr:uid="{00000000-0005-0000-0000-000069460000}"/>
    <cellStyle name="Normal 5 18 2 11 5 3" xfId="18031" xr:uid="{00000000-0005-0000-0000-00006A460000}"/>
    <cellStyle name="Normal 5 18 2 11 5 4" xfId="18032" xr:uid="{00000000-0005-0000-0000-00006B460000}"/>
    <cellStyle name="Normal 5 18 2 11 5 5" xfId="18033" xr:uid="{00000000-0005-0000-0000-00006C460000}"/>
    <cellStyle name="Normal 5 18 2 11 5 6" xfId="18034" xr:uid="{00000000-0005-0000-0000-00006D460000}"/>
    <cellStyle name="Normal 5 18 2 11 5 7" xfId="18035" xr:uid="{00000000-0005-0000-0000-00006E460000}"/>
    <cellStyle name="Normal 5 18 2 11 5 8" xfId="18036" xr:uid="{00000000-0005-0000-0000-00006F460000}"/>
    <cellStyle name="Normal 5 18 2 11 6" xfId="18037" xr:uid="{00000000-0005-0000-0000-000070460000}"/>
    <cellStyle name="Normal 5 18 2 11 7" xfId="18038" xr:uid="{00000000-0005-0000-0000-000071460000}"/>
    <cellStyle name="Normal 5 18 2 11 8" xfId="18039" xr:uid="{00000000-0005-0000-0000-000072460000}"/>
    <cellStyle name="Normal 5 18 2 11 9" xfId="18040" xr:uid="{00000000-0005-0000-0000-000073460000}"/>
    <cellStyle name="Normal 5 18 2 12" xfId="18041" xr:uid="{00000000-0005-0000-0000-000074460000}"/>
    <cellStyle name="Normal 5 18 2 12 10" xfId="18042" xr:uid="{00000000-0005-0000-0000-000075460000}"/>
    <cellStyle name="Normal 5 18 2 12 11" xfId="18043" xr:uid="{00000000-0005-0000-0000-000076460000}"/>
    <cellStyle name="Normal 5 18 2 12 12" xfId="18044" xr:uid="{00000000-0005-0000-0000-000077460000}"/>
    <cellStyle name="Normal 5 18 2 12 2" xfId="18045" xr:uid="{00000000-0005-0000-0000-000078460000}"/>
    <cellStyle name="Normal 5 18 2 12 2 2" xfId="18046" xr:uid="{00000000-0005-0000-0000-000079460000}"/>
    <cellStyle name="Normal 5 18 2 12 2 3" xfId="18047" xr:uid="{00000000-0005-0000-0000-00007A460000}"/>
    <cellStyle name="Normal 5 18 2 12 2 4" xfId="18048" xr:uid="{00000000-0005-0000-0000-00007B460000}"/>
    <cellStyle name="Normal 5 18 2 12 2 5" xfId="18049" xr:uid="{00000000-0005-0000-0000-00007C460000}"/>
    <cellStyle name="Normal 5 18 2 12 2 6" xfId="18050" xr:uid="{00000000-0005-0000-0000-00007D460000}"/>
    <cellStyle name="Normal 5 18 2 12 2 7" xfId="18051" xr:uid="{00000000-0005-0000-0000-00007E460000}"/>
    <cellStyle name="Normal 5 18 2 12 2 8" xfId="18052" xr:uid="{00000000-0005-0000-0000-00007F460000}"/>
    <cellStyle name="Normal 5 18 2 12 3" xfId="18053" xr:uid="{00000000-0005-0000-0000-000080460000}"/>
    <cellStyle name="Normal 5 18 2 12 3 2" xfId="18054" xr:uid="{00000000-0005-0000-0000-000081460000}"/>
    <cellStyle name="Normal 5 18 2 12 3 3" xfId="18055" xr:uid="{00000000-0005-0000-0000-000082460000}"/>
    <cellStyle name="Normal 5 18 2 12 3 4" xfId="18056" xr:uid="{00000000-0005-0000-0000-000083460000}"/>
    <cellStyle name="Normal 5 18 2 12 3 5" xfId="18057" xr:uid="{00000000-0005-0000-0000-000084460000}"/>
    <cellStyle name="Normal 5 18 2 12 3 6" xfId="18058" xr:uid="{00000000-0005-0000-0000-000085460000}"/>
    <cellStyle name="Normal 5 18 2 12 3 7" xfId="18059" xr:uid="{00000000-0005-0000-0000-000086460000}"/>
    <cellStyle name="Normal 5 18 2 12 3 8" xfId="18060" xr:uid="{00000000-0005-0000-0000-000087460000}"/>
    <cellStyle name="Normal 5 18 2 12 4" xfId="18061" xr:uid="{00000000-0005-0000-0000-000088460000}"/>
    <cellStyle name="Normal 5 18 2 12 4 2" xfId="18062" xr:uid="{00000000-0005-0000-0000-000089460000}"/>
    <cellStyle name="Normal 5 18 2 12 4 3" xfId="18063" xr:uid="{00000000-0005-0000-0000-00008A460000}"/>
    <cellStyle name="Normal 5 18 2 12 4 4" xfId="18064" xr:uid="{00000000-0005-0000-0000-00008B460000}"/>
    <cellStyle name="Normal 5 18 2 12 4 5" xfId="18065" xr:uid="{00000000-0005-0000-0000-00008C460000}"/>
    <cellStyle name="Normal 5 18 2 12 4 6" xfId="18066" xr:uid="{00000000-0005-0000-0000-00008D460000}"/>
    <cellStyle name="Normal 5 18 2 12 4 7" xfId="18067" xr:uid="{00000000-0005-0000-0000-00008E460000}"/>
    <cellStyle name="Normal 5 18 2 12 4 8" xfId="18068" xr:uid="{00000000-0005-0000-0000-00008F460000}"/>
    <cellStyle name="Normal 5 18 2 12 5" xfId="18069" xr:uid="{00000000-0005-0000-0000-000090460000}"/>
    <cellStyle name="Normal 5 18 2 12 5 2" xfId="18070" xr:uid="{00000000-0005-0000-0000-000091460000}"/>
    <cellStyle name="Normal 5 18 2 12 5 3" xfId="18071" xr:uid="{00000000-0005-0000-0000-000092460000}"/>
    <cellStyle name="Normal 5 18 2 12 5 4" xfId="18072" xr:uid="{00000000-0005-0000-0000-000093460000}"/>
    <cellStyle name="Normal 5 18 2 12 5 5" xfId="18073" xr:uid="{00000000-0005-0000-0000-000094460000}"/>
    <cellStyle name="Normal 5 18 2 12 5 6" xfId="18074" xr:uid="{00000000-0005-0000-0000-000095460000}"/>
    <cellStyle name="Normal 5 18 2 12 5 7" xfId="18075" xr:uid="{00000000-0005-0000-0000-000096460000}"/>
    <cellStyle name="Normal 5 18 2 12 5 8" xfId="18076" xr:uid="{00000000-0005-0000-0000-000097460000}"/>
    <cellStyle name="Normal 5 18 2 12 6" xfId="18077" xr:uid="{00000000-0005-0000-0000-000098460000}"/>
    <cellStyle name="Normal 5 18 2 12 7" xfId="18078" xr:uid="{00000000-0005-0000-0000-000099460000}"/>
    <cellStyle name="Normal 5 18 2 12 8" xfId="18079" xr:uid="{00000000-0005-0000-0000-00009A460000}"/>
    <cellStyle name="Normal 5 18 2 12 9" xfId="18080" xr:uid="{00000000-0005-0000-0000-00009B460000}"/>
    <cellStyle name="Normal 5 18 2 13" xfId="18081" xr:uid="{00000000-0005-0000-0000-00009C460000}"/>
    <cellStyle name="Normal 5 18 2 13 10" xfId="18082" xr:uid="{00000000-0005-0000-0000-00009D460000}"/>
    <cellStyle name="Normal 5 18 2 13 11" xfId="18083" xr:uid="{00000000-0005-0000-0000-00009E460000}"/>
    <cellStyle name="Normal 5 18 2 13 12" xfId="18084" xr:uid="{00000000-0005-0000-0000-00009F460000}"/>
    <cellStyle name="Normal 5 18 2 13 2" xfId="18085" xr:uid="{00000000-0005-0000-0000-0000A0460000}"/>
    <cellStyle name="Normal 5 18 2 13 2 2" xfId="18086" xr:uid="{00000000-0005-0000-0000-0000A1460000}"/>
    <cellStyle name="Normal 5 18 2 13 2 3" xfId="18087" xr:uid="{00000000-0005-0000-0000-0000A2460000}"/>
    <cellStyle name="Normal 5 18 2 13 2 4" xfId="18088" xr:uid="{00000000-0005-0000-0000-0000A3460000}"/>
    <cellStyle name="Normal 5 18 2 13 2 5" xfId="18089" xr:uid="{00000000-0005-0000-0000-0000A4460000}"/>
    <cellStyle name="Normal 5 18 2 13 2 6" xfId="18090" xr:uid="{00000000-0005-0000-0000-0000A5460000}"/>
    <cellStyle name="Normal 5 18 2 13 2 7" xfId="18091" xr:uid="{00000000-0005-0000-0000-0000A6460000}"/>
    <cellStyle name="Normal 5 18 2 13 2 8" xfId="18092" xr:uid="{00000000-0005-0000-0000-0000A7460000}"/>
    <cellStyle name="Normal 5 18 2 13 3" xfId="18093" xr:uid="{00000000-0005-0000-0000-0000A8460000}"/>
    <cellStyle name="Normal 5 18 2 13 3 2" xfId="18094" xr:uid="{00000000-0005-0000-0000-0000A9460000}"/>
    <cellStyle name="Normal 5 18 2 13 3 3" xfId="18095" xr:uid="{00000000-0005-0000-0000-0000AA460000}"/>
    <cellStyle name="Normal 5 18 2 13 3 4" xfId="18096" xr:uid="{00000000-0005-0000-0000-0000AB460000}"/>
    <cellStyle name="Normal 5 18 2 13 3 5" xfId="18097" xr:uid="{00000000-0005-0000-0000-0000AC460000}"/>
    <cellStyle name="Normal 5 18 2 13 3 6" xfId="18098" xr:uid="{00000000-0005-0000-0000-0000AD460000}"/>
    <cellStyle name="Normal 5 18 2 13 3 7" xfId="18099" xr:uid="{00000000-0005-0000-0000-0000AE460000}"/>
    <cellStyle name="Normal 5 18 2 13 3 8" xfId="18100" xr:uid="{00000000-0005-0000-0000-0000AF460000}"/>
    <cellStyle name="Normal 5 18 2 13 4" xfId="18101" xr:uid="{00000000-0005-0000-0000-0000B0460000}"/>
    <cellStyle name="Normal 5 18 2 13 4 2" xfId="18102" xr:uid="{00000000-0005-0000-0000-0000B1460000}"/>
    <cellStyle name="Normal 5 18 2 13 4 3" xfId="18103" xr:uid="{00000000-0005-0000-0000-0000B2460000}"/>
    <cellStyle name="Normal 5 18 2 13 4 4" xfId="18104" xr:uid="{00000000-0005-0000-0000-0000B3460000}"/>
    <cellStyle name="Normal 5 18 2 13 4 5" xfId="18105" xr:uid="{00000000-0005-0000-0000-0000B4460000}"/>
    <cellStyle name="Normal 5 18 2 13 4 6" xfId="18106" xr:uid="{00000000-0005-0000-0000-0000B5460000}"/>
    <cellStyle name="Normal 5 18 2 13 4 7" xfId="18107" xr:uid="{00000000-0005-0000-0000-0000B6460000}"/>
    <cellStyle name="Normal 5 18 2 13 4 8" xfId="18108" xr:uid="{00000000-0005-0000-0000-0000B7460000}"/>
    <cellStyle name="Normal 5 18 2 13 5" xfId="18109" xr:uid="{00000000-0005-0000-0000-0000B8460000}"/>
    <cellStyle name="Normal 5 18 2 13 5 2" xfId="18110" xr:uid="{00000000-0005-0000-0000-0000B9460000}"/>
    <cellStyle name="Normal 5 18 2 13 5 3" xfId="18111" xr:uid="{00000000-0005-0000-0000-0000BA460000}"/>
    <cellStyle name="Normal 5 18 2 13 5 4" xfId="18112" xr:uid="{00000000-0005-0000-0000-0000BB460000}"/>
    <cellStyle name="Normal 5 18 2 13 5 5" xfId="18113" xr:uid="{00000000-0005-0000-0000-0000BC460000}"/>
    <cellStyle name="Normal 5 18 2 13 5 6" xfId="18114" xr:uid="{00000000-0005-0000-0000-0000BD460000}"/>
    <cellStyle name="Normal 5 18 2 13 5 7" xfId="18115" xr:uid="{00000000-0005-0000-0000-0000BE460000}"/>
    <cellStyle name="Normal 5 18 2 13 5 8" xfId="18116" xr:uid="{00000000-0005-0000-0000-0000BF460000}"/>
    <cellStyle name="Normal 5 18 2 13 6" xfId="18117" xr:uid="{00000000-0005-0000-0000-0000C0460000}"/>
    <cellStyle name="Normal 5 18 2 13 7" xfId="18118" xr:uid="{00000000-0005-0000-0000-0000C1460000}"/>
    <cellStyle name="Normal 5 18 2 13 8" xfId="18119" xr:uid="{00000000-0005-0000-0000-0000C2460000}"/>
    <cellStyle name="Normal 5 18 2 13 9" xfId="18120" xr:uid="{00000000-0005-0000-0000-0000C3460000}"/>
    <cellStyle name="Normal 5 18 2 14" xfId="18121" xr:uid="{00000000-0005-0000-0000-0000C4460000}"/>
    <cellStyle name="Normal 5 18 2 14 2" xfId="18122" xr:uid="{00000000-0005-0000-0000-0000C5460000}"/>
    <cellStyle name="Normal 5 18 2 14 3" xfId="18123" xr:uid="{00000000-0005-0000-0000-0000C6460000}"/>
    <cellStyle name="Normal 5 18 2 14 4" xfId="18124" xr:uid="{00000000-0005-0000-0000-0000C7460000}"/>
    <cellStyle name="Normal 5 18 2 14 5" xfId="18125" xr:uid="{00000000-0005-0000-0000-0000C8460000}"/>
    <cellStyle name="Normal 5 18 2 14 6" xfId="18126" xr:uid="{00000000-0005-0000-0000-0000C9460000}"/>
    <cellStyle name="Normal 5 18 2 14 7" xfId="18127" xr:uid="{00000000-0005-0000-0000-0000CA460000}"/>
    <cellStyle name="Normal 5 18 2 14 8" xfId="18128" xr:uid="{00000000-0005-0000-0000-0000CB460000}"/>
    <cellStyle name="Normal 5 18 2 15" xfId="18129" xr:uid="{00000000-0005-0000-0000-0000CC460000}"/>
    <cellStyle name="Normal 5 18 2 15 2" xfId="18130" xr:uid="{00000000-0005-0000-0000-0000CD460000}"/>
    <cellStyle name="Normal 5 18 2 15 3" xfId="18131" xr:uid="{00000000-0005-0000-0000-0000CE460000}"/>
    <cellStyle name="Normal 5 18 2 15 4" xfId="18132" xr:uid="{00000000-0005-0000-0000-0000CF460000}"/>
    <cellStyle name="Normal 5 18 2 15 5" xfId="18133" xr:uid="{00000000-0005-0000-0000-0000D0460000}"/>
    <cellStyle name="Normal 5 18 2 15 6" xfId="18134" xr:uid="{00000000-0005-0000-0000-0000D1460000}"/>
    <cellStyle name="Normal 5 18 2 15 7" xfId="18135" xr:uid="{00000000-0005-0000-0000-0000D2460000}"/>
    <cellStyle name="Normal 5 18 2 15 8" xfId="18136" xr:uid="{00000000-0005-0000-0000-0000D3460000}"/>
    <cellStyle name="Normal 5 18 2 16" xfId="18137" xr:uid="{00000000-0005-0000-0000-0000D4460000}"/>
    <cellStyle name="Normal 5 18 2 16 2" xfId="18138" xr:uid="{00000000-0005-0000-0000-0000D5460000}"/>
    <cellStyle name="Normal 5 18 2 16 3" xfId="18139" xr:uid="{00000000-0005-0000-0000-0000D6460000}"/>
    <cellStyle name="Normal 5 18 2 16 4" xfId="18140" xr:uid="{00000000-0005-0000-0000-0000D7460000}"/>
    <cellStyle name="Normal 5 18 2 16 5" xfId="18141" xr:uid="{00000000-0005-0000-0000-0000D8460000}"/>
    <cellStyle name="Normal 5 18 2 16 6" xfId="18142" xr:uid="{00000000-0005-0000-0000-0000D9460000}"/>
    <cellStyle name="Normal 5 18 2 16 7" xfId="18143" xr:uid="{00000000-0005-0000-0000-0000DA460000}"/>
    <cellStyle name="Normal 5 18 2 16 8" xfId="18144" xr:uid="{00000000-0005-0000-0000-0000DB460000}"/>
    <cellStyle name="Normal 5 18 2 17" xfId="18145" xr:uid="{00000000-0005-0000-0000-0000DC460000}"/>
    <cellStyle name="Normal 5 18 2 17 2" xfId="18146" xr:uid="{00000000-0005-0000-0000-0000DD460000}"/>
    <cellStyle name="Normal 5 18 2 17 3" xfId="18147" xr:uid="{00000000-0005-0000-0000-0000DE460000}"/>
    <cellStyle name="Normal 5 18 2 17 4" xfId="18148" xr:uid="{00000000-0005-0000-0000-0000DF460000}"/>
    <cellStyle name="Normal 5 18 2 17 5" xfId="18149" xr:uid="{00000000-0005-0000-0000-0000E0460000}"/>
    <cellStyle name="Normal 5 18 2 17 6" xfId="18150" xr:uid="{00000000-0005-0000-0000-0000E1460000}"/>
    <cellStyle name="Normal 5 18 2 17 7" xfId="18151" xr:uid="{00000000-0005-0000-0000-0000E2460000}"/>
    <cellStyle name="Normal 5 18 2 17 8" xfId="18152" xr:uid="{00000000-0005-0000-0000-0000E3460000}"/>
    <cellStyle name="Normal 5 18 2 18" xfId="18153" xr:uid="{00000000-0005-0000-0000-0000E4460000}"/>
    <cellStyle name="Normal 5 18 2 19" xfId="18154" xr:uid="{00000000-0005-0000-0000-0000E5460000}"/>
    <cellStyle name="Normal 5 18 2 2" xfId="18155" xr:uid="{00000000-0005-0000-0000-0000E6460000}"/>
    <cellStyle name="Normal 5 18 2 2 10" xfId="18156" xr:uid="{00000000-0005-0000-0000-0000E7460000}"/>
    <cellStyle name="Normal 5 18 2 2 11" xfId="18157" xr:uid="{00000000-0005-0000-0000-0000E8460000}"/>
    <cellStyle name="Normal 5 18 2 2 12" xfId="18158" xr:uid="{00000000-0005-0000-0000-0000E9460000}"/>
    <cellStyle name="Normal 5 18 2 2 2" xfId="18159" xr:uid="{00000000-0005-0000-0000-0000EA460000}"/>
    <cellStyle name="Normal 5 18 2 2 2 2" xfId="18160" xr:uid="{00000000-0005-0000-0000-0000EB460000}"/>
    <cellStyle name="Normal 5 18 2 2 2 3" xfId="18161" xr:uid="{00000000-0005-0000-0000-0000EC460000}"/>
    <cellStyle name="Normal 5 18 2 2 2 4" xfId="18162" xr:uid="{00000000-0005-0000-0000-0000ED460000}"/>
    <cellStyle name="Normal 5 18 2 2 2 5" xfId="18163" xr:uid="{00000000-0005-0000-0000-0000EE460000}"/>
    <cellStyle name="Normal 5 18 2 2 2 6" xfId="18164" xr:uid="{00000000-0005-0000-0000-0000EF460000}"/>
    <cellStyle name="Normal 5 18 2 2 2 7" xfId="18165" xr:uid="{00000000-0005-0000-0000-0000F0460000}"/>
    <cellStyle name="Normal 5 18 2 2 2 8" xfId="18166" xr:uid="{00000000-0005-0000-0000-0000F1460000}"/>
    <cellStyle name="Normal 5 18 2 2 3" xfId="18167" xr:uid="{00000000-0005-0000-0000-0000F2460000}"/>
    <cellStyle name="Normal 5 18 2 2 3 2" xfId="18168" xr:uid="{00000000-0005-0000-0000-0000F3460000}"/>
    <cellStyle name="Normal 5 18 2 2 3 3" xfId="18169" xr:uid="{00000000-0005-0000-0000-0000F4460000}"/>
    <cellStyle name="Normal 5 18 2 2 3 4" xfId="18170" xr:uid="{00000000-0005-0000-0000-0000F5460000}"/>
    <cellStyle name="Normal 5 18 2 2 3 5" xfId="18171" xr:uid="{00000000-0005-0000-0000-0000F6460000}"/>
    <cellStyle name="Normal 5 18 2 2 3 6" xfId="18172" xr:uid="{00000000-0005-0000-0000-0000F7460000}"/>
    <cellStyle name="Normal 5 18 2 2 3 7" xfId="18173" xr:uid="{00000000-0005-0000-0000-0000F8460000}"/>
    <cellStyle name="Normal 5 18 2 2 3 8" xfId="18174" xr:uid="{00000000-0005-0000-0000-0000F9460000}"/>
    <cellStyle name="Normal 5 18 2 2 4" xfId="18175" xr:uid="{00000000-0005-0000-0000-0000FA460000}"/>
    <cellStyle name="Normal 5 18 2 2 4 2" xfId="18176" xr:uid="{00000000-0005-0000-0000-0000FB460000}"/>
    <cellStyle name="Normal 5 18 2 2 4 3" xfId="18177" xr:uid="{00000000-0005-0000-0000-0000FC460000}"/>
    <cellStyle name="Normal 5 18 2 2 4 4" xfId="18178" xr:uid="{00000000-0005-0000-0000-0000FD460000}"/>
    <cellStyle name="Normal 5 18 2 2 4 5" xfId="18179" xr:uid="{00000000-0005-0000-0000-0000FE460000}"/>
    <cellStyle name="Normal 5 18 2 2 4 6" xfId="18180" xr:uid="{00000000-0005-0000-0000-0000FF460000}"/>
    <cellStyle name="Normal 5 18 2 2 4 7" xfId="18181" xr:uid="{00000000-0005-0000-0000-000000470000}"/>
    <cellStyle name="Normal 5 18 2 2 4 8" xfId="18182" xr:uid="{00000000-0005-0000-0000-000001470000}"/>
    <cellStyle name="Normal 5 18 2 2 5" xfId="18183" xr:uid="{00000000-0005-0000-0000-000002470000}"/>
    <cellStyle name="Normal 5 18 2 2 5 2" xfId="18184" xr:uid="{00000000-0005-0000-0000-000003470000}"/>
    <cellStyle name="Normal 5 18 2 2 5 3" xfId="18185" xr:uid="{00000000-0005-0000-0000-000004470000}"/>
    <cellStyle name="Normal 5 18 2 2 5 4" xfId="18186" xr:uid="{00000000-0005-0000-0000-000005470000}"/>
    <cellStyle name="Normal 5 18 2 2 5 5" xfId="18187" xr:uid="{00000000-0005-0000-0000-000006470000}"/>
    <cellStyle name="Normal 5 18 2 2 5 6" xfId="18188" xr:uid="{00000000-0005-0000-0000-000007470000}"/>
    <cellStyle name="Normal 5 18 2 2 5 7" xfId="18189" xr:uid="{00000000-0005-0000-0000-000008470000}"/>
    <cellStyle name="Normal 5 18 2 2 5 8" xfId="18190" xr:uid="{00000000-0005-0000-0000-000009470000}"/>
    <cellStyle name="Normal 5 18 2 2 6" xfId="18191" xr:uid="{00000000-0005-0000-0000-00000A470000}"/>
    <cellStyle name="Normal 5 18 2 2 7" xfId="18192" xr:uid="{00000000-0005-0000-0000-00000B470000}"/>
    <cellStyle name="Normal 5 18 2 2 8" xfId="18193" xr:uid="{00000000-0005-0000-0000-00000C470000}"/>
    <cellStyle name="Normal 5 18 2 2 9" xfId="18194" xr:uid="{00000000-0005-0000-0000-00000D470000}"/>
    <cellStyle name="Normal 5 18 2 20" xfId="18195" xr:uid="{00000000-0005-0000-0000-00000E470000}"/>
    <cellStyle name="Normal 5 18 2 21" xfId="18196" xr:uid="{00000000-0005-0000-0000-00000F470000}"/>
    <cellStyle name="Normal 5 18 2 22" xfId="18197" xr:uid="{00000000-0005-0000-0000-000010470000}"/>
    <cellStyle name="Normal 5 18 2 23" xfId="18198" xr:uid="{00000000-0005-0000-0000-000011470000}"/>
    <cellStyle name="Normal 5 18 2 24" xfId="18199" xr:uid="{00000000-0005-0000-0000-000012470000}"/>
    <cellStyle name="Normal 5 18 2 3" xfId="18200" xr:uid="{00000000-0005-0000-0000-000013470000}"/>
    <cellStyle name="Normal 5 18 2 3 10" xfId="18201" xr:uid="{00000000-0005-0000-0000-000014470000}"/>
    <cellStyle name="Normal 5 18 2 3 11" xfId="18202" xr:uid="{00000000-0005-0000-0000-000015470000}"/>
    <cellStyle name="Normal 5 18 2 3 12" xfId="18203" xr:uid="{00000000-0005-0000-0000-000016470000}"/>
    <cellStyle name="Normal 5 18 2 3 2" xfId="18204" xr:uid="{00000000-0005-0000-0000-000017470000}"/>
    <cellStyle name="Normal 5 18 2 3 2 2" xfId="18205" xr:uid="{00000000-0005-0000-0000-000018470000}"/>
    <cellStyle name="Normal 5 18 2 3 2 3" xfId="18206" xr:uid="{00000000-0005-0000-0000-000019470000}"/>
    <cellStyle name="Normal 5 18 2 3 2 4" xfId="18207" xr:uid="{00000000-0005-0000-0000-00001A470000}"/>
    <cellStyle name="Normal 5 18 2 3 2 5" xfId="18208" xr:uid="{00000000-0005-0000-0000-00001B470000}"/>
    <cellStyle name="Normal 5 18 2 3 2 6" xfId="18209" xr:uid="{00000000-0005-0000-0000-00001C470000}"/>
    <cellStyle name="Normal 5 18 2 3 2 7" xfId="18210" xr:uid="{00000000-0005-0000-0000-00001D470000}"/>
    <cellStyle name="Normal 5 18 2 3 2 8" xfId="18211" xr:uid="{00000000-0005-0000-0000-00001E470000}"/>
    <cellStyle name="Normal 5 18 2 3 3" xfId="18212" xr:uid="{00000000-0005-0000-0000-00001F470000}"/>
    <cellStyle name="Normal 5 18 2 3 3 2" xfId="18213" xr:uid="{00000000-0005-0000-0000-000020470000}"/>
    <cellStyle name="Normal 5 18 2 3 3 3" xfId="18214" xr:uid="{00000000-0005-0000-0000-000021470000}"/>
    <cellStyle name="Normal 5 18 2 3 3 4" xfId="18215" xr:uid="{00000000-0005-0000-0000-000022470000}"/>
    <cellStyle name="Normal 5 18 2 3 3 5" xfId="18216" xr:uid="{00000000-0005-0000-0000-000023470000}"/>
    <cellStyle name="Normal 5 18 2 3 3 6" xfId="18217" xr:uid="{00000000-0005-0000-0000-000024470000}"/>
    <cellStyle name="Normal 5 18 2 3 3 7" xfId="18218" xr:uid="{00000000-0005-0000-0000-000025470000}"/>
    <cellStyle name="Normal 5 18 2 3 3 8" xfId="18219" xr:uid="{00000000-0005-0000-0000-000026470000}"/>
    <cellStyle name="Normal 5 18 2 3 4" xfId="18220" xr:uid="{00000000-0005-0000-0000-000027470000}"/>
    <cellStyle name="Normal 5 18 2 3 4 2" xfId="18221" xr:uid="{00000000-0005-0000-0000-000028470000}"/>
    <cellStyle name="Normal 5 18 2 3 4 3" xfId="18222" xr:uid="{00000000-0005-0000-0000-000029470000}"/>
    <cellStyle name="Normal 5 18 2 3 4 4" xfId="18223" xr:uid="{00000000-0005-0000-0000-00002A470000}"/>
    <cellStyle name="Normal 5 18 2 3 4 5" xfId="18224" xr:uid="{00000000-0005-0000-0000-00002B470000}"/>
    <cellStyle name="Normal 5 18 2 3 4 6" xfId="18225" xr:uid="{00000000-0005-0000-0000-00002C470000}"/>
    <cellStyle name="Normal 5 18 2 3 4 7" xfId="18226" xr:uid="{00000000-0005-0000-0000-00002D470000}"/>
    <cellStyle name="Normal 5 18 2 3 4 8" xfId="18227" xr:uid="{00000000-0005-0000-0000-00002E470000}"/>
    <cellStyle name="Normal 5 18 2 3 5" xfId="18228" xr:uid="{00000000-0005-0000-0000-00002F470000}"/>
    <cellStyle name="Normal 5 18 2 3 5 2" xfId="18229" xr:uid="{00000000-0005-0000-0000-000030470000}"/>
    <cellStyle name="Normal 5 18 2 3 5 3" xfId="18230" xr:uid="{00000000-0005-0000-0000-000031470000}"/>
    <cellStyle name="Normal 5 18 2 3 5 4" xfId="18231" xr:uid="{00000000-0005-0000-0000-000032470000}"/>
    <cellStyle name="Normal 5 18 2 3 5 5" xfId="18232" xr:uid="{00000000-0005-0000-0000-000033470000}"/>
    <cellStyle name="Normal 5 18 2 3 5 6" xfId="18233" xr:uid="{00000000-0005-0000-0000-000034470000}"/>
    <cellStyle name="Normal 5 18 2 3 5 7" xfId="18234" xr:uid="{00000000-0005-0000-0000-000035470000}"/>
    <cellStyle name="Normal 5 18 2 3 5 8" xfId="18235" xr:uid="{00000000-0005-0000-0000-000036470000}"/>
    <cellStyle name="Normal 5 18 2 3 6" xfId="18236" xr:uid="{00000000-0005-0000-0000-000037470000}"/>
    <cellStyle name="Normal 5 18 2 3 7" xfId="18237" xr:uid="{00000000-0005-0000-0000-000038470000}"/>
    <cellStyle name="Normal 5 18 2 3 8" xfId="18238" xr:uid="{00000000-0005-0000-0000-000039470000}"/>
    <cellStyle name="Normal 5 18 2 3 9" xfId="18239" xr:uid="{00000000-0005-0000-0000-00003A470000}"/>
    <cellStyle name="Normal 5 18 2 4" xfId="18240" xr:uid="{00000000-0005-0000-0000-00003B470000}"/>
    <cellStyle name="Normal 5 18 2 4 10" xfId="18241" xr:uid="{00000000-0005-0000-0000-00003C470000}"/>
    <cellStyle name="Normal 5 18 2 4 11" xfId="18242" xr:uid="{00000000-0005-0000-0000-00003D470000}"/>
    <cellStyle name="Normal 5 18 2 4 12" xfId="18243" xr:uid="{00000000-0005-0000-0000-00003E470000}"/>
    <cellStyle name="Normal 5 18 2 4 2" xfId="18244" xr:uid="{00000000-0005-0000-0000-00003F470000}"/>
    <cellStyle name="Normal 5 18 2 4 2 2" xfId="18245" xr:uid="{00000000-0005-0000-0000-000040470000}"/>
    <cellStyle name="Normal 5 18 2 4 2 3" xfId="18246" xr:uid="{00000000-0005-0000-0000-000041470000}"/>
    <cellStyle name="Normal 5 18 2 4 2 4" xfId="18247" xr:uid="{00000000-0005-0000-0000-000042470000}"/>
    <cellStyle name="Normal 5 18 2 4 2 5" xfId="18248" xr:uid="{00000000-0005-0000-0000-000043470000}"/>
    <cellStyle name="Normal 5 18 2 4 2 6" xfId="18249" xr:uid="{00000000-0005-0000-0000-000044470000}"/>
    <cellStyle name="Normal 5 18 2 4 2 7" xfId="18250" xr:uid="{00000000-0005-0000-0000-000045470000}"/>
    <cellStyle name="Normal 5 18 2 4 2 8" xfId="18251" xr:uid="{00000000-0005-0000-0000-000046470000}"/>
    <cellStyle name="Normal 5 18 2 4 3" xfId="18252" xr:uid="{00000000-0005-0000-0000-000047470000}"/>
    <cellStyle name="Normal 5 18 2 4 3 2" xfId="18253" xr:uid="{00000000-0005-0000-0000-000048470000}"/>
    <cellStyle name="Normal 5 18 2 4 3 3" xfId="18254" xr:uid="{00000000-0005-0000-0000-000049470000}"/>
    <cellStyle name="Normal 5 18 2 4 3 4" xfId="18255" xr:uid="{00000000-0005-0000-0000-00004A470000}"/>
    <cellStyle name="Normal 5 18 2 4 3 5" xfId="18256" xr:uid="{00000000-0005-0000-0000-00004B470000}"/>
    <cellStyle name="Normal 5 18 2 4 3 6" xfId="18257" xr:uid="{00000000-0005-0000-0000-00004C470000}"/>
    <cellStyle name="Normal 5 18 2 4 3 7" xfId="18258" xr:uid="{00000000-0005-0000-0000-00004D470000}"/>
    <cellStyle name="Normal 5 18 2 4 3 8" xfId="18259" xr:uid="{00000000-0005-0000-0000-00004E470000}"/>
    <cellStyle name="Normal 5 18 2 4 4" xfId="18260" xr:uid="{00000000-0005-0000-0000-00004F470000}"/>
    <cellStyle name="Normal 5 18 2 4 4 2" xfId="18261" xr:uid="{00000000-0005-0000-0000-000050470000}"/>
    <cellStyle name="Normal 5 18 2 4 4 3" xfId="18262" xr:uid="{00000000-0005-0000-0000-000051470000}"/>
    <cellStyle name="Normal 5 18 2 4 4 4" xfId="18263" xr:uid="{00000000-0005-0000-0000-000052470000}"/>
    <cellStyle name="Normal 5 18 2 4 4 5" xfId="18264" xr:uid="{00000000-0005-0000-0000-000053470000}"/>
    <cellStyle name="Normal 5 18 2 4 4 6" xfId="18265" xr:uid="{00000000-0005-0000-0000-000054470000}"/>
    <cellStyle name="Normal 5 18 2 4 4 7" xfId="18266" xr:uid="{00000000-0005-0000-0000-000055470000}"/>
    <cellStyle name="Normal 5 18 2 4 4 8" xfId="18267" xr:uid="{00000000-0005-0000-0000-000056470000}"/>
    <cellStyle name="Normal 5 18 2 4 5" xfId="18268" xr:uid="{00000000-0005-0000-0000-000057470000}"/>
    <cellStyle name="Normal 5 18 2 4 5 2" xfId="18269" xr:uid="{00000000-0005-0000-0000-000058470000}"/>
    <cellStyle name="Normal 5 18 2 4 5 3" xfId="18270" xr:uid="{00000000-0005-0000-0000-000059470000}"/>
    <cellStyle name="Normal 5 18 2 4 5 4" xfId="18271" xr:uid="{00000000-0005-0000-0000-00005A470000}"/>
    <cellStyle name="Normal 5 18 2 4 5 5" xfId="18272" xr:uid="{00000000-0005-0000-0000-00005B470000}"/>
    <cellStyle name="Normal 5 18 2 4 5 6" xfId="18273" xr:uid="{00000000-0005-0000-0000-00005C470000}"/>
    <cellStyle name="Normal 5 18 2 4 5 7" xfId="18274" xr:uid="{00000000-0005-0000-0000-00005D470000}"/>
    <cellStyle name="Normal 5 18 2 4 5 8" xfId="18275" xr:uid="{00000000-0005-0000-0000-00005E470000}"/>
    <cellStyle name="Normal 5 18 2 4 6" xfId="18276" xr:uid="{00000000-0005-0000-0000-00005F470000}"/>
    <cellStyle name="Normal 5 18 2 4 7" xfId="18277" xr:uid="{00000000-0005-0000-0000-000060470000}"/>
    <cellStyle name="Normal 5 18 2 4 8" xfId="18278" xr:uid="{00000000-0005-0000-0000-000061470000}"/>
    <cellStyle name="Normal 5 18 2 4 9" xfId="18279" xr:uid="{00000000-0005-0000-0000-000062470000}"/>
    <cellStyle name="Normal 5 18 2 5" xfId="18280" xr:uid="{00000000-0005-0000-0000-000063470000}"/>
    <cellStyle name="Normal 5 18 2 5 10" xfId="18281" xr:uid="{00000000-0005-0000-0000-000064470000}"/>
    <cellStyle name="Normal 5 18 2 5 11" xfId="18282" xr:uid="{00000000-0005-0000-0000-000065470000}"/>
    <cellStyle name="Normal 5 18 2 5 12" xfId="18283" xr:uid="{00000000-0005-0000-0000-000066470000}"/>
    <cellStyle name="Normal 5 18 2 5 2" xfId="18284" xr:uid="{00000000-0005-0000-0000-000067470000}"/>
    <cellStyle name="Normal 5 18 2 5 2 2" xfId="18285" xr:uid="{00000000-0005-0000-0000-000068470000}"/>
    <cellStyle name="Normal 5 18 2 5 2 3" xfId="18286" xr:uid="{00000000-0005-0000-0000-000069470000}"/>
    <cellStyle name="Normal 5 18 2 5 2 4" xfId="18287" xr:uid="{00000000-0005-0000-0000-00006A470000}"/>
    <cellStyle name="Normal 5 18 2 5 2 5" xfId="18288" xr:uid="{00000000-0005-0000-0000-00006B470000}"/>
    <cellStyle name="Normal 5 18 2 5 2 6" xfId="18289" xr:uid="{00000000-0005-0000-0000-00006C470000}"/>
    <cellStyle name="Normal 5 18 2 5 2 7" xfId="18290" xr:uid="{00000000-0005-0000-0000-00006D470000}"/>
    <cellStyle name="Normal 5 18 2 5 2 8" xfId="18291" xr:uid="{00000000-0005-0000-0000-00006E470000}"/>
    <cellStyle name="Normal 5 18 2 5 3" xfId="18292" xr:uid="{00000000-0005-0000-0000-00006F470000}"/>
    <cellStyle name="Normal 5 18 2 5 3 2" xfId="18293" xr:uid="{00000000-0005-0000-0000-000070470000}"/>
    <cellStyle name="Normal 5 18 2 5 3 3" xfId="18294" xr:uid="{00000000-0005-0000-0000-000071470000}"/>
    <cellStyle name="Normal 5 18 2 5 3 4" xfId="18295" xr:uid="{00000000-0005-0000-0000-000072470000}"/>
    <cellStyle name="Normal 5 18 2 5 3 5" xfId="18296" xr:uid="{00000000-0005-0000-0000-000073470000}"/>
    <cellStyle name="Normal 5 18 2 5 3 6" xfId="18297" xr:uid="{00000000-0005-0000-0000-000074470000}"/>
    <cellStyle name="Normal 5 18 2 5 3 7" xfId="18298" xr:uid="{00000000-0005-0000-0000-000075470000}"/>
    <cellStyle name="Normal 5 18 2 5 3 8" xfId="18299" xr:uid="{00000000-0005-0000-0000-000076470000}"/>
    <cellStyle name="Normal 5 18 2 5 4" xfId="18300" xr:uid="{00000000-0005-0000-0000-000077470000}"/>
    <cellStyle name="Normal 5 18 2 5 4 2" xfId="18301" xr:uid="{00000000-0005-0000-0000-000078470000}"/>
    <cellStyle name="Normal 5 18 2 5 4 3" xfId="18302" xr:uid="{00000000-0005-0000-0000-000079470000}"/>
    <cellStyle name="Normal 5 18 2 5 4 4" xfId="18303" xr:uid="{00000000-0005-0000-0000-00007A470000}"/>
    <cellStyle name="Normal 5 18 2 5 4 5" xfId="18304" xr:uid="{00000000-0005-0000-0000-00007B470000}"/>
    <cellStyle name="Normal 5 18 2 5 4 6" xfId="18305" xr:uid="{00000000-0005-0000-0000-00007C470000}"/>
    <cellStyle name="Normal 5 18 2 5 4 7" xfId="18306" xr:uid="{00000000-0005-0000-0000-00007D470000}"/>
    <cellStyle name="Normal 5 18 2 5 4 8" xfId="18307" xr:uid="{00000000-0005-0000-0000-00007E470000}"/>
    <cellStyle name="Normal 5 18 2 5 5" xfId="18308" xr:uid="{00000000-0005-0000-0000-00007F470000}"/>
    <cellStyle name="Normal 5 18 2 5 5 2" xfId="18309" xr:uid="{00000000-0005-0000-0000-000080470000}"/>
    <cellStyle name="Normal 5 18 2 5 5 3" xfId="18310" xr:uid="{00000000-0005-0000-0000-000081470000}"/>
    <cellStyle name="Normal 5 18 2 5 5 4" xfId="18311" xr:uid="{00000000-0005-0000-0000-000082470000}"/>
    <cellStyle name="Normal 5 18 2 5 5 5" xfId="18312" xr:uid="{00000000-0005-0000-0000-000083470000}"/>
    <cellStyle name="Normal 5 18 2 5 5 6" xfId="18313" xr:uid="{00000000-0005-0000-0000-000084470000}"/>
    <cellStyle name="Normal 5 18 2 5 5 7" xfId="18314" xr:uid="{00000000-0005-0000-0000-000085470000}"/>
    <cellStyle name="Normal 5 18 2 5 5 8" xfId="18315" xr:uid="{00000000-0005-0000-0000-000086470000}"/>
    <cellStyle name="Normal 5 18 2 5 6" xfId="18316" xr:uid="{00000000-0005-0000-0000-000087470000}"/>
    <cellStyle name="Normal 5 18 2 5 7" xfId="18317" xr:uid="{00000000-0005-0000-0000-000088470000}"/>
    <cellStyle name="Normal 5 18 2 5 8" xfId="18318" xr:uid="{00000000-0005-0000-0000-000089470000}"/>
    <cellStyle name="Normal 5 18 2 5 9" xfId="18319" xr:uid="{00000000-0005-0000-0000-00008A470000}"/>
    <cellStyle name="Normal 5 18 2 6" xfId="18320" xr:uid="{00000000-0005-0000-0000-00008B470000}"/>
    <cellStyle name="Normal 5 18 2 6 10" xfId="18321" xr:uid="{00000000-0005-0000-0000-00008C470000}"/>
    <cellStyle name="Normal 5 18 2 6 11" xfId="18322" xr:uid="{00000000-0005-0000-0000-00008D470000}"/>
    <cellStyle name="Normal 5 18 2 6 12" xfId="18323" xr:uid="{00000000-0005-0000-0000-00008E470000}"/>
    <cellStyle name="Normal 5 18 2 6 2" xfId="18324" xr:uid="{00000000-0005-0000-0000-00008F470000}"/>
    <cellStyle name="Normal 5 18 2 6 2 2" xfId="18325" xr:uid="{00000000-0005-0000-0000-000090470000}"/>
    <cellStyle name="Normal 5 18 2 6 2 3" xfId="18326" xr:uid="{00000000-0005-0000-0000-000091470000}"/>
    <cellStyle name="Normal 5 18 2 6 2 4" xfId="18327" xr:uid="{00000000-0005-0000-0000-000092470000}"/>
    <cellStyle name="Normal 5 18 2 6 2 5" xfId="18328" xr:uid="{00000000-0005-0000-0000-000093470000}"/>
    <cellStyle name="Normal 5 18 2 6 2 6" xfId="18329" xr:uid="{00000000-0005-0000-0000-000094470000}"/>
    <cellStyle name="Normal 5 18 2 6 2 7" xfId="18330" xr:uid="{00000000-0005-0000-0000-000095470000}"/>
    <cellStyle name="Normal 5 18 2 6 2 8" xfId="18331" xr:uid="{00000000-0005-0000-0000-000096470000}"/>
    <cellStyle name="Normal 5 18 2 6 3" xfId="18332" xr:uid="{00000000-0005-0000-0000-000097470000}"/>
    <cellStyle name="Normal 5 18 2 6 3 2" xfId="18333" xr:uid="{00000000-0005-0000-0000-000098470000}"/>
    <cellStyle name="Normal 5 18 2 6 3 3" xfId="18334" xr:uid="{00000000-0005-0000-0000-000099470000}"/>
    <cellStyle name="Normal 5 18 2 6 3 4" xfId="18335" xr:uid="{00000000-0005-0000-0000-00009A470000}"/>
    <cellStyle name="Normal 5 18 2 6 3 5" xfId="18336" xr:uid="{00000000-0005-0000-0000-00009B470000}"/>
    <cellStyle name="Normal 5 18 2 6 3 6" xfId="18337" xr:uid="{00000000-0005-0000-0000-00009C470000}"/>
    <cellStyle name="Normal 5 18 2 6 3 7" xfId="18338" xr:uid="{00000000-0005-0000-0000-00009D470000}"/>
    <cellStyle name="Normal 5 18 2 6 3 8" xfId="18339" xr:uid="{00000000-0005-0000-0000-00009E470000}"/>
    <cellStyle name="Normal 5 18 2 6 4" xfId="18340" xr:uid="{00000000-0005-0000-0000-00009F470000}"/>
    <cellStyle name="Normal 5 18 2 6 4 2" xfId="18341" xr:uid="{00000000-0005-0000-0000-0000A0470000}"/>
    <cellStyle name="Normal 5 18 2 6 4 3" xfId="18342" xr:uid="{00000000-0005-0000-0000-0000A1470000}"/>
    <cellStyle name="Normal 5 18 2 6 4 4" xfId="18343" xr:uid="{00000000-0005-0000-0000-0000A2470000}"/>
    <cellStyle name="Normal 5 18 2 6 4 5" xfId="18344" xr:uid="{00000000-0005-0000-0000-0000A3470000}"/>
    <cellStyle name="Normal 5 18 2 6 4 6" xfId="18345" xr:uid="{00000000-0005-0000-0000-0000A4470000}"/>
    <cellStyle name="Normal 5 18 2 6 4 7" xfId="18346" xr:uid="{00000000-0005-0000-0000-0000A5470000}"/>
    <cellStyle name="Normal 5 18 2 6 4 8" xfId="18347" xr:uid="{00000000-0005-0000-0000-0000A6470000}"/>
    <cellStyle name="Normal 5 18 2 6 5" xfId="18348" xr:uid="{00000000-0005-0000-0000-0000A7470000}"/>
    <cellStyle name="Normal 5 18 2 6 5 2" xfId="18349" xr:uid="{00000000-0005-0000-0000-0000A8470000}"/>
    <cellStyle name="Normal 5 18 2 6 5 3" xfId="18350" xr:uid="{00000000-0005-0000-0000-0000A9470000}"/>
    <cellStyle name="Normal 5 18 2 6 5 4" xfId="18351" xr:uid="{00000000-0005-0000-0000-0000AA470000}"/>
    <cellStyle name="Normal 5 18 2 6 5 5" xfId="18352" xr:uid="{00000000-0005-0000-0000-0000AB470000}"/>
    <cellStyle name="Normal 5 18 2 6 5 6" xfId="18353" xr:uid="{00000000-0005-0000-0000-0000AC470000}"/>
    <cellStyle name="Normal 5 18 2 6 5 7" xfId="18354" xr:uid="{00000000-0005-0000-0000-0000AD470000}"/>
    <cellStyle name="Normal 5 18 2 6 5 8" xfId="18355" xr:uid="{00000000-0005-0000-0000-0000AE470000}"/>
    <cellStyle name="Normal 5 18 2 6 6" xfId="18356" xr:uid="{00000000-0005-0000-0000-0000AF470000}"/>
    <cellStyle name="Normal 5 18 2 6 7" xfId="18357" xr:uid="{00000000-0005-0000-0000-0000B0470000}"/>
    <cellStyle name="Normal 5 18 2 6 8" xfId="18358" xr:uid="{00000000-0005-0000-0000-0000B1470000}"/>
    <cellStyle name="Normal 5 18 2 6 9" xfId="18359" xr:uid="{00000000-0005-0000-0000-0000B2470000}"/>
    <cellStyle name="Normal 5 18 2 7" xfId="18360" xr:uid="{00000000-0005-0000-0000-0000B3470000}"/>
    <cellStyle name="Normal 5 18 2 7 10" xfId="18361" xr:uid="{00000000-0005-0000-0000-0000B4470000}"/>
    <cellStyle name="Normal 5 18 2 7 11" xfId="18362" xr:uid="{00000000-0005-0000-0000-0000B5470000}"/>
    <cellStyle name="Normal 5 18 2 7 12" xfId="18363" xr:uid="{00000000-0005-0000-0000-0000B6470000}"/>
    <cellStyle name="Normal 5 18 2 7 2" xfId="18364" xr:uid="{00000000-0005-0000-0000-0000B7470000}"/>
    <cellStyle name="Normal 5 18 2 7 2 2" xfId="18365" xr:uid="{00000000-0005-0000-0000-0000B8470000}"/>
    <cellStyle name="Normal 5 18 2 7 2 3" xfId="18366" xr:uid="{00000000-0005-0000-0000-0000B9470000}"/>
    <cellStyle name="Normal 5 18 2 7 2 4" xfId="18367" xr:uid="{00000000-0005-0000-0000-0000BA470000}"/>
    <cellStyle name="Normal 5 18 2 7 2 5" xfId="18368" xr:uid="{00000000-0005-0000-0000-0000BB470000}"/>
    <cellStyle name="Normal 5 18 2 7 2 6" xfId="18369" xr:uid="{00000000-0005-0000-0000-0000BC470000}"/>
    <cellStyle name="Normal 5 18 2 7 2 7" xfId="18370" xr:uid="{00000000-0005-0000-0000-0000BD470000}"/>
    <cellStyle name="Normal 5 18 2 7 2 8" xfId="18371" xr:uid="{00000000-0005-0000-0000-0000BE470000}"/>
    <cellStyle name="Normal 5 18 2 7 3" xfId="18372" xr:uid="{00000000-0005-0000-0000-0000BF470000}"/>
    <cellStyle name="Normal 5 18 2 7 3 2" xfId="18373" xr:uid="{00000000-0005-0000-0000-0000C0470000}"/>
    <cellStyle name="Normal 5 18 2 7 3 3" xfId="18374" xr:uid="{00000000-0005-0000-0000-0000C1470000}"/>
    <cellStyle name="Normal 5 18 2 7 3 4" xfId="18375" xr:uid="{00000000-0005-0000-0000-0000C2470000}"/>
    <cellStyle name="Normal 5 18 2 7 3 5" xfId="18376" xr:uid="{00000000-0005-0000-0000-0000C3470000}"/>
    <cellStyle name="Normal 5 18 2 7 3 6" xfId="18377" xr:uid="{00000000-0005-0000-0000-0000C4470000}"/>
    <cellStyle name="Normal 5 18 2 7 3 7" xfId="18378" xr:uid="{00000000-0005-0000-0000-0000C5470000}"/>
    <cellStyle name="Normal 5 18 2 7 3 8" xfId="18379" xr:uid="{00000000-0005-0000-0000-0000C6470000}"/>
    <cellStyle name="Normal 5 18 2 7 4" xfId="18380" xr:uid="{00000000-0005-0000-0000-0000C7470000}"/>
    <cellStyle name="Normal 5 18 2 7 4 2" xfId="18381" xr:uid="{00000000-0005-0000-0000-0000C8470000}"/>
    <cellStyle name="Normal 5 18 2 7 4 3" xfId="18382" xr:uid="{00000000-0005-0000-0000-0000C9470000}"/>
    <cellStyle name="Normal 5 18 2 7 4 4" xfId="18383" xr:uid="{00000000-0005-0000-0000-0000CA470000}"/>
    <cellStyle name="Normal 5 18 2 7 4 5" xfId="18384" xr:uid="{00000000-0005-0000-0000-0000CB470000}"/>
    <cellStyle name="Normal 5 18 2 7 4 6" xfId="18385" xr:uid="{00000000-0005-0000-0000-0000CC470000}"/>
    <cellStyle name="Normal 5 18 2 7 4 7" xfId="18386" xr:uid="{00000000-0005-0000-0000-0000CD470000}"/>
    <cellStyle name="Normal 5 18 2 7 4 8" xfId="18387" xr:uid="{00000000-0005-0000-0000-0000CE470000}"/>
    <cellStyle name="Normal 5 18 2 7 5" xfId="18388" xr:uid="{00000000-0005-0000-0000-0000CF470000}"/>
    <cellStyle name="Normal 5 18 2 7 5 2" xfId="18389" xr:uid="{00000000-0005-0000-0000-0000D0470000}"/>
    <cellStyle name="Normal 5 18 2 7 5 3" xfId="18390" xr:uid="{00000000-0005-0000-0000-0000D1470000}"/>
    <cellStyle name="Normal 5 18 2 7 5 4" xfId="18391" xr:uid="{00000000-0005-0000-0000-0000D2470000}"/>
    <cellStyle name="Normal 5 18 2 7 5 5" xfId="18392" xr:uid="{00000000-0005-0000-0000-0000D3470000}"/>
    <cellStyle name="Normal 5 18 2 7 5 6" xfId="18393" xr:uid="{00000000-0005-0000-0000-0000D4470000}"/>
    <cellStyle name="Normal 5 18 2 7 5 7" xfId="18394" xr:uid="{00000000-0005-0000-0000-0000D5470000}"/>
    <cellStyle name="Normal 5 18 2 7 5 8" xfId="18395" xr:uid="{00000000-0005-0000-0000-0000D6470000}"/>
    <cellStyle name="Normal 5 18 2 7 6" xfId="18396" xr:uid="{00000000-0005-0000-0000-0000D7470000}"/>
    <cellStyle name="Normal 5 18 2 7 7" xfId="18397" xr:uid="{00000000-0005-0000-0000-0000D8470000}"/>
    <cellStyle name="Normal 5 18 2 7 8" xfId="18398" xr:uid="{00000000-0005-0000-0000-0000D9470000}"/>
    <cellStyle name="Normal 5 18 2 7 9" xfId="18399" xr:uid="{00000000-0005-0000-0000-0000DA470000}"/>
    <cellStyle name="Normal 5 18 2 8" xfId="18400" xr:uid="{00000000-0005-0000-0000-0000DB470000}"/>
    <cellStyle name="Normal 5 18 2 8 10" xfId="18401" xr:uid="{00000000-0005-0000-0000-0000DC470000}"/>
    <cellStyle name="Normal 5 18 2 8 11" xfId="18402" xr:uid="{00000000-0005-0000-0000-0000DD470000}"/>
    <cellStyle name="Normal 5 18 2 8 12" xfId="18403" xr:uid="{00000000-0005-0000-0000-0000DE470000}"/>
    <cellStyle name="Normal 5 18 2 8 2" xfId="18404" xr:uid="{00000000-0005-0000-0000-0000DF470000}"/>
    <cellStyle name="Normal 5 18 2 8 2 2" xfId="18405" xr:uid="{00000000-0005-0000-0000-0000E0470000}"/>
    <cellStyle name="Normal 5 18 2 8 2 3" xfId="18406" xr:uid="{00000000-0005-0000-0000-0000E1470000}"/>
    <cellStyle name="Normal 5 18 2 8 2 4" xfId="18407" xr:uid="{00000000-0005-0000-0000-0000E2470000}"/>
    <cellStyle name="Normal 5 18 2 8 2 5" xfId="18408" xr:uid="{00000000-0005-0000-0000-0000E3470000}"/>
    <cellStyle name="Normal 5 18 2 8 2 6" xfId="18409" xr:uid="{00000000-0005-0000-0000-0000E4470000}"/>
    <cellStyle name="Normal 5 18 2 8 2 7" xfId="18410" xr:uid="{00000000-0005-0000-0000-0000E5470000}"/>
    <cellStyle name="Normal 5 18 2 8 2 8" xfId="18411" xr:uid="{00000000-0005-0000-0000-0000E6470000}"/>
    <cellStyle name="Normal 5 18 2 8 3" xfId="18412" xr:uid="{00000000-0005-0000-0000-0000E7470000}"/>
    <cellStyle name="Normal 5 18 2 8 3 2" xfId="18413" xr:uid="{00000000-0005-0000-0000-0000E8470000}"/>
    <cellStyle name="Normal 5 18 2 8 3 3" xfId="18414" xr:uid="{00000000-0005-0000-0000-0000E9470000}"/>
    <cellStyle name="Normal 5 18 2 8 3 4" xfId="18415" xr:uid="{00000000-0005-0000-0000-0000EA470000}"/>
    <cellStyle name="Normal 5 18 2 8 3 5" xfId="18416" xr:uid="{00000000-0005-0000-0000-0000EB470000}"/>
    <cellStyle name="Normal 5 18 2 8 3 6" xfId="18417" xr:uid="{00000000-0005-0000-0000-0000EC470000}"/>
    <cellStyle name="Normal 5 18 2 8 3 7" xfId="18418" xr:uid="{00000000-0005-0000-0000-0000ED470000}"/>
    <cellStyle name="Normal 5 18 2 8 3 8" xfId="18419" xr:uid="{00000000-0005-0000-0000-0000EE470000}"/>
    <cellStyle name="Normal 5 18 2 8 4" xfId="18420" xr:uid="{00000000-0005-0000-0000-0000EF470000}"/>
    <cellStyle name="Normal 5 18 2 8 4 2" xfId="18421" xr:uid="{00000000-0005-0000-0000-0000F0470000}"/>
    <cellStyle name="Normal 5 18 2 8 4 3" xfId="18422" xr:uid="{00000000-0005-0000-0000-0000F1470000}"/>
    <cellStyle name="Normal 5 18 2 8 4 4" xfId="18423" xr:uid="{00000000-0005-0000-0000-0000F2470000}"/>
    <cellStyle name="Normal 5 18 2 8 4 5" xfId="18424" xr:uid="{00000000-0005-0000-0000-0000F3470000}"/>
    <cellStyle name="Normal 5 18 2 8 4 6" xfId="18425" xr:uid="{00000000-0005-0000-0000-0000F4470000}"/>
    <cellStyle name="Normal 5 18 2 8 4 7" xfId="18426" xr:uid="{00000000-0005-0000-0000-0000F5470000}"/>
    <cellStyle name="Normal 5 18 2 8 4 8" xfId="18427" xr:uid="{00000000-0005-0000-0000-0000F6470000}"/>
    <cellStyle name="Normal 5 18 2 8 5" xfId="18428" xr:uid="{00000000-0005-0000-0000-0000F7470000}"/>
    <cellStyle name="Normal 5 18 2 8 5 2" xfId="18429" xr:uid="{00000000-0005-0000-0000-0000F8470000}"/>
    <cellStyle name="Normal 5 18 2 8 5 3" xfId="18430" xr:uid="{00000000-0005-0000-0000-0000F9470000}"/>
    <cellStyle name="Normal 5 18 2 8 5 4" xfId="18431" xr:uid="{00000000-0005-0000-0000-0000FA470000}"/>
    <cellStyle name="Normal 5 18 2 8 5 5" xfId="18432" xr:uid="{00000000-0005-0000-0000-0000FB470000}"/>
    <cellStyle name="Normal 5 18 2 8 5 6" xfId="18433" xr:uid="{00000000-0005-0000-0000-0000FC470000}"/>
    <cellStyle name="Normal 5 18 2 8 5 7" xfId="18434" xr:uid="{00000000-0005-0000-0000-0000FD470000}"/>
    <cellStyle name="Normal 5 18 2 8 5 8" xfId="18435" xr:uid="{00000000-0005-0000-0000-0000FE470000}"/>
    <cellStyle name="Normal 5 18 2 8 6" xfId="18436" xr:uid="{00000000-0005-0000-0000-0000FF470000}"/>
    <cellStyle name="Normal 5 18 2 8 7" xfId="18437" xr:uid="{00000000-0005-0000-0000-000000480000}"/>
    <cellStyle name="Normal 5 18 2 8 8" xfId="18438" xr:uid="{00000000-0005-0000-0000-000001480000}"/>
    <cellStyle name="Normal 5 18 2 8 9" xfId="18439" xr:uid="{00000000-0005-0000-0000-000002480000}"/>
    <cellStyle name="Normal 5 18 2 9" xfId="18440" xr:uid="{00000000-0005-0000-0000-000003480000}"/>
    <cellStyle name="Normal 5 18 2 9 10" xfId="18441" xr:uid="{00000000-0005-0000-0000-000004480000}"/>
    <cellStyle name="Normal 5 18 2 9 11" xfId="18442" xr:uid="{00000000-0005-0000-0000-000005480000}"/>
    <cellStyle name="Normal 5 18 2 9 12" xfId="18443" xr:uid="{00000000-0005-0000-0000-000006480000}"/>
    <cellStyle name="Normal 5 18 2 9 2" xfId="18444" xr:uid="{00000000-0005-0000-0000-000007480000}"/>
    <cellStyle name="Normal 5 18 2 9 2 2" xfId="18445" xr:uid="{00000000-0005-0000-0000-000008480000}"/>
    <cellStyle name="Normal 5 18 2 9 2 3" xfId="18446" xr:uid="{00000000-0005-0000-0000-000009480000}"/>
    <cellStyle name="Normal 5 18 2 9 2 4" xfId="18447" xr:uid="{00000000-0005-0000-0000-00000A480000}"/>
    <cellStyle name="Normal 5 18 2 9 2 5" xfId="18448" xr:uid="{00000000-0005-0000-0000-00000B480000}"/>
    <cellStyle name="Normal 5 18 2 9 2 6" xfId="18449" xr:uid="{00000000-0005-0000-0000-00000C480000}"/>
    <cellStyle name="Normal 5 18 2 9 2 7" xfId="18450" xr:uid="{00000000-0005-0000-0000-00000D480000}"/>
    <cellStyle name="Normal 5 18 2 9 2 8" xfId="18451" xr:uid="{00000000-0005-0000-0000-00000E480000}"/>
    <cellStyle name="Normal 5 18 2 9 3" xfId="18452" xr:uid="{00000000-0005-0000-0000-00000F480000}"/>
    <cellStyle name="Normal 5 18 2 9 3 2" xfId="18453" xr:uid="{00000000-0005-0000-0000-000010480000}"/>
    <cellStyle name="Normal 5 18 2 9 3 3" xfId="18454" xr:uid="{00000000-0005-0000-0000-000011480000}"/>
    <cellStyle name="Normal 5 18 2 9 3 4" xfId="18455" xr:uid="{00000000-0005-0000-0000-000012480000}"/>
    <cellStyle name="Normal 5 18 2 9 3 5" xfId="18456" xr:uid="{00000000-0005-0000-0000-000013480000}"/>
    <cellStyle name="Normal 5 18 2 9 3 6" xfId="18457" xr:uid="{00000000-0005-0000-0000-000014480000}"/>
    <cellStyle name="Normal 5 18 2 9 3 7" xfId="18458" xr:uid="{00000000-0005-0000-0000-000015480000}"/>
    <cellStyle name="Normal 5 18 2 9 3 8" xfId="18459" xr:uid="{00000000-0005-0000-0000-000016480000}"/>
    <cellStyle name="Normal 5 18 2 9 4" xfId="18460" xr:uid="{00000000-0005-0000-0000-000017480000}"/>
    <cellStyle name="Normal 5 18 2 9 4 2" xfId="18461" xr:uid="{00000000-0005-0000-0000-000018480000}"/>
    <cellStyle name="Normal 5 18 2 9 4 3" xfId="18462" xr:uid="{00000000-0005-0000-0000-000019480000}"/>
    <cellStyle name="Normal 5 18 2 9 4 4" xfId="18463" xr:uid="{00000000-0005-0000-0000-00001A480000}"/>
    <cellStyle name="Normal 5 18 2 9 4 5" xfId="18464" xr:uid="{00000000-0005-0000-0000-00001B480000}"/>
    <cellStyle name="Normal 5 18 2 9 4 6" xfId="18465" xr:uid="{00000000-0005-0000-0000-00001C480000}"/>
    <cellStyle name="Normal 5 18 2 9 4 7" xfId="18466" xr:uid="{00000000-0005-0000-0000-00001D480000}"/>
    <cellStyle name="Normal 5 18 2 9 4 8" xfId="18467" xr:uid="{00000000-0005-0000-0000-00001E480000}"/>
    <cellStyle name="Normal 5 18 2 9 5" xfId="18468" xr:uid="{00000000-0005-0000-0000-00001F480000}"/>
    <cellStyle name="Normal 5 18 2 9 5 2" xfId="18469" xr:uid="{00000000-0005-0000-0000-000020480000}"/>
    <cellStyle name="Normal 5 18 2 9 5 3" xfId="18470" xr:uid="{00000000-0005-0000-0000-000021480000}"/>
    <cellStyle name="Normal 5 18 2 9 5 4" xfId="18471" xr:uid="{00000000-0005-0000-0000-000022480000}"/>
    <cellStyle name="Normal 5 18 2 9 5 5" xfId="18472" xr:uid="{00000000-0005-0000-0000-000023480000}"/>
    <cellStyle name="Normal 5 18 2 9 5 6" xfId="18473" xr:uid="{00000000-0005-0000-0000-000024480000}"/>
    <cellStyle name="Normal 5 18 2 9 5 7" xfId="18474" xr:uid="{00000000-0005-0000-0000-000025480000}"/>
    <cellStyle name="Normal 5 18 2 9 5 8" xfId="18475" xr:uid="{00000000-0005-0000-0000-000026480000}"/>
    <cellStyle name="Normal 5 18 2 9 6" xfId="18476" xr:uid="{00000000-0005-0000-0000-000027480000}"/>
    <cellStyle name="Normal 5 18 2 9 7" xfId="18477" xr:uid="{00000000-0005-0000-0000-000028480000}"/>
    <cellStyle name="Normal 5 18 2 9 8" xfId="18478" xr:uid="{00000000-0005-0000-0000-000029480000}"/>
    <cellStyle name="Normal 5 18 2 9 9" xfId="18479" xr:uid="{00000000-0005-0000-0000-00002A480000}"/>
    <cellStyle name="Normal 5 18 20" xfId="18480" xr:uid="{00000000-0005-0000-0000-00002B480000}"/>
    <cellStyle name="Normal 5 18 20 2" xfId="18481" xr:uid="{00000000-0005-0000-0000-00002C480000}"/>
    <cellStyle name="Normal 5 18 20 3" xfId="18482" xr:uid="{00000000-0005-0000-0000-00002D480000}"/>
    <cellStyle name="Normal 5 18 20 4" xfId="18483" xr:uid="{00000000-0005-0000-0000-00002E480000}"/>
    <cellStyle name="Normal 5 18 20 5" xfId="18484" xr:uid="{00000000-0005-0000-0000-00002F480000}"/>
    <cellStyle name="Normal 5 18 20 6" xfId="18485" xr:uid="{00000000-0005-0000-0000-000030480000}"/>
    <cellStyle name="Normal 5 18 20 7" xfId="18486" xr:uid="{00000000-0005-0000-0000-000031480000}"/>
    <cellStyle name="Normal 5 18 20 8" xfId="18487" xr:uid="{00000000-0005-0000-0000-000032480000}"/>
    <cellStyle name="Normal 5 18 21" xfId="18488" xr:uid="{00000000-0005-0000-0000-000033480000}"/>
    <cellStyle name="Normal 5 18 22" xfId="18489" xr:uid="{00000000-0005-0000-0000-000034480000}"/>
    <cellStyle name="Normal 5 18 23" xfId="18490" xr:uid="{00000000-0005-0000-0000-000035480000}"/>
    <cellStyle name="Normal 5 18 24" xfId="18491" xr:uid="{00000000-0005-0000-0000-000036480000}"/>
    <cellStyle name="Normal 5 18 25" xfId="18492" xr:uid="{00000000-0005-0000-0000-000037480000}"/>
    <cellStyle name="Normal 5 18 26" xfId="18493" xr:uid="{00000000-0005-0000-0000-000038480000}"/>
    <cellStyle name="Normal 5 18 27" xfId="18494" xr:uid="{00000000-0005-0000-0000-000039480000}"/>
    <cellStyle name="Normal 5 18 3" xfId="18495" xr:uid="{00000000-0005-0000-0000-00003A480000}"/>
    <cellStyle name="Normal 5 18 3 10" xfId="18496" xr:uid="{00000000-0005-0000-0000-00003B480000}"/>
    <cellStyle name="Normal 5 18 3 10 10" xfId="18497" xr:uid="{00000000-0005-0000-0000-00003C480000}"/>
    <cellStyle name="Normal 5 18 3 10 11" xfId="18498" xr:uid="{00000000-0005-0000-0000-00003D480000}"/>
    <cellStyle name="Normal 5 18 3 10 12" xfId="18499" xr:uid="{00000000-0005-0000-0000-00003E480000}"/>
    <cellStyle name="Normal 5 18 3 10 2" xfId="18500" xr:uid="{00000000-0005-0000-0000-00003F480000}"/>
    <cellStyle name="Normal 5 18 3 10 2 2" xfId="18501" xr:uid="{00000000-0005-0000-0000-000040480000}"/>
    <cellStyle name="Normal 5 18 3 10 2 3" xfId="18502" xr:uid="{00000000-0005-0000-0000-000041480000}"/>
    <cellStyle name="Normal 5 18 3 10 2 4" xfId="18503" xr:uid="{00000000-0005-0000-0000-000042480000}"/>
    <cellStyle name="Normal 5 18 3 10 2 5" xfId="18504" xr:uid="{00000000-0005-0000-0000-000043480000}"/>
    <cellStyle name="Normal 5 18 3 10 2 6" xfId="18505" xr:uid="{00000000-0005-0000-0000-000044480000}"/>
    <cellStyle name="Normal 5 18 3 10 2 7" xfId="18506" xr:uid="{00000000-0005-0000-0000-000045480000}"/>
    <cellStyle name="Normal 5 18 3 10 2 8" xfId="18507" xr:uid="{00000000-0005-0000-0000-000046480000}"/>
    <cellStyle name="Normal 5 18 3 10 3" xfId="18508" xr:uid="{00000000-0005-0000-0000-000047480000}"/>
    <cellStyle name="Normal 5 18 3 10 3 2" xfId="18509" xr:uid="{00000000-0005-0000-0000-000048480000}"/>
    <cellStyle name="Normal 5 18 3 10 3 3" xfId="18510" xr:uid="{00000000-0005-0000-0000-000049480000}"/>
    <cellStyle name="Normal 5 18 3 10 3 4" xfId="18511" xr:uid="{00000000-0005-0000-0000-00004A480000}"/>
    <cellStyle name="Normal 5 18 3 10 3 5" xfId="18512" xr:uid="{00000000-0005-0000-0000-00004B480000}"/>
    <cellStyle name="Normal 5 18 3 10 3 6" xfId="18513" xr:uid="{00000000-0005-0000-0000-00004C480000}"/>
    <cellStyle name="Normal 5 18 3 10 3 7" xfId="18514" xr:uid="{00000000-0005-0000-0000-00004D480000}"/>
    <cellStyle name="Normal 5 18 3 10 3 8" xfId="18515" xr:uid="{00000000-0005-0000-0000-00004E480000}"/>
    <cellStyle name="Normal 5 18 3 10 4" xfId="18516" xr:uid="{00000000-0005-0000-0000-00004F480000}"/>
    <cellStyle name="Normal 5 18 3 10 4 2" xfId="18517" xr:uid="{00000000-0005-0000-0000-000050480000}"/>
    <cellStyle name="Normal 5 18 3 10 4 3" xfId="18518" xr:uid="{00000000-0005-0000-0000-000051480000}"/>
    <cellStyle name="Normal 5 18 3 10 4 4" xfId="18519" xr:uid="{00000000-0005-0000-0000-000052480000}"/>
    <cellStyle name="Normal 5 18 3 10 4 5" xfId="18520" xr:uid="{00000000-0005-0000-0000-000053480000}"/>
    <cellStyle name="Normal 5 18 3 10 4 6" xfId="18521" xr:uid="{00000000-0005-0000-0000-000054480000}"/>
    <cellStyle name="Normal 5 18 3 10 4 7" xfId="18522" xr:uid="{00000000-0005-0000-0000-000055480000}"/>
    <cellStyle name="Normal 5 18 3 10 4 8" xfId="18523" xr:uid="{00000000-0005-0000-0000-000056480000}"/>
    <cellStyle name="Normal 5 18 3 10 5" xfId="18524" xr:uid="{00000000-0005-0000-0000-000057480000}"/>
    <cellStyle name="Normal 5 18 3 10 5 2" xfId="18525" xr:uid="{00000000-0005-0000-0000-000058480000}"/>
    <cellStyle name="Normal 5 18 3 10 5 3" xfId="18526" xr:uid="{00000000-0005-0000-0000-000059480000}"/>
    <cellStyle name="Normal 5 18 3 10 5 4" xfId="18527" xr:uid="{00000000-0005-0000-0000-00005A480000}"/>
    <cellStyle name="Normal 5 18 3 10 5 5" xfId="18528" xr:uid="{00000000-0005-0000-0000-00005B480000}"/>
    <cellStyle name="Normal 5 18 3 10 5 6" xfId="18529" xr:uid="{00000000-0005-0000-0000-00005C480000}"/>
    <cellStyle name="Normal 5 18 3 10 5 7" xfId="18530" xr:uid="{00000000-0005-0000-0000-00005D480000}"/>
    <cellStyle name="Normal 5 18 3 10 5 8" xfId="18531" xr:uid="{00000000-0005-0000-0000-00005E480000}"/>
    <cellStyle name="Normal 5 18 3 10 6" xfId="18532" xr:uid="{00000000-0005-0000-0000-00005F480000}"/>
    <cellStyle name="Normal 5 18 3 10 7" xfId="18533" xr:uid="{00000000-0005-0000-0000-000060480000}"/>
    <cellStyle name="Normal 5 18 3 10 8" xfId="18534" xr:uid="{00000000-0005-0000-0000-000061480000}"/>
    <cellStyle name="Normal 5 18 3 10 9" xfId="18535" xr:uid="{00000000-0005-0000-0000-000062480000}"/>
    <cellStyle name="Normal 5 18 3 11" xfId="18536" xr:uid="{00000000-0005-0000-0000-000063480000}"/>
    <cellStyle name="Normal 5 18 3 11 10" xfId="18537" xr:uid="{00000000-0005-0000-0000-000064480000}"/>
    <cellStyle name="Normal 5 18 3 11 11" xfId="18538" xr:uid="{00000000-0005-0000-0000-000065480000}"/>
    <cellStyle name="Normal 5 18 3 11 12" xfId="18539" xr:uid="{00000000-0005-0000-0000-000066480000}"/>
    <cellStyle name="Normal 5 18 3 11 2" xfId="18540" xr:uid="{00000000-0005-0000-0000-000067480000}"/>
    <cellStyle name="Normal 5 18 3 11 2 2" xfId="18541" xr:uid="{00000000-0005-0000-0000-000068480000}"/>
    <cellStyle name="Normal 5 18 3 11 2 3" xfId="18542" xr:uid="{00000000-0005-0000-0000-000069480000}"/>
    <cellStyle name="Normal 5 18 3 11 2 4" xfId="18543" xr:uid="{00000000-0005-0000-0000-00006A480000}"/>
    <cellStyle name="Normal 5 18 3 11 2 5" xfId="18544" xr:uid="{00000000-0005-0000-0000-00006B480000}"/>
    <cellStyle name="Normal 5 18 3 11 2 6" xfId="18545" xr:uid="{00000000-0005-0000-0000-00006C480000}"/>
    <cellStyle name="Normal 5 18 3 11 2 7" xfId="18546" xr:uid="{00000000-0005-0000-0000-00006D480000}"/>
    <cellStyle name="Normal 5 18 3 11 2 8" xfId="18547" xr:uid="{00000000-0005-0000-0000-00006E480000}"/>
    <cellStyle name="Normal 5 18 3 11 3" xfId="18548" xr:uid="{00000000-0005-0000-0000-00006F480000}"/>
    <cellStyle name="Normal 5 18 3 11 3 2" xfId="18549" xr:uid="{00000000-0005-0000-0000-000070480000}"/>
    <cellStyle name="Normal 5 18 3 11 3 3" xfId="18550" xr:uid="{00000000-0005-0000-0000-000071480000}"/>
    <cellStyle name="Normal 5 18 3 11 3 4" xfId="18551" xr:uid="{00000000-0005-0000-0000-000072480000}"/>
    <cellStyle name="Normal 5 18 3 11 3 5" xfId="18552" xr:uid="{00000000-0005-0000-0000-000073480000}"/>
    <cellStyle name="Normal 5 18 3 11 3 6" xfId="18553" xr:uid="{00000000-0005-0000-0000-000074480000}"/>
    <cellStyle name="Normal 5 18 3 11 3 7" xfId="18554" xr:uid="{00000000-0005-0000-0000-000075480000}"/>
    <cellStyle name="Normal 5 18 3 11 3 8" xfId="18555" xr:uid="{00000000-0005-0000-0000-000076480000}"/>
    <cellStyle name="Normal 5 18 3 11 4" xfId="18556" xr:uid="{00000000-0005-0000-0000-000077480000}"/>
    <cellStyle name="Normal 5 18 3 11 4 2" xfId="18557" xr:uid="{00000000-0005-0000-0000-000078480000}"/>
    <cellStyle name="Normal 5 18 3 11 4 3" xfId="18558" xr:uid="{00000000-0005-0000-0000-000079480000}"/>
    <cellStyle name="Normal 5 18 3 11 4 4" xfId="18559" xr:uid="{00000000-0005-0000-0000-00007A480000}"/>
    <cellStyle name="Normal 5 18 3 11 4 5" xfId="18560" xr:uid="{00000000-0005-0000-0000-00007B480000}"/>
    <cellStyle name="Normal 5 18 3 11 4 6" xfId="18561" xr:uid="{00000000-0005-0000-0000-00007C480000}"/>
    <cellStyle name="Normal 5 18 3 11 4 7" xfId="18562" xr:uid="{00000000-0005-0000-0000-00007D480000}"/>
    <cellStyle name="Normal 5 18 3 11 4 8" xfId="18563" xr:uid="{00000000-0005-0000-0000-00007E480000}"/>
    <cellStyle name="Normal 5 18 3 11 5" xfId="18564" xr:uid="{00000000-0005-0000-0000-00007F480000}"/>
    <cellStyle name="Normal 5 18 3 11 5 2" xfId="18565" xr:uid="{00000000-0005-0000-0000-000080480000}"/>
    <cellStyle name="Normal 5 18 3 11 5 3" xfId="18566" xr:uid="{00000000-0005-0000-0000-000081480000}"/>
    <cellStyle name="Normal 5 18 3 11 5 4" xfId="18567" xr:uid="{00000000-0005-0000-0000-000082480000}"/>
    <cellStyle name="Normal 5 18 3 11 5 5" xfId="18568" xr:uid="{00000000-0005-0000-0000-000083480000}"/>
    <cellStyle name="Normal 5 18 3 11 5 6" xfId="18569" xr:uid="{00000000-0005-0000-0000-000084480000}"/>
    <cellStyle name="Normal 5 18 3 11 5 7" xfId="18570" xr:uid="{00000000-0005-0000-0000-000085480000}"/>
    <cellStyle name="Normal 5 18 3 11 5 8" xfId="18571" xr:uid="{00000000-0005-0000-0000-000086480000}"/>
    <cellStyle name="Normal 5 18 3 11 6" xfId="18572" xr:uid="{00000000-0005-0000-0000-000087480000}"/>
    <cellStyle name="Normal 5 18 3 11 7" xfId="18573" xr:uid="{00000000-0005-0000-0000-000088480000}"/>
    <cellStyle name="Normal 5 18 3 11 8" xfId="18574" xr:uid="{00000000-0005-0000-0000-000089480000}"/>
    <cellStyle name="Normal 5 18 3 11 9" xfId="18575" xr:uid="{00000000-0005-0000-0000-00008A480000}"/>
    <cellStyle name="Normal 5 18 3 12" xfId="18576" xr:uid="{00000000-0005-0000-0000-00008B480000}"/>
    <cellStyle name="Normal 5 18 3 12 10" xfId="18577" xr:uid="{00000000-0005-0000-0000-00008C480000}"/>
    <cellStyle name="Normal 5 18 3 12 11" xfId="18578" xr:uid="{00000000-0005-0000-0000-00008D480000}"/>
    <cellStyle name="Normal 5 18 3 12 12" xfId="18579" xr:uid="{00000000-0005-0000-0000-00008E480000}"/>
    <cellStyle name="Normal 5 18 3 12 2" xfId="18580" xr:uid="{00000000-0005-0000-0000-00008F480000}"/>
    <cellStyle name="Normal 5 18 3 12 2 2" xfId="18581" xr:uid="{00000000-0005-0000-0000-000090480000}"/>
    <cellStyle name="Normal 5 18 3 12 2 3" xfId="18582" xr:uid="{00000000-0005-0000-0000-000091480000}"/>
    <cellStyle name="Normal 5 18 3 12 2 4" xfId="18583" xr:uid="{00000000-0005-0000-0000-000092480000}"/>
    <cellStyle name="Normal 5 18 3 12 2 5" xfId="18584" xr:uid="{00000000-0005-0000-0000-000093480000}"/>
    <cellStyle name="Normal 5 18 3 12 2 6" xfId="18585" xr:uid="{00000000-0005-0000-0000-000094480000}"/>
    <cellStyle name="Normal 5 18 3 12 2 7" xfId="18586" xr:uid="{00000000-0005-0000-0000-000095480000}"/>
    <cellStyle name="Normal 5 18 3 12 2 8" xfId="18587" xr:uid="{00000000-0005-0000-0000-000096480000}"/>
    <cellStyle name="Normal 5 18 3 12 3" xfId="18588" xr:uid="{00000000-0005-0000-0000-000097480000}"/>
    <cellStyle name="Normal 5 18 3 12 3 2" xfId="18589" xr:uid="{00000000-0005-0000-0000-000098480000}"/>
    <cellStyle name="Normal 5 18 3 12 3 3" xfId="18590" xr:uid="{00000000-0005-0000-0000-000099480000}"/>
    <cellStyle name="Normal 5 18 3 12 3 4" xfId="18591" xr:uid="{00000000-0005-0000-0000-00009A480000}"/>
    <cellStyle name="Normal 5 18 3 12 3 5" xfId="18592" xr:uid="{00000000-0005-0000-0000-00009B480000}"/>
    <cellStyle name="Normal 5 18 3 12 3 6" xfId="18593" xr:uid="{00000000-0005-0000-0000-00009C480000}"/>
    <cellStyle name="Normal 5 18 3 12 3 7" xfId="18594" xr:uid="{00000000-0005-0000-0000-00009D480000}"/>
    <cellStyle name="Normal 5 18 3 12 3 8" xfId="18595" xr:uid="{00000000-0005-0000-0000-00009E480000}"/>
    <cellStyle name="Normal 5 18 3 12 4" xfId="18596" xr:uid="{00000000-0005-0000-0000-00009F480000}"/>
    <cellStyle name="Normal 5 18 3 12 4 2" xfId="18597" xr:uid="{00000000-0005-0000-0000-0000A0480000}"/>
    <cellStyle name="Normal 5 18 3 12 4 3" xfId="18598" xr:uid="{00000000-0005-0000-0000-0000A1480000}"/>
    <cellStyle name="Normal 5 18 3 12 4 4" xfId="18599" xr:uid="{00000000-0005-0000-0000-0000A2480000}"/>
    <cellStyle name="Normal 5 18 3 12 4 5" xfId="18600" xr:uid="{00000000-0005-0000-0000-0000A3480000}"/>
    <cellStyle name="Normal 5 18 3 12 4 6" xfId="18601" xr:uid="{00000000-0005-0000-0000-0000A4480000}"/>
    <cellStyle name="Normal 5 18 3 12 4 7" xfId="18602" xr:uid="{00000000-0005-0000-0000-0000A5480000}"/>
    <cellStyle name="Normal 5 18 3 12 4 8" xfId="18603" xr:uid="{00000000-0005-0000-0000-0000A6480000}"/>
    <cellStyle name="Normal 5 18 3 12 5" xfId="18604" xr:uid="{00000000-0005-0000-0000-0000A7480000}"/>
    <cellStyle name="Normal 5 18 3 12 5 2" xfId="18605" xr:uid="{00000000-0005-0000-0000-0000A8480000}"/>
    <cellStyle name="Normal 5 18 3 12 5 3" xfId="18606" xr:uid="{00000000-0005-0000-0000-0000A9480000}"/>
    <cellStyle name="Normal 5 18 3 12 5 4" xfId="18607" xr:uid="{00000000-0005-0000-0000-0000AA480000}"/>
    <cellStyle name="Normal 5 18 3 12 5 5" xfId="18608" xr:uid="{00000000-0005-0000-0000-0000AB480000}"/>
    <cellStyle name="Normal 5 18 3 12 5 6" xfId="18609" xr:uid="{00000000-0005-0000-0000-0000AC480000}"/>
    <cellStyle name="Normal 5 18 3 12 5 7" xfId="18610" xr:uid="{00000000-0005-0000-0000-0000AD480000}"/>
    <cellStyle name="Normal 5 18 3 12 5 8" xfId="18611" xr:uid="{00000000-0005-0000-0000-0000AE480000}"/>
    <cellStyle name="Normal 5 18 3 12 6" xfId="18612" xr:uid="{00000000-0005-0000-0000-0000AF480000}"/>
    <cellStyle name="Normal 5 18 3 12 7" xfId="18613" xr:uid="{00000000-0005-0000-0000-0000B0480000}"/>
    <cellStyle name="Normal 5 18 3 12 8" xfId="18614" xr:uid="{00000000-0005-0000-0000-0000B1480000}"/>
    <cellStyle name="Normal 5 18 3 12 9" xfId="18615" xr:uid="{00000000-0005-0000-0000-0000B2480000}"/>
    <cellStyle name="Normal 5 18 3 13" xfId="18616" xr:uid="{00000000-0005-0000-0000-0000B3480000}"/>
    <cellStyle name="Normal 5 18 3 13 10" xfId="18617" xr:uid="{00000000-0005-0000-0000-0000B4480000}"/>
    <cellStyle name="Normal 5 18 3 13 11" xfId="18618" xr:uid="{00000000-0005-0000-0000-0000B5480000}"/>
    <cellStyle name="Normal 5 18 3 13 12" xfId="18619" xr:uid="{00000000-0005-0000-0000-0000B6480000}"/>
    <cellStyle name="Normal 5 18 3 13 2" xfId="18620" xr:uid="{00000000-0005-0000-0000-0000B7480000}"/>
    <cellStyle name="Normal 5 18 3 13 2 2" xfId="18621" xr:uid="{00000000-0005-0000-0000-0000B8480000}"/>
    <cellStyle name="Normal 5 18 3 13 2 3" xfId="18622" xr:uid="{00000000-0005-0000-0000-0000B9480000}"/>
    <cellStyle name="Normal 5 18 3 13 2 4" xfId="18623" xr:uid="{00000000-0005-0000-0000-0000BA480000}"/>
    <cellStyle name="Normal 5 18 3 13 2 5" xfId="18624" xr:uid="{00000000-0005-0000-0000-0000BB480000}"/>
    <cellStyle name="Normal 5 18 3 13 2 6" xfId="18625" xr:uid="{00000000-0005-0000-0000-0000BC480000}"/>
    <cellStyle name="Normal 5 18 3 13 2 7" xfId="18626" xr:uid="{00000000-0005-0000-0000-0000BD480000}"/>
    <cellStyle name="Normal 5 18 3 13 2 8" xfId="18627" xr:uid="{00000000-0005-0000-0000-0000BE480000}"/>
    <cellStyle name="Normal 5 18 3 13 3" xfId="18628" xr:uid="{00000000-0005-0000-0000-0000BF480000}"/>
    <cellStyle name="Normal 5 18 3 13 3 2" xfId="18629" xr:uid="{00000000-0005-0000-0000-0000C0480000}"/>
    <cellStyle name="Normal 5 18 3 13 3 3" xfId="18630" xr:uid="{00000000-0005-0000-0000-0000C1480000}"/>
    <cellStyle name="Normal 5 18 3 13 3 4" xfId="18631" xr:uid="{00000000-0005-0000-0000-0000C2480000}"/>
    <cellStyle name="Normal 5 18 3 13 3 5" xfId="18632" xr:uid="{00000000-0005-0000-0000-0000C3480000}"/>
    <cellStyle name="Normal 5 18 3 13 3 6" xfId="18633" xr:uid="{00000000-0005-0000-0000-0000C4480000}"/>
    <cellStyle name="Normal 5 18 3 13 3 7" xfId="18634" xr:uid="{00000000-0005-0000-0000-0000C5480000}"/>
    <cellStyle name="Normal 5 18 3 13 3 8" xfId="18635" xr:uid="{00000000-0005-0000-0000-0000C6480000}"/>
    <cellStyle name="Normal 5 18 3 13 4" xfId="18636" xr:uid="{00000000-0005-0000-0000-0000C7480000}"/>
    <cellStyle name="Normal 5 18 3 13 4 2" xfId="18637" xr:uid="{00000000-0005-0000-0000-0000C8480000}"/>
    <cellStyle name="Normal 5 18 3 13 4 3" xfId="18638" xr:uid="{00000000-0005-0000-0000-0000C9480000}"/>
    <cellStyle name="Normal 5 18 3 13 4 4" xfId="18639" xr:uid="{00000000-0005-0000-0000-0000CA480000}"/>
    <cellStyle name="Normal 5 18 3 13 4 5" xfId="18640" xr:uid="{00000000-0005-0000-0000-0000CB480000}"/>
    <cellStyle name="Normal 5 18 3 13 4 6" xfId="18641" xr:uid="{00000000-0005-0000-0000-0000CC480000}"/>
    <cellStyle name="Normal 5 18 3 13 4 7" xfId="18642" xr:uid="{00000000-0005-0000-0000-0000CD480000}"/>
    <cellStyle name="Normal 5 18 3 13 4 8" xfId="18643" xr:uid="{00000000-0005-0000-0000-0000CE480000}"/>
    <cellStyle name="Normal 5 18 3 13 5" xfId="18644" xr:uid="{00000000-0005-0000-0000-0000CF480000}"/>
    <cellStyle name="Normal 5 18 3 13 5 2" xfId="18645" xr:uid="{00000000-0005-0000-0000-0000D0480000}"/>
    <cellStyle name="Normal 5 18 3 13 5 3" xfId="18646" xr:uid="{00000000-0005-0000-0000-0000D1480000}"/>
    <cellStyle name="Normal 5 18 3 13 5 4" xfId="18647" xr:uid="{00000000-0005-0000-0000-0000D2480000}"/>
    <cellStyle name="Normal 5 18 3 13 5 5" xfId="18648" xr:uid="{00000000-0005-0000-0000-0000D3480000}"/>
    <cellStyle name="Normal 5 18 3 13 5 6" xfId="18649" xr:uid="{00000000-0005-0000-0000-0000D4480000}"/>
    <cellStyle name="Normal 5 18 3 13 5 7" xfId="18650" xr:uid="{00000000-0005-0000-0000-0000D5480000}"/>
    <cellStyle name="Normal 5 18 3 13 5 8" xfId="18651" xr:uid="{00000000-0005-0000-0000-0000D6480000}"/>
    <cellStyle name="Normal 5 18 3 13 6" xfId="18652" xr:uid="{00000000-0005-0000-0000-0000D7480000}"/>
    <cellStyle name="Normal 5 18 3 13 7" xfId="18653" xr:uid="{00000000-0005-0000-0000-0000D8480000}"/>
    <cellStyle name="Normal 5 18 3 13 8" xfId="18654" xr:uid="{00000000-0005-0000-0000-0000D9480000}"/>
    <cellStyle name="Normal 5 18 3 13 9" xfId="18655" xr:uid="{00000000-0005-0000-0000-0000DA480000}"/>
    <cellStyle name="Normal 5 18 3 14" xfId="18656" xr:uid="{00000000-0005-0000-0000-0000DB480000}"/>
    <cellStyle name="Normal 5 18 3 14 2" xfId="18657" xr:uid="{00000000-0005-0000-0000-0000DC480000}"/>
    <cellStyle name="Normal 5 18 3 14 3" xfId="18658" xr:uid="{00000000-0005-0000-0000-0000DD480000}"/>
    <cellStyle name="Normal 5 18 3 14 4" xfId="18659" xr:uid="{00000000-0005-0000-0000-0000DE480000}"/>
    <cellStyle name="Normal 5 18 3 14 5" xfId="18660" xr:uid="{00000000-0005-0000-0000-0000DF480000}"/>
    <cellStyle name="Normal 5 18 3 14 6" xfId="18661" xr:uid="{00000000-0005-0000-0000-0000E0480000}"/>
    <cellStyle name="Normal 5 18 3 14 7" xfId="18662" xr:uid="{00000000-0005-0000-0000-0000E1480000}"/>
    <cellStyle name="Normal 5 18 3 14 8" xfId="18663" xr:uid="{00000000-0005-0000-0000-0000E2480000}"/>
    <cellStyle name="Normal 5 18 3 15" xfId="18664" xr:uid="{00000000-0005-0000-0000-0000E3480000}"/>
    <cellStyle name="Normal 5 18 3 15 2" xfId="18665" xr:uid="{00000000-0005-0000-0000-0000E4480000}"/>
    <cellStyle name="Normal 5 18 3 15 3" xfId="18666" xr:uid="{00000000-0005-0000-0000-0000E5480000}"/>
    <cellStyle name="Normal 5 18 3 15 4" xfId="18667" xr:uid="{00000000-0005-0000-0000-0000E6480000}"/>
    <cellStyle name="Normal 5 18 3 15 5" xfId="18668" xr:uid="{00000000-0005-0000-0000-0000E7480000}"/>
    <cellStyle name="Normal 5 18 3 15 6" xfId="18669" xr:uid="{00000000-0005-0000-0000-0000E8480000}"/>
    <cellStyle name="Normal 5 18 3 15 7" xfId="18670" xr:uid="{00000000-0005-0000-0000-0000E9480000}"/>
    <cellStyle name="Normal 5 18 3 15 8" xfId="18671" xr:uid="{00000000-0005-0000-0000-0000EA480000}"/>
    <cellStyle name="Normal 5 18 3 16" xfId="18672" xr:uid="{00000000-0005-0000-0000-0000EB480000}"/>
    <cellStyle name="Normal 5 18 3 16 2" xfId="18673" xr:uid="{00000000-0005-0000-0000-0000EC480000}"/>
    <cellStyle name="Normal 5 18 3 16 3" xfId="18674" xr:uid="{00000000-0005-0000-0000-0000ED480000}"/>
    <cellStyle name="Normal 5 18 3 16 4" xfId="18675" xr:uid="{00000000-0005-0000-0000-0000EE480000}"/>
    <cellStyle name="Normal 5 18 3 16 5" xfId="18676" xr:uid="{00000000-0005-0000-0000-0000EF480000}"/>
    <cellStyle name="Normal 5 18 3 16 6" xfId="18677" xr:uid="{00000000-0005-0000-0000-0000F0480000}"/>
    <cellStyle name="Normal 5 18 3 16 7" xfId="18678" xr:uid="{00000000-0005-0000-0000-0000F1480000}"/>
    <cellStyle name="Normal 5 18 3 16 8" xfId="18679" xr:uid="{00000000-0005-0000-0000-0000F2480000}"/>
    <cellStyle name="Normal 5 18 3 17" xfId="18680" xr:uid="{00000000-0005-0000-0000-0000F3480000}"/>
    <cellStyle name="Normal 5 18 3 17 2" xfId="18681" xr:uid="{00000000-0005-0000-0000-0000F4480000}"/>
    <cellStyle name="Normal 5 18 3 17 3" xfId="18682" xr:uid="{00000000-0005-0000-0000-0000F5480000}"/>
    <cellStyle name="Normal 5 18 3 17 4" xfId="18683" xr:uid="{00000000-0005-0000-0000-0000F6480000}"/>
    <cellStyle name="Normal 5 18 3 17 5" xfId="18684" xr:uid="{00000000-0005-0000-0000-0000F7480000}"/>
    <cellStyle name="Normal 5 18 3 17 6" xfId="18685" xr:uid="{00000000-0005-0000-0000-0000F8480000}"/>
    <cellStyle name="Normal 5 18 3 17 7" xfId="18686" xr:uid="{00000000-0005-0000-0000-0000F9480000}"/>
    <cellStyle name="Normal 5 18 3 17 8" xfId="18687" xr:uid="{00000000-0005-0000-0000-0000FA480000}"/>
    <cellStyle name="Normal 5 18 3 18" xfId="18688" xr:uid="{00000000-0005-0000-0000-0000FB480000}"/>
    <cellStyle name="Normal 5 18 3 19" xfId="18689" xr:uid="{00000000-0005-0000-0000-0000FC480000}"/>
    <cellStyle name="Normal 5 18 3 2" xfId="18690" xr:uid="{00000000-0005-0000-0000-0000FD480000}"/>
    <cellStyle name="Normal 5 18 3 2 10" xfId="18691" xr:uid="{00000000-0005-0000-0000-0000FE480000}"/>
    <cellStyle name="Normal 5 18 3 2 11" xfId="18692" xr:uid="{00000000-0005-0000-0000-0000FF480000}"/>
    <cellStyle name="Normal 5 18 3 2 12" xfId="18693" xr:uid="{00000000-0005-0000-0000-000000490000}"/>
    <cellStyle name="Normal 5 18 3 2 2" xfId="18694" xr:uid="{00000000-0005-0000-0000-000001490000}"/>
    <cellStyle name="Normal 5 18 3 2 2 2" xfId="18695" xr:uid="{00000000-0005-0000-0000-000002490000}"/>
    <cellStyle name="Normal 5 18 3 2 2 3" xfId="18696" xr:uid="{00000000-0005-0000-0000-000003490000}"/>
    <cellStyle name="Normal 5 18 3 2 2 4" xfId="18697" xr:uid="{00000000-0005-0000-0000-000004490000}"/>
    <cellStyle name="Normal 5 18 3 2 2 5" xfId="18698" xr:uid="{00000000-0005-0000-0000-000005490000}"/>
    <cellStyle name="Normal 5 18 3 2 2 6" xfId="18699" xr:uid="{00000000-0005-0000-0000-000006490000}"/>
    <cellStyle name="Normal 5 18 3 2 2 7" xfId="18700" xr:uid="{00000000-0005-0000-0000-000007490000}"/>
    <cellStyle name="Normal 5 18 3 2 2 8" xfId="18701" xr:uid="{00000000-0005-0000-0000-000008490000}"/>
    <cellStyle name="Normal 5 18 3 2 3" xfId="18702" xr:uid="{00000000-0005-0000-0000-000009490000}"/>
    <cellStyle name="Normal 5 18 3 2 3 2" xfId="18703" xr:uid="{00000000-0005-0000-0000-00000A490000}"/>
    <cellStyle name="Normal 5 18 3 2 3 3" xfId="18704" xr:uid="{00000000-0005-0000-0000-00000B490000}"/>
    <cellStyle name="Normal 5 18 3 2 3 4" xfId="18705" xr:uid="{00000000-0005-0000-0000-00000C490000}"/>
    <cellStyle name="Normal 5 18 3 2 3 5" xfId="18706" xr:uid="{00000000-0005-0000-0000-00000D490000}"/>
    <cellStyle name="Normal 5 18 3 2 3 6" xfId="18707" xr:uid="{00000000-0005-0000-0000-00000E490000}"/>
    <cellStyle name="Normal 5 18 3 2 3 7" xfId="18708" xr:uid="{00000000-0005-0000-0000-00000F490000}"/>
    <cellStyle name="Normal 5 18 3 2 3 8" xfId="18709" xr:uid="{00000000-0005-0000-0000-000010490000}"/>
    <cellStyle name="Normal 5 18 3 2 4" xfId="18710" xr:uid="{00000000-0005-0000-0000-000011490000}"/>
    <cellStyle name="Normal 5 18 3 2 4 2" xfId="18711" xr:uid="{00000000-0005-0000-0000-000012490000}"/>
    <cellStyle name="Normal 5 18 3 2 4 3" xfId="18712" xr:uid="{00000000-0005-0000-0000-000013490000}"/>
    <cellStyle name="Normal 5 18 3 2 4 4" xfId="18713" xr:uid="{00000000-0005-0000-0000-000014490000}"/>
    <cellStyle name="Normal 5 18 3 2 4 5" xfId="18714" xr:uid="{00000000-0005-0000-0000-000015490000}"/>
    <cellStyle name="Normal 5 18 3 2 4 6" xfId="18715" xr:uid="{00000000-0005-0000-0000-000016490000}"/>
    <cellStyle name="Normal 5 18 3 2 4 7" xfId="18716" xr:uid="{00000000-0005-0000-0000-000017490000}"/>
    <cellStyle name="Normal 5 18 3 2 4 8" xfId="18717" xr:uid="{00000000-0005-0000-0000-000018490000}"/>
    <cellStyle name="Normal 5 18 3 2 5" xfId="18718" xr:uid="{00000000-0005-0000-0000-000019490000}"/>
    <cellStyle name="Normal 5 18 3 2 5 2" xfId="18719" xr:uid="{00000000-0005-0000-0000-00001A490000}"/>
    <cellStyle name="Normal 5 18 3 2 5 3" xfId="18720" xr:uid="{00000000-0005-0000-0000-00001B490000}"/>
    <cellStyle name="Normal 5 18 3 2 5 4" xfId="18721" xr:uid="{00000000-0005-0000-0000-00001C490000}"/>
    <cellStyle name="Normal 5 18 3 2 5 5" xfId="18722" xr:uid="{00000000-0005-0000-0000-00001D490000}"/>
    <cellStyle name="Normal 5 18 3 2 5 6" xfId="18723" xr:uid="{00000000-0005-0000-0000-00001E490000}"/>
    <cellStyle name="Normal 5 18 3 2 5 7" xfId="18724" xr:uid="{00000000-0005-0000-0000-00001F490000}"/>
    <cellStyle name="Normal 5 18 3 2 5 8" xfId="18725" xr:uid="{00000000-0005-0000-0000-000020490000}"/>
    <cellStyle name="Normal 5 18 3 2 6" xfId="18726" xr:uid="{00000000-0005-0000-0000-000021490000}"/>
    <cellStyle name="Normal 5 18 3 2 7" xfId="18727" xr:uid="{00000000-0005-0000-0000-000022490000}"/>
    <cellStyle name="Normal 5 18 3 2 8" xfId="18728" xr:uid="{00000000-0005-0000-0000-000023490000}"/>
    <cellStyle name="Normal 5 18 3 2 9" xfId="18729" xr:uid="{00000000-0005-0000-0000-000024490000}"/>
    <cellStyle name="Normal 5 18 3 20" xfId="18730" xr:uid="{00000000-0005-0000-0000-000025490000}"/>
    <cellStyle name="Normal 5 18 3 21" xfId="18731" xr:uid="{00000000-0005-0000-0000-000026490000}"/>
    <cellStyle name="Normal 5 18 3 22" xfId="18732" xr:uid="{00000000-0005-0000-0000-000027490000}"/>
    <cellStyle name="Normal 5 18 3 23" xfId="18733" xr:uid="{00000000-0005-0000-0000-000028490000}"/>
    <cellStyle name="Normal 5 18 3 24" xfId="18734" xr:uid="{00000000-0005-0000-0000-000029490000}"/>
    <cellStyle name="Normal 5 18 3 3" xfId="18735" xr:uid="{00000000-0005-0000-0000-00002A490000}"/>
    <cellStyle name="Normal 5 18 3 3 10" xfId="18736" xr:uid="{00000000-0005-0000-0000-00002B490000}"/>
    <cellStyle name="Normal 5 18 3 3 11" xfId="18737" xr:uid="{00000000-0005-0000-0000-00002C490000}"/>
    <cellStyle name="Normal 5 18 3 3 12" xfId="18738" xr:uid="{00000000-0005-0000-0000-00002D490000}"/>
    <cellStyle name="Normal 5 18 3 3 2" xfId="18739" xr:uid="{00000000-0005-0000-0000-00002E490000}"/>
    <cellStyle name="Normal 5 18 3 3 2 2" xfId="18740" xr:uid="{00000000-0005-0000-0000-00002F490000}"/>
    <cellStyle name="Normal 5 18 3 3 2 3" xfId="18741" xr:uid="{00000000-0005-0000-0000-000030490000}"/>
    <cellStyle name="Normal 5 18 3 3 2 4" xfId="18742" xr:uid="{00000000-0005-0000-0000-000031490000}"/>
    <cellStyle name="Normal 5 18 3 3 2 5" xfId="18743" xr:uid="{00000000-0005-0000-0000-000032490000}"/>
    <cellStyle name="Normal 5 18 3 3 2 6" xfId="18744" xr:uid="{00000000-0005-0000-0000-000033490000}"/>
    <cellStyle name="Normal 5 18 3 3 2 7" xfId="18745" xr:uid="{00000000-0005-0000-0000-000034490000}"/>
    <cellStyle name="Normal 5 18 3 3 2 8" xfId="18746" xr:uid="{00000000-0005-0000-0000-000035490000}"/>
    <cellStyle name="Normal 5 18 3 3 3" xfId="18747" xr:uid="{00000000-0005-0000-0000-000036490000}"/>
    <cellStyle name="Normal 5 18 3 3 3 2" xfId="18748" xr:uid="{00000000-0005-0000-0000-000037490000}"/>
    <cellStyle name="Normal 5 18 3 3 3 3" xfId="18749" xr:uid="{00000000-0005-0000-0000-000038490000}"/>
    <cellStyle name="Normal 5 18 3 3 3 4" xfId="18750" xr:uid="{00000000-0005-0000-0000-000039490000}"/>
    <cellStyle name="Normal 5 18 3 3 3 5" xfId="18751" xr:uid="{00000000-0005-0000-0000-00003A490000}"/>
    <cellStyle name="Normal 5 18 3 3 3 6" xfId="18752" xr:uid="{00000000-0005-0000-0000-00003B490000}"/>
    <cellStyle name="Normal 5 18 3 3 3 7" xfId="18753" xr:uid="{00000000-0005-0000-0000-00003C490000}"/>
    <cellStyle name="Normal 5 18 3 3 3 8" xfId="18754" xr:uid="{00000000-0005-0000-0000-00003D490000}"/>
    <cellStyle name="Normal 5 18 3 3 4" xfId="18755" xr:uid="{00000000-0005-0000-0000-00003E490000}"/>
    <cellStyle name="Normal 5 18 3 3 4 2" xfId="18756" xr:uid="{00000000-0005-0000-0000-00003F490000}"/>
    <cellStyle name="Normal 5 18 3 3 4 3" xfId="18757" xr:uid="{00000000-0005-0000-0000-000040490000}"/>
    <cellStyle name="Normal 5 18 3 3 4 4" xfId="18758" xr:uid="{00000000-0005-0000-0000-000041490000}"/>
    <cellStyle name="Normal 5 18 3 3 4 5" xfId="18759" xr:uid="{00000000-0005-0000-0000-000042490000}"/>
    <cellStyle name="Normal 5 18 3 3 4 6" xfId="18760" xr:uid="{00000000-0005-0000-0000-000043490000}"/>
    <cellStyle name="Normal 5 18 3 3 4 7" xfId="18761" xr:uid="{00000000-0005-0000-0000-000044490000}"/>
    <cellStyle name="Normal 5 18 3 3 4 8" xfId="18762" xr:uid="{00000000-0005-0000-0000-000045490000}"/>
    <cellStyle name="Normal 5 18 3 3 5" xfId="18763" xr:uid="{00000000-0005-0000-0000-000046490000}"/>
    <cellStyle name="Normal 5 18 3 3 5 2" xfId="18764" xr:uid="{00000000-0005-0000-0000-000047490000}"/>
    <cellStyle name="Normal 5 18 3 3 5 3" xfId="18765" xr:uid="{00000000-0005-0000-0000-000048490000}"/>
    <cellStyle name="Normal 5 18 3 3 5 4" xfId="18766" xr:uid="{00000000-0005-0000-0000-000049490000}"/>
    <cellStyle name="Normal 5 18 3 3 5 5" xfId="18767" xr:uid="{00000000-0005-0000-0000-00004A490000}"/>
    <cellStyle name="Normal 5 18 3 3 5 6" xfId="18768" xr:uid="{00000000-0005-0000-0000-00004B490000}"/>
    <cellStyle name="Normal 5 18 3 3 5 7" xfId="18769" xr:uid="{00000000-0005-0000-0000-00004C490000}"/>
    <cellStyle name="Normal 5 18 3 3 5 8" xfId="18770" xr:uid="{00000000-0005-0000-0000-00004D490000}"/>
    <cellStyle name="Normal 5 18 3 3 6" xfId="18771" xr:uid="{00000000-0005-0000-0000-00004E490000}"/>
    <cellStyle name="Normal 5 18 3 3 7" xfId="18772" xr:uid="{00000000-0005-0000-0000-00004F490000}"/>
    <cellStyle name="Normal 5 18 3 3 8" xfId="18773" xr:uid="{00000000-0005-0000-0000-000050490000}"/>
    <cellStyle name="Normal 5 18 3 3 9" xfId="18774" xr:uid="{00000000-0005-0000-0000-000051490000}"/>
    <cellStyle name="Normal 5 18 3 4" xfId="18775" xr:uid="{00000000-0005-0000-0000-000052490000}"/>
    <cellStyle name="Normal 5 18 3 4 10" xfId="18776" xr:uid="{00000000-0005-0000-0000-000053490000}"/>
    <cellStyle name="Normal 5 18 3 4 11" xfId="18777" xr:uid="{00000000-0005-0000-0000-000054490000}"/>
    <cellStyle name="Normal 5 18 3 4 12" xfId="18778" xr:uid="{00000000-0005-0000-0000-000055490000}"/>
    <cellStyle name="Normal 5 18 3 4 2" xfId="18779" xr:uid="{00000000-0005-0000-0000-000056490000}"/>
    <cellStyle name="Normal 5 18 3 4 2 2" xfId="18780" xr:uid="{00000000-0005-0000-0000-000057490000}"/>
    <cellStyle name="Normal 5 18 3 4 2 3" xfId="18781" xr:uid="{00000000-0005-0000-0000-000058490000}"/>
    <cellStyle name="Normal 5 18 3 4 2 4" xfId="18782" xr:uid="{00000000-0005-0000-0000-000059490000}"/>
    <cellStyle name="Normal 5 18 3 4 2 5" xfId="18783" xr:uid="{00000000-0005-0000-0000-00005A490000}"/>
    <cellStyle name="Normal 5 18 3 4 2 6" xfId="18784" xr:uid="{00000000-0005-0000-0000-00005B490000}"/>
    <cellStyle name="Normal 5 18 3 4 2 7" xfId="18785" xr:uid="{00000000-0005-0000-0000-00005C490000}"/>
    <cellStyle name="Normal 5 18 3 4 2 8" xfId="18786" xr:uid="{00000000-0005-0000-0000-00005D490000}"/>
    <cellStyle name="Normal 5 18 3 4 3" xfId="18787" xr:uid="{00000000-0005-0000-0000-00005E490000}"/>
    <cellStyle name="Normal 5 18 3 4 3 2" xfId="18788" xr:uid="{00000000-0005-0000-0000-00005F490000}"/>
    <cellStyle name="Normal 5 18 3 4 3 3" xfId="18789" xr:uid="{00000000-0005-0000-0000-000060490000}"/>
    <cellStyle name="Normal 5 18 3 4 3 4" xfId="18790" xr:uid="{00000000-0005-0000-0000-000061490000}"/>
    <cellStyle name="Normal 5 18 3 4 3 5" xfId="18791" xr:uid="{00000000-0005-0000-0000-000062490000}"/>
    <cellStyle name="Normal 5 18 3 4 3 6" xfId="18792" xr:uid="{00000000-0005-0000-0000-000063490000}"/>
    <cellStyle name="Normal 5 18 3 4 3 7" xfId="18793" xr:uid="{00000000-0005-0000-0000-000064490000}"/>
    <cellStyle name="Normal 5 18 3 4 3 8" xfId="18794" xr:uid="{00000000-0005-0000-0000-000065490000}"/>
    <cellStyle name="Normal 5 18 3 4 4" xfId="18795" xr:uid="{00000000-0005-0000-0000-000066490000}"/>
    <cellStyle name="Normal 5 18 3 4 4 2" xfId="18796" xr:uid="{00000000-0005-0000-0000-000067490000}"/>
    <cellStyle name="Normal 5 18 3 4 4 3" xfId="18797" xr:uid="{00000000-0005-0000-0000-000068490000}"/>
    <cellStyle name="Normal 5 18 3 4 4 4" xfId="18798" xr:uid="{00000000-0005-0000-0000-000069490000}"/>
    <cellStyle name="Normal 5 18 3 4 4 5" xfId="18799" xr:uid="{00000000-0005-0000-0000-00006A490000}"/>
    <cellStyle name="Normal 5 18 3 4 4 6" xfId="18800" xr:uid="{00000000-0005-0000-0000-00006B490000}"/>
    <cellStyle name="Normal 5 18 3 4 4 7" xfId="18801" xr:uid="{00000000-0005-0000-0000-00006C490000}"/>
    <cellStyle name="Normal 5 18 3 4 4 8" xfId="18802" xr:uid="{00000000-0005-0000-0000-00006D490000}"/>
    <cellStyle name="Normal 5 18 3 4 5" xfId="18803" xr:uid="{00000000-0005-0000-0000-00006E490000}"/>
    <cellStyle name="Normal 5 18 3 4 5 2" xfId="18804" xr:uid="{00000000-0005-0000-0000-00006F490000}"/>
    <cellStyle name="Normal 5 18 3 4 5 3" xfId="18805" xr:uid="{00000000-0005-0000-0000-000070490000}"/>
    <cellStyle name="Normal 5 18 3 4 5 4" xfId="18806" xr:uid="{00000000-0005-0000-0000-000071490000}"/>
    <cellStyle name="Normal 5 18 3 4 5 5" xfId="18807" xr:uid="{00000000-0005-0000-0000-000072490000}"/>
    <cellStyle name="Normal 5 18 3 4 5 6" xfId="18808" xr:uid="{00000000-0005-0000-0000-000073490000}"/>
    <cellStyle name="Normal 5 18 3 4 5 7" xfId="18809" xr:uid="{00000000-0005-0000-0000-000074490000}"/>
    <cellStyle name="Normal 5 18 3 4 5 8" xfId="18810" xr:uid="{00000000-0005-0000-0000-000075490000}"/>
    <cellStyle name="Normal 5 18 3 4 6" xfId="18811" xr:uid="{00000000-0005-0000-0000-000076490000}"/>
    <cellStyle name="Normal 5 18 3 4 7" xfId="18812" xr:uid="{00000000-0005-0000-0000-000077490000}"/>
    <cellStyle name="Normal 5 18 3 4 8" xfId="18813" xr:uid="{00000000-0005-0000-0000-000078490000}"/>
    <cellStyle name="Normal 5 18 3 4 9" xfId="18814" xr:uid="{00000000-0005-0000-0000-000079490000}"/>
    <cellStyle name="Normal 5 18 3 5" xfId="18815" xr:uid="{00000000-0005-0000-0000-00007A490000}"/>
    <cellStyle name="Normal 5 18 3 5 10" xfId="18816" xr:uid="{00000000-0005-0000-0000-00007B490000}"/>
    <cellStyle name="Normal 5 18 3 5 11" xfId="18817" xr:uid="{00000000-0005-0000-0000-00007C490000}"/>
    <cellStyle name="Normal 5 18 3 5 12" xfId="18818" xr:uid="{00000000-0005-0000-0000-00007D490000}"/>
    <cellStyle name="Normal 5 18 3 5 2" xfId="18819" xr:uid="{00000000-0005-0000-0000-00007E490000}"/>
    <cellStyle name="Normal 5 18 3 5 2 2" xfId="18820" xr:uid="{00000000-0005-0000-0000-00007F490000}"/>
    <cellStyle name="Normal 5 18 3 5 2 3" xfId="18821" xr:uid="{00000000-0005-0000-0000-000080490000}"/>
    <cellStyle name="Normal 5 18 3 5 2 4" xfId="18822" xr:uid="{00000000-0005-0000-0000-000081490000}"/>
    <cellStyle name="Normal 5 18 3 5 2 5" xfId="18823" xr:uid="{00000000-0005-0000-0000-000082490000}"/>
    <cellStyle name="Normal 5 18 3 5 2 6" xfId="18824" xr:uid="{00000000-0005-0000-0000-000083490000}"/>
    <cellStyle name="Normal 5 18 3 5 2 7" xfId="18825" xr:uid="{00000000-0005-0000-0000-000084490000}"/>
    <cellStyle name="Normal 5 18 3 5 2 8" xfId="18826" xr:uid="{00000000-0005-0000-0000-000085490000}"/>
    <cellStyle name="Normal 5 18 3 5 3" xfId="18827" xr:uid="{00000000-0005-0000-0000-000086490000}"/>
    <cellStyle name="Normal 5 18 3 5 3 2" xfId="18828" xr:uid="{00000000-0005-0000-0000-000087490000}"/>
    <cellStyle name="Normal 5 18 3 5 3 3" xfId="18829" xr:uid="{00000000-0005-0000-0000-000088490000}"/>
    <cellStyle name="Normal 5 18 3 5 3 4" xfId="18830" xr:uid="{00000000-0005-0000-0000-000089490000}"/>
    <cellStyle name="Normal 5 18 3 5 3 5" xfId="18831" xr:uid="{00000000-0005-0000-0000-00008A490000}"/>
    <cellStyle name="Normal 5 18 3 5 3 6" xfId="18832" xr:uid="{00000000-0005-0000-0000-00008B490000}"/>
    <cellStyle name="Normal 5 18 3 5 3 7" xfId="18833" xr:uid="{00000000-0005-0000-0000-00008C490000}"/>
    <cellStyle name="Normal 5 18 3 5 3 8" xfId="18834" xr:uid="{00000000-0005-0000-0000-00008D490000}"/>
    <cellStyle name="Normal 5 18 3 5 4" xfId="18835" xr:uid="{00000000-0005-0000-0000-00008E490000}"/>
    <cellStyle name="Normal 5 18 3 5 4 2" xfId="18836" xr:uid="{00000000-0005-0000-0000-00008F490000}"/>
    <cellStyle name="Normal 5 18 3 5 4 3" xfId="18837" xr:uid="{00000000-0005-0000-0000-000090490000}"/>
    <cellStyle name="Normal 5 18 3 5 4 4" xfId="18838" xr:uid="{00000000-0005-0000-0000-000091490000}"/>
    <cellStyle name="Normal 5 18 3 5 4 5" xfId="18839" xr:uid="{00000000-0005-0000-0000-000092490000}"/>
    <cellStyle name="Normal 5 18 3 5 4 6" xfId="18840" xr:uid="{00000000-0005-0000-0000-000093490000}"/>
    <cellStyle name="Normal 5 18 3 5 4 7" xfId="18841" xr:uid="{00000000-0005-0000-0000-000094490000}"/>
    <cellStyle name="Normal 5 18 3 5 4 8" xfId="18842" xr:uid="{00000000-0005-0000-0000-000095490000}"/>
    <cellStyle name="Normal 5 18 3 5 5" xfId="18843" xr:uid="{00000000-0005-0000-0000-000096490000}"/>
    <cellStyle name="Normal 5 18 3 5 5 2" xfId="18844" xr:uid="{00000000-0005-0000-0000-000097490000}"/>
    <cellStyle name="Normal 5 18 3 5 5 3" xfId="18845" xr:uid="{00000000-0005-0000-0000-000098490000}"/>
    <cellStyle name="Normal 5 18 3 5 5 4" xfId="18846" xr:uid="{00000000-0005-0000-0000-000099490000}"/>
    <cellStyle name="Normal 5 18 3 5 5 5" xfId="18847" xr:uid="{00000000-0005-0000-0000-00009A490000}"/>
    <cellStyle name="Normal 5 18 3 5 5 6" xfId="18848" xr:uid="{00000000-0005-0000-0000-00009B490000}"/>
    <cellStyle name="Normal 5 18 3 5 5 7" xfId="18849" xr:uid="{00000000-0005-0000-0000-00009C490000}"/>
    <cellStyle name="Normal 5 18 3 5 5 8" xfId="18850" xr:uid="{00000000-0005-0000-0000-00009D490000}"/>
    <cellStyle name="Normal 5 18 3 5 6" xfId="18851" xr:uid="{00000000-0005-0000-0000-00009E490000}"/>
    <cellStyle name="Normal 5 18 3 5 7" xfId="18852" xr:uid="{00000000-0005-0000-0000-00009F490000}"/>
    <cellStyle name="Normal 5 18 3 5 8" xfId="18853" xr:uid="{00000000-0005-0000-0000-0000A0490000}"/>
    <cellStyle name="Normal 5 18 3 5 9" xfId="18854" xr:uid="{00000000-0005-0000-0000-0000A1490000}"/>
    <cellStyle name="Normal 5 18 3 6" xfId="18855" xr:uid="{00000000-0005-0000-0000-0000A2490000}"/>
    <cellStyle name="Normal 5 18 3 6 10" xfId="18856" xr:uid="{00000000-0005-0000-0000-0000A3490000}"/>
    <cellStyle name="Normal 5 18 3 6 11" xfId="18857" xr:uid="{00000000-0005-0000-0000-0000A4490000}"/>
    <cellStyle name="Normal 5 18 3 6 12" xfId="18858" xr:uid="{00000000-0005-0000-0000-0000A5490000}"/>
    <cellStyle name="Normal 5 18 3 6 2" xfId="18859" xr:uid="{00000000-0005-0000-0000-0000A6490000}"/>
    <cellStyle name="Normal 5 18 3 6 2 2" xfId="18860" xr:uid="{00000000-0005-0000-0000-0000A7490000}"/>
    <cellStyle name="Normal 5 18 3 6 2 3" xfId="18861" xr:uid="{00000000-0005-0000-0000-0000A8490000}"/>
    <cellStyle name="Normal 5 18 3 6 2 4" xfId="18862" xr:uid="{00000000-0005-0000-0000-0000A9490000}"/>
    <cellStyle name="Normal 5 18 3 6 2 5" xfId="18863" xr:uid="{00000000-0005-0000-0000-0000AA490000}"/>
    <cellStyle name="Normal 5 18 3 6 2 6" xfId="18864" xr:uid="{00000000-0005-0000-0000-0000AB490000}"/>
    <cellStyle name="Normal 5 18 3 6 2 7" xfId="18865" xr:uid="{00000000-0005-0000-0000-0000AC490000}"/>
    <cellStyle name="Normal 5 18 3 6 2 8" xfId="18866" xr:uid="{00000000-0005-0000-0000-0000AD490000}"/>
    <cellStyle name="Normal 5 18 3 6 3" xfId="18867" xr:uid="{00000000-0005-0000-0000-0000AE490000}"/>
    <cellStyle name="Normal 5 18 3 6 3 2" xfId="18868" xr:uid="{00000000-0005-0000-0000-0000AF490000}"/>
    <cellStyle name="Normal 5 18 3 6 3 3" xfId="18869" xr:uid="{00000000-0005-0000-0000-0000B0490000}"/>
    <cellStyle name="Normal 5 18 3 6 3 4" xfId="18870" xr:uid="{00000000-0005-0000-0000-0000B1490000}"/>
    <cellStyle name="Normal 5 18 3 6 3 5" xfId="18871" xr:uid="{00000000-0005-0000-0000-0000B2490000}"/>
    <cellStyle name="Normal 5 18 3 6 3 6" xfId="18872" xr:uid="{00000000-0005-0000-0000-0000B3490000}"/>
    <cellStyle name="Normal 5 18 3 6 3 7" xfId="18873" xr:uid="{00000000-0005-0000-0000-0000B4490000}"/>
    <cellStyle name="Normal 5 18 3 6 3 8" xfId="18874" xr:uid="{00000000-0005-0000-0000-0000B5490000}"/>
    <cellStyle name="Normal 5 18 3 6 4" xfId="18875" xr:uid="{00000000-0005-0000-0000-0000B6490000}"/>
    <cellStyle name="Normal 5 18 3 6 4 2" xfId="18876" xr:uid="{00000000-0005-0000-0000-0000B7490000}"/>
    <cellStyle name="Normal 5 18 3 6 4 3" xfId="18877" xr:uid="{00000000-0005-0000-0000-0000B8490000}"/>
    <cellStyle name="Normal 5 18 3 6 4 4" xfId="18878" xr:uid="{00000000-0005-0000-0000-0000B9490000}"/>
    <cellStyle name="Normal 5 18 3 6 4 5" xfId="18879" xr:uid="{00000000-0005-0000-0000-0000BA490000}"/>
    <cellStyle name="Normal 5 18 3 6 4 6" xfId="18880" xr:uid="{00000000-0005-0000-0000-0000BB490000}"/>
    <cellStyle name="Normal 5 18 3 6 4 7" xfId="18881" xr:uid="{00000000-0005-0000-0000-0000BC490000}"/>
    <cellStyle name="Normal 5 18 3 6 4 8" xfId="18882" xr:uid="{00000000-0005-0000-0000-0000BD490000}"/>
    <cellStyle name="Normal 5 18 3 6 5" xfId="18883" xr:uid="{00000000-0005-0000-0000-0000BE490000}"/>
    <cellStyle name="Normal 5 18 3 6 5 2" xfId="18884" xr:uid="{00000000-0005-0000-0000-0000BF490000}"/>
    <cellStyle name="Normal 5 18 3 6 5 3" xfId="18885" xr:uid="{00000000-0005-0000-0000-0000C0490000}"/>
    <cellStyle name="Normal 5 18 3 6 5 4" xfId="18886" xr:uid="{00000000-0005-0000-0000-0000C1490000}"/>
    <cellStyle name="Normal 5 18 3 6 5 5" xfId="18887" xr:uid="{00000000-0005-0000-0000-0000C2490000}"/>
    <cellStyle name="Normal 5 18 3 6 5 6" xfId="18888" xr:uid="{00000000-0005-0000-0000-0000C3490000}"/>
    <cellStyle name="Normal 5 18 3 6 5 7" xfId="18889" xr:uid="{00000000-0005-0000-0000-0000C4490000}"/>
    <cellStyle name="Normal 5 18 3 6 5 8" xfId="18890" xr:uid="{00000000-0005-0000-0000-0000C5490000}"/>
    <cellStyle name="Normal 5 18 3 6 6" xfId="18891" xr:uid="{00000000-0005-0000-0000-0000C6490000}"/>
    <cellStyle name="Normal 5 18 3 6 7" xfId="18892" xr:uid="{00000000-0005-0000-0000-0000C7490000}"/>
    <cellStyle name="Normal 5 18 3 6 8" xfId="18893" xr:uid="{00000000-0005-0000-0000-0000C8490000}"/>
    <cellStyle name="Normal 5 18 3 6 9" xfId="18894" xr:uid="{00000000-0005-0000-0000-0000C9490000}"/>
    <cellStyle name="Normal 5 18 3 7" xfId="18895" xr:uid="{00000000-0005-0000-0000-0000CA490000}"/>
    <cellStyle name="Normal 5 18 3 7 10" xfId="18896" xr:uid="{00000000-0005-0000-0000-0000CB490000}"/>
    <cellStyle name="Normal 5 18 3 7 11" xfId="18897" xr:uid="{00000000-0005-0000-0000-0000CC490000}"/>
    <cellStyle name="Normal 5 18 3 7 12" xfId="18898" xr:uid="{00000000-0005-0000-0000-0000CD490000}"/>
    <cellStyle name="Normal 5 18 3 7 2" xfId="18899" xr:uid="{00000000-0005-0000-0000-0000CE490000}"/>
    <cellStyle name="Normal 5 18 3 7 2 2" xfId="18900" xr:uid="{00000000-0005-0000-0000-0000CF490000}"/>
    <cellStyle name="Normal 5 18 3 7 2 3" xfId="18901" xr:uid="{00000000-0005-0000-0000-0000D0490000}"/>
    <cellStyle name="Normal 5 18 3 7 2 4" xfId="18902" xr:uid="{00000000-0005-0000-0000-0000D1490000}"/>
    <cellStyle name="Normal 5 18 3 7 2 5" xfId="18903" xr:uid="{00000000-0005-0000-0000-0000D2490000}"/>
    <cellStyle name="Normal 5 18 3 7 2 6" xfId="18904" xr:uid="{00000000-0005-0000-0000-0000D3490000}"/>
    <cellStyle name="Normal 5 18 3 7 2 7" xfId="18905" xr:uid="{00000000-0005-0000-0000-0000D4490000}"/>
    <cellStyle name="Normal 5 18 3 7 2 8" xfId="18906" xr:uid="{00000000-0005-0000-0000-0000D5490000}"/>
    <cellStyle name="Normal 5 18 3 7 3" xfId="18907" xr:uid="{00000000-0005-0000-0000-0000D6490000}"/>
    <cellStyle name="Normal 5 18 3 7 3 2" xfId="18908" xr:uid="{00000000-0005-0000-0000-0000D7490000}"/>
    <cellStyle name="Normal 5 18 3 7 3 3" xfId="18909" xr:uid="{00000000-0005-0000-0000-0000D8490000}"/>
    <cellStyle name="Normal 5 18 3 7 3 4" xfId="18910" xr:uid="{00000000-0005-0000-0000-0000D9490000}"/>
    <cellStyle name="Normal 5 18 3 7 3 5" xfId="18911" xr:uid="{00000000-0005-0000-0000-0000DA490000}"/>
    <cellStyle name="Normal 5 18 3 7 3 6" xfId="18912" xr:uid="{00000000-0005-0000-0000-0000DB490000}"/>
    <cellStyle name="Normal 5 18 3 7 3 7" xfId="18913" xr:uid="{00000000-0005-0000-0000-0000DC490000}"/>
    <cellStyle name="Normal 5 18 3 7 3 8" xfId="18914" xr:uid="{00000000-0005-0000-0000-0000DD490000}"/>
    <cellStyle name="Normal 5 18 3 7 4" xfId="18915" xr:uid="{00000000-0005-0000-0000-0000DE490000}"/>
    <cellStyle name="Normal 5 18 3 7 4 2" xfId="18916" xr:uid="{00000000-0005-0000-0000-0000DF490000}"/>
    <cellStyle name="Normal 5 18 3 7 4 3" xfId="18917" xr:uid="{00000000-0005-0000-0000-0000E0490000}"/>
    <cellStyle name="Normal 5 18 3 7 4 4" xfId="18918" xr:uid="{00000000-0005-0000-0000-0000E1490000}"/>
    <cellStyle name="Normal 5 18 3 7 4 5" xfId="18919" xr:uid="{00000000-0005-0000-0000-0000E2490000}"/>
    <cellStyle name="Normal 5 18 3 7 4 6" xfId="18920" xr:uid="{00000000-0005-0000-0000-0000E3490000}"/>
    <cellStyle name="Normal 5 18 3 7 4 7" xfId="18921" xr:uid="{00000000-0005-0000-0000-0000E4490000}"/>
    <cellStyle name="Normal 5 18 3 7 4 8" xfId="18922" xr:uid="{00000000-0005-0000-0000-0000E5490000}"/>
    <cellStyle name="Normal 5 18 3 7 5" xfId="18923" xr:uid="{00000000-0005-0000-0000-0000E6490000}"/>
    <cellStyle name="Normal 5 18 3 7 5 2" xfId="18924" xr:uid="{00000000-0005-0000-0000-0000E7490000}"/>
    <cellStyle name="Normal 5 18 3 7 5 3" xfId="18925" xr:uid="{00000000-0005-0000-0000-0000E8490000}"/>
    <cellStyle name="Normal 5 18 3 7 5 4" xfId="18926" xr:uid="{00000000-0005-0000-0000-0000E9490000}"/>
    <cellStyle name="Normal 5 18 3 7 5 5" xfId="18927" xr:uid="{00000000-0005-0000-0000-0000EA490000}"/>
    <cellStyle name="Normal 5 18 3 7 5 6" xfId="18928" xr:uid="{00000000-0005-0000-0000-0000EB490000}"/>
    <cellStyle name="Normal 5 18 3 7 5 7" xfId="18929" xr:uid="{00000000-0005-0000-0000-0000EC490000}"/>
    <cellStyle name="Normal 5 18 3 7 5 8" xfId="18930" xr:uid="{00000000-0005-0000-0000-0000ED490000}"/>
    <cellStyle name="Normal 5 18 3 7 6" xfId="18931" xr:uid="{00000000-0005-0000-0000-0000EE490000}"/>
    <cellStyle name="Normal 5 18 3 7 7" xfId="18932" xr:uid="{00000000-0005-0000-0000-0000EF490000}"/>
    <cellStyle name="Normal 5 18 3 7 8" xfId="18933" xr:uid="{00000000-0005-0000-0000-0000F0490000}"/>
    <cellStyle name="Normal 5 18 3 7 9" xfId="18934" xr:uid="{00000000-0005-0000-0000-0000F1490000}"/>
    <cellStyle name="Normal 5 18 3 8" xfId="18935" xr:uid="{00000000-0005-0000-0000-0000F2490000}"/>
    <cellStyle name="Normal 5 18 3 8 10" xfId="18936" xr:uid="{00000000-0005-0000-0000-0000F3490000}"/>
    <cellStyle name="Normal 5 18 3 8 11" xfId="18937" xr:uid="{00000000-0005-0000-0000-0000F4490000}"/>
    <cellStyle name="Normal 5 18 3 8 12" xfId="18938" xr:uid="{00000000-0005-0000-0000-0000F5490000}"/>
    <cellStyle name="Normal 5 18 3 8 2" xfId="18939" xr:uid="{00000000-0005-0000-0000-0000F6490000}"/>
    <cellStyle name="Normal 5 18 3 8 2 2" xfId="18940" xr:uid="{00000000-0005-0000-0000-0000F7490000}"/>
    <cellStyle name="Normal 5 18 3 8 2 3" xfId="18941" xr:uid="{00000000-0005-0000-0000-0000F8490000}"/>
    <cellStyle name="Normal 5 18 3 8 2 4" xfId="18942" xr:uid="{00000000-0005-0000-0000-0000F9490000}"/>
    <cellStyle name="Normal 5 18 3 8 2 5" xfId="18943" xr:uid="{00000000-0005-0000-0000-0000FA490000}"/>
    <cellStyle name="Normal 5 18 3 8 2 6" xfId="18944" xr:uid="{00000000-0005-0000-0000-0000FB490000}"/>
    <cellStyle name="Normal 5 18 3 8 2 7" xfId="18945" xr:uid="{00000000-0005-0000-0000-0000FC490000}"/>
    <cellStyle name="Normal 5 18 3 8 2 8" xfId="18946" xr:uid="{00000000-0005-0000-0000-0000FD490000}"/>
    <cellStyle name="Normal 5 18 3 8 3" xfId="18947" xr:uid="{00000000-0005-0000-0000-0000FE490000}"/>
    <cellStyle name="Normal 5 18 3 8 3 2" xfId="18948" xr:uid="{00000000-0005-0000-0000-0000FF490000}"/>
    <cellStyle name="Normal 5 18 3 8 3 3" xfId="18949" xr:uid="{00000000-0005-0000-0000-0000004A0000}"/>
    <cellStyle name="Normal 5 18 3 8 3 4" xfId="18950" xr:uid="{00000000-0005-0000-0000-0000014A0000}"/>
    <cellStyle name="Normal 5 18 3 8 3 5" xfId="18951" xr:uid="{00000000-0005-0000-0000-0000024A0000}"/>
    <cellStyle name="Normal 5 18 3 8 3 6" xfId="18952" xr:uid="{00000000-0005-0000-0000-0000034A0000}"/>
    <cellStyle name="Normal 5 18 3 8 3 7" xfId="18953" xr:uid="{00000000-0005-0000-0000-0000044A0000}"/>
    <cellStyle name="Normal 5 18 3 8 3 8" xfId="18954" xr:uid="{00000000-0005-0000-0000-0000054A0000}"/>
    <cellStyle name="Normal 5 18 3 8 4" xfId="18955" xr:uid="{00000000-0005-0000-0000-0000064A0000}"/>
    <cellStyle name="Normal 5 18 3 8 4 2" xfId="18956" xr:uid="{00000000-0005-0000-0000-0000074A0000}"/>
    <cellStyle name="Normal 5 18 3 8 4 3" xfId="18957" xr:uid="{00000000-0005-0000-0000-0000084A0000}"/>
    <cellStyle name="Normal 5 18 3 8 4 4" xfId="18958" xr:uid="{00000000-0005-0000-0000-0000094A0000}"/>
    <cellStyle name="Normal 5 18 3 8 4 5" xfId="18959" xr:uid="{00000000-0005-0000-0000-00000A4A0000}"/>
    <cellStyle name="Normal 5 18 3 8 4 6" xfId="18960" xr:uid="{00000000-0005-0000-0000-00000B4A0000}"/>
    <cellStyle name="Normal 5 18 3 8 4 7" xfId="18961" xr:uid="{00000000-0005-0000-0000-00000C4A0000}"/>
    <cellStyle name="Normal 5 18 3 8 4 8" xfId="18962" xr:uid="{00000000-0005-0000-0000-00000D4A0000}"/>
    <cellStyle name="Normal 5 18 3 8 5" xfId="18963" xr:uid="{00000000-0005-0000-0000-00000E4A0000}"/>
    <cellStyle name="Normal 5 18 3 8 5 2" xfId="18964" xr:uid="{00000000-0005-0000-0000-00000F4A0000}"/>
    <cellStyle name="Normal 5 18 3 8 5 3" xfId="18965" xr:uid="{00000000-0005-0000-0000-0000104A0000}"/>
    <cellStyle name="Normal 5 18 3 8 5 4" xfId="18966" xr:uid="{00000000-0005-0000-0000-0000114A0000}"/>
    <cellStyle name="Normal 5 18 3 8 5 5" xfId="18967" xr:uid="{00000000-0005-0000-0000-0000124A0000}"/>
    <cellStyle name="Normal 5 18 3 8 5 6" xfId="18968" xr:uid="{00000000-0005-0000-0000-0000134A0000}"/>
    <cellStyle name="Normal 5 18 3 8 5 7" xfId="18969" xr:uid="{00000000-0005-0000-0000-0000144A0000}"/>
    <cellStyle name="Normal 5 18 3 8 5 8" xfId="18970" xr:uid="{00000000-0005-0000-0000-0000154A0000}"/>
    <cellStyle name="Normal 5 18 3 8 6" xfId="18971" xr:uid="{00000000-0005-0000-0000-0000164A0000}"/>
    <cellStyle name="Normal 5 18 3 8 7" xfId="18972" xr:uid="{00000000-0005-0000-0000-0000174A0000}"/>
    <cellStyle name="Normal 5 18 3 8 8" xfId="18973" xr:uid="{00000000-0005-0000-0000-0000184A0000}"/>
    <cellStyle name="Normal 5 18 3 8 9" xfId="18974" xr:uid="{00000000-0005-0000-0000-0000194A0000}"/>
    <cellStyle name="Normal 5 18 3 9" xfId="18975" xr:uid="{00000000-0005-0000-0000-00001A4A0000}"/>
    <cellStyle name="Normal 5 18 3 9 10" xfId="18976" xr:uid="{00000000-0005-0000-0000-00001B4A0000}"/>
    <cellStyle name="Normal 5 18 3 9 11" xfId="18977" xr:uid="{00000000-0005-0000-0000-00001C4A0000}"/>
    <cellStyle name="Normal 5 18 3 9 12" xfId="18978" xr:uid="{00000000-0005-0000-0000-00001D4A0000}"/>
    <cellStyle name="Normal 5 18 3 9 2" xfId="18979" xr:uid="{00000000-0005-0000-0000-00001E4A0000}"/>
    <cellStyle name="Normal 5 18 3 9 2 2" xfId="18980" xr:uid="{00000000-0005-0000-0000-00001F4A0000}"/>
    <cellStyle name="Normal 5 18 3 9 2 3" xfId="18981" xr:uid="{00000000-0005-0000-0000-0000204A0000}"/>
    <cellStyle name="Normal 5 18 3 9 2 4" xfId="18982" xr:uid="{00000000-0005-0000-0000-0000214A0000}"/>
    <cellStyle name="Normal 5 18 3 9 2 5" xfId="18983" xr:uid="{00000000-0005-0000-0000-0000224A0000}"/>
    <cellStyle name="Normal 5 18 3 9 2 6" xfId="18984" xr:uid="{00000000-0005-0000-0000-0000234A0000}"/>
    <cellStyle name="Normal 5 18 3 9 2 7" xfId="18985" xr:uid="{00000000-0005-0000-0000-0000244A0000}"/>
    <cellStyle name="Normal 5 18 3 9 2 8" xfId="18986" xr:uid="{00000000-0005-0000-0000-0000254A0000}"/>
    <cellStyle name="Normal 5 18 3 9 3" xfId="18987" xr:uid="{00000000-0005-0000-0000-0000264A0000}"/>
    <cellStyle name="Normal 5 18 3 9 3 2" xfId="18988" xr:uid="{00000000-0005-0000-0000-0000274A0000}"/>
    <cellStyle name="Normal 5 18 3 9 3 3" xfId="18989" xr:uid="{00000000-0005-0000-0000-0000284A0000}"/>
    <cellStyle name="Normal 5 18 3 9 3 4" xfId="18990" xr:uid="{00000000-0005-0000-0000-0000294A0000}"/>
    <cellStyle name="Normal 5 18 3 9 3 5" xfId="18991" xr:uid="{00000000-0005-0000-0000-00002A4A0000}"/>
    <cellStyle name="Normal 5 18 3 9 3 6" xfId="18992" xr:uid="{00000000-0005-0000-0000-00002B4A0000}"/>
    <cellStyle name="Normal 5 18 3 9 3 7" xfId="18993" xr:uid="{00000000-0005-0000-0000-00002C4A0000}"/>
    <cellStyle name="Normal 5 18 3 9 3 8" xfId="18994" xr:uid="{00000000-0005-0000-0000-00002D4A0000}"/>
    <cellStyle name="Normal 5 18 3 9 4" xfId="18995" xr:uid="{00000000-0005-0000-0000-00002E4A0000}"/>
    <cellStyle name="Normal 5 18 3 9 4 2" xfId="18996" xr:uid="{00000000-0005-0000-0000-00002F4A0000}"/>
    <cellStyle name="Normal 5 18 3 9 4 3" xfId="18997" xr:uid="{00000000-0005-0000-0000-0000304A0000}"/>
    <cellStyle name="Normal 5 18 3 9 4 4" xfId="18998" xr:uid="{00000000-0005-0000-0000-0000314A0000}"/>
    <cellStyle name="Normal 5 18 3 9 4 5" xfId="18999" xr:uid="{00000000-0005-0000-0000-0000324A0000}"/>
    <cellStyle name="Normal 5 18 3 9 4 6" xfId="19000" xr:uid="{00000000-0005-0000-0000-0000334A0000}"/>
    <cellStyle name="Normal 5 18 3 9 4 7" xfId="19001" xr:uid="{00000000-0005-0000-0000-0000344A0000}"/>
    <cellStyle name="Normal 5 18 3 9 4 8" xfId="19002" xr:uid="{00000000-0005-0000-0000-0000354A0000}"/>
    <cellStyle name="Normal 5 18 3 9 5" xfId="19003" xr:uid="{00000000-0005-0000-0000-0000364A0000}"/>
    <cellStyle name="Normal 5 18 3 9 5 2" xfId="19004" xr:uid="{00000000-0005-0000-0000-0000374A0000}"/>
    <cellStyle name="Normal 5 18 3 9 5 3" xfId="19005" xr:uid="{00000000-0005-0000-0000-0000384A0000}"/>
    <cellStyle name="Normal 5 18 3 9 5 4" xfId="19006" xr:uid="{00000000-0005-0000-0000-0000394A0000}"/>
    <cellStyle name="Normal 5 18 3 9 5 5" xfId="19007" xr:uid="{00000000-0005-0000-0000-00003A4A0000}"/>
    <cellStyle name="Normal 5 18 3 9 5 6" xfId="19008" xr:uid="{00000000-0005-0000-0000-00003B4A0000}"/>
    <cellStyle name="Normal 5 18 3 9 5 7" xfId="19009" xr:uid="{00000000-0005-0000-0000-00003C4A0000}"/>
    <cellStyle name="Normal 5 18 3 9 5 8" xfId="19010" xr:uid="{00000000-0005-0000-0000-00003D4A0000}"/>
    <cellStyle name="Normal 5 18 3 9 6" xfId="19011" xr:uid="{00000000-0005-0000-0000-00003E4A0000}"/>
    <cellStyle name="Normal 5 18 3 9 7" xfId="19012" xr:uid="{00000000-0005-0000-0000-00003F4A0000}"/>
    <cellStyle name="Normal 5 18 3 9 8" xfId="19013" xr:uid="{00000000-0005-0000-0000-0000404A0000}"/>
    <cellStyle name="Normal 5 18 3 9 9" xfId="19014" xr:uid="{00000000-0005-0000-0000-0000414A0000}"/>
    <cellStyle name="Normal 5 18 4" xfId="19015" xr:uid="{00000000-0005-0000-0000-0000424A0000}"/>
    <cellStyle name="Normal 5 18 4 10" xfId="19016" xr:uid="{00000000-0005-0000-0000-0000434A0000}"/>
    <cellStyle name="Normal 5 18 4 10 10" xfId="19017" xr:uid="{00000000-0005-0000-0000-0000444A0000}"/>
    <cellStyle name="Normal 5 18 4 10 11" xfId="19018" xr:uid="{00000000-0005-0000-0000-0000454A0000}"/>
    <cellStyle name="Normal 5 18 4 10 12" xfId="19019" xr:uid="{00000000-0005-0000-0000-0000464A0000}"/>
    <cellStyle name="Normal 5 18 4 10 2" xfId="19020" xr:uid="{00000000-0005-0000-0000-0000474A0000}"/>
    <cellStyle name="Normal 5 18 4 10 2 2" xfId="19021" xr:uid="{00000000-0005-0000-0000-0000484A0000}"/>
    <cellStyle name="Normal 5 18 4 10 2 3" xfId="19022" xr:uid="{00000000-0005-0000-0000-0000494A0000}"/>
    <cellStyle name="Normal 5 18 4 10 2 4" xfId="19023" xr:uid="{00000000-0005-0000-0000-00004A4A0000}"/>
    <cellStyle name="Normal 5 18 4 10 2 5" xfId="19024" xr:uid="{00000000-0005-0000-0000-00004B4A0000}"/>
    <cellStyle name="Normal 5 18 4 10 2 6" xfId="19025" xr:uid="{00000000-0005-0000-0000-00004C4A0000}"/>
    <cellStyle name="Normal 5 18 4 10 2 7" xfId="19026" xr:uid="{00000000-0005-0000-0000-00004D4A0000}"/>
    <cellStyle name="Normal 5 18 4 10 2 8" xfId="19027" xr:uid="{00000000-0005-0000-0000-00004E4A0000}"/>
    <cellStyle name="Normal 5 18 4 10 3" xfId="19028" xr:uid="{00000000-0005-0000-0000-00004F4A0000}"/>
    <cellStyle name="Normal 5 18 4 10 3 2" xfId="19029" xr:uid="{00000000-0005-0000-0000-0000504A0000}"/>
    <cellStyle name="Normal 5 18 4 10 3 3" xfId="19030" xr:uid="{00000000-0005-0000-0000-0000514A0000}"/>
    <cellStyle name="Normal 5 18 4 10 3 4" xfId="19031" xr:uid="{00000000-0005-0000-0000-0000524A0000}"/>
    <cellStyle name="Normal 5 18 4 10 3 5" xfId="19032" xr:uid="{00000000-0005-0000-0000-0000534A0000}"/>
    <cellStyle name="Normal 5 18 4 10 3 6" xfId="19033" xr:uid="{00000000-0005-0000-0000-0000544A0000}"/>
    <cellStyle name="Normal 5 18 4 10 3 7" xfId="19034" xr:uid="{00000000-0005-0000-0000-0000554A0000}"/>
    <cellStyle name="Normal 5 18 4 10 3 8" xfId="19035" xr:uid="{00000000-0005-0000-0000-0000564A0000}"/>
    <cellStyle name="Normal 5 18 4 10 4" xfId="19036" xr:uid="{00000000-0005-0000-0000-0000574A0000}"/>
    <cellStyle name="Normal 5 18 4 10 4 2" xfId="19037" xr:uid="{00000000-0005-0000-0000-0000584A0000}"/>
    <cellStyle name="Normal 5 18 4 10 4 3" xfId="19038" xr:uid="{00000000-0005-0000-0000-0000594A0000}"/>
    <cellStyle name="Normal 5 18 4 10 4 4" xfId="19039" xr:uid="{00000000-0005-0000-0000-00005A4A0000}"/>
    <cellStyle name="Normal 5 18 4 10 4 5" xfId="19040" xr:uid="{00000000-0005-0000-0000-00005B4A0000}"/>
    <cellStyle name="Normal 5 18 4 10 4 6" xfId="19041" xr:uid="{00000000-0005-0000-0000-00005C4A0000}"/>
    <cellStyle name="Normal 5 18 4 10 4 7" xfId="19042" xr:uid="{00000000-0005-0000-0000-00005D4A0000}"/>
    <cellStyle name="Normal 5 18 4 10 4 8" xfId="19043" xr:uid="{00000000-0005-0000-0000-00005E4A0000}"/>
    <cellStyle name="Normal 5 18 4 10 5" xfId="19044" xr:uid="{00000000-0005-0000-0000-00005F4A0000}"/>
    <cellStyle name="Normal 5 18 4 10 5 2" xfId="19045" xr:uid="{00000000-0005-0000-0000-0000604A0000}"/>
    <cellStyle name="Normal 5 18 4 10 5 3" xfId="19046" xr:uid="{00000000-0005-0000-0000-0000614A0000}"/>
    <cellStyle name="Normal 5 18 4 10 5 4" xfId="19047" xr:uid="{00000000-0005-0000-0000-0000624A0000}"/>
    <cellStyle name="Normal 5 18 4 10 5 5" xfId="19048" xr:uid="{00000000-0005-0000-0000-0000634A0000}"/>
    <cellStyle name="Normal 5 18 4 10 5 6" xfId="19049" xr:uid="{00000000-0005-0000-0000-0000644A0000}"/>
    <cellStyle name="Normal 5 18 4 10 5 7" xfId="19050" xr:uid="{00000000-0005-0000-0000-0000654A0000}"/>
    <cellStyle name="Normal 5 18 4 10 5 8" xfId="19051" xr:uid="{00000000-0005-0000-0000-0000664A0000}"/>
    <cellStyle name="Normal 5 18 4 10 6" xfId="19052" xr:uid="{00000000-0005-0000-0000-0000674A0000}"/>
    <cellStyle name="Normal 5 18 4 10 7" xfId="19053" xr:uid="{00000000-0005-0000-0000-0000684A0000}"/>
    <cellStyle name="Normal 5 18 4 10 8" xfId="19054" xr:uid="{00000000-0005-0000-0000-0000694A0000}"/>
    <cellStyle name="Normal 5 18 4 10 9" xfId="19055" xr:uid="{00000000-0005-0000-0000-00006A4A0000}"/>
    <cellStyle name="Normal 5 18 4 11" xfId="19056" xr:uid="{00000000-0005-0000-0000-00006B4A0000}"/>
    <cellStyle name="Normal 5 18 4 11 10" xfId="19057" xr:uid="{00000000-0005-0000-0000-00006C4A0000}"/>
    <cellStyle name="Normal 5 18 4 11 11" xfId="19058" xr:uid="{00000000-0005-0000-0000-00006D4A0000}"/>
    <cellStyle name="Normal 5 18 4 11 12" xfId="19059" xr:uid="{00000000-0005-0000-0000-00006E4A0000}"/>
    <cellStyle name="Normal 5 18 4 11 2" xfId="19060" xr:uid="{00000000-0005-0000-0000-00006F4A0000}"/>
    <cellStyle name="Normal 5 18 4 11 2 2" xfId="19061" xr:uid="{00000000-0005-0000-0000-0000704A0000}"/>
    <cellStyle name="Normal 5 18 4 11 2 3" xfId="19062" xr:uid="{00000000-0005-0000-0000-0000714A0000}"/>
    <cellStyle name="Normal 5 18 4 11 2 4" xfId="19063" xr:uid="{00000000-0005-0000-0000-0000724A0000}"/>
    <cellStyle name="Normal 5 18 4 11 2 5" xfId="19064" xr:uid="{00000000-0005-0000-0000-0000734A0000}"/>
    <cellStyle name="Normal 5 18 4 11 2 6" xfId="19065" xr:uid="{00000000-0005-0000-0000-0000744A0000}"/>
    <cellStyle name="Normal 5 18 4 11 2 7" xfId="19066" xr:uid="{00000000-0005-0000-0000-0000754A0000}"/>
    <cellStyle name="Normal 5 18 4 11 2 8" xfId="19067" xr:uid="{00000000-0005-0000-0000-0000764A0000}"/>
    <cellStyle name="Normal 5 18 4 11 3" xfId="19068" xr:uid="{00000000-0005-0000-0000-0000774A0000}"/>
    <cellStyle name="Normal 5 18 4 11 3 2" xfId="19069" xr:uid="{00000000-0005-0000-0000-0000784A0000}"/>
    <cellStyle name="Normal 5 18 4 11 3 3" xfId="19070" xr:uid="{00000000-0005-0000-0000-0000794A0000}"/>
    <cellStyle name="Normal 5 18 4 11 3 4" xfId="19071" xr:uid="{00000000-0005-0000-0000-00007A4A0000}"/>
    <cellStyle name="Normal 5 18 4 11 3 5" xfId="19072" xr:uid="{00000000-0005-0000-0000-00007B4A0000}"/>
    <cellStyle name="Normal 5 18 4 11 3 6" xfId="19073" xr:uid="{00000000-0005-0000-0000-00007C4A0000}"/>
    <cellStyle name="Normal 5 18 4 11 3 7" xfId="19074" xr:uid="{00000000-0005-0000-0000-00007D4A0000}"/>
    <cellStyle name="Normal 5 18 4 11 3 8" xfId="19075" xr:uid="{00000000-0005-0000-0000-00007E4A0000}"/>
    <cellStyle name="Normal 5 18 4 11 4" xfId="19076" xr:uid="{00000000-0005-0000-0000-00007F4A0000}"/>
    <cellStyle name="Normal 5 18 4 11 4 2" xfId="19077" xr:uid="{00000000-0005-0000-0000-0000804A0000}"/>
    <cellStyle name="Normal 5 18 4 11 4 3" xfId="19078" xr:uid="{00000000-0005-0000-0000-0000814A0000}"/>
    <cellStyle name="Normal 5 18 4 11 4 4" xfId="19079" xr:uid="{00000000-0005-0000-0000-0000824A0000}"/>
    <cellStyle name="Normal 5 18 4 11 4 5" xfId="19080" xr:uid="{00000000-0005-0000-0000-0000834A0000}"/>
    <cellStyle name="Normal 5 18 4 11 4 6" xfId="19081" xr:uid="{00000000-0005-0000-0000-0000844A0000}"/>
    <cellStyle name="Normal 5 18 4 11 4 7" xfId="19082" xr:uid="{00000000-0005-0000-0000-0000854A0000}"/>
    <cellStyle name="Normal 5 18 4 11 4 8" xfId="19083" xr:uid="{00000000-0005-0000-0000-0000864A0000}"/>
    <cellStyle name="Normal 5 18 4 11 5" xfId="19084" xr:uid="{00000000-0005-0000-0000-0000874A0000}"/>
    <cellStyle name="Normal 5 18 4 11 5 2" xfId="19085" xr:uid="{00000000-0005-0000-0000-0000884A0000}"/>
    <cellStyle name="Normal 5 18 4 11 5 3" xfId="19086" xr:uid="{00000000-0005-0000-0000-0000894A0000}"/>
    <cellStyle name="Normal 5 18 4 11 5 4" xfId="19087" xr:uid="{00000000-0005-0000-0000-00008A4A0000}"/>
    <cellStyle name="Normal 5 18 4 11 5 5" xfId="19088" xr:uid="{00000000-0005-0000-0000-00008B4A0000}"/>
    <cellStyle name="Normal 5 18 4 11 5 6" xfId="19089" xr:uid="{00000000-0005-0000-0000-00008C4A0000}"/>
    <cellStyle name="Normal 5 18 4 11 5 7" xfId="19090" xr:uid="{00000000-0005-0000-0000-00008D4A0000}"/>
    <cellStyle name="Normal 5 18 4 11 5 8" xfId="19091" xr:uid="{00000000-0005-0000-0000-00008E4A0000}"/>
    <cellStyle name="Normal 5 18 4 11 6" xfId="19092" xr:uid="{00000000-0005-0000-0000-00008F4A0000}"/>
    <cellStyle name="Normal 5 18 4 11 7" xfId="19093" xr:uid="{00000000-0005-0000-0000-0000904A0000}"/>
    <cellStyle name="Normal 5 18 4 11 8" xfId="19094" xr:uid="{00000000-0005-0000-0000-0000914A0000}"/>
    <cellStyle name="Normal 5 18 4 11 9" xfId="19095" xr:uid="{00000000-0005-0000-0000-0000924A0000}"/>
    <cellStyle name="Normal 5 18 4 12" xfId="19096" xr:uid="{00000000-0005-0000-0000-0000934A0000}"/>
    <cellStyle name="Normal 5 18 4 12 10" xfId="19097" xr:uid="{00000000-0005-0000-0000-0000944A0000}"/>
    <cellStyle name="Normal 5 18 4 12 11" xfId="19098" xr:uid="{00000000-0005-0000-0000-0000954A0000}"/>
    <cellStyle name="Normal 5 18 4 12 12" xfId="19099" xr:uid="{00000000-0005-0000-0000-0000964A0000}"/>
    <cellStyle name="Normal 5 18 4 12 2" xfId="19100" xr:uid="{00000000-0005-0000-0000-0000974A0000}"/>
    <cellStyle name="Normal 5 18 4 12 2 2" xfId="19101" xr:uid="{00000000-0005-0000-0000-0000984A0000}"/>
    <cellStyle name="Normal 5 18 4 12 2 3" xfId="19102" xr:uid="{00000000-0005-0000-0000-0000994A0000}"/>
    <cellStyle name="Normal 5 18 4 12 2 4" xfId="19103" xr:uid="{00000000-0005-0000-0000-00009A4A0000}"/>
    <cellStyle name="Normal 5 18 4 12 2 5" xfId="19104" xr:uid="{00000000-0005-0000-0000-00009B4A0000}"/>
    <cellStyle name="Normal 5 18 4 12 2 6" xfId="19105" xr:uid="{00000000-0005-0000-0000-00009C4A0000}"/>
    <cellStyle name="Normal 5 18 4 12 2 7" xfId="19106" xr:uid="{00000000-0005-0000-0000-00009D4A0000}"/>
    <cellStyle name="Normal 5 18 4 12 2 8" xfId="19107" xr:uid="{00000000-0005-0000-0000-00009E4A0000}"/>
    <cellStyle name="Normal 5 18 4 12 3" xfId="19108" xr:uid="{00000000-0005-0000-0000-00009F4A0000}"/>
    <cellStyle name="Normal 5 18 4 12 3 2" xfId="19109" xr:uid="{00000000-0005-0000-0000-0000A04A0000}"/>
    <cellStyle name="Normal 5 18 4 12 3 3" xfId="19110" xr:uid="{00000000-0005-0000-0000-0000A14A0000}"/>
    <cellStyle name="Normal 5 18 4 12 3 4" xfId="19111" xr:uid="{00000000-0005-0000-0000-0000A24A0000}"/>
    <cellStyle name="Normal 5 18 4 12 3 5" xfId="19112" xr:uid="{00000000-0005-0000-0000-0000A34A0000}"/>
    <cellStyle name="Normal 5 18 4 12 3 6" xfId="19113" xr:uid="{00000000-0005-0000-0000-0000A44A0000}"/>
    <cellStyle name="Normal 5 18 4 12 3 7" xfId="19114" xr:uid="{00000000-0005-0000-0000-0000A54A0000}"/>
    <cellStyle name="Normal 5 18 4 12 3 8" xfId="19115" xr:uid="{00000000-0005-0000-0000-0000A64A0000}"/>
    <cellStyle name="Normal 5 18 4 12 4" xfId="19116" xr:uid="{00000000-0005-0000-0000-0000A74A0000}"/>
    <cellStyle name="Normal 5 18 4 12 4 2" xfId="19117" xr:uid="{00000000-0005-0000-0000-0000A84A0000}"/>
    <cellStyle name="Normal 5 18 4 12 4 3" xfId="19118" xr:uid="{00000000-0005-0000-0000-0000A94A0000}"/>
    <cellStyle name="Normal 5 18 4 12 4 4" xfId="19119" xr:uid="{00000000-0005-0000-0000-0000AA4A0000}"/>
    <cellStyle name="Normal 5 18 4 12 4 5" xfId="19120" xr:uid="{00000000-0005-0000-0000-0000AB4A0000}"/>
    <cellStyle name="Normal 5 18 4 12 4 6" xfId="19121" xr:uid="{00000000-0005-0000-0000-0000AC4A0000}"/>
    <cellStyle name="Normal 5 18 4 12 4 7" xfId="19122" xr:uid="{00000000-0005-0000-0000-0000AD4A0000}"/>
    <cellStyle name="Normal 5 18 4 12 4 8" xfId="19123" xr:uid="{00000000-0005-0000-0000-0000AE4A0000}"/>
    <cellStyle name="Normal 5 18 4 12 5" xfId="19124" xr:uid="{00000000-0005-0000-0000-0000AF4A0000}"/>
    <cellStyle name="Normal 5 18 4 12 5 2" xfId="19125" xr:uid="{00000000-0005-0000-0000-0000B04A0000}"/>
    <cellStyle name="Normal 5 18 4 12 5 3" xfId="19126" xr:uid="{00000000-0005-0000-0000-0000B14A0000}"/>
    <cellStyle name="Normal 5 18 4 12 5 4" xfId="19127" xr:uid="{00000000-0005-0000-0000-0000B24A0000}"/>
    <cellStyle name="Normal 5 18 4 12 5 5" xfId="19128" xr:uid="{00000000-0005-0000-0000-0000B34A0000}"/>
    <cellStyle name="Normal 5 18 4 12 5 6" xfId="19129" xr:uid="{00000000-0005-0000-0000-0000B44A0000}"/>
    <cellStyle name="Normal 5 18 4 12 5 7" xfId="19130" xr:uid="{00000000-0005-0000-0000-0000B54A0000}"/>
    <cellStyle name="Normal 5 18 4 12 5 8" xfId="19131" xr:uid="{00000000-0005-0000-0000-0000B64A0000}"/>
    <cellStyle name="Normal 5 18 4 12 6" xfId="19132" xr:uid="{00000000-0005-0000-0000-0000B74A0000}"/>
    <cellStyle name="Normal 5 18 4 12 7" xfId="19133" xr:uid="{00000000-0005-0000-0000-0000B84A0000}"/>
    <cellStyle name="Normal 5 18 4 12 8" xfId="19134" xr:uid="{00000000-0005-0000-0000-0000B94A0000}"/>
    <cellStyle name="Normal 5 18 4 12 9" xfId="19135" xr:uid="{00000000-0005-0000-0000-0000BA4A0000}"/>
    <cellStyle name="Normal 5 18 4 13" xfId="19136" xr:uid="{00000000-0005-0000-0000-0000BB4A0000}"/>
    <cellStyle name="Normal 5 18 4 13 10" xfId="19137" xr:uid="{00000000-0005-0000-0000-0000BC4A0000}"/>
    <cellStyle name="Normal 5 18 4 13 11" xfId="19138" xr:uid="{00000000-0005-0000-0000-0000BD4A0000}"/>
    <cellStyle name="Normal 5 18 4 13 12" xfId="19139" xr:uid="{00000000-0005-0000-0000-0000BE4A0000}"/>
    <cellStyle name="Normal 5 18 4 13 2" xfId="19140" xr:uid="{00000000-0005-0000-0000-0000BF4A0000}"/>
    <cellStyle name="Normal 5 18 4 13 2 2" xfId="19141" xr:uid="{00000000-0005-0000-0000-0000C04A0000}"/>
    <cellStyle name="Normal 5 18 4 13 2 3" xfId="19142" xr:uid="{00000000-0005-0000-0000-0000C14A0000}"/>
    <cellStyle name="Normal 5 18 4 13 2 4" xfId="19143" xr:uid="{00000000-0005-0000-0000-0000C24A0000}"/>
    <cellStyle name="Normal 5 18 4 13 2 5" xfId="19144" xr:uid="{00000000-0005-0000-0000-0000C34A0000}"/>
    <cellStyle name="Normal 5 18 4 13 2 6" xfId="19145" xr:uid="{00000000-0005-0000-0000-0000C44A0000}"/>
    <cellStyle name="Normal 5 18 4 13 2 7" xfId="19146" xr:uid="{00000000-0005-0000-0000-0000C54A0000}"/>
    <cellStyle name="Normal 5 18 4 13 2 8" xfId="19147" xr:uid="{00000000-0005-0000-0000-0000C64A0000}"/>
    <cellStyle name="Normal 5 18 4 13 3" xfId="19148" xr:uid="{00000000-0005-0000-0000-0000C74A0000}"/>
    <cellStyle name="Normal 5 18 4 13 3 2" xfId="19149" xr:uid="{00000000-0005-0000-0000-0000C84A0000}"/>
    <cellStyle name="Normal 5 18 4 13 3 3" xfId="19150" xr:uid="{00000000-0005-0000-0000-0000C94A0000}"/>
    <cellStyle name="Normal 5 18 4 13 3 4" xfId="19151" xr:uid="{00000000-0005-0000-0000-0000CA4A0000}"/>
    <cellStyle name="Normal 5 18 4 13 3 5" xfId="19152" xr:uid="{00000000-0005-0000-0000-0000CB4A0000}"/>
    <cellStyle name="Normal 5 18 4 13 3 6" xfId="19153" xr:uid="{00000000-0005-0000-0000-0000CC4A0000}"/>
    <cellStyle name="Normal 5 18 4 13 3 7" xfId="19154" xr:uid="{00000000-0005-0000-0000-0000CD4A0000}"/>
    <cellStyle name="Normal 5 18 4 13 3 8" xfId="19155" xr:uid="{00000000-0005-0000-0000-0000CE4A0000}"/>
    <cellStyle name="Normal 5 18 4 13 4" xfId="19156" xr:uid="{00000000-0005-0000-0000-0000CF4A0000}"/>
    <cellStyle name="Normal 5 18 4 13 4 2" xfId="19157" xr:uid="{00000000-0005-0000-0000-0000D04A0000}"/>
    <cellStyle name="Normal 5 18 4 13 4 3" xfId="19158" xr:uid="{00000000-0005-0000-0000-0000D14A0000}"/>
    <cellStyle name="Normal 5 18 4 13 4 4" xfId="19159" xr:uid="{00000000-0005-0000-0000-0000D24A0000}"/>
    <cellStyle name="Normal 5 18 4 13 4 5" xfId="19160" xr:uid="{00000000-0005-0000-0000-0000D34A0000}"/>
    <cellStyle name="Normal 5 18 4 13 4 6" xfId="19161" xr:uid="{00000000-0005-0000-0000-0000D44A0000}"/>
    <cellStyle name="Normal 5 18 4 13 4 7" xfId="19162" xr:uid="{00000000-0005-0000-0000-0000D54A0000}"/>
    <cellStyle name="Normal 5 18 4 13 4 8" xfId="19163" xr:uid="{00000000-0005-0000-0000-0000D64A0000}"/>
    <cellStyle name="Normal 5 18 4 13 5" xfId="19164" xr:uid="{00000000-0005-0000-0000-0000D74A0000}"/>
    <cellStyle name="Normal 5 18 4 13 5 2" xfId="19165" xr:uid="{00000000-0005-0000-0000-0000D84A0000}"/>
    <cellStyle name="Normal 5 18 4 13 5 3" xfId="19166" xr:uid="{00000000-0005-0000-0000-0000D94A0000}"/>
    <cellStyle name="Normal 5 18 4 13 5 4" xfId="19167" xr:uid="{00000000-0005-0000-0000-0000DA4A0000}"/>
    <cellStyle name="Normal 5 18 4 13 5 5" xfId="19168" xr:uid="{00000000-0005-0000-0000-0000DB4A0000}"/>
    <cellStyle name="Normal 5 18 4 13 5 6" xfId="19169" xr:uid="{00000000-0005-0000-0000-0000DC4A0000}"/>
    <cellStyle name="Normal 5 18 4 13 5 7" xfId="19170" xr:uid="{00000000-0005-0000-0000-0000DD4A0000}"/>
    <cellStyle name="Normal 5 18 4 13 5 8" xfId="19171" xr:uid="{00000000-0005-0000-0000-0000DE4A0000}"/>
    <cellStyle name="Normal 5 18 4 13 6" xfId="19172" xr:uid="{00000000-0005-0000-0000-0000DF4A0000}"/>
    <cellStyle name="Normal 5 18 4 13 7" xfId="19173" xr:uid="{00000000-0005-0000-0000-0000E04A0000}"/>
    <cellStyle name="Normal 5 18 4 13 8" xfId="19174" xr:uid="{00000000-0005-0000-0000-0000E14A0000}"/>
    <cellStyle name="Normal 5 18 4 13 9" xfId="19175" xr:uid="{00000000-0005-0000-0000-0000E24A0000}"/>
    <cellStyle name="Normal 5 18 4 14" xfId="19176" xr:uid="{00000000-0005-0000-0000-0000E34A0000}"/>
    <cellStyle name="Normal 5 18 4 14 2" xfId="19177" xr:uid="{00000000-0005-0000-0000-0000E44A0000}"/>
    <cellStyle name="Normal 5 18 4 14 3" xfId="19178" xr:uid="{00000000-0005-0000-0000-0000E54A0000}"/>
    <cellStyle name="Normal 5 18 4 14 4" xfId="19179" xr:uid="{00000000-0005-0000-0000-0000E64A0000}"/>
    <cellStyle name="Normal 5 18 4 14 5" xfId="19180" xr:uid="{00000000-0005-0000-0000-0000E74A0000}"/>
    <cellStyle name="Normal 5 18 4 14 6" xfId="19181" xr:uid="{00000000-0005-0000-0000-0000E84A0000}"/>
    <cellStyle name="Normal 5 18 4 14 7" xfId="19182" xr:uid="{00000000-0005-0000-0000-0000E94A0000}"/>
    <cellStyle name="Normal 5 18 4 14 8" xfId="19183" xr:uid="{00000000-0005-0000-0000-0000EA4A0000}"/>
    <cellStyle name="Normal 5 18 4 15" xfId="19184" xr:uid="{00000000-0005-0000-0000-0000EB4A0000}"/>
    <cellStyle name="Normal 5 18 4 15 2" xfId="19185" xr:uid="{00000000-0005-0000-0000-0000EC4A0000}"/>
    <cellStyle name="Normal 5 18 4 15 3" xfId="19186" xr:uid="{00000000-0005-0000-0000-0000ED4A0000}"/>
    <cellStyle name="Normal 5 18 4 15 4" xfId="19187" xr:uid="{00000000-0005-0000-0000-0000EE4A0000}"/>
    <cellStyle name="Normal 5 18 4 15 5" xfId="19188" xr:uid="{00000000-0005-0000-0000-0000EF4A0000}"/>
    <cellStyle name="Normal 5 18 4 15 6" xfId="19189" xr:uid="{00000000-0005-0000-0000-0000F04A0000}"/>
    <cellStyle name="Normal 5 18 4 15 7" xfId="19190" xr:uid="{00000000-0005-0000-0000-0000F14A0000}"/>
    <cellStyle name="Normal 5 18 4 15 8" xfId="19191" xr:uid="{00000000-0005-0000-0000-0000F24A0000}"/>
    <cellStyle name="Normal 5 18 4 16" xfId="19192" xr:uid="{00000000-0005-0000-0000-0000F34A0000}"/>
    <cellStyle name="Normal 5 18 4 16 2" xfId="19193" xr:uid="{00000000-0005-0000-0000-0000F44A0000}"/>
    <cellStyle name="Normal 5 18 4 16 3" xfId="19194" xr:uid="{00000000-0005-0000-0000-0000F54A0000}"/>
    <cellStyle name="Normal 5 18 4 16 4" xfId="19195" xr:uid="{00000000-0005-0000-0000-0000F64A0000}"/>
    <cellStyle name="Normal 5 18 4 16 5" xfId="19196" xr:uid="{00000000-0005-0000-0000-0000F74A0000}"/>
    <cellStyle name="Normal 5 18 4 16 6" xfId="19197" xr:uid="{00000000-0005-0000-0000-0000F84A0000}"/>
    <cellStyle name="Normal 5 18 4 16 7" xfId="19198" xr:uid="{00000000-0005-0000-0000-0000F94A0000}"/>
    <cellStyle name="Normal 5 18 4 16 8" xfId="19199" xr:uid="{00000000-0005-0000-0000-0000FA4A0000}"/>
    <cellStyle name="Normal 5 18 4 17" xfId="19200" xr:uid="{00000000-0005-0000-0000-0000FB4A0000}"/>
    <cellStyle name="Normal 5 18 4 17 2" xfId="19201" xr:uid="{00000000-0005-0000-0000-0000FC4A0000}"/>
    <cellStyle name="Normal 5 18 4 17 3" xfId="19202" xr:uid="{00000000-0005-0000-0000-0000FD4A0000}"/>
    <cellStyle name="Normal 5 18 4 17 4" xfId="19203" xr:uid="{00000000-0005-0000-0000-0000FE4A0000}"/>
    <cellStyle name="Normal 5 18 4 17 5" xfId="19204" xr:uid="{00000000-0005-0000-0000-0000FF4A0000}"/>
    <cellStyle name="Normal 5 18 4 17 6" xfId="19205" xr:uid="{00000000-0005-0000-0000-0000004B0000}"/>
    <cellStyle name="Normal 5 18 4 17 7" xfId="19206" xr:uid="{00000000-0005-0000-0000-0000014B0000}"/>
    <cellStyle name="Normal 5 18 4 17 8" xfId="19207" xr:uid="{00000000-0005-0000-0000-0000024B0000}"/>
    <cellStyle name="Normal 5 18 4 18" xfId="19208" xr:uid="{00000000-0005-0000-0000-0000034B0000}"/>
    <cellStyle name="Normal 5 18 4 19" xfId="19209" xr:uid="{00000000-0005-0000-0000-0000044B0000}"/>
    <cellStyle name="Normal 5 18 4 2" xfId="19210" xr:uid="{00000000-0005-0000-0000-0000054B0000}"/>
    <cellStyle name="Normal 5 18 4 2 10" xfId="19211" xr:uid="{00000000-0005-0000-0000-0000064B0000}"/>
    <cellStyle name="Normal 5 18 4 2 11" xfId="19212" xr:uid="{00000000-0005-0000-0000-0000074B0000}"/>
    <cellStyle name="Normal 5 18 4 2 12" xfId="19213" xr:uid="{00000000-0005-0000-0000-0000084B0000}"/>
    <cellStyle name="Normal 5 18 4 2 2" xfId="19214" xr:uid="{00000000-0005-0000-0000-0000094B0000}"/>
    <cellStyle name="Normal 5 18 4 2 2 2" xfId="19215" xr:uid="{00000000-0005-0000-0000-00000A4B0000}"/>
    <cellStyle name="Normal 5 18 4 2 2 3" xfId="19216" xr:uid="{00000000-0005-0000-0000-00000B4B0000}"/>
    <cellStyle name="Normal 5 18 4 2 2 4" xfId="19217" xr:uid="{00000000-0005-0000-0000-00000C4B0000}"/>
    <cellStyle name="Normal 5 18 4 2 2 5" xfId="19218" xr:uid="{00000000-0005-0000-0000-00000D4B0000}"/>
    <cellStyle name="Normal 5 18 4 2 2 6" xfId="19219" xr:uid="{00000000-0005-0000-0000-00000E4B0000}"/>
    <cellStyle name="Normal 5 18 4 2 2 7" xfId="19220" xr:uid="{00000000-0005-0000-0000-00000F4B0000}"/>
    <cellStyle name="Normal 5 18 4 2 2 8" xfId="19221" xr:uid="{00000000-0005-0000-0000-0000104B0000}"/>
    <cellStyle name="Normal 5 18 4 2 3" xfId="19222" xr:uid="{00000000-0005-0000-0000-0000114B0000}"/>
    <cellStyle name="Normal 5 18 4 2 3 2" xfId="19223" xr:uid="{00000000-0005-0000-0000-0000124B0000}"/>
    <cellStyle name="Normal 5 18 4 2 3 3" xfId="19224" xr:uid="{00000000-0005-0000-0000-0000134B0000}"/>
    <cellStyle name="Normal 5 18 4 2 3 4" xfId="19225" xr:uid="{00000000-0005-0000-0000-0000144B0000}"/>
    <cellStyle name="Normal 5 18 4 2 3 5" xfId="19226" xr:uid="{00000000-0005-0000-0000-0000154B0000}"/>
    <cellStyle name="Normal 5 18 4 2 3 6" xfId="19227" xr:uid="{00000000-0005-0000-0000-0000164B0000}"/>
    <cellStyle name="Normal 5 18 4 2 3 7" xfId="19228" xr:uid="{00000000-0005-0000-0000-0000174B0000}"/>
    <cellStyle name="Normal 5 18 4 2 3 8" xfId="19229" xr:uid="{00000000-0005-0000-0000-0000184B0000}"/>
    <cellStyle name="Normal 5 18 4 2 4" xfId="19230" xr:uid="{00000000-0005-0000-0000-0000194B0000}"/>
    <cellStyle name="Normal 5 18 4 2 4 2" xfId="19231" xr:uid="{00000000-0005-0000-0000-00001A4B0000}"/>
    <cellStyle name="Normal 5 18 4 2 4 3" xfId="19232" xr:uid="{00000000-0005-0000-0000-00001B4B0000}"/>
    <cellStyle name="Normal 5 18 4 2 4 4" xfId="19233" xr:uid="{00000000-0005-0000-0000-00001C4B0000}"/>
    <cellStyle name="Normal 5 18 4 2 4 5" xfId="19234" xr:uid="{00000000-0005-0000-0000-00001D4B0000}"/>
    <cellStyle name="Normal 5 18 4 2 4 6" xfId="19235" xr:uid="{00000000-0005-0000-0000-00001E4B0000}"/>
    <cellStyle name="Normal 5 18 4 2 4 7" xfId="19236" xr:uid="{00000000-0005-0000-0000-00001F4B0000}"/>
    <cellStyle name="Normal 5 18 4 2 4 8" xfId="19237" xr:uid="{00000000-0005-0000-0000-0000204B0000}"/>
    <cellStyle name="Normal 5 18 4 2 5" xfId="19238" xr:uid="{00000000-0005-0000-0000-0000214B0000}"/>
    <cellStyle name="Normal 5 18 4 2 5 2" xfId="19239" xr:uid="{00000000-0005-0000-0000-0000224B0000}"/>
    <cellStyle name="Normal 5 18 4 2 5 3" xfId="19240" xr:uid="{00000000-0005-0000-0000-0000234B0000}"/>
    <cellStyle name="Normal 5 18 4 2 5 4" xfId="19241" xr:uid="{00000000-0005-0000-0000-0000244B0000}"/>
    <cellStyle name="Normal 5 18 4 2 5 5" xfId="19242" xr:uid="{00000000-0005-0000-0000-0000254B0000}"/>
    <cellStyle name="Normal 5 18 4 2 5 6" xfId="19243" xr:uid="{00000000-0005-0000-0000-0000264B0000}"/>
    <cellStyle name="Normal 5 18 4 2 5 7" xfId="19244" xr:uid="{00000000-0005-0000-0000-0000274B0000}"/>
    <cellStyle name="Normal 5 18 4 2 5 8" xfId="19245" xr:uid="{00000000-0005-0000-0000-0000284B0000}"/>
    <cellStyle name="Normal 5 18 4 2 6" xfId="19246" xr:uid="{00000000-0005-0000-0000-0000294B0000}"/>
    <cellStyle name="Normal 5 18 4 2 7" xfId="19247" xr:uid="{00000000-0005-0000-0000-00002A4B0000}"/>
    <cellStyle name="Normal 5 18 4 2 8" xfId="19248" xr:uid="{00000000-0005-0000-0000-00002B4B0000}"/>
    <cellStyle name="Normal 5 18 4 2 9" xfId="19249" xr:uid="{00000000-0005-0000-0000-00002C4B0000}"/>
    <cellStyle name="Normal 5 18 4 20" xfId="19250" xr:uid="{00000000-0005-0000-0000-00002D4B0000}"/>
    <cellStyle name="Normal 5 18 4 21" xfId="19251" xr:uid="{00000000-0005-0000-0000-00002E4B0000}"/>
    <cellStyle name="Normal 5 18 4 22" xfId="19252" xr:uid="{00000000-0005-0000-0000-00002F4B0000}"/>
    <cellStyle name="Normal 5 18 4 23" xfId="19253" xr:uid="{00000000-0005-0000-0000-0000304B0000}"/>
    <cellStyle name="Normal 5 18 4 24" xfId="19254" xr:uid="{00000000-0005-0000-0000-0000314B0000}"/>
    <cellStyle name="Normal 5 18 4 3" xfId="19255" xr:uid="{00000000-0005-0000-0000-0000324B0000}"/>
    <cellStyle name="Normal 5 18 4 3 10" xfId="19256" xr:uid="{00000000-0005-0000-0000-0000334B0000}"/>
    <cellStyle name="Normal 5 18 4 3 11" xfId="19257" xr:uid="{00000000-0005-0000-0000-0000344B0000}"/>
    <cellStyle name="Normal 5 18 4 3 12" xfId="19258" xr:uid="{00000000-0005-0000-0000-0000354B0000}"/>
    <cellStyle name="Normal 5 18 4 3 2" xfId="19259" xr:uid="{00000000-0005-0000-0000-0000364B0000}"/>
    <cellStyle name="Normal 5 18 4 3 2 2" xfId="19260" xr:uid="{00000000-0005-0000-0000-0000374B0000}"/>
    <cellStyle name="Normal 5 18 4 3 2 3" xfId="19261" xr:uid="{00000000-0005-0000-0000-0000384B0000}"/>
    <cellStyle name="Normal 5 18 4 3 2 4" xfId="19262" xr:uid="{00000000-0005-0000-0000-0000394B0000}"/>
    <cellStyle name="Normal 5 18 4 3 2 5" xfId="19263" xr:uid="{00000000-0005-0000-0000-00003A4B0000}"/>
    <cellStyle name="Normal 5 18 4 3 2 6" xfId="19264" xr:uid="{00000000-0005-0000-0000-00003B4B0000}"/>
    <cellStyle name="Normal 5 18 4 3 2 7" xfId="19265" xr:uid="{00000000-0005-0000-0000-00003C4B0000}"/>
    <cellStyle name="Normal 5 18 4 3 2 8" xfId="19266" xr:uid="{00000000-0005-0000-0000-00003D4B0000}"/>
    <cellStyle name="Normal 5 18 4 3 3" xfId="19267" xr:uid="{00000000-0005-0000-0000-00003E4B0000}"/>
    <cellStyle name="Normal 5 18 4 3 3 2" xfId="19268" xr:uid="{00000000-0005-0000-0000-00003F4B0000}"/>
    <cellStyle name="Normal 5 18 4 3 3 3" xfId="19269" xr:uid="{00000000-0005-0000-0000-0000404B0000}"/>
    <cellStyle name="Normal 5 18 4 3 3 4" xfId="19270" xr:uid="{00000000-0005-0000-0000-0000414B0000}"/>
    <cellStyle name="Normal 5 18 4 3 3 5" xfId="19271" xr:uid="{00000000-0005-0000-0000-0000424B0000}"/>
    <cellStyle name="Normal 5 18 4 3 3 6" xfId="19272" xr:uid="{00000000-0005-0000-0000-0000434B0000}"/>
    <cellStyle name="Normal 5 18 4 3 3 7" xfId="19273" xr:uid="{00000000-0005-0000-0000-0000444B0000}"/>
    <cellStyle name="Normal 5 18 4 3 3 8" xfId="19274" xr:uid="{00000000-0005-0000-0000-0000454B0000}"/>
    <cellStyle name="Normal 5 18 4 3 4" xfId="19275" xr:uid="{00000000-0005-0000-0000-0000464B0000}"/>
    <cellStyle name="Normal 5 18 4 3 4 2" xfId="19276" xr:uid="{00000000-0005-0000-0000-0000474B0000}"/>
    <cellStyle name="Normal 5 18 4 3 4 3" xfId="19277" xr:uid="{00000000-0005-0000-0000-0000484B0000}"/>
    <cellStyle name="Normal 5 18 4 3 4 4" xfId="19278" xr:uid="{00000000-0005-0000-0000-0000494B0000}"/>
    <cellStyle name="Normal 5 18 4 3 4 5" xfId="19279" xr:uid="{00000000-0005-0000-0000-00004A4B0000}"/>
    <cellStyle name="Normal 5 18 4 3 4 6" xfId="19280" xr:uid="{00000000-0005-0000-0000-00004B4B0000}"/>
    <cellStyle name="Normal 5 18 4 3 4 7" xfId="19281" xr:uid="{00000000-0005-0000-0000-00004C4B0000}"/>
    <cellStyle name="Normal 5 18 4 3 4 8" xfId="19282" xr:uid="{00000000-0005-0000-0000-00004D4B0000}"/>
    <cellStyle name="Normal 5 18 4 3 5" xfId="19283" xr:uid="{00000000-0005-0000-0000-00004E4B0000}"/>
    <cellStyle name="Normal 5 18 4 3 5 2" xfId="19284" xr:uid="{00000000-0005-0000-0000-00004F4B0000}"/>
    <cellStyle name="Normal 5 18 4 3 5 3" xfId="19285" xr:uid="{00000000-0005-0000-0000-0000504B0000}"/>
    <cellStyle name="Normal 5 18 4 3 5 4" xfId="19286" xr:uid="{00000000-0005-0000-0000-0000514B0000}"/>
    <cellStyle name="Normal 5 18 4 3 5 5" xfId="19287" xr:uid="{00000000-0005-0000-0000-0000524B0000}"/>
    <cellStyle name="Normal 5 18 4 3 5 6" xfId="19288" xr:uid="{00000000-0005-0000-0000-0000534B0000}"/>
    <cellStyle name="Normal 5 18 4 3 5 7" xfId="19289" xr:uid="{00000000-0005-0000-0000-0000544B0000}"/>
    <cellStyle name="Normal 5 18 4 3 5 8" xfId="19290" xr:uid="{00000000-0005-0000-0000-0000554B0000}"/>
    <cellStyle name="Normal 5 18 4 3 6" xfId="19291" xr:uid="{00000000-0005-0000-0000-0000564B0000}"/>
    <cellStyle name="Normal 5 18 4 3 7" xfId="19292" xr:uid="{00000000-0005-0000-0000-0000574B0000}"/>
    <cellStyle name="Normal 5 18 4 3 8" xfId="19293" xr:uid="{00000000-0005-0000-0000-0000584B0000}"/>
    <cellStyle name="Normal 5 18 4 3 9" xfId="19294" xr:uid="{00000000-0005-0000-0000-0000594B0000}"/>
    <cellStyle name="Normal 5 18 4 4" xfId="19295" xr:uid="{00000000-0005-0000-0000-00005A4B0000}"/>
    <cellStyle name="Normal 5 18 4 4 10" xfId="19296" xr:uid="{00000000-0005-0000-0000-00005B4B0000}"/>
    <cellStyle name="Normal 5 18 4 4 11" xfId="19297" xr:uid="{00000000-0005-0000-0000-00005C4B0000}"/>
    <cellStyle name="Normal 5 18 4 4 12" xfId="19298" xr:uid="{00000000-0005-0000-0000-00005D4B0000}"/>
    <cellStyle name="Normal 5 18 4 4 2" xfId="19299" xr:uid="{00000000-0005-0000-0000-00005E4B0000}"/>
    <cellStyle name="Normal 5 18 4 4 2 2" xfId="19300" xr:uid="{00000000-0005-0000-0000-00005F4B0000}"/>
    <cellStyle name="Normal 5 18 4 4 2 3" xfId="19301" xr:uid="{00000000-0005-0000-0000-0000604B0000}"/>
    <cellStyle name="Normal 5 18 4 4 2 4" xfId="19302" xr:uid="{00000000-0005-0000-0000-0000614B0000}"/>
    <cellStyle name="Normal 5 18 4 4 2 5" xfId="19303" xr:uid="{00000000-0005-0000-0000-0000624B0000}"/>
    <cellStyle name="Normal 5 18 4 4 2 6" xfId="19304" xr:uid="{00000000-0005-0000-0000-0000634B0000}"/>
    <cellStyle name="Normal 5 18 4 4 2 7" xfId="19305" xr:uid="{00000000-0005-0000-0000-0000644B0000}"/>
    <cellStyle name="Normal 5 18 4 4 2 8" xfId="19306" xr:uid="{00000000-0005-0000-0000-0000654B0000}"/>
    <cellStyle name="Normal 5 18 4 4 3" xfId="19307" xr:uid="{00000000-0005-0000-0000-0000664B0000}"/>
    <cellStyle name="Normal 5 18 4 4 3 2" xfId="19308" xr:uid="{00000000-0005-0000-0000-0000674B0000}"/>
    <cellStyle name="Normal 5 18 4 4 3 3" xfId="19309" xr:uid="{00000000-0005-0000-0000-0000684B0000}"/>
    <cellStyle name="Normal 5 18 4 4 3 4" xfId="19310" xr:uid="{00000000-0005-0000-0000-0000694B0000}"/>
    <cellStyle name="Normal 5 18 4 4 3 5" xfId="19311" xr:uid="{00000000-0005-0000-0000-00006A4B0000}"/>
    <cellStyle name="Normal 5 18 4 4 3 6" xfId="19312" xr:uid="{00000000-0005-0000-0000-00006B4B0000}"/>
    <cellStyle name="Normal 5 18 4 4 3 7" xfId="19313" xr:uid="{00000000-0005-0000-0000-00006C4B0000}"/>
    <cellStyle name="Normal 5 18 4 4 3 8" xfId="19314" xr:uid="{00000000-0005-0000-0000-00006D4B0000}"/>
    <cellStyle name="Normal 5 18 4 4 4" xfId="19315" xr:uid="{00000000-0005-0000-0000-00006E4B0000}"/>
    <cellStyle name="Normal 5 18 4 4 4 2" xfId="19316" xr:uid="{00000000-0005-0000-0000-00006F4B0000}"/>
    <cellStyle name="Normal 5 18 4 4 4 3" xfId="19317" xr:uid="{00000000-0005-0000-0000-0000704B0000}"/>
    <cellStyle name="Normal 5 18 4 4 4 4" xfId="19318" xr:uid="{00000000-0005-0000-0000-0000714B0000}"/>
    <cellStyle name="Normal 5 18 4 4 4 5" xfId="19319" xr:uid="{00000000-0005-0000-0000-0000724B0000}"/>
    <cellStyle name="Normal 5 18 4 4 4 6" xfId="19320" xr:uid="{00000000-0005-0000-0000-0000734B0000}"/>
    <cellStyle name="Normal 5 18 4 4 4 7" xfId="19321" xr:uid="{00000000-0005-0000-0000-0000744B0000}"/>
    <cellStyle name="Normal 5 18 4 4 4 8" xfId="19322" xr:uid="{00000000-0005-0000-0000-0000754B0000}"/>
    <cellStyle name="Normal 5 18 4 4 5" xfId="19323" xr:uid="{00000000-0005-0000-0000-0000764B0000}"/>
    <cellStyle name="Normal 5 18 4 4 5 2" xfId="19324" xr:uid="{00000000-0005-0000-0000-0000774B0000}"/>
    <cellStyle name="Normal 5 18 4 4 5 3" xfId="19325" xr:uid="{00000000-0005-0000-0000-0000784B0000}"/>
    <cellStyle name="Normal 5 18 4 4 5 4" xfId="19326" xr:uid="{00000000-0005-0000-0000-0000794B0000}"/>
    <cellStyle name="Normal 5 18 4 4 5 5" xfId="19327" xr:uid="{00000000-0005-0000-0000-00007A4B0000}"/>
    <cellStyle name="Normal 5 18 4 4 5 6" xfId="19328" xr:uid="{00000000-0005-0000-0000-00007B4B0000}"/>
    <cellStyle name="Normal 5 18 4 4 5 7" xfId="19329" xr:uid="{00000000-0005-0000-0000-00007C4B0000}"/>
    <cellStyle name="Normal 5 18 4 4 5 8" xfId="19330" xr:uid="{00000000-0005-0000-0000-00007D4B0000}"/>
    <cellStyle name="Normal 5 18 4 4 6" xfId="19331" xr:uid="{00000000-0005-0000-0000-00007E4B0000}"/>
    <cellStyle name="Normal 5 18 4 4 7" xfId="19332" xr:uid="{00000000-0005-0000-0000-00007F4B0000}"/>
    <cellStyle name="Normal 5 18 4 4 8" xfId="19333" xr:uid="{00000000-0005-0000-0000-0000804B0000}"/>
    <cellStyle name="Normal 5 18 4 4 9" xfId="19334" xr:uid="{00000000-0005-0000-0000-0000814B0000}"/>
    <cellStyle name="Normal 5 18 4 5" xfId="19335" xr:uid="{00000000-0005-0000-0000-0000824B0000}"/>
    <cellStyle name="Normal 5 18 4 5 10" xfId="19336" xr:uid="{00000000-0005-0000-0000-0000834B0000}"/>
    <cellStyle name="Normal 5 18 4 5 11" xfId="19337" xr:uid="{00000000-0005-0000-0000-0000844B0000}"/>
    <cellStyle name="Normal 5 18 4 5 12" xfId="19338" xr:uid="{00000000-0005-0000-0000-0000854B0000}"/>
    <cellStyle name="Normal 5 18 4 5 2" xfId="19339" xr:uid="{00000000-0005-0000-0000-0000864B0000}"/>
    <cellStyle name="Normal 5 18 4 5 2 2" xfId="19340" xr:uid="{00000000-0005-0000-0000-0000874B0000}"/>
    <cellStyle name="Normal 5 18 4 5 2 3" xfId="19341" xr:uid="{00000000-0005-0000-0000-0000884B0000}"/>
    <cellStyle name="Normal 5 18 4 5 2 4" xfId="19342" xr:uid="{00000000-0005-0000-0000-0000894B0000}"/>
    <cellStyle name="Normal 5 18 4 5 2 5" xfId="19343" xr:uid="{00000000-0005-0000-0000-00008A4B0000}"/>
    <cellStyle name="Normal 5 18 4 5 2 6" xfId="19344" xr:uid="{00000000-0005-0000-0000-00008B4B0000}"/>
    <cellStyle name="Normal 5 18 4 5 2 7" xfId="19345" xr:uid="{00000000-0005-0000-0000-00008C4B0000}"/>
    <cellStyle name="Normal 5 18 4 5 2 8" xfId="19346" xr:uid="{00000000-0005-0000-0000-00008D4B0000}"/>
    <cellStyle name="Normal 5 18 4 5 3" xfId="19347" xr:uid="{00000000-0005-0000-0000-00008E4B0000}"/>
    <cellStyle name="Normal 5 18 4 5 3 2" xfId="19348" xr:uid="{00000000-0005-0000-0000-00008F4B0000}"/>
    <cellStyle name="Normal 5 18 4 5 3 3" xfId="19349" xr:uid="{00000000-0005-0000-0000-0000904B0000}"/>
    <cellStyle name="Normal 5 18 4 5 3 4" xfId="19350" xr:uid="{00000000-0005-0000-0000-0000914B0000}"/>
    <cellStyle name="Normal 5 18 4 5 3 5" xfId="19351" xr:uid="{00000000-0005-0000-0000-0000924B0000}"/>
    <cellStyle name="Normal 5 18 4 5 3 6" xfId="19352" xr:uid="{00000000-0005-0000-0000-0000934B0000}"/>
    <cellStyle name="Normal 5 18 4 5 3 7" xfId="19353" xr:uid="{00000000-0005-0000-0000-0000944B0000}"/>
    <cellStyle name="Normal 5 18 4 5 3 8" xfId="19354" xr:uid="{00000000-0005-0000-0000-0000954B0000}"/>
    <cellStyle name="Normal 5 18 4 5 4" xfId="19355" xr:uid="{00000000-0005-0000-0000-0000964B0000}"/>
    <cellStyle name="Normal 5 18 4 5 4 2" xfId="19356" xr:uid="{00000000-0005-0000-0000-0000974B0000}"/>
    <cellStyle name="Normal 5 18 4 5 4 3" xfId="19357" xr:uid="{00000000-0005-0000-0000-0000984B0000}"/>
    <cellStyle name="Normal 5 18 4 5 4 4" xfId="19358" xr:uid="{00000000-0005-0000-0000-0000994B0000}"/>
    <cellStyle name="Normal 5 18 4 5 4 5" xfId="19359" xr:uid="{00000000-0005-0000-0000-00009A4B0000}"/>
    <cellStyle name="Normal 5 18 4 5 4 6" xfId="19360" xr:uid="{00000000-0005-0000-0000-00009B4B0000}"/>
    <cellStyle name="Normal 5 18 4 5 4 7" xfId="19361" xr:uid="{00000000-0005-0000-0000-00009C4B0000}"/>
    <cellStyle name="Normal 5 18 4 5 4 8" xfId="19362" xr:uid="{00000000-0005-0000-0000-00009D4B0000}"/>
    <cellStyle name="Normal 5 18 4 5 5" xfId="19363" xr:uid="{00000000-0005-0000-0000-00009E4B0000}"/>
    <cellStyle name="Normal 5 18 4 5 5 2" xfId="19364" xr:uid="{00000000-0005-0000-0000-00009F4B0000}"/>
    <cellStyle name="Normal 5 18 4 5 5 3" xfId="19365" xr:uid="{00000000-0005-0000-0000-0000A04B0000}"/>
    <cellStyle name="Normal 5 18 4 5 5 4" xfId="19366" xr:uid="{00000000-0005-0000-0000-0000A14B0000}"/>
    <cellStyle name="Normal 5 18 4 5 5 5" xfId="19367" xr:uid="{00000000-0005-0000-0000-0000A24B0000}"/>
    <cellStyle name="Normal 5 18 4 5 5 6" xfId="19368" xr:uid="{00000000-0005-0000-0000-0000A34B0000}"/>
    <cellStyle name="Normal 5 18 4 5 5 7" xfId="19369" xr:uid="{00000000-0005-0000-0000-0000A44B0000}"/>
    <cellStyle name="Normal 5 18 4 5 5 8" xfId="19370" xr:uid="{00000000-0005-0000-0000-0000A54B0000}"/>
    <cellStyle name="Normal 5 18 4 5 6" xfId="19371" xr:uid="{00000000-0005-0000-0000-0000A64B0000}"/>
    <cellStyle name="Normal 5 18 4 5 7" xfId="19372" xr:uid="{00000000-0005-0000-0000-0000A74B0000}"/>
    <cellStyle name="Normal 5 18 4 5 8" xfId="19373" xr:uid="{00000000-0005-0000-0000-0000A84B0000}"/>
    <cellStyle name="Normal 5 18 4 5 9" xfId="19374" xr:uid="{00000000-0005-0000-0000-0000A94B0000}"/>
    <cellStyle name="Normal 5 18 4 6" xfId="19375" xr:uid="{00000000-0005-0000-0000-0000AA4B0000}"/>
    <cellStyle name="Normal 5 18 4 6 10" xfId="19376" xr:uid="{00000000-0005-0000-0000-0000AB4B0000}"/>
    <cellStyle name="Normal 5 18 4 6 11" xfId="19377" xr:uid="{00000000-0005-0000-0000-0000AC4B0000}"/>
    <cellStyle name="Normal 5 18 4 6 12" xfId="19378" xr:uid="{00000000-0005-0000-0000-0000AD4B0000}"/>
    <cellStyle name="Normal 5 18 4 6 2" xfId="19379" xr:uid="{00000000-0005-0000-0000-0000AE4B0000}"/>
    <cellStyle name="Normal 5 18 4 6 2 2" xfId="19380" xr:uid="{00000000-0005-0000-0000-0000AF4B0000}"/>
    <cellStyle name="Normal 5 18 4 6 2 3" xfId="19381" xr:uid="{00000000-0005-0000-0000-0000B04B0000}"/>
    <cellStyle name="Normal 5 18 4 6 2 4" xfId="19382" xr:uid="{00000000-0005-0000-0000-0000B14B0000}"/>
    <cellStyle name="Normal 5 18 4 6 2 5" xfId="19383" xr:uid="{00000000-0005-0000-0000-0000B24B0000}"/>
    <cellStyle name="Normal 5 18 4 6 2 6" xfId="19384" xr:uid="{00000000-0005-0000-0000-0000B34B0000}"/>
    <cellStyle name="Normal 5 18 4 6 2 7" xfId="19385" xr:uid="{00000000-0005-0000-0000-0000B44B0000}"/>
    <cellStyle name="Normal 5 18 4 6 2 8" xfId="19386" xr:uid="{00000000-0005-0000-0000-0000B54B0000}"/>
    <cellStyle name="Normal 5 18 4 6 3" xfId="19387" xr:uid="{00000000-0005-0000-0000-0000B64B0000}"/>
    <cellStyle name="Normal 5 18 4 6 3 2" xfId="19388" xr:uid="{00000000-0005-0000-0000-0000B74B0000}"/>
    <cellStyle name="Normal 5 18 4 6 3 3" xfId="19389" xr:uid="{00000000-0005-0000-0000-0000B84B0000}"/>
    <cellStyle name="Normal 5 18 4 6 3 4" xfId="19390" xr:uid="{00000000-0005-0000-0000-0000B94B0000}"/>
    <cellStyle name="Normal 5 18 4 6 3 5" xfId="19391" xr:uid="{00000000-0005-0000-0000-0000BA4B0000}"/>
    <cellStyle name="Normal 5 18 4 6 3 6" xfId="19392" xr:uid="{00000000-0005-0000-0000-0000BB4B0000}"/>
    <cellStyle name="Normal 5 18 4 6 3 7" xfId="19393" xr:uid="{00000000-0005-0000-0000-0000BC4B0000}"/>
    <cellStyle name="Normal 5 18 4 6 3 8" xfId="19394" xr:uid="{00000000-0005-0000-0000-0000BD4B0000}"/>
    <cellStyle name="Normal 5 18 4 6 4" xfId="19395" xr:uid="{00000000-0005-0000-0000-0000BE4B0000}"/>
    <cellStyle name="Normal 5 18 4 6 4 2" xfId="19396" xr:uid="{00000000-0005-0000-0000-0000BF4B0000}"/>
    <cellStyle name="Normal 5 18 4 6 4 3" xfId="19397" xr:uid="{00000000-0005-0000-0000-0000C04B0000}"/>
    <cellStyle name="Normal 5 18 4 6 4 4" xfId="19398" xr:uid="{00000000-0005-0000-0000-0000C14B0000}"/>
    <cellStyle name="Normal 5 18 4 6 4 5" xfId="19399" xr:uid="{00000000-0005-0000-0000-0000C24B0000}"/>
    <cellStyle name="Normal 5 18 4 6 4 6" xfId="19400" xr:uid="{00000000-0005-0000-0000-0000C34B0000}"/>
    <cellStyle name="Normal 5 18 4 6 4 7" xfId="19401" xr:uid="{00000000-0005-0000-0000-0000C44B0000}"/>
    <cellStyle name="Normal 5 18 4 6 4 8" xfId="19402" xr:uid="{00000000-0005-0000-0000-0000C54B0000}"/>
    <cellStyle name="Normal 5 18 4 6 5" xfId="19403" xr:uid="{00000000-0005-0000-0000-0000C64B0000}"/>
    <cellStyle name="Normal 5 18 4 6 5 2" xfId="19404" xr:uid="{00000000-0005-0000-0000-0000C74B0000}"/>
    <cellStyle name="Normal 5 18 4 6 5 3" xfId="19405" xr:uid="{00000000-0005-0000-0000-0000C84B0000}"/>
    <cellStyle name="Normal 5 18 4 6 5 4" xfId="19406" xr:uid="{00000000-0005-0000-0000-0000C94B0000}"/>
    <cellStyle name="Normal 5 18 4 6 5 5" xfId="19407" xr:uid="{00000000-0005-0000-0000-0000CA4B0000}"/>
    <cellStyle name="Normal 5 18 4 6 5 6" xfId="19408" xr:uid="{00000000-0005-0000-0000-0000CB4B0000}"/>
    <cellStyle name="Normal 5 18 4 6 5 7" xfId="19409" xr:uid="{00000000-0005-0000-0000-0000CC4B0000}"/>
    <cellStyle name="Normal 5 18 4 6 5 8" xfId="19410" xr:uid="{00000000-0005-0000-0000-0000CD4B0000}"/>
    <cellStyle name="Normal 5 18 4 6 6" xfId="19411" xr:uid="{00000000-0005-0000-0000-0000CE4B0000}"/>
    <cellStyle name="Normal 5 18 4 6 7" xfId="19412" xr:uid="{00000000-0005-0000-0000-0000CF4B0000}"/>
    <cellStyle name="Normal 5 18 4 6 8" xfId="19413" xr:uid="{00000000-0005-0000-0000-0000D04B0000}"/>
    <cellStyle name="Normal 5 18 4 6 9" xfId="19414" xr:uid="{00000000-0005-0000-0000-0000D14B0000}"/>
    <cellStyle name="Normal 5 18 4 7" xfId="19415" xr:uid="{00000000-0005-0000-0000-0000D24B0000}"/>
    <cellStyle name="Normal 5 18 4 7 10" xfId="19416" xr:uid="{00000000-0005-0000-0000-0000D34B0000}"/>
    <cellStyle name="Normal 5 18 4 7 11" xfId="19417" xr:uid="{00000000-0005-0000-0000-0000D44B0000}"/>
    <cellStyle name="Normal 5 18 4 7 12" xfId="19418" xr:uid="{00000000-0005-0000-0000-0000D54B0000}"/>
    <cellStyle name="Normal 5 18 4 7 2" xfId="19419" xr:uid="{00000000-0005-0000-0000-0000D64B0000}"/>
    <cellStyle name="Normal 5 18 4 7 2 2" xfId="19420" xr:uid="{00000000-0005-0000-0000-0000D74B0000}"/>
    <cellStyle name="Normal 5 18 4 7 2 3" xfId="19421" xr:uid="{00000000-0005-0000-0000-0000D84B0000}"/>
    <cellStyle name="Normal 5 18 4 7 2 4" xfId="19422" xr:uid="{00000000-0005-0000-0000-0000D94B0000}"/>
    <cellStyle name="Normal 5 18 4 7 2 5" xfId="19423" xr:uid="{00000000-0005-0000-0000-0000DA4B0000}"/>
    <cellStyle name="Normal 5 18 4 7 2 6" xfId="19424" xr:uid="{00000000-0005-0000-0000-0000DB4B0000}"/>
    <cellStyle name="Normal 5 18 4 7 2 7" xfId="19425" xr:uid="{00000000-0005-0000-0000-0000DC4B0000}"/>
    <cellStyle name="Normal 5 18 4 7 2 8" xfId="19426" xr:uid="{00000000-0005-0000-0000-0000DD4B0000}"/>
    <cellStyle name="Normal 5 18 4 7 3" xfId="19427" xr:uid="{00000000-0005-0000-0000-0000DE4B0000}"/>
    <cellStyle name="Normal 5 18 4 7 3 2" xfId="19428" xr:uid="{00000000-0005-0000-0000-0000DF4B0000}"/>
    <cellStyle name="Normal 5 18 4 7 3 3" xfId="19429" xr:uid="{00000000-0005-0000-0000-0000E04B0000}"/>
    <cellStyle name="Normal 5 18 4 7 3 4" xfId="19430" xr:uid="{00000000-0005-0000-0000-0000E14B0000}"/>
    <cellStyle name="Normal 5 18 4 7 3 5" xfId="19431" xr:uid="{00000000-0005-0000-0000-0000E24B0000}"/>
    <cellStyle name="Normal 5 18 4 7 3 6" xfId="19432" xr:uid="{00000000-0005-0000-0000-0000E34B0000}"/>
    <cellStyle name="Normal 5 18 4 7 3 7" xfId="19433" xr:uid="{00000000-0005-0000-0000-0000E44B0000}"/>
    <cellStyle name="Normal 5 18 4 7 3 8" xfId="19434" xr:uid="{00000000-0005-0000-0000-0000E54B0000}"/>
    <cellStyle name="Normal 5 18 4 7 4" xfId="19435" xr:uid="{00000000-0005-0000-0000-0000E64B0000}"/>
    <cellStyle name="Normal 5 18 4 7 4 2" xfId="19436" xr:uid="{00000000-0005-0000-0000-0000E74B0000}"/>
    <cellStyle name="Normal 5 18 4 7 4 3" xfId="19437" xr:uid="{00000000-0005-0000-0000-0000E84B0000}"/>
    <cellStyle name="Normal 5 18 4 7 4 4" xfId="19438" xr:uid="{00000000-0005-0000-0000-0000E94B0000}"/>
    <cellStyle name="Normal 5 18 4 7 4 5" xfId="19439" xr:uid="{00000000-0005-0000-0000-0000EA4B0000}"/>
    <cellStyle name="Normal 5 18 4 7 4 6" xfId="19440" xr:uid="{00000000-0005-0000-0000-0000EB4B0000}"/>
    <cellStyle name="Normal 5 18 4 7 4 7" xfId="19441" xr:uid="{00000000-0005-0000-0000-0000EC4B0000}"/>
    <cellStyle name="Normal 5 18 4 7 4 8" xfId="19442" xr:uid="{00000000-0005-0000-0000-0000ED4B0000}"/>
    <cellStyle name="Normal 5 18 4 7 5" xfId="19443" xr:uid="{00000000-0005-0000-0000-0000EE4B0000}"/>
    <cellStyle name="Normal 5 18 4 7 5 2" xfId="19444" xr:uid="{00000000-0005-0000-0000-0000EF4B0000}"/>
    <cellStyle name="Normal 5 18 4 7 5 3" xfId="19445" xr:uid="{00000000-0005-0000-0000-0000F04B0000}"/>
    <cellStyle name="Normal 5 18 4 7 5 4" xfId="19446" xr:uid="{00000000-0005-0000-0000-0000F14B0000}"/>
    <cellStyle name="Normal 5 18 4 7 5 5" xfId="19447" xr:uid="{00000000-0005-0000-0000-0000F24B0000}"/>
    <cellStyle name="Normal 5 18 4 7 5 6" xfId="19448" xr:uid="{00000000-0005-0000-0000-0000F34B0000}"/>
    <cellStyle name="Normal 5 18 4 7 5 7" xfId="19449" xr:uid="{00000000-0005-0000-0000-0000F44B0000}"/>
    <cellStyle name="Normal 5 18 4 7 5 8" xfId="19450" xr:uid="{00000000-0005-0000-0000-0000F54B0000}"/>
    <cellStyle name="Normal 5 18 4 7 6" xfId="19451" xr:uid="{00000000-0005-0000-0000-0000F64B0000}"/>
    <cellStyle name="Normal 5 18 4 7 7" xfId="19452" xr:uid="{00000000-0005-0000-0000-0000F74B0000}"/>
    <cellStyle name="Normal 5 18 4 7 8" xfId="19453" xr:uid="{00000000-0005-0000-0000-0000F84B0000}"/>
    <cellStyle name="Normal 5 18 4 7 9" xfId="19454" xr:uid="{00000000-0005-0000-0000-0000F94B0000}"/>
    <cellStyle name="Normal 5 18 4 8" xfId="19455" xr:uid="{00000000-0005-0000-0000-0000FA4B0000}"/>
    <cellStyle name="Normal 5 18 4 8 10" xfId="19456" xr:uid="{00000000-0005-0000-0000-0000FB4B0000}"/>
    <cellStyle name="Normal 5 18 4 8 11" xfId="19457" xr:uid="{00000000-0005-0000-0000-0000FC4B0000}"/>
    <cellStyle name="Normal 5 18 4 8 12" xfId="19458" xr:uid="{00000000-0005-0000-0000-0000FD4B0000}"/>
    <cellStyle name="Normal 5 18 4 8 2" xfId="19459" xr:uid="{00000000-0005-0000-0000-0000FE4B0000}"/>
    <cellStyle name="Normal 5 18 4 8 2 2" xfId="19460" xr:uid="{00000000-0005-0000-0000-0000FF4B0000}"/>
    <cellStyle name="Normal 5 18 4 8 2 3" xfId="19461" xr:uid="{00000000-0005-0000-0000-0000004C0000}"/>
    <cellStyle name="Normal 5 18 4 8 2 4" xfId="19462" xr:uid="{00000000-0005-0000-0000-0000014C0000}"/>
    <cellStyle name="Normal 5 18 4 8 2 5" xfId="19463" xr:uid="{00000000-0005-0000-0000-0000024C0000}"/>
    <cellStyle name="Normal 5 18 4 8 2 6" xfId="19464" xr:uid="{00000000-0005-0000-0000-0000034C0000}"/>
    <cellStyle name="Normal 5 18 4 8 2 7" xfId="19465" xr:uid="{00000000-0005-0000-0000-0000044C0000}"/>
    <cellStyle name="Normal 5 18 4 8 2 8" xfId="19466" xr:uid="{00000000-0005-0000-0000-0000054C0000}"/>
    <cellStyle name="Normal 5 18 4 8 3" xfId="19467" xr:uid="{00000000-0005-0000-0000-0000064C0000}"/>
    <cellStyle name="Normal 5 18 4 8 3 2" xfId="19468" xr:uid="{00000000-0005-0000-0000-0000074C0000}"/>
    <cellStyle name="Normal 5 18 4 8 3 3" xfId="19469" xr:uid="{00000000-0005-0000-0000-0000084C0000}"/>
    <cellStyle name="Normal 5 18 4 8 3 4" xfId="19470" xr:uid="{00000000-0005-0000-0000-0000094C0000}"/>
    <cellStyle name="Normal 5 18 4 8 3 5" xfId="19471" xr:uid="{00000000-0005-0000-0000-00000A4C0000}"/>
    <cellStyle name="Normal 5 18 4 8 3 6" xfId="19472" xr:uid="{00000000-0005-0000-0000-00000B4C0000}"/>
    <cellStyle name="Normal 5 18 4 8 3 7" xfId="19473" xr:uid="{00000000-0005-0000-0000-00000C4C0000}"/>
    <cellStyle name="Normal 5 18 4 8 3 8" xfId="19474" xr:uid="{00000000-0005-0000-0000-00000D4C0000}"/>
    <cellStyle name="Normal 5 18 4 8 4" xfId="19475" xr:uid="{00000000-0005-0000-0000-00000E4C0000}"/>
    <cellStyle name="Normal 5 18 4 8 4 2" xfId="19476" xr:uid="{00000000-0005-0000-0000-00000F4C0000}"/>
    <cellStyle name="Normal 5 18 4 8 4 3" xfId="19477" xr:uid="{00000000-0005-0000-0000-0000104C0000}"/>
    <cellStyle name="Normal 5 18 4 8 4 4" xfId="19478" xr:uid="{00000000-0005-0000-0000-0000114C0000}"/>
    <cellStyle name="Normal 5 18 4 8 4 5" xfId="19479" xr:uid="{00000000-0005-0000-0000-0000124C0000}"/>
    <cellStyle name="Normal 5 18 4 8 4 6" xfId="19480" xr:uid="{00000000-0005-0000-0000-0000134C0000}"/>
    <cellStyle name="Normal 5 18 4 8 4 7" xfId="19481" xr:uid="{00000000-0005-0000-0000-0000144C0000}"/>
    <cellStyle name="Normal 5 18 4 8 4 8" xfId="19482" xr:uid="{00000000-0005-0000-0000-0000154C0000}"/>
    <cellStyle name="Normal 5 18 4 8 5" xfId="19483" xr:uid="{00000000-0005-0000-0000-0000164C0000}"/>
    <cellStyle name="Normal 5 18 4 8 5 2" xfId="19484" xr:uid="{00000000-0005-0000-0000-0000174C0000}"/>
    <cellStyle name="Normal 5 18 4 8 5 3" xfId="19485" xr:uid="{00000000-0005-0000-0000-0000184C0000}"/>
    <cellStyle name="Normal 5 18 4 8 5 4" xfId="19486" xr:uid="{00000000-0005-0000-0000-0000194C0000}"/>
    <cellStyle name="Normal 5 18 4 8 5 5" xfId="19487" xr:uid="{00000000-0005-0000-0000-00001A4C0000}"/>
    <cellStyle name="Normal 5 18 4 8 5 6" xfId="19488" xr:uid="{00000000-0005-0000-0000-00001B4C0000}"/>
    <cellStyle name="Normal 5 18 4 8 5 7" xfId="19489" xr:uid="{00000000-0005-0000-0000-00001C4C0000}"/>
    <cellStyle name="Normal 5 18 4 8 5 8" xfId="19490" xr:uid="{00000000-0005-0000-0000-00001D4C0000}"/>
    <cellStyle name="Normal 5 18 4 8 6" xfId="19491" xr:uid="{00000000-0005-0000-0000-00001E4C0000}"/>
    <cellStyle name="Normal 5 18 4 8 7" xfId="19492" xr:uid="{00000000-0005-0000-0000-00001F4C0000}"/>
    <cellStyle name="Normal 5 18 4 8 8" xfId="19493" xr:uid="{00000000-0005-0000-0000-0000204C0000}"/>
    <cellStyle name="Normal 5 18 4 8 9" xfId="19494" xr:uid="{00000000-0005-0000-0000-0000214C0000}"/>
    <cellStyle name="Normal 5 18 4 9" xfId="19495" xr:uid="{00000000-0005-0000-0000-0000224C0000}"/>
    <cellStyle name="Normal 5 18 4 9 10" xfId="19496" xr:uid="{00000000-0005-0000-0000-0000234C0000}"/>
    <cellStyle name="Normal 5 18 4 9 11" xfId="19497" xr:uid="{00000000-0005-0000-0000-0000244C0000}"/>
    <cellStyle name="Normal 5 18 4 9 12" xfId="19498" xr:uid="{00000000-0005-0000-0000-0000254C0000}"/>
    <cellStyle name="Normal 5 18 4 9 2" xfId="19499" xr:uid="{00000000-0005-0000-0000-0000264C0000}"/>
    <cellStyle name="Normal 5 18 4 9 2 2" xfId="19500" xr:uid="{00000000-0005-0000-0000-0000274C0000}"/>
    <cellStyle name="Normal 5 18 4 9 2 3" xfId="19501" xr:uid="{00000000-0005-0000-0000-0000284C0000}"/>
    <cellStyle name="Normal 5 18 4 9 2 4" xfId="19502" xr:uid="{00000000-0005-0000-0000-0000294C0000}"/>
    <cellStyle name="Normal 5 18 4 9 2 5" xfId="19503" xr:uid="{00000000-0005-0000-0000-00002A4C0000}"/>
    <cellStyle name="Normal 5 18 4 9 2 6" xfId="19504" xr:uid="{00000000-0005-0000-0000-00002B4C0000}"/>
    <cellStyle name="Normal 5 18 4 9 2 7" xfId="19505" xr:uid="{00000000-0005-0000-0000-00002C4C0000}"/>
    <cellStyle name="Normal 5 18 4 9 2 8" xfId="19506" xr:uid="{00000000-0005-0000-0000-00002D4C0000}"/>
    <cellStyle name="Normal 5 18 4 9 3" xfId="19507" xr:uid="{00000000-0005-0000-0000-00002E4C0000}"/>
    <cellStyle name="Normal 5 18 4 9 3 2" xfId="19508" xr:uid="{00000000-0005-0000-0000-00002F4C0000}"/>
    <cellStyle name="Normal 5 18 4 9 3 3" xfId="19509" xr:uid="{00000000-0005-0000-0000-0000304C0000}"/>
    <cellStyle name="Normal 5 18 4 9 3 4" xfId="19510" xr:uid="{00000000-0005-0000-0000-0000314C0000}"/>
    <cellStyle name="Normal 5 18 4 9 3 5" xfId="19511" xr:uid="{00000000-0005-0000-0000-0000324C0000}"/>
    <cellStyle name="Normal 5 18 4 9 3 6" xfId="19512" xr:uid="{00000000-0005-0000-0000-0000334C0000}"/>
    <cellStyle name="Normal 5 18 4 9 3 7" xfId="19513" xr:uid="{00000000-0005-0000-0000-0000344C0000}"/>
    <cellStyle name="Normal 5 18 4 9 3 8" xfId="19514" xr:uid="{00000000-0005-0000-0000-0000354C0000}"/>
    <cellStyle name="Normal 5 18 4 9 4" xfId="19515" xr:uid="{00000000-0005-0000-0000-0000364C0000}"/>
    <cellStyle name="Normal 5 18 4 9 4 2" xfId="19516" xr:uid="{00000000-0005-0000-0000-0000374C0000}"/>
    <cellStyle name="Normal 5 18 4 9 4 3" xfId="19517" xr:uid="{00000000-0005-0000-0000-0000384C0000}"/>
    <cellStyle name="Normal 5 18 4 9 4 4" xfId="19518" xr:uid="{00000000-0005-0000-0000-0000394C0000}"/>
    <cellStyle name="Normal 5 18 4 9 4 5" xfId="19519" xr:uid="{00000000-0005-0000-0000-00003A4C0000}"/>
    <cellStyle name="Normal 5 18 4 9 4 6" xfId="19520" xr:uid="{00000000-0005-0000-0000-00003B4C0000}"/>
    <cellStyle name="Normal 5 18 4 9 4 7" xfId="19521" xr:uid="{00000000-0005-0000-0000-00003C4C0000}"/>
    <cellStyle name="Normal 5 18 4 9 4 8" xfId="19522" xr:uid="{00000000-0005-0000-0000-00003D4C0000}"/>
    <cellStyle name="Normal 5 18 4 9 5" xfId="19523" xr:uid="{00000000-0005-0000-0000-00003E4C0000}"/>
    <cellStyle name="Normal 5 18 4 9 5 2" xfId="19524" xr:uid="{00000000-0005-0000-0000-00003F4C0000}"/>
    <cellStyle name="Normal 5 18 4 9 5 3" xfId="19525" xr:uid="{00000000-0005-0000-0000-0000404C0000}"/>
    <cellStyle name="Normal 5 18 4 9 5 4" xfId="19526" xr:uid="{00000000-0005-0000-0000-0000414C0000}"/>
    <cellStyle name="Normal 5 18 4 9 5 5" xfId="19527" xr:uid="{00000000-0005-0000-0000-0000424C0000}"/>
    <cellStyle name="Normal 5 18 4 9 5 6" xfId="19528" xr:uid="{00000000-0005-0000-0000-0000434C0000}"/>
    <cellStyle name="Normal 5 18 4 9 5 7" xfId="19529" xr:uid="{00000000-0005-0000-0000-0000444C0000}"/>
    <cellStyle name="Normal 5 18 4 9 5 8" xfId="19530" xr:uid="{00000000-0005-0000-0000-0000454C0000}"/>
    <cellStyle name="Normal 5 18 4 9 6" xfId="19531" xr:uid="{00000000-0005-0000-0000-0000464C0000}"/>
    <cellStyle name="Normal 5 18 4 9 7" xfId="19532" xr:uid="{00000000-0005-0000-0000-0000474C0000}"/>
    <cellStyle name="Normal 5 18 4 9 8" xfId="19533" xr:uid="{00000000-0005-0000-0000-0000484C0000}"/>
    <cellStyle name="Normal 5 18 4 9 9" xfId="19534" xr:uid="{00000000-0005-0000-0000-0000494C0000}"/>
    <cellStyle name="Normal 5 18 5" xfId="19535" xr:uid="{00000000-0005-0000-0000-00004A4C0000}"/>
    <cellStyle name="Normal 5 18 5 10" xfId="19536" xr:uid="{00000000-0005-0000-0000-00004B4C0000}"/>
    <cellStyle name="Normal 5 18 5 11" xfId="19537" xr:uid="{00000000-0005-0000-0000-00004C4C0000}"/>
    <cellStyle name="Normal 5 18 5 12" xfId="19538" xr:uid="{00000000-0005-0000-0000-00004D4C0000}"/>
    <cellStyle name="Normal 5 18 5 2" xfId="19539" xr:uid="{00000000-0005-0000-0000-00004E4C0000}"/>
    <cellStyle name="Normal 5 18 5 2 2" xfId="19540" xr:uid="{00000000-0005-0000-0000-00004F4C0000}"/>
    <cellStyle name="Normal 5 18 5 2 3" xfId="19541" xr:uid="{00000000-0005-0000-0000-0000504C0000}"/>
    <cellStyle name="Normal 5 18 5 2 4" xfId="19542" xr:uid="{00000000-0005-0000-0000-0000514C0000}"/>
    <cellStyle name="Normal 5 18 5 2 5" xfId="19543" xr:uid="{00000000-0005-0000-0000-0000524C0000}"/>
    <cellStyle name="Normal 5 18 5 2 6" xfId="19544" xr:uid="{00000000-0005-0000-0000-0000534C0000}"/>
    <cellStyle name="Normal 5 18 5 2 7" xfId="19545" xr:uid="{00000000-0005-0000-0000-0000544C0000}"/>
    <cellStyle name="Normal 5 18 5 2 8" xfId="19546" xr:uid="{00000000-0005-0000-0000-0000554C0000}"/>
    <cellStyle name="Normal 5 18 5 3" xfId="19547" xr:uid="{00000000-0005-0000-0000-0000564C0000}"/>
    <cellStyle name="Normal 5 18 5 3 2" xfId="19548" xr:uid="{00000000-0005-0000-0000-0000574C0000}"/>
    <cellStyle name="Normal 5 18 5 3 3" xfId="19549" xr:uid="{00000000-0005-0000-0000-0000584C0000}"/>
    <cellStyle name="Normal 5 18 5 3 4" xfId="19550" xr:uid="{00000000-0005-0000-0000-0000594C0000}"/>
    <cellStyle name="Normal 5 18 5 3 5" xfId="19551" xr:uid="{00000000-0005-0000-0000-00005A4C0000}"/>
    <cellStyle name="Normal 5 18 5 3 6" xfId="19552" xr:uid="{00000000-0005-0000-0000-00005B4C0000}"/>
    <cellStyle name="Normal 5 18 5 3 7" xfId="19553" xr:uid="{00000000-0005-0000-0000-00005C4C0000}"/>
    <cellStyle name="Normal 5 18 5 3 8" xfId="19554" xr:uid="{00000000-0005-0000-0000-00005D4C0000}"/>
    <cellStyle name="Normal 5 18 5 4" xfId="19555" xr:uid="{00000000-0005-0000-0000-00005E4C0000}"/>
    <cellStyle name="Normal 5 18 5 4 2" xfId="19556" xr:uid="{00000000-0005-0000-0000-00005F4C0000}"/>
    <cellStyle name="Normal 5 18 5 4 3" xfId="19557" xr:uid="{00000000-0005-0000-0000-0000604C0000}"/>
    <cellStyle name="Normal 5 18 5 4 4" xfId="19558" xr:uid="{00000000-0005-0000-0000-0000614C0000}"/>
    <cellStyle name="Normal 5 18 5 4 5" xfId="19559" xr:uid="{00000000-0005-0000-0000-0000624C0000}"/>
    <cellStyle name="Normal 5 18 5 4 6" xfId="19560" xr:uid="{00000000-0005-0000-0000-0000634C0000}"/>
    <cellStyle name="Normal 5 18 5 4 7" xfId="19561" xr:uid="{00000000-0005-0000-0000-0000644C0000}"/>
    <cellStyle name="Normal 5 18 5 4 8" xfId="19562" xr:uid="{00000000-0005-0000-0000-0000654C0000}"/>
    <cellStyle name="Normal 5 18 5 5" xfId="19563" xr:uid="{00000000-0005-0000-0000-0000664C0000}"/>
    <cellStyle name="Normal 5 18 5 5 2" xfId="19564" xr:uid="{00000000-0005-0000-0000-0000674C0000}"/>
    <cellStyle name="Normal 5 18 5 5 3" xfId="19565" xr:uid="{00000000-0005-0000-0000-0000684C0000}"/>
    <cellStyle name="Normal 5 18 5 5 4" xfId="19566" xr:uid="{00000000-0005-0000-0000-0000694C0000}"/>
    <cellStyle name="Normal 5 18 5 5 5" xfId="19567" xr:uid="{00000000-0005-0000-0000-00006A4C0000}"/>
    <cellStyle name="Normal 5 18 5 5 6" xfId="19568" xr:uid="{00000000-0005-0000-0000-00006B4C0000}"/>
    <cellStyle name="Normal 5 18 5 5 7" xfId="19569" xr:uid="{00000000-0005-0000-0000-00006C4C0000}"/>
    <cellStyle name="Normal 5 18 5 5 8" xfId="19570" xr:uid="{00000000-0005-0000-0000-00006D4C0000}"/>
    <cellStyle name="Normal 5 18 5 6" xfId="19571" xr:uid="{00000000-0005-0000-0000-00006E4C0000}"/>
    <cellStyle name="Normal 5 18 5 7" xfId="19572" xr:uid="{00000000-0005-0000-0000-00006F4C0000}"/>
    <cellStyle name="Normal 5 18 5 8" xfId="19573" xr:uid="{00000000-0005-0000-0000-0000704C0000}"/>
    <cellStyle name="Normal 5 18 5 9" xfId="19574" xr:uid="{00000000-0005-0000-0000-0000714C0000}"/>
    <cellStyle name="Normal 5 18 6" xfId="19575" xr:uid="{00000000-0005-0000-0000-0000724C0000}"/>
    <cellStyle name="Normal 5 18 6 10" xfId="19576" xr:uid="{00000000-0005-0000-0000-0000734C0000}"/>
    <cellStyle name="Normal 5 18 6 11" xfId="19577" xr:uid="{00000000-0005-0000-0000-0000744C0000}"/>
    <cellStyle name="Normal 5 18 6 12" xfId="19578" xr:uid="{00000000-0005-0000-0000-0000754C0000}"/>
    <cellStyle name="Normal 5 18 6 2" xfId="19579" xr:uid="{00000000-0005-0000-0000-0000764C0000}"/>
    <cellStyle name="Normal 5 18 6 2 2" xfId="19580" xr:uid="{00000000-0005-0000-0000-0000774C0000}"/>
    <cellStyle name="Normal 5 18 6 2 3" xfId="19581" xr:uid="{00000000-0005-0000-0000-0000784C0000}"/>
    <cellStyle name="Normal 5 18 6 2 4" xfId="19582" xr:uid="{00000000-0005-0000-0000-0000794C0000}"/>
    <cellStyle name="Normal 5 18 6 2 5" xfId="19583" xr:uid="{00000000-0005-0000-0000-00007A4C0000}"/>
    <cellStyle name="Normal 5 18 6 2 6" xfId="19584" xr:uid="{00000000-0005-0000-0000-00007B4C0000}"/>
    <cellStyle name="Normal 5 18 6 2 7" xfId="19585" xr:uid="{00000000-0005-0000-0000-00007C4C0000}"/>
    <cellStyle name="Normal 5 18 6 2 8" xfId="19586" xr:uid="{00000000-0005-0000-0000-00007D4C0000}"/>
    <cellStyle name="Normal 5 18 6 3" xfId="19587" xr:uid="{00000000-0005-0000-0000-00007E4C0000}"/>
    <cellStyle name="Normal 5 18 6 3 2" xfId="19588" xr:uid="{00000000-0005-0000-0000-00007F4C0000}"/>
    <cellStyle name="Normal 5 18 6 3 3" xfId="19589" xr:uid="{00000000-0005-0000-0000-0000804C0000}"/>
    <cellStyle name="Normal 5 18 6 3 4" xfId="19590" xr:uid="{00000000-0005-0000-0000-0000814C0000}"/>
    <cellStyle name="Normal 5 18 6 3 5" xfId="19591" xr:uid="{00000000-0005-0000-0000-0000824C0000}"/>
    <cellStyle name="Normal 5 18 6 3 6" xfId="19592" xr:uid="{00000000-0005-0000-0000-0000834C0000}"/>
    <cellStyle name="Normal 5 18 6 3 7" xfId="19593" xr:uid="{00000000-0005-0000-0000-0000844C0000}"/>
    <cellStyle name="Normal 5 18 6 3 8" xfId="19594" xr:uid="{00000000-0005-0000-0000-0000854C0000}"/>
    <cellStyle name="Normal 5 18 6 4" xfId="19595" xr:uid="{00000000-0005-0000-0000-0000864C0000}"/>
    <cellStyle name="Normal 5 18 6 4 2" xfId="19596" xr:uid="{00000000-0005-0000-0000-0000874C0000}"/>
    <cellStyle name="Normal 5 18 6 4 3" xfId="19597" xr:uid="{00000000-0005-0000-0000-0000884C0000}"/>
    <cellStyle name="Normal 5 18 6 4 4" xfId="19598" xr:uid="{00000000-0005-0000-0000-0000894C0000}"/>
    <cellStyle name="Normal 5 18 6 4 5" xfId="19599" xr:uid="{00000000-0005-0000-0000-00008A4C0000}"/>
    <cellStyle name="Normal 5 18 6 4 6" xfId="19600" xr:uid="{00000000-0005-0000-0000-00008B4C0000}"/>
    <cellStyle name="Normal 5 18 6 4 7" xfId="19601" xr:uid="{00000000-0005-0000-0000-00008C4C0000}"/>
    <cellStyle name="Normal 5 18 6 4 8" xfId="19602" xr:uid="{00000000-0005-0000-0000-00008D4C0000}"/>
    <cellStyle name="Normal 5 18 6 5" xfId="19603" xr:uid="{00000000-0005-0000-0000-00008E4C0000}"/>
    <cellStyle name="Normal 5 18 6 5 2" xfId="19604" xr:uid="{00000000-0005-0000-0000-00008F4C0000}"/>
    <cellStyle name="Normal 5 18 6 5 3" xfId="19605" xr:uid="{00000000-0005-0000-0000-0000904C0000}"/>
    <cellStyle name="Normal 5 18 6 5 4" xfId="19606" xr:uid="{00000000-0005-0000-0000-0000914C0000}"/>
    <cellStyle name="Normal 5 18 6 5 5" xfId="19607" xr:uid="{00000000-0005-0000-0000-0000924C0000}"/>
    <cellStyle name="Normal 5 18 6 5 6" xfId="19608" xr:uid="{00000000-0005-0000-0000-0000934C0000}"/>
    <cellStyle name="Normal 5 18 6 5 7" xfId="19609" xr:uid="{00000000-0005-0000-0000-0000944C0000}"/>
    <cellStyle name="Normal 5 18 6 5 8" xfId="19610" xr:uid="{00000000-0005-0000-0000-0000954C0000}"/>
    <cellStyle name="Normal 5 18 6 6" xfId="19611" xr:uid="{00000000-0005-0000-0000-0000964C0000}"/>
    <cellStyle name="Normal 5 18 6 7" xfId="19612" xr:uid="{00000000-0005-0000-0000-0000974C0000}"/>
    <cellStyle name="Normal 5 18 6 8" xfId="19613" xr:uid="{00000000-0005-0000-0000-0000984C0000}"/>
    <cellStyle name="Normal 5 18 6 9" xfId="19614" xr:uid="{00000000-0005-0000-0000-0000994C0000}"/>
    <cellStyle name="Normal 5 18 7" xfId="19615" xr:uid="{00000000-0005-0000-0000-00009A4C0000}"/>
    <cellStyle name="Normal 5 18 7 10" xfId="19616" xr:uid="{00000000-0005-0000-0000-00009B4C0000}"/>
    <cellStyle name="Normal 5 18 7 11" xfId="19617" xr:uid="{00000000-0005-0000-0000-00009C4C0000}"/>
    <cellStyle name="Normal 5 18 7 12" xfId="19618" xr:uid="{00000000-0005-0000-0000-00009D4C0000}"/>
    <cellStyle name="Normal 5 18 7 2" xfId="19619" xr:uid="{00000000-0005-0000-0000-00009E4C0000}"/>
    <cellStyle name="Normal 5 18 7 2 2" xfId="19620" xr:uid="{00000000-0005-0000-0000-00009F4C0000}"/>
    <cellStyle name="Normal 5 18 7 2 3" xfId="19621" xr:uid="{00000000-0005-0000-0000-0000A04C0000}"/>
    <cellStyle name="Normal 5 18 7 2 4" xfId="19622" xr:uid="{00000000-0005-0000-0000-0000A14C0000}"/>
    <cellStyle name="Normal 5 18 7 2 5" xfId="19623" xr:uid="{00000000-0005-0000-0000-0000A24C0000}"/>
    <cellStyle name="Normal 5 18 7 2 6" xfId="19624" xr:uid="{00000000-0005-0000-0000-0000A34C0000}"/>
    <cellStyle name="Normal 5 18 7 2 7" xfId="19625" xr:uid="{00000000-0005-0000-0000-0000A44C0000}"/>
    <cellStyle name="Normal 5 18 7 2 8" xfId="19626" xr:uid="{00000000-0005-0000-0000-0000A54C0000}"/>
    <cellStyle name="Normal 5 18 7 3" xfId="19627" xr:uid="{00000000-0005-0000-0000-0000A64C0000}"/>
    <cellStyle name="Normal 5 18 7 3 2" xfId="19628" xr:uid="{00000000-0005-0000-0000-0000A74C0000}"/>
    <cellStyle name="Normal 5 18 7 3 3" xfId="19629" xr:uid="{00000000-0005-0000-0000-0000A84C0000}"/>
    <cellStyle name="Normal 5 18 7 3 4" xfId="19630" xr:uid="{00000000-0005-0000-0000-0000A94C0000}"/>
    <cellStyle name="Normal 5 18 7 3 5" xfId="19631" xr:uid="{00000000-0005-0000-0000-0000AA4C0000}"/>
    <cellStyle name="Normal 5 18 7 3 6" xfId="19632" xr:uid="{00000000-0005-0000-0000-0000AB4C0000}"/>
    <cellStyle name="Normal 5 18 7 3 7" xfId="19633" xr:uid="{00000000-0005-0000-0000-0000AC4C0000}"/>
    <cellStyle name="Normal 5 18 7 3 8" xfId="19634" xr:uid="{00000000-0005-0000-0000-0000AD4C0000}"/>
    <cellStyle name="Normal 5 18 7 4" xfId="19635" xr:uid="{00000000-0005-0000-0000-0000AE4C0000}"/>
    <cellStyle name="Normal 5 18 7 4 2" xfId="19636" xr:uid="{00000000-0005-0000-0000-0000AF4C0000}"/>
    <cellStyle name="Normal 5 18 7 4 3" xfId="19637" xr:uid="{00000000-0005-0000-0000-0000B04C0000}"/>
    <cellStyle name="Normal 5 18 7 4 4" xfId="19638" xr:uid="{00000000-0005-0000-0000-0000B14C0000}"/>
    <cellStyle name="Normal 5 18 7 4 5" xfId="19639" xr:uid="{00000000-0005-0000-0000-0000B24C0000}"/>
    <cellStyle name="Normal 5 18 7 4 6" xfId="19640" xr:uid="{00000000-0005-0000-0000-0000B34C0000}"/>
    <cellStyle name="Normal 5 18 7 4 7" xfId="19641" xr:uid="{00000000-0005-0000-0000-0000B44C0000}"/>
    <cellStyle name="Normal 5 18 7 4 8" xfId="19642" xr:uid="{00000000-0005-0000-0000-0000B54C0000}"/>
    <cellStyle name="Normal 5 18 7 5" xfId="19643" xr:uid="{00000000-0005-0000-0000-0000B64C0000}"/>
    <cellStyle name="Normal 5 18 7 5 2" xfId="19644" xr:uid="{00000000-0005-0000-0000-0000B74C0000}"/>
    <cellStyle name="Normal 5 18 7 5 3" xfId="19645" xr:uid="{00000000-0005-0000-0000-0000B84C0000}"/>
    <cellStyle name="Normal 5 18 7 5 4" xfId="19646" xr:uid="{00000000-0005-0000-0000-0000B94C0000}"/>
    <cellStyle name="Normal 5 18 7 5 5" xfId="19647" xr:uid="{00000000-0005-0000-0000-0000BA4C0000}"/>
    <cellStyle name="Normal 5 18 7 5 6" xfId="19648" xr:uid="{00000000-0005-0000-0000-0000BB4C0000}"/>
    <cellStyle name="Normal 5 18 7 5 7" xfId="19649" xr:uid="{00000000-0005-0000-0000-0000BC4C0000}"/>
    <cellStyle name="Normal 5 18 7 5 8" xfId="19650" xr:uid="{00000000-0005-0000-0000-0000BD4C0000}"/>
    <cellStyle name="Normal 5 18 7 6" xfId="19651" xr:uid="{00000000-0005-0000-0000-0000BE4C0000}"/>
    <cellStyle name="Normal 5 18 7 7" xfId="19652" xr:uid="{00000000-0005-0000-0000-0000BF4C0000}"/>
    <cellStyle name="Normal 5 18 7 8" xfId="19653" xr:uid="{00000000-0005-0000-0000-0000C04C0000}"/>
    <cellStyle name="Normal 5 18 7 9" xfId="19654" xr:uid="{00000000-0005-0000-0000-0000C14C0000}"/>
    <cellStyle name="Normal 5 18 8" xfId="19655" xr:uid="{00000000-0005-0000-0000-0000C24C0000}"/>
    <cellStyle name="Normal 5 18 8 10" xfId="19656" xr:uid="{00000000-0005-0000-0000-0000C34C0000}"/>
    <cellStyle name="Normal 5 18 8 11" xfId="19657" xr:uid="{00000000-0005-0000-0000-0000C44C0000}"/>
    <cellStyle name="Normal 5 18 8 12" xfId="19658" xr:uid="{00000000-0005-0000-0000-0000C54C0000}"/>
    <cellStyle name="Normal 5 18 8 2" xfId="19659" xr:uid="{00000000-0005-0000-0000-0000C64C0000}"/>
    <cellStyle name="Normal 5 18 8 2 2" xfId="19660" xr:uid="{00000000-0005-0000-0000-0000C74C0000}"/>
    <cellStyle name="Normal 5 18 8 2 3" xfId="19661" xr:uid="{00000000-0005-0000-0000-0000C84C0000}"/>
    <cellStyle name="Normal 5 18 8 2 4" xfId="19662" xr:uid="{00000000-0005-0000-0000-0000C94C0000}"/>
    <cellStyle name="Normal 5 18 8 2 5" xfId="19663" xr:uid="{00000000-0005-0000-0000-0000CA4C0000}"/>
    <cellStyle name="Normal 5 18 8 2 6" xfId="19664" xr:uid="{00000000-0005-0000-0000-0000CB4C0000}"/>
    <cellStyle name="Normal 5 18 8 2 7" xfId="19665" xr:uid="{00000000-0005-0000-0000-0000CC4C0000}"/>
    <cellStyle name="Normal 5 18 8 2 8" xfId="19666" xr:uid="{00000000-0005-0000-0000-0000CD4C0000}"/>
    <cellStyle name="Normal 5 18 8 3" xfId="19667" xr:uid="{00000000-0005-0000-0000-0000CE4C0000}"/>
    <cellStyle name="Normal 5 18 8 3 2" xfId="19668" xr:uid="{00000000-0005-0000-0000-0000CF4C0000}"/>
    <cellStyle name="Normal 5 18 8 3 3" xfId="19669" xr:uid="{00000000-0005-0000-0000-0000D04C0000}"/>
    <cellStyle name="Normal 5 18 8 3 4" xfId="19670" xr:uid="{00000000-0005-0000-0000-0000D14C0000}"/>
    <cellStyle name="Normal 5 18 8 3 5" xfId="19671" xr:uid="{00000000-0005-0000-0000-0000D24C0000}"/>
    <cellStyle name="Normal 5 18 8 3 6" xfId="19672" xr:uid="{00000000-0005-0000-0000-0000D34C0000}"/>
    <cellStyle name="Normal 5 18 8 3 7" xfId="19673" xr:uid="{00000000-0005-0000-0000-0000D44C0000}"/>
    <cellStyle name="Normal 5 18 8 3 8" xfId="19674" xr:uid="{00000000-0005-0000-0000-0000D54C0000}"/>
    <cellStyle name="Normal 5 18 8 4" xfId="19675" xr:uid="{00000000-0005-0000-0000-0000D64C0000}"/>
    <cellStyle name="Normal 5 18 8 4 2" xfId="19676" xr:uid="{00000000-0005-0000-0000-0000D74C0000}"/>
    <cellStyle name="Normal 5 18 8 4 3" xfId="19677" xr:uid="{00000000-0005-0000-0000-0000D84C0000}"/>
    <cellStyle name="Normal 5 18 8 4 4" xfId="19678" xr:uid="{00000000-0005-0000-0000-0000D94C0000}"/>
    <cellStyle name="Normal 5 18 8 4 5" xfId="19679" xr:uid="{00000000-0005-0000-0000-0000DA4C0000}"/>
    <cellStyle name="Normal 5 18 8 4 6" xfId="19680" xr:uid="{00000000-0005-0000-0000-0000DB4C0000}"/>
    <cellStyle name="Normal 5 18 8 4 7" xfId="19681" xr:uid="{00000000-0005-0000-0000-0000DC4C0000}"/>
    <cellStyle name="Normal 5 18 8 4 8" xfId="19682" xr:uid="{00000000-0005-0000-0000-0000DD4C0000}"/>
    <cellStyle name="Normal 5 18 8 5" xfId="19683" xr:uid="{00000000-0005-0000-0000-0000DE4C0000}"/>
    <cellStyle name="Normal 5 18 8 5 2" xfId="19684" xr:uid="{00000000-0005-0000-0000-0000DF4C0000}"/>
    <cellStyle name="Normal 5 18 8 5 3" xfId="19685" xr:uid="{00000000-0005-0000-0000-0000E04C0000}"/>
    <cellStyle name="Normal 5 18 8 5 4" xfId="19686" xr:uid="{00000000-0005-0000-0000-0000E14C0000}"/>
    <cellStyle name="Normal 5 18 8 5 5" xfId="19687" xr:uid="{00000000-0005-0000-0000-0000E24C0000}"/>
    <cellStyle name="Normal 5 18 8 5 6" xfId="19688" xr:uid="{00000000-0005-0000-0000-0000E34C0000}"/>
    <cellStyle name="Normal 5 18 8 5 7" xfId="19689" xr:uid="{00000000-0005-0000-0000-0000E44C0000}"/>
    <cellStyle name="Normal 5 18 8 5 8" xfId="19690" xr:uid="{00000000-0005-0000-0000-0000E54C0000}"/>
    <cellStyle name="Normal 5 18 8 6" xfId="19691" xr:uid="{00000000-0005-0000-0000-0000E64C0000}"/>
    <cellStyle name="Normal 5 18 8 7" xfId="19692" xr:uid="{00000000-0005-0000-0000-0000E74C0000}"/>
    <cellStyle name="Normal 5 18 8 8" xfId="19693" xr:uid="{00000000-0005-0000-0000-0000E84C0000}"/>
    <cellStyle name="Normal 5 18 8 9" xfId="19694" xr:uid="{00000000-0005-0000-0000-0000E94C0000}"/>
    <cellStyle name="Normal 5 18 9" xfId="19695" xr:uid="{00000000-0005-0000-0000-0000EA4C0000}"/>
    <cellStyle name="Normal 5 18 9 10" xfId="19696" xr:uid="{00000000-0005-0000-0000-0000EB4C0000}"/>
    <cellStyle name="Normal 5 18 9 11" xfId="19697" xr:uid="{00000000-0005-0000-0000-0000EC4C0000}"/>
    <cellStyle name="Normal 5 18 9 12" xfId="19698" xr:uid="{00000000-0005-0000-0000-0000ED4C0000}"/>
    <cellStyle name="Normal 5 18 9 2" xfId="19699" xr:uid="{00000000-0005-0000-0000-0000EE4C0000}"/>
    <cellStyle name="Normal 5 18 9 2 2" xfId="19700" xr:uid="{00000000-0005-0000-0000-0000EF4C0000}"/>
    <cellStyle name="Normal 5 18 9 2 3" xfId="19701" xr:uid="{00000000-0005-0000-0000-0000F04C0000}"/>
    <cellStyle name="Normal 5 18 9 2 4" xfId="19702" xr:uid="{00000000-0005-0000-0000-0000F14C0000}"/>
    <cellStyle name="Normal 5 18 9 2 5" xfId="19703" xr:uid="{00000000-0005-0000-0000-0000F24C0000}"/>
    <cellStyle name="Normal 5 18 9 2 6" xfId="19704" xr:uid="{00000000-0005-0000-0000-0000F34C0000}"/>
    <cellStyle name="Normal 5 18 9 2 7" xfId="19705" xr:uid="{00000000-0005-0000-0000-0000F44C0000}"/>
    <cellStyle name="Normal 5 18 9 2 8" xfId="19706" xr:uid="{00000000-0005-0000-0000-0000F54C0000}"/>
    <cellStyle name="Normal 5 18 9 3" xfId="19707" xr:uid="{00000000-0005-0000-0000-0000F64C0000}"/>
    <cellStyle name="Normal 5 18 9 3 2" xfId="19708" xr:uid="{00000000-0005-0000-0000-0000F74C0000}"/>
    <cellStyle name="Normal 5 18 9 3 3" xfId="19709" xr:uid="{00000000-0005-0000-0000-0000F84C0000}"/>
    <cellStyle name="Normal 5 18 9 3 4" xfId="19710" xr:uid="{00000000-0005-0000-0000-0000F94C0000}"/>
    <cellStyle name="Normal 5 18 9 3 5" xfId="19711" xr:uid="{00000000-0005-0000-0000-0000FA4C0000}"/>
    <cellStyle name="Normal 5 18 9 3 6" xfId="19712" xr:uid="{00000000-0005-0000-0000-0000FB4C0000}"/>
    <cellStyle name="Normal 5 18 9 3 7" xfId="19713" xr:uid="{00000000-0005-0000-0000-0000FC4C0000}"/>
    <cellStyle name="Normal 5 18 9 3 8" xfId="19714" xr:uid="{00000000-0005-0000-0000-0000FD4C0000}"/>
    <cellStyle name="Normal 5 18 9 4" xfId="19715" xr:uid="{00000000-0005-0000-0000-0000FE4C0000}"/>
    <cellStyle name="Normal 5 18 9 4 2" xfId="19716" xr:uid="{00000000-0005-0000-0000-0000FF4C0000}"/>
    <cellStyle name="Normal 5 18 9 4 3" xfId="19717" xr:uid="{00000000-0005-0000-0000-0000004D0000}"/>
    <cellStyle name="Normal 5 18 9 4 4" xfId="19718" xr:uid="{00000000-0005-0000-0000-0000014D0000}"/>
    <cellStyle name="Normal 5 18 9 4 5" xfId="19719" xr:uid="{00000000-0005-0000-0000-0000024D0000}"/>
    <cellStyle name="Normal 5 18 9 4 6" xfId="19720" xr:uid="{00000000-0005-0000-0000-0000034D0000}"/>
    <cellStyle name="Normal 5 18 9 4 7" xfId="19721" xr:uid="{00000000-0005-0000-0000-0000044D0000}"/>
    <cellStyle name="Normal 5 18 9 4 8" xfId="19722" xr:uid="{00000000-0005-0000-0000-0000054D0000}"/>
    <cellStyle name="Normal 5 18 9 5" xfId="19723" xr:uid="{00000000-0005-0000-0000-0000064D0000}"/>
    <cellStyle name="Normal 5 18 9 5 2" xfId="19724" xr:uid="{00000000-0005-0000-0000-0000074D0000}"/>
    <cellStyle name="Normal 5 18 9 5 3" xfId="19725" xr:uid="{00000000-0005-0000-0000-0000084D0000}"/>
    <cellStyle name="Normal 5 18 9 5 4" xfId="19726" xr:uid="{00000000-0005-0000-0000-0000094D0000}"/>
    <cellStyle name="Normal 5 18 9 5 5" xfId="19727" xr:uid="{00000000-0005-0000-0000-00000A4D0000}"/>
    <cellStyle name="Normal 5 18 9 5 6" xfId="19728" xr:uid="{00000000-0005-0000-0000-00000B4D0000}"/>
    <cellStyle name="Normal 5 18 9 5 7" xfId="19729" xr:uid="{00000000-0005-0000-0000-00000C4D0000}"/>
    <cellStyle name="Normal 5 18 9 5 8" xfId="19730" xr:uid="{00000000-0005-0000-0000-00000D4D0000}"/>
    <cellStyle name="Normal 5 18 9 6" xfId="19731" xr:uid="{00000000-0005-0000-0000-00000E4D0000}"/>
    <cellStyle name="Normal 5 18 9 7" xfId="19732" xr:uid="{00000000-0005-0000-0000-00000F4D0000}"/>
    <cellStyle name="Normal 5 18 9 8" xfId="19733" xr:uid="{00000000-0005-0000-0000-0000104D0000}"/>
    <cellStyle name="Normal 5 18 9 9" xfId="19734" xr:uid="{00000000-0005-0000-0000-0000114D0000}"/>
    <cellStyle name="Normal 5 19" xfId="19735" xr:uid="{00000000-0005-0000-0000-0000124D0000}"/>
    <cellStyle name="Normal 5 19 10" xfId="19736" xr:uid="{00000000-0005-0000-0000-0000134D0000}"/>
    <cellStyle name="Normal 5 19 10 10" xfId="19737" xr:uid="{00000000-0005-0000-0000-0000144D0000}"/>
    <cellStyle name="Normal 5 19 10 11" xfId="19738" xr:uid="{00000000-0005-0000-0000-0000154D0000}"/>
    <cellStyle name="Normal 5 19 10 12" xfId="19739" xr:uid="{00000000-0005-0000-0000-0000164D0000}"/>
    <cellStyle name="Normal 5 19 10 2" xfId="19740" xr:uid="{00000000-0005-0000-0000-0000174D0000}"/>
    <cellStyle name="Normal 5 19 10 2 2" xfId="19741" xr:uid="{00000000-0005-0000-0000-0000184D0000}"/>
    <cellStyle name="Normal 5 19 10 2 3" xfId="19742" xr:uid="{00000000-0005-0000-0000-0000194D0000}"/>
    <cellStyle name="Normal 5 19 10 2 4" xfId="19743" xr:uid="{00000000-0005-0000-0000-00001A4D0000}"/>
    <cellStyle name="Normal 5 19 10 2 5" xfId="19744" xr:uid="{00000000-0005-0000-0000-00001B4D0000}"/>
    <cellStyle name="Normal 5 19 10 2 6" xfId="19745" xr:uid="{00000000-0005-0000-0000-00001C4D0000}"/>
    <cellStyle name="Normal 5 19 10 2 7" xfId="19746" xr:uid="{00000000-0005-0000-0000-00001D4D0000}"/>
    <cellStyle name="Normal 5 19 10 2 8" xfId="19747" xr:uid="{00000000-0005-0000-0000-00001E4D0000}"/>
    <cellStyle name="Normal 5 19 10 3" xfId="19748" xr:uid="{00000000-0005-0000-0000-00001F4D0000}"/>
    <cellStyle name="Normal 5 19 10 3 2" xfId="19749" xr:uid="{00000000-0005-0000-0000-0000204D0000}"/>
    <cellStyle name="Normal 5 19 10 3 3" xfId="19750" xr:uid="{00000000-0005-0000-0000-0000214D0000}"/>
    <cellStyle name="Normal 5 19 10 3 4" xfId="19751" xr:uid="{00000000-0005-0000-0000-0000224D0000}"/>
    <cellStyle name="Normal 5 19 10 3 5" xfId="19752" xr:uid="{00000000-0005-0000-0000-0000234D0000}"/>
    <cellStyle name="Normal 5 19 10 3 6" xfId="19753" xr:uid="{00000000-0005-0000-0000-0000244D0000}"/>
    <cellStyle name="Normal 5 19 10 3 7" xfId="19754" xr:uid="{00000000-0005-0000-0000-0000254D0000}"/>
    <cellStyle name="Normal 5 19 10 3 8" xfId="19755" xr:uid="{00000000-0005-0000-0000-0000264D0000}"/>
    <cellStyle name="Normal 5 19 10 4" xfId="19756" xr:uid="{00000000-0005-0000-0000-0000274D0000}"/>
    <cellStyle name="Normal 5 19 10 4 2" xfId="19757" xr:uid="{00000000-0005-0000-0000-0000284D0000}"/>
    <cellStyle name="Normal 5 19 10 4 3" xfId="19758" xr:uid="{00000000-0005-0000-0000-0000294D0000}"/>
    <cellStyle name="Normal 5 19 10 4 4" xfId="19759" xr:uid="{00000000-0005-0000-0000-00002A4D0000}"/>
    <cellStyle name="Normal 5 19 10 4 5" xfId="19760" xr:uid="{00000000-0005-0000-0000-00002B4D0000}"/>
    <cellStyle name="Normal 5 19 10 4 6" xfId="19761" xr:uid="{00000000-0005-0000-0000-00002C4D0000}"/>
    <cellStyle name="Normal 5 19 10 4 7" xfId="19762" xr:uid="{00000000-0005-0000-0000-00002D4D0000}"/>
    <cellStyle name="Normal 5 19 10 4 8" xfId="19763" xr:uid="{00000000-0005-0000-0000-00002E4D0000}"/>
    <cellStyle name="Normal 5 19 10 5" xfId="19764" xr:uid="{00000000-0005-0000-0000-00002F4D0000}"/>
    <cellStyle name="Normal 5 19 10 5 2" xfId="19765" xr:uid="{00000000-0005-0000-0000-0000304D0000}"/>
    <cellStyle name="Normal 5 19 10 5 3" xfId="19766" xr:uid="{00000000-0005-0000-0000-0000314D0000}"/>
    <cellStyle name="Normal 5 19 10 5 4" xfId="19767" xr:uid="{00000000-0005-0000-0000-0000324D0000}"/>
    <cellStyle name="Normal 5 19 10 5 5" xfId="19768" xr:uid="{00000000-0005-0000-0000-0000334D0000}"/>
    <cellStyle name="Normal 5 19 10 5 6" xfId="19769" xr:uid="{00000000-0005-0000-0000-0000344D0000}"/>
    <cellStyle name="Normal 5 19 10 5 7" xfId="19770" xr:uid="{00000000-0005-0000-0000-0000354D0000}"/>
    <cellStyle name="Normal 5 19 10 5 8" xfId="19771" xr:uid="{00000000-0005-0000-0000-0000364D0000}"/>
    <cellStyle name="Normal 5 19 10 6" xfId="19772" xr:uid="{00000000-0005-0000-0000-0000374D0000}"/>
    <cellStyle name="Normal 5 19 10 7" xfId="19773" xr:uid="{00000000-0005-0000-0000-0000384D0000}"/>
    <cellStyle name="Normal 5 19 10 8" xfId="19774" xr:uid="{00000000-0005-0000-0000-0000394D0000}"/>
    <cellStyle name="Normal 5 19 10 9" xfId="19775" xr:uid="{00000000-0005-0000-0000-00003A4D0000}"/>
    <cellStyle name="Normal 5 19 11" xfId="19776" xr:uid="{00000000-0005-0000-0000-00003B4D0000}"/>
    <cellStyle name="Normal 5 19 11 10" xfId="19777" xr:uid="{00000000-0005-0000-0000-00003C4D0000}"/>
    <cellStyle name="Normal 5 19 11 11" xfId="19778" xr:uid="{00000000-0005-0000-0000-00003D4D0000}"/>
    <cellStyle name="Normal 5 19 11 12" xfId="19779" xr:uid="{00000000-0005-0000-0000-00003E4D0000}"/>
    <cellStyle name="Normal 5 19 11 2" xfId="19780" xr:uid="{00000000-0005-0000-0000-00003F4D0000}"/>
    <cellStyle name="Normal 5 19 11 2 2" xfId="19781" xr:uid="{00000000-0005-0000-0000-0000404D0000}"/>
    <cellStyle name="Normal 5 19 11 2 3" xfId="19782" xr:uid="{00000000-0005-0000-0000-0000414D0000}"/>
    <cellStyle name="Normal 5 19 11 2 4" xfId="19783" xr:uid="{00000000-0005-0000-0000-0000424D0000}"/>
    <cellStyle name="Normal 5 19 11 2 5" xfId="19784" xr:uid="{00000000-0005-0000-0000-0000434D0000}"/>
    <cellStyle name="Normal 5 19 11 2 6" xfId="19785" xr:uid="{00000000-0005-0000-0000-0000444D0000}"/>
    <cellStyle name="Normal 5 19 11 2 7" xfId="19786" xr:uid="{00000000-0005-0000-0000-0000454D0000}"/>
    <cellStyle name="Normal 5 19 11 2 8" xfId="19787" xr:uid="{00000000-0005-0000-0000-0000464D0000}"/>
    <cellStyle name="Normal 5 19 11 3" xfId="19788" xr:uid="{00000000-0005-0000-0000-0000474D0000}"/>
    <cellStyle name="Normal 5 19 11 3 2" xfId="19789" xr:uid="{00000000-0005-0000-0000-0000484D0000}"/>
    <cellStyle name="Normal 5 19 11 3 3" xfId="19790" xr:uid="{00000000-0005-0000-0000-0000494D0000}"/>
    <cellStyle name="Normal 5 19 11 3 4" xfId="19791" xr:uid="{00000000-0005-0000-0000-00004A4D0000}"/>
    <cellStyle name="Normal 5 19 11 3 5" xfId="19792" xr:uid="{00000000-0005-0000-0000-00004B4D0000}"/>
    <cellStyle name="Normal 5 19 11 3 6" xfId="19793" xr:uid="{00000000-0005-0000-0000-00004C4D0000}"/>
    <cellStyle name="Normal 5 19 11 3 7" xfId="19794" xr:uid="{00000000-0005-0000-0000-00004D4D0000}"/>
    <cellStyle name="Normal 5 19 11 3 8" xfId="19795" xr:uid="{00000000-0005-0000-0000-00004E4D0000}"/>
    <cellStyle name="Normal 5 19 11 4" xfId="19796" xr:uid="{00000000-0005-0000-0000-00004F4D0000}"/>
    <cellStyle name="Normal 5 19 11 4 2" xfId="19797" xr:uid="{00000000-0005-0000-0000-0000504D0000}"/>
    <cellStyle name="Normal 5 19 11 4 3" xfId="19798" xr:uid="{00000000-0005-0000-0000-0000514D0000}"/>
    <cellStyle name="Normal 5 19 11 4 4" xfId="19799" xr:uid="{00000000-0005-0000-0000-0000524D0000}"/>
    <cellStyle name="Normal 5 19 11 4 5" xfId="19800" xr:uid="{00000000-0005-0000-0000-0000534D0000}"/>
    <cellStyle name="Normal 5 19 11 4 6" xfId="19801" xr:uid="{00000000-0005-0000-0000-0000544D0000}"/>
    <cellStyle name="Normal 5 19 11 4 7" xfId="19802" xr:uid="{00000000-0005-0000-0000-0000554D0000}"/>
    <cellStyle name="Normal 5 19 11 4 8" xfId="19803" xr:uid="{00000000-0005-0000-0000-0000564D0000}"/>
    <cellStyle name="Normal 5 19 11 5" xfId="19804" xr:uid="{00000000-0005-0000-0000-0000574D0000}"/>
    <cellStyle name="Normal 5 19 11 5 2" xfId="19805" xr:uid="{00000000-0005-0000-0000-0000584D0000}"/>
    <cellStyle name="Normal 5 19 11 5 3" xfId="19806" xr:uid="{00000000-0005-0000-0000-0000594D0000}"/>
    <cellStyle name="Normal 5 19 11 5 4" xfId="19807" xr:uid="{00000000-0005-0000-0000-00005A4D0000}"/>
    <cellStyle name="Normal 5 19 11 5 5" xfId="19808" xr:uid="{00000000-0005-0000-0000-00005B4D0000}"/>
    <cellStyle name="Normal 5 19 11 5 6" xfId="19809" xr:uid="{00000000-0005-0000-0000-00005C4D0000}"/>
    <cellStyle name="Normal 5 19 11 5 7" xfId="19810" xr:uid="{00000000-0005-0000-0000-00005D4D0000}"/>
    <cellStyle name="Normal 5 19 11 5 8" xfId="19811" xr:uid="{00000000-0005-0000-0000-00005E4D0000}"/>
    <cellStyle name="Normal 5 19 11 6" xfId="19812" xr:uid="{00000000-0005-0000-0000-00005F4D0000}"/>
    <cellStyle name="Normal 5 19 11 7" xfId="19813" xr:uid="{00000000-0005-0000-0000-0000604D0000}"/>
    <cellStyle name="Normal 5 19 11 8" xfId="19814" xr:uid="{00000000-0005-0000-0000-0000614D0000}"/>
    <cellStyle name="Normal 5 19 11 9" xfId="19815" xr:uid="{00000000-0005-0000-0000-0000624D0000}"/>
    <cellStyle name="Normal 5 19 12" xfId="19816" xr:uid="{00000000-0005-0000-0000-0000634D0000}"/>
    <cellStyle name="Normal 5 19 12 10" xfId="19817" xr:uid="{00000000-0005-0000-0000-0000644D0000}"/>
    <cellStyle name="Normal 5 19 12 11" xfId="19818" xr:uid="{00000000-0005-0000-0000-0000654D0000}"/>
    <cellStyle name="Normal 5 19 12 12" xfId="19819" xr:uid="{00000000-0005-0000-0000-0000664D0000}"/>
    <cellStyle name="Normal 5 19 12 2" xfId="19820" xr:uid="{00000000-0005-0000-0000-0000674D0000}"/>
    <cellStyle name="Normal 5 19 12 2 2" xfId="19821" xr:uid="{00000000-0005-0000-0000-0000684D0000}"/>
    <cellStyle name="Normal 5 19 12 2 3" xfId="19822" xr:uid="{00000000-0005-0000-0000-0000694D0000}"/>
    <cellStyle name="Normal 5 19 12 2 4" xfId="19823" xr:uid="{00000000-0005-0000-0000-00006A4D0000}"/>
    <cellStyle name="Normal 5 19 12 2 5" xfId="19824" xr:uid="{00000000-0005-0000-0000-00006B4D0000}"/>
    <cellStyle name="Normal 5 19 12 2 6" xfId="19825" xr:uid="{00000000-0005-0000-0000-00006C4D0000}"/>
    <cellStyle name="Normal 5 19 12 2 7" xfId="19826" xr:uid="{00000000-0005-0000-0000-00006D4D0000}"/>
    <cellStyle name="Normal 5 19 12 2 8" xfId="19827" xr:uid="{00000000-0005-0000-0000-00006E4D0000}"/>
    <cellStyle name="Normal 5 19 12 3" xfId="19828" xr:uid="{00000000-0005-0000-0000-00006F4D0000}"/>
    <cellStyle name="Normal 5 19 12 3 2" xfId="19829" xr:uid="{00000000-0005-0000-0000-0000704D0000}"/>
    <cellStyle name="Normal 5 19 12 3 3" xfId="19830" xr:uid="{00000000-0005-0000-0000-0000714D0000}"/>
    <cellStyle name="Normal 5 19 12 3 4" xfId="19831" xr:uid="{00000000-0005-0000-0000-0000724D0000}"/>
    <cellStyle name="Normal 5 19 12 3 5" xfId="19832" xr:uid="{00000000-0005-0000-0000-0000734D0000}"/>
    <cellStyle name="Normal 5 19 12 3 6" xfId="19833" xr:uid="{00000000-0005-0000-0000-0000744D0000}"/>
    <cellStyle name="Normal 5 19 12 3 7" xfId="19834" xr:uid="{00000000-0005-0000-0000-0000754D0000}"/>
    <cellStyle name="Normal 5 19 12 3 8" xfId="19835" xr:uid="{00000000-0005-0000-0000-0000764D0000}"/>
    <cellStyle name="Normal 5 19 12 4" xfId="19836" xr:uid="{00000000-0005-0000-0000-0000774D0000}"/>
    <cellStyle name="Normal 5 19 12 4 2" xfId="19837" xr:uid="{00000000-0005-0000-0000-0000784D0000}"/>
    <cellStyle name="Normal 5 19 12 4 3" xfId="19838" xr:uid="{00000000-0005-0000-0000-0000794D0000}"/>
    <cellStyle name="Normal 5 19 12 4 4" xfId="19839" xr:uid="{00000000-0005-0000-0000-00007A4D0000}"/>
    <cellStyle name="Normal 5 19 12 4 5" xfId="19840" xr:uid="{00000000-0005-0000-0000-00007B4D0000}"/>
    <cellStyle name="Normal 5 19 12 4 6" xfId="19841" xr:uid="{00000000-0005-0000-0000-00007C4D0000}"/>
    <cellStyle name="Normal 5 19 12 4 7" xfId="19842" xr:uid="{00000000-0005-0000-0000-00007D4D0000}"/>
    <cellStyle name="Normal 5 19 12 4 8" xfId="19843" xr:uid="{00000000-0005-0000-0000-00007E4D0000}"/>
    <cellStyle name="Normal 5 19 12 5" xfId="19844" xr:uid="{00000000-0005-0000-0000-00007F4D0000}"/>
    <cellStyle name="Normal 5 19 12 5 2" xfId="19845" xr:uid="{00000000-0005-0000-0000-0000804D0000}"/>
    <cellStyle name="Normal 5 19 12 5 3" xfId="19846" xr:uid="{00000000-0005-0000-0000-0000814D0000}"/>
    <cellStyle name="Normal 5 19 12 5 4" xfId="19847" xr:uid="{00000000-0005-0000-0000-0000824D0000}"/>
    <cellStyle name="Normal 5 19 12 5 5" xfId="19848" xr:uid="{00000000-0005-0000-0000-0000834D0000}"/>
    <cellStyle name="Normal 5 19 12 5 6" xfId="19849" xr:uid="{00000000-0005-0000-0000-0000844D0000}"/>
    <cellStyle name="Normal 5 19 12 5 7" xfId="19850" xr:uid="{00000000-0005-0000-0000-0000854D0000}"/>
    <cellStyle name="Normal 5 19 12 5 8" xfId="19851" xr:uid="{00000000-0005-0000-0000-0000864D0000}"/>
    <cellStyle name="Normal 5 19 12 6" xfId="19852" xr:uid="{00000000-0005-0000-0000-0000874D0000}"/>
    <cellStyle name="Normal 5 19 12 7" xfId="19853" xr:uid="{00000000-0005-0000-0000-0000884D0000}"/>
    <cellStyle name="Normal 5 19 12 8" xfId="19854" xr:uid="{00000000-0005-0000-0000-0000894D0000}"/>
    <cellStyle name="Normal 5 19 12 9" xfId="19855" xr:uid="{00000000-0005-0000-0000-00008A4D0000}"/>
    <cellStyle name="Normal 5 19 13" xfId="19856" xr:uid="{00000000-0005-0000-0000-00008B4D0000}"/>
    <cellStyle name="Normal 5 19 13 10" xfId="19857" xr:uid="{00000000-0005-0000-0000-00008C4D0000}"/>
    <cellStyle name="Normal 5 19 13 11" xfId="19858" xr:uid="{00000000-0005-0000-0000-00008D4D0000}"/>
    <cellStyle name="Normal 5 19 13 12" xfId="19859" xr:uid="{00000000-0005-0000-0000-00008E4D0000}"/>
    <cellStyle name="Normal 5 19 13 2" xfId="19860" xr:uid="{00000000-0005-0000-0000-00008F4D0000}"/>
    <cellStyle name="Normal 5 19 13 2 2" xfId="19861" xr:uid="{00000000-0005-0000-0000-0000904D0000}"/>
    <cellStyle name="Normal 5 19 13 2 3" xfId="19862" xr:uid="{00000000-0005-0000-0000-0000914D0000}"/>
    <cellStyle name="Normal 5 19 13 2 4" xfId="19863" xr:uid="{00000000-0005-0000-0000-0000924D0000}"/>
    <cellStyle name="Normal 5 19 13 2 5" xfId="19864" xr:uid="{00000000-0005-0000-0000-0000934D0000}"/>
    <cellStyle name="Normal 5 19 13 2 6" xfId="19865" xr:uid="{00000000-0005-0000-0000-0000944D0000}"/>
    <cellStyle name="Normal 5 19 13 2 7" xfId="19866" xr:uid="{00000000-0005-0000-0000-0000954D0000}"/>
    <cellStyle name="Normal 5 19 13 2 8" xfId="19867" xr:uid="{00000000-0005-0000-0000-0000964D0000}"/>
    <cellStyle name="Normal 5 19 13 3" xfId="19868" xr:uid="{00000000-0005-0000-0000-0000974D0000}"/>
    <cellStyle name="Normal 5 19 13 3 2" xfId="19869" xr:uid="{00000000-0005-0000-0000-0000984D0000}"/>
    <cellStyle name="Normal 5 19 13 3 3" xfId="19870" xr:uid="{00000000-0005-0000-0000-0000994D0000}"/>
    <cellStyle name="Normal 5 19 13 3 4" xfId="19871" xr:uid="{00000000-0005-0000-0000-00009A4D0000}"/>
    <cellStyle name="Normal 5 19 13 3 5" xfId="19872" xr:uid="{00000000-0005-0000-0000-00009B4D0000}"/>
    <cellStyle name="Normal 5 19 13 3 6" xfId="19873" xr:uid="{00000000-0005-0000-0000-00009C4D0000}"/>
    <cellStyle name="Normal 5 19 13 3 7" xfId="19874" xr:uid="{00000000-0005-0000-0000-00009D4D0000}"/>
    <cellStyle name="Normal 5 19 13 3 8" xfId="19875" xr:uid="{00000000-0005-0000-0000-00009E4D0000}"/>
    <cellStyle name="Normal 5 19 13 4" xfId="19876" xr:uid="{00000000-0005-0000-0000-00009F4D0000}"/>
    <cellStyle name="Normal 5 19 13 4 2" xfId="19877" xr:uid="{00000000-0005-0000-0000-0000A04D0000}"/>
    <cellStyle name="Normal 5 19 13 4 3" xfId="19878" xr:uid="{00000000-0005-0000-0000-0000A14D0000}"/>
    <cellStyle name="Normal 5 19 13 4 4" xfId="19879" xr:uid="{00000000-0005-0000-0000-0000A24D0000}"/>
    <cellStyle name="Normal 5 19 13 4 5" xfId="19880" xr:uid="{00000000-0005-0000-0000-0000A34D0000}"/>
    <cellStyle name="Normal 5 19 13 4 6" xfId="19881" xr:uid="{00000000-0005-0000-0000-0000A44D0000}"/>
    <cellStyle name="Normal 5 19 13 4 7" xfId="19882" xr:uid="{00000000-0005-0000-0000-0000A54D0000}"/>
    <cellStyle name="Normal 5 19 13 4 8" xfId="19883" xr:uid="{00000000-0005-0000-0000-0000A64D0000}"/>
    <cellStyle name="Normal 5 19 13 5" xfId="19884" xr:uid="{00000000-0005-0000-0000-0000A74D0000}"/>
    <cellStyle name="Normal 5 19 13 5 2" xfId="19885" xr:uid="{00000000-0005-0000-0000-0000A84D0000}"/>
    <cellStyle name="Normal 5 19 13 5 3" xfId="19886" xr:uid="{00000000-0005-0000-0000-0000A94D0000}"/>
    <cellStyle name="Normal 5 19 13 5 4" xfId="19887" xr:uid="{00000000-0005-0000-0000-0000AA4D0000}"/>
    <cellStyle name="Normal 5 19 13 5 5" xfId="19888" xr:uid="{00000000-0005-0000-0000-0000AB4D0000}"/>
    <cellStyle name="Normal 5 19 13 5 6" xfId="19889" xr:uid="{00000000-0005-0000-0000-0000AC4D0000}"/>
    <cellStyle name="Normal 5 19 13 5 7" xfId="19890" xr:uid="{00000000-0005-0000-0000-0000AD4D0000}"/>
    <cellStyle name="Normal 5 19 13 5 8" xfId="19891" xr:uid="{00000000-0005-0000-0000-0000AE4D0000}"/>
    <cellStyle name="Normal 5 19 13 6" xfId="19892" xr:uid="{00000000-0005-0000-0000-0000AF4D0000}"/>
    <cellStyle name="Normal 5 19 13 7" xfId="19893" xr:uid="{00000000-0005-0000-0000-0000B04D0000}"/>
    <cellStyle name="Normal 5 19 13 8" xfId="19894" xr:uid="{00000000-0005-0000-0000-0000B14D0000}"/>
    <cellStyle name="Normal 5 19 13 9" xfId="19895" xr:uid="{00000000-0005-0000-0000-0000B24D0000}"/>
    <cellStyle name="Normal 5 19 14" xfId="19896" xr:uid="{00000000-0005-0000-0000-0000B34D0000}"/>
    <cellStyle name="Normal 5 19 14 10" xfId="19897" xr:uid="{00000000-0005-0000-0000-0000B44D0000}"/>
    <cellStyle name="Normal 5 19 14 11" xfId="19898" xr:uid="{00000000-0005-0000-0000-0000B54D0000}"/>
    <cellStyle name="Normal 5 19 14 12" xfId="19899" xr:uid="{00000000-0005-0000-0000-0000B64D0000}"/>
    <cellStyle name="Normal 5 19 14 2" xfId="19900" xr:uid="{00000000-0005-0000-0000-0000B74D0000}"/>
    <cellStyle name="Normal 5 19 14 2 2" xfId="19901" xr:uid="{00000000-0005-0000-0000-0000B84D0000}"/>
    <cellStyle name="Normal 5 19 14 2 3" xfId="19902" xr:uid="{00000000-0005-0000-0000-0000B94D0000}"/>
    <cellStyle name="Normal 5 19 14 2 4" xfId="19903" xr:uid="{00000000-0005-0000-0000-0000BA4D0000}"/>
    <cellStyle name="Normal 5 19 14 2 5" xfId="19904" xr:uid="{00000000-0005-0000-0000-0000BB4D0000}"/>
    <cellStyle name="Normal 5 19 14 2 6" xfId="19905" xr:uid="{00000000-0005-0000-0000-0000BC4D0000}"/>
    <cellStyle name="Normal 5 19 14 2 7" xfId="19906" xr:uid="{00000000-0005-0000-0000-0000BD4D0000}"/>
    <cellStyle name="Normal 5 19 14 2 8" xfId="19907" xr:uid="{00000000-0005-0000-0000-0000BE4D0000}"/>
    <cellStyle name="Normal 5 19 14 3" xfId="19908" xr:uid="{00000000-0005-0000-0000-0000BF4D0000}"/>
    <cellStyle name="Normal 5 19 14 3 2" xfId="19909" xr:uid="{00000000-0005-0000-0000-0000C04D0000}"/>
    <cellStyle name="Normal 5 19 14 3 3" xfId="19910" xr:uid="{00000000-0005-0000-0000-0000C14D0000}"/>
    <cellStyle name="Normal 5 19 14 3 4" xfId="19911" xr:uid="{00000000-0005-0000-0000-0000C24D0000}"/>
    <cellStyle name="Normal 5 19 14 3 5" xfId="19912" xr:uid="{00000000-0005-0000-0000-0000C34D0000}"/>
    <cellStyle name="Normal 5 19 14 3 6" xfId="19913" xr:uid="{00000000-0005-0000-0000-0000C44D0000}"/>
    <cellStyle name="Normal 5 19 14 3 7" xfId="19914" xr:uid="{00000000-0005-0000-0000-0000C54D0000}"/>
    <cellStyle name="Normal 5 19 14 3 8" xfId="19915" xr:uid="{00000000-0005-0000-0000-0000C64D0000}"/>
    <cellStyle name="Normal 5 19 14 4" xfId="19916" xr:uid="{00000000-0005-0000-0000-0000C74D0000}"/>
    <cellStyle name="Normal 5 19 14 4 2" xfId="19917" xr:uid="{00000000-0005-0000-0000-0000C84D0000}"/>
    <cellStyle name="Normal 5 19 14 4 3" xfId="19918" xr:uid="{00000000-0005-0000-0000-0000C94D0000}"/>
    <cellStyle name="Normal 5 19 14 4 4" xfId="19919" xr:uid="{00000000-0005-0000-0000-0000CA4D0000}"/>
    <cellStyle name="Normal 5 19 14 4 5" xfId="19920" xr:uid="{00000000-0005-0000-0000-0000CB4D0000}"/>
    <cellStyle name="Normal 5 19 14 4 6" xfId="19921" xr:uid="{00000000-0005-0000-0000-0000CC4D0000}"/>
    <cellStyle name="Normal 5 19 14 4 7" xfId="19922" xr:uid="{00000000-0005-0000-0000-0000CD4D0000}"/>
    <cellStyle name="Normal 5 19 14 4 8" xfId="19923" xr:uid="{00000000-0005-0000-0000-0000CE4D0000}"/>
    <cellStyle name="Normal 5 19 14 5" xfId="19924" xr:uid="{00000000-0005-0000-0000-0000CF4D0000}"/>
    <cellStyle name="Normal 5 19 14 5 2" xfId="19925" xr:uid="{00000000-0005-0000-0000-0000D04D0000}"/>
    <cellStyle name="Normal 5 19 14 5 3" xfId="19926" xr:uid="{00000000-0005-0000-0000-0000D14D0000}"/>
    <cellStyle name="Normal 5 19 14 5 4" xfId="19927" xr:uid="{00000000-0005-0000-0000-0000D24D0000}"/>
    <cellStyle name="Normal 5 19 14 5 5" xfId="19928" xr:uid="{00000000-0005-0000-0000-0000D34D0000}"/>
    <cellStyle name="Normal 5 19 14 5 6" xfId="19929" xr:uid="{00000000-0005-0000-0000-0000D44D0000}"/>
    <cellStyle name="Normal 5 19 14 5 7" xfId="19930" xr:uid="{00000000-0005-0000-0000-0000D54D0000}"/>
    <cellStyle name="Normal 5 19 14 5 8" xfId="19931" xr:uid="{00000000-0005-0000-0000-0000D64D0000}"/>
    <cellStyle name="Normal 5 19 14 6" xfId="19932" xr:uid="{00000000-0005-0000-0000-0000D74D0000}"/>
    <cellStyle name="Normal 5 19 14 7" xfId="19933" xr:uid="{00000000-0005-0000-0000-0000D84D0000}"/>
    <cellStyle name="Normal 5 19 14 8" xfId="19934" xr:uid="{00000000-0005-0000-0000-0000D94D0000}"/>
    <cellStyle name="Normal 5 19 14 9" xfId="19935" xr:uid="{00000000-0005-0000-0000-0000DA4D0000}"/>
    <cellStyle name="Normal 5 19 15" xfId="19936" xr:uid="{00000000-0005-0000-0000-0000DB4D0000}"/>
    <cellStyle name="Normal 5 19 15 10" xfId="19937" xr:uid="{00000000-0005-0000-0000-0000DC4D0000}"/>
    <cellStyle name="Normal 5 19 15 11" xfId="19938" xr:uid="{00000000-0005-0000-0000-0000DD4D0000}"/>
    <cellStyle name="Normal 5 19 15 12" xfId="19939" xr:uid="{00000000-0005-0000-0000-0000DE4D0000}"/>
    <cellStyle name="Normal 5 19 15 2" xfId="19940" xr:uid="{00000000-0005-0000-0000-0000DF4D0000}"/>
    <cellStyle name="Normal 5 19 15 2 2" xfId="19941" xr:uid="{00000000-0005-0000-0000-0000E04D0000}"/>
    <cellStyle name="Normal 5 19 15 2 3" xfId="19942" xr:uid="{00000000-0005-0000-0000-0000E14D0000}"/>
    <cellStyle name="Normal 5 19 15 2 4" xfId="19943" xr:uid="{00000000-0005-0000-0000-0000E24D0000}"/>
    <cellStyle name="Normal 5 19 15 2 5" xfId="19944" xr:uid="{00000000-0005-0000-0000-0000E34D0000}"/>
    <cellStyle name="Normal 5 19 15 2 6" xfId="19945" xr:uid="{00000000-0005-0000-0000-0000E44D0000}"/>
    <cellStyle name="Normal 5 19 15 2 7" xfId="19946" xr:uid="{00000000-0005-0000-0000-0000E54D0000}"/>
    <cellStyle name="Normal 5 19 15 2 8" xfId="19947" xr:uid="{00000000-0005-0000-0000-0000E64D0000}"/>
    <cellStyle name="Normal 5 19 15 3" xfId="19948" xr:uid="{00000000-0005-0000-0000-0000E74D0000}"/>
    <cellStyle name="Normal 5 19 15 3 2" xfId="19949" xr:uid="{00000000-0005-0000-0000-0000E84D0000}"/>
    <cellStyle name="Normal 5 19 15 3 3" xfId="19950" xr:uid="{00000000-0005-0000-0000-0000E94D0000}"/>
    <cellStyle name="Normal 5 19 15 3 4" xfId="19951" xr:uid="{00000000-0005-0000-0000-0000EA4D0000}"/>
    <cellStyle name="Normal 5 19 15 3 5" xfId="19952" xr:uid="{00000000-0005-0000-0000-0000EB4D0000}"/>
    <cellStyle name="Normal 5 19 15 3 6" xfId="19953" xr:uid="{00000000-0005-0000-0000-0000EC4D0000}"/>
    <cellStyle name="Normal 5 19 15 3 7" xfId="19954" xr:uid="{00000000-0005-0000-0000-0000ED4D0000}"/>
    <cellStyle name="Normal 5 19 15 3 8" xfId="19955" xr:uid="{00000000-0005-0000-0000-0000EE4D0000}"/>
    <cellStyle name="Normal 5 19 15 4" xfId="19956" xr:uid="{00000000-0005-0000-0000-0000EF4D0000}"/>
    <cellStyle name="Normal 5 19 15 4 2" xfId="19957" xr:uid="{00000000-0005-0000-0000-0000F04D0000}"/>
    <cellStyle name="Normal 5 19 15 4 3" xfId="19958" xr:uid="{00000000-0005-0000-0000-0000F14D0000}"/>
    <cellStyle name="Normal 5 19 15 4 4" xfId="19959" xr:uid="{00000000-0005-0000-0000-0000F24D0000}"/>
    <cellStyle name="Normal 5 19 15 4 5" xfId="19960" xr:uid="{00000000-0005-0000-0000-0000F34D0000}"/>
    <cellStyle name="Normal 5 19 15 4 6" xfId="19961" xr:uid="{00000000-0005-0000-0000-0000F44D0000}"/>
    <cellStyle name="Normal 5 19 15 4 7" xfId="19962" xr:uid="{00000000-0005-0000-0000-0000F54D0000}"/>
    <cellStyle name="Normal 5 19 15 4 8" xfId="19963" xr:uid="{00000000-0005-0000-0000-0000F64D0000}"/>
    <cellStyle name="Normal 5 19 15 5" xfId="19964" xr:uid="{00000000-0005-0000-0000-0000F74D0000}"/>
    <cellStyle name="Normal 5 19 15 5 2" xfId="19965" xr:uid="{00000000-0005-0000-0000-0000F84D0000}"/>
    <cellStyle name="Normal 5 19 15 5 3" xfId="19966" xr:uid="{00000000-0005-0000-0000-0000F94D0000}"/>
    <cellStyle name="Normal 5 19 15 5 4" xfId="19967" xr:uid="{00000000-0005-0000-0000-0000FA4D0000}"/>
    <cellStyle name="Normal 5 19 15 5 5" xfId="19968" xr:uid="{00000000-0005-0000-0000-0000FB4D0000}"/>
    <cellStyle name="Normal 5 19 15 5 6" xfId="19969" xr:uid="{00000000-0005-0000-0000-0000FC4D0000}"/>
    <cellStyle name="Normal 5 19 15 5 7" xfId="19970" xr:uid="{00000000-0005-0000-0000-0000FD4D0000}"/>
    <cellStyle name="Normal 5 19 15 5 8" xfId="19971" xr:uid="{00000000-0005-0000-0000-0000FE4D0000}"/>
    <cellStyle name="Normal 5 19 15 6" xfId="19972" xr:uid="{00000000-0005-0000-0000-0000FF4D0000}"/>
    <cellStyle name="Normal 5 19 15 7" xfId="19973" xr:uid="{00000000-0005-0000-0000-0000004E0000}"/>
    <cellStyle name="Normal 5 19 15 8" xfId="19974" xr:uid="{00000000-0005-0000-0000-0000014E0000}"/>
    <cellStyle name="Normal 5 19 15 9" xfId="19975" xr:uid="{00000000-0005-0000-0000-0000024E0000}"/>
    <cellStyle name="Normal 5 19 16" xfId="19976" xr:uid="{00000000-0005-0000-0000-0000034E0000}"/>
    <cellStyle name="Normal 5 19 16 10" xfId="19977" xr:uid="{00000000-0005-0000-0000-0000044E0000}"/>
    <cellStyle name="Normal 5 19 16 11" xfId="19978" xr:uid="{00000000-0005-0000-0000-0000054E0000}"/>
    <cellStyle name="Normal 5 19 16 12" xfId="19979" xr:uid="{00000000-0005-0000-0000-0000064E0000}"/>
    <cellStyle name="Normal 5 19 16 2" xfId="19980" xr:uid="{00000000-0005-0000-0000-0000074E0000}"/>
    <cellStyle name="Normal 5 19 16 2 2" xfId="19981" xr:uid="{00000000-0005-0000-0000-0000084E0000}"/>
    <cellStyle name="Normal 5 19 16 2 3" xfId="19982" xr:uid="{00000000-0005-0000-0000-0000094E0000}"/>
    <cellStyle name="Normal 5 19 16 2 4" xfId="19983" xr:uid="{00000000-0005-0000-0000-00000A4E0000}"/>
    <cellStyle name="Normal 5 19 16 2 5" xfId="19984" xr:uid="{00000000-0005-0000-0000-00000B4E0000}"/>
    <cellStyle name="Normal 5 19 16 2 6" xfId="19985" xr:uid="{00000000-0005-0000-0000-00000C4E0000}"/>
    <cellStyle name="Normal 5 19 16 2 7" xfId="19986" xr:uid="{00000000-0005-0000-0000-00000D4E0000}"/>
    <cellStyle name="Normal 5 19 16 2 8" xfId="19987" xr:uid="{00000000-0005-0000-0000-00000E4E0000}"/>
    <cellStyle name="Normal 5 19 16 3" xfId="19988" xr:uid="{00000000-0005-0000-0000-00000F4E0000}"/>
    <cellStyle name="Normal 5 19 16 3 2" xfId="19989" xr:uid="{00000000-0005-0000-0000-0000104E0000}"/>
    <cellStyle name="Normal 5 19 16 3 3" xfId="19990" xr:uid="{00000000-0005-0000-0000-0000114E0000}"/>
    <cellStyle name="Normal 5 19 16 3 4" xfId="19991" xr:uid="{00000000-0005-0000-0000-0000124E0000}"/>
    <cellStyle name="Normal 5 19 16 3 5" xfId="19992" xr:uid="{00000000-0005-0000-0000-0000134E0000}"/>
    <cellStyle name="Normal 5 19 16 3 6" xfId="19993" xr:uid="{00000000-0005-0000-0000-0000144E0000}"/>
    <cellStyle name="Normal 5 19 16 3 7" xfId="19994" xr:uid="{00000000-0005-0000-0000-0000154E0000}"/>
    <cellStyle name="Normal 5 19 16 3 8" xfId="19995" xr:uid="{00000000-0005-0000-0000-0000164E0000}"/>
    <cellStyle name="Normal 5 19 16 4" xfId="19996" xr:uid="{00000000-0005-0000-0000-0000174E0000}"/>
    <cellStyle name="Normal 5 19 16 4 2" xfId="19997" xr:uid="{00000000-0005-0000-0000-0000184E0000}"/>
    <cellStyle name="Normal 5 19 16 4 3" xfId="19998" xr:uid="{00000000-0005-0000-0000-0000194E0000}"/>
    <cellStyle name="Normal 5 19 16 4 4" xfId="19999" xr:uid="{00000000-0005-0000-0000-00001A4E0000}"/>
    <cellStyle name="Normal 5 19 16 4 5" xfId="20000" xr:uid="{00000000-0005-0000-0000-00001B4E0000}"/>
    <cellStyle name="Normal 5 19 16 4 6" xfId="20001" xr:uid="{00000000-0005-0000-0000-00001C4E0000}"/>
    <cellStyle name="Normal 5 19 16 4 7" xfId="20002" xr:uid="{00000000-0005-0000-0000-00001D4E0000}"/>
    <cellStyle name="Normal 5 19 16 4 8" xfId="20003" xr:uid="{00000000-0005-0000-0000-00001E4E0000}"/>
    <cellStyle name="Normal 5 19 16 5" xfId="20004" xr:uid="{00000000-0005-0000-0000-00001F4E0000}"/>
    <cellStyle name="Normal 5 19 16 5 2" xfId="20005" xr:uid="{00000000-0005-0000-0000-0000204E0000}"/>
    <cellStyle name="Normal 5 19 16 5 3" xfId="20006" xr:uid="{00000000-0005-0000-0000-0000214E0000}"/>
    <cellStyle name="Normal 5 19 16 5 4" xfId="20007" xr:uid="{00000000-0005-0000-0000-0000224E0000}"/>
    <cellStyle name="Normal 5 19 16 5 5" xfId="20008" xr:uid="{00000000-0005-0000-0000-0000234E0000}"/>
    <cellStyle name="Normal 5 19 16 5 6" xfId="20009" xr:uid="{00000000-0005-0000-0000-0000244E0000}"/>
    <cellStyle name="Normal 5 19 16 5 7" xfId="20010" xr:uid="{00000000-0005-0000-0000-0000254E0000}"/>
    <cellStyle name="Normal 5 19 16 5 8" xfId="20011" xr:uid="{00000000-0005-0000-0000-0000264E0000}"/>
    <cellStyle name="Normal 5 19 16 6" xfId="20012" xr:uid="{00000000-0005-0000-0000-0000274E0000}"/>
    <cellStyle name="Normal 5 19 16 7" xfId="20013" xr:uid="{00000000-0005-0000-0000-0000284E0000}"/>
    <cellStyle name="Normal 5 19 16 8" xfId="20014" xr:uid="{00000000-0005-0000-0000-0000294E0000}"/>
    <cellStyle name="Normal 5 19 16 9" xfId="20015" xr:uid="{00000000-0005-0000-0000-00002A4E0000}"/>
    <cellStyle name="Normal 5 19 17" xfId="20016" xr:uid="{00000000-0005-0000-0000-00002B4E0000}"/>
    <cellStyle name="Normal 5 19 17 2" xfId="20017" xr:uid="{00000000-0005-0000-0000-00002C4E0000}"/>
    <cellStyle name="Normal 5 19 17 3" xfId="20018" xr:uid="{00000000-0005-0000-0000-00002D4E0000}"/>
    <cellStyle name="Normal 5 19 17 4" xfId="20019" xr:uid="{00000000-0005-0000-0000-00002E4E0000}"/>
    <cellStyle name="Normal 5 19 17 5" xfId="20020" xr:uid="{00000000-0005-0000-0000-00002F4E0000}"/>
    <cellStyle name="Normal 5 19 17 6" xfId="20021" xr:uid="{00000000-0005-0000-0000-0000304E0000}"/>
    <cellStyle name="Normal 5 19 17 7" xfId="20022" xr:uid="{00000000-0005-0000-0000-0000314E0000}"/>
    <cellStyle name="Normal 5 19 17 8" xfId="20023" xr:uid="{00000000-0005-0000-0000-0000324E0000}"/>
    <cellStyle name="Normal 5 19 18" xfId="20024" xr:uid="{00000000-0005-0000-0000-0000334E0000}"/>
    <cellStyle name="Normal 5 19 18 2" xfId="20025" xr:uid="{00000000-0005-0000-0000-0000344E0000}"/>
    <cellStyle name="Normal 5 19 18 3" xfId="20026" xr:uid="{00000000-0005-0000-0000-0000354E0000}"/>
    <cellStyle name="Normal 5 19 18 4" xfId="20027" xr:uid="{00000000-0005-0000-0000-0000364E0000}"/>
    <cellStyle name="Normal 5 19 18 5" xfId="20028" xr:uid="{00000000-0005-0000-0000-0000374E0000}"/>
    <cellStyle name="Normal 5 19 18 6" xfId="20029" xr:uid="{00000000-0005-0000-0000-0000384E0000}"/>
    <cellStyle name="Normal 5 19 18 7" xfId="20030" xr:uid="{00000000-0005-0000-0000-0000394E0000}"/>
    <cellStyle name="Normal 5 19 18 8" xfId="20031" xr:uid="{00000000-0005-0000-0000-00003A4E0000}"/>
    <cellStyle name="Normal 5 19 19" xfId="20032" xr:uid="{00000000-0005-0000-0000-00003B4E0000}"/>
    <cellStyle name="Normal 5 19 19 2" xfId="20033" xr:uid="{00000000-0005-0000-0000-00003C4E0000}"/>
    <cellStyle name="Normal 5 19 19 3" xfId="20034" xr:uid="{00000000-0005-0000-0000-00003D4E0000}"/>
    <cellStyle name="Normal 5 19 19 4" xfId="20035" xr:uid="{00000000-0005-0000-0000-00003E4E0000}"/>
    <cellStyle name="Normal 5 19 19 5" xfId="20036" xr:uid="{00000000-0005-0000-0000-00003F4E0000}"/>
    <cellStyle name="Normal 5 19 19 6" xfId="20037" xr:uid="{00000000-0005-0000-0000-0000404E0000}"/>
    <cellStyle name="Normal 5 19 19 7" xfId="20038" xr:uid="{00000000-0005-0000-0000-0000414E0000}"/>
    <cellStyle name="Normal 5 19 19 8" xfId="20039" xr:uid="{00000000-0005-0000-0000-0000424E0000}"/>
    <cellStyle name="Normal 5 19 2" xfId="20040" xr:uid="{00000000-0005-0000-0000-0000434E0000}"/>
    <cellStyle name="Normal 5 19 2 10" xfId="20041" xr:uid="{00000000-0005-0000-0000-0000444E0000}"/>
    <cellStyle name="Normal 5 19 2 10 10" xfId="20042" xr:uid="{00000000-0005-0000-0000-0000454E0000}"/>
    <cellStyle name="Normal 5 19 2 10 11" xfId="20043" xr:uid="{00000000-0005-0000-0000-0000464E0000}"/>
    <cellStyle name="Normal 5 19 2 10 12" xfId="20044" xr:uid="{00000000-0005-0000-0000-0000474E0000}"/>
    <cellStyle name="Normal 5 19 2 10 2" xfId="20045" xr:uid="{00000000-0005-0000-0000-0000484E0000}"/>
    <cellStyle name="Normal 5 19 2 10 2 2" xfId="20046" xr:uid="{00000000-0005-0000-0000-0000494E0000}"/>
    <cellStyle name="Normal 5 19 2 10 2 3" xfId="20047" xr:uid="{00000000-0005-0000-0000-00004A4E0000}"/>
    <cellStyle name="Normal 5 19 2 10 2 4" xfId="20048" xr:uid="{00000000-0005-0000-0000-00004B4E0000}"/>
    <cellStyle name="Normal 5 19 2 10 2 5" xfId="20049" xr:uid="{00000000-0005-0000-0000-00004C4E0000}"/>
    <cellStyle name="Normal 5 19 2 10 2 6" xfId="20050" xr:uid="{00000000-0005-0000-0000-00004D4E0000}"/>
    <cellStyle name="Normal 5 19 2 10 2 7" xfId="20051" xr:uid="{00000000-0005-0000-0000-00004E4E0000}"/>
    <cellStyle name="Normal 5 19 2 10 2 8" xfId="20052" xr:uid="{00000000-0005-0000-0000-00004F4E0000}"/>
    <cellStyle name="Normal 5 19 2 10 3" xfId="20053" xr:uid="{00000000-0005-0000-0000-0000504E0000}"/>
    <cellStyle name="Normal 5 19 2 10 3 2" xfId="20054" xr:uid="{00000000-0005-0000-0000-0000514E0000}"/>
    <cellStyle name="Normal 5 19 2 10 3 3" xfId="20055" xr:uid="{00000000-0005-0000-0000-0000524E0000}"/>
    <cellStyle name="Normal 5 19 2 10 3 4" xfId="20056" xr:uid="{00000000-0005-0000-0000-0000534E0000}"/>
    <cellStyle name="Normal 5 19 2 10 3 5" xfId="20057" xr:uid="{00000000-0005-0000-0000-0000544E0000}"/>
    <cellStyle name="Normal 5 19 2 10 3 6" xfId="20058" xr:uid="{00000000-0005-0000-0000-0000554E0000}"/>
    <cellStyle name="Normal 5 19 2 10 3 7" xfId="20059" xr:uid="{00000000-0005-0000-0000-0000564E0000}"/>
    <cellStyle name="Normal 5 19 2 10 3 8" xfId="20060" xr:uid="{00000000-0005-0000-0000-0000574E0000}"/>
    <cellStyle name="Normal 5 19 2 10 4" xfId="20061" xr:uid="{00000000-0005-0000-0000-0000584E0000}"/>
    <cellStyle name="Normal 5 19 2 10 4 2" xfId="20062" xr:uid="{00000000-0005-0000-0000-0000594E0000}"/>
    <cellStyle name="Normal 5 19 2 10 4 3" xfId="20063" xr:uid="{00000000-0005-0000-0000-00005A4E0000}"/>
    <cellStyle name="Normal 5 19 2 10 4 4" xfId="20064" xr:uid="{00000000-0005-0000-0000-00005B4E0000}"/>
    <cellStyle name="Normal 5 19 2 10 4 5" xfId="20065" xr:uid="{00000000-0005-0000-0000-00005C4E0000}"/>
    <cellStyle name="Normal 5 19 2 10 4 6" xfId="20066" xr:uid="{00000000-0005-0000-0000-00005D4E0000}"/>
    <cellStyle name="Normal 5 19 2 10 4 7" xfId="20067" xr:uid="{00000000-0005-0000-0000-00005E4E0000}"/>
    <cellStyle name="Normal 5 19 2 10 4 8" xfId="20068" xr:uid="{00000000-0005-0000-0000-00005F4E0000}"/>
    <cellStyle name="Normal 5 19 2 10 5" xfId="20069" xr:uid="{00000000-0005-0000-0000-0000604E0000}"/>
    <cellStyle name="Normal 5 19 2 10 5 2" xfId="20070" xr:uid="{00000000-0005-0000-0000-0000614E0000}"/>
    <cellStyle name="Normal 5 19 2 10 5 3" xfId="20071" xr:uid="{00000000-0005-0000-0000-0000624E0000}"/>
    <cellStyle name="Normal 5 19 2 10 5 4" xfId="20072" xr:uid="{00000000-0005-0000-0000-0000634E0000}"/>
    <cellStyle name="Normal 5 19 2 10 5 5" xfId="20073" xr:uid="{00000000-0005-0000-0000-0000644E0000}"/>
    <cellStyle name="Normal 5 19 2 10 5 6" xfId="20074" xr:uid="{00000000-0005-0000-0000-0000654E0000}"/>
    <cellStyle name="Normal 5 19 2 10 5 7" xfId="20075" xr:uid="{00000000-0005-0000-0000-0000664E0000}"/>
    <cellStyle name="Normal 5 19 2 10 5 8" xfId="20076" xr:uid="{00000000-0005-0000-0000-0000674E0000}"/>
    <cellStyle name="Normal 5 19 2 10 6" xfId="20077" xr:uid="{00000000-0005-0000-0000-0000684E0000}"/>
    <cellStyle name="Normal 5 19 2 10 7" xfId="20078" xr:uid="{00000000-0005-0000-0000-0000694E0000}"/>
    <cellStyle name="Normal 5 19 2 10 8" xfId="20079" xr:uid="{00000000-0005-0000-0000-00006A4E0000}"/>
    <cellStyle name="Normal 5 19 2 10 9" xfId="20080" xr:uid="{00000000-0005-0000-0000-00006B4E0000}"/>
    <cellStyle name="Normal 5 19 2 11" xfId="20081" xr:uid="{00000000-0005-0000-0000-00006C4E0000}"/>
    <cellStyle name="Normal 5 19 2 11 10" xfId="20082" xr:uid="{00000000-0005-0000-0000-00006D4E0000}"/>
    <cellStyle name="Normal 5 19 2 11 11" xfId="20083" xr:uid="{00000000-0005-0000-0000-00006E4E0000}"/>
    <cellStyle name="Normal 5 19 2 11 12" xfId="20084" xr:uid="{00000000-0005-0000-0000-00006F4E0000}"/>
    <cellStyle name="Normal 5 19 2 11 2" xfId="20085" xr:uid="{00000000-0005-0000-0000-0000704E0000}"/>
    <cellStyle name="Normal 5 19 2 11 2 2" xfId="20086" xr:uid="{00000000-0005-0000-0000-0000714E0000}"/>
    <cellStyle name="Normal 5 19 2 11 2 3" xfId="20087" xr:uid="{00000000-0005-0000-0000-0000724E0000}"/>
    <cellStyle name="Normal 5 19 2 11 2 4" xfId="20088" xr:uid="{00000000-0005-0000-0000-0000734E0000}"/>
    <cellStyle name="Normal 5 19 2 11 2 5" xfId="20089" xr:uid="{00000000-0005-0000-0000-0000744E0000}"/>
    <cellStyle name="Normal 5 19 2 11 2 6" xfId="20090" xr:uid="{00000000-0005-0000-0000-0000754E0000}"/>
    <cellStyle name="Normal 5 19 2 11 2 7" xfId="20091" xr:uid="{00000000-0005-0000-0000-0000764E0000}"/>
    <cellStyle name="Normal 5 19 2 11 2 8" xfId="20092" xr:uid="{00000000-0005-0000-0000-0000774E0000}"/>
    <cellStyle name="Normal 5 19 2 11 3" xfId="20093" xr:uid="{00000000-0005-0000-0000-0000784E0000}"/>
    <cellStyle name="Normal 5 19 2 11 3 2" xfId="20094" xr:uid="{00000000-0005-0000-0000-0000794E0000}"/>
    <cellStyle name="Normal 5 19 2 11 3 3" xfId="20095" xr:uid="{00000000-0005-0000-0000-00007A4E0000}"/>
    <cellStyle name="Normal 5 19 2 11 3 4" xfId="20096" xr:uid="{00000000-0005-0000-0000-00007B4E0000}"/>
    <cellStyle name="Normal 5 19 2 11 3 5" xfId="20097" xr:uid="{00000000-0005-0000-0000-00007C4E0000}"/>
    <cellStyle name="Normal 5 19 2 11 3 6" xfId="20098" xr:uid="{00000000-0005-0000-0000-00007D4E0000}"/>
    <cellStyle name="Normal 5 19 2 11 3 7" xfId="20099" xr:uid="{00000000-0005-0000-0000-00007E4E0000}"/>
    <cellStyle name="Normal 5 19 2 11 3 8" xfId="20100" xr:uid="{00000000-0005-0000-0000-00007F4E0000}"/>
    <cellStyle name="Normal 5 19 2 11 4" xfId="20101" xr:uid="{00000000-0005-0000-0000-0000804E0000}"/>
    <cellStyle name="Normal 5 19 2 11 4 2" xfId="20102" xr:uid="{00000000-0005-0000-0000-0000814E0000}"/>
    <cellStyle name="Normal 5 19 2 11 4 3" xfId="20103" xr:uid="{00000000-0005-0000-0000-0000824E0000}"/>
    <cellStyle name="Normal 5 19 2 11 4 4" xfId="20104" xr:uid="{00000000-0005-0000-0000-0000834E0000}"/>
    <cellStyle name="Normal 5 19 2 11 4 5" xfId="20105" xr:uid="{00000000-0005-0000-0000-0000844E0000}"/>
    <cellStyle name="Normal 5 19 2 11 4 6" xfId="20106" xr:uid="{00000000-0005-0000-0000-0000854E0000}"/>
    <cellStyle name="Normal 5 19 2 11 4 7" xfId="20107" xr:uid="{00000000-0005-0000-0000-0000864E0000}"/>
    <cellStyle name="Normal 5 19 2 11 4 8" xfId="20108" xr:uid="{00000000-0005-0000-0000-0000874E0000}"/>
    <cellStyle name="Normal 5 19 2 11 5" xfId="20109" xr:uid="{00000000-0005-0000-0000-0000884E0000}"/>
    <cellStyle name="Normal 5 19 2 11 5 2" xfId="20110" xr:uid="{00000000-0005-0000-0000-0000894E0000}"/>
    <cellStyle name="Normal 5 19 2 11 5 3" xfId="20111" xr:uid="{00000000-0005-0000-0000-00008A4E0000}"/>
    <cellStyle name="Normal 5 19 2 11 5 4" xfId="20112" xr:uid="{00000000-0005-0000-0000-00008B4E0000}"/>
    <cellStyle name="Normal 5 19 2 11 5 5" xfId="20113" xr:uid="{00000000-0005-0000-0000-00008C4E0000}"/>
    <cellStyle name="Normal 5 19 2 11 5 6" xfId="20114" xr:uid="{00000000-0005-0000-0000-00008D4E0000}"/>
    <cellStyle name="Normal 5 19 2 11 5 7" xfId="20115" xr:uid="{00000000-0005-0000-0000-00008E4E0000}"/>
    <cellStyle name="Normal 5 19 2 11 5 8" xfId="20116" xr:uid="{00000000-0005-0000-0000-00008F4E0000}"/>
    <cellStyle name="Normal 5 19 2 11 6" xfId="20117" xr:uid="{00000000-0005-0000-0000-0000904E0000}"/>
    <cellStyle name="Normal 5 19 2 11 7" xfId="20118" xr:uid="{00000000-0005-0000-0000-0000914E0000}"/>
    <cellStyle name="Normal 5 19 2 11 8" xfId="20119" xr:uid="{00000000-0005-0000-0000-0000924E0000}"/>
    <cellStyle name="Normal 5 19 2 11 9" xfId="20120" xr:uid="{00000000-0005-0000-0000-0000934E0000}"/>
    <cellStyle name="Normal 5 19 2 12" xfId="20121" xr:uid="{00000000-0005-0000-0000-0000944E0000}"/>
    <cellStyle name="Normal 5 19 2 12 10" xfId="20122" xr:uid="{00000000-0005-0000-0000-0000954E0000}"/>
    <cellStyle name="Normal 5 19 2 12 11" xfId="20123" xr:uid="{00000000-0005-0000-0000-0000964E0000}"/>
    <cellStyle name="Normal 5 19 2 12 12" xfId="20124" xr:uid="{00000000-0005-0000-0000-0000974E0000}"/>
    <cellStyle name="Normal 5 19 2 12 2" xfId="20125" xr:uid="{00000000-0005-0000-0000-0000984E0000}"/>
    <cellStyle name="Normal 5 19 2 12 2 2" xfId="20126" xr:uid="{00000000-0005-0000-0000-0000994E0000}"/>
    <cellStyle name="Normal 5 19 2 12 2 3" xfId="20127" xr:uid="{00000000-0005-0000-0000-00009A4E0000}"/>
    <cellStyle name="Normal 5 19 2 12 2 4" xfId="20128" xr:uid="{00000000-0005-0000-0000-00009B4E0000}"/>
    <cellStyle name="Normal 5 19 2 12 2 5" xfId="20129" xr:uid="{00000000-0005-0000-0000-00009C4E0000}"/>
    <cellStyle name="Normal 5 19 2 12 2 6" xfId="20130" xr:uid="{00000000-0005-0000-0000-00009D4E0000}"/>
    <cellStyle name="Normal 5 19 2 12 2 7" xfId="20131" xr:uid="{00000000-0005-0000-0000-00009E4E0000}"/>
    <cellStyle name="Normal 5 19 2 12 2 8" xfId="20132" xr:uid="{00000000-0005-0000-0000-00009F4E0000}"/>
    <cellStyle name="Normal 5 19 2 12 3" xfId="20133" xr:uid="{00000000-0005-0000-0000-0000A04E0000}"/>
    <cellStyle name="Normal 5 19 2 12 3 2" xfId="20134" xr:uid="{00000000-0005-0000-0000-0000A14E0000}"/>
    <cellStyle name="Normal 5 19 2 12 3 3" xfId="20135" xr:uid="{00000000-0005-0000-0000-0000A24E0000}"/>
    <cellStyle name="Normal 5 19 2 12 3 4" xfId="20136" xr:uid="{00000000-0005-0000-0000-0000A34E0000}"/>
    <cellStyle name="Normal 5 19 2 12 3 5" xfId="20137" xr:uid="{00000000-0005-0000-0000-0000A44E0000}"/>
    <cellStyle name="Normal 5 19 2 12 3 6" xfId="20138" xr:uid="{00000000-0005-0000-0000-0000A54E0000}"/>
    <cellStyle name="Normal 5 19 2 12 3 7" xfId="20139" xr:uid="{00000000-0005-0000-0000-0000A64E0000}"/>
    <cellStyle name="Normal 5 19 2 12 3 8" xfId="20140" xr:uid="{00000000-0005-0000-0000-0000A74E0000}"/>
    <cellStyle name="Normal 5 19 2 12 4" xfId="20141" xr:uid="{00000000-0005-0000-0000-0000A84E0000}"/>
    <cellStyle name="Normal 5 19 2 12 4 2" xfId="20142" xr:uid="{00000000-0005-0000-0000-0000A94E0000}"/>
    <cellStyle name="Normal 5 19 2 12 4 3" xfId="20143" xr:uid="{00000000-0005-0000-0000-0000AA4E0000}"/>
    <cellStyle name="Normal 5 19 2 12 4 4" xfId="20144" xr:uid="{00000000-0005-0000-0000-0000AB4E0000}"/>
    <cellStyle name="Normal 5 19 2 12 4 5" xfId="20145" xr:uid="{00000000-0005-0000-0000-0000AC4E0000}"/>
    <cellStyle name="Normal 5 19 2 12 4 6" xfId="20146" xr:uid="{00000000-0005-0000-0000-0000AD4E0000}"/>
    <cellStyle name="Normal 5 19 2 12 4 7" xfId="20147" xr:uid="{00000000-0005-0000-0000-0000AE4E0000}"/>
    <cellStyle name="Normal 5 19 2 12 4 8" xfId="20148" xr:uid="{00000000-0005-0000-0000-0000AF4E0000}"/>
    <cellStyle name="Normal 5 19 2 12 5" xfId="20149" xr:uid="{00000000-0005-0000-0000-0000B04E0000}"/>
    <cellStyle name="Normal 5 19 2 12 5 2" xfId="20150" xr:uid="{00000000-0005-0000-0000-0000B14E0000}"/>
    <cellStyle name="Normal 5 19 2 12 5 3" xfId="20151" xr:uid="{00000000-0005-0000-0000-0000B24E0000}"/>
    <cellStyle name="Normal 5 19 2 12 5 4" xfId="20152" xr:uid="{00000000-0005-0000-0000-0000B34E0000}"/>
    <cellStyle name="Normal 5 19 2 12 5 5" xfId="20153" xr:uid="{00000000-0005-0000-0000-0000B44E0000}"/>
    <cellStyle name="Normal 5 19 2 12 5 6" xfId="20154" xr:uid="{00000000-0005-0000-0000-0000B54E0000}"/>
    <cellStyle name="Normal 5 19 2 12 5 7" xfId="20155" xr:uid="{00000000-0005-0000-0000-0000B64E0000}"/>
    <cellStyle name="Normal 5 19 2 12 5 8" xfId="20156" xr:uid="{00000000-0005-0000-0000-0000B74E0000}"/>
    <cellStyle name="Normal 5 19 2 12 6" xfId="20157" xr:uid="{00000000-0005-0000-0000-0000B84E0000}"/>
    <cellStyle name="Normal 5 19 2 12 7" xfId="20158" xr:uid="{00000000-0005-0000-0000-0000B94E0000}"/>
    <cellStyle name="Normal 5 19 2 12 8" xfId="20159" xr:uid="{00000000-0005-0000-0000-0000BA4E0000}"/>
    <cellStyle name="Normal 5 19 2 12 9" xfId="20160" xr:uid="{00000000-0005-0000-0000-0000BB4E0000}"/>
    <cellStyle name="Normal 5 19 2 13" xfId="20161" xr:uid="{00000000-0005-0000-0000-0000BC4E0000}"/>
    <cellStyle name="Normal 5 19 2 13 10" xfId="20162" xr:uid="{00000000-0005-0000-0000-0000BD4E0000}"/>
    <cellStyle name="Normal 5 19 2 13 11" xfId="20163" xr:uid="{00000000-0005-0000-0000-0000BE4E0000}"/>
    <cellStyle name="Normal 5 19 2 13 12" xfId="20164" xr:uid="{00000000-0005-0000-0000-0000BF4E0000}"/>
    <cellStyle name="Normal 5 19 2 13 2" xfId="20165" xr:uid="{00000000-0005-0000-0000-0000C04E0000}"/>
    <cellStyle name="Normal 5 19 2 13 2 2" xfId="20166" xr:uid="{00000000-0005-0000-0000-0000C14E0000}"/>
    <cellStyle name="Normal 5 19 2 13 2 3" xfId="20167" xr:uid="{00000000-0005-0000-0000-0000C24E0000}"/>
    <cellStyle name="Normal 5 19 2 13 2 4" xfId="20168" xr:uid="{00000000-0005-0000-0000-0000C34E0000}"/>
    <cellStyle name="Normal 5 19 2 13 2 5" xfId="20169" xr:uid="{00000000-0005-0000-0000-0000C44E0000}"/>
    <cellStyle name="Normal 5 19 2 13 2 6" xfId="20170" xr:uid="{00000000-0005-0000-0000-0000C54E0000}"/>
    <cellStyle name="Normal 5 19 2 13 2 7" xfId="20171" xr:uid="{00000000-0005-0000-0000-0000C64E0000}"/>
    <cellStyle name="Normal 5 19 2 13 2 8" xfId="20172" xr:uid="{00000000-0005-0000-0000-0000C74E0000}"/>
    <cellStyle name="Normal 5 19 2 13 3" xfId="20173" xr:uid="{00000000-0005-0000-0000-0000C84E0000}"/>
    <cellStyle name="Normal 5 19 2 13 3 2" xfId="20174" xr:uid="{00000000-0005-0000-0000-0000C94E0000}"/>
    <cellStyle name="Normal 5 19 2 13 3 3" xfId="20175" xr:uid="{00000000-0005-0000-0000-0000CA4E0000}"/>
    <cellStyle name="Normal 5 19 2 13 3 4" xfId="20176" xr:uid="{00000000-0005-0000-0000-0000CB4E0000}"/>
    <cellStyle name="Normal 5 19 2 13 3 5" xfId="20177" xr:uid="{00000000-0005-0000-0000-0000CC4E0000}"/>
    <cellStyle name="Normal 5 19 2 13 3 6" xfId="20178" xr:uid="{00000000-0005-0000-0000-0000CD4E0000}"/>
    <cellStyle name="Normal 5 19 2 13 3 7" xfId="20179" xr:uid="{00000000-0005-0000-0000-0000CE4E0000}"/>
    <cellStyle name="Normal 5 19 2 13 3 8" xfId="20180" xr:uid="{00000000-0005-0000-0000-0000CF4E0000}"/>
    <cellStyle name="Normal 5 19 2 13 4" xfId="20181" xr:uid="{00000000-0005-0000-0000-0000D04E0000}"/>
    <cellStyle name="Normal 5 19 2 13 4 2" xfId="20182" xr:uid="{00000000-0005-0000-0000-0000D14E0000}"/>
    <cellStyle name="Normal 5 19 2 13 4 3" xfId="20183" xr:uid="{00000000-0005-0000-0000-0000D24E0000}"/>
    <cellStyle name="Normal 5 19 2 13 4 4" xfId="20184" xr:uid="{00000000-0005-0000-0000-0000D34E0000}"/>
    <cellStyle name="Normal 5 19 2 13 4 5" xfId="20185" xr:uid="{00000000-0005-0000-0000-0000D44E0000}"/>
    <cellStyle name="Normal 5 19 2 13 4 6" xfId="20186" xr:uid="{00000000-0005-0000-0000-0000D54E0000}"/>
    <cellStyle name="Normal 5 19 2 13 4 7" xfId="20187" xr:uid="{00000000-0005-0000-0000-0000D64E0000}"/>
    <cellStyle name="Normal 5 19 2 13 4 8" xfId="20188" xr:uid="{00000000-0005-0000-0000-0000D74E0000}"/>
    <cellStyle name="Normal 5 19 2 13 5" xfId="20189" xr:uid="{00000000-0005-0000-0000-0000D84E0000}"/>
    <cellStyle name="Normal 5 19 2 13 5 2" xfId="20190" xr:uid="{00000000-0005-0000-0000-0000D94E0000}"/>
    <cellStyle name="Normal 5 19 2 13 5 3" xfId="20191" xr:uid="{00000000-0005-0000-0000-0000DA4E0000}"/>
    <cellStyle name="Normal 5 19 2 13 5 4" xfId="20192" xr:uid="{00000000-0005-0000-0000-0000DB4E0000}"/>
    <cellStyle name="Normal 5 19 2 13 5 5" xfId="20193" xr:uid="{00000000-0005-0000-0000-0000DC4E0000}"/>
    <cellStyle name="Normal 5 19 2 13 5 6" xfId="20194" xr:uid="{00000000-0005-0000-0000-0000DD4E0000}"/>
    <cellStyle name="Normal 5 19 2 13 5 7" xfId="20195" xr:uid="{00000000-0005-0000-0000-0000DE4E0000}"/>
    <cellStyle name="Normal 5 19 2 13 5 8" xfId="20196" xr:uid="{00000000-0005-0000-0000-0000DF4E0000}"/>
    <cellStyle name="Normal 5 19 2 13 6" xfId="20197" xr:uid="{00000000-0005-0000-0000-0000E04E0000}"/>
    <cellStyle name="Normal 5 19 2 13 7" xfId="20198" xr:uid="{00000000-0005-0000-0000-0000E14E0000}"/>
    <cellStyle name="Normal 5 19 2 13 8" xfId="20199" xr:uid="{00000000-0005-0000-0000-0000E24E0000}"/>
    <cellStyle name="Normal 5 19 2 13 9" xfId="20200" xr:uid="{00000000-0005-0000-0000-0000E34E0000}"/>
    <cellStyle name="Normal 5 19 2 14" xfId="20201" xr:uid="{00000000-0005-0000-0000-0000E44E0000}"/>
    <cellStyle name="Normal 5 19 2 14 2" xfId="20202" xr:uid="{00000000-0005-0000-0000-0000E54E0000}"/>
    <cellStyle name="Normal 5 19 2 14 3" xfId="20203" xr:uid="{00000000-0005-0000-0000-0000E64E0000}"/>
    <cellStyle name="Normal 5 19 2 14 4" xfId="20204" xr:uid="{00000000-0005-0000-0000-0000E74E0000}"/>
    <cellStyle name="Normal 5 19 2 14 5" xfId="20205" xr:uid="{00000000-0005-0000-0000-0000E84E0000}"/>
    <cellStyle name="Normal 5 19 2 14 6" xfId="20206" xr:uid="{00000000-0005-0000-0000-0000E94E0000}"/>
    <cellStyle name="Normal 5 19 2 14 7" xfId="20207" xr:uid="{00000000-0005-0000-0000-0000EA4E0000}"/>
    <cellStyle name="Normal 5 19 2 14 8" xfId="20208" xr:uid="{00000000-0005-0000-0000-0000EB4E0000}"/>
    <cellStyle name="Normal 5 19 2 15" xfId="20209" xr:uid="{00000000-0005-0000-0000-0000EC4E0000}"/>
    <cellStyle name="Normal 5 19 2 15 2" xfId="20210" xr:uid="{00000000-0005-0000-0000-0000ED4E0000}"/>
    <cellStyle name="Normal 5 19 2 15 3" xfId="20211" xr:uid="{00000000-0005-0000-0000-0000EE4E0000}"/>
    <cellStyle name="Normal 5 19 2 15 4" xfId="20212" xr:uid="{00000000-0005-0000-0000-0000EF4E0000}"/>
    <cellStyle name="Normal 5 19 2 15 5" xfId="20213" xr:uid="{00000000-0005-0000-0000-0000F04E0000}"/>
    <cellStyle name="Normal 5 19 2 15 6" xfId="20214" xr:uid="{00000000-0005-0000-0000-0000F14E0000}"/>
    <cellStyle name="Normal 5 19 2 15 7" xfId="20215" xr:uid="{00000000-0005-0000-0000-0000F24E0000}"/>
    <cellStyle name="Normal 5 19 2 15 8" xfId="20216" xr:uid="{00000000-0005-0000-0000-0000F34E0000}"/>
    <cellStyle name="Normal 5 19 2 16" xfId="20217" xr:uid="{00000000-0005-0000-0000-0000F44E0000}"/>
    <cellStyle name="Normal 5 19 2 16 2" xfId="20218" xr:uid="{00000000-0005-0000-0000-0000F54E0000}"/>
    <cellStyle name="Normal 5 19 2 16 3" xfId="20219" xr:uid="{00000000-0005-0000-0000-0000F64E0000}"/>
    <cellStyle name="Normal 5 19 2 16 4" xfId="20220" xr:uid="{00000000-0005-0000-0000-0000F74E0000}"/>
    <cellStyle name="Normal 5 19 2 16 5" xfId="20221" xr:uid="{00000000-0005-0000-0000-0000F84E0000}"/>
    <cellStyle name="Normal 5 19 2 16 6" xfId="20222" xr:uid="{00000000-0005-0000-0000-0000F94E0000}"/>
    <cellStyle name="Normal 5 19 2 16 7" xfId="20223" xr:uid="{00000000-0005-0000-0000-0000FA4E0000}"/>
    <cellStyle name="Normal 5 19 2 16 8" xfId="20224" xr:uid="{00000000-0005-0000-0000-0000FB4E0000}"/>
    <cellStyle name="Normal 5 19 2 17" xfId="20225" xr:uid="{00000000-0005-0000-0000-0000FC4E0000}"/>
    <cellStyle name="Normal 5 19 2 17 2" xfId="20226" xr:uid="{00000000-0005-0000-0000-0000FD4E0000}"/>
    <cellStyle name="Normal 5 19 2 17 3" xfId="20227" xr:uid="{00000000-0005-0000-0000-0000FE4E0000}"/>
    <cellStyle name="Normal 5 19 2 17 4" xfId="20228" xr:uid="{00000000-0005-0000-0000-0000FF4E0000}"/>
    <cellStyle name="Normal 5 19 2 17 5" xfId="20229" xr:uid="{00000000-0005-0000-0000-0000004F0000}"/>
    <cellStyle name="Normal 5 19 2 17 6" xfId="20230" xr:uid="{00000000-0005-0000-0000-0000014F0000}"/>
    <cellStyle name="Normal 5 19 2 17 7" xfId="20231" xr:uid="{00000000-0005-0000-0000-0000024F0000}"/>
    <cellStyle name="Normal 5 19 2 17 8" xfId="20232" xr:uid="{00000000-0005-0000-0000-0000034F0000}"/>
    <cellStyle name="Normal 5 19 2 18" xfId="20233" xr:uid="{00000000-0005-0000-0000-0000044F0000}"/>
    <cellStyle name="Normal 5 19 2 19" xfId="20234" xr:uid="{00000000-0005-0000-0000-0000054F0000}"/>
    <cellStyle name="Normal 5 19 2 2" xfId="20235" xr:uid="{00000000-0005-0000-0000-0000064F0000}"/>
    <cellStyle name="Normal 5 19 2 2 10" xfId="20236" xr:uid="{00000000-0005-0000-0000-0000074F0000}"/>
    <cellStyle name="Normal 5 19 2 2 11" xfId="20237" xr:uid="{00000000-0005-0000-0000-0000084F0000}"/>
    <cellStyle name="Normal 5 19 2 2 12" xfId="20238" xr:uid="{00000000-0005-0000-0000-0000094F0000}"/>
    <cellStyle name="Normal 5 19 2 2 2" xfId="20239" xr:uid="{00000000-0005-0000-0000-00000A4F0000}"/>
    <cellStyle name="Normal 5 19 2 2 2 2" xfId="20240" xr:uid="{00000000-0005-0000-0000-00000B4F0000}"/>
    <cellStyle name="Normal 5 19 2 2 2 3" xfId="20241" xr:uid="{00000000-0005-0000-0000-00000C4F0000}"/>
    <cellStyle name="Normal 5 19 2 2 2 4" xfId="20242" xr:uid="{00000000-0005-0000-0000-00000D4F0000}"/>
    <cellStyle name="Normal 5 19 2 2 2 5" xfId="20243" xr:uid="{00000000-0005-0000-0000-00000E4F0000}"/>
    <cellStyle name="Normal 5 19 2 2 2 6" xfId="20244" xr:uid="{00000000-0005-0000-0000-00000F4F0000}"/>
    <cellStyle name="Normal 5 19 2 2 2 7" xfId="20245" xr:uid="{00000000-0005-0000-0000-0000104F0000}"/>
    <cellStyle name="Normal 5 19 2 2 2 8" xfId="20246" xr:uid="{00000000-0005-0000-0000-0000114F0000}"/>
    <cellStyle name="Normal 5 19 2 2 3" xfId="20247" xr:uid="{00000000-0005-0000-0000-0000124F0000}"/>
    <cellStyle name="Normal 5 19 2 2 3 2" xfId="20248" xr:uid="{00000000-0005-0000-0000-0000134F0000}"/>
    <cellStyle name="Normal 5 19 2 2 3 3" xfId="20249" xr:uid="{00000000-0005-0000-0000-0000144F0000}"/>
    <cellStyle name="Normal 5 19 2 2 3 4" xfId="20250" xr:uid="{00000000-0005-0000-0000-0000154F0000}"/>
    <cellStyle name="Normal 5 19 2 2 3 5" xfId="20251" xr:uid="{00000000-0005-0000-0000-0000164F0000}"/>
    <cellStyle name="Normal 5 19 2 2 3 6" xfId="20252" xr:uid="{00000000-0005-0000-0000-0000174F0000}"/>
    <cellStyle name="Normal 5 19 2 2 3 7" xfId="20253" xr:uid="{00000000-0005-0000-0000-0000184F0000}"/>
    <cellStyle name="Normal 5 19 2 2 3 8" xfId="20254" xr:uid="{00000000-0005-0000-0000-0000194F0000}"/>
    <cellStyle name="Normal 5 19 2 2 4" xfId="20255" xr:uid="{00000000-0005-0000-0000-00001A4F0000}"/>
    <cellStyle name="Normal 5 19 2 2 4 2" xfId="20256" xr:uid="{00000000-0005-0000-0000-00001B4F0000}"/>
    <cellStyle name="Normal 5 19 2 2 4 3" xfId="20257" xr:uid="{00000000-0005-0000-0000-00001C4F0000}"/>
    <cellStyle name="Normal 5 19 2 2 4 4" xfId="20258" xr:uid="{00000000-0005-0000-0000-00001D4F0000}"/>
    <cellStyle name="Normal 5 19 2 2 4 5" xfId="20259" xr:uid="{00000000-0005-0000-0000-00001E4F0000}"/>
    <cellStyle name="Normal 5 19 2 2 4 6" xfId="20260" xr:uid="{00000000-0005-0000-0000-00001F4F0000}"/>
    <cellStyle name="Normal 5 19 2 2 4 7" xfId="20261" xr:uid="{00000000-0005-0000-0000-0000204F0000}"/>
    <cellStyle name="Normal 5 19 2 2 4 8" xfId="20262" xr:uid="{00000000-0005-0000-0000-0000214F0000}"/>
    <cellStyle name="Normal 5 19 2 2 5" xfId="20263" xr:uid="{00000000-0005-0000-0000-0000224F0000}"/>
    <cellStyle name="Normal 5 19 2 2 5 2" xfId="20264" xr:uid="{00000000-0005-0000-0000-0000234F0000}"/>
    <cellStyle name="Normal 5 19 2 2 5 3" xfId="20265" xr:uid="{00000000-0005-0000-0000-0000244F0000}"/>
    <cellStyle name="Normal 5 19 2 2 5 4" xfId="20266" xr:uid="{00000000-0005-0000-0000-0000254F0000}"/>
    <cellStyle name="Normal 5 19 2 2 5 5" xfId="20267" xr:uid="{00000000-0005-0000-0000-0000264F0000}"/>
    <cellStyle name="Normal 5 19 2 2 5 6" xfId="20268" xr:uid="{00000000-0005-0000-0000-0000274F0000}"/>
    <cellStyle name="Normal 5 19 2 2 5 7" xfId="20269" xr:uid="{00000000-0005-0000-0000-0000284F0000}"/>
    <cellStyle name="Normal 5 19 2 2 5 8" xfId="20270" xr:uid="{00000000-0005-0000-0000-0000294F0000}"/>
    <cellStyle name="Normal 5 19 2 2 6" xfId="20271" xr:uid="{00000000-0005-0000-0000-00002A4F0000}"/>
    <cellStyle name="Normal 5 19 2 2 7" xfId="20272" xr:uid="{00000000-0005-0000-0000-00002B4F0000}"/>
    <cellStyle name="Normal 5 19 2 2 8" xfId="20273" xr:uid="{00000000-0005-0000-0000-00002C4F0000}"/>
    <cellStyle name="Normal 5 19 2 2 9" xfId="20274" xr:uid="{00000000-0005-0000-0000-00002D4F0000}"/>
    <cellStyle name="Normal 5 19 2 20" xfId="20275" xr:uid="{00000000-0005-0000-0000-00002E4F0000}"/>
    <cellStyle name="Normal 5 19 2 21" xfId="20276" xr:uid="{00000000-0005-0000-0000-00002F4F0000}"/>
    <cellStyle name="Normal 5 19 2 22" xfId="20277" xr:uid="{00000000-0005-0000-0000-0000304F0000}"/>
    <cellStyle name="Normal 5 19 2 23" xfId="20278" xr:uid="{00000000-0005-0000-0000-0000314F0000}"/>
    <cellStyle name="Normal 5 19 2 24" xfId="20279" xr:uid="{00000000-0005-0000-0000-0000324F0000}"/>
    <cellStyle name="Normal 5 19 2 3" xfId="20280" xr:uid="{00000000-0005-0000-0000-0000334F0000}"/>
    <cellStyle name="Normal 5 19 2 3 10" xfId="20281" xr:uid="{00000000-0005-0000-0000-0000344F0000}"/>
    <cellStyle name="Normal 5 19 2 3 11" xfId="20282" xr:uid="{00000000-0005-0000-0000-0000354F0000}"/>
    <cellStyle name="Normal 5 19 2 3 12" xfId="20283" xr:uid="{00000000-0005-0000-0000-0000364F0000}"/>
    <cellStyle name="Normal 5 19 2 3 2" xfId="20284" xr:uid="{00000000-0005-0000-0000-0000374F0000}"/>
    <cellStyle name="Normal 5 19 2 3 2 2" xfId="20285" xr:uid="{00000000-0005-0000-0000-0000384F0000}"/>
    <cellStyle name="Normal 5 19 2 3 2 3" xfId="20286" xr:uid="{00000000-0005-0000-0000-0000394F0000}"/>
    <cellStyle name="Normal 5 19 2 3 2 4" xfId="20287" xr:uid="{00000000-0005-0000-0000-00003A4F0000}"/>
    <cellStyle name="Normal 5 19 2 3 2 5" xfId="20288" xr:uid="{00000000-0005-0000-0000-00003B4F0000}"/>
    <cellStyle name="Normal 5 19 2 3 2 6" xfId="20289" xr:uid="{00000000-0005-0000-0000-00003C4F0000}"/>
    <cellStyle name="Normal 5 19 2 3 2 7" xfId="20290" xr:uid="{00000000-0005-0000-0000-00003D4F0000}"/>
    <cellStyle name="Normal 5 19 2 3 2 8" xfId="20291" xr:uid="{00000000-0005-0000-0000-00003E4F0000}"/>
    <cellStyle name="Normal 5 19 2 3 3" xfId="20292" xr:uid="{00000000-0005-0000-0000-00003F4F0000}"/>
    <cellStyle name="Normal 5 19 2 3 3 2" xfId="20293" xr:uid="{00000000-0005-0000-0000-0000404F0000}"/>
    <cellStyle name="Normal 5 19 2 3 3 3" xfId="20294" xr:uid="{00000000-0005-0000-0000-0000414F0000}"/>
    <cellStyle name="Normal 5 19 2 3 3 4" xfId="20295" xr:uid="{00000000-0005-0000-0000-0000424F0000}"/>
    <cellStyle name="Normal 5 19 2 3 3 5" xfId="20296" xr:uid="{00000000-0005-0000-0000-0000434F0000}"/>
    <cellStyle name="Normal 5 19 2 3 3 6" xfId="20297" xr:uid="{00000000-0005-0000-0000-0000444F0000}"/>
    <cellStyle name="Normal 5 19 2 3 3 7" xfId="20298" xr:uid="{00000000-0005-0000-0000-0000454F0000}"/>
    <cellStyle name="Normal 5 19 2 3 3 8" xfId="20299" xr:uid="{00000000-0005-0000-0000-0000464F0000}"/>
    <cellStyle name="Normal 5 19 2 3 4" xfId="20300" xr:uid="{00000000-0005-0000-0000-0000474F0000}"/>
    <cellStyle name="Normal 5 19 2 3 4 2" xfId="20301" xr:uid="{00000000-0005-0000-0000-0000484F0000}"/>
    <cellStyle name="Normal 5 19 2 3 4 3" xfId="20302" xr:uid="{00000000-0005-0000-0000-0000494F0000}"/>
    <cellStyle name="Normal 5 19 2 3 4 4" xfId="20303" xr:uid="{00000000-0005-0000-0000-00004A4F0000}"/>
    <cellStyle name="Normal 5 19 2 3 4 5" xfId="20304" xr:uid="{00000000-0005-0000-0000-00004B4F0000}"/>
    <cellStyle name="Normal 5 19 2 3 4 6" xfId="20305" xr:uid="{00000000-0005-0000-0000-00004C4F0000}"/>
    <cellStyle name="Normal 5 19 2 3 4 7" xfId="20306" xr:uid="{00000000-0005-0000-0000-00004D4F0000}"/>
    <cellStyle name="Normal 5 19 2 3 4 8" xfId="20307" xr:uid="{00000000-0005-0000-0000-00004E4F0000}"/>
    <cellStyle name="Normal 5 19 2 3 5" xfId="20308" xr:uid="{00000000-0005-0000-0000-00004F4F0000}"/>
    <cellStyle name="Normal 5 19 2 3 5 2" xfId="20309" xr:uid="{00000000-0005-0000-0000-0000504F0000}"/>
    <cellStyle name="Normal 5 19 2 3 5 3" xfId="20310" xr:uid="{00000000-0005-0000-0000-0000514F0000}"/>
    <cellStyle name="Normal 5 19 2 3 5 4" xfId="20311" xr:uid="{00000000-0005-0000-0000-0000524F0000}"/>
    <cellStyle name="Normal 5 19 2 3 5 5" xfId="20312" xr:uid="{00000000-0005-0000-0000-0000534F0000}"/>
    <cellStyle name="Normal 5 19 2 3 5 6" xfId="20313" xr:uid="{00000000-0005-0000-0000-0000544F0000}"/>
    <cellStyle name="Normal 5 19 2 3 5 7" xfId="20314" xr:uid="{00000000-0005-0000-0000-0000554F0000}"/>
    <cellStyle name="Normal 5 19 2 3 5 8" xfId="20315" xr:uid="{00000000-0005-0000-0000-0000564F0000}"/>
    <cellStyle name="Normal 5 19 2 3 6" xfId="20316" xr:uid="{00000000-0005-0000-0000-0000574F0000}"/>
    <cellStyle name="Normal 5 19 2 3 7" xfId="20317" xr:uid="{00000000-0005-0000-0000-0000584F0000}"/>
    <cellStyle name="Normal 5 19 2 3 8" xfId="20318" xr:uid="{00000000-0005-0000-0000-0000594F0000}"/>
    <cellStyle name="Normal 5 19 2 3 9" xfId="20319" xr:uid="{00000000-0005-0000-0000-00005A4F0000}"/>
    <cellStyle name="Normal 5 19 2 4" xfId="20320" xr:uid="{00000000-0005-0000-0000-00005B4F0000}"/>
    <cellStyle name="Normal 5 19 2 4 10" xfId="20321" xr:uid="{00000000-0005-0000-0000-00005C4F0000}"/>
    <cellStyle name="Normal 5 19 2 4 11" xfId="20322" xr:uid="{00000000-0005-0000-0000-00005D4F0000}"/>
    <cellStyle name="Normal 5 19 2 4 12" xfId="20323" xr:uid="{00000000-0005-0000-0000-00005E4F0000}"/>
    <cellStyle name="Normal 5 19 2 4 2" xfId="20324" xr:uid="{00000000-0005-0000-0000-00005F4F0000}"/>
    <cellStyle name="Normal 5 19 2 4 2 2" xfId="20325" xr:uid="{00000000-0005-0000-0000-0000604F0000}"/>
    <cellStyle name="Normal 5 19 2 4 2 3" xfId="20326" xr:uid="{00000000-0005-0000-0000-0000614F0000}"/>
    <cellStyle name="Normal 5 19 2 4 2 4" xfId="20327" xr:uid="{00000000-0005-0000-0000-0000624F0000}"/>
    <cellStyle name="Normal 5 19 2 4 2 5" xfId="20328" xr:uid="{00000000-0005-0000-0000-0000634F0000}"/>
    <cellStyle name="Normal 5 19 2 4 2 6" xfId="20329" xr:uid="{00000000-0005-0000-0000-0000644F0000}"/>
    <cellStyle name="Normal 5 19 2 4 2 7" xfId="20330" xr:uid="{00000000-0005-0000-0000-0000654F0000}"/>
    <cellStyle name="Normal 5 19 2 4 2 8" xfId="20331" xr:uid="{00000000-0005-0000-0000-0000664F0000}"/>
    <cellStyle name="Normal 5 19 2 4 3" xfId="20332" xr:uid="{00000000-0005-0000-0000-0000674F0000}"/>
    <cellStyle name="Normal 5 19 2 4 3 2" xfId="20333" xr:uid="{00000000-0005-0000-0000-0000684F0000}"/>
    <cellStyle name="Normal 5 19 2 4 3 3" xfId="20334" xr:uid="{00000000-0005-0000-0000-0000694F0000}"/>
    <cellStyle name="Normal 5 19 2 4 3 4" xfId="20335" xr:uid="{00000000-0005-0000-0000-00006A4F0000}"/>
    <cellStyle name="Normal 5 19 2 4 3 5" xfId="20336" xr:uid="{00000000-0005-0000-0000-00006B4F0000}"/>
    <cellStyle name="Normal 5 19 2 4 3 6" xfId="20337" xr:uid="{00000000-0005-0000-0000-00006C4F0000}"/>
    <cellStyle name="Normal 5 19 2 4 3 7" xfId="20338" xr:uid="{00000000-0005-0000-0000-00006D4F0000}"/>
    <cellStyle name="Normal 5 19 2 4 3 8" xfId="20339" xr:uid="{00000000-0005-0000-0000-00006E4F0000}"/>
    <cellStyle name="Normal 5 19 2 4 4" xfId="20340" xr:uid="{00000000-0005-0000-0000-00006F4F0000}"/>
    <cellStyle name="Normal 5 19 2 4 4 2" xfId="20341" xr:uid="{00000000-0005-0000-0000-0000704F0000}"/>
    <cellStyle name="Normal 5 19 2 4 4 3" xfId="20342" xr:uid="{00000000-0005-0000-0000-0000714F0000}"/>
    <cellStyle name="Normal 5 19 2 4 4 4" xfId="20343" xr:uid="{00000000-0005-0000-0000-0000724F0000}"/>
    <cellStyle name="Normal 5 19 2 4 4 5" xfId="20344" xr:uid="{00000000-0005-0000-0000-0000734F0000}"/>
    <cellStyle name="Normal 5 19 2 4 4 6" xfId="20345" xr:uid="{00000000-0005-0000-0000-0000744F0000}"/>
    <cellStyle name="Normal 5 19 2 4 4 7" xfId="20346" xr:uid="{00000000-0005-0000-0000-0000754F0000}"/>
    <cellStyle name="Normal 5 19 2 4 4 8" xfId="20347" xr:uid="{00000000-0005-0000-0000-0000764F0000}"/>
    <cellStyle name="Normal 5 19 2 4 5" xfId="20348" xr:uid="{00000000-0005-0000-0000-0000774F0000}"/>
    <cellStyle name="Normal 5 19 2 4 5 2" xfId="20349" xr:uid="{00000000-0005-0000-0000-0000784F0000}"/>
    <cellStyle name="Normal 5 19 2 4 5 3" xfId="20350" xr:uid="{00000000-0005-0000-0000-0000794F0000}"/>
    <cellStyle name="Normal 5 19 2 4 5 4" xfId="20351" xr:uid="{00000000-0005-0000-0000-00007A4F0000}"/>
    <cellStyle name="Normal 5 19 2 4 5 5" xfId="20352" xr:uid="{00000000-0005-0000-0000-00007B4F0000}"/>
    <cellStyle name="Normal 5 19 2 4 5 6" xfId="20353" xr:uid="{00000000-0005-0000-0000-00007C4F0000}"/>
    <cellStyle name="Normal 5 19 2 4 5 7" xfId="20354" xr:uid="{00000000-0005-0000-0000-00007D4F0000}"/>
    <cellStyle name="Normal 5 19 2 4 5 8" xfId="20355" xr:uid="{00000000-0005-0000-0000-00007E4F0000}"/>
    <cellStyle name="Normal 5 19 2 4 6" xfId="20356" xr:uid="{00000000-0005-0000-0000-00007F4F0000}"/>
    <cellStyle name="Normal 5 19 2 4 7" xfId="20357" xr:uid="{00000000-0005-0000-0000-0000804F0000}"/>
    <cellStyle name="Normal 5 19 2 4 8" xfId="20358" xr:uid="{00000000-0005-0000-0000-0000814F0000}"/>
    <cellStyle name="Normal 5 19 2 4 9" xfId="20359" xr:uid="{00000000-0005-0000-0000-0000824F0000}"/>
    <cellStyle name="Normal 5 19 2 5" xfId="20360" xr:uid="{00000000-0005-0000-0000-0000834F0000}"/>
    <cellStyle name="Normal 5 19 2 5 10" xfId="20361" xr:uid="{00000000-0005-0000-0000-0000844F0000}"/>
    <cellStyle name="Normal 5 19 2 5 11" xfId="20362" xr:uid="{00000000-0005-0000-0000-0000854F0000}"/>
    <cellStyle name="Normal 5 19 2 5 12" xfId="20363" xr:uid="{00000000-0005-0000-0000-0000864F0000}"/>
    <cellStyle name="Normal 5 19 2 5 2" xfId="20364" xr:uid="{00000000-0005-0000-0000-0000874F0000}"/>
    <cellStyle name="Normal 5 19 2 5 2 2" xfId="20365" xr:uid="{00000000-0005-0000-0000-0000884F0000}"/>
    <cellStyle name="Normal 5 19 2 5 2 3" xfId="20366" xr:uid="{00000000-0005-0000-0000-0000894F0000}"/>
    <cellStyle name="Normal 5 19 2 5 2 4" xfId="20367" xr:uid="{00000000-0005-0000-0000-00008A4F0000}"/>
    <cellStyle name="Normal 5 19 2 5 2 5" xfId="20368" xr:uid="{00000000-0005-0000-0000-00008B4F0000}"/>
    <cellStyle name="Normal 5 19 2 5 2 6" xfId="20369" xr:uid="{00000000-0005-0000-0000-00008C4F0000}"/>
    <cellStyle name="Normal 5 19 2 5 2 7" xfId="20370" xr:uid="{00000000-0005-0000-0000-00008D4F0000}"/>
    <cellStyle name="Normal 5 19 2 5 2 8" xfId="20371" xr:uid="{00000000-0005-0000-0000-00008E4F0000}"/>
    <cellStyle name="Normal 5 19 2 5 3" xfId="20372" xr:uid="{00000000-0005-0000-0000-00008F4F0000}"/>
    <cellStyle name="Normal 5 19 2 5 3 2" xfId="20373" xr:uid="{00000000-0005-0000-0000-0000904F0000}"/>
    <cellStyle name="Normal 5 19 2 5 3 3" xfId="20374" xr:uid="{00000000-0005-0000-0000-0000914F0000}"/>
    <cellStyle name="Normal 5 19 2 5 3 4" xfId="20375" xr:uid="{00000000-0005-0000-0000-0000924F0000}"/>
    <cellStyle name="Normal 5 19 2 5 3 5" xfId="20376" xr:uid="{00000000-0005-0000-0000-0000934F0000}"/>
    <cellStyle name="Normal 5 19 2 5 3 6" xfId="20377" xr:uid="{00000000-0005-0000-0000-0000944F0000}"/>
    <cellStyle name="Normal 5 19 2 5 3 7" xfId="20378" xr:uid="{00000000-0005-0000-0000-0000954F0000}"/>
    <cellStyle name="Normal 5 19 2 5 3 8" xfId="20379" xr:uid="{00000000-0005-0000-0000-0000964F0000}"/>
    <cellStyle name="Normal 5 19 2 5 4" xfId="20380" xr:uid="{00000000-0005-0000-0000-0000974F0000}"/>
    <cellStyle name="Normal 5 19 2 5 4 2" xfId="20381" xr:uid="{00000000-0005-0000-0000-0000984F0000}"/>
    <cellStyle name="Normal 5 19 2 5 4 3" xfId="20382" xr:uid="{00000000-0005-0000-0000-0000994F0000}"/>
    <cellStyle name="Normal 5 19 2 5 4 4" xfId="20383" xr:uid="{00000000-0005-0000-0000-00009A4F0000}"/>
    <cellStyle name="Normal 5 19 2 5 4 5" xfId="20384" xr:uid="{00000000-0005-0000-0000-00009B4F0000}"/>
    <cellStyle name="Normal 5 19 2 5 4 6" xfId="20385" xr:uid="{00000000-0005-0000-0000-00009C4F0000}"/>
    <cellStyle name="Normal 5 19 2 5 4 7" xfId="20386" xr:uid="{00000000-0005-0000-0000-00009D4F0000}"/>
    <cellStyle name="Normal 5 19 2 5 4 8" xfId="20387" xr:uid="{00000000-0005-0000-0000-00009E4F0000}"/>
    <cellStyle name="Normal 5 19 2 5 5" xfId="20388" xr:uid="{00000000-0005-0000-0000-00009F4F0000}"/>
    <cellStyle name="Normal 5 19 2 5 5 2" xfId="20389" xr:uid="{00000000-0005-0000-0000-0000A04F0000}"/>
    <cellStyle name="Normal 5 19 2 5 5 3" xfId="20390" xr:uid="{00000000-0005-0000-0000-0000A14F0000}"/>
    <cellStyle name="Normal 5 19 2 5 5 4" xfId="20391" xr:uid="{00000000-0005-0000-0000-0000A24F0000}"/>
    <cellStyle name="Normal 5 19 2 5 5 5" xfId="20392" xr:uid="{00000000-0005-0000-0000-0000A34F0000}"/>
    <cellStyle name="Normal 5 19 2 5 5 6" xfId="20393" xr:uid="{00000000-0005-0000-0000-0000A44F0000}"/>
    <cellStyle name="Normal 5 19 2 5 5 7" xfId="20394" xr:uid="{00000000-0005-0000-0000-0000A54F0000}"/>
    <cellStyle name="Normal 5 19 2 5 5 8" xfId="20395" xr:uid="{00000000-0005-0000-0000-0000A64F0000}"/>
    <cellStyle name="Normal 5 19 2 5 6" xfId="20396" xr:uid="{00000000-0005-0000-0000-0000A74F0000}"/>
    <cellStyle name="Normal 5 19 2 5 7" xfId="20397" xr:uid="{00000000-0005-0000-0000-0000A84F0000}"/>
    <cellStyle name="Normal 5 19 2 5 8" xfId="20398" xr:uid="{00000000-0005-0000-0000-0000A94F0000}"/>
    <cellStyle name="Normal 5 19 2 5 9" xfId="20399" xr:uid="{00000000-0005-0000-0000-0000AA4F0000}"/>
    <cellStyle name="Normal 5 19 2 6" xfId="20400" xr:uid="{00000000-0005-0000-0000-0000AB4F0000}"/>
    <cellStyle name="Normal 5 19 2 6 10" xfId="20401" xr:uid="{00000000-0005-0000-0000-0000AC4F0000}"/>
    <cellStyle name="Normal 5 19 2 6 11" xfId="20402" xr:uid="{00000000-0005-0000-0000-0000AD4F0000}"/>
    <cellStyle name="Normal 5 19 2 6 12" xfId="20403" xr:uid="{00000000-0005-0000-0000-0000AE4F0000}"/>
    <cellStyle name="Normal 5 19 2 6 2" xfId="20404" xr:uid="{00000000-0005-0000-0000-0000AF4F0000}"/>
    <cellStyle name="Normal 5 19 2 6 2 2" xfId="20405" xr:uid="{00000000-0005-0000-0000-0000B04F0000}"/>
    <cellStyle name="Normal 5 19 2 6 2 3" xfId="20406" xr:uid="{00000000-0005-0000-0000-0000B14F0000}"/>
    <cellStyle name="Normal 5 19 2 6 2 4" xfId="20407" xr:uid="{00000000-0005-0000-0000-0000B24F0000}"/>
    <cellStyle name="Normal 5 19 2 6 2 5" xfId="20408" xr:uid="{00000000-0005-0000-0000-0000B34F0000}"/>
    <cellStyle name="Normal 5 19 2 6 2 6" xfId="20409" xr:uid="{00000000-0005-0000-0000-0000B44F0000}"/>
    <cellStyle name="Normal 5 19 2 6 2 7" xfId="20410" xr:uid="{00000000-0005-0000-0000-0000B54F0000}"/>
    <cellStyle name="Normal 5 19 2 6 2 8" xfId="20411" xr:uid="{00000000-0005-0000-0000-0000B64F0000}"/>
    <cellStyle name="Normal 5 19 2 6 3" xfId="20412" xr:uid="{00000000-0005-0000-0000-0000B74F0000}"/>
    <cellStyle name="Normal 5 19 2 6 3 2" xfId="20413" xr:uid="{00000000-0005-0000-0000-0000B84F0000}"/>
    <cellStyle name="Normal 5 19 2 6 3 3" xfId="20414" xr:uid="{00000000-0005-0000-0000-0000B94F0000}"/>
    <cellStyle name="Normal 5 19 2 6 3 4" xfId="20415" xr:uid="{00000000-0005-0000-0000-0000BA4F0000}"/>
    <cellStyle name="Normal 5 19 2 6 3 5" xfId="20416" xr:uid="{00000000-0005-0000-0000-0000BB4F0000}"/>
    <cellStyle name="Normal 5 19 2 6 3 6" xfId="20417" xr:uid="{00000000-0005-0000-0000-0000BC4F0000}"/>
    <cellStyle name="Normal 5 19 2 6 3 7" xfId="20418" xr:uid="{00000000-0005-0000-0000-0000BD4F0000}"/>
    <cellStyle name="Normal 5 19 2 6 3 8" xfId="20419" xr:uid="{00000000-0005-0000-0000-0000BE4F0000}"/>
    <cellStyle name="Normal 5 19 2 6 4" xfId="20420" xr:uid="{00000000-0005-0000-0000-0000BF4F0000}"/>
    <cellStyle name="Normal 5 19 2 6 4 2" xfId="20421" xr:uid="{00000000-0005-0000-0000-0000C04F0000}"/>
    <cellStyle name="Normal 5 19 2 6 4 3" xfId="20422" xr:uid="{00000000-0005-0000-0000-0000C14F0000}"/>
    <cellStyle name="Normal 5 19 2 6 4 4" xfId="20423" xr:uid="{00000000-0005-0000-0000-0000C24F0000}"/>
    <cellStyle name="Normal 5 19 2 6 4 5" xfId="20424" xr:uid="{00000000-0005-0000-0000-0000C34F0000}"/>
    <cellStyle name="Normal 5 19 2 6 4 6" xfId="20425" xr:uid="{00000000-0005-0000-0000-0000C44F0000}"/>
    <cellStyle name="Normal 5 19 2 6 4 7" xfId="20426" xr:uid="{00000000-0005-0000-0000-0000C54F0000}"/>
    <cellStyle name="Normal 5 19 2 6 4 8" xfId="20427" xr:uid="{00000000-0005-0000-0000-0000C64F0000}"/>
    <cellStyle name="Normal 5 19 2 6 5" xfId="20428" xr:uid="{00000000-0005-0000-0000-0000C74F0000}"/>
    <cellStyle name="Normal 5 19 2 6 5 2" xfId="20429" xr:uid="{00000000-0005-0000-0000-0000C84F0000}"/>
    <cellStyle name="Normal 5 19 2 6 5 3" xfId="20430" xr:uid="{00000000-0005-0000-0000-0000C94F0000}"/>
    <cellStyle name="Normal 5 19 2 6 5 4" xfId="20431" xr:uid="{00000000-0005-0000-0000-0000CA4F0000}"/>
    <cellStyle name="Normal 5 19 2 6 5 5" xfId="20432" xr:uid="{00000000-0005-0000-0000-0000CB4F0000}"/>
    <cellStyle name="Normal 5 19 2 6 5 6" xfId="20433" xr:uid="{00000000-0005-0000-0000-0000CC4F0000}"/>
    <cellStyle name="Normal 5 19 2 6 5 7" xfId="20434" xr:uid="{00000000-0005-0000-0000-0000CD4F0000}"/>
    <cellStyle name="Normal 5 19 2 6 5 8" xfId="20435" xr:uid="{00000000-0005-0000-0000-0000CE4F0000}"/>
    <cellStyle name="Normal 5 19 2 6 6" xfId="20436" xr:uid="{00000000-0005-0000-0000-0000CF4F0000}"/>
    <cellStyle name="Normal 5 19 2 6 7" xfId="20437" xr:uid="{00000000-0005-0000-0000-0000D04F0000}"/>
    <cellStyle name="Normal 5 19 2 6 8" xfId="20438" xr:uid="{00000000-0005-0000-0000-0000D14F0000}"/>
    <cellStyle name="Normal 5 19 2 6 9" xfId="20439" xr:uid="{00000000-0005-0000-0000-0000D24F0000}"/>
    <cellStyle name="Normal 5 19 2 7" xfId="20440" xr:uid="{00000000-0005-0000-0000-0000D34F0000}"/>
    <cellStyle name="Normal 5 19 2 7 10" xfId="20441" xr:uid="{00000000-0005-0000-0000-0000D44F0000}"/>
    <cellStyle name="Normal 5 19 2 7 11" xfId="20442" xr:uid="{00000000-0005-0000-0000-0000D54F0000}"/>
    <cellStyle name="Normal 5 19 2 7 12" xfId="20443" xr:uid="{00000000-0005-0000-0000-0000D64F0000}"/>
    <cellStyle name="Normal 5 19 2 7 2" xfId="20444" xr:uid="{00000000-0005-0000-0000-0000D74F0000}"/>
    <cellStyle name="Normal 5 19 2 7 2 2" xfId="20445" xr:uid="{00000000-0005-0000-0000-0000D84F0000}"/>
    <cellStyle name="Normal 5 19 2 7 2 3" xfId="20446" xr:uid="{00000000-0005-0000-0000-0000D94F0000}"/>
    <cellStyle name="Normal 5 19 2 7 2 4" xfId="20447" xr:uid="{00000000-0005-0000-0000-0000DA4F0000}"/>
    <cellStyle name="Normal 5 19 2 7 2 5" xfId="20448" xr:uid="{00000000-0005-0000-0000-0000DB4F0000}"/>
    <cellStyle name="Normal 5 19 2 7 2 6" xfId="20449" xr:uid="{00000000-0005-0000-0000-0000DC4F0000}"/>
    <cellStyle name="Normal 5 19 2 7 2 7" xfId="20450" xr:uid="{00000000-0005-0000-0000-0000DD4F0000}"/>
    <cellStyle name="Normal 5 19 2 7 2 8" xfId="20451" xr:uid="{00000000-0005-0000-0000-0000DE4F0000}"/>
    <cellStyle name="Normal 5 19 2 7 3" xfId="20452" xr:uid="{00000000-0005-0000-0000-0000DF4F0000}"/>
    <cellStyle name="Normal 5 19 2 7 3 2" xfId="20453" xr:uid="{00000000-0005-0000-0000-0000E04F0000}"/>
    <cellStyle name="Normal 5 19 2 7 3 3" xfId="20454" xr:uid="{00000000-0005-0000-0000-0000E14F0000}"/>
    <cellStyle name="Normal 5 19 2 7 3 4" xfId="20455" xr:uid="{00000000-0005-0000-0000-0000E24F0000}"/>
    <cellStyle name="Normal 5 19 2 7 3 5" xfId="20456" xr:uid="{00000000-0005-0000-0000-0000E34F0000}"/>
    <cellStyle name="Normal 5 19 2 7 3 6" xfId="20457" xr:uid="{00000000-0005-0000-0000-0000E44F0000}"/>
    <cellStyle name="Normal 5 19 2 7 3 7" xfId="20458" xr:uid="{00000000-0005-0000-0000-0000E54F0000}"/>
    <cellStyle name="Normal 5 19 2 7 3 8" xfId="20459" xr:uid="{00000000-0005-0000-0000-0000E64F0000}"/>
    <cellStyle name="Normal 5 19 2 7 4" xfId="20460" xr:uid="{00000000-0005-0000-0000-0000E74F0000}"/>
    <cellStyle name="Normal 5 19 2 7 4 2" xfId="20461" xr:uid="{00000000-0005-0000-0000-0000E84F0000}"/>
    <cellStyle name="Normal 5 19 2 7 4 3" xfId="20462" xr:uid="{00000000-0005-0000-0000-0000E94F0000}"/>
    <cellStyle name="Normal 5 19 2 7 4 4" xfId="20463" xr:uid="{00000000-0005-0000-0000-0000EA4F0000}"/>
    <cellStyle name="Normal 5 19 2 7 4 5" xfId="20464" xr:uid="{00000000-0005-0000-0000-0000EB4F0000}"/>
    <cellStyle name="Normal 5 19 2 7 4 6" xfId="20465" xr:uid="{00000000-0005-0000-0000-0000EC4F0000}"/>
    <cellStyle name="Normal 5 19 2 7 4 7" xfId="20466" xr:uid="{00000000-0005-0000-0000-0000ED4F0000}"/>
    <cellStyle name="Normal 5 19 2 7 4 8" xfId="20467" xr:uid="{00000000-0005-0000-0000-0000EE4F0000}"/>
    <cellStyle name="Normal 5 19 2 7 5" xfId="20468" xr:uid="{00000000-0005-0000-0000-0000EF4F0000}"/>
    <cellStyle name="Normal 5 19 2 7 5 2" xfId="20469" xr:uid="{00000000-0005-0000-0000-0000F04F0000}"/>
    <cellStyle name="Normal 5 19 2 7 5 3" xfId="20470" xr:uid="{00000000-0005-0000-0000-0000F14F0000}"/>
    <cellStyle name="Normal 5 19 2 7 5 4" xfId="20471" xr:uid="{00000000-0005-0000-0000-0000F24F0000}"/>
    <cellStyle name="Normal 5 19 2 7 5 5" xfId="20472" xr:uid="{00000000-0005-0000-0000-0000F34F0000}"/>
    <cellStyle name="Normal 5 19 2 7 5 6" xfId="20473" xr:uid="{00000000-0005-0000-0000-0000F44F0000}"/>
    <cellStyle name="Normal 5 19 2 7 5 7" xfId="20474" xr:uid="{00000000-0005-0000-0000-0000F54F0000}"/>
    <cellStyle name="Normal 5 19 2 7 5 8" xfId="20475" xr:uid="{00000000-0005-0000-0000-0000F64F0000}"/>
    <cellStyle name="Normal 5 19 2 7 6" xfId="20476" xr:uid="{00000000-0005-0000-0000-0000F74F0000}"/>
    <cellStyle name="Normal 5 19 2 7 7" xfId="20477" xr:uid="{00000000-0005-0000-0000-0000F84F0000}"/>
    <cellStyle name="Normal 5 19 2 7 8" xfId="20478" xr:uid="{00000000-0005-0000-0000-0000F94F0000}"/>
    <cellStyle name="Normal 5 19 2 7 9" xfId="20479" xr:uid="{00000000-0005-0000-0000-0000FA4F0000}"/>
    <cellStyle name="Normal 5 19 2 8" xfId="20480" xr:uid="{00000000-0005-0000-0000-0000FB4F0000}"/>
    <cellStyle name="Normal 5 19 2 8 10" xfId="20481" xr:uid="{00000000-0005-0000-0000-0000FC4F0000}"/>
    <cellStyle name="Normal 5 19 2 8 11" xfId="20482" xr:uid="{00000000-0005-0000-0000-0000FD4F0000}"/>
    <cellStyle name="Normal 5 19 2 8 12" xfId="20483" xr:uid="{00000000-0005-0000-0000-0000FE4F0000}"/>
    <cellStyle name="Normal 5 19 2 8 2" xfId="20484" xr:uid="{00000000-0005-0000-0000-0000FF4F0000}"/>
    <cellStyle name="Normal 5 19 2 8 2 2" xfId="20485" xr:uid="{00000000-0005-0000-0000-000000500000}"/>
    <cellStyle name="Normal 5 19 2 8 2 3" xfId="20486" xr:uid="{00000000-0005-0000-0000-000001500000}"/>
    <cellStyle name="Normal 5 19 2 8 2 4" xfId="20487" xr:uid="{00000000-0005-0000-0000-000002500000}"/>
    <cellStyle name="Normal 5 19 2 8 2 5" xfId="20488" xr:uid="{00000000-0005-0000-0000-000003500000}"/>
    <cellStyle name="Normal 5 19 2 8 2 6" xfId="20489" xr:uid="{00000000-0005-0000-0000-000004500000}"/>
    <cellStyle name="Normal 5 19 2 8 2 7" xfId="20490" xr:uid="{00000000-0005-0000-0000-000005500000}"/>
    <cellStyle name="Normal 5 19 2 8 2 8" xfId="20491" xr:uid="{00000000-0005-0000-0000-000006500000}"/>
    <cellStyle name="Normal 5 19 2 8 3" xfId="20492" xr:uid="{00000000-0005-0000-0000-000007500000}"/>
    <cellStyle name="Normal 5 19 2 8 3 2" xfId="20493" xr:uid="{00000000-0005-0000-0000-000008500000}"/>
    <cellStyle name="Normal 5 19 2 8 3 3" xfId="20494" xr:uid="{00000000-0005-0000-0000-000009500000}"/>
    <cellStyle name="Normal 5 19 2 8 3 4" xfId="20495" xr:uid="{00000000-0005-0000-0000-00000A500000}"/>
    <cellStyle name="Normal 5 19 2 8 3 5" xfId="20496" xr:uid="{00000000-0005-0000-0000-00000B500000}"/>
    <cellStyle name="Normal 5 19 2 8 3 6" xfId="20497" xr:uid="{00000000-0005-0000-0000-00000C500000}"/>
    <cellStyle name="Normal 5 19 2 8 3 7" xfId="20498" xr:uid="{00000000-0005-0000-0000-00000D500000}"/>
    <cellStyle name="Normal 5 19 2 8 3 8" xfId="20499" xr:uid="{00000000-0005-0000-0000-00000E500000}"/>
    <cellStyle name="Normal 5 19 2 8 4" xfId="20500" xr:uid="{00000000-0005-0000-0000-00000F500000}"/>
    <cellStyle name="Normal 5 19 2 8 4 2" xfId="20501" xr:uid="{00000000-0005-0000-0000-000010500000}"/>
    <cellStyle name="Normal 5 19 2 8 4 3" xfId="20502" xr:uid="{00000000-0005-0000-0000-000011500000}"/>
    <cellStyle name="Normal 5 19 2 8 4 4" xfId="20503" xr:uid="{00000000-0005-0000-0000-000012500000}"/>
    <cellStyle name="Normal 5 19 2 8 4 5" xfId="20504" xr:uid="{00000000-0005-0000-0000-000013500000}"/>
    <cellStyle name="Normal 5 19 2 8 4 6" xfId="20505" xr:uid="{00000000-0005-0000-0000-000014500000}"/>
    <cellStyle name="Normal 5 19 2 8 4 7" xfId="20506" xr:uid="{00000000-0005-0000-0000-000015500000}"/>
    <cellStyle name="Normal 5 19 2 8 4 8" xfId="20507" xr:uid="{00000000-0005-0000-0000-000016500000}"/>
    <cellStyle name="Normal 5 19 2 8 5" xfId="20508" xr:uid="{00000000-0005-0000-0000-000017500000}"/>
    <cellStyle name="Normal 5 19 2 8 5 2" xfId="20509" xr:uid="{00000000-0005-0000-0000-000018500000}"/>
    <cellStyle name="Normal 5 19 2 8 5 3" xfId="20510" xr:uid="{00000000-0005-0000-0000-000019500000}"/>
    <cellStyle name="Normal 5 19 2 8 5 4" xfId="20511" xr:uid="{00000000-0005-0000-0000-00001A500000}"/>
    <cellStyle name="Normal 5 19 2 8 5 5" xfId="20512" xr:uid="{00000000-0005-0000-0000-00001B500000}"/>
    <cellStyle name="Normal 5 19 2 8 5 6" xfId="20513" xr:uid="{00000000-0005-0000-0000-00001C500000}"/>
    <cellStyle name="Normal 5 19 2 8 5 7" xfId="20514" xr:uid="{00000000-0005-0000-0000-00001D500000}"/>
    <cellStyle name="Normal 5 19 2 8 5 8" xfId="20515" xr:uid="{00000000-0005-0000-0000-00001E500000}"/>
    <cellStyle name="Normal 5 19 2 8 6" xfId="20516" xr:uid="{00000000-0005-0000-0000-00001F500000}"/>
    <cellStyle name="Normal 5 19 2 8 7" xfId="20517" xr:uid="{00000000-0005-0000-0000-000020500000}"/>
    <cellStyle name="Normal 5 19 2 8 8" xfId="20518" xr:uid="{00000000-0005-0000-0000-000021500000}"/>
    <cellStyle name="Normal 5 19 2 8 9" xfId="20519" xr:uid="{00000000-0005-0000-0000-000022500000}"/>
    <cellStyle name="Normal 5 19 2 9" xfId="20520" xr:uid="{00000000-0005-0000-0000-000023500000}"/>
    <cellStyle name="Normal 5 19 2 9 10" xfId="20521" xr:uid="{00000000-0005-0000-0000-000024500000}"/>
    <cellStyle name="Normal 5 19 2 9 11" xfId="20522" xr:uid="{00000000-0005-0000-0000-000025500000}"/>
    <cellStyle name="Normal 5 19 2 9 12" xfId="20523" xr:uid="{00000000-0005-0000-0000-000026500000}"/>
    <cellStyle name="Normal 5 19 2 9 2" xfId="20524" xr:uid="{00000000-0005-0000-0000-000027500000}"/>
    <cellStyle name="Normal 5 19 2 9 2 2" xfId="20525" xr:uid="{00000000-0005-0000-0000-000028500000}"/>
    <cellStyle name="Normal 5 19 2 9 2 3" xfId="20526" xr:uid="{00000000-0005-0000-0000-000029500000}"/>
    <cellStyle name="Normal 5 19 2 9 2 4" xfId="20527" xr:uid="{00000000-0005-0000-0000-00002A500000}"/>
    <cellStyle name="Normal 5 19 2 9 2 5" xfId="20528" xr:uid="{00000000-0005-0000-0000-00002B500000}"/>
    <cellStyle name="Normal 5 19 2 9 2 6" xfId="20529" xr:uid="{00000000-0005-0000-0000-00002C500000}"/>
    <cellStyle name="Normal 5 19 2 9 2 7" xfId="20530" xr:uid="{00000000-0005-0000-0000-00002D500000}"/>
    <cellStyle name="Normal 5 19 2 9 2 8" xfId="20531" xr:uid="{00000000-0005-0000-0000-00002E500000}"/>
    <cellStyle name="Normal 5 19 2 9 3" xfId="20532" xr:uid="{00000000-0005-0000-0000-00002F500000}"/>
    <cellStyle name="Normal 5 19 2 9 3 2" xfId="20533" xr:uid="{00000000-0005-0000-0000-000030500000}"/>
    <cellStyle name="Normal 5 19 2 9 3 3" xfId="20534" xr:uid="{00000000-0005-0000-0000-000031500000}"/>
    <cellStyle name="Normal 5 19 2 9 3 4" xfId="20535" xr:uid="{00000000-0005-0000-0000-000032500000}"/>
    <cellStyle name="Normal 5 19 2 9 3 5" xfId="20536" xr:uid="{00000000-0005-0000-0000-000033500000}"/>
    <cellStyle name="Normal 5 19 2 9 3 6" xfId="20537" xr:uid="{00000000-0005-0000-0000-000034500000}"/>
    <cellStyle name="Normal 5 19 2 9 3 7" xfId="20538" xr:uid="{00000000-0005-0000-0000-000035500000}"/>
    <cellStyle name="Normal 5 19 2 9 3 8" xfId="20539" xr:uid="{00000000-0005-0000-0000-000036500000}"/>
    <cellStyle name="Normal 5 19 2 9 4" xfId="20540" xr:uid="{00000000-0005-0000-0000-000037500000}"/>
    <cellStyle name="Normal 5 19 2 9 4 2" xfId="20541" xr:uid="{00000000-0005-0000-0000-000038500000}"/>
    <cellStyle name="Normal 5 19 2 9 4 3" xfId="20542" xr:uid="{00000000-0005-0000-0000-000039500000}"/>
    <cellStyle name="Normal 5 19 2 9 4 4" xfId="20543" xr:uid="{00000000-0005-0000-0000-00003A500000}"/>
    <cellStyle name="Normal 5 19 2 9 4 5" xfId="20544" xr:uid="{00000000-0005-0000-0000-00003B500000}"/>
    <cellStyle name="Normal 5 19 2 9 4 6" xfId="20545" xr:uid="{00000000-0005-0000-0000-00003C500000}"/>
    <cellStyle name="Normal 5 19 2 9 4 7" xfId="20546" xr:uid="{00000000-0005-0000-0000-00003D500000}"/>
    <cellStyle name="Normal 5 19 2 9 4 8" xfId="20547" xr:uid="{00000000-0005-0000-0000-00003E500000}"/>
    <cellStyle name="Normal 5 19 2 9 5" xfId="20548" xr:uid="{00000000-0005-0000-0000-00003F500000}"/>
    <cellStyle name="Normal 5 19 2 9 5 2" xfId="20549" xr:uid="{00000000-0005-0000-0000-000040500000}"/>
    <cellStyle name="Normal 5 19 2 9 5 3" xfId="20550" xr:uid="{00000000-0005-0000-0000-000041500000}"/>
    <cellStyle name="Normal 5 19 2 9 5 4" xfId="20551" xr:uid="{00000000-0005-0000-0000-000042500000}"/>
    <cellStyle name="Normal 5 19 2 9 5 5" xfId="20552" xr:uid="{00000000-0005-0000-0000-000043500000}"/>
    <cellStyle name="Normal 5 19 2 9 5 6" xfId="20553" xr:uid="{00000000-0005-0000-0000-000044500000}"/>
    <cellStyle name="Normal 5 19 2 9 5 7" xfId="20554" xr:uid="{00000000-0005-0000-0000-000045500000}"/>
    <cellStyle name="Normal 5 19 2 9 5 8" xfId="20555" xr:uid="{00000000-0005-0000-0000-000046500000}"/>
    <cellStyle name="Normal 5 19 2 9 6" xfId="20556" xr:uid="{00000000-0005-0000-0000-000047500000}"/>
    <cellStyle name="Normal 5 19 2 9 7" xfId="20557" xr:uid="{00000000-0005-0000-0000-000048500000}"/>
    <cellStyle name="Normal 5 19 2 9 8" xfId="20558" xr:uid="{00000000-0005-0000-0000-000049500000}"/>
    <cellStyle name="Normal 5 19 2 9 9" xfId="20559" xr:uid="{00000000-0005-0000-0000-00004A500000}"/>
    <cellStyle name="Normal 5 19 20" xfId="20560" xr:uid="{00000000-0005-0000-0000-00004B500000}"/>
    <cellStyle name="Normal 5 19 20 2" xfId="20561" xr:uid="{00000000-0005-0000-0000-00004C500000}"/>
    <cellStyle name="Normal 5 19 20 3" xfId="20562" xr:uid="{00000000-0005-0000-0000-00004D500000}"/>
    <cellStyle name="Normal 5 19 20 4" xfId="20563" xr:uid="{00000000-0005-0000-0000-00004E500000}"/>
    <cellStyle name="Normal 5 19 20 5" xfId="20564" xr:uid="{00000000-0005-0000-0000-00004F500000}"/>
    <cellStyle name="Normal 5 19 20 6" xfId="20565" xr:uid="{00000000-0005-0000-0000-000050500000}"/>
    <cellStyle name="Normal 5 19 20 7" xfId="20566" xr:uid="{00000000-0005-0000-0000-000051500000}"/>
    <cellStyle name="Normal 5 19 20 8" xfId="20567" xr:uid="{00000000-0005-0000-0000-000052500000}"/>
    <cellStyle name="Normal 5 19 21" xfId="20568" xr:uid="{00000000-0005-0000-0000-000053500000}"/>
    <cellStyle name="Normal 5 19 22" xfId="20569" xr:uid="{00000000-0005-0000-0000-000054500000}"/>
    <cellStyle name="Normal 5 19 23" xfId="20570" xr:uid="{00000000-0005-0000-0000-000055500000}"/>
    <cellStyle name="Normal 5 19 24" xfId="20571" xr:uid="{00000000-0005-0000-0000-000056500000}"/>
    <cellStyle name="Normal 5 19 25" xfId="20572" xr:uid="{00000000-0005-0000-0000-000057500000}"/>
    <cellStyle name="Normal 5 19 26" xfId="20573" xr:uid="{00000000-0005-0000-0000-000058500000}"/>
    <cellStyle name="Normal 5 19 27" xfId="20574" xr:uid="{00000000-0005-0000-0000-000059500000}"/>
    <cellStyle name="Normal 5 19 3" xfId="20575" xr:uid="{00000000-0005-0000-0000-00005A500000}"/>
    <cellStyle name="Normal 5 19 3 10" xfId="20576" xr:uid="{00000000-0005-0000-0000-00005B500000}"/>
    <cellStyle name="Normal 5 19 3 10 10" xfId="20577" xr:uid="{00000000-0005-0000-0000-00005C500000}"/>
    <cellStyle name="Normal 5 19 3 10 11" xfId="20578" xr:uid="{00000000-0005-0000-0000-00005D500000}"/>
    <cellStyle name="Normal 5 19 3 10 12" xfId="20579" xr:uid="{00000000-0005-0000-0000-00005E500000}"/>
    <cellStyle name="Normal 5 19 3 10 2" xfId="20580" xr:uid="{00000000-0005-0000-0000-00005F500000}"/>
    <cellStyle name="Normal 5 19 3 10 2 2" xfId="20581" xr:uid="{00000000-0005-0000-0000-000060500000}"/>
    <cellStyle name="Normal 5 19 3 10 2 3" xfId="20582" xr:uid="{00000000-0005-0000-0000-000061500000}"/>
    <cellStyle name="Normal 5 19 3 10 2 4" xfId="20583" xr:uid="{00000000-0005-0000-0000-000062500000}"/>
    <cellStyle name="Normal 5 19 3 10 2 5" xfId="20584" xr:uid="{00000000-0005-0000-0000-000063500000}"/>
    <cellStyle name="Normal 5 19 3 10 2 6" xfId="20585" xr:uid="{00000000-0005-0000-0000-000064500000}"/>
    <cellStyle name="Normal 5 19 3 10 2 7" xfId="20586" xr:uid="{00000000-0005-0000-0000-000065500000}"/>
    <cellStyle name="Normal 5 19 3 10 2 8" xfId="20587" xr:uid="{00000000-0005-0000-0000-000066500000}"/>
    <cellStyle name="Normal 5 19 3 10 3" xfId="20588" xr:uid="{00000000-0005-0000-0000-000067500000}"/>
    <cellStyle name="Normal 5 19 3 10 3 2" xfId="20589" xr:uid="{00000000-0005-0000-0000-000068500000}"/>
    <cellStyle name="Normal 5 19 3 10 3 3" xfId="20590" xr:uid="{00000000-0005-0000-0000-000069500000}"/>
    <cellStyle name="Normal 5 19 3 10 3 4" xfId="20591" xr:uid="{00000000-0005-0000-0000-00006A500000}"/>
    <cellStyle name="Normal 5 19 3 10 3 5" xfId="20592" xr:uid="{00000000-0005-0000-0000-00006B500000}"/>
    <cellStyle name="Normal 5 19 3 10 3 6" xfId="20593" xr:uid="{00000000-0005-0000-0000-00006C500000}"/>
    <cellStyle name="Normal 5 19 3 10 3 7" xfId="20594" xr:uid="{00000000-0005-0000-0000-00006D500000}"/>
    <cellStyle name="Normal 5 19 3 10 3 8" xfId="20595" xr:uid="{00000000-0005-0000-0000-00006E500000}"/>
    <cellStyle name="Normal 5 19 3 10 4" xfId="20596" xr:uid="{00000000-0005-0000-0000-00006F500000}"/>
    <cellStyle name="Normal 5 19 3 10 4 2" xfId="20597" xr:uid="{00000000-0005-0000-0000-000070500000}"/>
    <cellStyle name="Normal 5 19 3 10 4 3" xfId="20598" xr:uid="{00000000-0005-0000-0000-000071500000}"/>
    <cellStyle name="Normal 5 19 3 10 4 4" xfId="20599" xr:uid="{00000000-0005-0000-0000-000072500000}"/>
    <cellStyle name="Normal 5 19 3 10 4 5" xfId="20600" xr:uid="{00000000-0005-0000-0000-000073500000}"/>
    <cellStyle name="Normal 5 19 3 10 4 6" xfId="20601" xr:uid="{00000000-0005-0000-0000-000074500000}"/>
    <cellStyle name="Normal 5 19 3 10 4 7" xfId="20602" xr:uid="{00000000-0005-0000-0000-000075500000}"/>
    <cellStyle name="Normal 5 19 3 10 4 8" xfId="20603" xr:uid="{00000000-0005-0000-0000-000076500000}"/>
    <cellStyle name="Normal 5 19 3 10 5" xfId="20604" xr:uid="{00000000-0005-0000-0000-000077500000}"/>
    <cellStyle name="Normal 5 19 3 10 5 2" xfId="20605" xr:uid="{00000000-0005-0000-0000-000078500000}"/>
    <cellStyle name="Normal 5 19 3 10 5 3" xfId="20606" xr:uid="{00000000-0005-0000-0000-000079500000}"/>
    <cellStyle name="Normal 5 19 3 10 5 4" xfId="20607" xr:uid="{00000000-0005-0000-0000-00007A500000}"/>
    <cellStyle name="Normal 5 19 3 10 5 5" xfId="20608" xr:uid="{00000000-0005-0000-0000-00007B500000}"/>
    <cellStyle name="Normal 5 19 3 10 5 6" xfId="20609" xr:uid="{00000000-0005-0000-0000-00007C500000}"/>
    <cellStyle name="Normal 5 19 3 10 5 7" xfId="20610" xr:uid="{00000000-0005-0000-0000-00007D500000}"/>
    <cellStyle name="Normal 5 19 3 10 5 8" xfId="20611" xr:uid="{00000000-0005-0000-0000-00007E500000}"/>
    <cellStyle name="Normal 5 19 3 10 6" xfId="20612" xr:uid="{00000000-0005-0000-0000-00007F500000}"/>
    <cellStyle name="Normal 5 19 3 10 7" xfId="20613" xr:uid="{00000000-0005-0000-0000-000080500000}"/>
    <cellStyle name="Normal 5 19 3 10 8" xfId="20614" xr:uid="{00000000-0005-0000-0000-000081500000}"/>
    <cellStyle name="Normal 5 19 3 10 9" xfId="20615" xr:uid="{00000000-0005-0000-0000-000082500000}"/>
    <cellStyle name="Normal 5 19 3 11" xfId="20616" xr:uid="{00000000-0005-0000-0000-000083500000}"/>
    <cellStyle name="Normal 5 19 3 11 10" xfId="20617" xr:uid="{00000000-0005-0000-0000-000084500000}"/>
    <cellStyle name="Normal 5 19 3 11 11" xfId="20618" xr:uid="{00000000-0005-0000-0000-000085500000}"/>
    <cellStyle name="Normal 5 19 3 11 12" xfId="20619" xr:uid="{00000000-0005-0000-0000-000086500000}"/>
    <cellStyle name="Normal 5 19 3 11 2" xfId="20620" xr:uid="{00000000-0005-0000-0000-000087500000}"/>
    <cellStyle name="Normal 5 19 3 11 2 2" xfId="20621" xr:uid="{00000000-0005-0000-0000-000088500000}"/>
    <cellStyle name="Normal 5 19 3 11 2 3" xfId="20622" xr:uid="{00000000-0005-0000-0000-000089500000}"/>
    <cellStyle name="Normal 5 19 3 11 2 4" xfId="20623" xr:uid="{00000000-0005-0000-0000-00008A500000}"/>
    <cellStyle name="Normal 5 19 3 11 2 5" xfId="20624" xr:uid="{00000000-0005-0000-0000-00008B500000}"/>
    <cellStyle name="Normal 5 19 3 11 2 6" xfId="20625" xr:uid="{00000000-0005-0000-0000-00008C500000}"/>
    <cellStyle name="Normal 5 19 3 11 2 7" xfId="20626" xr:uid="{00000000-0005-0000-0000-00008D500000}"/>
    <cellStyle name="Normal 5 19 3 11 2 8" xfId="20627" xr:uid="{00000000-0005-0000-0000-00008E500000}"/>
    <cellStyle name="Normal 5 19 3 11 3" xfId="20628" xr:uid="{00000000-0005-0000-0000-00008F500000}"/>
    <cellStyle name="Normal 5 19 3 11 3 2" xfId="20629" xr:uid="{00000000-0005-0000-0000-000090500000}"/>
    <cellStyle name="Normal 5 19 3 11 3 3" xfId="20630" xr:uid="{00000000-0005-0000-0000-000091500000}"/>
    <cellStyle name="Normal 5 19 3 11 3 4" xfId="20631" xr:uid="{00000000-0005-0000-0000-000092500000}"/>
    <cellStyle name="Normal 5 19 3 11 3 5" xfId="20632" xr:uid="{00000000-0005-0000-0000-000093500000}"/>
    <cellStyle name="Normal 5 19 3 11 3 6" xfId="20633" xr:uid="{00000000-0005-0000-0000-000094500000}"/>
    <cellStyle name="Normal 5 19 3 11 3 7" xfId="20634" xr:uid="{00000000-0005-0000-0000-000095500000}"/>
    <cellStyle name="Normal 5 19 3 11 3 8" xfId="20635" xr:uid="{00000000-0005-0000-0000-000096500000}"/>
    <cellStyle name="Normal 5 19 3 11 4" xfId="20636" xr:uid="{00000000-0005-0000-0000-000097500000}"/>
    <cellStyle name="Normal 5 19 3 11 4 2" xfId="20637" xr:uid="{00000000-0005-0000-0000-000098500000}"/>
    <cellStyle name="Normal 5 19 3 11 4 3" xfId="20638" xr:uid="{00000000-0005-0000-0000-000099500000}"/>
    <cellStyle name="Normal 5 19 3 11 4 4" xfId="20639" xr:uid="{00000000-0005-0000-0000-00009A500000}"/>
    <cellStyle name="Normal 5 19 3 11 4 5" xfId="20640" xr:uid="{00000000-0005-0000-0000-00009B500000}"/>
    <cellStyle name="Normal 5 19 3 11 4 6" xfId="20641" xr:uid="{00000000-0005-0000-0000-00009C500000}"/>
    <cellStyle name="Normal 5 19 3 11 4 7" xfId="20642" xr:uid="{00000000-0005-0000-0000-00009D500000}"/>
    <cellStyle name="Normal 5 19 3 11 4 8" xfId="20643" xr:uid="{00000000-0005-0000-0000-00009E500000}"/>
    <cellStyle name="Normal 5 19 3 11 5" xfId="20644" xr:uid="{00000000-0005-0000-0000-00009F500000}"/>
    <cellStyle name="Normal 5 19 3 11 5 2" xfId="20645" xr:uid="{00000000-0005-0000-0000-0000A0500000}"/>
    <cellStyle name="Normal 5 19 3 11 5 3" xfId="20646" xr:uid="{00000000-0005-0000-0000-0000A1500000}"/>
    <cellStyle name="Normal 5 19 3 11 5 4" xfId="20647" xr:uid="{00000000-0005-0000-0000-0000A2500000}"/>
    <cellStyle name="Normal 5 19 3 11 5 5" xfId="20648" xr:uid="{00000000-0005-0000-0000-0000A3500000}"/>
    <cellStyle name="Normal 5 19 3 11 5 6" xfId="20649" xr:uid="{00000000-0005-0000-0000-0000A4500000}"/>
    <cellStyle name="Normal 5 19 3 11 5 7" xfId="20650" xr:uid="{00000000-0005-0000-0000-0000A5500000}"/>
    <cellStyle name="Normal 5 19 3 11 5 8" xfId="20651" xr:uid="{00000000-0005-0000-0000-0000A6500000}"/>
    <cellStyle name="Normal 5 19 3 11 6" xfId="20652" xr:uid="{00000000-0005-0000-0000-0000A7500000}"/>
    <cellStyle name="Normal 5 19 3 11 7" xfId="20653" xr:uid="{00000000-0005-0000-0000-0000A8500000}"/>
    <cellStyle name="Normal 5 19 3 11 8" xfId="20654" xr:uid="{00000000-0005-0000-0000-0000A9500000}"/>
    <cellStyle name="Normal 5 19 3 11 9" xfId="20655" xr:uid="{00000000-0005-0000-0000-0000AA500000}"/>
    <cellStyle name="Normal 5 19 3 12" xfId="20656" xr:uid="{00000000-0005-0000-0000-0000AB500000}"/>
    <cellStyle name="Normal 5 19 3 12 10" xfId="20657" xr:uid="{00000000-0005-0000-0000-0000AC500000}"/>
    <cellStyle name="Normal 5 19 3 12 11" xfId="20658" xr:uid="{00000000-0005-0000-0000-0000AD500000}"/>
    <cellStyle name="Normal 5 19 3 12 12" xfId="20659" xr:uid="{00000000-0005-0000-0000-0000AE500000}"/>
    <cellStyle name="Normal 5 19 3 12 2" xfId="20660" xr:uid="{00000000-0005-0000-0000-0000AF500000}"/>
    <cellStyle name="Normal 5 19 3 12 2 2" xfId="20661" xr:uid="{00000000-0005-0000-0000-0000B0500000}"/>
    <cellStyle name="Normal 5 19 3 12 2 3" xfId="20662" xr:uid="{00000000-0005-0000-0000-0000B1500000}"/>
    <cellStyle name="Normal 5 19 3 12 2 4" xfId="20663" xr:uid="{00000000-0005-0000-0000-0000B2500000}"/>
    <cellStyle name="Normal 5 19 3 12 2 5" xfId="20664" xr:uid="{00000000-0005-0000-0000-0000B3500000}"/>
    <cellStyle name="Normal 5 19 3 12 2 6" xfId="20665" xr:uid="{00000000-0005-0000-0000-0000B4500000}"/>
    <cellStyle name="Normal 5 19 3 12 2 7" xfId="20666" xr:uid="{00000000-0005-0000-0000-0000B5500000}"/>
    <cellStyle name="Normal 5 19 3 12 2 8" xfId="20667" xr:uid="{00000000-0005-0000-0000-0000B6500000}"/>
    <cellStyle name="Normal 5 19 3 12 3" xfId="20668" xr:uid="{00000000-0005-0000-0000-0000B7500000}"/>
    <cellStyle name="Normal 5 19 3 12 3 2" xfId="20669" xr:uid="{00000000-0005-0000-0000-0000B8500000}"/>
    <cellStyle name="Normal 5 19 3 12 3 3" xfId="20670" xr:uid="{00000000-0005-0000-0000-0000B9500000}"/>
    <cellStyle name="Normal 5 19 3 12 3 4" xfId="20671" xr:uid="{00000000-0005-0000-0000-0000BA500000}"/>
    <cellStyle name="Normal 5 19 3 12 3 5" xfId="20672" xr:uid="{00000000-0005-0000-0000-0000BB500000}"/>
    <cellStyle name="Normal 5 19 3 12 3 6" xfId="20673" xr:uid="{00000000-0005-0000-0000-0000BC500000}"/>
    <cellStyle name="Normal 5 19 3 12 3 7" xfId="20674" xr:uid="{00000000-0005-0000-0000-0000BD500000}"/>
    <cellStyle name="Normal 5 19 3 12 3 8" xfId="20675" xr:uid="{00000000-0005-0000-0000-0000BE500000}"/>
    <cellStyle name="Normal 5 19 3 12 4" xfId="20676" xr:uid="{00000000-0005-0000-0000-0000BF500000}"/>
    <cellStyle name="Normal 5 19 3 12 4 2" xfId="20677" xr:uid="{00000000-0005-0000-0000-0000C0500000}"/>
    <cellStyle name="Normal 5 19 3 12 4 3" xfId="20678" xr:uid="{00000000-0005-0000-0000-0000C1500000}"/>
    <cellStyle name="Normal 5 19 3 12 4 4" xfId="20679" xr:uid="{00000000-0005-0000-0000-0000C2500000}"/>
    <cellStyle name="Normal 5 19 3 12 4 5" xfId="20680" xr:uid="{00000000-0005-0000-0000-0000C3500000}"/>
    <cellStyle name="Normal 5 19 3 12 4 6" xfId="20681" xr:uid="{00000000-0005-0000-0000-0000C4500000}"/>
    <cellStyle name="Normal 5 19 3 12 4 7" xfId="20682" xr:uid="{00000000-0005-0000-0000-0000C5500000}"/>
    <cellStyle name="Normal 5 19 3 12 4 8" xfId="20683" xr:uid="{00000000-0005-0000-0000-0000C6500000}"/>
    <cellStyle name="Normal 5 19 3 12 5" xfId="20684" xr:uid="{00000000-0005-0000-0000-0000C7500000}"/>
    <cellStyle name="Normal 5 19 3 12 5 2" xfId="20685" xr:uid="{00000000-0005-0000-0000-0000C8500000}"/>
    <cellStyle name="Normal 5 19 3 12 5 3" xfId="20686" xr:uid="{00000000-0005-0000-0000-0000C9500000}"/>
    <cellStyle name="Normal 5 19 3 12 5 4" xfId="20687" xr:uid="{00000000-0005-0000-0000-0000CA500000}"/>
    <cellStyle name="Normal 5 19 3 12 5 5" xfId="20688" xr:uid="{00000000-0005-0000-0000-0000CB500000}"/>
    <cellStyle name="Normal 5 19 3 12 5 6" xfId="20689" xr:uid="{00000000-0005-0000-0000-0000CC500000}"/>
    <cellStyle name="Normal 5 19 3 12 5 7" xfId="20690" xr:uid="{00000000-0005-0000-0000-0000CD500000}"/>
    <cellStyle name="Normal 5 19 3 12 5 8" xfId="20691" xr:uid="{00000000-0005-0000-0000-0000CE500000}"/>
    <cellStyle name="Normal 5 19 3 12 6" xfId="20692" xr:uid="{00000000-0005-0000-0000-0000CF500000}"/>
    <cellStyle name="Normal 5 19 3 12 7" xfId="20693" xr:uid="{00000000-0005-0000-0000-0000D0500000}"/>
    <cellStyle name="Normal 5 19 3 12 8" xfId="20694" xr:uid="{00000000-0005-0000-0000-0000D1500000}"/>
    <cellStyle name="Normal 5 19 3 12 9" xfId="20695" xr:uid="{00000000-0005-0000-0000-0000D2500000}"/>
    <cellStyle name="Normal 5 19 3 13" xfId="20696" xr:uid="{00000000-0005-0000-0000-0000D3500000}"/>
    <cellStyle name="Normal 5 19 3 13 10" xfId="20697" xr:uid="{00000000-0005-0000-0000-0000D4500000}"/>
    <cellStyle name="Normal 5 19 3 13 11" xfId="20698" xr:uid="{00000000-0005-0000-0000-0000D5500000}"/>
    <cellStyle name="Normal 5 19 3 13 12" xfId="20699" xr:uid="{00000000-0005-0000-0000-0000D6500000}"/>
    <cellStyle name="Normal 5 19 3 13 2" xfId="20700" xr:uid="{00000000-0005-0000-0000-0000D7500000}"/>
    <cellStyle name="Normal 5 19 3 13 2 2" xfId="20701" xr:uid="{00000000-0005-0000-0000-0000D8500000}"/>
    <cellStyle name="Normal 5 19 3 13 2 3" xfId="20702" xr:uid="{00000000-0005-0000-0000-0000D9500000}"/>
    <cellStyle name="Normal 5 19 3 13 2 4" xfId="20703" xr:uid="{00000000-0005-0000-0000-0000DA500000}"/>
    <cellStyle name="Normal 5 19 3 13 2 5" xfId="20704" xr:uid="{00000000-0005-0000-0000-0000DB500000}"/>
    <cellStyle name="Normal 5 19 3 13 2 6" xfId="20705" xr:uid="{00000000-0005-0000-0000-0000DC500000}"/>
    <cellStyle name="Normal 5 19 3 13 2 7" xfId="20706" xr:uid="{00000000-0005-0000-0000-0000DD500000}"/>
    <cellStyle name="Normal 5 19 3 13 2 8" xfId="20707" xr:uid="{00000000-0005-0000-0000-0000DE500000}"/>
    <cellStyle name="Normal 5 19 3 13 3" xfId="20708" xr:uid="{00000000-0005-0000-0000-0000DF500000}"/>
    <cellStyle name="Normal 5 19 3 13 3 2" xfId="20709" xr:uid="{00000000-0005-0000-0000-0000E0500000}"/>
    <cellStyle name="Normal 5 19 3 13 3 3" xfId="20710" xr:uid="{00000000-0005-0000-0000-0000E1500000}"/>
    <cellStyle name="Normal 5 19 3 13 3 4" xfId="20711" xr:uid="{00000000-0005-0000-0000-0000E2500000}"/>
    <cellStyle name="Normal 5 19 3 13 3 5" xfId="20712" xr:uid="{00000000-0005-0000-0000-0000E3500000}"/>
    <cellStyle name="Normal 5 19 3 13 3 6" xfId="20713" xr:uid="{00000000-0005-0000-0000-0000E4500000}"/>
    <cellStyle name="Normal 5 19 3 13 3 7" xfId="20714" xr:uid="{00000000-0005-0000-0000-0000E5500000}"/>
    <cellStyle name="Normal 5 19 3 13 3 8" xfId="20715" xr:uid="{00000000-0005-0000-0000-0000E6500000}"/>
    <cellStyle name="Normal 5 19 3 13 4" xfId="20716" xr:uid="{00000000-0005-0000-0000-0000E7500000}"/>
    <cellStyle name="Normal 5 19 3 13 4 2" xfId="20717" xr:uid="{00000000-0005-0000-0000-0000E8500000}"/>
    <cellStyle name="Normal 5 19 3 13 4 3" xfId="20718" xr:uid="{00000000-0005-0000-0000-0000E9500000}"/>
    <cellStyle name="Normal 5 19 3 13 4 4" xfId="20719" xr:uid="{00000000-0005-0000-0000-0000EA500000}"/>
    <cellStyle name="Normal 5 19 3 13 4 5" xfId="20720" xr:uid="{00000000-0005-0000-0000-0000EB500000}"/>
    <cellStyle name="Normal 5 19 3 13 4 6" xfId="20721" xr:uid="{00000000-0005-0000-0000-0000EC500000}"/>
    <cellStyle name="Normal 5 19 3 13 4 7" xfId="20722" xr:uid="{00000000-0005-0000-0000-0000ED500000}"/>
    <cellStyle name="Normal 5 19 3 13 4 8" xfId="20723" xr:uid="{00000000-0005-0000-0000-0000EE500000}"/>
    <cellStyle name="Normal 5 19 3 13 5" xfId="20724" xr:uid="{00000000-0005-0000-0000-0000EF500000}"/>
    <cellStyle name="Normal 5 19 3 13 5 2" xfId="20725" xr:uid="{00000000-0005-0000-0000-0000F0500000}"/>
    <cellStyle name="Normal 5 19 3 13 5 3" xfId="20726" xr:uid="{00000000-0005-0000-0000-0000F1500000}"/>
    <cellStyle name="Normal 5 19 3 13 5 4" xfId="20727" xr:uid="{00000000-0005-0000-0000-0000F2500000}"/>
    <cellStyle name="Normal 5 19 3 13 5 5" xfId="20728" xr:uid="{00000000-0005-0000-0000-0000F3500000}"/>
    <cellStyle name="Normal 5 19 3 13 5 6" xfId="20729" xr:uid="{00000000-0005-0000-0000-0000F4500000}"/>
    <cellStyle name="Normal 5 19 3 13 5 7" xfId="20730" xr:uid="{00000000-0005-0000-0000-0000F5500000}"/>
    <cellStyle name="Normal 5 19 3 13 5 8" xfId="20731" xr:uid="{00000000-0005-0000-0000-0000F6500000}"/>
    <cellStyle name="Normal 5 19 3 13 6" xfId="20732" xr:uid="{00000000-0005-0000-0000-0000F7500000}"/>
    <cellStyle name="Normal 5 19 3 13 7" xfId="20733" xr:uid="{00000000-0005-0000-0000-0000F8500000}"/>
    <cellStyle name="Normal 5 19 3 13 8" xfId="20734" xr:uid="{00000000-0005-0000-0000-0000F9500000}"/>
    <cellStyle name="Normal 5 19 3 13 9" xfId="20735" xr:uid="{00000000-0005-0000-0000-0000FA500000}"/>
    <cellStyle name="Normal 5 19 3 14" xfId="20736" xr:uid="{00000000-0005-0000-0000-0000FB500000}"/>
    <cellStyle name="Normal 5 19 3 14 2" xfId="20737" xr:uid="{00000000-0005-0000-0000-0000FC500000}"/>
    <cellStyle name="Normal 5 19 3 14 3" xfId="20738" xr:uid="{00000000-0005-0000-0000-0000FD500000}"/>
    <cellStyle name="Normal 5 19 3 14 4" xfId="20739" xr:uid="{00000000-0005-0000-0000-0000FE500000}"/>
    <cellStyle name="Normal 5 19 3 14 5" xfId="20740" xr:uid="{00000000-0005-0000-0000-0000FF500000}"/>
    <cellStyle name="Normal 5 19 3 14 6" xfId="20741" xr:uid="{00000000-0005-0000-0000-000000510000}"/>
    <cellStyle name="Normal 5 19 3 14 7" xfId="20742" xr:uid="{00000000-0005-0000-0000-000001510000}"/>
    <cellStyle name="Normal 5 19 3 14 8" xfId="20743" xr:uid="{00000000-0005-0000-0000-000002510000}"/>
    <cellStyle name="Normal 5 19 3 15" xfId="20744" xr:uid="{00000000-0005-0000-0000-000003510000}"/>
    <cellStyle name="Normal 5 19 3 15 2" xfId="20745" xr:uid="{00000000-0005-0000-0000-000004510000}"/>
    <cellStyle name="Normal 5 19 3 15 3" xfId="20746" xr:uid="{00000000-0005-0000-0000-000005510000}"/>
    <cellStyle name="Normal 5 19 3 15 4" xfId="20747" xr:uid="{00000000-0005-0000-0000-000006510000}"/>
    <cellStyle name="Normal 5 19 3 15 5" xfId="20748" xr:uid="{00000000-0005-0000-0000-000007510000}"/>
    <cellStyle name="Normal 5 19 3 15 6" xfId="20749" xr:uid="{00000000-0005-0000-0000-000008510000}"/>
    <cellStyle name="Normal 5 19 3 15 7" xfId="20750" xr:uid="{00000000-0005-0000-0000-000009510000}"/>
    <cellStyle name="Normal 5 19 3 15 8" xfId="20751" xr:uid="{00000000-0005-0000-0000-00000A510000}"/>
    <cellStyle name="Normal 5 19 3 16" xfId="20752" xr:uid="{00000000-0005-0000-0000-00000B510000}"/>
    <cellStyle name="Normal 5 19 3 16 2" xfId="20753" xr:uid="{00000000-0005-0000-0000-00000C510000}"/>
    <cellStyle name="Normal 5 19 3 16 3" xfId="20754" xr:uid="{00000000-0005-0000-0000-00000D510000}"/>
    <cellStyle name="Normal 5 19 3 16 4" xfId="20755" xr:uid="{00000000-0005-0000-0000-00000E510000}"/>
    <cellStyle name="Normal 5 19 3 16 5" xfId="20756" xr:uid="{00000000-0005-0000-0000-00000F510000}"/>
    <cellStyle name="Normal 5 19 3 16 6" xfId="20757" xr:uid="{00000000-0005-0000-0000-000010510000}"/>
    <cellStyle name="Normal 5 19 3 16 7" xfId="20758" xr:uid="{00000000-0005-0000-0000-000011510000}"/>
    <cellStyle name="Normal 5 19 3 16 8" xfId="20759" xr:uid="{00000000-0005-0000-0000-000012510000}"/>
    <cellStyle name="Normal 5 19 3 17" xfId="20760" xr:uid="{00000000-0005-0000-0000-000013510000}"/>
    <cellStyle name="Normal 5 19 3 17 2" xfId="20761" xr:uid="{00000000-0005-0000-0000-000014510000}"/>
    <cellStyle name="Normal 5 19 3 17 3" xfId="20762" xr:uid="{00000000-0005-0000-0000-000015510000}"/>
    <cellStyle name="Normal 5 19 3 17 4" xfId="20763" xr:uid="{00000000-0005-0000-0000-000016510000}"/>
    <cellStyle name="Normal 5 19 3 17 5" xfId="20764" xr:uid="{00000000-0005-0000-0000-000017510000}"/>
    <cellStyle name="Normal 5 19 3 17 6" xfId="20765" xr:uid="{00000000-0005-0000-0000-000018510000}"/>
    <cellStyle name="Normal 5 19 3 17 7" xfId="20766" xr:uid="{00000000-0005-0000-0000-000019510000}"/>
    <cellStyle name="Normal 5 19 3 17 8" xfId="20767" xr:uid="{00000000-0005-0000-0000-00001A510000}"/>
    <cellStyle name="Normal 5 19 3 18" xfId="20768" xr:uid="{00000000-0005-0000-0000-00001B510000}"/>
    <cellStyle name="Normal 5 19 3 19" xfId="20769" xr:uid="{00000000-0005-0000-0000-00001C510000}"/>
    <cellStyle name="Normal 5 19 3 2" xfId="20770" xr:uid="{00000000-0005-0000-0000-00001D510000}"/>
    <cellStyle name="Normal 5 19 3 2 10" xfId="20771" xr:uid="{00000000-0005-0000-0000-00001E510000}"/>
    <cellStyle name="Normal 5 19 3 2 11" xfId="20772" xr:uid="{00000000-0005-0000-0000-00001F510000}"/>
    <cellStyle name="Normal 5 19 3 2 12" xfId="20773" xr:uid="{00000000-0005-0000-0000-000020510000}"/>
    <cellStyle name="Normal 5 19 3 2 2" xfId="20774" xr:uid="{00000000-0005-0000-0000-000021510000}"/>
    <cellStyle name="Normal 5 19 3 2 2 2" xfId="20775" xr:uid="{00000000-0005-0000-0000-000022510000}"/>
    <cellStyle name="Normal 5 19 3 2 2 3" xfId="20776" xr:uid="{00000000-0005-0000-0000-000023510000}"/>
    <cellStyle name="Normal 5 19 3 2 2 4" xfId="20777" xr:uid="{00000000-0005-0000-0000-000024510000}"/>
    <cellStyle name="Normal 5 19 3 2 2 5" xfId="20778" xr:uid="{00000000-0005-0000-0000-000025510000}"/>
    <cellStyle name="Normal 5 19 3 2 2 6" xfId="20779" xr:uid="{00000000-0005-0000-0000-000026510000}"/>
    <cellStyle name="Normal 5 19 3 2 2 7" xfId="20780" xr:uid="{00000000-0005-0000-0000-000027510000}"/>
    <cellStyle name="Normal 5 19 3 2 2 8" xfId="20781" xr:uid="{00000000-0005-0000-0000-000028510000}"/>
    <cellStyle name="Normal 5 19 3 2 3" xfId="20782" xr:uid="{00000000-0005-0000-0000-000029510000}"/>
    <cellStyle name="Normal 5 19 3 2 3 2" xfId="20783" xr:uid="{00000000-0005-0000-0000-00002A510000}"/>
    <cellStyle name="Normal 5 19 3 2 3 3" xfId="20784" xr:uid="{00000000-0005-0000-0000-00002B510000}"/>
    <cellStyle name="Normal 5 19 3 2 3 4" xfId="20785" xr:uid="{00000000-0005-0000-0000-00002C510000}"/>
    <cellStyle name="Normal 5 19 3 2 3 5" xfId="20786" xr:uid="{00000000-0005-0000-0000-00002D510000}"/>
    <cellStyle name="Normal 5 19 3 2 3 6" xfId="20787" xr:uid="{00000000-0005-0000-0000-00002E510000}"/>
    <cellStyle name="Normal 5 19 3 2 3 7" xfId="20788" xr:uid="{00000000-0005-0000-0000-00002F510000}"/>
    <cellStyle name="Normal 5 19 3 2 3 8" xfId="20789" xr:uid="{00000000-0005-0000-0000-000030510000}"/>
    <cellStyle name="Normal 5 19 3 2 4" xfId="20790" xr:uid="{00000000-0005-0000-0000-000031510000}"/>
    <cellStyle name="Normal 5 19 3 2 4 2" xfId="20791" xr:uid="{00000000-0005-0000-0000-000032510000}"/>
    <cellStyle name="Normal 5 19 3 2 4 3" xfId="20792" xr:uid="{00000000-0005-0000-0000-000033510000}"/>
    <cellStyle name="Normal 5 19 3 2 4 4" xfId="20793" xr:uid="{00000000-0005-0000-0000-000034510000}"/>
    <cellStyle name="Normal 5 19 3 2 4 5" xfId="20794" xr:uid="{00000000-0005-0000-0000-000035510000}"/>
    <cellStyle name="Normal 5 19 3 2 4 6" xfId="20795" xr:uid="{00000000-0005-0000-0000-000036510000}"/>
    <cellStyle name="Normal 5 19 3 2 4 7" xfId="20796" xr:uid="{00000000-0005-0000-0000-000037510000}"/>
    <cellStyle name="Normal 5 19 3 2 4 8" xfId="20797" xr:uid="{00000000-0005-0000-0000-000038510000}"/>
    <cellStyle name="Normal 5 19 3 2 5" xfId="20798" xr:uid="{00000000-0005-0000-0000-000039510000}"/>
    <cellStyle name="Normal 5 19 3 2 5 2" xfId="20799" xr:uid="{00000000-0005-0000-0000-00003A510000}"/>
    <cellStyle name="Normal 5 19 3 2 5 3" xfId="20800" xr:uid="{00000000-0005-0000-0000-00003B510000}"/>
    <cellStyle name="Normal 5 19 3 2 5 4" xfId="20801" xr:uid="{00000000-0005-0000-0000-00003C510000}"/>
    <cellStyle name="Normal 5 19 3 2 5 5" xfId="20802" xr:uid="{00000000-0005-0000-0000-00003D510000}"/>
    <cellStyle name="Normal 5 19 3 2 5 6" xfId="20803" xr:uid="{00000000-0005-0000-0000-00003E510000}"/>
    <cellStyle name="Normal 5 19 3 2 5 7" xfId="20804" xr:uid="{00000000-0005-0000-0000-00003F510000}"/>
    <cellStyle name="Normal 5 19 3 2 5 8" xfId="20805" xr:uid="{00000000-0005-0000-0000-000040510000}"/>
    <cellStyle name="Normal 5 19 3 2 6" xfId="20806" xr:uid="{00000000-0005-0000-0000-000041510000}"/>
    <cellStyle name="Normal 5 19 3 2 7" xfId="20807" xr:uid="{00000000-0005-0000-0000-000042510000}"/>
    <cellStyle name="Normal 5 19 3 2 8" xfId="20808" xr:uid="{00000000-0005-0000-0000-000043510000}"/>
    <cellStyle name="Normal 5 19 3 2 9" xfId="20809" xr:uid="{00000000-0005-0000-0000-000044510000}"/>
    <cellStyle name="Normal 5 19 3 20" xfId="20810" xr:uid="{00000000-0005-0000-0000-000045510000}"/>
    <cellStyle name="Normal 5 19 3 21" xfId="20811" xr:uid="{00000000-0005-0000-0000-000046510000}"/>
    <cellStyle name="Normal 5 19 3 22" xfId="20812" xr:uid="{00000000-0005-0000-0000-000047510000}"/>
    <cellStyle name="Normal 5 19 3 23" xfId="20813" xr:uid="{00000000-0005-0000-0000-000048510000}"/>
    <cellStyle name="Normal 5 19 3 24" xfId="20814" xr:uid="{00000000-0005-0000-0000-000049510000}"/>
    <cellStyle name="Normal 5 19 3 3" xfId="20815" xr:uid="{00000000-0005-0000-0000-00004A510000}"/>
    <cellStyle name="Normal 5 19 3 3 10" xfId="20816" xr:uid="{00000000-0005-0000-0000-00004B510000}"/>
    <cellStyle name="Normal 5 19 3 3 11" xfId="20817" xr:uid="{00000000-0005-0000-0000-00004C510000}"/>
    <cellStyle name="Normal 5 19 3 3 12" xfId="20818" xr:uid="{00000000-0005-0000-0000-00004D510000}"/>
    <cellStyle name="Normal 5 19 3 3 2" xfId="20819" xr:uid="{00000000-0005-0000-0000-00004E510000}"/>
    <cellStyle name="Normal 5 19 3 3 2 2" xfId="20820" xr:uid="{00000000-0005-0000-0000-00004F510000}"/>
    <cellStyle name="Normal 5 19 3 3 2 3" xfId="20821" xr:uid="{00000000-0005-0000-0000-000050510000}"/>
    <cellStyle name="Normal 5 19 3 3 2 4" xfId="20822" xr:uid="{00000000-0005-0000-0000-000051510000}"/>
    <cellStyle name="Normal 5 19 3 3 2 5" xfId="20823" xr:uid="{00000000-0005-0000-0000-000052510000}"/>
    <cellStyle name="Normal 5 19 3 3 2 6" xfId="20824" xr:uid="{00000000-0005-0000-0000-000053510000}"/>
    <cellStyle name="Normal 5 19 3 3 2 7" xfId="20825" xr:uid="{00000000-0005-0000-0000-000054510000}"/>
    <cellStyle name="Normal 5 19 3 3 2 8" xfId="20826" xr:uid="{00000000-0005-0000-0000-000055510000}"/>
    <cellStyle name="Normal 5 19 3 3 3" xfId="20827" xr:uid="{00000000-0005-0000-0000-000056510000}"/>
    <cellStyle name="Normal 5 19 3 3 3 2" xfId="20828" xr:uid="{00000000-0005-0000-0000-000057510000}"/>
    <cellStyle name="Normal 5 19 3 3 3 3" xfId="20829" xr:uid="{00000000-0005-0000-0000-000058510000}"/>
    <cellStyle name="Normal 5 19 3 3 3 4" xfId="20830" xr:uid="{00000000-0005-0000-0000-000059510000}"/>
    <cellStyle name="Normal 5 19 3 3 3 5" xfId="20831" xr:uid="{00000000-0005-0000-0000-00005A510000}"/>
    <cellStyle name="Normal 5 19 3 3 3 6" xfId="20832" xr:uid="{00000000-0005-0000-0000-00005B510000}"/>
    <cellStyle name="Normal 5 19 3 3 3 7" xfId="20833" xr:uid="{00000000-0005-0000-0000-00005C510000}"/>
    <cellStyle name="Normal 5 19 3 3 3 8" xfId="20834" xr:uid="{00000000-0005-0000-0000-00005D510000}"/>
    <cellStyle name="Normal 5 19 3 3 4" xfId="20835" xr:uid="{00000000-0005-0000-0000-00005E510000}"/>
    <cellStyle name="Normal 5 19 3 3 4 2" xfId="20836" xr:uid="{00000000-0005-0000-0000-00005F510000}"/>
    <cellStyle name="Normal 5 19 3 3 4 3" xfId="20837" xr:uid="{00000000-0005-0000-0000-000060510000}"/>
    <cellStyle name="Normal 5 19 3 3 4 4" xfId="20838" xr:uid="{00000000-0005-0000-0000-000061510000}"/>
    <cellStyle name="Normal 5 19 3 3 4 5" xfId="20839" xr:uid="{00000000-0005-0000-0000-000062510000}"/>
    <cellStyle name="Normal 5 19 3 3 4 6" xfId="20840" xr:uid="{00000000-0005-0000-0000-000063510000}"/>
    <cellStyle name="Normal 5 19 3 3 4 7" xfId="20841" xr:uid="{00000000-0005-0000-0000-000064510000}"/>
    <cellStyle name="Normal 5 19 3 3 4 8" xfId="20842" xr:uid="{00000000-0005-0000-0000-000065510000}"/>
    <cellStyle name="Normal 5 19 3 3 5" xfId="20843" xr:uid="{00000000-0005-0000-0000-000066510000}"/>
    <cellStyle name="Normal 5 19 3 3 5 2" xfId="20844" xr:uid="{00000000-0005-0000-0000-000067510000}"/>
    <cellStyle name="Normal 5 19 3 3 5 3" xfId="20845" xr:uid="{00000000-0005-0000-0000-000068510000}"/>
    <cellStyle name="Normal 5 19 3 3 5 4" xfId="20846" xr:uid="{00000000-0005-0000-0000-000069510000}"/>
    <cellStyle name="Normal 5 19 3 3 5 5" xfId="20847" xr:uid="{00000000-0005-0000-0000-00006A510000}"/>
    <cellStyle name="Normal 5 19 3 3 5 6" xfId="20848" xr:uid="{00000000-0005-0000-0000-00006B510000}"/>
    <cellStyle name="Normal 5 19 3 3 5 7" xfId="20849" xr:uid="{00000000-0005-0000-0000-00006C510000}"/>
    <cellStyle name="Normal 5 19 3 3 5 8" xfId="20850" xr:uid="{00000000-0005-0000-0000-00006D510000}"/>
    <cellStyle name="Normal 5 19 3 3 6" xfId="20851" xr:uid="{00000000-0005-0000-0000-00006E510000}"/>
    <cellStyle name="Normal 5 19 3 3 7" xfId="20852" xr:uid="{00000000-0005-0000-0000-00006F510000}"/>
    <cellStyle name="Normal 5 19 3 3 8" xfId="20853" xr:uid="{00000000-0005-0000-0000-000070510000}"/>
    <cellStyle name="Normal 5 19 3 3 9" xfId="20854" xr:uid="{00000000-0005-0000-0000-000071510000}"/>
    <cellStyle name="Normal 5 19 3 4" xfId="20855" xr:uid="{00000000-0005-0000-0000-000072510000}"/>
    <cellStyle name="Normal 5 19 3 4 10" xfId="20856" xr:uid="{00000000-0005-0000-0000-000073510000}"/>
    <cellStyle name="Normal 5 19 3 4 11" xfId="20857" xr:uid="{00000000-0005-0000-0000-000074510000}"/>
    <cellStyle name="Normal 5 19 3 4 12" xfId="20858" xr:uid="{00000000-0005-0000-0000-000075510000}"/>
    <cellStyle name="Normal 5 19 3 4 2" xfId="20859" xr:uid="{00000000-0005-0000-0000-000076510000}"/>
    <cellStyle name="Normal 5 19 3 4 2 2" xfId="20860" xr:uid="{00000000-0005-0000-0000-000077510000}"/>
    <cellStyle name="Normal 5 19 3 4 2 3" xfId="20861" xr:uid="{00000000-0005-0000-0000-000078510000}"/>
    <cellStyle name="Normal 5 19 3 4 2 4" xfId="20862" xr:uid="{00000000-0005-0000-0000-000079510000}"/>
    <cellStyle name="Normal 5 19 3 4 2 5" xfId="20863" xr:uid="{00000000-0005-0000-0000-00007A510000}"/>
    <cellStyle name="Normal 5 19 3 4 2 6" xfId="20864" xr:uid="{00000000-0005-0000-0000-00007B510000}"/>
    <cellStyle name="Normal 5 19 3 4 2 7" xfId="20865" xr:uid="{00000000-0005-0000-0000-00007C510000}"/>
    <cellStyle name="Normal 5 19 3 4 2 8" xfId="20866" xr:uid="{00000000-0005-0000-0000-00007D510000}"/>
    <cellStyle name="Normal 5 19 3 4 3" xfId="20867" xr:uid="{00000000-0005-0000-0000-00007E510000}"/>
    <cellStyle name="Normal 5 19 3 4 3 2" xfId="20868" xr:uid="{00000000-0005-0000-0000-00007F510000}"/>
    <cellStyle name="Normal 5 19 3 4 3 3" xfId="20869" xr:uid="{00000000-0005-0000-0000-000080510000}"/>
    <cellStyle name="Normal 5 19 3 4 3 4" xfId="20870" xr:uid="{00000000-0005-0000-0000-000081510000}"/>
    <cellStyle name="Normal 5 19 3 4 3 5" xfId="20871" xr:uid="{00000000-0005-0000-0000-000082510000}"/>
    <cellStyle name="Normal 5 19 3 4 3 6" xfId="20872" xr:uid="{00000000-0005-0000-0000-000083510000}"/>
    <cellStyle name="Normal 5 19 3 4 3 7" xfId="20873" xr:uid="{00000000-0005-0000-0000-000084510000}"/>
    <cellStyle name="Normal 5 19 3 4 3 8" xfId="20874" xr:uid="{00000000-0005-0000-0000-000085510000}"/>
    <cellStyle name="Normal 5 19 3 4 4" xfId="20875" xr:uid="{00000000-0005-0000-0000-000086510000}"/>
    <cellStyle name="Normal 5 19 3 4 4 2" xfId="20876" xr:uid="{00000000-0005-0000-0000-000087510000}"/>
    <cellStyle name="Normal 5 19 3 4 4 3" xfId="20877" xr:uid="{00000000-0005-0000-0000-000088510000}"/>
    <cellStyle name="Normal 5 19 3 4 4 4" xfId="20878" xr:uid="{00000000-0005-0000-0000-000089510000}"/>
    <cellStyle name="Normal 5 19 3 4 4 5" xfId="20879" xr:uid="{00000000-0005-0000-0000-00008A510000}"/>
    <cellStyle name="Normal 5 19 3 4 4 6" xfId="20880" xr:uid="{00000000-0005-0000-0000-00008B510000}"/>
    <cellStyle name="Normal 5 19 3 4 4 7" xfId="20881" xr:uid="{00000000-0005-0000-0000-00008C510000}"/>
    <cellStyle name="Normal 5 19 3 4 4 8" xfId="20882" xr:uid="{00000000-0005-0000-0000-00008D510000}"/>
    <cellStyle name="Normal 5 19 3 4 5" xfId="20883" xr:uid="{00000000-0005-0000-0000-00008E510000}"/>
    <cellStyle name="Normal 5 19 3 4 5 2" xfId="20884" xr:uid="{00000000-0005-0000-0000-00008F510000}"/>
    <cellStyle name="Normal 5 19 3 4 5 3" xfId="20885" xr:uid="{00000000-0005-0000-0000-000090510000}"/>
    <cellStyle name="Normal 5 19 3 4 5 4" xfId="20886" xr:uid="{00000000-0005-0000-0000-000091510000}"/>
    <cellStyle name="Normal 5 19 3 4 5 5" xfId="20887" xr:uid="{00000000-0005-0000-0000-000092510000}"/>
    <cellStyle name="Normal 5 19 3 4 5 6" xfId="20888" xr:uid="{00000000-0005-0000-0000-000093510000}"/>
    <cellStyle name="Normal 5 19 3 4 5 7" xfId="20889" xr:uid="{00000000-0005-0000-0000-000094510000}"/>
    <cellStyle name="Normal 5 19 3 4 5 8" xfId="20890" xr:uid="{00000000-0005-0000-0000-000095510000}"/>
    <cellStyle name="Normal 5 19 3 4 6" xfId="20891" xr:uid="{00000000-0005-0000-0000-000096510000}"/>
    <cellStyle name="Normal 5 19 3 4 7" xfId="20892" xr:uid="{00000000-0005-0000-0000-000097510000}"/>
    <cellStyle name="Normal 5 19 3 4 8" xfId="20893" xr:uid="{00000000-0005-0000-0000-000098510000}"/>
    <cellStyle name="Normal 5 19 3 4 9" xfId="20894" xr:uid="{00000000-0005-0000-0000-000099510000}"/>
    <cellStyle name="Normal 5 19 3 5" xfId="20895" xr:uid="{00000000-0005-0000-0000-00009A510000}"/>
    <cellStyle name="Normal 5 19 3 5 10" xfId="20896" xr:uid="{00000000-0005-0000-0000-00009B510000}"/>
    <cellStyle name="Normal 5 19 3 5 11" xfId="20897" xr:uid="{00000000-0005-0000-0000-00009C510000}"/>
    <cellStyle name="Normal 5 19 3 5 12" xfId="20898" xr:uid="{00000000-0005-0000-0000-00009D510000}"/>
    <cellStyle name="Normal 5 19 3 5 2" xfId="20899" xr:uid="{00000000-0005-0000-0000-00009E510000}"/>
    <cellStyle name="Normal 5 19 3 5 2 2" xfId="20900" xr:uid="{00000000-0005-0000-0000-00009F510000}"/>
    <cellStyle name="Normal 5 19 3 5 2 3" xfId="20901" xr:uid="{00000000-0005-0000-0000-0000A0510000}"/>
    <cellStyle name="Normal 5 19 3 5 2 4" xfId="20902" xr:uid="{00000000-0005-0000-0000-0000A1510000}"/>
    <cellStyle name="Normal 5 19 3 5 2 5" xfId="20903" xr:uid="{00000000-0005-0000-0000-0000A2510000}"/>
    <cellStyle name="Normal 5 19 3 5 2 6" xfId="20904" xr:uid="{00000000-0005-0000-0000-0000A3510000}"/>
    <cellStyle name="Normal 5 19 3 5 2 7" xfId="20905" xr:uid="{00000000-0005-0000-0000-0000A4510000}"/>
    <cellStyle name="Normal 5 19 3 5 2 8" xfId="20906" xr:uid="{00000000-0005-0000-0000-0000A5510000}"/>
    <cellStyle name="Normal 5 19 3 5 3" xfId="20907" xr:uid="{00000000-0005-0000-0000-0000A6510000}"/>
    <cellStyle name="Normal 5 19 3 5 3 2" xfId="20908" xr:uid="{00000000-0005-0000-0000-0000A7510000}"/>
    <cellStyle name="Normal 5 19 3 5 3 3" xfId="20909" xr:uid="{00000000-0005-0000-0000-0000A8510000}"/>
    <cellStyle name="Normal 5 19 3 5 3 4" xfId="20910" xr:uid="{00000000-0005-0000-0000-0000A9510000}"/>
    <cellStyle name="Normal 5 19 3 5 3 5" xfId="20911" xr:uid="{00000000-0005-0000-0000-0000AA510000}"/>
    <cellStyle name="Normal 5 19 3 5 3 6" xfId="20912" xr:uid="{00000000-0005-0000-0000-0000AB510000}"/>
    <cellStyle name="Normal 5 19 3 5 3 7" xfId="20913" xr:uid="{00000000-0005-0000-0000-0000AC510000}"/>
    <cellStyle name="Normal 5 19 3 5 3 8" xfId="20914" xr:uid="{00000000-0005-0000-0000-0000AD510000}"/>
    <cellStyle name="Normal 5 19 3 5 4" xfId="20915" xr:uid="{00000000-0005-0000-0000-0000AE510000}"/>
    <cellStyle name="Normal 5 19 3 5 4 2" xfId="20916" xr:uid="{00000000-0005-0000-0000-0000AF510000}"/>
    <cellStyle name="Normal 5 19 3 5 4 3" xfId="20917" xr:uid="{00000000-0005-0000-0000-0000B0510000}"/>
    <cellStyle name="Normal 5 19 3 5 4 4" xfId="20918" xr:uid="{00000000-0005-0000-0000-0000B1510000}"/>
    <cellStyle name="Normal 5 19 3 5 4 5" xfId="20919" xr:uid="{00000000-0005-0000-0000-0000B2510000}"/>
    <cellStyle name="Normal 5 19 3 5 4 6" xfId="20920" xr:uid="{00000000-0005-0000-0000-0000B3510000}"/>
    <cellStyle name="Normal 5 19 3 5 4 7" xfId="20921" xr:uid="{00000000-0005-0000-0000-0000B4510000}"/>
    <cellStyle name="Normal 5 19 3 5 4 8" xfId="20922" xr:uid="{00000000-0005-0000-0000-0000B5510000}"/>
    <cellStyle name="Normal 5 19 3 5 5" xfId="20923" xr:uid="{00000000-0005-0000-0000-0000B6510000}"/>
    <cellStyle name="Normal 5 19 3 5 5 2" xfId="20924" xr:uid="{00000000-0005-0000-0000-0000B7510000}"/>
    <cellStyle name="Normal 5 19 3 5 5 3" xfId="20925" xr:uid="{00000000-0005-0000-0000-0000B8510000}"/>
    <cellStyle name="Normal 5 19 3 5 5 4" xfId="20926" xr:uid="{00000000-0005-0000-0000-0000B9510000}"/>
    <cellStyle name="Normal 5 19 3 5 5 5" xfId="20927" xr:uid="{00000000-0005-0000-0000-0000BA510000}"/>
    <cellStyle name="Normal 5 19 3 5 5 6" xfId="20928" xr:uid="{00000000-0005-0000-0000-0000BB510000}"/>
    <cellStyle name="Normal 5 19 3 5 5 7" xfId="20929" xr:uid="{00000000-0005-0000-0000-0000BC510000}"/>
    <cellStyle name="Normal 5 19 3 5 5 8" xfId="20930" xr:uid="{00000000-0005-0000-0000-0000BD510000}"/>
    <cellStyle name="Normal 5 19 3 5 6" xfId="20931" xr:uid="{00000000-0005-0000-0000-0000BE510000}"/>
    <cellStyle name="Normal 5 19 3 5 7" xfId="20932" xr:uid="{00000000-0005-0000-0000-0000BF510000}"/>
    <cellStyle name="Normal 5 19 3 5 8" xfId="20933" xr:uid="{00000000-0005-0000-0000-0000C0510000}"/>
    <cellStyle name="Normal 5 19 3 5 9" xfId="20934" xr:uid="{00000000-0005-0000-0000-0000C1510000}"/>
    <cellStyle name="Normal 5 19 3 6" xfId="20935" xr:uid="{00000000-0005-0000-0000-0000C2510000}"/>
    <cellStyle name="Normal 5 19 3 6 10" xfId="20936" xr:uid="{00000000-0005-0000-0000-0000C3510000}"/>
    <cellStyle name="Normal 5 19 3 6 11" xfId="20937" xr:uid="{00000000-0005-0000-0000-0000C4510000}"/>
    <cellStyle name="Normal 5 19 3 6 12" xfId="20938" xr:uid="{00000000-0005-0000-0000-0000C5510000}"/>
    <cellStyle name="Normal 5 19 3 6 2" xfId="20939" xr:uid="{00000000-0005-0000-0000-0000C6510000}"/>
    <cellStyle name="Normal 5 19 3 6 2 2" xfId="20940" xr:uid="{00000000-0005-0000-0000-0000C7510000}"/>
    <cellStyle name="Normal 5 19 3 6 2 3" xfId="20941" xr:uid="{00000000-0005-0000-0000-0000C8510000}"/>
    <cellStyle name="Normal 5 19 3 6 2 4" xfId="20942" xr:uid="{00000000-0005-0000-0000-0000C9510000}"/>
    <cellStyle name="Normal 5 19 3 6 2 5" xfId="20943" xr:uid="{00000000-0005-0000-0000-0000CA510000}"/>
    <cellStyle name="Normal 5 19 3 6 2 6" xfId="20944" xr:uid="{00000000-0005-0000-0000-0000CB510000}"/>
    <cellStyle name="Normal 5 19 3 6 2 7" xfId="20945" xr:uid="{00000000-0005-0000-0000-0000CC510000}"/>
    <cellStyle name="Normal 5 19 3 6 2 8" xfId="20946" xr:uid="{00000000-0005-0000-0000-0000CD510000}"/>
    <cellStyle name="Normal 5 19 3 6 3" xfId="20947" xr:uid="{00000000-0005-0000-0000-0000CE510000}"/>
    <cellStyle name="Normal 5 19 3 6 3 2" xfId="20948" xr:uid="{00000000-0005-0000-0000-0000CF510000}"/>
    <cellStyle name="Normal 5 19 3 6 3 3" xfId="20949" xr:uid="{00000000-0005-0000-0000-0000D0510000}"/>
    <cellStyle name="Normal 5 19 3 6 3 4" xfId="20950" xr:uid="{00000000-0005-0000-0000-0000D1510000}"/>
    <cellStyle name="Normal 5 19 3 6 3 5" xfId="20951" xr:uid="{00000000-0005-0000-0000-0000D2510000}"/>
    <cellStyle name="Normal 5 19 3 6 3 6" xfId="20952" xr:uid="{00000000-0005-0000-0000-0000D3510000}"/>
    <cellStyle name="Normal 5 19 3 6 3 7" xfId="20953" xr:uid="{00000000-0005-0000-0000-0000D4510000}"/>
    <cellStyle name="Normal 5 19 3 6 3 8" xfId="20954" xr:uid="{00000000-0005-0000-0000-0000D5510000}"/>
    <cellStyle name="Normal 5 19 3 6 4" xfId="20955" xr:uid="{00000000-0005-0000-0000-0000D6510000}"/>
    <cellStyle name="Normal 5 19 3 6 4 2" xfId="20956" xr:uid="{00000000-0005-0000-0000-0000D7510000}"/>
    <cellStyle name="Normal 5 19 3 6 4 3" xfId="20957" xr:uid="{00000000-0005-0000-0000-0000D8510000}"/>
    <cellStyle name="Normal 5 19 3 6 4 4" xfId="20958" xr:uid="{00000000-0005-0000-0000-0000D9510000}"/>
    <cellStyle name="Normal 5 19 3 6 4 5" xfId="20959" xr:uid="{00000000-0005-0000-0000-0000DA510000}"/>
    <cellStyle name="Normal 5 19 3 6 4 6" xfId="20960" xr:uid="{00000000-0005-0000-0000-0000DB510000}"/>
    <cellStyle name="Normal 5 19 3 6 4 7" xfId="20961" xr:uid="{00000000-0005-0000-0000-0000DC510000}"/>
    <cellStyle name="Normal 5 19 3 6 4 8" xfId="20962" xr:uid="{00000000-0005-0000-0000-0000DD510000}"/>
    <cellStyle name="Normal 5 19 3 6 5" xfId="20963" xr:uid="{00000000-0005-0000-0000-0000DE510000}"/>
    <cellStyle name="Normal 5 19 3 6 5 2" xfId="20964" xr:uid="{00000000-0005-0000-0000-0000DF510000}"/>
    <cellStyle name="Normal 5 19 3 6 5 3" xfId="20965" xr:uid="{00000000-0005-0000-0000-0000E0510000}"/>
    <cellStyle name="Normal 5 19 3 6 5 4" xfId="20966" xr:uid="{00000000-0005-0000-0000-0000E1510000}"/>
    <cellStyle name="Normal 5 19 3 6 5 5" xfId="20967" xr:uid="{00000000-0005-0000-0000-0000E2510000}"/>
    <cellStyle name="Normal 5 19 3 6 5 6" xfId="20968" xr:uid="{00000000-0005-0000-0000-0000E3510000}"/>
    <cellStyle name="Normal 5 19 3 6 5 7" xfId="20969" xr:uid="{00000000-0005-0000-0000-0000E4510000}"/>
    <cellStyle name="Normal 5 19 3 6 5 8" xfId="20970" xr:uid="{00000000-0005-0000-0000-0000E5510000}"/>
    <cellStyle name="Normal 5 19 3 6 6" xfId="20971" xr:uid="{00000000-0005-0000-0000-0000E6510000}"/>
    <cellStyle name="Normal 5 19 3 6 7" xfId="20972" xr:uid="{00000000-0005-0000-0000-0000E7510000}"/>
    <cellStyle name="Normal 5 19 3 6 8" xfId="20973" xr:uid="{00000000-0005-0000-0000-0000E8510000}"/>
    <cellStyle name="Normal 5 19 3 6 9" xfId="20974" xr:uid="{00000000-0005-0000-0000-0000E9510000}"/>
    <cellStyle name="Normal 5 19 3 7" xfId="20975" xr:uid="{00000000-0005-0000-0000-0000EA510000}"/>
    <cellStyle name="Normal 5 19 3 7 10" xfId="20976" xr:uid="{00000000-0005-0000-0000-0000EB510000}"/>
    <cellStyle name="Normal 5 19 3 7 11" xfId="20977" xr:uid="{00000000-0005-0000-0000-0000EC510000}"/>
    <cellStyle name="Normal 5 19 3 7 12" xfId="20978" xr:uid="{00000000-0005-0000-0000-0000ED510000}"/>
    <cellStyle name="Normal 5 19 3 7 2" xfId="20979" xr:uid="{00000000-0005-0000-0000-0000EE510000}"/>
    <cellStyle name="Normal 5 19 3 7 2 2" xfId="20980" xr:uid="{00000000-0005-0000-0000-0000EF510000}"/>
    <cellStyle name="Normal 5 19 3 7 2 3" xfId="20981" xr:uid="{00000000-0005-0000-0000-0000F0510000}"/>
    <cellStyle name="Normal 5 19 3 7 2 4" xfId="20982" xr:uid="{00000000-0005-0000-0000-0000F1510000}"/>
    <cellStyle name="Normal 5 19 3 7 2 5" xfId="20983" xr:uid="{00000000-0005-0000-0000-0000F2510000}"/>
    <cellStyle name="Normal 5 19 3 7 2 6" xfId="20984" xr:uid="{00000000-0005-0000-0000-0000F3510000}"/>
    <cellStyle name="Normal 5 19 3 7 2 7" xfId="20985" xr:uid="{00000000-0005-0000-0000-0000F4510000}"/>
    <cellStyle name="Normal 5 19 3 7 2 8" xfId="20986" xr:uid="{00000000-0005-0000-0000-0000F5510000}"/>
    <cellStyle name="Normal 5 19 3 7 3" xfId="20987" xr:uid="{00000000-0005-0000-0000-0000F6510000}"/>
    <cellStyle name="Normal 5 19 3 7 3 2" xfId="20988" xr:uid="{00000000-0005-0000-0000-0000F7510000}"/>
    <cellStyle name="Normal 5 19 3 7 3 3" xfId="20989" xr:uid="{00000000-0005-0000-0000-0000F8510000}"/>
    <cellStyle name="Normal 5 19 3 7 3 4" xfId="20990" xr:uid="{00000000-0005-0000-0000-0000F9510000}"/>
    <cellStyle name="Normal 5 19 3 7 3 5" xfId="20991" xr:uid="{00000000-0005-0000-0000-0000FA510000}"/>
    <cellStyle name="Normal 5 19 3 7 3 6" xfId="20992" xr:uid="{00000000-0005-0000-0000-0000FB510000}"/>
    <cellStyle name="Normal 5 19 3 7 3 7" xfId="20993" xr:uid="{00000000-0005-0000-0000-0000FC510000}"/>
    <cellStyle name="Normal 5 19 3 7 3 8" xfId="20994" xr:uid="{00000000-0005-0000-0000-0000FD510000}"/>
    <cellStyle name="Normal 5 19 3 7 4" xfId="20995" xr:uid="{00000000-0005-0000-0000-0000FE510000}"/>
    <cellStyle name="Normal 5 19 3 7 4 2" xfId="20996" xr:uid="{00000000-0005-0000-0000-0000FF510000}"/>
    <cellStyle name="Normal 5 19 3 7 4 3" xfId="20997" xr:uid="{00000000-0005-0000-0000-000000520000}"/>
    <cellStyle name="Normal 5 19 3 7 4 4" xfId="20998" xr:uid="{00000000-0005-0000-0000-000001520000}"/>
    <cellStyle name="Normal 5 19 3 7 4 5" xfId="20999" xr:uid="{00000000-0005-0000-0000-000002520000}"/>
    <cellStyle name="Normal 5 19 3 7 4 6" xfId="21000" xr:uid="{00000000-0005-0000-0000-000003520000}"/>
    <cellStyle name="Normal 5 19 3 7 4 7" xfId="21001" xr:uid="{00000000-0005-0000-0000-000004520000}"/>
    <cellStyle name="Normal 5 19 3 7 4 8" xfId="21002" xr:uid="{00000000-0005-0000-0000-000005520000}"/>
    <cellStyle name="Normal 5 19 3 7 5" xfId="21003" xr:uid="{00000000-0005-0000-0000-000006520000}"/>
    <cellStyle name="Normal 5 19 3 7 5 2" xfId="21004" xr:uid="{00000000-0005-0000-0000-000007520000}"/>
    <cellStyle name="Normal 5 19 3 7 5 3" xfId="21005" xr:uid="{00000000-0005-0000-0000-000008520000}"/>
    <cellStyle name="Normal 5 19 3 7 5 4" xfId="21006" xr:uid="{00000000-0005-0000-0000-000009520000}"/>
    <cellStyle name="Normal 5 19 3 7 5 5" xfId="21007" xr:uid="{00000000-0005-0000-0000-00000A520000}"/>
    <cellStyle name="Normal 5 19 3 7 5 6" xfId="21008" xr:uid="{00000000-0005-0000-0000-00000B520000}"/>
    <cellStyle name="Normal 5 19 3 7 5 7" xfId="21009" xr:uid="{00000000-0005-0000-0000-00000C520000}"/>
    <cellStyle name="Normal 5 19 3 7 5 8" xfId="21010" xr:uid="{00000000-0005-0000-0000-00000D520000}"/>
    <cellStyle name="Normal 5 19 3 7 6" xfId="21011" xr:uid="{00000000-0005-0000-0000-00000E520000}"/>
    <cellStyle name="Normal 5 19 3 7 7" xfId="21012" xr:uid="{00000000-0005-0000-0000-00000F520000}"/>
    <cellStyle name="Normal 5 19 3 7 8" xfId="21013" xr:uid="{00000000-0005-0000-0000-000010520000}"/>
    <cellStyle name="Normal 5 19 3 7 9" xfId="21014" xr:uid="{00000000-0005-0000-0000-000011520000}"/>
    <cellStyle name="Normal 5 19 3 8" xfId="21015" xr:uid="{00000000-0005-0000-0000-000012520000}"/>
    <cellStyle name="Normal 5 19 3 8 10" xfId="21016" xr:uid="{00000000-0005-0000-0000-000013520000}"/>
    <cellStyle name="Normal 5 19 3 8 11" xfId="21017" xr:uid="{00000000-0005-0000-0000-000014520000}"/>
    <cellStyle name="Normal 5 19 3 8 12" xfId="21018" xr:uid="{00000000-0005-0000-0000-000015520000}"/>
    <cellStyle name="Normal 5 19 3 8 2" xfId="21019" xr:uid="{00000000-0005-0000-0000-000016520000}"/>
    <cellStyle name="Normal 5 19 3 8 2 2" xfId="21020" xr:uid="{00000000-0005-0000-0000-000017520000}"/>
    <cellStyle name="Normal 5 19 3 8 2 3" xfId="21021" xr:uid="{00000000-0005-0000-0000-000018520000}"/>
    <cellStyle name="Normal 5 19 3 8 2 4" xfId="21022" xr:uid="{00000000-0005-0000-0000-000019520000}"/>
    <cellStyle name="Normal 5 19 3 8 2 5" xfId="21023" xr:uid="{00000000-0005-0000-0000-00001A520000}"/>
    <cellStyle name="Normal 5 19 3 8 2 6" xfId="21024" xr:uid="{00000000-0005-0000-0000-00001B520000}"/>
    <cellStyle name="Normal 5 19 3 8 2 7" xfId="21025" xr:uid="{00000000-0005-0000-0000-00001C520000}"/>
    <cellStyle name="Normal 5 19 3 8 2 8" xfId="21026" xr:uid="{00000000-0005-0000-0000-00001D520000}"/>
    <cellStyle name="Normal 5 19 3 8 3" xfId="21027" xr:uid="{00000000-0005-0000-0000-00001E520000}"/>
    <cellStyle name="Normal 5 19 3 8 3 2" xfId="21028" xr:uid="{00000000-0005-0000-0000-00001F520000}"/>
    <cellStyle name="Normal 5 19 3 8 3 3" xfId="21029" xr:uid="{00000000-0005-0000-0000-000020520000}"/>
    <cellStyle name="Normal 5 19 3 8 3 4" xfId="21030" xr:uid="{00000000-0005-0000-0000-000021520000}"/>
    <cellStyle name="Normal 5 19 3 8 3 5" xfId="21031" xr:uid="{00000000-0005-0000-0000-000022520000}"/>
    <cellStyle name="Normal 5 19 3 8 3 6" xfId="21032" xr:uid="{00000000-0005-0000-0000-000023520000}"/>
    <cellStyle name="Normal 5 19 3 8 3 7" xfId="21033" xr:uid="{00000000-0005-0000-0000-000024520000}"/>
    <cellStyle name="Normal 5 19 3 8 3 8" xfId="21034" xr:uid="{00000000-0005-0000-0000-000025520000}"/>
    <cellStyle name="Normal 5 19 3 8 4" xfId="21035" xr:uid="{00000000-0005-0000-0000-000026520000}"/>
    <cellStyle name="Normal 5 19 3 8 4 2" xfId="21036" xr:uid="{00000000-0005-0000-0000-000027520000}"/>
    <cellStyle name="Normal 5 19 3 8 4 3" xfId="21037" xr:uid="{00000000-0005-0000-0000-000028520000}"/>
    <cellStyle name="Normal 5 19 3 8 4 4" xfId="21038" xr:uid="{00000000-0005-0000-0000-000029520000}"/>
    <cellStyle name="Normal 5 19 3 8 4 5" xfId="21039" xr:uid="{00000000-0005-0000-0000-00002A520000}"/>
    <cellStyle name="Normal 5 19 3 8 4 6" xfId="21040" xr:uid="{00000000-0005-0000-0000-00002B520000}"/>
    <cellStyle name="Normal 5 19 3 8 4 7" xfId="21041" xr:uid="{00000000-0005-0000-0000-00002C520000}"/>
    <cellStyle name="Normal 5 19 3 8 4 8" xfId="21042" xr:uid="{00000000-0005-0000-0000-00002D520000}"/>
    <cellStyle name="Normal 5 19 3 8 5" xfId="21043" xr:uid="{00000000-0005-0000-0000-00002E520000}"/>
    <cellStyle name="Normal 5 19 3 8 5 2" xfId="21044" xr:uid="{00000000-0005-0000-0000-00002F520000}"/>
    <cellStyle name="Normal 5 19 3 8 5 3" xfId="21045" xr:uid="{00000000-0005-0000-0000-000030520000}"/>
    <cellStyle name="Normal 5 19 3 8 5 4" xfId="21046" xr:uid="{00000000-0005-0000-0000-000031520000}"/>
    <cellStyle name="Normal 5 19 3 8 5 5" xfId="21047" xr:uid="{00000000-0005-0000-0000-000032520000}"/>
    <cellStyle name="Normal 5 19 3 8 5 6" xfId="21048" xr:uid="{00000000-0005-0000-0000-000033520000}"/>
    <cellStyle name="Normal 5 19 3 8 5 7" xfId="21049" xr:uid="{00000000-0005-0000-0000-000034520000}"/>
    <cellStyle name="Normal 5 19 3 8 5 8" xfId="21050" xr:uid="{00000000-0005-0000-0000-000035520000}"/>
    <cellStyle name="Normal 5 19 3 8 6" xfId="21051" xr:uid="{00000000-0005-0000-0000-000036520000}"/>
    <cellStyle name="Normal 5 19 3 8 7" xfId="21052" xr:uid="{00000000-0005-0000-0000-000037520000}"/>
    <cellStyle name="Normal 5 19 3 8 8" xfId="21053" xr:uid="{00000000-0005-0000-0000-000038520000}"/>
    <cellStyle name="Normal 5 19 3 8 9" xfId="21054" xr:uid="{00000000-0005-0000-0000-000039520000}"/>
    <cellStyle name="Normal 5 19 3 9" xfId="21055" xr:uid="{00000000-0005-0000-0000-00003A520000}"/>
    <cellStyle name="Normal 5 19 3 9 10" xfId="21056" xr:uid="{00000000-0005-0000-0000-00003B520000}"/>
    <cellStyle name="Normal 5 19 3 9 11" xfId="21057" xr:uid="{00000000-0005-0000-0000-00003C520000}"/>
    <cellStyle name="Normal 5 19 3 9 12" xfId="21058" xr:uid="{00000000-0005-0000-0000-00003D520000}"/>
    <cellStyle name="Normal 5 19 3 9 2" xfId="21059" xr:uid="{00000000-0005-0000-0000-00003E520000}"/>
    <cellStyle name="Normal 5 19 3 9 2 2" xfId="21060" xr:uid="{00000000-0005-0000-0000-00003F520000}"/>
    <cellStyle name="Normal 5 19 3 9 2 3" xfId="21061" xr:uid="{00000000-0005-0000-0000-000040520000}"/>
    <cellStyle name="Normal 5 19 3 9 2 4" xfId="21062" xr:uid="{00000000-0005-0000-0000-000041520000}"/>
    <cellStyle name="Normal 5 19 3 9 2 5" xfId="21063" xr:uid="{00000000-0005-0000-0000-000042520000}"/>
    <cellStyle name="Normal 5 19 3 9 2 6" xfId="21064" xr:uid="{00000000-0005-0000-0000-000043520000}"/>
    <cellStyle name="Normal 5 19 3 9 2 7" xfId="21065" xr:uid="{00000000-0005-0000-0000-000044520000}"/>
    <cellStyle name="Normal 5 19 3 9 2 8" xfId="21066" xr:uid="{00000000-0005-0000-0000-000045520000}"/>
    <cellStyle name="Normal 5 19 3 9 3" xfId="21067" xr:uid="{00000000-0005-0000-0000-000046520000}"/>
    <cellStyle name="Normal 5 19 3 9 3 2" xfId="21068" xr:uid="{00000000-0005-0000-0000-000047520000}"/>
    <cellStyle name="Normal 5 19 3 9 3 3" xfId="21069" xr:uid="{00000000-0005-0000-0000-000048520000}"/>
    <cellStyle name="Normal 5 19 3 9 3 4" xfId="21070" xr:uid="{00000000-0005-0000-0000-000049520000}"/>
    <cellStyle name="Normal 5 19 3 9 3 5" xfId="21071" xr:uid="{00000000-0005-0000-0000-00004A520000}"/>
    <cellStyle name="Normal 5 19 3 9 3 6" xfId="21072" xr:uid="{00000000-0005-0000-0000-00004B520000}"/>
    <cellStyle name="Normal 5 19 3 9 3 7" xfId="21073" xr:uid="{00000000-0005-0000-0000-00004C520000}"/>
    <cellStyle name="Normal 5 19 3 9 3 8" xfId="21074" xr:uid="{00000000-0005-0000-0000-00004D520000}"/>
    <cellStyle name="Normal 5 19 3 9 4" xfId="21075" xr:uid="{00000000-0005-0000-0000-00004E520000}"/>
    <cellStyle name="Normal 5 19 3 9 4 2" xfId="21076" xr:uid="{00000000-0005-0000-0000-00004F520000}"/>
    <cellStyle name="Normal 5 19 3 9 4 3" xfId="21077" xr:uid="{00000000-0005-0000-0000-000050520000}"/>
    <cellStyle name="Normal 5 19 3 9 4 4" xfId="21078" xr:uid="{00000000-0005-0000-0000-000051520000}"/>
    <cellStyle name="Normal 5 19 3 9 4 5" xfId="21079" xr:uid="{00000000-0005-0000-0000-000052520000}"/>
    <cellStyle name="Normal 5 19 3 9 4 6" xfId="21080" xr:uid="{00000000-0005-0000-0000-000053520000}"/>
    <cellStyle name="Normal 5 19 3 9 4 7" xfId="21081" xr:uid="{00000000-0005-0000-0000-000054520000}"/>
    <cellStyle name="Normal 5 19 3 9 4 8" xfId="21082" xr:uid="{00000000-0005-0000-0000-000055520000}"/>
    <cellStyle name="Normal 5 19 3 9 5" xfId="21083" xr:uid="{00000000-0005-0000-0000-000056520000}"/>
    <cellStyle name="Normal 5 19 3 9 5 2" xfId="21084" xr:uid="{00000000-0005-0000-0000-000057520000}"/>
    <cellStyle name="Normal 5 19 3 9 5 3" xfId="21085" xr:uid="{00000000-0005-0000-0000-000058520000}"/>
    <cellStyle name="Normal 5 19 3 9 5 4" xfId="21086" xr:uid="{00000000-0005-0000-0000-000059520000}"/>
    <cellStyle name="Normal 5 19 3 9 5 5" xfId="21087" xr:uid="{00000000-0005-0000-0000-00005A520000}"/>
    <cellStyle name="Normal 5 19 3 9 5 6" xfId="21088" xr:uid="{00000000-0005-0000-0000-00005B520000}"/>
    <cellStyle name="Normal 5 19 3 9 5 7" xfId="21089" xr:uid="{00000000-0005-0000-0000-00005C520000}"/>
    <cellStyle name="Normal 5 19 3 9 5 8" xfId="21090" xr:uid="{00000000-0005-0000-0000-00005D520000}"/>
    <cellStyle name="Normal 5 19 3 9 6" xfId="21091" xr:uid="{00000000-0005-0000-0000-00005E520000}"/>
    <cellStyle name="Normal 5 19 3 9 7" xfId="21092" xr:uid="{00000000-0005-0000-0000-00005F520000}"/>
    <cellStyle name="Normal 5 19 3 9 8" xfId="21093" xr:uid="{00000000-0005-0000-0000-000060520000}"/>
    <cellStyle name="Normal 5 19 3 9 9" xfId="21094" xr:uid="{00000000-0005-0000-0000-000061520000}"/>
    <cellStyle name="Normal 5 19 4" xfId="21095" xr:uid="{00000000-0005-0000-0000-000062520000}"/>
    <cellStyle name="Normal 5 19 4 10" xfId="21096" xr:uid="{00000000-0005-0000-0000-000063520000}"/>
    <cellStyle name="Normal 5 19 4 10 10" xfId="21097" xr:uid="{00000000-0005-0000-0000-000064520000}"/>
    <cellStyle name="Normal 5 19 4 10 11" xfId="21098" xr:uid="{00000000-0005-0000-0000-000065520000}"/>
    <cellStyle name="Normal 5 19 4 10 12" xfId="21099" xr:uid="{00000000-0005-0000-0000-000066520000}"/>
    <cellStyle name="Normal 5 19 4 10 2" xfId="21100" xr:uid="{00000000-0005-0000-0000-000067520000}"/>
    <cellStyle name="Normal 5 19 4 10 2 2" xfId="21101" xr:uid="{00000000-0005-0000-0000-000068520000}"/>
    <cellStyle name="Normal 5 19 4 10 2 3" xfId="21102" xr:uid="{00000000-0005-0000-0000-000069520000}"/>
    <cellStyle name="Normal 5 19 4 10 2 4" xfId="21103" xr:uid="{00000000-0005-0000-0000-00006A520000}"/>
    <cellStyle name="Normal 5 19 4 10 2 5" xfId="21104" xr:uid="{00000000-0005-0000-0000-00006B520000}"/>
    <cellStyle name="Normal 5 19 4 10 2 6" xfId="21105" xr:uid="{00000000-0005-0000-0000-00006C520000}"/>
    <cellStyle name="Normal 5 19 4 10 2 7" xfId="21106" xr:uid="{00000000-0005-0000-0000-00006D520000}"/>
    <cellStyle name="Normal 5 19 4 10 2 8" xfId="21107" xr:uid="{00000000-0005-0000-0000-00006E520000}"/>
    <cellStyle name="Normal 5 19 4 10 3" xfId="21108" xr:uid="{00000000-0005-0000-0000-00006F520000}"/>
    <cellStyle name="Normal 5 19 4 10 3 2" xfId="21109" xr:uid="{00000000-0005-0000-0000-000070520000}"/>
    <cellStyle name="Normal 5 19 4 10 3 3" xfId="21110" xr:uid="{00000000-0005-0000-0000-000071520000}"/>
    <cellStyle name="Normal 5 19 4 10 3 4" xfId="21111" xr:uid="{00000000-0005-0000-0000-000072520000}"/>
    <cellStyle name="Normal 5 19 4 10 3 5" xfId="21112" xr:uid="{00000000-0005-0000-0000-000073520000}"/>
    <cellStyle name="Normal 5 19 4 10 3 6" xfId="21113" xr:uid="{00000000-0005-0000-0000-000074520000}"/>
    <cellStyle name="Normal 5 19 4 10 3 7" xfId="21114" xr:uid="{00000000-0005-0000-0000-000075520000}"/>
    <cellStyle name="Normal 5 19 4 10 3 8" xfId="21115" xr:uid="{00000000-0005-0000-0000-000076520000}"/>
    <cellStyle name="Normal 5 19 4 10 4" xfId="21116" xr:uid="{00000000-0005-0000-0000-000077520000}"/>
    <cellStyle name="Normal 5 19 4 10 4 2" xfId="21117" xr:uid="{00000000-0005-0000-0000-000078520000}"/>
    <cellStyle name="Normal 5 19 4 10 4 3" xfId="21118" xr:uid="{00000000-0005-0000-0000-000079520000}"/>
    <cellStyle name="Normal 5 19 4 10 4 4" xfId="21119" xr:uid="{00000000-0005-0000-0000-00007A520000}"/>
    <cellStyle name="Normal 5 19 4 10 4 5" xfId="21120" xr:uid="{00000000-0005-0000-0000-00007B520000}"/>
    <cellStyle name="Normal 5 19 4 10 4 6" xfId="21121" xr:uid="{00000000-0005-0000-0000-00007C520000}"/>
    <cellStyle name="Normal 5 19 4 10 4 7" xfId="21122" xr:uid="{00000000-0005-0000-0000-00007D520000}"/>
    <cellStyle name="Normal 5 19 4 10 4 8" xfId="21123" xr:uid="{00000000-0005-0000-0000-00007E520000}"/>
    <cellStyle name="Normal 5 19 4 10 5" xfId="21124" xr:uid="{00000000-0005-0000-0000-00007F520000}"/>
    <cellStyle name="Normal 5 19 4 10 5 2" xfId="21125" xr:uid="{00000000-0005-0000-0000-000080520000}"/>
    <cellStyle name="Normal 5 19 4 10 5 3" xfId="21126" xr:uid="{00000000-0005-0000-0000-000081520000}"/>
    <cellStyle name="Normal 5 19 4 10 5 4" xfId="21127" xr:uid="{00000000-0005-0000-0000-000082520000}"/>
    <cellStyle name="Normal 5 19 4 10 5 5" xfId="21128" xr:uid="{00000000-0005-0000-0000-000083520000}"/>
    <cellStyle name="Normal 5 19 4 10 5 6" xfId="21129" xr:uid="{00000000-0005-0000-0000-000084520000}"/>
    <cellStyle name="Normal 5 19 4 10 5 7" xfId="21130" xr:uid="{00000000-0005-0000-0000-000085520000}"/>
    <cellStyle name="Normal 5 19 4 10 5 8" xfId="21131" xr:uid="{00000000-0005-0000-0000-000086520000}"/>
    <cellStyle name="Normal 5 19 4 10 6" xfId="21132" xr:uid="{00000000-0005-0000-0000-000087520000}"/>
    <cellStyle name="Normal 5 19 4 10 7" xfId="21133" xr:uid="{00000000-0005-0000-0000-000088520000}"/>
    <cellStyle name="Normal 5 19 4 10 8" xfId="21134" xr:uid="{00000000-0005-0000-0000-000089520000}"/>
    <cellStyle name="Normal 5 19 4 10 9" xfId="21135" xr:uid="{00000000-0005-0000-0000-00008A520000}"/>
    <cellStyle name="Normal 5 19 4 11" xfId="21136" xr:uid="{00000000-0005-0000-0000-00008B520000}"/>
    <cellStyle name="Normal 5 19 4 11 10" xfId="21137" xr:uid="{00000000-0005-0000-0000-00008C520000}"/>
    <cellStyle name="Normal 5 19 4 11 11" xfId="21138" xr:uid="{00000000-0005-0000-0000-00008D520000}"/>
    <cellStyle name="Normal 5 19 4 11 12" xfId="21139" xr:uid="{00000000-0005-0000-0000-00008E520000}"/>
    <cellStyle name="Normal 5 19 4 11 2" xfId="21140" xr:uid="{00000000-0005-0000-0000-00008F520000}"/>
    <cellStyle name="Normal 5 19 4 11 2 2" xfId="21141" xr:uid="{00000000-0005-0000-0000-000090520000}"/>
    <cellStyle name="Normal 5 19 4 11 2 3" xfId="21142" xr:uid="{00000000-0005-0000-0000-000091520000}"/>
    <cellStyle name="Normal 5 19 4 11 2 4" xfId="21143" xr:uid="{00000000-0005-0000-0000-000092520000}"/>
    <cellStyle name="Normal 5 19 4 11 2 5" xfId="21144" xr:uid="{00000000-0005-0000-0000-000093520000}"/>
    <cellStyle name="Normal 5 19 4 11 2 6" xfId="21145" xr:uid="{00000000-0005-0000-0000-000094520000}"/>
    <cellStyle name="Normal 5 19 4 11 2 7" xfId="21146" xr:uid="{00000000-0005-0000-0000-000095520000}"/>
    <cellStyle name="Normal 5 19 4 11 2 8" xfId="21147" xr:uid="{00000000-0005-0000-0000-000096520000}"/>
    <cellStyle name="Normal 5 19 4 11 3" xfId="21148" xr:uid="{00000000-0005-0000-0000-000097520000}"/>
    <cellStyle name="Normal 5 19 4 11 3 2" xfId="21149" xr:uid="{00000000-0005-0000-0000-000098520000}"/>
    <cellStyle name="Normal 5 19 4 11 3 3" xfId="21150" xr:uid="{00000000-0005-0000-0000-000099520000}"/>
    <cellStyle name="Normal 5 19 4 11 3 4" xfId="21151" xr:uid="{00000000-0005-0000-0000-00009A520000}"/>
    <cellStyle name="Normal 5 19 4 11 3 5" xfId="21152" xr:uid="{00000000-0005-0000-0000-00009B520000}"/>
    <cellStyle name="Normal 5 19 4 11 3 6" xfId="21153" xr:uid="{00000000-0005-0000-0000-00009C520000}"/>
    <cellStyle name="Normal 5 19 4 11 3 7" xfId="21154" xr:uid="{00000000-0005-0000-0000-00009D520000}"/>
    <cellStyle name="Normal 5 19 4 11 3 8" xfId="21155" xr:uid="{00000000-0005-0000-0000-00009E520000}"/>
    <cellStyle name="Normal 5 19 4 11 4" xfId="21156" xr:uid="{00000000-0005-0000-0000-00009F520000}"/>
    <cellStyle name="Normal 5 19 4 11 4 2" xfId="21157" xr:uid="{00000000-0005-0000-0000-0000A0520000}"/>
    <cellStyle name="Normal 5 19 4 11 4 3" xfId="21158" xr:uid="{00000000-0005-0000-0000-0000A1520000}"/>
    <cellStyle name="Normal 5 19 4 11 4 4" xfId="21159" xr:uid="{00000000-0005-0000-0000-0000A2520000}"/>
    <cellStyle name="Normal 5 19 4 11 4 5" xfId="21160" xr:uid="{00000000-0005-0000-0000-0000A3520000}"/>
    <cellStyle name="Normal 5 19 4 11 4 6" xfId="21161" xr:uid="{00000000-0005-0000-0000-0000A4520000}"/>
    <cellStyle name="Normal 5 19 4 11 4 7" xfId="21162" xr:uid="{00000000-0005-0000-0000-0000A5520000}"/>
    <cellStyle name="Normal 5 19 4 11 4 8" xfId="21163" xr:uid="{00000000-0005-0000-0000-0000A6520000}"/>
    <cellStyle name="Normal 5 19 4 11 5" xfId="21164" xr:uid="{00000000-0005-0000-0000-0000A7520000}"/>
    <cellStyle name="Normal 5 19 4 11 5 2" xfId="21165" xr:uid="{00000000-0005-0000-0000-0000A8520000}"/>
    <cellStyle name="Normal 5 19 4 11 5 3" xfId="21166" xr:uid="{00000000-0005-0000-0000-0000A9520000}"/>
    <cellStyle name="Normal 5 19 4 11 5 4" xfId="21167" xr:uid="{00000000-0005-0000-0000-0000AA520000}"/>
    <cellStyle name="Normal 5 19 4 11 5 5" xfId="21168" xr:uid="{00000000-0005-0000-0000-0000AB520000}"/>
    <cellStyle name="Normal 5 19 4 11 5 6" xfId="21169" xr:uid="{00000000-0005-0000-0000-0000AC520000}"/>
    <cellStyle name="Normal 5 19 4 11 5 7" xfId="21170" xr:uid="{00000000-0005-0000-0000-0000AD520000}"/>
    <cellStyle name="Normal 5 19 4 11 5 8" xfId="21171" xr:uid="{00000000-0005-0000-0000-0000AE520000}"/>
    <cellStyle name="Normal 5 19 4 11 6" xfId="21172" xr:uid="{00000000-0005-0000-0000-0000AF520000}"/>
    <cellStyle name="Normal 5 19 4 11 7" xfId="21173" xr:uid="{00000000-0005-0000-0000-0000B0520000}"/>
    <cellStyle name="Normal 5 19 4 11 8" xfId="21174" xr:uid="{00000000-0005-0000-0000-0000B1520000}"/>
    <cellStyle name="Normal 5 19 4 11 9" xfId="21175" xr:uid="{00000000-0005-0000-0000-0000B2520000}"/>
    <cellStyle name="Normal 5 19 4 12" xfId="21176" xr:uid="{00000000-0005-0000-0000-0000B3520000}"/>
    <cellStyle name="Normal 5 19 4 12 10" xfId="21177" xr:uid="{00000000-0005-0000-0000-0000B4520000}"/>
    <cellStyle name="Normal 5 19 4 12 11" xfId="21178" xr:uid="{00000000-0005-0000-0000-0000B5520000}"/>
    <cellStyle name="Normal 5 19 4 12 12" xfId="21179" xr:uid="{00000000-0005-0000-0000-0000B6520000}"/>
    <cellStyle name="Normal 5 19 4 12 2" xfId="21180" xr:uid="{00000000-0005-0000-0000-0000B7520000}"/>
    <cellStyle name="Normal 5 19 4 12 2 2" xfId="21181" xr:uid="{00000000-0005-0000-0000-0000B8520000}"/>
    <cellStyle name="Normal 5 19 4 12 2 3" xfId="21182" xr:uid="{00000000-0005-0000-0000-0000B9520000}"/>
    <cellStyle name="Normal 5 19 4 12 2 4" xfId="21183" xr:uid="{00000000-0005-0000-0000-0000BA520000}"/>
    <cellStyle name="Normal 5 19 4 12 2 5" xfId="21184" xr:uid="{00000000-0005-0000-0000-0000BB520000}"/>
    <cellStyle name="Normal 5 19 4 12 2 6" xfId="21185" xr:uid="{00000000-0005-0000-0000-0000BC520000}"/>
    <cellStyle name="Normal 5 19 4 12 2 7" xfId="21186" xr:uid="{00000000-0005-0000-0000-0000BD520000}"/>
    <cellStyle name="Normal 5 19 4 12 2 8" xfId="21187" xr:uid="{00000000-0005-0000-0000-0000BE520000}"/>
    <cellStyle name="Normal 5 19 4 12 3" xfId="21188" xr:uid="{00000000-0005-0000-0000-0000BF520000}"/>
    <cellStyle name="Normal 5 19 4 12 3 2" xfId="21189" xr:uid="{00000000-0005-0000-0000-0000C0520000}"/>
    <cellStyle name="Normal 5 19 4 12 3 3" xfId="21190" xr:uid="{00000000-0005-0000-0000-0000C1520000}"/>
    <cellStyle name="Normal 5 19 4 12 3 4" xfId="21191" xr:uid="{00000000-0005-0000-0000-0000C2520000}"/>
    <cellStyle name="Normal 5 19 4 12 3 5" xfId="21192" xr:uid="{00000000-0005-0000-0000-0000C3520000}"/>
    <cellStyle name="Normal 5 19 4 12 3 6" xfId="21193" xr:uid="{00000000-0005-0000-0000-0000C4520000}"/>
    <cellStyle name="Normal 5 19 4 12 3 7" xfId="21194" xr:uid="{00000000-0005-0000-0000-0000C5520000}"/>
    <cellStyle name="Normal 5 19 4 12 3 8" xfId="21195" xr:uid="{00000000-0005-0000-0000-0000C6520000}"/>
    <cellStyle name="Normal 5 19 4 12 4" xfId="21196" xr:uid="{00000000-0005-0000-0000-0000C7520000}"/>
    <cellStyle name="Normal 5 19 4 12 4 2" xfId="21197" xr:uid="{00000000-0005-0000-0000-0000C8520000}"/>
    <cellStyle name="Normal 5 19 4 12 4 3" xfId="21198" xr:uid="{00000000-0005-0000-0000-0000C9520000}"/>
    <cellStyle name="Normal 5 19 4 12 4 4" xfId="21199" xr:uid="{00000000-0005-0000-0000-0000CA520000}"/>
    <cellStyle name="Normal 5 19 4 12 4 5" xfId="21200" xr:uid="{00000000-0005-0000-0000-0000CB520000}"/>
    <cellStyle name="Normal 5 19 4 12 4 6" xfId="21201" xr:uid="{00000000-0005-0000-0000-0000CC520000}"/>
    <cellStyle name="Normal 5 19 4 12 4 7" xfId="21202" xr:uid="{00000000-0005-0000-0000-0000CD520000}"/>
    <cellStyle name="Normal 5 19 4 12 4 8" xfId="21203" xr:uid="{00000000-0005-0000-0000-0000CE520000}"/>
    <cellStyle name="Normal 5 19 4 12 5" xfId="21204" xr:uid="{00000000-0005-0000-0000-0000CF520000}"/>
    <cellStyle name="Normal 5 19 4 12 5 2" xfId="21205" xr:uid="{00000000-0005-0000-0000-0000D0520000}"/>
    <cellStyle name="Normal 5 19 4 12 5 3" xfId="21206" xr:uid="{00000000-0005-0000-0000-0000D1520000}"/>
    <cellStyle name="Normal 5 19 4 12 5 4" xfId="21207" xr:uid="{00000000-0005-0000-0000-0000D2520000}"/>
    <cellStyle name="Normal 5 19 4 12 5 5" xfId="21208" xr:uid="{00000000-0005-0000-0000-0000D3520000}"/>
    <cellStyle name="Normal 5 19 4 12 5 6" xfId="21209" xr:uid="{00000000-0005-0000-0000-0000D4520000}"/>
    <cellStyle name="Normal 5 19 4 12 5 7" xfId="21210" xr:uid="{00000000-0005-0000-0000-0000D5520000}"/>
    <cellStyle name="Normal 5 19 4 12 5 8" xfId="21211" xr:uid="{00000000-0005-0000-0000-0000D6520000}"/>
    <cellStyle name="Normal 5 19 4 12 6" xfId="21212" xr:uid="{00000000-0005-0000-0000-0000D7520000}"/>
    <cellStyle name="Normal 5 19 4 12 7" xfId="21213" xr:uid="{00000000-0005-0000-0000-0000D8520000}"/>
    <cellStyle name="Normal 5 19 4 12 8" xfId="21214" xr:uid="{00000000-0005-0000-0000-0000D9520000}"/>
    <cellStyle name="Normal 5 19 4 12 9" xfId="21215" xr:uid="{00000000-0005-0000-0000-0000DA520000}"/>
    <cellStyle name="Normal 5 19 4 13" xfId="21216" xr:uid="{00000000-0005-0000-0000-0000DB520000}"/>
    <cellStyle name="Normal 5 19 4 13 10" xfId="21217" xr:uid="{00000000-0005-0000-0000-0000DC520000}"/>
    <cellStyle name="Normal 5 19 4 13 11" xfId="21218" xr:uid="{00000000-0005-0000-0000-0000DD520000}"/>
    <cellStyle name="Normal 5 19 4 13 12" xfId="21219" xr:uid="{00000000-0005-0000-0000-0000DE520000}"/>
    <cellStyle name="Normal 5 19 4 13 2" xfId="21220" xr:uid="{00000000-0005-0000-0000-0000DF520000}"/>
    <cellStyle name="Normal 5 19 4 13 2 2" xfId="21221" xr:uid="{00000000-0005-0000-0000-0000E0520000}"/>
    <cellStyle name="Normal 5 19 4 13 2 3" xfId="21222" xr:uid="{00000000-0005-0000-0000-0000E1520000}"/>
    <cellStyle name="Normal 5 19 4 13 2 4" xfId="21223" xr:uid="{00000000-0005-0000-0000-0000E2520000}"/>
    <cellStyle name="Normal 5 19 4 13 2 5" xfId="21224" xr:uid="{00000000-0005-0000-0000-0000E3520000}"/>
    <cellStyle name="Normal 5 19 4 13 2 6" xfId="21225" xr:uid="{00000000-0005-0000-0000-0000E4520000}"/>
    <cellStyle name="Normal 5 19 4 13 2 7" xfId="21226" xr:uid="{00000000-0005-0000-0000-0000E5520000}"/>
    <cellStyle name="Normal 5 19 4 13 2 8" xfId="21227" xr:uid="{00000000-0005-0000-0000-0000E6520000}"/>
    <cellStyle name="Normal 5 19 4 13 3" xfId="21228" xr:uid="{00000000-0005-0000-0000-0000E7520000}"/>
    <cellStyle name="Normal 5 19 4 13 3 2" xfId="21229" xr:uid="{00000000-0005-0000-0000-0000E8520000}"/>
    <cellStyle name="Normal 5 19 4 13 3 3" xfId="21230" xr:uid="{00000000-0005-0000-0000-0000E9520000}"/>
    <cellStyle name="Normal 5 19 4 13 3 4" xfId="21231" xr:uid="{00000000-0005-0000-0000-0000EA520000}"/>
    <cellStyle name="Normal 5 19 4 13 3 5" xfId="21232" xr:uid="{00000000-0005-0000-0000-0000EB520000}"/>
    <cellStyle name="Normal 5 19 4 13 3 6" xfId="21233" xr:uid="{00000000-0005-0000-0000-0000EC520000}"/>
    <cellStyle name="Normal 5 19 4 13 3 7" xfId="21234" xr:uid="{00000000-0005-0000-0000-0000ED520000}"/>
    <cellStyle name="Normal 5 19 4 13 3 8" xfId="21235" xr:uid="{00000000-0005-0000-0000-0000EE520000}"/>
    <cellStyle name="Normal 5 19 4 13 4" xfId="21236" xr:uid="{00000000-0005-0000-0000-0000EF520000}"/>
    <cellStyle name="Normal 5 19 4 13 4 2" xfId="21237" xr:uid="{00000000-0005-0000-0000-0000F0520000}"/>
    <cellStyle name="Normal 5 19 4 13 4 3" xfId="21238" xr:uid="{00000000-0005-0000-0000-0000F1520000}"/>
    <cellStyle name="Normal 5 19 4 13 4 4" xfId="21239" xr:uid="{00000000-0005-0000-0000-0000F2520000}"/>
    <cellStyle name="Normal 5 19 4 13 4 5" xfId="21240" xr:uid="{00000000-0005-0000-0000-0000F3520000}"/>
    <cellStyle name="Normal 5 19 4 13 4 6" xfId="21241" xr:uid="{00000000-0005-0000-0000-0000F4520000}"/>
    <cellStyle name="Normal 5 19 4 13 4 7" xfId="21242" xr:uid="{00000000-0005-0000-0000-0000F5520000}"/>
    <cellStyle name="Normal 5 19 4 13 4 8" xfId="21243" xr:uid="{00000000-0005-0000-0000-0000F6520000}"/>
    <cellStyle name="Normal 5 19 4 13 5" xfId="21244" xr:uid="{00000000-0005-0000-0000-0000F7520000}"/>
    <cellStyle name="Normal 5 19 4 13 5 2" xfId="21245" xr:uid="{00000000-0005-0000-0000-0000F8520000}"/>
    <cellStyle name="Normal 5 19 4 13 5 3" xfId="21246" xr:uid="{00000000-0005-0000-0000-0000F9520000}"/>
    <cellStyle name="Normal 5 19 4 13 5 4" xfId="21247" xr:uid="{00000000-0005-0000-0000-0000FA520000}"/>
    <cellStyle name="Normal 5 19 4 13 5 5" xfId="21248" xr:uid="{00000000-0005-0000-0000-0000FB520000}"/>
    <cellStyle name="Normal 5 19 4 13 5 6" xfId="21249" xr:uid="{00000000-0005-0000-0000-0000FC520000}"/>
    <cellStyle name="Normal 5 19 4 13 5 7" xfId="21250" xr:uid="{00000000-0005-0000-0000-0000FD520000}"/>
    <cellStyle name="Normal 5 19 4 13 5 8" xfId="21251" xr:uid="{00000000-0005-0000-0000-0000FE520000}"/>
    <cellStyle name="Normal 5 19 4 13 6" xfId="21252" xr:uid="{00000000-0005-0000-0000-0000FF520000}"/>
    <cellStyle name="Normal 5 19 4 13 7" xfId="21253" xr:uid="{00000000-0005-0000-0000-000000530000}"/>
    <cellStyle name="Normal 5 19 4 13 8" xfId="21254" xr:uid="{00000000-0005-0000-0000-000001530000}"/>
    <cellStyle name="Normal 5 19 4 13 9" xfId="21255" xr:uid="{00000000-0005-0000-0000-000002530000}"/>
    <cellStyle name="Normal 5 19 4 14" xfId="21256" xr:uid="{00000000-0005-0000-0000-000003530000}"/>
    <cellStyle name="Normal 5 19 4 14 2" xfId="21257" xr:uid="{00000000-0005-0000-0000-000004530000}"/>
    <cellStyle name="Normal 5 19 4 14 3" xfId="21258" xr:uid="{00000000-0005-0000-0000-000005530000}"/>
    <cellStyle name="Normal 5 19 4 14 4" xfId="21259" xr:uid="{00000000-0005-0000-0000-000006530000}"/>
    <cellStyle name="Normal 5 19 4 14 5" xfId="21260" xr:uid="{00000000-0005-0000-0000-000007530000}"/>
    <cellStyle name="Normal 5 19 4 14 6" xfId="21261" xr:uid="{00000000-0005-0000-0000-000008530000}"/>
    <cellStyle name="Normal 5 19 4 14 7" xfId="21262" xr:uid="{00000000-0005-0000-0000-000009530000}"/>
    <cellStyle name="Normal 5 19 4 14 8" xfId="21263" xr:uid="{00000000-0005-0000-0000-00000A530000}"/>
    <cellStyle name="Normal 5 19 4 15" xfId="21264" xr:uid="{00000000-0005-0000-0000-00000B530000}"/>
    <cellStyle name="Normal 5 19 4 15 2" xfId="21265" xr:uid="{00000000-0005-0000-0000-00000C530000}"/>
    <cellStyle name="Normal 5 19 4 15 3" xfId="21266" xr:uid="{00000000-0005-0000-0000-00000D530000}"/>
    <cellStyle name="Normal 5 19 4 15 4" xfId="21267" xr:uid="{00000000-0005-0000-0000-00000E530000}"/>
    <cellStyle name="Normal 5 19 4 15 5" xfId="21268" xr:uid="{00000000-0005-0000-0000-00000F530000}"/>
    <cellStyle name="Normal 5 19 4 15 6" xfId="21269" xr:uid="{00000000-0005-0000-0000-000010530000}"/>
    <cellStyle name="Normal 5 19 4 15 7" xfId="21270" xr:uid="{00000000-0005-0000-0000-000011530000}"/>
    <cellStyle name="Normal 5 19 4 15 8" xfId="21271" xr:uid="{00000000-0005-0000-0000-000012530000}"/>
    <cellStyle name="Normal 5 19 4 16" xfId="21272" xr:uid="{00000000-0005-0000-0000-000013530000}"/>
    <cellStyle name="Normal 5 19 4 16 2" xfId="21273" xr:uid="{00000000-0005-0000-0000-000014530000}"/>
    <cellStyle name="Normal 5 19 4 16 3" xfId="21274" xr:uid="{00000000-0005-0000-0000-000015530000}"/>
    <cellStyle name="Normal 5 19 4 16 4" xfId="21275" xr:uid="{00000000-0005-0000-0000-000016530000}"/>
    <cellStyle name="Normal 5 19 4 16 5" xfId="21276" xr:uid="{00000000-0005-0000-0000-000017530000}"/>
    <cellStyle name="Normal 5 19 4 16 6" xfId="21277" xr:uid="{00000000-0005-0000-0000-000018530000}"/>
    <cellStyle name="Normal 5 19 4 16 7" xfId="21278" xr:uid="{00000000-0005-0000-0000-000019530000}"/>
    <cellStyle name="Normal 5 19 4 16 8" xfId="21279" xr:uid="{00000000-0005-0000-0000-00001A530000}"/>
    <cellStyle name="Normal 5 19 4 17" xfId="21280" xr:uid="{00000000-0005-0000-0000-00001B530000}"/>
    <cellStyle name="Normal 5 19 4 17 2" xfId="21281" xr:uid="{00000000-0005-0000-0000-00001C530000}"/>
    <cellStyle name="Normal 5 19 4 17 3" xfId="21282" xr:uid="{00000000-0005-0000-0000-00001D530000}"/>
    <cellStyle name="Normal 5 19 4 17 4" xfId="21283" xr:uid="{00000000-0005-0000-0000-00001E530000}"/>
    <cellStyle name="Normal 5 19 4 17 5" xfId="21284" xr:uid="{00000000-0005-0000-0000-00001F530000}"/>
    <cellStyle name="Normal 5 19 4 17 6" xfId="21285" xr:uid="{00000000-0005-0000-0000-000020530000}"/>
    <cellStyle name="Normal 5 19 4 17 7" xfId="21286" xr:uid="{00000000-0005-0000-0000-000021530000}"/>
    <cellStyle name="Normal 5 19 4 17 8" xfId="21287" xr:uid="{00000000-0005-0000-0000-000022530000}"/>
    <cellStyle name="Normal 5 19 4 18" xfId="21288" xr:uid="{00000000-0005-0000-0000-000023530000}"/>
    <cellStyle name="Normal 5 19 4 19" xfId="21289" xr:uid="{00000000-0005-0000-0000-000024530000}"/>
    <cellStyle name="Normal 5 19 4 2" xfId="21290" xr:uid="{00000000-0005-0000-0000-000025530000}"/>
    <cellStyle name="Normal 5 19 4 2 10" xfId="21291" xr:uid="{00000000-0005-0000-0000-000026530000}"/>
    <cellStyle name="Normal 5 19 4 2 11" xfId="21292" xr:uid="{00000000-0005-0000-0000-000027530000}"/>
    <cellStyle name="Normal 5 19 4 2 12" xfId="21293" xr:uid="{00000000-0005-0000-0000-000028530000}"/>
    <cellStyle name="Normal 5 19 4 2 2" xfId="21294" xr:uid="{00000000-0005-0000-0000-000029530000}"/>
    <cellStyle name="Normal 5 19 4 2 2 2" xfId="21295" xr:uid="{00000000-0005-0000-0000-00002A530000}"/>
    <cellStyle name="Normal 5 19 4 2 2 3" xfId="21296" xr:uid="{00000000-0005-0000-0000-00002B530000}"/>
    <cellStyle name="Normal 5 19 4 2 2 4" xfId="21297" xr:uid="{00000000-0005-0000-0000-00002C530000}"/>
    <cellStyle name="Normal 5 19 4 2 2 5" xfId="21298" xr:uid="{00000000-0005-0000-0000-00002D530000}"/>
    <cellStyle name="Normal 5 19 4 2 2 6" xfId="21299" xr:uid="{00000000-0005-0000-0000-00002E530000}"/>
    <cellStyle name="Normal 5 19 4 2 2 7" xfId="21300" xr:uid="{00000000-0005-0000-0000-00002F530000}"/>
    <cellStyle name="Normal 5 19 4 2 2 8" xfId="21301" xr:uid="{00000000-0005-0000-0000-000030530000}"/>
    <cellStyle name="Normal 5 19 4 2 3" xfId="21302" xr:uid="{00000000-0005-0000-0000-000031530000}"/>
    <cellStyle name="Normal 5 19 4 2 3 2" xfId="21303" xr:uid="{00000000-0005-0000-0000-000032530000}"/>
    <cellStyle name="Normal 5 19 4 2 3 3" xfId="21304" xr:uid="{00000000-0005-0000-0000-000033530000}"/>
    <cellStyle name="Normal 5 19 4 2 3 4" xfId="21305" xr:uid="{00000000-0005-0000-0000-000034530000}"/>
    <cellStyle name="Normal 5 19 4 2 3 5" xfId="21306" xr:uid="{00000000-0005-0000-0000-000035530000}"/>
    <cellStyle name="Normal 5 19 4 2 3 6" xfId="21307" xr:uid="{00000000-0005-0000-0000-000036530000}"/>
    <cellStyle name="Normal 5 19 4 2 3 7" xfId="21308" xr:uid="{00000000-0005-0000-0000-000037530000}"/>
    <cellStyle name="Normal 5 19 4 2 3 8" xfId="21309" xr:uid="{00000000-0005-0000-0000-000038530000}"/>
    <cellStyle name="Normal 5 19 4 2 4" xfId="21310" xr:uid="{00000000-0005-0000-0000-000039530000}"/>
    <cellStyle name="Normal 5 19 4 2 4 2" xfId="21311" xr:uid="{00000000-0005-0000-0000-00003A530000}"/>
    <cellStyle name="Normal 5 19 4 2 4 3" xfId="21312" xr:uid="{00000000-0005-0000-0000-00003B530000}"/>
    <cellStyle name="Normal 5 19 4 2 4 4" xfId="21313" xr:uid="{00000000-0005-0000-0000-00003C530000}"/>
    <cellStyle name="Normal 5 19 4 2 4 5" xfId="21314" xr:uid="{00000000-0005-0000-0000-00003D530000}"/>
    <cellStyle name="Normal 5 19 4 2 4 6" xfId="21315" xr:uid="{00000000-0005-0000-0000-00003E530000}"/>
    <cellStyle name="Normal 5 19 4 2 4 7" xfId="21316" xr:uid="{00000000-0005-0000-0000-00003F530000}"/>
    <cellStyle name="Normal 5 19 4 2 4 8" xfId="21317" xr:uid="{00000000-0005-0000-0000-000040530000}"/>
    <cellStyle name="Normal 5 19 4 2 5" xfId="21318" xr:uid="{00000000-0005-0000-0000-000041530000}"/>
    <cellStyle name="Normal 5 19 4 2 5 2" xfId="21319" xr:uid="{00000000-0005-0000-0000-000042530000}"/>
    <cellStyle name="Normal 5 19 4 2 5 3" xfId="21320" xr:uid="{00000000-0005-0000-0000-000043530000}"/>
    <cellStyle name="Normal 5 19 4 2 5 4" xfId="21321" xr:uid="{00000000-0005-0000-0000-000044530000}"/>
    <cellStyle name="Normal 5 19 4 2 5 5" xfId="21322" xr:uid="{00000000-0005-0000-0000-000045530000}"/>
    <cellStyle name="Normal 5 19 4 2 5 6" xfId="21323" xr:uid="{00000000-0005-0000-0000-000046530000}"/>
    <cellStyle name="Normal 5 19 4 2 5 7" xfId="21324" xr:uid="{00000000-0005-0000-0000-000047530000}"/>
    <cellStyle name="Normal 5 19 4 2 5 8" xfId="21325" xr:uid="{00000000-0005-0000-0000-000048530000}"/>
    <cellStyle name="Normal 5 19 4 2 6" xfId="21326" xr:uid="{00000000-0005-0000-0000-000049530000}"/>
    <cellStyle name="Normal 5 19 4 2 7" xfId="21327" xr:uid="{00000000-0005-0000-0000-00004A530000}"/>
    <cellStyle name="Normal 5 19 4 2 8" xfId="21328" xr:uid="{00000000-0005-0000-0000-00004B530000}"/>
    <cellStyle name="Normal 5 19 4 2 9" xfId="21329" xr:uid="{00000000-0005-0000-0000-00004C530000}"/>
    <cellStyle name="Normal 5 19 4 20" xfId="21330" xr:uid="{00000000-0005-0000-0000-00004D530000}"/>
    <cellStyle name="Normal 5 19 4 21" xfId="21331" xr:uid="{00000000-0005-0000-0000-00004E530000}"/>
    <cellStyle name="Normal 5 19 4 22" xfId="21332" xr:uid="{00000000-0005-0000-0000-00004F530000}"/>
    <cellStyle name="Normal 5 19 4 23" xfId="21333" xr:uid="{00000000-0005-0000-0000-000050530000}"/>
    <cellStyle name="Normal 5 19 4 24" xfId="21334" xr:uid="{00000000-0005-0000-0000-000051530000}"/>
    <cellStyle name="Normal 5 19 4 3" xfId="21335" xr:uid="{00000000-0005-0000-0000-000052530000}"/>
    <cellStyle name="Normal 5 19 4 3 10" xfId="21336" xr:uid="{00000000-0005-0000-0000-000053530000}"/>
    <cellStyle name="Normal 5 19 4 3 11" xfId="21337" xr:uid="{00000000-0005-0000-0000-000054530000}"/>
    <cellStyle name="Normal 5 19 4 3 12" xfId="21338" xr:uid="{00000000-0005-0000-0000-000055530000}"/>
    <cellStyle name="Normal 5 19 4 3 2" xfId="21339" xr:uid="{00000000-0005-0000-0000-000056530000}"/>
    <cellStyle name="Normal 5 19 4 3 2 2" xfId="21340" xr:uid="{00000000-0005-0000-0000-000057530000}"/>
    <cellStyle name="Normal 5 19 4 3 2 3" xfId="21341" xr:uid="{00000000-0005-0000-0000-000058530000}"/>
    <cellStyle name="Normal 5 19 4 3 2 4" xfId="21342" xr:uid="{00000000-0005-0000-0000-000059530000}"/>
    <cellStyle name="Normal 5 19 4 3 2 5" xfId="21343" xr:uid="{00000000-0005-0000-0000-00005A530000}"/>
    <cellStyle name="Normal 5 19 4 3 2 6" xfId="21344" xr:uid="{00000000-0005-0000-0000-00005B530000}"/>
    <cellStyle name="Normal 5 19 4 3 2 7" xfId="21345" xr:uid="{00000000-0005-0000-0000-00005C530000}"/>
    <cellStyle name="Normal 5 19 4 3 2 8" xfId="21346" xr:uid="{00000000-0005-0000-0000-00005D530000}"/>
    <cellStyle name="Normal 5 19 4 3 3" xfId="21347" xr:uid="{00000000-0005-0000-0000-00005E530000}"/>
    <cellStyle name="Normal 5 19 4 3 3 2" xfId="21348" xr:uid="{00000000-0005-0000-0000-00005F530000}"/>
    <cellStyle name="Normal 5 19 4 3 3 3" xfId="21349" xr:uid="{00000000-0005-0000-0000-000060530000}"/>
    <cellStyle name="Normal 5 19 4 3 3 4" xfId="21350" xr:uid="{00000000-0005-0000-0000-000061530000}"/>
    <cellStyle name="Normal 5 19 4 3 3 5" xfId="21351" xr:uid="{00000000-0005-0000-0000-000062530000}"/>
    <cellStyle name="Normal 5 19 4 3 3 6" xfId="21352" xr:uid="{00000000-0005-0000-0000-000063530000}"/>
    <cellStyle name="Normal 5 19 4 3 3 7" xfId="21353" xr:uid="{00000000-0005-0000-0000-000064530000}"/>
    <cellStyle name="Normal 5 19 4 3 3 8" xfId="21354" xr:uid="{00000000-0005-0000-0000-000065530000}"/>
    <cellStyle name="Normal 5 19 4 3 4" xfId="21355" xr:uid="{00000000-0005-0000-0000-000066530000}"/>
    <cellStyle name="Normal 5 19 4 3 4 2" xfId="21356" xr:uid="{00000000-0005-0000-0000-000067530000}"/>
    <cellStyle name="Normal 5 19 4 3 4 3" xfId="21357" xr:uid="{00000000-0005-0000-0000-000068530000}"/>
    <cellStyle name="Normal 5 19 4 3 4 4" xfId="21358" xr:uid="{00000000-0005-0000-0000-000069530000}"/>
    <cellStyle name="Normal 5 19 4 3 4 5" xfId="21359" xr:uid="{00000000-0005-0000-0000-00006A530000}"/>
    <cellStyle name="Normal 5 19 4 3 4 6" xfId="21360" xr:uid="{00000000-0005-0000-0000-00006B530000}"/>
    <cellStyle name="Normal 5 19 4 3 4 7" xfId="21361" xr:uid="{00000000-0005-0000-0000-00006C530000}"/>
    <cellStyle name="Normal 5 19 4 3 4 8" xfId="21362" xr:uid="{00000000-0005-0000-0000-00006D530000}"/>
    <cellStyle name="Normal 5 19 4 3 5" xfId="21363" xr:uid="{00000000-0005-0000-0000-00006E530000}"/>
    <cellStyle name="Normal 5 19 4 3 5 2" xfId="21364" xr:uid="{00000000-0005-0000-0000-00006F530000}"/>
    <cellStyle name="Normal 5 19 4 3 5 3" xfId="21365" xr:uid="{00000000-0005-0000-0000-000070530000}"/>
    <cellStyle name="Normal 5 19 4 3 5 4" xfId="21366" xr:uid="{00000000-0005-0000-0000-000071530000}"/>
    <cellStyle name="Normal 5 19 4 3 5 5" xfId="21367" xr:uid="{00000000-0005-0000-0000-000072530000}"/>
    <cellStyle name="Normal 5 19 4 3 5 6" xfId="21368" xr:uid="{00000000-0005-0000-0000-000073530000}"/>
    <cellStyle name="Normal 5 19 4 3 5 7" xfId="21369" xr:uid="{00000000-0005-0000-0000-000074530000}"/>
    <cellStyle name="Normal 5 19 4 3 5 8" xfId="21370" xr:uid="{00000000-0005-0000-0000-000075530000}"/>
    <cellStyle name="Normal 5 19 4 3 6" xfId="21371" xr:uid="{00000000-0005-0000-0000-000076530000}"/>
    <cellStyle name="Normal 5 19 4 3 7" xfId="21372" xr:uid="{00000000-0005-0000-0000-000077530000}"/>
    <cellStyle name="Normal 5 19 4 3 8" xfId="21373" xr:uid="{00000000-0005-0000-0000-000078530000}"/>
    <cellStyle name="Normal 5 19 4 3 9" xfId="21374" xr:uid="{00000000-0005-0000-0000-000079530000}"/>
    <cellStyle name="Normal 5 19 4 4" xfId="21375" xr:uid="{00000000-0005-0000-0000-00007A530000}"/>
    <cellStyle name="Normal 5 19 4 4 10" xfId="21376" xr:uid="{00000000-0005-0000-0000-00007B530000}"/>
    <cellStyle name="Normal 5 19 4 4 11" xfId="21377" xr:uid="{00000000-0005-0000-0000-00007C530000}"/>
    <cellStyle name="Normal 5 19 4 4 12" xfId="21378" xr:uid="{00000000-0005-0000-0000-00007D530000}"/>
    <cellStyle name="Normal 5 19 4 4 2" xfId="21379" xr:uid="{00000000-0005-0000-0000-00007E530000}"/>
    <cellStyle name="Normal 5 19 4 4 2 2" xfId="21380" xr:uid="{00000000-0005-0000-0000-00007F530000}"/>
    <cellStyle name="Normal 5 19 4 4 2 3" xfId="21381" xr:uid="{00000000-0005-0000-0000-000080530000}"/>
    <cellStyle name="Normal 5 19 4 4 2 4" xfId="21382" xr:uid="{00000000-0005-0000-0000-000081530000}"/>
    <cellStyle name="Normal 5 19 4 4 2 5" xfId="21383" xr:uid="{00000000-0005-0000-0000-000082530000}"/>
    <cellStyle name="Normal 5 19 4 4 2 6" xfId="21384" xr:uid="{00000000-0005-0000-0000-000083530000}"/>
    <cellStyle name="Normal 5 19 4 4 2 7" xfId="21385" xr:uid="{00000000-0005-0000-0000-000084530000}"/>
    <cellStyle name="Normal 5 19 4 4 2 8" xfId="21386" xr:uid="{00000000-0005-0000-0000-000085530000}"/>
    <cellStyle name="Normal 5 19 4 4 3" xfId="21387" xr:uid="{00000000-0005-0000-0000-000086530000}"/>
    <cellStyle name="Normal 5 19 4 4 3 2" xfId="21388" xr:uid="{00000000-0005-0000-0000-000087530000}"/>
    <cellStyle name="Normal 5 19 4 4 3 3" xfId="21389" xr:uid="{00000000-0005-0000-0000-000088530000}"/>
    <cellStyle name="Normal 5 19 4 4 3 4" xfId="21390" xr:uid="{00000000-0005-0000-0000-000089530000}"/>
    <cellStyle name="Normal 5 19 4 4 3 5" xfId="21391" xr:uid="{00000000-0005-0000-0000-00008A530000}"/>
    <cellStyle name="Normal 5 19 4 4 3 6" xfId="21392" xr:uid="{00000000-0005-0000-0000-00008B530000}"/>
    <cellStyle name="Normal 5 19 4 4 3 7" xfId="21393" xr:uid="{00000000-0005-0000-0000-00008C530000}"/>
    <cellStyle name="Normal 5 19 4 4 3 8" xfId="21394" xr:uid="{00000000-0005-0000-0000-00008D530000}"/>
    <cellStyle name="Normal 5 19 4 4 4" xfId="21395" xr:uid="{00000000-0005-0000-0000-00008E530000}"/>
    <cellStyle name="Normal 5 19 4 4 4 2" xfId="21396" xr:uid="{00000000-0005-0000-0000-00008F530000}"/>
    <cellStyle name="Normal 5 19 4 4 4 3" xfId="21397" xr:uid="{00000000-0005-0000-0000-000090530000}"/>
    <cellStyle name="Normal 5 19 4 4 4 4" xfId="21398" xr:uid="{00000000-0005-0000-0000-000091530000}"/>
    <cellStyle name="Normal 5 19 4 4 4 5" xfId="21399" xr:uid="{00000000-0005-0000-0000-000092530000}"/>
    <cellStyle name="Normal 5 19 4 4 4 6" xfId="21400" xr:uid="{00000000-0005-0000-0000-000093530000}"/>
    <cellStyle name="Normal 5 19 4 4 4 7" xfId="21401" xr:uid="{00000000-0005-0000-0000-000094530000}"/>
    <cellStyle name="Normal 5 19 4 4 4 8" xfId="21402" xr:uid="{00000000-0005-0000-0000-000095530000}"/>
    <cellStyle name="Normal 5 19 4 4 5" xfId="21403" xr:uid="{00000000-0005-0000-0000-000096530000}"/>
    <cellStyle name="Normal 5 19 4 4 5 2" xfId="21404" xr:uid="{00000000-0005-0000-0000-000097530000}"/>
    <cellStyle name="Normal 5 19 4 4 5 3" xfId="21405" xr:uid="{00000000-0005-0000-0000-000098530000}"/>
    <cellStyle name="Normal 5 19 4 4 5 4" xfId="21406" xr:uid="{00000000-0005-0000-0000-000099530000}"/>
    <cellStyle name="Normal 5 19 4 4 5 5" xfId="21407" xr:uid="{00000000-0005-0000-0000-00009A530000}"/>
    <cellStyle name="Normal 5 19 4 4 5 6" xfId="21408" xr:uid="{00000000-0005-0000-0000-00009B530000}"/>
    <cellStyle name="Normal 5 19 4 4 5 7" xfId="21409" xr:uid="{00000000-0005-0000-0000-00009C530000}"/>
    <cellStyle name="Normal 5 19 4 4 5 8" xfId="21410" xr:uid="{00000000-0005-0000-0000-00009D530000}"/>
    <cellStyle name="Normal 5 19 4 4 6" xfId="21411" xr:uid="{00000000-0005-0000-0000-00009E530000}"/>
    <cellStyle name="Normal 5 19 4 4 7" xfId="21412" xr:uid="{00000000-0005-0000-0000-00009F530000}"/>
    <cellStyle name="Normal 5 19 4 4 8" xfId="21413" xr:uid="{00000000-0005-0000-0000-0000A0530000}"/>
    <cellStyle name="Normal 5 19 4 4 9" xfId="21414" xr:uid="{00000000-0005-0000-0000-0000A1530000}"/>
    <cellStyle name="Normal 5 19 4 5" xfId="21415" xr:uid="{00000000-0005-0000-0000-0000A2530000}"/>
    <cellStyle name="Normal 5 19 4 5 10" xfId="21416" xr:uid="{00000000-0005-0000-0000-0000A3530000}"/>
    <cellStyle name="Normal 5 19 4 5 11" xfId="21417" xr:uid="{00000000-0005-0000-0000-0000A4530000}"/>
    <cellStyle name="Normal 5 19 4 5 12" xfId="21418" xr:uid="{00000000-0005-0000-0000-0000A5530000}"/>
    <cellStyle name="Normal 5 19 4 5 2" xfId="21419" xr:uid="{00000000-0005-0000-0000-0000A6530000}"/>
    <cellStyle name="Normal 5 19 4 5 2 2" xfId="21420" xr:uid="{00000000-0005-0000-0000-0000A7530000}"/>
    <cellStyle name="Normal 5 19 4 5 2 3" xfId="21421" xr:uid="{00000000-0005-0000-0000-0000A8530000}"/>
    <cellStyle name="Normal 5 19 4 5 2 4" xfId="21422" xr:uid="{00000000-0005-0000-0000-0000A9530000}"/>
    <cellStyle name="Normal 5 19 4 5 2 5" xfId="21423" xr:uid="{00000000-0005-0000-0000-0000AA530000}"/>
    <cellStyle name="Normal 5 19 4 5 2 6" xfId="21424" xr:uid="{00000000-0005-0000-0000-0000AB530000}"/>
    <cellStyle name="Normal 5 19 4 5 2 7" xfId="21425" xr:uid="{00000000-0005-0000-0000-0000AC530000}"/>
    <cellStyle name="Normal 5 19 4 5 2 8" xfId="21426" xr:uid="{00000000-0005-0000-0000-0000AD530000}"/>
    <cellStyle name="Normal 5 19 4 5 3" xfId="21427" xr:uid="{00000000-0005-0000-0000-0000AE530000}"/>
    <cellStyle name="Normal 5 19 4 5 3 2" xfId="21428" xr:uid="{00000000-0005-0000-0000-0000AF530000}"/>
    <cellStyle name="Normal 5 19 4 5 3 3" xfId="21429" xr:uid="{00000000-0005-0000-0000-0000B0530000}"/>
    <cellStyle name="Normal 5 19 4 5 3 4" xfId="21430" xr:uid="{00000000-0005-0000-0000-0000B1530000}"/>
    <cellStyle name="Normal 5 19 4 5 3 5" xfId="21431" xr:uid="{00000000-0005-0000-0000-0000B2530000}"/>
    <cellStyle name="Normal 5 19 4 5 3 6" xfId="21432" xr:uid="{00000000-0005-0000-0000-0000B3530000}"/>
    <cellStyle name="Normal 5 19 4 5 3 7" xfId="21433" xr:uid="{00000000-0005-0000-0000-0000B4530000}"/>
    <cellStyle name="Normal 5 19 4 5 3 8" xfId="21434" xr:uid="{00000000-0005-0000-0000-0000B5530000}"/>
    <cellStyle name="Normal 5 19 4 5 4" xfId="21435" xr:uid="{00000000-0005-0000-0000-0000B6530000}"/>
    <cellStyle name="Normal 5 19 4 5 4 2" xfId="21436" xr:uid="{00000000-0005-0000-0000-0000B7530000}"/>
    <cellStyle name="Normal 5 19 4 5 4 3" xfId="21437" xr:uid="{00000000-0005-0000-0000-0000B8530000}"/>
    <cellStyle name="Normal 5 19 4 5 4 4" xfId="21438" xr:uid="{00000000-0005-0000-0000-0000B9530000}"/>
    <cellStyle name="Normal 5 19 4 5 4 5" xfId="21439" xr:uid="{00000000-0005-0000-0000-0000BA530000}"/>
    <cellStyle name="Normal 5 19 4 5 4 6" xfId="21440" xr:uid="{00000000-0005-0000-0000-0000BB530000}"/>
    <cellStyle name="Normal 5 19 4 5 4 7" xfId="21441" xr:uid="{00000000-0005-0000-0000-0000BC530000}"/>
    <cellStyle name="Normal 5 19 4 5 4 8" xfId="21442" xr:uid="{00000000-0005-0000-0000-0000BD530000}"/>
    <cellStyle name="Normal 5 19 4 5 5" xfId="21443" xr:uid="{00000000-0005-0000-0000-0000BE530000}"/>
    <cellStyle name="Normal 5 19 4 5 5 2" xfId="21444" xr:uid="{00000000-0005-0000-0000-0000BF530000}"/>
    <cellStyle name="Normal 5 19 4 5 5 3" xfId="21445" xr:uid="{00000000-0005-0000-0000-0000C0530000}"/>
    <cellStyle name="Normal 5 19 4 5 5 4" xfId="21446" xr:uid="{00000000-0005-0000-0000-0000C1530000}"/>
    <cellStyle name="Normal 5 19 4 5 5 5" xfId="21447" xr:uid="{00000000-0005-0000-0000-0000C2530000}"/>
    <cellStyle name="Normal 5 19 4 5 5 6" xfId="21448" xr:uid="{00000000-0005-0000-0000-0000C3530000}"/>
    <cellStyle name="Normal 5 19 4 5 5 7" xfId="21449" xr:uid="{00000000-0005-0000-0000-0000C4530000}"/>
    <cellStyle name="Normal 5 19 4 5 5 8" xfId="21450" xr:uid="{00000000-0005-0000-0000-0000C5530000}"/>
    <cellStyle name="Normal 5 19 4 5 6" xfId="21451" xr:uid="{00000000-0005-0000-0000-0000C6530000}"/>
    <cellStyle name="Normal 5 19 4 5 7" xfId="21452" xr:uid="{00000000-0005-0000-0000-0000C7530000}"/>
    <cellStyle name="Normal 5 19 4 5 8" xfId="21453" xr:uid="{00000000-0005-0000-0000-0000C8530000}"/>
    <cellStyle name="Normal 5 19 4 5 9" xfId="21454" xr:uid="{00000000-0005-0000-0000-0000C9530000}"/>
    <cellStyle name="Normal 5 19 4 6" xfId="21455" xr:uid="{00000000-0005-0000-0000-0000CA530000}"/>
    <cellStyle name="Normal 5 19 4 6 10" xfId="21456" xr:uid="{00000000-0005-0000-0000-0000CB530000}"/>
    <cellStyle name="Normal 5 19 4 6 11" xfId="21457" xr:uid="{00000000-0005-0000-0000-0000CC530000}"/>
    <cellStyle name="Normal 5 19 4 6 12" xfId="21458" xr:uid="{00000000-0005-0000-0000-0000CD530000}"/>
    <cellStyle name="Normal 5 19 4 6 2" xfId="21459" xr:uid="{00000000-0005-0000-0000-0000CE530000}"/>
    <cellStyle name="Normal 5 19 4 6 2 2" xfId="21460" xr:uid="{00000000-0005-0000-0000-0000CF530000}"/>
    <cellStyle name="Normal 5 19 4 6 2 3" xfId="21461" xr:uid="{00000000-0005-0000-0000-0000D0530000}"/>
    <cellStyle name="Normal 5 19 4 6 2 4" xfId="21462" xr:uid="{00000000-0005-0000-0000-0000D1530000}"/>
    <cellStyle name="Normal 5 19 4 6 2 5" xfId="21463" xr:uid="{00000000-0005-0000-0000-0000D2530000}"/>
    <cellStyle name="Normal 5 19 4 6 2 6" xfId="21464" xr:uid="{00000000-0005-0000-0000-0000D3530000}"/>
    <cellStyle name="Normal 5 19 4 6 2 7" xfId="21465" xr:uid="{00000000-0005-0000-0000-0000D4530000}"/>
    <cellStyle name="Normal 5 19 4 6 2 8" xfId="21466" xr:uid="{00000000-0005-0000-0000-0000D5530000}"/>
    <cellStyle name="Normal 5 19 4 6 3" xfId="21467" xr:uid="{00000000-0005-0000-0000-0000D6530000}"/>
    <cellStyle name="Normal 5 19 4 6 3 2" xfId="21468" xr:uid="{00000000-0005-0000-0000-0000D7530000}"/>
    <cellStyle name="Normal 5 19 4 6 3 3" xfId="21469" xr:uid="{00000000-0005-0000-0000-0000D8530000}"/>
    <cellStyle name="Normal 5 19 4 6 3 4" xfId="21470" xr:uid="{00000000-0005-0000-0000-0000D9530000}"/>
    <cellStyle name="Normal 5 19 4 6 3 5" xfId="21471" xr:uid="{00000000-0005-0000-0000-0000DA530000}"/>
    <cellStyle name="Normal 5 19 4 6 3 6" xfId="21472" xr:uid="{00000000-0005-0000-0000-0000DB530000}"/>
    <cellStyle name="Normal 5 19 4 6 3 7" xfId="21473" xr:uid="{00000000-0005-0000-0000-0000DC530000}"/>
    <cellStyle name="Normal 5 19 4 6 3 8" xfId="21474" xr:uid="{00000000-0005-0000-0000-0000DD530000}"/>
    <cellStyle name="Normal 5 19 4 6 4" xfId="21475" xr:uid="{00000000-0005-0000-0000-0000DE530000}"/>
    <cellStyle name="Normal 5 19 4 6 4 2" xfId="21476" xr:uid="{00000000-0005-0000-0000-0000DF530000}"/>
    <cellStyle name="Normal 5 19 4 6 4 3" xfId="21477" xr:uid="{00000000-0005-0000-0000-0000E0530000}"/>
    <cellStyle name="Normal 5 19 4 6 4 4" xfId="21478" xr:uid="{00000000-0005-0000-0000-0000E1530000}"/>
    <cellStyle name="Normal 5 19 4 6 4 5" xfId="21479" xr:uid="{00000000-0005-0000-0000-0000E2530000}"/>
    <cellStyle name="Normal 5 19 4 6 4 6" xfId="21480" xr:uid="{00000000-0005-0000-0000-0000E3530000}"/>
    <cellStyle name="Normal 5 19 4 6 4 7" xfId="21481" xr:uid="{00000000-0005-0000-0000-0000E4530000}"/>
    <cellStyle name="Normal 5 19 4 6 4 8" xfId="21482" xr:uid="{00000000-0005-0000-0000-0000E5530000}"/>
    <cellStyle name="Normal 5 19 4 6 5" xfId="21483" xr:uid="{00000000-0005-0000-0000-0000E6530000}"/>
    <cellStyle name="Normal 5 19 4 6 5 2" xfId="21484" xr:uid="{00000000-0005-0000-0000-0000E7530000}"/>
    <cellStyle name="Normal 5 19 4 6 5 3" xfId="21485" xr:uid="{00000000-0005-0000-0000-0000E8530000}"/>
    <cellStyle name="Normal 5 19 4 6 5 4" xfId="21486" xr:uid="{00000000-0005-0000-0000-0000E9530000}"/>
    <cellStyle name="Normal 5 19 4 6 5 5" xfId="21487" xr:uid="{00000000-0005-0000-0000-0000EA530000}"/>
    <cellStyle name="Normal 5 19 4 6 5 6" xfId="21488" xr:uid="{00000000-0005-0000-0000-0000EB530000}"/>
    <cellStyle name="Normal 5 19 4 6 5 7" xfId="21489" xr:uid="{00000000-0005-0000-0000-0000EC530000}"/>
    <cellStyle name="Normal 5 19 4 6 5 8" xfId="21490" xr:uid="{00000000-0005-0000-0000-0000ED530000}"/>
    <cellStyle name="Normal 5 19 4 6 6" xfId="21491" xr:uid="{00000000-0005-0000-0000-0000EE530000}"/>
    <cellStyle name="Normal 5 19 4 6 7" xfId="21492" xr:uid="{00000000-0005-0000-0000-0000EF530000}"/>
    <cellStyle name="Normal 5 19 4 6 8" xfId="21493" xr:uid="{00000000-0005-0000-0000-0000F0530000}"/>
    <cellStyle name="Normal 5 19 4 6 9" xfId="21494" xr:uid="{00000000-0005-0000-0000-0000F1530000}"/>
    <cellStyle name="Normal 5 19 4 7" xfId="21495" xr:uid="{00000000-0005-0000-0000-0000F2530000}"/>
    <cellStyle name="Normal 5 19 4 7 10" xfId="21496" xr:uid="{00000000-0005-0000-0000-0000F3530000}"/>
    <cellStyle name="Normal 5 19 4 7 11" xfId="21497" xr:uid="{00000000-0005-0000-0000-0000F4530000}"/>
    <cellStyle name="Normal 5 19 4 7 12" xfId="21498" xr:uid="{00000000-0005-0000-0000-0000F5530000}"/>
    <cellStyle name="Normal 5 19 4 7 2" xfId="21499" xr:uid="{00000000-0005-0000-0000-0000F6530000}"/>
    <cellStyle name="Normal 5 19 4 7 2 2" xfId="21500" xr:uid="{00000000-0005-0000-0000-0000F7530000}"/>
    <cellStyle name="Normal 5 19 4 7 2 3" xfId="21501" xr:uid="{00000000-0005-0000-0000-0000F8530000}"/>
    <cellStyle name="Normal 5 19 4 7 2 4" xfId="21502" xr:uid="{00000000-0005-0000-0000-0000F9530000}"/>
    <cellStyle name="Normal 5 19 4 7 2 5" xfId="21503" xr:uid="{00000000-0005-0000-0000-0000FA530000}"/>
    <cellStyle name="Normal 5 19 4 7 2 6" xfId="21504" xr:uid="{00000000-0005-0000-0000-0000FB530000}"/>
    <cellStyle name="Normal 5 19 4 7 2 7" xfId="21505" xr:uid="{00000000-0005-0000-0000-0000FC530000}"/>
    <cellStyle name="Normal 5 19 4 7 2 8" xfId="21506" xr:uid="{00000000-0005-0000-0000-0000FD530000}"/>
    <cellStyle name="Normal 5 19 4 7 3" xfId="21507" xr:uid="{00000000-0005-0000-0000-0000FE530000}"/>
    <cellStyle name="Normal 5 19 4 7 3 2" xfId="21508" xr:uid="{00000000-0005-0000-0000-0000FF530000}"/>
    <cellStyle name="Normal 5 19 4 7 3 3" xfId="21509" xr:uid="{00000000-0005-0000-0000-000000540000}"/>
    <cellStyle name="Normal 5 19 4 7 3 4" xfId="21510" xr:uid="{00000000-0005-0000-0000-000001540000}"/>
    <cellStyle name="Normal 5 19 4 7 3 5" xfId="21511" xr:uid="{00000000-0005-0000-0000-000002540000}"/>
    <cellStyle name="Normal 5 19 4 7 3 6" xfId="21512" xr:uid="{00000000-0005-0000-0000-000003540000}"/>
    <cellStyle name="Normal 5 19 4 7 3 7" xfId="21513" xr:uid="{00000000-0005-0000-0000-000004540000}"/>
    <cellStyle name="Normal 5 19 4 7 3 8" xfId="21514" xr:uid="{00000000-0005-0000-0000-000005540000}"/>
    <cellStyle name="Normal 5 19 4 7 4" xfId="21515" xr:uid="{00000000-0005-0000-0000-000006540000}"/>
    <cellStyle name="Normal 5 19 4 7 4 2" xfId="21516" xr:uid="{00000000-0005-0000-0000-000007540000}"/>
    <cellStyle name="Normal 5 19 4 7 4 3" xfId="21517" xr:uid="{00000000-0005-0000-0000-000008540000}"/>
    <cellStyle name="Normal 5 19 4 7 4 4" xfId="21518" xr:uid="{00000000-0005-0000-0000-000009540000}"/>
    <cellStyle name="Normal 5 19 4 7 4 5" xfId="21519" xr:uid="{00000000-0005-0000-0000-00000A540000}"/>
    <cellStyle name="Normal 5 19 4 7 4 6" xfId="21520" xr:uid="{00000000-0005-0000-0000-00000B540000}"/>
    <cellStyle name="Normal 5 19 4 7 4 7" xfId="21521" xr:uid="{00000000-0005-0000-0000-00000C540000}"/>
    <cellStyle name="Normal 5 19 4 7 4 8" xfId="21522" xr:uid="{00000000-0005-0000-0000-00000D540000}"/>
    <cellStyle name="Normal 5 19 4 7 5" xfId="21523" xr:uid="{00000000-0005-0000-0000-00000E540000}"/>
    <cellStyle name="Normal 5 19 4 7 5 2" xfId="21524" xr:uid="{00000000-0005-0000-0000-00000F540000}"/>
    <cellStyle name="Normal 5 19 4 7 5 3" xfId="21525" xr:uid="{00000000-0005-0000-0000-000010540000}"/>
    <cellStyle name="Normal 5 19 4 7 5 4" xfId="21526" xr:uid="{00000000-0005-0000-0000-000011540000}"/>
    <cellStyle name="Normal 5 19 4 7 5 5" xfId="21527" xr:uid="{00000000-0005-0000-0000-000012540000}"/>
    <cellStyle name="Normal 5 19 4 7 5 6" xfId="21528" xr:uid="{00000000-0005-0000-0000-000013540000}"/>
    <cellStyle name="Normal 5 19 4 7 5 7" xfId="21529" xr:uid="{00000000-0005-0000-0000-000014540000}"/>
    <cellStyle name="Normal 5 19 4 7 5 8" xfId="21530" xr:uid="{00000000-0005-0000-0000-000015540000}"/>
    <cellStyle name="Normal 5 19 4 7 6" xfId="21531" xr:uid="{00000000-0005-0000-0000-000016540000}"/>
    <cellStyle name="Normal 5 19 4 7 7" xfId="21532" xr:uid="{00000000-0005-0000-0000-000017540000}"/>
    <cellStyle name="Normal 5 19 4 7 8" xfId="21533" xr:uid="{00000000-0005-0000-0000-000018540000}"/>
    <cellStyle name="Normal 5 19 4 7 9" xfId="21534" xr:uid="{00000000-0005-0000-0000-000019540000}"/>
    <cellStyle name="Normal 5 19 4 8" xfId="21535" xr:uid="{00000000-0005-0000-0000-00001A540000}"/>
    <cellStyle name="Normal 5 19 4 8 10" xfId="21536" xr:uid="{00000000-0005-0000-0000-00001B540000}"/>
    <cellStyle name="Normal 5 19 4 8 11" xfId="21537" xr:uid="{00000000-0005-0000-0000-00001C540000}"/>
    <cellStyle name="Normal 5 19 4 8 12" xfId="21538" xr:uid="{00000000-0005-0000-0000-00001D540000}"/>
    <cellStyle name="Normal 5 19 4 8 2" xfId="21539" xr:uid="{00000000-0005-0000-0000-00001E540000}"/>
    <cellStyle name="Normal 5 19 4 8 2 2" xfId="21540" xr:uid="{00000000-0005-0000-0000-00001F540000}"/>
    <cellStyle name="Normal 5 19 4 8 2 3" xfId="21541" xr:uid="{00000000-0005-0000-0000-000020540000}"/>
    <cellStyle name="Normal 5 19 4 8 2 4" xfId="21542" xr:uid="{00000000-0005-0000-0000-000021540000}"/>
    <cellStyle name="Normal 5 19 4 8 2 5" xfId="21543" xr:uid="{00000000-0005-0000-0000-000022540000}"/>
    <cellStyle name="Normal 5 19 4 8 2 6" xfId="21544" xr:uid="{00000000-0005-0000-0000-000023540000}"/>
    <cellStyle name="Normal 5 19 4 8 2 7" xfId="21545" xr:uid="{00000000-0005-0000-0000-000024540000}"/>
    <cellStyle name="Normal 5 19 4 8 2 8" xfId="21546" xr:uid="{00000000-0005-0000-0000-000025540000}"/>
    <cellStyle name="Normal 5 19 4 8 3" xfId="21547" xr:uid="{00000000-0005-0000-0000-000026540000}"/>
    <cellStyle name="Normal 5 19 4 8 3 2" xfId="21548" xr:uid="{00000000-0005-0000-0000-000027540000}"/>
    <cellStyle name="Normal 5 19 4 8 3 3" xfId="21549" xr:uid="{00000000-0005-0000-0000-000028540000}"/>
    <cellStyle name="Normal 5 19 4 8 3 4" xfId="21550" xr:uid="{00000000-0005-0000-0000-000029540000}"/>
    <cellStyle name="Normal 5 19 4 8 3 5" xfId="21551" xr:uid="{00000000-0005-0000-0000-00002A540000}"/>
    <cellStyle name="Normal 5 19 4 8 3 6" xfId="21552" xr:uid="{00000000-0005-0000-0000-00002B540000}"/>
    <cellStyle name="Normal 5 19 4 8 3 7" xfId="21553" xr:uid="{00000000-0005-0000-0000-00002C540000}"/>
    <cellStyle name="Normal 5 19 4 8 3 8" xfId="21554" xr:uid="{00000000-0005-0000-0000-00002D540000}"/>
    <cellStyle name="Normal 5 19 4 8 4" xfId="21555" xr:uid="{00000000-0005-0000-0000-00002E540000}"/>
    <cellStyle name="Normal 5 19 4 8 4 2" xfId="21556" xr:uid="{00000000-0005-0000-0000-00002F540000}"/>
    <cellStyle name="Normal 5 19 4 8 4 3" xfId="21557" xr:uid="{00000000-0005-0000-0000-000030540000}"/>
    <cellStyle name="Normal 5 19 4 8 4 4" xfId="21558" xr:uid="{00000000-0005-0000-0000-000031540000}"/>
    <cellStyle name="Normal 5 19 4 8 4 5" xfId="21559" xr:uid="{00000000-0005-0000-0000-000032540000}"/>
    <cellStyle name="Normal 5 19 4 8 4 6" xfId="21560" xr:uid="{00000000-0005-0000-0000-000033540000}"/>
    <cellStyle name="Normal 5 19 4 8 4 7" xfId="21561" xr:uid="{00000000-0005-0000-0000-000034540000}"/>
    <cellStyle name="Normal 5 19 4 8 4 8" xfId="21562" xr:uid="{00000000-0005-0000-0000-000035540000}"/>
    <cellStyle name="Normal 5 19 4 8 5" xfId="21563" xr:uid="{00000000-0005-0000-0000-000036540000}"/>
    <cellStyle name="Normal 5 19 4 8 5 2" xfId="21564" xr:uid="{00000000-0005-0000-0000-000037540000}"/>
    <cellStyle name="Normal 5 19 4 8 5 3" xfId="21565" xr:uid="{00000000-0005-0000-0000-000038540000}"/>
    <cellStyle name="Normal 5 19 4 8 5 4" xfId="21566" xr:uid="{00000000-0005-0000-0000-000039540000}"/>
    <cellStyle name="Normal 5 19 4 8 5 5" xfId="21567" xr:uid="{00000000-0005-0000-0000-00003A540000}"/>
    <cellStyle name="Normal 5 19 4 8 5 6" xfId="21568" xr:uid="{00000000-0005-0000-0000-00003B540000}"/>
    <cellStyle name="Normal 5 19 4 8 5 7" xfId="21569" xr:uid="{00000000-0005-0000-0000-00003C540000}"/>
    <cellStyle name="Normal 5 19 4 8 5 8" xfId="21570" xr:uid="{00000000-0005-0000-0000-00003D540000}"/>
    <cellStyle name="Normal 5 19 4 8 6" xfId="21571" xr:uid="{00000000-0005-0000-0000-00003E540000}"/>
    <cellStyle name="Normal 5 19 4 8 7" xfId="21572" xr:uid="{00000000-0005-0000-0000-00003F540000}"/>
    <cellStyle name="Normal 5 19 4 8 8" xfId="21573" xr:uid="{00000000-0005-0000-0000-000040540000}"/>
    <cellStyle name="Normal 5 19 4 8 9" xfId="21574" xr:uid="{00000000-0005-0000-0000-000041540000}"/>
    <cellStyle name="Normal 5 19 4 9" xfId="21575" xr:uid="{00000000-0005-0000-0000-000042540000}"/>
    <cellStyle name="Normal 5 19 4 9 10" xfId="21576" xr:uid="{00000000-0005-0000-0000-000043540000}"/>
    <cellStyle name="Normal 5 19 4 9 11" xfId="21577" xr:uid="{00000000-0005-0000-0000-000044540000}"/>
    <cellStyle name="Normal 5 19 4 9 12" xfId="21578" xr:uid="{00000000-0005-0000-0000-000045540000}"/>
    <cellStyle name="Normal 5 19 4 9 2" xfId="21579" xr:uid="{00000000-0005-0000-0000-000046540000}"/>
    <cellStyle name="Normal 5 19 4 9 2 2" xfId="21580" xr:uid="{00000000-0005-0000-0000-000047540000}"/>
    <cellStyle name="Normal 5 19 4 9 2 3" xfId="21581" xr:uid="{00000000-0005-0000-0000-000048540000}"/>
    <cellStyle name="Normal 5 19 4 9 2 4" xfId="21582" xr:uid="{00000000-0005-0000-0000-000049540000}"/>
    <cellStyle name="Normal 5 19 4 9 2 5" xfId="21583" xr:uid="{00000000-0005-0000-0000-00004A540000}"/>
    <cellStyle name="Normal 5 19 4 9 2 6" xfId="21584" xr:uid="{00000000-0005-0000-0000-00004B540000}"/>
    <cellStyle name="Normal 5 19 4 9 2 7" xfId="21585" xr:uid="{00000000-0005-0000-0000-00004C540000}"/>
    <cellStyle name="Normal 5 19 4 9 2 8" xfId="21586" xr:uid="{00000000-0005-0000-0000-00004D540000}"/>
    <cellStyle name="Normal 5 19 4 9 3" xfId="21587" xr:uid="{00000000-0005-0000-0000-00004E540000}"/>
    <cellStyle name="Normal 5 19 4 9 3 2" xfId="21588" xr:uid="{00000000-0005-0000-0000-00004F540000}"/>
    <cellStyle name="Normal 5 19 4 9 3 3" xfId="21589" xr:uid="{00000000-0005-0000-0000-000050540000}"/>
    <cellStyle name="Normal 5 19 4 9 3 4" xfId="21590" xr:uid="{00000000-0005-0000-0000-000051540000}"/>
    <cellStyle name="Normal 5 19 4 9 3 5" xfId="21591" xr:uid="{00000000-0005-0000-0000-000052540000}"/>
    <cellStyle name="Normal 5 19 4 9 3 6" xfId="21592" xr:uid="{00000000-0005-0000-0000-000053540000}"/>
    <cellStyle name="Normal 5 19 4 9 3 7" xfId="21593" xr:uid="{00000000-0005-0000-0000-000054540000}"/>
    <cellStyle name="Normal 5 19 4 9 3 8" xfId="21594" xr:uid="{00000000-0005-0000-0000-000055540000}"/>
    <cellStyle name="Normal 5 19 4 9 4" xfId="21595" xr:uid="{00000000-0005-0000-0000-000056540000}"/>
    <cellStyle name="Normal 5 19 4 9 4 2" xfId="21596" xr:uid="{00000000-0005-0000-0000-000057540000}"/>
    <cellStyle name="Normal 5 19 4 9 4 3" xfId="21597" xr:uid="{00000000-0005-0000-0000-000058540000}"/>
    <cellStyle name="Normal 5 19 4 9 4 4" xfId="21598" xr:uid="{00000000-0005-0000-0000-000059540000}"/>
    <cellStyle name="Normal 5 19 4 9 4 5" xfId="21599" xr:uid="{00000000-0005-0000-0000-00005A540000}"/>
    <cellStyle name="Normal 5 19 4 9 4 6" xfId="21600" xr:uid="{00000000-0005-0000-0000-00005B540000}"/>
    <cellStyle name="Normal 5 19 4 9 4 7" xfId="21601" xr:uid="{00000000-0005-0000-0000-00005C540000}"/>
    <cellStyle name="Normal 5 19 4 9 4 8" xfId="21602" xr:uid="{00000000-0005-0000-0000-00005D540000}"/>
    <cellStyle name="Normal 5 19 4 9 5" xfId="21603" xr:uid="{00000000-0005-0000-0000-00005E540000}"/>
    <cellStyle name="Normal 5 19 4 9 5 2" xfId="21604" xr:uid="{00000000-0005-0000-0000-00005F540000}"/>
    <cellStyle name="Normal 5 19 4 9 5 3" xfId="21605" xr:uid="{00000000-0005-0000-0000-000060540000}"/>
    <cellStyle name="Normal 5 19 4 9 5 4" xfId="21606" xr:uid="{00000000-0005-0000-0000-000061540000}"/>
    <cellStyle name="Normal 5 19 4 9 5 5" xfId="21607" xr:uid="{00000000-0005-0000-0000-000062540000}"/>
    <cellStyle name="Normal 5 19 4 9 5 6" xfId="21608" xr:uid="{00000000-0005-0000-0000-000063540000}"/>
    <cellStyle name="Normal 5 19 4 9 5 7" xfId="21609" xr:uid="{00000000-0005-0000-0000-000064540000}"/>
    <cellStyle name="Normal 5 19 4 9 5 8" xfId="21610" xr:uid="{00000000-0005-0000-0000-000065540000}"/>
    <cellStyle name="Normal 5 19 4 9 6" xfId="21611" xr:uid="{00000000-0005-0000-0000-000066540000}"/>
    <cellStyle name="Normal 5 19 4 9 7" xfId="21612" xr:uid="{00000000-0005-0000-0000-000067540000}"/>
    <cellStyle name="Normal 5 19 4 9 8" xfId="21613" xr:uid="{00000000-0005-0000-0000-000068540000}"/>
    <cellStyle name="Normal 5 19 4 9 9" xfId="21614" xr:uid="{00000000-0005-0000-0000-000069540000}"/>
    <cellStyle name="Normal 5 19 5" xfId="21615" xr:uid="{00000000-0005-0000-0000-00006A540000}"/>
    <cellStyle name="Normal 5 19 5 10" xfId="21616" xr:uid="{00000000-0005-0000-0000-00006B540000}"/>
    <cellStyle name="Normal 5 19 5 11" xfId="21617" xr:uid="{00000000-0005-0000-0000-00006C540000}"/>
    <cellStyle name="Normal 5 19 5 12" xfId="21618" xr:uid="{00000000-0005-0000-0000-00006D540000}"/>
    <cellStyle name="Normal 5 19 5 2" xfId="21619" xr:uid="{00000000-0005-0000-0000-00006E540000}"/>
    <cellStyle name="Normal 5 19 5 2 2" xfId="21620" xr:uid="{00000000-0005-0000-0000-00006F540000}"/>
    <cellStyle name="Normal 5 19 5 2 3" xfId="21621" xr:uid="{00000000-0005-0000-0000-000070540000}"/>
    <cellStyle name="Normal 5 19 5 2 4" xfId="21622" xr:uid="{00000000-0005-0000-0000-000071540000}"/>
    <cellStyle name="Normal 5 19 5 2 5" xfId="21623" xr:uid="{00000000-0005-0000-0000-000072540000}"/>
    <cellStyle name="Normal 5 19 5 2 6" xfId="21624" xr:uid="{00000000-0005-0000-0000-000073540000}"/>
    <cellStyle name="Normal 5 19 5 2 7" xfId="21625" xr:uid="{00000000-0005-0000-0000-000074540000}"/>
    <cellStyle name="Normal 5 19 5 2 8" xfId="21626" xr:uid="{00000000-0005-0000-0000-000075540000}"/>
    <cellStyle name="Normal 5 19 5 3" xfId="21627" xr:uid="{00000000-0005-0000-0000-000076540000}"/>
    <cellStyle name="Normal 5 19 5 3 2" xfId="21628" xr:uid="{00000000-0005-0000-0000-000077540000}"/>
    <cellStyle name="Normal 5 19 5 3 3" xfId="21629" xr:uid="{00000000-0005-0000-0000-000078540000}"/>
    <cellStyle name="Normal 5 19 5 3 4" xfId="21630" xr:uid="{00000000-0005-0000-0000-000079540000}"/>
    <cellStyle name="Normal 5 19 5 3 5" xfId="21631" xr:uid="{00000000-0005-0000-0000-00007A540000}"/>
    <cellStyle name="Normal 5 19 5 3 6" xfId="21632" xr:uid="{00000000-0005-0000-0000-00007B540000}"/>
    <cellStyle name="Normal 5 19 5 3 7" xfId="21633" xr:uid="{00000000-0005-0000-0000-00007C540000}"/>
    <cellStyle name="Normal 5 19 5 3 8" xfId="21634" xr:uid="{00000000-0005-0000-0000-00007D540000}"/>
    <cellStyle name="Normal 5 19 5 4" xfId="21635" xr:uid="{00000000-0005-0000-0000-00007E540000}"/>
    <cellStyle name="Normal 5 19 5 4 2" xfId="21636" xr:uid="{00000000-0005-0000-0000-00007F540000}"/>
    <cellStyle name="Normal 5 19 5 4 3" xfId="21637" xr:uid="{00000000-0005-0000-0000-000080540000}"/>
    <cellStyle name="Normal 5 19 5 4 4" xfId="21638" xr:uid="{00000000-0005-0000-0000-000081540000}"/>
    <cellStyle name="Normal 5 19 5 4 5" xfId="21639" xr:uid="{00000000-0005-0000-0000-000082540000}"/>
    <cellStyle name="Normal 5 19 5 4 6" xfId="21640" xr:uid="{00000000-0005-0000-0000-000083540000}"/>
    <cellStyle name="Normal 5 19 5 4 7" xfId="21641" xr:uid="{00000000-0005-0000-0000-000084540000}"/>
    <cellStyle name="Normal 5 19 5 4 8" xfId="21642" xr:uid="{00000000-0005-0000-0000-000085540000}"/>
    <cellStyle name="Normal 5 19 5 5" xfId="21643" xr:uid="{00000000-0005-0000-0000-000086540000}"/>
    <cellStyle name="Normal 5 19 5 5 2" xfId="21644" xr:uid="{00000000-0005-0000-0000-000087540000}"/>
    <cellStyle name="Normal 5 19 5 5 3" xfId="21645" xr:uid="{00000000-0005-0000-0000-000088540000}"/>
    <cellStyle name="Normal 5 19 5 5 4" xfId="21646" xr:uid="{00000000-0005-0000-0000-000089540000}"/>
    <cellStyle name="Normal 5 19 5 5 5" xfId="21647" xr:uid="{00000000-0005-0000-0000-00008A540000}"/>
    <cellStyle name="Normal 5 19 5 5 6" xfId="21648" xr:uid="{00000000-0005-0000-0000-00008B540000}"/>
    <cellStyle name="Normal 5 19 5 5 7" xfId="21649" xr:uid="{00000000-0005-0000-0000-00008C540000}"/>
    <cellStyle name="Normal 5 19 5 5 8" xfId="21650" xr:uid="{00000000-0005-0000-0000-00008D540000}"/>
    <cellStyle name="Normal 5 19 5 6" xfId="21651" xr:uid="{00000000-0005-0000-0000-00008E540000}"/>
    <cellStyle name="Normal 5 19 5 7" xfId="21652" xr:uid="{00000000-0005-0000-0000-00008F540000}"/>
    <cellStyle name="Normal 5 19 5 8" xfId="21653" xr:uid="{00000000-0005-0000-0000-000090540000}"/>
    <cellStyle name="Normal 5 19 5 9" xfId="21654" xr:uid="{00000000-0005-0000-0000-000091540000}"/>
    <cellStyle name="Normal 5 19 6" xfId="21655" xr:uid="{00000000-0005-0000-0000-000092540000}"/>
    <cellStyle name="Normal 5 19 6 10" xfId="21656" xr:uid="{00000000-0005-0000-0000-000093540000}"/>
    <cellStyle name="Normal 5 19 6 11" xfId="21657" xr:uid="{00000000-0005-0000-0000-000094540000}"/>
    <cellStyle name="Normal 5 19 6 12" xfId="21658" xr:uid="{00000000-0005-0000-0000-000095540000}"/>
    <cellStyle name="Normal 5 19 6 2" xfId="21659" xr:uid="{00000000-0005-0000-0000-000096540000}"/>
    <cellStyle name="Normal 5 19 6 2 2" xfId="21660" xr:uid="{00000000-0005-0000-0000-000097540000}"/>
    <cellStyle name="Normal 5 19 6 2 3" xfId="21661" xr:uid="{00000000-0005-0000-0000-000098540000}"/>
    <cellStyle name="Normal 5 19 6 2 4" xfId="21662" xr:uid="{00000000-0005-0000-0000-000099540000}"/>
    <cellStyle name="Normal 5 19 6 2 5" xfId="21663" xr:uid="{00000000-0005-0000-0000-00009A540000}"/>
    <cellStyle name="Normal 5 19 6 2 6" xfId="21664" xr:uid="{00000000-0005-0000-0000-00009B540000}"/>
    <cellStyle name="Normal 5 19 6 2 7" xfId="21665" xr:uid="{00000000-0005-0000-0000-00009C540000}"/>
    <cellStyle name="Normal 5 19 6 2 8" xfId="21666" xr:uid="{00000000-0005-0000-0000-00009D540000}"/>
    <cellStyle name="Normal 5 19 6 3" xfId="21667" xr:uid="{00000000-0005-0000-0000-00009E540000}"/>
    <cellStyle name="Normal 5 19 6 3 2" xfId="21668" xr:uid="{00000000-0005-0000-0000-00009F540000}"/>
    <cellStyle name="Normal 5 19 6 3 3" xfId="21669" xr:uid="{00000000-0005-0000-0000-0000A0540000}"/>
    <cellStyle name="Normal 5 19 6 3 4" xfId="21670" xr:uid="{00000000-0005-0000-0000-0000A1540000}"/>
    <cellStyle name="Normal 5 19 6 3 5" xfId="21671" xr:uid="{00000000-0005-0000-0000-0000A2540000}"/>
    <cellStyle name="Normal 5 19 6 3 6" xfId="21672" xr:uid="{00000000-0005-0000-0000-0000A3540000}"/>
    <cellStyle name="Normal 5 19 6 3 7" xfId="21673" xr:uid="{00000000-0005-0000-0000-0000A4540000}"/>
    <cellStyle name="Normal 5 19 6 3 8" xfId="21674" xr:uid="{00000000-0005-0000-0000-0000A5540000}"/>
    <cellStyle name="Normal 5 19 6 4" xfId="21675" xr:uid="{00000000-0005-0000-0000-0000A6540000}"/>
    <cellStyle name="Normal 5 19 6 4 2" xfId="21676" xr:uid="{00000000-0005-0000-0000-0000A7540000}"/>
    <cellStyle name="Normal 5 19 6 4 3" xfId="21677" xr:uid="{00000000-0005-0000-0000-0000A8540000}"/>
    <cellStyle name="Normal 5 19 6 4 4" xfId="21678" xr:uid="{00000000-0005-0000-0000-0000A9540000}"/>
    <cellStyle name="Normal 5 19 6 4 5" xfId="21679" xr:uid="{00000000-0005-0000-0000-0000AA540000}"/>
    <cellStyle name="Normal 5 19 6 4 6" xfId="21680" xr:uid="{00000000-0005-0000-0000-0000AB540000}"/>
    <cellStyle name="Normal 5 19 6 4 7" xfId="21681" xr:uid="{00000000-0005-0000-0000-0000AC540000}"/>
    <cellStyle name="Normal 5 19 6 4 8" xfId="21682" xr:uid="{00000000-0005-0000-0000-0000AD540000}"/>
    <cellStyle name="Normal 5 19 6 5" xfId="21683" xr:uid="{00000000-0005-0000-0000-0000AE540000}"/>
    <cellStyle name="Normal 5 19 6 5 2" xfId="21684" xr:uid="{00000000-0005-0000-0000-0000AF540000}"/>
    <cellStyle name="Normal 5 19 6 5 3" xfId="21685" xr:uid="{00000000-0005-0000-0000-0000B0540000}"/>
    <cellStyle name="Normal 5 19 6 5 4" xfId="21686" xr:uid="{00000000-0005-0000-0000-0000B1540000}"/>
    <cellStyle name="Normal 5 19 6 5 5" xfId="21687" xr:uid="{00000000-0005-0000-0000-0000B2540000}"/>
    <cellStyle name="Normal 5 19 6 5 6" xfId="21688" xr:uid="{00000000-0005-0000-0000-0000B3540000}"/>
    <cellStyle name="Normal 5 19 6 5 7" xfId="21689" xr:uid="{00000000-0005-0000-0000-0000B4540000}"/>
    <cellStyle name="Normal 5 19 6 5 8" xfId="21690" xr:uid="{00000000-0005-0000-0000-0000B5540000}"/>
    <cellStyle name="Normal 5 19 6 6" xfId="21691" xr:uid="{00000000-0005-0000-0000-0000B6540000}"/>
    <cellStyle name="Normal 5 19 6 7" xfId="21692" xr:uid="{00000000-0005-0000-0000-0000B7540000}"/>
    <cellStyle name="Normal 5 19 6 8" xfId="21693" xr:uid="{00000000-0005-0000-0000-0000B8540000}"/>
    <cellStyle name="Normal 5 19 6 9" xfId="21694" xr:uid="{00000000-0005-0000-0000-0000B9540000}"/>
    <cellStyle name="Normal 5 19 7" xfId="21695" xr:uid="{00000000-0005-0000-0000-0000BA540000}"/>
    <cellStyle name="Normal 5 19 7 10" xfId="21696" xr:uid="{00000000-0005-0000-0000-0000BB540000}"/>
    <cellStyle name="Normal 5 19 7 11" xfId="21697" xr:uid="{00000000-0005-0000-0000-0000BC540000}"/>
    <cellStyle name="Normal 5 19 7 12" xfId="21698" xr:uid="{00000000-0005-0000-0000-0000BD540000}"/>
    <cellStyle name="Normal 5 19 7 2" xfId="21699" xr:uid="{00000000-0005-0000-0000-0000BE540000}"/>
    <cellStyle name="Normal 5 19 7 2 2" xfId="21700" xr:uid="{00000000-0005-0000-0000-0000BF540000}"/>
    <cellStyle name="Normal 5 19 7 2 3" xfId="21701" xr:uid="{00000000-0005-0000-0000-0000C0540000}"/>
    <cellStyle name="Normal 5 19 7 2 4" xfId="21702" xr:uid="{00000000-0005-0000-0000-0000C1540000}"/>
    <cellStyle name="Normal 5 19 7 2 5" xfId="21703" xr:uid="{00000000-0005-0000-0000-0000C2540000}"/>
    <cellStyle name="Normal 5 19 7 2 6" xfId="21704" xr:uid="{00000000-0005-0000-0000-0000C3540000}"/>
    <cellStyle name="Normal 5 19 7 2 7" xfId="21705" xr:uid="{00000000-0005-0000-0000-0000C4540000}"/>
    <cellStyle name="Normal 5 19 7 2 8" xfId="21706" xr:uid="{00000000-0005-0000-0000-0000C5540000}"/>
    <cellStyle name="Normal 5 19 7 3" xfId="21707" xr:uid="{00000000-0005-0000-0000-0000C6540000}"/>
    <cellStyle name="Normal 5 19 7 3 2" xfId="21708" xr:uid="{00000000-0005-0000-0000-0000C7540000}"/>
    <cellStyle name="Normal 5 19 7 3 3" xfId="21709" xr:uid="{00000000-0005-0000-0000-0000C8540000}"/>
    <cellStyle name="Normal 5 19 7 3 4" xfId="21710" xr:uid="{00000000-0005-0000-0000-0000C9540000}"/>
    <cellStyle name="Normal 5 19 7 3 5" xfId="21711" xr:uid="{00000000-0005-0000-0000-0000CA540000}"/>
    <cellStyle name="Normal 5 19 7 3 6" xfId="21712" xr:uid="{00000000-0005-0000-0000-0000CB540000}"/>
    <cellStyle name="Normal 5 19 7 3 7" xfId="21713" xr:uid="{00000000-0005-0000-0000-0000CC540000}"/>
    <cellStyle name="Normal 5 19 7 3 8" xfId="21714" xr:uid="{00000000-0005-0000-0000-0000CD540000}"/>
    <cellStyle name="Normal 5 19 7 4" xfId="21715" xr:uid="{00000000-0005-0000-0000-0000CE540000}"/>
    <cellStyle name="Normal 5 19 7 4 2" xfId="21716" xr:uid="{00000000-0005-0000-0000-0000CF540000}"/>
    <cellStyle name="Normal 5 19 7 4 3" xfId="21717" xr:uid="{00000000-0005-0000-0000-0000D0540000}"/>
    <cellStyle name="Normal 5 19 7 4 4" xfId="21718" xr:uid="{00000000-0005-0000-0000-0000D1540000}"/>
    <cellStyle name="Normal 5 19 7 4 5" xfId="21719" xr:uid="{00000000-0005-0000-0000-0000D2540000}"/>
    <cellStyle name="Normal 5 19 7 4 6" xfId="21720" xr:uid="{00000000-0005-0000-0000-0000D3540000}"/>
    <cellStyle name="Normal 5 19 7 4 7" xfId="21721" xr:uid="{00000000-0005-0000-0000-0000D4540000}"/>
    <cellStyle name="Normal 5 19 7 4 8" xfId="21722" xr:uid="{00000000-0005-0000-0000-0000D5540000}"/>
    <cellStyle name="Normal 5 19 7 5" xfId="21723" xr:uid="{00000000-0005-0000-0000-0000D6540000}"/>
    <cellStyle name="Normal 5 19 7 5 2" xfId="21724" xr:uid="{00000000-0005-0000-0000-0000D7540000}"/>
    <cellStyle name="Normal 5 19 7 5 3" xfId="21725" xr:uid="{00000000-0005-0000-0000-0000D8540000}"/>
    <cellStyle name="Normal 5 19 7 5 4" xfId="21726" xr:uid="{00000000-0005-0000-0000-0000D9540000}"/>
    <cellStyle name="Normal 5 19 7 5 5" xfId="21727" xr:uid="{00000000-0005-0000-0000-0000DA540000}"/>
    <cellStyle name="Normal 5 19 7 5 6" xfId="21728" xr:uid="{00000000-0005-0000-0000-0000DB540000}"/>
    <cellStyle name="Normal 5 19 7 5 7" xfId="21729" xr:uid="{00000000-0005-0000-0000-0000DC540000}"/>
    <cellStyle name="Normal 5 19 7 5 8" xfId="21730" xr:uid="{00000000-0005-0000-0000-0000DD540000}"/>
    <cellStyle name="Normal 5 19 7 6" xfId="21731" xr:uid="{00000000-0005-0000-0000-0000DE540000}"/>
    <cellStyle name="Normal 5 19 7 7" xfId="21732" xr:uid="{00000000-0005-0000-0000-0000DF540000}"/>
    <cellStyle name="Normal 5 19 7 8" xfId="21733" xr:uid="{00000000-0005-0000-0000-0000E0540000}"/>
    <cellStyle name="Normal 5 19 7 9" xfId="21734" xr:uid="{00000000-0005-0000-0000-0000E1540000}"/>
    <cellStyle name="Normal 5 19 8" xfId="21735" xr:uid="{00000000-0005-0000-0000-0000E2540000}"/>
    <cellStyle name="Normal 5 19 8 10" xfId="21736" xr:uid="{00000000-0005-0000-0000-0000E3540000}"/>
    <cellStyle name="Normal 5 19 8 11" xfId="21737" xr:uid="{00000000-0005-0000-0000-0000E4540000}"/>
    <cellStyle name="Normal 5 19 8 12" xfId="21738" xr:uid="{00000000-0005-0000-0000-0000E5540000}"/>
    <cellStyle name="Normal 5 19 8 2" xfId="21739" xr:uid="{00000000-0005-0000-0000-0000E6540000}"/>
    <cellStyle name="Normal 5 19 8 2 2" xfId="21740" xr:uid="{00000000-0005-0000-0000-0000E7540000}"/>
    <cellStyle name="Normal 5 19 8 2 3" xfId="21741" xr:uid="{00000000-0005-0000-0000-0000E8540000}"/>
    <cellStyle name="Normal 5 19 8 2 4" xfId="21742" xr:uid="{00000000-0005-0000-0000-0000E9540000}"/>
    <cellStyle name="Normal 5 19 8 2 5" xfId="21743" xr:uid="{00000000-0005-0000-0000-0000EA540000}"/>
    <cellStyle name="Normal 5 19 8 2 6" xfId="21744" xr:uid="{00000000-0005-0000-0000-0000EB540000}"/>
    <cellStyle name="Normal 5 19 8 2 7" xfId="21745" xr:uid="{00000000-0005-0000-0000-0000EC540000}"/>
    <cellStyle name="Normal 5 19 8 2 8" xfId="21746" xr:uid="{00000000-0005-0000-0000-0000ED540000}"/>
    <cellStyle name="Normal 5 19 8 3" xfId="21747" xr:uid="{00000000-0005-0000-0000-0000EE540000}"/>
    <cellStyle name="Normal 5 19 8 3 2" xfId="21748" xr:uid="{00000000-0005-0000-0000-0000EF540000}"/>
    <cellStyle name="Normal 5 19 8 3 3" xfId="21749" xr:uid="{00000000-0005-0000-0000-0000F0540000}"/>
    <cellStyle name="Normal 5 19 8 3 4" xfId="21750" xr:uid="{00000000-0005-0000-0000-0000F1540000}"/>
    <cellStyle name="Normal 5 19 8 3 5" xfId="21751" xr:uid="{00000000-0005-0000-0000-0000F2540000}"/>
    <cellStyle name="Normal 5 19 8 3 6" xfId="21752" xr:uid="{00000000-0005-0000-0000-0000F3540000}"/>
    <cellStyle name="Normal 5 19 8 3 7" xfId="21753" xr:uid="{00000000-0005-0000-0000-0000F4540000}"/>
    <cellStyle name="Normal 5 19 8 3 8" xfId="21754" xr:uid="{00000000-0005-0000-0000-0000F5540000}"/>
    <cellStyle name="Normal 5 19 8 4" xfId="21755" xr:uid="{00000000-0005-0000-0000-0000F6540000}"/>
    <cellStyle name="Normal 5 19 8 4 2" xfId="21756" xr:uid="{00000000-0005-0000-0000-0000F7540000}"/>
    <cellStyle name="Normal 5 19 8 4 3" xfId="21757" xr:uid="{00000000-0005-0000-0000-0000F8540000}"/>
    <cellStyle name="Normal 5 19 8 4 4" xfId="21758" xr:uid="{00000000-0005-0000-0000-0000F9540000}"/>
    <cellStyle name="Normal 5 19 8 4 5" xfId="21759" xr:uid="{00000000-0005-0000-0000-0000FA540000}"/>
    <cellStyle name="Normal 5 19 8 4 6" xfId="21760" xr:uid="{00000000-0005-0000-0000-0000FB540000}"/>
    <cellStyle name="Normal 5 19 8 4 7" xfId="21761" xr:uid="{00000000-0005-0000-0000-0000FC540000}"/>
    <cellStyle name="Normal 5 19 8 4 8" xfId="21762" xr:uid="{00000000-0005-0000-0000-0000FD540000}"/>
    <cellStyle name="Normal 5 19 8 5" xfId="21763" xr:uid="{00000000-0005-0000-0000-0000FE540000}"/>
    <cellStyle name="Normal 5 19 8 5 2" xfId="21764" xr:uid="{00000000-0005-0000-0000-0000FF540000}"/>
    <cellStyle name="Normal 5 19 8 5 3" xfId="21765" xr:uid="{00000000-0005-0000-0000-000000550000}"/>
    <cellStyle name="Normal 5 19 8 5 4" xfId="21766" xr:uid="{00000000-0005-0000-0000-000001550000}"/>
    <cellStyle name="Normal 5 19 8 5 5" xfId="21767" xr:uid="{00000000-0005-0000-0000-000002550000}"/>
    <cellStyle name="Normal 5 19 8 5 6" xfId="21768" xr:uid="{00000000-0005-0000-0000-000003550000}"/>
    <cellStyle name="Normal 5 19 8 5 7" xfId="21769" xr:uid="{00000000-0005-0000-0000-000004550000}"/>
    <cellStyle name="Normal 5 19 8 5 8" xfId="21770" xr:uid="{00000000-0005-0000-0000-000005550000}"/>
    <cellStyle name="Normal 5 19 8 6" xfId="21771" xr:uid="{00000000-0005-0000-0000-000006550000}"/>
    <cellStyle name="Normal 5 19 8 7" xfId="21772" xr:uid="{00000000-0005-0000-0000-000007550000}"/>
    <cellStyle name="Normal 5 19 8 8" xfId="21773" xr:uid="{00000000-0005-0000-0000-000008550000}"/>
    <cellStyle name="Normal 5 19 8 9" xfId="21774" xr:uid="{00000000-0005-0000-0000-000009550000}"/>
    <cellStyle name="Normal 5 19 9" xfId="21775" xr:uid="{00000000-0005-0000-0000-00000A550000}"/>
    <cellStyle name="Normal 5 19 9 10" xfId="21776" xr:uid="{00000000-0005-0000-0000-00000B550000}"/>
    <cellStyle name="Normal 5 19 9 11" xfId="21777" xr:uid="{00000000-0005-0000-0000-00000C550000}"/>
    <cellStyle name="Normal 5 19 9 12" xfId="21778" xr:uid="{00000000-0005-0000-0000-00000D550000}"/>
    <cellStyle name="Normal 5 19 9 2" xfId="21779" xr:uid="{00000000-0005-0000-0000-00000E550000}"/>
    <cellStyle name="Normal 5 19 9 2 2" xfId="21780" xr:uid="{00000000-0005-0000-0000-00000F550000}"/>
    <cellStyle name="Normal 5 19 9 2 3" xfId="21781" xr:uid="{00000000-0005-0000-0000-000010550000}"/>
    <cellStyle name="Normal 5 19 9 2 4" xfId="21782" xr:uid="{00000000-0005-0000-0000-000011550000}"/>
    <cellStyle name="Normal 5 19 9 2 5" xfId="21783" xr:uid="{00000000-0005-0000-0000-000012550000}"/>
    <cellStyle name="Normal 5 19 9 2 6" xfId="21784" xr:uid="{00000000-0005-0000-0000-000013550000}"/>
    <cellStyle name="Normal 5 19 9 2 7" xfId="21785" xr:uid="{00000000-0005-0000-0000-000014550000}"/>
    <cellStyle name="Normal 5 19 9 2 8" xfId="21786" xr:uid="{00000000-0005-0000-0000-000015550000}"/>
    <cellStyle name="Normal 5 19 9 3" xfId="21787" xr:uid="{00000000-0005-0000-0000-000016550000}"/>
    <cellStyle name="Normal 5 19 9 3 2" xfId="21788" xr:uid="{00000000-0005-0000-0000-000017550000}"/>
    <cellStyle name="Normal 5 19 9 3 3" xfId="21789" xr:uid="{00000000-0005-0000-0000-000018550000}"/>
    <cellStyle name="Normal 5 19 9 3 4" xfId="21790" xr:uid="{00000000-0005-0000-0000-000019550000}"/>
    <cellStyle name="Normal 5 19 9 3 5" xfId="21791" xr:uid="{00000000-0005-0000-0000-00001A550000}"/>
    <cellStyle name="Normal 5 19 9 3 6" xfId="21792" xr:uid="{00000000-0005-0000-0000-00001B550000}"/>
    <cellStyle name="Normal 5 19 9 3 7" xfId="21793" xr:uid="{00000000-0005-0000-0000-00001C550000}"/>
    <cellStyle name="Normal 5 19 9 3 8" xfId="21794" xr:uid="{00000000-0005-0000-0000-00001D550000}"/>
    <cellStyle name="Normal 5 19 9 4" xfId="21795" xr:uid="{00000000-0005-0000-0000-00001E550000}"/>
    <cellStyle name="Normal 5 19 9 4 2" xfId="21796" xr:uid="{00000000-0005-0000-0000-00001F550000}"/>
    <cellStyle name="Normal 5 19 9 4 3" xfId="21797" xr:uid="{00000000-0005-0000-0000-000020550000}"/>
    <cellStyle name="Normal 5 19 9 4 4" xfId="21798" xr:uid="{00000000-0005-0000-0000-000021550000}"/>
    <cellStyle name="Normal 5 19 9 4 5" xfId="21799" xr:uid="{00000000-0005-0000-0000-000022550000}"/>
    <cellStyle name="Normal 5 19 9 4 6" xfId="21800" xr:uid="{00000000-0005-0000-0000-000023550000}"/>
    <cellStyle name="Normal 5 19 9 4 7" xfId="21801" xr:uid="{00000000-0005-0000-0000-000024550000}"/>
    <cellStyle name="Normal 5 19 9 4 8" xfId="21802" xr:uid="{00000000-0005-0000-0000-000025550000}"/>
    <cellStyle name="Normal 5 19 9 5" xfId="21803" xr:uid="{00000000-0005-0000-0000-000026550000}"/>
    <cellStyle name="Normal 5 19 9 5 2" xfId="21804" xr:uid="{00000000-0005-0000-0000-000027550000}"/>
    <cellStyle name="Normal 5 19 9 5 3" xfId="21805" xr:uid="{00000000-0005-0000-0000-000028550000}"/>
    <cellStyle name="Normal 5 19 9 5 4" xfId="21806" xr:uid="{00000000-0005-0000-0000-000029550000}"/>
    <cellStyle name="Normal 5 19 9 5 5" xfId="21807" xr:uid="{00000000-0005-0000-0000-00002A550000}"/>
    <cellStyle name="Normal 5 19 9 5 6" xfId="21808" xr:uid="{00000000-0005-0000-0000-00002B550000}"/>
    <cellStyle name="Normal 5 19 9 5 7" xfId="21809" xr:uid="{00000000-0005-0000-0000-00002C550000}"/>
    <cellStyle name="Normal 5 19 9 5 8" xfId="21810" xr:uid="{00000000-0005-0000-0000-00002D550000}"/>
    <cellStyle name="Normal 5 19 9 6" xfId="21811" xr:uid="{00000000-0005-0000-0000-00002E550000}"/>
    <cellStyle name="Normal 5 19 9 7" xfId="21812" xr:uid="{00000000-0005-0000-0000-00002F550000}"/>
    <cellStyle name="Normal 5 19 9 8" xfId="21813" xr:uid="{00000000-0005-0000-0000-000030550000}"/>
    <cellStyle name="Normal 5 19 9 9" xfId="21814" xr:uid="{00000000-0005-0000-0000-000031550000}"/>
    <cellStyle name="Normal 5 2" xfId="21815" xr:uid="{00000000-0005-0000-0000-000032550000}"/>
    <cellStyle name="Normal 5 2 10" xfId="21816" xr:uid="{00000000-0005-0000-0000-000033550000}"/>
    <cellStyle name="Normal 5 2 10 10" xfId="21817" xr:uid="{00000000-0005-0000-0000-000034550000}"/>
    <cellStyle name="Normal 5 2 10 11" xfId="21818" xr:uid="{00000000-0005-0000-0000-000035550000}"/>
    <cellStyle name="Normal 5 2 10 12" xfId="21819" xr:uid="{00000000-0005-0000-0000-000036550000}"/>
    <cellStyle name="Normal 5 2 10 2" xfId="21820" xr:uid="{00000000-0005-0000-0000-000037550000}"/>
    <cellStyle name="Normal 5 2 10 2 2" xfId="21821" xr:uid="{00000000-0005-0000-0000-000038550000}"/>
    <cellStyle name="Normal 5 2 10 2 3" xfId="21822" xr:uid="{00000000-0005-0000-0000-000039550000}"/>
    <cellStyle name="Normal 5 2 10 2 4" xfId="21823" xr:uid="{00000000-0005-0000-0000-00003A550000}"/>
    <cellStyle name="Normal 5 2 10 2 5" xfId="21824" xr:uid="{00000000-0005-0000-0000-00003B550000}"/>
    <cellStyle name="Normal 5 2 10 2 6" xfId="21825" xr:uid="{00000000-0005-0000-0000-00003C550000}"/>
    <cellStyle name="Normal 5 2 10 2 7" xfId="21826" xr:uid="{00000000-0005-0000-0000-00003D550000}"/>
    <cellStyle name="Normal 5 2 10 2 8" xfId="21827" xr:uid="{00000000-0005-0000-0000-00003E550000}"/>
    <cellStyle name="Normal 5 2 10 3" xfId="21828" xr:uid="{00000000-0005-0000-0000-00003F550000}"/>
    <cellStyle name="Normal 5 2 10 3 2" xfId="21829" xr:uid="{00000000-0005-0000-0000-000040550000}"/>
    <cellStyle name="Normal 5 2 10 3 3" xfId="21830" xr:uid="{00000000-0005-0000-0000-000041550000}"/>
    <cellStyle name="Normal 5 2 10 3 4" xfId="21831" xr:uid="{00000000-0005-0000-0000-000042550000}"/>
    <cellStyle name="Normal 5 2 10 3 5" xfId="21832" xr:uid="{00000000-0005-0000-0000-000043550000}"/>
    <cellStyle name="Normal 5 2 10 3 6" xfId="21833" xr:uid="{00000000-0005-0000-0000-000044550000}"/>
    <cellStyle name="Normal 5 2 10 3 7" xfId="21834" xr:uid="{00000000-0005-0000-0000-000045550000}"/>
    <cellStyle name="Normal 5 2 10 3 8" xfId="21835" xr:uid="{00000000-0005-0000-0000-000046550000}"/>
    <cellStyle name="Normal 5 2 10 4" xfId="21836" xr:uid="{00000000-0005-0000-0000-000047550000}"/>
    <cellStyle name="Normal 5 2 10 4 2" xfId="21837" xr:uid="{00000000-0005-0000-0000-000048550000}"/>
    <cellStyle name="Normal 5 2 10 4 3" xfId="21838" xr:uid="{00000000-0005-0000-0000-000049550000}"/>
    <cellStyle name="Normal 5 2 10 4 4" xfId="21839" xr:uid="{00000000-0005-0000-0000-00004A550000}"/>
    <cellStyle name="Normal 5 2 10 4 5" xfId="21840" xr:uid="{00000000-0005-0000-0000-00004B550000}"/>
    <cellStyle name="Normal 5 2 10 4 6" xfId="21841" xr:uid="{00000000-0005-0000-0000-00004C550000}"/>
    <cellStyle name="Normal 5 2 10 4 7" xfId="21842" xr:uid="{00000000-0005-0000-0000-00004D550000}"/>
    <cellStyle name="Normal 5 2 10 4 8" xfId="21843" xr:uid="{00000000-0005-0000-0000-00004E550000}"/>
    <cellStyle name="Normal 5 2 10 5" xfId="21844" xr:uid="{00000000-0005-0000-0000-00004F550000}"/>
    <cellStyle name="Normal 5 2 10 5 2" xfId="21845" xr:uid="{00000000-0005-0000-0000-000050550000}"/>
    <cellStyle name="Normal 5 2 10 5 3" xfId="21846" xr:uid="{00000000-0005-0000-0000-000051550000}"/>
    <cellStyle name="Normal 5 2 10 5 4" xfId="21847" xr:uid="{00000000-0005-0000-0000-000052550000}"/>
    <cellStyle name="Normal 5 2 10 5 5" xfId="21848" xr:uid="{00000000-0005-0000-0000-000053550000}"/>
    <cellStyle name="Normal 5 2 10 5 6" xfId="21849" xr:uid="{00000000-0005-0000-0000-000054550000}"/>
    <cellStyle name="Normal 5 2 10 5 7" xfId="21850" xr:uid="{00000000-0005-0000-0000-000055550000}"/>
    <cellStyle name="Normal 5 2 10 5 8" xfId="21851" xr:uid="{00000000-0005-0000-0000-000056550000}"/>
    <cellStyle name="Normal 5 2 10 6" xfId="21852" xr:uid="{00000000-0005-0000-0000-000057550000}"/>
    <cellStyle name="Normal 5 2 10 7" xfId="21853" xr:uid="{00000000-0005-0000-0000-000058550000}"/>
    <cellStyle name="Normal 5 2 10 8" xfId="21854" xr:uid="{00000000-0005-0000-0000-000059550000}"/>
    <cellStyle name="Normal 5 2 10 9" xfId="21855" xr:uid="{00000000-0005-0000-0000-00005A550000}"/>
    <cellStyle name="Normal 5 2 11" xfId="21856" xr:uid="{00000000-0005-0000-0000-00005B550000}"/>
    <cellStyle name="Normal 5 2 11 10" xfId="21857" xr:uid="{00000000-0005-0000-0000-00005C550000}"/>
    <cellStyle name="Normal 5 2 11 11" xfId="21858" xr:uid="{00000000-0005-0000-0000-00005D550000}"/>
    <cellStyle name="Normal 5 2 11 12" xfId="21859" xr:uid="{00000000-0005-0000-0000-00005E550000}"/>
    <cellStyle name="Normal 5 2 11 2" xfId="21860" xr:uid="{00000000-0005-0000-0000-00005F550000}"/>
    <cellStyle name="Normal 5 2 11 2 2" xfId="21861" xr:uid="{00000000-0005-0000-0000-000060550000}"/>
    <cellStyle name="Normal 5 2 11 2 3" xfId="21862" xr:uid="{00000000-0005-0000-0000-000061550000}"/>
    <cellStyle name="Normal 5 2 11 2 4" xfId="21863" xr:uid="{00000000-0005-0000-0000-000062550000}"/>
    <cellStyle name="Normal 5 2 11 2 5" xfId="21864" xr:uid="{00000000-0005-0000-0000-000063550000}"/>
    <cellStyle name="Normal 5 2 11 2 6" xfId="21865" xr:uid="{00000000-0005-0000-0000-000064550000}"/>
    <cellStyle name="Normal 5 2 11 2 7" xfId="21866" xr:uid="{00000000-0005-0000-0000-000065550000}"/>
    <cellStyle name="Normal 5 2 11 2 8" xfId="21867" xr:uid="{00000000-0005-0000-0000-000066550000}"/>
    <cellStyle name="Normal 5 2 11 3" xfId="21868" xr:uid="{00000000-0005-0000-0000-000067550000}"/>
    <cellStyle name="Normal 5 2 11 3 2" xfId="21869" xr:uid="{00000000-0005-0000-0000-000068550000}"/>
    <cellStyle name="Normal 5 2 11 3 3" xfId="21870" xr:uid="{00000000-0005-0000-0000-000069550000}"/>
    <cellStyle name="Normal 5 2 11 3 4" xfId="21871" xr:uid="{00000000-0005-0000-0000-00006A550000}"/>
    <cellStyle name="Normal 5 2 11 3 5" xfId="21872" xr:uid="{00000000-0005-0000-0000-00006B550000}"/>
    <cellStyle name="Normal 5 2 11 3 6" xfId="21873" xr:uid="{00000000-0005-0000-0000-00006C550000}"/>
    <cellStyle name="Normal 5 2 11 3 7" xfId="21874" xr:uid="{00000000-0005-0000-0000-00006D550000}"/>
    <cellStyle name="Normal 5 2 11 3 8" xfId="21875" xr:uid="{00000000-0005-0000-0000-00006E550000}"/>
    <cellStyle name="Normal 5 2 11 4" xfId="21876" xr:uid="{00000000-0005-0000-0000-00006F550000}"/>
    <cellStyle name="Normal 5 2 11 4 2" xfId="21877" xr:uid="{00000000-0005-0000-0000-000070550000}"/>
    <cellStyle name="Normal 5 2 11 4 3" xfId="21878" xr:uid="{00000000-0005-0000-0000-000071550000}"/>
    <cellStyle name="Normal 5 2 11 4 4" xfId="21879" xr:uid="{00000000-0005-0000-0000-000072550000}"/>
    <cellStyle name="Normal 5 2 11 4 5" xfId="21880" xr:uid="{00000000-0005-0000-0000-000073550000}"/>
    <cellStyle name="Normal 5 2 11 4 6" xfId="21881" xr:uid="{00000000-0005-0000-0000-000074550000}"/>
    <cellStyle name="Normal 5 2 11 4 7" xfId="21882" xr:uid="{00000000-0005-0000-0000-000075550000}"/>
    <cellStyle name="Normal 5 2 11 4 8" xfId="21883" xr:uid="{00000000-0005-0000-0000-000076550000}"/>
    <cellStyle name="Normal 5 2 11 5" xfId="21884" xr:uid="{00000000-0005-0000-0000-000077550000}"/>
    <cellStyle name="Normal 5 2 11 5 2" xfId="21885" xr:uid="{00000000-0005-0000-0000-000078550000}"/>
    <cellStyle name="Normal 5 2 11 5 3" xfId="21886" xr:uid="{00000000-0005-0000-0000-000079550000}"/>
    <cellStyle name="Normal 5 2 11 5 4" xfId="21887" xr:uid="{00000000-0005-0000-0000-00007A550000}"/>
    <cellStyle name="Normal 5 2 11 5 5" xfId="21888" xr:uid="{00000000-0005-0000-0000-00007B550000}"/>
    <cellStyle name="Normal 5 2 11 5 6" xfId="21889" xr:uid="{00000000-0005-0000-0000-00007C550000}"/>
    <cellStyle name="Normal 5 2 11 5 7" xfId="21890" xr:uid="{00000000-0005-0000-0000-00007D550000}"/>
    <cellStyle name="Normal 5 2 11 5 8" xfId="21891" xr:uid="{00000000-0005-0000-0000-00007E550000}"/>
    <cellStyle name="Normal 5 2 11 6" xfId="21892" xr:uid="{00000000-0005-0000-0000-00007F550000}"/>
    <cellStyle name="Normal 5 2 11 7" xfId="21893" xr:uid="{00000000-0005-0000-0000-000080550000}"/>
    <cellStyle name="Normal 5 2 11 8" xfId="21894" xr:uid="{00000000-0005-0000-0000-000081550000}"/>
    <cellStyle name="Normal 5 2 11 9" xfId="21895" xr:uid="{00000000-0005-0000-0000-000082550000}"/>
    <cellStyle name="Normal 5 2 12" xfId="21896" xr:uid="{00000000-0005-0000-0000-000083550000}"/>
    <cellStyle name="Normal 5 2 12 10" xfId="21897" xr:uid="{00000000-0005-0000-0000-000084550000}"/>
    <cellStyle name="Normal 5 2 12 11" xfId="21898" xr:uid="{00000000-0005-0000-0000-000085550000}"/>
    <cellStyle name="Normal 5 2 12 12" xfId="21899" xr:uid="{00000000-0005-0000-0000-000086550000}"/>
    <cellStyle name="Normal 5 2 12 2" xfId="21900" xr:uid="{00000000-0005-0000-0000-000087550000}"/>
    <cellStyle name="Normal 5 2 12 2 2" xfId="21901" xr:uid="{00000000-0005-0000-0000-000088550000}"/>
    <cellStyle name="Normal 5 2 12 2 3" xfId="21902" xr:uid="{00000000-0005-0000-0000-000089550000}"/>
    <cellStyle name="Normal 5 2 12 2 4" xfId="21903" xr:uid="{00000000-0005-0000-0000-00008A550000}"/>
    <cellStyle name="Normal 5 2 12 2 5" xfId="21904" xr:uid="{00000000-0005-0000-0000-00008B550000}"/>
    <cellStyle name="Normal 5 2 12 2 6" xfId="21905" xr:uid="{00000000-0005-0000-0000-00008C550000}"/>
    <cellStyle name="Normal 5 2 12 2 7" xfId="21906" xr:uid="{00000000-0005-0000-0000-00008D550000}"/>
    <cellStyle name="Normal 5 2 12 2 8" xfId="21907" xr:uid="{00000000-0005-0000-0000-00008E550000}"/>
    <cellStyle name="Normal 5 2 12 3" xfId="21908" xr:uid="{00000000-0005-0000-0000-00008F550000}"/>
    <cellStyle name="Normal 5 2 12 3 2" xfId="21909" xr:uid="{00000000-0005-0000-0000-000090550000}"/>
    <cellStyle name="Normal 5 2 12 3 3" xfId="21910" xr:uid="{00000000-0005-0000-0000-000091550000}"/>
    <cellStyle name="Normal 5 2 12 3 4" xfId="21911" xr:uid="{00000000-0005-0000-0000-000092550000}"/>
    <cellStyle name="Normal 5 2 12 3 5" xfId="21912" xr:uid="{00000000-0005-0000-0000-000093550000}"/>
    <cellStyle name="Normal 5 2 12 3 6" xfId="21913" xr:uid="{00000000-0005-0000-0000-000094550000}"/>
    <cellStyle name="Normal 5 2 12 3 7" xfId="21914" xr:uid="{00000000-0005-0000-0000-000095550000}"/>
    <cellStyle name="Normal 5 2 12 3 8" xfId="21915" xr:uid="{00000000-0005-0000-0000-000096550000}"/>
    <cellStyle name="Normal 5 2 12 4" xfId="21916" xr:uid="{00000000-0005-0000-0000-000097550000}"/>
    <cellStyle name="Normal 5 2 12 4 2" xfId="21917" xr:uid="{00000000-0005-0000-0000-000098550000}"/>
    <cellStyle name="Normal 5 2 12 4 3" xfId="21918" xr:uid="{00000000-0005-0000-0000-000099550000}"/>
    <cellStyle name="Normal 5 2 12 4 4" xfId="21919" xr:uid="{00000000-0005-0000-0000-00009A550000}"/>
    <cellStyle name="Normal 5 2 12 4 5" xfId="21920" xr:uid="{00000000-0005-0000-0000-00009B550000}"/>
    <cellStyle name="Normal 5 2 12 4 6" xfId="21921" xr:uid="{00000000-0005-0000-0000-00009C550000}"/>
    <cellStyle name="Normal 5 2 12 4 7" xfId="21922" xr:uid="{00000000-0005-0000-0000-00009D550000}"/>
    <cellStyle name="Normal 5 2 12 4 8" xfId="21923" xr:uid="{00000000-0005-0000-0000-00009E550000}"/>
    <cellStyle name="Normal 5 2 12 5" xfId="21924" xr:uid="{00000000-0005-0000-0000-00009F550000}"/>
    <cellStyle name="Normal 5 2 12 5 2" xfId="21925" xr:uid="{00000000-0005-0000-0000-0000A0550000}"/>
    <cellStyle name="Normal 5 2 12 5 3" xfId="21926" xr:uid="{00000000-0005-0000-0000-0000A1550000}"/>
    <cellStyle name="Normal 5 2 12 5 4" xfId="21927" xr:uid="{00000000-0005-0000-0000-0000A2550000}"/>
    <cellStyle name="Normal 5 2 12 5 5" xfId="21928" xr:uid="{00000000-0005-0000-0000-0000A3550000}"/>
    <cellStyle name="Normal 5 2 12 5 6" xfId="21929" xr:uid="{00000000-0005-0000-0000-0000A4550000}"/>
    <cellStyle name="Normal 5 2 12 5 7" xfId="21930" xr:uid="{00000000-0005-0000-0000-0000A5550000}"/>
    <cellStyle name="Normal 5 2 12 5 8" xfId="21931" xr:uid="{00000000-0005-0000-0000-0000A6550000}"/>
    <cellStyle name="Normal 5 2 12 6" xfId="21932" xr:uid="{00000000-0005-0000-0000-0000A7550000}"/>
    <cellStyle name="Normal 5 2 12 7" xfId="21933" xr:uid="{00000000-0005-0000-0000-0000A8550000}"/>
    <cellStyle name="Normal 5 2 12 8" xfId="21934" xr:uid="{00000000-0005-0000-0000-0000A9550000}"/>
    <cellStyle name="Normal 5 2 12 9" xfId="21935" xr:uid="{00000000-0005-0000-0000-0000AA550000}"/>
    <cellStyle name="Normal 5 2 13" xfId="21936" xr:uid="{00000000-0005-0000-0000-0000AB550000}"/>
    <cellStyle name="Normal 5 2 13 10" xfId="21937" xr:uid="{00000000-0005-0000-0000-0000AC550000}"/>
    <cellStyle name="Normal 5 2 13 11" xfId="21938" xr:uid="{00000000-0005-0000-0000-0000AD550000}"/>
    <cellStyle name="Normal 5 2 13 12" xfId="21939" xr:uid="{00000000-0005-0000-0000-0000AE550000}"/>
    <cellStyle name="Normal 5 2 13 2" xfId="21940" xr:uid="{00000000-0005-0000-0000-0000AF550000}"/>
    <cellStyle name="Normal 5 2 13 2 2" xfId="21941" xr:uid="{00000000-0005-0000-0000-0000B0550000}"/>
    <cellStyle name="Normal 5 2 13 2 3" xfId="21942" xr:uid="{00000000-0005-0000-0000-0000B1550000}"/>
    <cellStyle name="Normal 5 2 13 2 4" xfId="21943" xr:uid="{00000000-0005-0000-0000-0000B2550000}"/>
    <cellStyle name="Normal 5 2 13 2 5" xfId="21944" xr:uid="{00000000-0005-0000-0000-0000B3550000}"/>
    <cellStyle name="Normal 5 2 13 2 6" xfId="21945" xr:uid="{00000000-0005-0000-0000-0000B4550000}"/>
    <cellStyle name="Normal 5 2 13 2 7" xfId="21946" xr:uid="{00000000-0005-0000-0000-0000B5550000}"/>
    <cellStyle name="Normal 5 2 13 2 8" xfId="21947" xr:uid="{00000000-0005-0000-0000-0000B6550000}"/>
    <cellStyle name="Normal 5 2 13 3" xfId="21948" xr:uid="{00000000-0005-0000-0000-0000B7550000}"/>
    <cellStyle name="Normal 5 2 13 3 2" xfId="21949" xr:uid="{00000000-0005-0000-0000-0000B8550000}"/>
    <cellStyle name="Normal 5 2 13 3 3" xfId="21950" xr:uid="{00000000-0005-0000-0000-0000B9550000}"/>
    <cellStyle name="Normal 5 2 13 3 4" xfId="21951" xr:uid="{00000000-0005-0000-0000-0000BA550000}"/>
    <cellStyle name="Normal 5 2 13 3 5" xfId="21952" xr:uid="{00000000-0005-0000-0000-0000BB550000}"/>
    <cellStyle name="Normal 5 2 13 3 6" xfId="21953" xr:uid="{00000000-0005-0000-0000-0000BC550000}"/>
    <cellStyle name="Normal 5 2 13 3 7" xfId="21954" xr:uid="{00000000-0005-0000-0000-0000BD550000}"/>
    <cellStyle name="Normal 5 2 13 3 8" xfId="21955" xr:uid="{00000000-0005-0000-0000-0000BE550000}"/>
    <cellStyle name="Normal 5 2 13 4" xfId="21956" xr:uid="{00000000-0005-0000-0000-0000BF550000}"/>
    <cellStyle name="Normal 5 2 13 4 2" xfId="21957" xr:uid="{00000000-0005-0000-0000-0000C0550000}"/>
    <cellStyle name="Normal 5 2 13 4 3" xfId="21958" xr:uid="{00000000-0005-0000-0000-0000C1550000}"/>
    <cellStyle name="Normal 5 2 13 4 4" xfId="21959" xr:uid="{00000000-0005-0000-0000-0000C2550000}"/>
    <cellStyle name="Normal 5 2 13 4 5" xfId="21960" xr:uid="{00000000-0005-0000-0000-0000C3550000}"/>
    <cellStyle name="Normal 5 2 13 4 6" xfId="21961" xr:uid="{00000000-0005-0000-0000-0000C4550000}"/>
    <cellStyle name="Normal 5 2 13 4 7" xfId="21962" xr:uid="{00000000-0005-0000-0000-0000C5550000}"/>
    <cellStyle name="Normal 5 2 13 4 8" xfId="21963" xr:uid="{00000000-0005-0000-0000-0000C6550000}"/>
    <cellStyle name="Normal 5 2 13 5" xfId="21964" xr:uid="{00000000-0005-0000-0000-0000C7550000}"/>
    <cellStyle name="Normal 5 2 13 5 2" xfId="21965" xr:uid="{00000000-0005-0000-0000-0000C8550000}"/>
    <cellStyle name="Normal 5 2 13 5 3" xfId="21966" xr:uid="{00000000-0005-0000-0000-0000C9550000}"/>
    <cellStyle name="Normal 5 2 13 5 4" xfId="21967" xr:uid="{00000000-0005-0000-0000-0000CA550000}"/>
    <cellStyle name="Normal 5 2 13 5 5" xfId="21968" xr:uid="{00000000-0005-0000-0000-0000CB550000}"/>
    <cellStyle name="Normal 5 2 13 5 6" xfId="21969" xr:uid="{00000000-0005-0000-0000-0000CC550000}"/>
    <cellStyle name="Normal 5 2 13 5 7" xfId="21970" xr:uid="{00000000-0005-0000-0000-0000CD550000}"/>
    <cellStyle name="Normal 5 2 13 5 8" xfId="21971" xr:uid="{00000000-0005-0000-0000-0000CE550000}"/>
    <cellStyle name="Normal 5 2 13 6" xfId="21972" xr:uid="{00000000-0005-0000-0000-0000CF550000}"/>
    <cellStyle name="Normal 5 2 13 7" xfId="21973" xr:uid="{00000000-0005-0000-0000-0000D0550000}"/>
    <cellStyle name="Normal 5 2 13 8" xfId="21974" xr:uid="{00000000-0005-0000-0000-0000D1550000}"/>
    <cellStyle name="Normal 5 2 13 9" xfId="21975" xr:uid="{00000000-0005-0000-0000-0000D2550000}"/>
    <cellStyle name="Normal 5 2 14" xfId="21976" xr:uid="{00000000-0005-0000-0000-0000D3550000}"/>
    <cellStyle name="Normal 5 2 14 10" xfId="21977" xr:uid="{00000000-0005-0000-0000-0000D4550000}"/>
    <cellStyle name="Normal 5 2 14 11" xfId="21978" xr:uid="{00000000-0005-0000-0000-0000D5550000}"/>
    <cellStyle name="Normal 5 2 14 12" xfId="21979" xr:uid="{00000000-0005-0000-0000-0000D6550000}"/>
    <cellStyle name="Normal 5 2 14 2" xfId="21980" xr:uid="{00000000-0005-0000-0000-0000D7550000}"/>
    <cellStyle name="Normal 5 2 14 2 2" xfId="21981" xr:uid="{00000000-0005-0000-0000-0000D8550000}"/>
    <cellStyle name="Normal 5 2 14 2 3" xfId="21982" xr:uid="{00000000-0005-0000-0000-0000D9550000}"/>
    <cellStyle name="Normal 5 2 14 2 4" xfId="21983" xr:uid="{00000000-0005-0000-0000-0000DA550000}"/>
    <cellStyle name="Normal 5 2 14 2 5" xfId="21984" xr:uid="{00000000-0005-0000-0000-0000DB550000}"/>
    <cellStyle name="Normal 5 2 14 2 6" xfId="21985" xr:uid="{00000000-0005-0000-0000-0000DC550000}"/>
    <cellStyle name="Normal 5 2 14 2 7" xfId="21986" xr:uid="{00000000-0005-0000-0000-0000DD550000}"/>
    <cellStyle name="Normal 5 2 14 2 8" xfId="21987" xr:uid="{00000000-0005-0000-0000-0000DE550000}"/>
    <cellStyle name="Normal 5 2 14 3" xfId="21988" xr:uid="{00000000-0005-0000-0000-0000DF550000}"/>
    <cellStyle name="Normal 5 2 14 3 2" xfId="21989" xr:uid="{00000000-0005-0000-0000-0000E0550000}"/>
    <cellStyle name="Normal 5 2 14 3 3" xfId="21990" xr:uid="{00000000-0005-0000-0000-0000E1550000}"/>
    <cellStyle name="Normal 5 2 14 3 4" xfId="21991" xr:uid="{00000000-0005-0000-0000-0000E2550000}"/>
    <cellStyle name="Normal 5 2 14 3 5" xfId="21992" xr:uid="{00000000-0005-0000-0000-0000E3550000}"/>
    <cellStyle name="Normal 5 2 14 3 6" xfId="21993" xr:uid="{00000000-0005-0000-0000-0000E4550000}"/>
    <cellStyle name="Normal 5 2 14 3 7" xfId="21994" xr:uid="{00000000-0005-0000-0000-0000E5550000}"/>
    <cellStyle name="Normal 5 2 14 3 8" xfId="21995" xr:uid="{00000000-0005-0000-0000-0000E6550000}"/>
    <cellStyle name="Normal 5 2 14 4" xfId="21996" xr:uid="{00000000-0005-0000-0000-0000E7550000}"/>
    <cellStyle name="Normal 5 2 14 4 2" xfId="21997" xr:uid="{00000000-0005-0000-0000-0000E8550000}"/>
    <cellStyle name="Normal 5 2 14 4 3" xfId="21998" xr:uid="{00000000-0005-0000-0000-0000E9550000}"/>
    <cellStyle name="Normal 5 2 14 4 4" xfId="21999" xr:uid="{00000000-0005-0000-0000-0000EA550000}"/>
    <cellStyle name="Normal 5 2 14 4 5" xfId="22000" xr:uid="{00000000-0005-0000-0000-0000EB550000}"/>
    <cellStyle name="Normal 5 2 14 4 6" xfId="22001" xr:uid="{00000000-0005-0000-0000-0000EC550000}"/>
    <cellStyle name="Normal 5 2 14 4 7" xfId="22002" xr:uid="{00000000-0005-0000-0000-0000ED550000}"/>
    <cellStyle name="Normal 5 2 14 4 8" xfId="22003" xr:uid="{00000000-0005-0000-0000-0000EE550000}"/>
    <cellStyle name="Normal 5 2 14 5" xfId="22004" xr:uid="{00000000-0005-0000-0000-0000EF550000}"/>
    <cellStyle name="Normal 5 2 14 5 2" xfId="22005" xr:uid="{00000000-0005-0000-0000-0000F0550000}"/>
    <cellStyle name="Normal 5 2 14 5 3" xfId="22006" xr:uid="{00000000-0005-0000-0000-0000F1550000}"/>
    <cellStyle name="Normal 5 2 14 5 4" xfId="22007" xr:uid="{00000000-0005-0000-0000-0000F2550000}"/>
    <cellStyle name="Normal 5 2 14 5 5" xfId="22008" xr:uid="{00000000-0005-0000-0000-0000F3550000}"/>
    <cellStyle name="Normal 5 2 14 5 6" xfId="22009" xr:uid="{00000000-0005-0000-0000-0000F4550000}"/>
    <cellStyle name="Normal 5 2 14 5 7" xfId="22010" xr:uid="{00000000-0005-0000-0000-0000F5550000}"/>
    <cellStyle name="Normal 5 2 14 5 8" xfId="22011" xr:uid="{00000000-0005-0000-0000-0000F6550000}"/>
    <cellStyle name="Normal 5 2 14 6" xfId="22012" xr:uid="{00000000-0005-0000-0000-0000F7550000}"/>
    <cellStyle name="Normal 5 2 14 7" xfId="22013" xr:uid="{00000000-0005-0000-0000-0000F8550000}"/>
    <cellStyle name="Normal 5 2 14 8" xfId="22014" xr:uid="{00000000-0005-0000-0000-0000F9550000}"/>
    <cellStyle name="Normal 5 2 14 9" xfId="22015" xr:uid="{00000000-0005-0000-0000-0000FA550000}"/>
    <cellStyle name="Normal 5 2 15" xfId="22016" xr:uid="{00000000-0005-0000-0000-0000FB550000}"/>
    <cellStyle name="Normal 5 2 15 10" xfId="22017" xr:uid="{00000000-0005-0000-0000-0000FC550000}"/>
    <cellStyle name="Normal 5 2 15 11" xfId="22018" xr:uid="{00000000-0005-0000-0000-0000FD550000}"/>
    <cellStyle name="Normal 5 2 15 12" xfId="22019" xr:uid="{00000000-0005-0000-0000-0000FE550000}"/>
    <cellStyle name="Normal 5 2 15 2" xfId="22020" xr:uid="{00000000-0005-0000-0000-0000FF550000}"/>
    <cellStyle name="Normal 5 2 15 2 2" xfId="22021" xr:uid="{00000000-0005-0000-0000-000000560000}"/>
    <cellStyle name="Normal 5 2 15 2 3" xfId="22022" xr:uid="{00000000-0005-0000-0000-000001560000}"/>
    <cellStyle name="Normal 5 2 15 2 4" xfId="22023" xr:uid="{00000000-0005-0000-0000-000002560000}"/>
    <cellStyle name="Normal 5 2 15 2 5" xfId="22024" xr:uid="{00000000-0005-0000-0000-000003560000}"/>
    <cellStyle name="Normal 5 2 15 2 6" xfId="22025" xr:uid="{00000000-0005-0000-0000-000004560000}"/>
    <cellStyle name="Normal 5 2 15 2 7" xfId="22026" xr:uid="{00000000-0005-0000-0000-000005560000}"/>
    <cellStyle name="Normal 5 2 15 2 8" xfId="22027" xr:uid="{00000000-0005-0000-0000-000006560000}"/>
    <cellStyle name="Normal 5 2 15 3" xfId="22028" xr:uid="{00000000-0005-0000-0000-000007560000}"/>
    <cellStyle name="Normal 5 2 15 3 2" xfId="22029" xr:uid="{00000000-0005-0000-0000-000008560000}"/>
    <cellStyle name="Normal 5 2 15 3 3" xfId="22030" xr:uid="{00000000-0005-0000-0000-000009560000}"/>
    <cellStyle name="Normal 5 2 15 3 4" xfId="22031" xr:uid="{00000000-0005-0000-0000-00000A560000}"/>
    <cellStyle name="Normal 5 2 15 3 5" xfId="22032" xr:uid="{00000000-0005-0000-0000-00000B560000}"/>
    <cellStyle name="Normal 5 2 15 3 6" xfId="22033" xr:uid="{00000000-0005-0000-0000-00000C560000}"/>
    <cellStyle name="Normal 5 2 15 3 7" xfId="22034" xr:uid="{00000000-0005-0000-0000-00000D560000}"/>
    <cellStyle name="Normal 5 2 15 3 8" xfId="22035" xr:uid="{00000000-0005-0000-0000-00000E560000}"/>
    <cellStyle name="Normal 5 2 15 4" xfId="22036" xr:uid="{00000000-0005-0000-0000-00000F560000}"/>
    <cellStyle name="Normal 5 2 15 4 2" xfId="22037" xr:uid="{00000000-0005-0000-0000-000010560000}"/>
    <cellStyle name="Normal 5 2 15 4 3" xfId="22038" xr:uid="{00000000-0005-0000-0000-000011560000}"/>
    <cellStyle name="Normal 5 2 15 4 4" xfId="22039" xr:uid="{00000000-0005-0000-0000-000012560000}"/>
    <cellStyle name="Normal 5 2 15 4 5" xfId="22040" xr:uid="{00000000-0005-0000-0000-000013560000}"/>
    <cellStyle name="Normal 5 2 15 4 6" xfId="22041" xr:uid="{00000000-0005-0000-0000-000014560000}"/>
    <cellStyle name="Normal 5 2 15 4 7" xfId="22042" xr:uid="{00000000-0005-0000-0000-000015560000}"/>
    <cellStyle name="Normal 5 2 15 4 8" xfId="22043" xr:uid="{00000000-0005-0000-0000-000016560000}"/>
    <cellStyle name="Normal 5 2 15 5" xfId="22044" xr:uid="{00000000-0005-0000-0000-000017560000}"/>
    <cellStyle name="Normal 5 2 15 5 2" xfId="22045" xr:uid="{00000000-0005-0000-0000-000018560000}"/>
    <cellStyle name="Normal 5 2 15 5 3" xfId="22046" xr:uid="{00000000-0005-0000-0000-000019560000}"/>
    <cellStyle name="Normal 5 2 15 5 4" xfId="22047" xr:uid="{00000000-0005-0000-0000-00001A560000}"/>
    <cellStyle name="Normal 5 2 15 5 5" xfId="22048" xr:uid="{00000000-0005-0000-0000-00001B560000}"/>
    <cellStyle name="Normal 5 2 15 5 6" xfId="22049" xr:uid="{00000000-0005-0000-0000-00001C560000}"/>
    <cellStyle name="Normal 5 2 15 5 7" xfId="22050" xr:uid="{00000000-0005-0000-0000-00001D560000}"/>
    <cellStyle name="Normal 5 2 15 5 8" xfId="22051" xr:uid="{00000000-0005-0000-0000-00001E560000}"/>
    <cellStyle name="Normal 5 2 15 6" xfId="22052" xr:uid="{00000000-0005-0000-0000-00001F560000}"/>
    <cellStyle name="Normal 5 2 15 7" xfId="22053" xr:uid="{00000000-0005-0000-0000-000020560000}"/>
    <cellStyle name="Normal 5 2 15 8" xfId="22054" xr:uid="{00000000-0005-0000-0000-000021560000}"/>
    <cellStyle name="Normal 5 2 15 9" xfId="22055" xr:uid="{00000000-0005-0000-0000-000022560000}"/>
    <cellStyle name="Normal 5 2 16" xfId="22056" xr:uid="{00000000-0005-0000-0000-000023560000}"/>
    <cellStyle name="Normal 5 2 16 10" xfId="22057" xr:uid="{00000000-0005-0000-0000-000024560000}"/>
    <cellStyle name="Normal 5 2 16 11" xfId="22058" xr:uid="{00000000-0005-0000-0000-000025560000}"/>
    <cellStyle name="Normal 5 2 16 12" xfId="22059" xr:uid="{00000000-0005-0000-0000-000026560000}"/>
    <cellStyle name="Normal 5 2 16 2" xfId="22060" xr:uid="{00000000-0005-0000-0000-000027560000}"/>
    <cellStyle name="Normal 5 2 16 2 2" xfId="22061" xr:uid="{00000000-0005-0000-0000-000028560000}"/>
    <cellStyle name="Normal 5 2 16 2 3" xfId="22062" xr:uid="{00000000-0005-0000-0000-000029560000}"/>
    <cellStyle name="Normal 5 2 16 2 4" xfId="22063" xr:uid="{00000000-0005-0000-0000-00002A560000}"/>
    <cellStyle name="Normal 5 2 16 2 5" xfId="22064" xr:uid="{00000000-0005-0000-0000-00002B560000}"/>
    <cellStyle name="Normal 5 2 16 2 6" xfId="22065" xr:uid="{00000000-0005-0000-0000-00002C560000}"/>
    <cellStyle name="Normal 5 2 16 2 7" xfId="22066" xr:uid="{00000000-0005-0000-0000-00002D560000}"/>
    <cellStyle name="Normal 5 2 16 2 8" xfId="22067" xr:uid="{00000000-0005-0000-0000-00002E560000}"/>
    <cellStyle name="Normal 5 2 16 3" xfId="22068" xr:uid="{00000000-0005-0000-0000-00002F560000}"/>
    <cellStyle name="Normal 5 2 16 3 2" xfId="22069" xr:uid="{00000000-0005-0000-0000-000030560000}"/>
    <cellStyle name="Normal 5 2 16 3 3" xfId="22070" xr:uid="{00000000-0005-0000-0000-000031560000}"/>
    <cellStyle name="Normal 5 2 16 3 4" xfId="22071" xr:uid="{00000000-0005-0000-0000-000032560000}"/>
    <cellStyle name="Normal 5 2 16 3 5" xfId="22072" xr:uid="{00000000-0005-0000-0000-000033560000}"/>
    <cellStyle name="Normal 5 2 16 3 6" xfId="22073" xr:uid="{00000000-0005-0000-0000-000034560000}"/>
    <cellStyle name="Normal 5 2 16 3 7" xfId="22074" xr:uid="{00000000-0005-0000-0000-000035560000}"/>
    <cellStyle name="Normal 5 2 16 3 8" xfId="22075" xr:uid="{00000000-0005-0000-0000-000036560000}"/>
    <cellStyle name="Normal 5 2 16 4" xfId="22076" xr:uid="{00000000-0005-0000-0000-000037560000}"/>
    <cellStyle name="Normal 5 2 16 4 2" xfId="22077" xr:uid="{00000000-0005-0000-0000-000038560000}"/>
    <cellStyle name="Normal 5 2 16 4 3" xfId="22078" xr:uid="{00000000-0005-0000-0000-000039560000}"/>
    <cellStyle name="Normal 5 2 16 4 4" xfId="22079" xr:uid="{00000000-0005-0000-0000-00003A560000}"/>
    <cellStyle name="Normal 5 2 16 4 5" xfId="22080" xr:uid="{00000000-0005-0000-0000-00003B560000}"/>
    <cellStyle name="Normal 5 2 16 4 6" xfId="22081" xr:uid="{00000000-0005-0000-0000-00003C560000}"/>
    <cellStyle name="Normal 5 2 16 4 7" xfId="22082" xr:uid="{00000000-0005-0000-0000-00003D560000}"/>
    <cellStyle name="Normal 5 2 16 4 8" xfId="22083" xr:uid="{00000000-0005-0000-0000-00003E560000}"/>
    <cellStyle name="Normal 5 2 16 5" xfId="22084" xr:uid="{00000000-0005-0000-0000-00003F560000}"/>
    <cellStyle name="Normal 5 2 16 5 2" xfId="22085" xr:uid="{00000000-0005-0000-0000-000040560000}"/>
    <cellStyle name="Normal 5 2 16 5 3" xfId="22086" xr:uid="{00000000-0005-0000-0000-000041560000}"/>
    <cellStyle name="Normal 5 2 16 5 4" xfId="22087" xr:uid="{00000000-0005-0000-0000-000042560000}"/>
    <cellStyle name="Normal 5 2 16 5 5" xfId="22088" xr:uid="{00000000-0005-0000-0000-000043560000}"/>
    <cellStyle name="Normal 5 2 16 5 6" xfId="22089" xr:uid="{00000000-0005-0000-0000-000044560000}"/>
    <cellStyle name="Normal 5 2 16 5 7" xfId="22090" xr:uid="{00000000-0005-0000-0000-000045560000}"/>
    <cellStyle name="Normal 5 2 16 5 8" xfId="22091" xr:uid="{00000000-0005-0000-0000-000046560000}"/>
    <cellStyle name="Normal 5 2 16 6" xfId="22092" xr:uid="{00000000-0005-0000-0000-000047560000}"/>
    <cellStyle name="Normal 5 2 16 7" xfId="22093" xr:uid="{00000000-0005-0000-0000-000048560000}"/>
    <cellStyle name="Normal 5 2 16 8" xfId="22094" xr:uid="{00000000-0005-0000-0000-000049560000}"/>
    <cellStyle name="Normal 5 2 16 9" xfId="22095" xr:uid="{00000000-0005-0000-0000-00004A560000}"/>
    <cellStyle name="Normal 5 2 17" xfId="22096" xr:uid="{00000000-0005-0000-0000-00004B560000}"/>
    <cellStyle name="Normal 5 2 17 2" xfId="22097" xr:uid="{00000000-0005-0000-0000-00004C560000}"/>
    <cellStyle name="Normal 5 2 17 3" xfId="22098" xr:uid="{00000000-0005-0000-0000-00004D560000}"/>
    <cellStyle name="Normal 5 2 17 4" xfId="22099" xr:uid="{00000000-0005-0000-0000-00004E560000}"/>
    <cellStyle name="Normal 5 2 17 5" xfId="22100" xr:uid="{00000000-0005-0000-0000-00004F560000}"/>
    <cellStyle name="Normal 5 2 17 6" xfId="22101" xr:uid="{00000000-0005-0000-0000-000050560000}"/>
    <cellStyle name="Normal 5 2 17 7" xfId="22102" xr:uid="{00000000-0005-0000-0000-000051560000}"/>
    <cellStyle name="Normal 5 2 17 8" xfId="22103" xr:uid="{00000000-0005-0000-0000-000052560000}"/>
    <cellStyle name="Normal 5 2 18" xfId="22104" xr:uid="{00000000-0005-0000-0000-000053560000}"/>
    <cellStyle name="Normal 5 2 18 2" xfId="22105" xr:uid="{00000000-0005-0000-0000-000054560000}"/>
    <cellStyle name="Normal 5 2 18 3" xfId="22106" xr:uid="{00000000-0005-0000-0000-000055560000}"/>
    <cellStyle name="Normal 5 2 18 4" xfId="22107" xr:uid="{00000000-0005-0000-0000-000056560000}"/>
    <cellStyle name="Normal 5 2 18 5" xfId="22108" xr:uid="{00000000-0005-0000-0000-000057560000}"/>
    <cellStyle name="Normal 5 2 18 6" xfId="22109" xr:uid="{00000000-0005-0000-0000-000058560000}"/>
    <cellStyle name="Normal 5 2 18 7" xfId="22110" xr:uid="{00000000-0005-0000-0000-000059560000}"/>
    <cellStyle name="Normal 5 2 18 8" xfId="22111" xr:uid="{00000000-0005-0000-0000-00005A560000}"/>
    <cellStyle name="Normal 5 2 19" xfId="22112" xr:uid="{00000000-0005-0000-0000-00005B560000}"/>
    <cellStyle name="Normal 5 2 19 2" xfId="22113" xr:uid="{00000000-0005-0000-0000-00005C560000}"/>
    <cellStyle name="Normal 5 2 19 3" xfId="22114" xr:uid="{00000000-0005-0000-0000-00005D560000}"/>
    <cellStyle name="Normal 5 2 19 4" xfId="22115" xr:uid="{00000000-0005-0000-0000-00005E560000}"/>
    <cellStyle name="Normal 5 2 19 5" xfId="22116" xr:uid="{00000000-0005-0000-0000-00005F560000}"/>
    <cellStyle name="Normal 5 2 19 6" xfId="22117" xr:uid="{00000000-0005-0000-0000-000060560000}"/>
    <cellStyle name="Normal 5 2 19 7" xfId="22118" xr:uid="{00000000-0005-0000-0000-000061560000}"/>
    <cellStyle name="Normal 5 2 19 8" xfId="22119" xr:uid="{00000000-0005-0000-0000-000062560000}"/>
    <cellStyle name="Normal 5 2 2" xfId="22120" xr:uid="{00000000-0005-0000-0000-000063560000}"/>
    <cellStyle name="Normal 5 2 2 10" xfId="22121" xr:uid="{00000000-0005-0000-0000-000064560000}"/>
    <cellStyle name="Normal 5 2 2 10 10" xfId="22122" xr:uid="{00000000-0005-0000-0000-000065560000}"/>
    <cellStyle name="Normal 5 2 2 10 11" xfId="22123" xr:uid="{00000000-0005-0000-0000-000066560000}"/>
    <cellStyle name="Normal 5 2 2 10 12" xfId="22124" xr:uid="{00000000-0005-0000-0000-000067560000}"/>
    <cellStyle name="Normal 5 2 2 10 2" xfId="22125" xr:uid="{00000000-0005-0000-0000-000068560000}"/>
    <cellStyle name="Normal 5 2 2 10 2 2" xfId="22126" xr:uid="{00000000-0005-0000-0000-000069560000}"/>
    <cellStyle name="Normal 5 2 2 10 2 3" xfId="22127" xr:uid="{00000000-0005-0000-0000-00006A560000}"/>
    <cellStyle name="Normal 5 2 2 10 2 4" xfId="22128" xr:uid="{00000000-0005-0000-0000-00006B560000}"/>
    <cellStyle name="Normal 5 2 2 10 2 5" xfId="22129" xr:uid="{00000000-0005-0000-0000-00006C560000}"/>
    <cellStyle name="Normal 5 2 2 10 2 6" xfId="22130" xr:uid="{00000000-0005-0000-0000-00006D560000}"/>
    <cellStyle name="Normal 5 2 2 10 2 7" xfId="22131" xr:uid="{00000000-0005-0000-0000-00006E560000}"/>
    <cellStyle name="Normal 5 2 2 10 2 8" xfId="22132" xr:uid="{00000000-0005-0000-0000-00006F560000}"/>
    <cellStyle name="Normal 5 2 2 10 3" xfId="22133" xr:uid="{00000000-0005-0000-0000-000070560000}"/>
    <cellStyle name="Normal 5 2 2 10 3 2" xfId="22134" xr:uid="{00000000-0005-0000-0000-000071560000}"/>
    <cellStyle name="Normal 5 2 2 10 3 3" xfId="22135" xr:uid="{00000000-0005-0000-0000-000072560000}"/>
    <cellStyle name="Normal 5 2 2 10 3 4" xfId="22136" xr:uid="{00000000-0005-0000-0000-000073560000}"/>
    <cellStyle name="Normal 5 2 2 10 3 5" xfId="22137" xr:uid="{00000000-0005-0000-0000-000074560000}"/>
    <cellStyle name="Normal 5 2 2 10 3 6" xfId="22138" xr:uid="{00000000-0005-0000-0000-000075560000}"/>
    <cellStyle name="Normal 5 2 2 10 3 7" xfId="22139" xr:uid="{00000000-0005-0000-0000-000076560000}"/>
    <cellStyle name="Normal 5 2 2 10 3 8" xfId="22140" xr:uid="{00000000-0005-0000-0000-000077560000}"/>
    <cellStyle name="Normal 5 2 2 10 4" xfId="22141" xr:uid="{00000000-0005-0000-0000-000078560000}"/>
    <cellStyle name="Normal 5 2 2 10 4 2" xfId="22142" xr:uid="{00000000-0005-0000-0000-000079560000}"/>
    <cellStyle name="Normal 5 2 2 10 4 3" xfId="22143" xr:uid="{00000000-0005-0000-0000-00007A560000}"/>
    <cellStyle name="Normal 5 2 2 10 4 4" xfId="22144" xr:uid="{00000000-0005-0000-0000-00007B560000}"/>
    <cellStyle name="Normal 5 2 2 10 4 5" xfId="22145" xr:uid="{00000000-0005-0000-0000-00007C560000}"/>
    <cellStyle name="Normal 5 2 2 10 4 6" xfId="22146" xr:uid="{00000000-0005-0000-0000-00007D560000}"/>
    <cellStyle name="Normal 5 2 2 10 4 7" xfId="22147" xr:uid="{00000000-0005-0000-0000-00007E560000}"/>
    <cellStyle name="Normal 5 2 2 10 4 8" xfId="22148" xr:uid="{00000000-0005-0000-0000-00007F560000}"/>
    <cellStyle name="Normal 5 2 2 10 5" xfId="22149" xr:uid="{00000000-0005-0000-0000-000080560000}"/>
    <cellStyle name="Normal 5 2 2 10 5 2" xfId="22150" xr:uid="{00000000-0005-0000-0000-000081560000}"/>
    <cellStyle name="Normal 5 2 2 10 5 3" xfId="22151" xr:uid="{00000000-0005-0000-0000-000082560000}"/>
    <cellStyle name="Normal 5 2 2 10 5 4" xfId="22152" xr:uid="{00000000-0005-0000-0000-000083560000}"/>
    <cellStyle name="Normal 5 2 2 10 5 5" xfId="22153" xr:uid="{00000000-0005-0000-0000-000084560000}"/>
    <cellStyle name="Normal 5 2 2 10 5 6" xfId="22154" xr:uid="{00000000-0005-0000-0000-000085560000}"/>
    <cellStyle name="Normal 5 2 2 10 5 7" xfId="22155" xr:uid="{00000000-0005-0000-0000-000086560000}"/>
    <cellStyle name="Normal 5 2 2 10 5 8" xfId="22156" xr:uid="{00000000-0005-0000-0000-000087560000}"/>
    <cellStyle name="Normal 5 2 2 10 6" xfId="22157" xr:uid="{00000000-0005-0000-0000-000088560000}"/>
    <cellStyle name="Normal 5 2 2 10 7" xfId="22158" xr:uid="{00000000-0005-0000-0000-000089560000}"/>
    <cellStyle name="Normal 5 2 2 10 8" xfId="22159" xr:uid="{00000000-0005-0000-0000-00008A560000}"/>
    <cellStyle name="Normal 5 2 2 10 9" xfId="22160" xr:uid="{00000000-0005-0000-0000-00008B560000}"/>
    <cellStyle name="Normal 5 2 2 11" xfId="22161" xr:uid="{00000000-0005-0000-0000-00008C560000}"/>
    <cellStyle name="Normal 5 2 2 11 10" xfId="22162" xr:uid="{00000000-0005-0000-0000-00008D560000}"/>
    <cellStyle name="Normal 5 2 2 11 11" xfId="22163" xr:uid="{00000000-0005-0000-0000-00008E560000}"/>
    <cellStyle name="Normal 5 2 2 11 12" xfId="22164" xr:uid="{00000000-0005-0000-0000-00008F560000}"/>
    <cellStyle name="Normal 5 2 2 11 2" xfId="22165" xr:uid="{00000000-0005-0000-0000-000090560000}"/>
    <cellStyle name="Normal 5 2 2 11 2 2" xfId="22166" xr:uid="{00000000-0005-0000-0000-000091560000}"/>
    <cellStyle name="Normal 5 2 2 11 2 3" xfId="22167" xr:uid="{00000000-0005-0000-0000-000092560000}"/>
    <cellStyle name="Normal 5 2 2 11 2 4" xfId="22168" xr:uid="{00000000-0005-0000-0000-000093560000}"/>
    <cellStyle name="Normal 5 2 2 11 2 5" xfId="22169" xr:uid="{00000000-0005-0000-0000-000094560000}"/>
    <cellStyle name="Normal 5 2 2 11 2 6" xfId="22170" xr:uid="{00000000-0005-0000-0000-000095560000}"/>
    <cellStyle name="Normal 5 2 2 11 2 7" xfId="22171" xr:uid="{00000000-0005-0000-0000-000096560000}"/>
    <cellStyle name="Normal 5 2 2 11 2 8" xfId="22172" xr:uid="{00000000-0005-0000-0000-000097560000}"/>
    <cellStyle name="Normal 5 2 2 11 3" xfId="22173" xr:uid="{00000000-0005-0000-0000-000098560000}"/>
    <cellStyle name="Normal 5 2 2 11 3 2" xfId="22174" xr:uid="{00000000-0005-0000-0000-000099560000}"/>
    <cellStyle name="Normal 5 2 2 11 3 3" xfId="22175" xr:uid="{00000000-0005-0000-0000-00009A560000}"/>
    <cellStyle name="Normal 5 2 2 11 3 4" xfId="22176" xr:uid="{00000000-0005-0000-0000-00009B560000}"/>
    <cellStyle name="Normal 5 2 2 11 3 5" xfId="22177" xr:uid="{00000000-0005-0000-0000-00009C560000}"/>
    <cellStyle name="Normal 5 2 2 11 3 6" xfId="22178" xr:uid="{00000000-0005-0000-0000-00009D560000}"/>
    <cellStyle name="Normal 5 2 2 11 3 7" xfId="22179" xr:uid="{00000000-0005-0000-0000-00009E560000}"/>
    <cellStyle name="Normal 5 2 2 11 3 8" xfId="22180" xr:uid="{00000000-0005-0000-0000-00009F560000}"/>
    <cellStyle name="Normal 5 2 2 11 4" xfId="22181" xr:uid="{00000000-0005-0000-0000-0000A0560000}"/>
    <cellStyle name="Normal 5 2 2 11 4 2" xfId="22182" xr:uid="{00000000-0005-0000-0000-0000A1560000}"/>
    <cellStyle name="Normal 5 2 2 11 4 3" xfId="22183" xr:uid="{00000000-0005-0000-0000-0000A2560000}"/>
    <cellStyle name="Normal 5 2 2 11 4 4" xfId="22184" xr:uid="{00000000-0005-0000-0000-0000A3560000}"/>
    <cellStyle name="Normal 5 2 2 11 4 5" xfId="22185" xr:uid="{00000000-0005-0000-0000-0000A4560000}"/>
    <cellStyle name="Normal 5 2 2 11 4 6" xfId="22186" xr:uid="{00000000-0005-0000-0000-0000A5560000}"/>
    <cellStyle name="Normal 5 2 2 11 4 7" xfId="22187" xr:uid="{00000000-0005-0000-0000-0000A6560000}"/>
    <cellStyle name="Normal 5 2 2 11 4 8" xfId="22188" xr:uid="{00000000-0005-0000-0000-0000A7560000}"/>
    <cellStyle name="Normal 5 2 2 11 5" xfId="22189" xr:uid="{00000000-0005-0000-0000-0000A8560000}"/>
    <cellStyle name="Normal 5 2 2 11 5 2" xfId="22190" xr:uid="{00000000-0005-0000-0000-0000A9560000}"/>
    <cellStyle name="Normal 5 2 2 11 5 3" xfId="22191" xr:uid="{00000000-0005-0000-0000-0000AA560000}"/>
    <cellStyle name="Normal 5 2 2 11 5 4" xfId="22192" xr:uid="{00000000-0005-0000-0000-0000AB560000}"/>
    <cellStyle name="Normal 5 2 2 11 5 5" xfId="22193" xr:uid="{00000000-0005-0000-0000-0000AC560000}"/>
    <cellStyle name="Normal 5 2 2 11 5 6" xfId="22194" xr:uid="{00000000-0005-0000-0000-0000AD560000}"/>
    <cellStyle name="Normal 5 2 2 11 5 7" xfId="22195" xr:uid="{00000000-0005-0000-0000-0000AE560000}"/>
    <cellStyle name="Normal 5 2 2 11 5 8" xfId="22196" xr:uid="{00000000-0005-0000-0000-0000AF560000}"/>
    <cellStyle name="Normal 5 2 2 11 6" xfId="22197" xr:uid="{00000000-0005-0000-0000-0000B0560000}"/>
    <cellStyle name="Normal 5 2 2 11 7" xfId="22198" xr:uid="{00000000-0005-0000-0000-0000B1560000}"/>
    <cellStyle name="Normal 5 2 2 11 8" xfId="22199" xr:uid="{00000000-0005-0000-0000-0000B2560000}"/>
    <cellStyle name="Normal 5 2 2 11 9" xfId="22200" xr:uid="{00000000-0005-0000-0000-0000B3560000}"/>
    <cellStyle name="Normal 5 2 2 12" xfId="22201" xr:uid="{00000000-0005-0000-0000-0000B4560000}"/>
    <cellStyle name="Normal 5 2 2 12 10" xfId="22202" xr:uid="{00000000-0005-0000-0000-0000B5560000}"/>
    <cellStyle name="Normal 5 2 2 12 11" xfId="22203" xr:uid="{00000000-0005-0000-0000-0000B6560000}"/>
    <cellStyle name="Normal 5 2 2 12 12" xfId="22204" xr:uid="{00000000-0005-0000-0000-0000B7560000}"/>
    <cellStyle name="Normal 5 2 2 12 2" xfId="22205" xr:uid="{00000000-0005-0000-0000-0000B8560000}"/>
    <cellStyle name="Normal 5 2 2 12 2 2" xfId="22206" xr:uid="{00000000-0005-0000-0000-0000B9560000}"/>
    <cellStyle name="Normal 5 2 2 12 2 3" xfId="22207" xr:uid="{00000000-0005-0000-0000-0000BA560000}"/>
    <cellStyle name="Normal 5 2 2 12 2 4" xfId="22208" xr:uid="{00000000-0005-0000-0000-0000BB560000}"/>
    <cellStyle name="Normal 5 2 2 12 2 5" xfId="22209" xr:uid="{00000000-0005-0000-0000-0000BC560000}"/>
    <cellStyle name="Normal 5 2 2 12 2 6" xfId="22210" xr:uid="{00000000-0005-0000-0000-0000BD560000}"/>
    <cellStyle name="Normal 5 2 2 12 2 7" xfId="22211" xr:uid="{00000000-0005-0000-0000-0000BE560000}"/>
    <cellStyle name="Normal 5 2 2 12 2 8" xfId="22212" xr:uid="{00000000-0005-0000-0000-0000BF560000}"/>
    <cellStyle name="Normal 5 2 2 12 3" xfId="22213" xr:uid="{00000000-0005-0000-0000-0000C0560000}"/>
    <cellStyle name="Normal 5 2 2 12 3 2" xfId="22214" xr:uid="{00000000-0005-0000-0000-0000C1560000}"/>
    <cellStyle name="Normal 5 2 2 12 3 3" xfId="22215" xr:uid="{00000000-0005-0000-0000-0000C2560000}"/>
    <cellStyle name="Normal 5 2 2 12 3 4" xfId="22216" xr:uid="{00000000-0005-0000-0000-0000C3560000}"/>
    <cellStyle name="Normal 5 2 2 12 3 5" xfId="22217" xr:uid="{00000000-0005-0000-0000-0000C4560000}"/>
    <cellStyle name="Normal 5 2 2 12 3 6" xfId="22218" xr:uid="{00000000-0005-0000-0000-0000C5560000}"/>
    <cellStyle name="Normal 5 2 2 12 3 7" xfId="22219" xr:uid="{00000000-0005-0000-0000-0000C6560000}"/>
    <cellStyle name="Normal 5 2 2 12 3 8" xfId="22220" xr:uid="{00000000-0005-0000-0000-0000C7560000}"/>
    <cellStyle name="Normal 5 2 2 12 4" xfId="22221" xr:uid="{00000000-0005-0000-0000-0000C8560000}"/>
    <cellStyle name="Normal 5 2 2 12 4 2" xfId="22222" xr:uid="{00000000-0005-0000-0000-0000C9560000}"/>
    <cellStyle name="Normal 5 2 2 12 4 3" xfId="22223" xr:uid="{00000000-0005-0000-0000-0000CA560000}"/>
    <cellStyle name="Normal 5 2 2 12 4 4" xfId="22224" xr:uid="{00000000-0005-0000-0000-0000CB560000}"/>
    <cellStyle name="Normal 5 2 2 12 4 5" xfId="22225" xr:uid="{00000000-0005-0000-0000-0000CC560000}"/>
    <cellStyle name="Normal 5 2 2 12 4 6" xfId="22226" xr:uid="{00000000-0005-0000-0000-0000CD560000}"/>
    <cellStyle name="Normal 5 2 2 12 4 7" xfId="22227" xr:uid="{00000000-0005-0000-0000-0000CE560000}"/>
    <cellStyle name="Normal 5 2 2 12 4 8" xfId="22228" xr:uid="{00000000-0005-0000-0000-0000CF560000}"/>
    <cellStyle name="Normal 5 2 2 12 5" xfId="22229" xr:uid="{00000000-0005-0000-0000-0000D0560000}"/>
    <cellStyle name="Normal 5 2 2 12 5 2" xfId="22230" xr:uid="{00000000-0005-0000-0000-0000D1560000}"/>
    <cellStyle name="Normal 5 2 2 12 5 3" xfId="22231" xr:uid="{00000000-0005-0000-0000-0000D2560000}"/>
    <cellStyle name="Normal 5 2 2 12 5 4" xfId="22232" xr:uid="{00000000-0005-0000-0000-0000D3560000}"/>
    <cellStyle name="Normal 5 2 2 12 5 5" xfId="22233" xr:uid="{00000000-0005-0000-0000-0000D4560000}"/>
    <cellStyle name="Normal 5 2 2 12 5 6" xfId="22234" xr:uid="{00000000-0005-0000-0000-0000D5560000}"/>
    <cellStyle name="Normal 5 2 2 12 5 7" xfId="22235" xr:uid="{00000000-0005-0000-0000-0000D6560000}"/>
    <cellStyle name="Normal 5 2 2 12 5 8" xfId="22236" xr:uid="{00000000-0005-0000-0000-0000D7560000}"/>
    <cellStyle name="Normal 5 2 2 12 6" xfId="22237" xr:uid="{00000000-0005-0000-0000-0000D8560000}"/>
    <cellStyle name="Normal 5 2 2 12 7" xfId="22238" xr:uid="{00000000-0005-0000-0000-0000D9560000}"/>
    <cellStyle name="Normal 5 2 2 12 8" xfId="22239" xr:uid="{00000000-0005-0000-0000-0000DA560000}"/>
    <cellStyle name="Normal 5 2 2 12 9" xfId="22240" xr:uid="{00000000-0005-0000-0000-0000DB560000}"/>
    <cellStyle name="Normal 5 2 2 13" xfId="22241" xr:uid="{00000000-0005-0000-0000-0000DC560000}"/>
    <cellStyle name="Normal 5 2 2 13 10" xfId="22242" xr:uid="{00000000-0005-0000-0000-0000DD560000}"/>
    <cellStyle name="Normal 5 2 2 13 11" xfId="22243" xr:uid="{00000000-0005-0000-0000-0000DE560000}"/>
    <cellStyle name="Normal 5 2 2 13 12" xfId="22244" xr:uid="{00000000-0005-0000-0000-0000DF560000}"/>
    <cellStyle name="Normal 5 2 2 13 2" xfId="22245" xr:uid="{00000000-0005-0000-0000-0000E0560000}"/>
    <cellStyle name="Normal 5 2 2 13 2 2" xfId="22246" xr:uid="{00000000-0005-0000-0000-0000E1560000}"/>
    <cellStyle name="Normal 5 2 2 13 2 3" xfId="22247" xr:uid="{00000000-0005-0000-0000-0000E2560000}"/>
    <cellStyle name="Normal 5 2 2 13 2 4" xfId="22248" xr:uid="{00000000-0005-0000-0000-0000E3560000}"/>
    <cellStyle name="Normal 5 2 2 13 2 5" xfId="22249" xr:uid="{00000000-0005-0000-0000-0000E4560000}"/>
    <cellStyle name="Normal 5 2 2 13 2 6" xfId="22250" xr:uid="{00000000-0005-0000-0000-0000E5560000}"/>
    <cellStyle name="Normal 5 2 2 13 2 7" xfId="22251" xr:uid="{00000000-0005-0000-0000-0000E6560000}"/>
    <cellStyle name="Normal 5 2 2 13 2 8" xfId="22252" xr:uid="{00000000-0005-0000-0000-0000E7560000}"/>
    <cellStyle name="Normal 5 2 2 13 3" xfId="22253" xr:uid="{00000000-0005-0000-0000-0000E8560000}"/>
    <cellStyle name="Normal 5 2 2 13 3 2" xfId="22254" xr:uid="{00000000-0005-0000-0000-0000E9560000}"/>
    <cellStyle name="Normal 5 2 2 13 3 3" xfId="22255" xr:uid="{00000000-0005-0000-0000-0000EA560000}"/>
    <cellStyle name="Normal 5 2 2 13 3 4" xfId="22256" xr:uid="{00000000-0005-0000-0000-0000EB560000}"/>
    <cellStyle name="Normal 5 2 2 13 3 5" xfId="22257" xr:uid="{00000000-0005-0000-0000-0000EC560000}"/>
    <cellStyle name="Normal 5 2 2 13 3 6" xfId="22258" xr:uid="{00000000-0005-0000-0000-0000ED560000}"/>
    <cellStyle name="Normal 5 2 2 13 3 7" xfId="22259" xr:uid="{00000000-0005-0000-0000-0000EE560000}"/>
    <cellStyle name="Normal 5 2 2 13 3 8" xfId="22260" xr:uid="{00000000-0005-0000-0000-0000EF560000}"/>
    <cellStyle name="Normal 5 2 2 13 4" xfId="22261" xr:uid="{00000000-0005-0000-0000-0000F0560000}"/>
    <cellStyle name="Normal 5 2 2 13 4 2" xfId="22262" xr:uid="{00000000-0005-0000-0000-0000F1560000}"/>
    <cellStyle name="Normal 5 2 2 13 4 3" xfId="22263" xr:uid="{00000000-0005-0000-0000-0000F2560000}"/>
    <cellStyle name="Normal 5 2 2 13 4 4" xfId="22264" xr:uid="{00000000-0005-0000-0000-0000F3560000}"/>
    <cellStyle name="Normal 5 2 2 13 4 5" xfId="22265" xr:uid="{00000000-0005-0000-0000-0000F4560000}"/>
    <cellStyle name="Normal 5 2 2 13 4 6" xfId="22266" xr:uid="{00000000-0005-0000-0000-0000F5560000}"/>
    <cellStyle name="Normal 5 2 2 13 4 7" xfId="22267" xr:uid="{00000000-0005-0000-0000-0000F6560000}"/>
    <cellStyle name="Normal 5 2 2 13 4 8" xfId="22268" xr:uid="{00000000-0005-0000-0000-0000F7560000}"/>
    <cellStyle name="Normal 5 2 2 13 5" xfId="22269" xr:uid="{00000000-0005-0000-0000-0000F8560000}"/>
    <cellStyle name="Normal 5 2 2 13 5 2" xfId="22270" xr:uid="{00000000-0005-0000-0000-0000F9560000}"/>
    <cellStyle name="Normal 5 2 2 13 5 3" xfId="22271" xr:uid="{00000000-0005-0000-0000-0000FA560000}"/>
    <cellStyle name="Normal 5 2 2 13 5 4" xfId="22272" xr:uid="{00000000-0005-0000-0000-0000FB560000}"/>
    <cellStyle name="Normal 5 2 2 13 5 5" xfId="22273" xr:uid="{00000000-0005-0000-0000-0000FC560000}"/>
    <cellStyle name="Normal 5 2 2 13 5 6" xfId="22274" xr:uid="{00000000-0005-0000-0000-0000FD560000}"/>
    <cellStyle name="Normal 5 2 2 13 5 7" xfId="22275" xr:uid="{00000000-0005-0000-0000-0000FE560000}"/>
    <cellStyle name="Normal 5 2 2 13 5 8" xfId="22276" xr:uid="{00000000-0005-0000-0000-0000FF560000}"/>
    <cellStyle name="Normal 5 2 2 13 6" xfId="22277" xr:uid="{00000000-0005-0000-0000-000000570000}"/>
    <cellStyle name="Normal 5 2 2 13 7" xfId="22278" xr:uid="{00000000-0005-0000-0000-000001570000}"/>
    <cellStyle name="Normal 5 2 2 13 8" xfId="22279" xr:uid="{00000000-0005-0000-0000-000002570000}"/>
    <cellStyle name="Normal 5 2 2 13 9" xfId="22280" xr:uid="{00000000-0005-0000-0000-000003570000}"/>
    <cellStyle name="Normal 5 2 2 14" xfId="22281" xr:uid="{00000000-0005-0000-0000-000004570000}"/>
    <cellStyle name="Normal 5 2 2 14 2" xfId="22282" xr:uid="{00000000-0005-0000-0000-000005570000}"/>
    <cellStyle name="Normal 5 2 2 14 3" xfId="22283" xr:uid="{00000000-0005-0000-0000-000006570000}"/>
    <cellStyle name="Normal 5 2 2 14 4" xfId="22284" xr:uid="{00000000-0005-0000-0000-000007570000}"/>
    <cellStyle name="Normal 5 2 2 14 5" xfId="22285" xr:uid="{00000000-0005-0000-0000-000008570000}"/>
    <cellStyle name="Normal 5 2 2 14 6" xfId="22286" xr:uid="{00000000-0005-0000-0000-000009570000}"/>
    <cellStyle name="Normal 5 2 2 14 7" xfId="22287" xr:uid="{00000000-0005-0000-0000-00000A570000}"/>
    <cellStyle name="Normal 5 2 2 14 8" xfId="22288" xr:uid="{00000000-0005-0000-0000-00000B570000}"/>
    <cellStyle name="Normal 5 2 2 15" xfId="22289" xr:uid="{00000000-0005-0000-0000-00000C570000}"/>
    <cellStyle name="Normal 5 2 2 15 2" xfId="22290" xr:uid="{00000000-0005-0000-0000-00000D570000}"/>
    <cellStyle name="Normal 5 2 2 15 3" xfId="22291" xr:uid="{00000000-0005-0000-0000-00000E570000}"/>
    <cellStyle name="Normal 5 2 2 15 4" xfId="22292" xr:uid="{00000000-0005-0000-0000-00000F570000}"/>
    <cellStyle name="Normal 5 2 2 15 5" xfId="22293" xr:uid="{00000000-0005-0000-0000-000010570000}"/>
    <cellStyle name="Normal 5 2 2 15 6" xfId="22294" xr:uid="{00000000-0005-0000-0000-000011570000}"/>
    <cellStyle name="Normal 5 2 2 15 7" xfId="22295" xr:uid="{00000000-0005-0000-0000-000012570000}"/>
    <cellStyle name="Normal 5 2 2 15 8" xfId="22296" xr:uid="{00000000-0005-0000-0000-000013570000}"/>
    <cellStyle name="Normal 5 2 2 16" xfId="22297" xr:uid="{00000000-0005-0000-0000-000014570000}"/>
    <cellStyle name="Normal 5 2 2 16 2" xfId="22298" xr:uid="{00000000-0005-0000-0000-000015570000}"/>
    <cellStyle name="Normal 5 2 2 16 3" xfId="22299" xr:uid="{00000000-0005-0000-0000-000016570000}"/>
    <cellStyle name="Normal 5 2 2 16 4" xfId="22300" xr:uid="{00000000-0005-0000-0000-000017570000}"/>
    <cellStyle name="Normal 5 2 2 16 5" xfId="22301" xr:uid="{00000000-0005-0000-0000-000018570000}"/>
    <cellStyle name="Normal 5 2 2 16 6" xfId="22302" xr:uid="{00000000-0005-0000-0000-000019570000}"/>
    <cellStyle name="Normal 5 2 2 16 7" xfId="22303" xr:uid="{00000000-0005-0000-0000-00001A570000}"/>
    <cellStyle name="Normal 5 2 2 16 8" xfId="22304" xr:uid="{00000000-0005-0000-0000-00001B570000}"/>
    <cellStyle name="Normal 5 2 2 17" xfId="22305" xr:uid="{00000000-0005-0000-0000-00001C570000}"/>
    <cellStyle name="Normal 5 2 2 17 2" xfId="22306" xr:uid="{00000000-0005-0000-0000-00001D570000}"/>
    <cellStyle name="Normal 5 2 2 17 3" xfId="22307" xr:uid="{00000000-0005-0000-0000-00001E570000}"/>
    <cellStyle name="Normal 5 2 2 17 4" xfId="22308" xr:uid="{00000000-0005-0000-0000-00001F570000}"/>
    <cellStyle name="Normal 5 2 2 17 5" xfId="22309" xr:uid="{00000000-0005-0000-0000-000020570000}"/>
    <cellStyle name="Normal 5 2 2 17 6" xfId="22310" xr:uid="{00000000-0005-0000-0000-000021570000}"/>
    <cellStyle name="Normal 5 2 2 17 7" xfId="22311" xr:uid="{00000000-0005-0000-0000-000022570000}"/>
    <cellStyle name="Normal 5 2 2 17 8" xfId="22312" xr:uid="{00000000-0005-0000-0000-000023570000}"/>
    <cellStyle name="Normal 5 2 2 18" xfId="22313" xr:uid="{00000000-0005-0000-0000-000024570000}"/>
    <cellStyle name="Normal 5 2 2 19" xfId="22314" xr:uid="{00000000-0005-0000-0000-000025570000}"/>
    <cellStyle name="Normal 5 2 2 2" xfId="22315" xr:uid="{00000000-0005-0000-0000-000026570000}"/>
    <cellStyle name="Normal 5 2 2 2 10" xfId="22316" xr:uid="{00000000-0005-0000-0000-000027570000}"/>
    <cellStyle name="Normal 5 2 2 2 11" xfId="22317" xr:uid="{00000000-0005-0000-0000-000028570000}"/>
    <cellStyle name="Normal 5 2 2 2 12" xfId="22318" xr:uid="{00000000-0005-0000-0000-000029570000}"/>
    <cellStyle name="Normal 5 2 2 2 2" xfId="22319" xr:uid="{00000000-0005-0000-0000-00002A570000}"/>
    <cellStyle name="Normal 5 2 2 2 2 2" xfId="22320" xr:uid="{00000000-0005-0000-0000-00002B570000}"/>
    <cellStyle name="Normal 5 2 2 2 2 3" xfId="22321" xr:uid="{00000000-0005-0000-0000-00002C570000}"/>
    <cellStyle name="Normal 5 2 2 2 2 4" xfId="22322" xr:uid="{00000000-0005-0000-0000-00002D570000}"/>
    <cellStyle name="Normal 5 2 2 2 2 5" xfId="22323" xr:uid="{00000000-0005-0000-0000-00002E570000}"/>
    <cellStyle name="Normal 5 2 2 2 2 6" xfId="22324" xr:uid="{00000000-0005-0000-0000-00002F570000}"/>
    <cellStyle name="Normal 5 2 2 2 2 7" xfId="22325" xr:uid="{00000000-0005-0000-0000-000030570000}"/>
    <cellStyle name="Normal 5 2 2 2 2 8" xfId="22326" xr:uid="{00000000-0005-0000-0000-000031570000}"/>
    <cellStyle name="Normal 5 2 2 2 3" xfId="22327" xr:uid="{00000000-0005-0000-0000-000032570000}"/>
    <cellStyle name="Normal 5 2 2 2 3 2" xfId="22328" xr:uid="{00000000-0005-0000-0000-000033570000}"/>
    <cellStyle name="Normal 5 2 2 2 3 3" xfId="22329" xr:uid="{00000000-0005-0000-0000-000034570000}"/>
    <cellStyle name="Normal 5 2 2 2 3 4" xfId="22330" xr:uid="{00000000-0005-0000-0000-000035570000}"/>
    <cellStyle name="Normal 5 2 2 2 3 5" xfId="22331" xr:uid="{00000000-0005-0000-0000-000036570000}"/>
    <cellStyle name="Normal 5 2 2 2 3 6" xfId="22332" xr:uid="{00000000-0005-0000-0000-000037570000}"/>
    <cellStyle name="Normal 5 2 2 2 3 7" xfId="22333" xr:uid="{00000000-0005-0000-0000-000038570000}"/>
    <cellStyle name="Normal 5 2 2 2 3 8" xfId="22334" xr:uid="{00000000-0005-0000-0000-000039570000}"/>
    <cellStyle name="Normal 5 2 2 2 4" xfId="22335" xr:uid="{00000000-0005-0000-0000-00003A570000}"/>
    <cellStyle name="Normal 5 2 2 2 4 2" xfId="22336" xr:uid="{00000000-0005-0000-0000-00003B570000}"/>
    <cellStyle name="Normal 5 2 2 2 4 3" xfId="22337" xr:uid="{00000000-0005-0000-0000-00003C570000}"/>
    <cellStyle name="Normal 5 2 2 2 4 4" xfId="22338" xr:uid="{00000000-0005-0000-0000-00003D570000}"/>
    <cellStyle name="Normal 5 2 2 2 4 5" xfId="22339" xr:uid="{00000000-0005-0000-0000-00003E570000}"/>
    <cellStyle name="Normal 5 2 2 2 4 6" xfId="22340" xr:uid="{00000000-0005-0000-0000-00003F570000}"/>
    <cellStyle name="Normal 5 2 2 2 4 7" xfId="22341" xr:uid="{00000000-0005-0000-0000-000040570000}"/>
    <cellStyle name="Normal 5 2 2 2 4 8" xfId="22342" xr:uid="{00000000-0005-0000-0000-000041570000}"/>
    <cellStyle name="Normal 5 2 2 2 5" xfId="22343" xr:uid="{00000000-0005-0000-0000-000042570000}"/>
    <cellStyle name="Normal 5 2 2 2 5 2" xfId="22344" xr:uid="{00000000-0005-0000-0000-000043570000}"/>
    <cellStyle name="Normal 5 2 2 2 5 3" xfId="22345" xr:uid="{00000000-0005-0000-0000-000044570000}"/>
    <cellStyle name="Normal 5 2 2 2 5 4" xfId="22346" xr:uid="{00000000-0005-0000-0000-000045570000}"/>
    <cellStyle name="Normal 5 2 2 2 5 5" xfId="22347" xr:uid="{00000000-0005-0000-0000-000046570000}"/>
    <cellStyle name="Normal 5 2 2 2 5 6" xfId="22348" xr:uid="{00000000-0005-0000-0000-000047570000}"/>
    <cellStyle name="Normal 5 2 2 2 5 7" xfId="22349" xr:uid="{00000000-0005-0000-0000-000048570000}"/>
    <cellStyle name="Normal 5 2 2 2 5 8" xfId="22350" xr:uid="{00000000-0005-0000-0000-000049570000}"/>
    <cellStyle name="Normal 5 2 2 2 6" xfId="22351" xr:uid="{00000000-0005-0000-0000-00004A570000}"/>
    <cellStyle name="Normal 5 2 2 2 7" xfId="22352" xr:uid="{00000000-0005-0000-0000-00004B570000}"/>
    <cellStyle name="Normal 5 2 2 2 8" xfId="22353" xr:uid="{00000000-0005-0000-0000-00004C570000}"/>
    <cellStyle name="Normal 5 2 2 2 9" xfId="22354" xr:uid="{00000000-0005-0000-0000-00004D570000}"/>
    <cellStyle name="Normal 5 2 2 20" xfId="22355" xr:uid="{00000000-0005-0000-0000-00004E570000}"/>
    <cellStyle name="Normal 5 2 2 21" xfId="22356" xr:uid="{00000000-0005-0000-0000-00004F570000}"/>
    <cellStyle name="Normal 5 2 2 22" xfId="22357" xr:uid="{00000000-0005-0000-0000-000050570000}"/>
    <cellStyle name="Normal 5 2 2 23" xfId="22358" xr:uid="{00000000-0005-0000-0000-000051570000}"/>
    <cellStyle name="Normal 5 2 2 24" xfId="22359" xr:uid="{00000000-0005-0000-0000-000052570000}"/>
    <cellStyle name="Normal 5 2 2 3" xfId="22360" xr:uid="{00000000-0005-0000-0000-000053570000}"/>
    <cellStyle name="Normal 5 2 2 3 10" xfId="22361" xr:uid="{00000000-0005-0000-0000-000054570000}"/>
    <cellStyle name="Normal 5 2 2 3 11" xfId="22362" xr:uid="{00000000-0005-0000-0000-000055570000}"/>
    <cellStyle name="Normal 5 2 2 3 12" xfId="22363" xr:uid="{00000000-0005-0000-0000-000056570000}"/>
    <cellStyle name="Normal 5 2 2 3 2" xfId="22364" xr:uid="{00000000-0005-0000-0000-000057570000}"/>
    <cellStyle name="Normal 5 2 2 3 2 2" xfId="22365" xr:uid="{00000000-0005-0000-0000-000058570000}"/>
    <cellStyle name="Normal 5 2 2 3 2 3" xfId="22366" xr:uid="{00000000-0005-0000-0000-000059570000}"/>
    <cellStyle name="Normal 5 2 2 3 2 4" xfId="22367" xr:uid="{00000000-0005-0000-0000-00005A570000}"/>
    <cellStyle name="Normal 5 2 2 3 2 5" xfId="22368" xr:uid="{00000000-0005-0000-0000-00005B570000}"/>
    <cellStyle name="Normal 5 2 2 3 2 6" xfId="22369" xr:uid="{00000000-0005-0000-0000-00005C570000}"/>
    <cellStyle name="Normal 5 2 2 3 2 7" xfId="22370" xr:uid="{00000000-0005-0000-0000-00005D570000}"/>
    <cellStyle name="Normal 5 2 2 3 2 8" xfId="22371" xr:uid="{00000000-0005-0000-0000-00005E570000}"/>
    <cellStyle name="Normal 5 2 2 3 3" xfId="22372" xr:uid="{00000000-0005-0000-0000-00005F570000}"/>
    <cellStyle name="Normal 5 2 2 3 3 2" xfId="22373" xr:uid="{00000000-0005-0000-0000-000060570000}"/>
    <cellStyle name="Normal 5 2 2 3 3 3" xfId="22374" xr:uid="{00000000-0005-0000-0000-000061570000}"/>
    <cellStyle name="Normal 5 2 2 3 3 4" xfId="22375" xr:uid="{00000000-0005-0000-0000-000062570000}"/>
    <cellStyle name="Normal 5 2 2 3 3 5" xfId="22376" xr:uid="{00000000-0005-0000-0000-000063570000}"/>
    <cellStyle name="Normal 5 2 2 3 3 6" xfId="22377" xr:uid="{00000000-0005-0000-0000-000064570000}"/>
    <cellStyle name="Normal 5 2 2 3 3 7" xfId="22378" xr:uid="{00000000-0005-0000-0000-000065570000}"/>
    <cellStyle name="Normal 5 2 2 3 3 8" xfId="22379" xr:uid="{00000000-0005-0000-0000-000066570000}"/>
    <cellStyle name="Normal 5 2 2 3 4" xfId="22380" xr:uid="{00000000-0005-0000-0000-000067570000}"/>
    <cellStyle name="Normal 5 2 2 3 4 2" xfId="22381" xr:uid="{00000000-0005-0000-0000-000068570000}"/>
    <cellStyle name="Normal 5 2 2 3 4 3" xfId="22382" xr:uid="{00000000-0005-0000-0000-000069570000}"/>
    <cellStyle name="Normal 5 2 2 3 4 4" xfId="22383" xr:uid="{00000000-0005-0000-0000-00006A570000}"/>
    <cellStyle name="Normal 5 2 2 3 4 5" xfId="22384" xr:uid="{00000000-0005-0000-0000-00006B570000}"/>
    <cellStyle name="Normal 5 2 2 3 4 6" xfId="22385" xr:uid="{00000000-0005-0000-0000-00006C570000}"/>
    <cellStyle name="Normal 5 2 2 3 4 7" xfId="22386" xr:uid="{00000000-0005-0000-0000-00006D570000}"/>
    <cellStyle name="Normal 5 2 2 3 4 8" xfId="22387" xr:uid="{00000000-0005-0000-0000-00006E570000}"/>
    <cellStyle name="Normal 5 2 2 3 5" xfId="22388" xr:uid="{00000000-0005-0000-0000-00006F570000}"/>
    <cellStyle name="Normal 5 2 2 3 5 2" xfId="22389" xr:uid="{00000000-0005-0000-0000-000070570000}"/>
    <cellStyle name="Normal 5 2 2 3 5 3" xfId="22390" xr:uid="{00000000-0005-0000-0000-000071570000}"/>
    <cellStyle name="Normal 5 2 2 3 5 4" xfId="22391" xr:uid="{00000000-0005-0000-0000-000072570000}"/>
    <cellStyle name="Normal 5 2 2 3 5 5" xfId="22392" xr:uid="{00000000-0005-0000-0000-000073570000}"/>
    <cellStyle name="Normal 5 2 2 3 5 6" xfId="22393" xr:uid="{00000000-0005-0000-0000-000074570000}"/>
    <cellStyle name="Normal 5 2 2 3 5 7" xfId="22394" xr:uid="{00000000-0005-0000-0000-000075570000}"/>
    <cellStyle name="Normal 5 2 2 3 5 8" xfId="22395" xr:uid="{00000000-0005-0000-0000-000076570000}"/>
    <cellStyle name="Normal 5 2 2 3 6" xfId="22396" xr:uid="{00000000-0005-0000-0000-000077570000}"/>
    <cellStyle name="Normal 5 2 2 3 7" xfId="22397" xr:uid="{00000000-0005-0000-0000-000078570000}"/>
    <cellStyle name="Normal 5 2 2 3 8" xfId="22398" xr:uid="{00000000-0005-0000-0000-000079570000}"/>
    <cellStyle name="Normal 5 2 2 3 9" xfId="22399" xr:uid="{00000000-0005-0000-0000-00007A570000}"/>
    <cellStyle name="Normal 5 2 2 4" xfId="22400" xr:uid="{00000000-0005-0000-0000-00007B570000}"/>
    <cellStyle name="Normal 5 2 2 4 10" xfId="22401" xr:uid="{00000000-0005-0000-0000-00007C570000}"/>
    <cellStyle name="Normal 5 2 2 4 11" xfId="22402" xr:uid="{00000000-0005-0000-0000-00007D570000}"/>
    <cellStyle name="Normal 5 2 2 4 12" xfId="22403" xr:uid="{00000000-0005-0000-0000-00007E570000}"/>
    <cellStyle name="Normal 5 2 2 4 2" xfId="22404" xr:uid="{00000000-0005-0000-0000-00007F570000}"/>
    <cellStyle name="Normal 5 2 2 4 2 2" xfId="22405" xr:uid="{00000000-0005-0000-0000-000080570000}"/>
    <cellStyle name="Normal 5 2 2 4 2 3" xfId="22406" xr:uid="{00000000-0005-0000-0000-000081570000}"/>
    <cellStyle name="Normal 5 2 2 4 2 4" xfId="22407" xr:uid="{00000000-0005-0000-0000-000082570000}"/>
    <cellStyle name="Normal 5 2 2 4 2 5" xfId="22408" xr:uid="{00000000-0005-0000-0000-000083570000}"/>
    <cellStyle name="Normal 5 2 2 4 2 6" xfId="22409" xr:uid="{00000000-0005-0000-0000-000084570000}"/>
    <cellStyle name="Normal 5 2 2 4 2 7" xfId="22410" xr:uid="{00000000-0005-0000-0000-000085570000}"/>
    <cellStyle name="Normal 5 2 2 4 2 8" xfId="22411" xr:uid="{00000000-0005-0000-0000-000086570000}"/>
    <cellStyle name="Normal 5 2 2 4 3" xfId="22412" xr:uid="{00000000-0005-0000-0000-000087570000}"/>
    <cellStyle name="Normal 5 2 2 4 3 2" xfId="22413" xr:uid="{00000000-0005-0000-0000-000088570000}"/>
    <cellStyle name="Normal 5 2 2 4 3 3" xfId="22414" xr:uid="{00000000-0005-0000-0000-000089570000}"/>
    <cellStyle name="Normal 5 2 2 4 3 4" xfId="22415" xr:uid="{00000000-0005-0000-0000-00008A570000}"/>
    <cellStyle name="Normal 5 2 2 4 3 5" xfId="22416" xr:uid="{00000000-0005-0000-0000-00008B570000}"/>
    <cellStyle name="Normal 5 2 2 4 3 6" xfId="22417" xr:uid="{00000000-0005-0000-0000-00008C570000}"/>
    <cellStyle name="Normal 5 2 2 4 3 7" xfId="22418" xr:uid="{00000000-0005-0000-0000-00008D570000}"/>
    <cellStyle name="Normal 5 2 2 4 3 8" xfId="22419" xr:uid="{00000000-0005-0000-0000-00008E570000}"/>
    <cellStyle name="Normal 5 2 2 4 4" xfId="22420" xr:uid="{00000000-0005-0000-0000-00008F570000}"/>
    <cellStyle name="Normal 5 2 2 4 4 2" xfId="22421" xr:uid="{00000000-0005-0000-0000-000090570000}"/>
    <cellStyle name="Normal 5 2 2 4 4 3" xfId="22422" xr:uid="{00000000-0005-0000-0000-000091570000}"/>
    <cellStyle name="Normal 5 2 2 4 4 4" xfId="22423" xr:uid="{00000000-0005-0000-0000-000092570000}"/>
    <cellStyle name="Normal 5 2 2 4 4 5" xfId="22424" xr:uid="{00000000-0005-0000-0000-000093570000}"/>
    <cellStyle name="Normal 5 2 2 4 4 6" xfId="22425" xr:uid="{00000000-0005-0000-0000-000094570000}"/>
    <cellStyle name="Normal 5 2 2 4 4 7" xfId="22426" xr:uid="{00000000-0005-0000-0000-000095570000}"/>
    <cellStyle name="Normal 5 2 2 4 4 8" xfId="22427" xr:uid="{00000000-0005-0000-0000-000096570000}"/>
    <cellStyle name="Normal 5 2 2 4 5" xfId="22428" xr:uid="{00000000-0005-0000-0000-000097570000}"/>
    <cellStyle name="Normal 5 2 2 4 5 2" xfId="22429" xr:uid="{00000000-0005-0000-0000-000098570000}"/>
    <cellStyle name="Normal 5 2 2 4 5 3" xfId="22430" xr:uid="{00000000-0005-0000-0000-000099570000}"/>
    <cellStyle name="Normal 5 2 2 4 5 4" xfId="22431" xr:uid="{00000000-0005-0000-0000-00009A570000}"/>
    <cellStyle name="Normal 5 2 2 4 5 5" xfId="22432" xr:uid="{00000000-0005-0000-0000-00009B570000}"/>
    <cellStyle name="Normal 5 2 2 4 5 6" xfId="22433" xr:uid="{00000000-0005-0000-0000-00009C570000}"/>
    <cellStyle name="Normal 5 2 2 4 5 7" xfId="22434" xr:uid="{00000000-0005-0000-0000-00009D570000}"/>
    <cellStyle name="Normal 5 2 2 4 5 8" xfId="22435" xr:uid="{00000000-0005-0000-0000-00009E570000}"/>
    <cellStyle name="Normal 5 2 2 4 6" xfId="22436" xr:uid="{00000000-0005-0000-0000-00009F570000}"/>
    <cellStyle name="Normal 5 2 2 4 7" xfId="22437" xr:uid="{00000000-0005-0000-0000-0000A0570000}"/>
    <cellStyle name="Normal 5 2 2 4 8" xfId="22438" xr:uid="{00000000-0005-0000-0000-0000A1570000}"/>
    <cellStyle name="Normal 5 2 2 4 9" xfId="22439" xr:uid="{00000000-0005-0000-0000-0000A2570000}"/>
    <cellStyle name="Normal 5 2 2 5" xfId="22440" xr:uid="{00000000-0005-0000-0000-0000A3570000}"/>
    <cellStyle name="Normal 5 2 2 5 10" xfId="22441" xr:uid="{00000000-0005-0000-0000-0000A4570000}"/>
    <cellStyle name="Normal 5 2 2 5 11" xfId="22442" xr:uid="{00000000-0005-0000-0000-0000A5570000}"/>
    <cellStyle name="Normal 5 2 2 5 12" xfId="22443" xr:uid="{00000000-0005-0000-0000-0000A6570000}"/>
    <cellStyle name="Normal 5 2 2 5 2" xfId="22444" xr:uid="{00000000-0005-0000-0000-0000A7570000}"/>
    <cellStyle name="Normal 5 2 2 5 2 2" xfId="22445" xr:uid="{00000000-0005-0000-0000-0000A8570000}"/>
    <cellStyle name="Normal 5 2 2 5 2 3" xfId="22446" xr:uid="{00000000-0005-0000-0000-0000A9570000}"/>
    <cellStyle name="Normal 5 2 2 5 2 4" xfId="22447" xr:uid="{00000000-0005-0000-0000-0000AA570000}"/>
    <cellStyle name="Normal 5 2 2 5 2 5" xfId="22448" xr:uid="{00000000-0005-0000-0000-0000AB570000}"/>
    <cellStyle name="Normal 5 2 2 5 2 6" xfId="22449" xr:uid="{00000000-0005-0000-0000-0000AC570000}"/>
    <cellStyle name="Normal 5 2 2 5 2 7" xfId="22450" xr:uid="{00000000-0005-0000-0000-0000AD570000}"/>
    <cellStyle name="Normal 5 2 2 5 2 8" xfId="22451" xr:uid="{00000000-0005-0000-0000-0000AE570000}"/>
    <cellStyle name="Normal 5 2 2 5 3" xfId="22452" xr:uid="{00000000-0005-0000-0000-0000AF570000}"/>
    <cellStyle name="Normal 5 2 2 5 3 2" xfId="22453" xr:uid="{00000000-0005-0000-0000-0000B0570000}"/>
    <cellStyle name="Normal 5 2 2 5 3 3" xfId="22454" xr:uid="{00000000-0005-0000-0000-0000B1570000}"/>
    <cellStyle name="Normal 5 2 2 5 3 4" xfId="22455" xr:uid="{00000000-0005-0000-0000-0000B2570000}"/>
    <cellStyle name="Normal 5 2 2 5 3 5" xfId="22456" xr:uid="{00000000-0005-0000-0000-0000B3570000}"/>
    <cellStyle name="Normal 5 2 2 5 3 6" xfId="22457" xr:uid="{00000000-0005-0000-0000-0000B4570000}"/>
    <cellStyle name="Normal 5 2 2 5 3 7" xfId="22458" xr:uid="{00000000-0005-0000-0000-0000B5570000}"/>
    <cellStyle name="Normal 5 2 2 5 3 8" xfId="22459" xr:uid="{00000000-0005-0000-0000-0000B6570000}"/>
    <cellStyle name="Normal 5 2 2 5 4" xfId="22460" xr:uid="{00000000-0005-0000-0000-0000B7570000}"/>
    <cellStyle name="Normal 5 2 2 5 4 2" xfId="22461" xr:uid="{00000000-0005-0000-0000-0000B8570000}"/>
    <cellStyle name="Normal 5 2 2 5 4 3" xfId="22462" xr:uid="{00000000-0005-0000-0000-0000B9570000}"/>
    <cellStyle name="Normal 5 2 2 5 4 4" xfId="22463" xr:uid="{00000000-0005-0000-0000-0000BA570000}"/>
    <cellStyle name="Normal 5 2 2 5 4 5" xfId="22464" xr:uid="{00000000-0005-0000-0000-0000BB570000}"/>
    <cellStyle name="Normal 5 2 2 5 4 6" xfId="22465" xr:uid="{00000000-0005-0000-0000-0000BC570000}"/>
    <cellStyle name="Normal 5 2 2 5 4 7" xfId="22466" xr:uid="{00000000-0005-0000-0000-0000BD570000}"/>
    <cellStyle name="Normal 5 2 2 5 4 8" xfId="22467" xr:uid="{00000000-0005-0000-0000-0000BE570000}"/>
    <cellStyle name="Normal 5 2 2 5 5" xfId="22468" xr:uid="{00000000-0005-0000-0000-0000BF570000}"/>
    <cellStyle name="Normal 5 2 2 5 5 2" xfId="22469" xr:uid="{00000000-0005-0000-0000-0000C0570000}"/>
    <cellStyle name="Normal 5 2 2 5 5 3" xfId="22470" xr:uid="{00000000-0005-0000-0000-0000C1570000}"/>
    <cellStyle name="Normal 5 2 2 5 5 4" xfId="22471" xr:uid="{00000000-0005-0000-0000-0000C2570000}"/>
    <cellStyle name="Normal 5 2 2 5 5 5" xfId="22472" xr:uid="{00000000-0005-0000-0000-0000C3570000}"/>
    <cellStyle name="Normal 5 2 2 5 5 6" xfId="22473" xr:uid="{00000000-0005-0000-0000-0000C4570000}"/>
    <cellStyle name="Normal 5 2 2 5 5 7" xfId="22474" xr:uid="{00000000-0005-0000-0000-0000C5570000}"/>
    <cellStyle name="Normal 5 2 2 5 5 8" xfId="22475" xr:uid="{00000000-0005-0000-0000-0000C6570000}"/>
    <cellStyle name="Normal 5 2 2 5 6" xfId="22476" xr:uid="{00000000-0005-0000-0000-0000C7570000}"/>
    <cellStyle name="Normal 5 2 2 5 7" xfId="22477" xr:uid="{00000000-0005-0000-0000-0000C8570000}"/>
    <cellStyle name="Normal 5 2 2 5 8" xfId="22478" xr:uid="{00000000-0005-0000-0000-0000C9570000}"/>
    <cellStyle name="Normal 5 2 2 5 9" xfId="22479" xr:uid="{00000000-0005-0000-0000-0000CA570000}"/>
    <cellStyle name="Normal 5 2 2 6" xfId="22480" xr:uid="{00000000-0005-0000-0000-0000CB570000}"/>
    <cellStyle name="Normal 5 2 2 6 10" xfId="22481" xr:uid="{00000000-0005-0000-0000-0000CC570000}"/>
    <cellStyle name="Normal 5 2 2 6 11" xfId="22482" xr:uid="{00000000-0005-0000-0000-0000CD570000}"/>
    <cellStyle name="Normal 5 2 2 6 12" xfId="22483" xr:uid="{00000000-0005-0000-0000-0000CE570000}"/>
    <cellStyle name="Normal 5 2 2 6 2" xfId="22484" xr:uid="{00000000-0005-0000-0000-0000CF570000}"/>
    <cellStyle name="Normal 5 2 2 6 2 2" xfId="22485" xr:uid="{00000000-0005-0000-0000-0000D0570000}"/>
    <cellStyle name="Normal 5 2 2 6 2 3" xfId="22486" xr:uid="{00000000-0005-0000-0000-0000D1570000}"/>
    <cellStyle name="Normal 5 2 2 6 2 4" xfId="22487" xr:uid="{00000000-0005-0000-0000-0000D2570000}"/>
    <cellStyle name="Normal 5 2 2 6 2 5" xfId="22488" xr:uid="{00000000-0005-0000-0000-0000D3570000}"/>
    <cellStyle name="Normal 5 2 2 6 2 6" xfId="22489" xr:uid="{00000000-0005-0000-0000-0000D4570000}"/>
    <cellStyle name="Normal 5 2 2 6 2 7" xfId="22490" xr:uid="{00000000-0005-0000-0000-0000D5570000}"/>
    <cellStyle name="Normal 5 2 2 6 2 8" xfId="22491" xr:uid="{00000000-0005-0000-0000-0000D6570000}"/>
    <cellStyle name="Normal 5 2 2 6 3" xfId="22492" xr:uid="{00000000-0005-0000-0000-0000D7570000}"/>
    <cellStyle name="Normal 5 2 2 6 3 2" xfId="22493" xr:uid="{00000000-0005-0000-0000-0000D8570000}"/>
    <cellStyle name="Normal 5 2 2 6 3 3" xfId="22494" xr:uid="{00000000-0005-0000-0000-0000D9570000}"/>
    <cellStyle name="Normal 5 2 2 6 3 4" xfId="22495" xr:uid="{00000000-0005-0000-0000-0000DA570000}"/>
    <cellStyle name="Normal 5 2 2 6 3 5" xfId="22496" xr:uid="{00000000-0005-0000-0000-0000DB570000}"/>
    <cellStyle name="Normal 5 2 2 6 3 6" xfId="22497" xr:uid="{00000000-0005-0000-0000-0000DC570000}"/>
    <cellStyle name="Normal 5 2 2 6 3 7" xfId="22498" xr:uid="{00000000-0005-0000-0000-0000DD570000}"/>
    <cellStyle name="Normal 5 2 2 6 3 8" xfId="22499" xr:uid="{00000000-0005-0000-0000-0000DE570000}"/>
    <cellStyle name="Normal 5 2 2 6 4" xfId="22500" xr:uid="{00000000-0005-0000-0000-0000DF570000}"/>
    <cellStyle name="Normal 5 2 2 6 4 2" xfId="22501" xr:uid="{00000000-0005-0000-0000-0000E0570000}"/>
    <cellStyle name="Normal 5 2 2 6 4 3" xfId="22502" xr:uid="{00000000-0005-0000-0000-0000E1570000}"/>
    <cellStyle name="Normal 5 2 2 6 4 4" xfId="22503" xr:uid="{00000000-0005-0000-0000-0000E2570000}"/>
    <cellStyle name="Normal 5 2 2 6 4 5" xfId="22504" xr:uid="{00000000-0005-0000-0000-0000E3570000}"/>
    <cellStyle name="Normal 5 2 2 6 4 6" xfId="22505" xr:uid="{00000000-0005-0000-0000-0000E4570000}"/>
    <cellStyle name="Normal 5 2 2 6 4 7" xfId="22506" xr:uid="{00000000-0005-0000-0000-0000E5570000}"/>
    <cellStyle name="Normal 5 2 2 6 4 8" xfId="22507" xr:uid="{00000000-0005-0000-0000-0000E6570000}"/>
    <cellStyle name="Normal 5 2 2 6 5" xfId="22508" xr:uid="{00000000-0005-0000-0000-0000E7570000}"/>
    <cellStyle name="Normal 5 2 2 6 5 2" xfId="22509" xr:uid="{00000000-0005-0000-0000-0000E8570000}"/>
    <cellStyle name="Normal 5 2 2 6 5 3" xfId="22510" xr:uid="{00000000-0005-0000-0000-0000E9570000}"/>
    <cellStyle name="Normal 5 2 2 6 5 4" xfId="22511" xr:uid="{00000000-0005-0000-0000-0000EA570000}"/>
    <cellStyle name="Normal 5 2 2 6 5 5" xfId="22512" xr:uid="{00000000-0005-0000-0000-0000EB570000}"/>
    <cellStyle name="Normal 5 2 2 6 5 6" xfId="22513" xr:uid="{00000000-0005-0000-0000-0000EC570000}"/>
    <cellStyle name="Normal 5 2 2 6 5 7" xfId="22514" xr:uid="{00000000-0005-0000-0000-0000ED570000}"/>
    <cellStyle name="Normal 5 2 2 6 5 8" xfId="22515" xr:uid="{00000000-0005-0000-0000-0000EE570000}"/>
    <cellStyle name="Normal 5 2 2 6 6" xfId="22516" xr:uid="{00000000-0005-0000-0000-0000EF570000}"/>
    <cellStyle name="Normal 5 2 2 6 7" xfId="22517" xr:uid="{00000000-0005-0000-0000-0000F0570000}"/>
    <cellStyle name="Normal 5 2 2 6 8" xfId="22518" xr:uid="{00000000-0005-0000-0000-0000F1570000}"/>
    <cellStyle name="Normal 5 2 2 6 9" xfId="22519" xr:uid="{00000000-0005-0000-0000-0000F2570000}"/>
    <cellStyle name="Normal 5 2 2 7" xfId="22520" xr:uid="{00000000-0005-0000-0000-0000F3570000}"/>
    <cellStyle name="Normal 5 2 2 7 10" xfId="22521" xr:uid="{00000000-0005-0000-0000-0000F4570000}"/>
    <cellStyle name="Normal 5 2 2 7 11" xfId="22522" xr:uid="{00000000-0005-0000-0000-0000F5570000}"/>
    <cellStyle name="Normal 5 2 2 7 12" xfId="22523" xr:uid="{00000000-0005-0000-0000-0000F6570000}"/>
    <cellStyle name="Normal 5 2 2 7 2" xfId="22524" xr:uid="{00000000-0005-0000-0000-0000F7570000}"/>
    <cellStyle name="Normal 5 2 2 7 2 2" xfId="22525" xr:uid="{00000000-0005-0000-0000-0000F8570000}"/>
    <cellStyle name="Normal 5 2 2 7 2 3" xfId="22526" xr:uid="{00000000-0005-0000-0000-0000F9570000}"/>
    <cellStyle name="Normal 5 2 2 7 2 4" xfId="22527" xr:uid="{00000000-0005-0000-0000-0000FA570000}"/>
    <cellStyle name="Normal 5 2 2 7 2 5" xfId="22528" xr:uid="{00000000-0005-0000-0000-0000FB570000}"/>
    <cellStyle name="Normal 5 2 2 7 2 6" xfId="22529" xr:uid="{00000000-0005-0000-0000-0000FC570000}"/>
    <cellStyle name="Normal 5 2 2 7 2 7" xfId="22530" xr:uid="{00000000-0005-0000-0000-0000FD570000}"/>
    <cellStyle name="Normal 5 2 2 7 2 8" xfId="22531" xr:uid="{00000000-0005-0000-0000-0000FE570000}"/>
    <cellStyle name="Normal 5 2 2 7 3" xfId="22532" xr:uid="{00000000-0005-0000-0000-0000FF570000}"/>
    <cellStyle name="Normal 5 2 2 7 3 2" xfId="22533" xr:uid="{00000000-0005-0000-0000-000000580000}"/>
    <cellStyle name="Normal 5 2 2 7 3 3" xfId="22534" xr:uid="{00000000-0005-0000-0000-000001580000}"/>
    <cellStyle name="Normal 5 2 2 7 3 4" xfId="22535" xr:uid="{00000000-0005-0000-0000-000002580000}"/>
    <cellStyle name="Normal 5 2 2 7 3 5" xfId="22536" xr:uid="{00000000-0005-0000-0000-000003580000}"/>
    <cellStyle name="Normal 5 2 2 7 3 6" xfId="22537" xr:uid="{00000000-0005-0000-0000-000004580000}"/>
    <cellStyle name="Normal 5 2 2 7 3 7" xfId="22538" xr:uid="{00000000-0005-0000-0000-000005580000}"/>
    <cellStyle name="Normal 5 2 2 7 3 8" xfId="22539" xr:uid="{00000000-0005-0000-0000-000006580000}"/>
    <cellStyle name="Normal 5 2 2 7 4" xfId="22540" xr:uid="{00000000-0005-0000-0000-000007580000}"/>
    <cellStyle name="Normal 5 2 2 7 4 2" xfId="22541" xr:uid="{00000000-0005-0000-0000-000008580000}"/>
    <cellStyle name="Normal 5 2 2 7 4 3" xfId="22542" xr:uid="{00000000-0005-0000-0000-000009580000}"/>
    <cellStyle name="Normal 5 2 2 7 4 4" xfId="22543" xr:uid="{00000000-0005-0000-0000-00000A580000}"/>
    <cellStyle name="Normal 5 2 2 7 4 5" xfId="22544" xr:uid="{00000000-0005-0000-0000-00000B580000}"/>
    <cellStyle name="Normal 5 2 2 7 4 6" xfId="22545" xr:uid="{00000000-0005-0000-0000-00000C580000}"/>
    <cellStyle name="Normal 5 2 2 7 4 7" xfId="22546" xr:uid="{00000000-0005-0000-0000-00000D580000}"/>
    <cellStyle name="Normal 5 2 2 7 4 8" xfId="22547" xr:uid="{00000000-0005-0000-0000-00000E580000}"/>
    <cellStyle name="Normal 5 2 2 7 5" xfId="22548" xr:uid="{00000000-0005-0000-0000-00000F580000}"/>
    <cellStyle name="Normal 5 2 2 7 5 2" xfId="22549" xr:uid="{00000000-0005-0000-0000-000010580000}"/>
    <cellStyle name="Normal 5 2 2 7 5 3" xfId="22550" xr:uid="{00000000-0005-0000-0000-000011580000}"/>
    <cellStyle name="Normal 5 2 2 7 5 4" xfId="22551" xr:uid="{00000000-0005-0000-0000-000012580000}"/>
    <cellStyle name="Normal 5 2 2 7 5 5" xfId="22552" xr:uid="{00000000-0005-0000-0000-000013580000}"/>
    <cellStyle name="Normal 5 2 2 7 5 6" xfId="22553" xr:uid="{00000000-0005-0000-0000-000014580000}"/>
    <cellStyle name="Normal 5 2 2 7 5 7" xfId="22554" xr:uid="{00000000-0005-0000-0000-000015580000}"/>
    <cellStyle name="Normal 5 2 2 7 5 8" xfId="22555" xr:uid="{00000000-0005-0000-0000-000016580000}"/>
    <cellStyle name="Normal 5 2 2 7 6" xfId="22556" xr:uid="{00000000-0005-0000-0000-000017580000}"/>
    <cellStyle name="Normal 5 2 2 7 7" xfId="22557" xr:uid="{00000000-0005-0000-0000-000018580000}"/>
    <cellStyle name="Normal 5 2 2 7 8" xfId="22558" xr:uid="{00000000-0005-0000-0000-000019580000}"/>
    <cellStyle name="Normal 5 2 2 7 9" xfId="22559" xr:uid="{00000000-0005-0000-0000-00001A580000}"/>
    <cellStyle name="Normal 5 2 2 8" xfId="22560" xr:uid="{00000000-0005-0000-0000-00001B580000}"/>
    <cellStyle name="Normal 5 2 2 8 10" xfId="22561" xr:uid="{00000000-0005-0000-0000-00001C580000}"/>
    <cellStyle name="Normal 5 2 2 8 11" xfId="22562" xr:uid="{00000000-0005-0000-0000-00001D580000}"/>
    <cellStyle name="Normal 5 2 2 8 12" xfId="22563" xr:uid="{00000000-0005-0000-0000-00001E580000}"/>
    <cellStyle name="Normal 5 2 2 8 2" xfId="22564" xr:uid="{00000000-0005-0000-0000-00001F580000}"/>
    <cellStyle name="Normal 5 2 2 8 2 2" xfId="22565" xr:uid="{00000000-0005-0000-0000-000020580000}"/>
    <cellStyle name="Normal 5 2 2 8 2 3" xfId="22566" xr:uid="{00000000-0005-0000-0000-000021580000}"/>
    <cellStyle name="Normal 5 2 2 8 2 4" xfId="22567" xr:uid="{00000000-0005-0000-0000-000022580000}"/>
    <cellStyle name="Normal 5 2 2 8 2 5" xfId="22568" xr:uid="{00000000-0005-0000-0000-000023580000}"/>
    <cellStyle name="Normal 5 2 2 8 2 6" xfId="22569" xr:uid="{00000000-0005-0000-0000-000024580000}"/>
    <cellStyle name="Normal 5 2 2 8 2 7" xfId="22570" xr:uid="{00000000-0005-0000-0000-000025580000}"/>
    <cellStyle name="Normal 5 2 2 8 2 8" xfId="22571" xr:uid="{00000000-0005-0000-0000-000026580000}"/>
    <cellStyle name="Normal 5 2 2 8 3" xfId="22572" xr:uid="{00000000-0005-0000-0000-000027580000}"/>
    <cellStyle name="Normal 5 2 2 8 3 2" xfId="22573" xr:uid="{00000000-0005-0000-0000-000028580000}"/>
    <cellStyle name="Normal 5 2 2 8 3 3" xfId="22574" xr:uid="{00000000-0005-0000-0000-000029580000}"/>
    <cellStyle name="Normal 5 2 2 8 3 4" xfId="22575" xr:uid="{00000000-0005-0000-0000-00002A580000}"/>
    <cellStyle name="Normal 5 2 2 8 3 5" xfId="22576" xr:uid="{00000000-0005-0000-0000-00002B580000}"/>
    <cellStyle name="Normal 5 2 2 8 3 6" xfId="22577" xr:uid="{00000000-0005-0000-0000-00002C580000}"/>
    <cellStyle name="Normal 5 2 2 8 3 7" xfId="22578" xr:uid="{00000000-0005-0000-0000-00002D580000}"/>
    <cellStyle name="Normal 5 2 2 8 3 8" xfId="22579" xr:uid="{00000000-0005-0000-0000-00002E580000}"/>
    <cellStyle name="Normal 5 2 2 8 4" xfId="22580" xr:uid="{00000000-0005-0000-0000-00002F580000}"/>
    <cellStyle name="Normal 5 2 2 8 4 2" xfId="22581" xr:uid="{00000000-0005-0000-0000-000030580000}"/>
    <cellStyle name="Normal 5 2 2 8 4 3" xfId="22582" xr:uid="{00000000-0005-0000-0000-000031580000}"/>
    <cellStyle name="Normal 5 2 2 8 4 4" xfId="22583" xr:uid="{00000000-0005-0000-0000-000032580000}"/>
    <cellStyle name="Normal 5 2 2 8 4 5" xfId="22584" xr:uid="{00000000-0005-0000-0000-000033580000}"/>
    <cellStyle name="Normal 5 2 2 8 4 6" xfId="22585" xr:uid="{00000000-0005-0000-0000-000034580000}"/>
    <cellStyle name="Normal 5 2 2 8 4 7" xfId="22586" xr:uid="{00000000-0005-0000-0000-000035580000}"/>
    <cellStyle name="Normal 5 2 2 8 4 8" xfId="22587" xr:uid="{00000000-0005-0000-0000-000036580000}"/>
    <cellStyle name="Normal 5 2 2 8 5" xfId="22588" xr:uid="{00000000-0005-0000-0000-000037580000}"/>
    <cellStyle name="Normal 5 2 2 8 5 2" xfId="22589" xr:uid="{00000000-0005-0000-0000-000038580000}"/>
    <cellStyle name="Normal 5 2 2 8 5 3" xfId="22590" xr:uid="{00000000-0005-0000-0000-000039580000}"/>
    <cellStyle name="Normal 5 2 2 8 5 4" xfId="22591" xr:uid="{00000000-0005-0000-0000-00003A580000}"/>
    <cellStyle name="Normal 5 2 2 8 5 5" xfId="22592" xr:uid="{00000000-0005-0000-0000-00003B580000}"/>
    <cellStyle name="Normal 5 2 2 8 5 6" xfId="22593" xr:uid="{00000000-0005-0000-0000-00003C580000}"/>
    <cellStyle name="Normal 5 2 2 8 5 7" xfId="22594" xr:uid="{00000000-0005-0000-0000-00003D580000}"/>
    <cellStyle name="Normal 5 2 2 8 5 8" xfId="22595" xr:uid="{00000000-0005-0000-0000-00003E580000}"/>
    <cellStyle name="Normal 5 2 2 8 6" xfId="22596" xr:uid="{00000000-0005-0000-0000-00003F580000}"/>
    <cellStyle name="Normal 5 2 2 8 7" xfId="22597" xr:uid="{00000000-0005-0000-0000-000040580000}"/>
    <cellStyle name="Normal 5 2 2 8 8" xfId="22598" xr:uid="{00000000-0005-0000-0000-000041580000}"/>
    <cellStyle name="Normal 5 2 2 8 9" xfId="22599" xr:uid="{00000000-0005-0000-0000-000042580000}"/>
    <cellStyle name="Normal 5 2 2 9" xfId="22600" xr:uid="{00000000-0005-0000-0000-000043580000}"/>
    <cellStyle name="Normal 5 2 2 9 10" xfId="22601" xr:uid="{00000000-0005-0000-0000-000044580000}"/>
    <cellStyle name="Normal 5 2 2 9 11" xfId="22602" xr:uid="{00000000-0005-0000-0000-000045580000}"/>
    <cellStyle name="Normal 5 2 2 9 12" xfId="22603" xr:uid="{00000000-0005-0000-0000-000046580000}"/>
    <cellStyle name="Normal 5 2 2 9 2" xfId="22604" xr:uid="{00000000-0005-0000-0000-000047580000}"/>
    <cellStyle name="Normal 5 2 2 9 2 2" xfId="22605" xr:uid="{00000000-0005-0000-0000-000048580000}"/>
    <cellStyle name="Normal 5 2 2 9 2 3" xfId="22606" xr:uid="{00000000-0005-0000-0000-000049580000}"/>
    <cellStyle name="Normal 5 2 2 9 2 4" xfId="22607" xr:uid="{00000000-0005-0000-0000-00004A580000}"/>
    <cellStyle name="Normal 5 2 2 9 2 5" xfId="22608" xr:uid="{00000000-0005-0000-0000-00004B580000}"/>
    <cellStyle name="Normal 5 2 2 9 2 6" xfId="22609" xr:uid="{00000000-0005-0000-0000-00004C580000}"/>
    <cellStyle name="Normal 5 2 2 9 2 7" xfId="22610" xr:uid="{00000000-0005-0000-0000-00004D580000}"/>
    <cellStyle name="Normal 5 2 2 9 2 8" xfId="22611" xr:uid="{00000000-0005-0000-0000-00004E580000}"/>
    <cellStyle name="Normal 5 2 2 9 3" xfId="22612" xr:uid="{00000000-0005-0000-0000-00004F580000}"/>
    <cellStyle name="Normal 5 2 2 9 3 2" xfId="22613" xr:uid="{00000000-0005-0000-0000-000050580000}"/>
    <cellStyle name="Normal 5 2 2 9 3 3" xfId="22614" xr:uid="{00000000-0005-0000-0000-000051580000}"/>
    <cellStyle name="Normal 5 2 2 9 3 4" xfId="22615" xr:uid="{00000000-0005-0000-0000-000052580000}"/>
    <cellStyle name="Normal 5 2 2 9 3 5" xfId="22616" xr:uid="{00000000-0005-0000-0000-000053580000}"/>
    <cellStyle name="Normal 5 2 2 9 3 6" xfId="22617" xr:uid="{00000000-0005-0000-0000-000054580000}"/>
    <cellStyle name="Normal 5 2 2 9 3 7" xfId="22618" xr:uid="{00000000-0005-0000-0000-000055580000}"/>
    <cellStyle name="Normal 5 2 2 9 3 8" xfId="22619" xr:uid="{00000000-0005-0000-0000-000056580000}"/>
    <cellStyle name="Normal 5 2 2 9 4" xfId="22620" xr:uid="{00000000-0005-0000-0000-000057580000}"/>
    <cellStyle name="Normal 5 2 2 9 4 2" xfId="22621" xr:uid="{00000000-0005-0000-0000-000058580000}"/>
    <cellStyle name="Normal 5 2 2 9 4 3" xfId="22622" xr:uid="{00000000-0005-0000-0000-000059580000}"/>
    <cellStyle name="Normal 5 2 2 9 4 4" xfId="22623" xr:uid="{00000000-0005-0000-0000-00005A580000}"/>
    <cellStyle name="Normal 5 2 2 9 4 5" xfId="22624" xr:uid="{00000000-0005-0000-0000-00005B580000}"/>
    <cellStyle name="Normal 5 2 2 9 4 6" xfId="22625" xr:uid="{00000000-0005-0000-0000-00005C580000}"/>
    <cellStyle name="Normal 5 2 2 9 4 7" xfId="22626" xr:uid="{00000000-0005-0000-0000-00005D580000}"/>
    <cellStyle name="Normal 5 2 2 9 4 8" xfId="22627" xr:uid="{00000000-0005-0000-0000-00005E580000}"/>
    <cellStyle name="Normal 5 2 2 9 5" xfId="22628" xr:uid="{00000000-0005-0000-0000-00005F580000}"/>
    <cellStyle name="Normal 5 2 2 9 5 2" xfId="22629" xr:uid="{00000000-0005-0000-0000-000060580000}"/>
    <cellStyle name="Normal 5 2 2 9 5 3" xfId="22630" xr:uid="{00000000-0005-0000-0000-000061580000}"/>
    <cellStyle name="Normal 5 2 2 9 5 4" xfId="22631" xr:uid="{00000000-0005-0000-0000-000062580000}"/>
    <cellStyle name="Normal 5 2 2 9 5 5" xfId="22632" xr:uid="{00000000-0005-0000-0000-000063580000}"/>
    <cellStyle name="Normal 5 2 2 9 5 6" xfId="22633" xr:uid="{00000000-0005-0000-0000-000064580000}"/>
    <cellStyle name="Normal 5 2 2 9 5 7" xfId="22634" xr:uid="{00000000-0005-0000-0000-000065580000}"/>
    <cellStyle name="Normal 5 2 2 9 5 8" xfId="22635" xr:uid="{00000000-0005-0000-0000-000066580000}"/>
    <cellStyle name="Normal 5 2 2 9 6" xfId="22636" xr:uid="{00000000-0005-0000-0000-000067580000}"/>
    <cellStyle name="Normal 5 2 2 9 7" xfId="22637" xr:uid="{00000000-0005-0000-0000-000068580000}"/>
    <cellStyle name="Normal 5 2 2 9 8" xfId="22638" xr:uid="{00000000-0005-0000-0000-000069580000}"/>
    <cellStyle name="Normal 5 2 2 9 9" xfId="22639" xr:uid="{00000000-0005-0000-0000-00006A580000}"/>
    <cellStyle name="Normal 5 2 20" xfId="22640" xr:uid="{00000000-0005-0000-0000-00006B580000}"/>
    <cellStyle name="Normal 5 2 20 2" xfId="22641" xr:uid="{00000000-0005-0000-0000-00006C580000}"/>
    <cellStyle name="Normal 5 2 20 3" xfId="22642" xr:uid="{00000000-0005-0000-0000-00006D580000}"/>
    <cellStyle name="Normal 5 2 20 4" xfId="22643" xr:uid="{00000000-0005-0000-0000-00006E580000}"/>
    <cellStyle name="Normal 5 2 20 5" xfId="22644" xr:uid="{00000000-0005-0000-0000-00006F580000}"/>
    <cellStyle name="Normal 5 2 20 6" xfId="22645" xr:uid="{00000000-0005-0000-0000-000070580000}"/>
    <cellStyle name="Normal 5 2 20 7" xfId="22646" xr:uid="{00000000-0005-0000-0000-000071580000}"/>
    <cellStyle name="Normal 5 2 20 8" xfId="22647" xr:uid="{00000000-0005-0000-0000-000072580000}"/>
    <cellStyle name="Normal 5 2 21" xfId="22648" xr:uid="{00000000-0005-0000-0000-000073580000}"/>
    <cellStyle name="Normal 5 2 22" xfId="22649" xr:uid="{00000000-0005-0000-0000-000074580000}"/>
    <cellStyle name="Normal 5 2 23" xfId="22650" xr:uid="{00000000-0005-0000-0000-000075580000}"/>
    <cellStyle name="Normal 5 2 24" xfId="22651" xr:uid="{00000000-0005-0000-0000-000076580000}"/>
    <cellStyle name="Normal 5 2 25" xfId="22652" xr:uid="{00000000-0005-0000-0000-000077580000}"/>
    <cellStyle name="Normal 5 2 26" xfId="22653" xr:uid="{00000000-0005-0000-0000-000078580000}"/>
    <cellStyle name="Normal 5 2 27" xfId="22654" xr:uid="{00000000-0005-0000-0000-000079580000}"/>
    <cellStyle name="Normal 5 2 28" xfId="22655" xr:uid="{00000000-0005-0000-0000-00007A580000}"/>
    <cellStyle name="Normal 5 2 29" xfId="22656" xr:uid="{00000000-0005-0000-0000-00007B580000}"/>
    <cellStyle name="Normal 5 2 3" xfId="22657" xr:uid="{00000000-0005-0000-0000-00007C580000}"/>
    <cellStyle name="Normal 5 2 3 10" xfId="22658" xr:uid="{00000000-0005-0000-0000-00007D580000}"/>
    <cellStyle name="Normal 5 2 3 10 10" xfId="22659" xr:uid="{00000000-0005-0000-0000-00007E580000}"/>
    <cellStyle name="Normal 5 2 3 10 11" xfId="22660" xr:uid="{00000000-0005-0000-0000-00007F580000}"/>
    <cellStyle name="Normal 5 2 3 10 12" xfId="22661" xr:uid="{00000000-0005-0000-0000-000080580000}"/>
    <cellStyle name="Normal 5 2 3 10 2" xfId="22662" xr:uid="{00000000-0005-0000-0000-000081580000}"/>
    <cellStyle name="Normal 5 2 3 10 2 2" xfId="22663" xr:uid="{00000000-0005-0000-0000-000082580000}"/>
    <cellStyle name="Normal 5 2 3 10 2 3" xfId="22664" xr:uid="{00000000-0005-0000-0000-000083580000}"/>
    <cellStyle name="Normal 5 2 3 10 2 4" xfId="22665" xr:uid="{00000000-0005-0000-0000-000084580000}"/>
    <cellStyle name="Normal 5 2 3 10 2 5" xfId="22666" xr:uid="{00000000-0005-0000-0000-000085580000}"/>
    <cellStyle name="Normal 5 2 3 10 2 6" xfId="22667" xr:uid="{00000000-0005-0000-0000-000086580000}"/>
    <cellStyle name="Normal 5 2 3 10 2 7" xfId="22668" xr:uid="{00000000-0005-0000-0000-000087580000}"/>
    <cellStyle name="Normal 5 2 3 10 2 8" xfId="22669" xr:uid="{00000000-0005-0000-0000-000088580000}"/>
    <cellStyle name="Normal 5 2 3 10 3" xfId="22670" xr:uid="{00000000-0005-0000-0000-000089580000}"/>
    <cellStyle name="Normal 5 2 3 10 3 2" xfId="22671" xr:uid="{00000000-0005-0000-0000-00008A580000}"/>
    <cellStyle name="Normal 5 2 3 10 3 3" xfId="22672" xr:uid="{00000000-0005-0000-0000-00008B580000}"/>
    <cellStyle name="Normal 5 2 3 10 3 4" xfId="22673" xr:uid="{00000000-0005-0000-0000-00008C580000}"/>
    <cellStyle name="Normal 5 2 3 10 3 5" xfId="22674" xr:uid="{00000000-0005-0000-0000-00008D580000}"/>
    <cellStyle name="Normal 5 2 3 10 3 6" xfId="22675" xr:uid="{00000000-0005-0000-0000-00008E580000}"/>
    <cellStyle name="Normal 5 2 3 10 3 7" xfId="22676" xr:uid="{00000000-0005-0000-0000-00008F580000}"/>
    <cellStyle name="Normal 5 2 3 10 3 8" xfId="22677" xr:uid="{00000000-0005-0000-0000-000090580000}"/>
    <cellStyle name="Normal 5 2 3 10 4" xfId="22678" xr:uid="{00000000-0005-0000-0000-000091580000}"/>
    <cellStyle name="Normal 5 2 3 10 4 2" xfId="22679" xr:uid="{00000000-0005-0000-0000-000092580000}"/>
    <cellStyle name="Normal 5 2 3 10 4 3" xfId="22680" xr:uid="{00000000-0005-0000-0000-000093580000}"/>
    <cellStyle name="Normal 5 2 3 10 4 4" xfId="22681" xr:uid="{00000000-0005-0000-0000-000094580000}"/>
    <cellStyle name="Normal 5 2 3 10 4 5" xfId="22682" xr:uid="{00000000-0005-0000-0000-000095580000}"/>
    <cellStyle name="Normal 5 2 3 10 4 6" xfId="22683" xr:uid="{00000000-0005-0000-0000-000096580000}"/>
    <cellStyle name="Normal 5 2 3 10 4 7" xfId="22684" xr:uid="{00000000-0005-0000-0000-000097580000}"/>
    <cellStyle name="Normal 5 2 3 10 4 8" xfId="22685" xr:uid="{00000000-0005-0000-0000-000098580000}"/>
    <cellStyle name="Normal 5 2 3 10 5" xfId="22686" xr:uid="{00000000-0005-0000-0000-000099580000}"/>
    <cellStyle name="Normal 5 2 3 10 5 2" xfId="22687" xr:uid="{00000000-0005-0000-0000-00009A580000}"/>
    <cellStyle name="Normal 5 2 3 10 5 3" xfId="22688" xr:uid="{00000000-0005-0000-0000-00009B580000}"/>
    <cellStyle name="Normal 5 2 3 10 5 4" xfId="22689" xr:uid="{00000000-0005-0000-0000-00009C580000}"/>
    <cellStyle name="Normal 5 2 3 10 5 5" xfId="22690" xr:uid="{00000000-0005-0000-0000-00009D580000}"/>
    <cellStyle name="Normal 5 2 3 10 5 6" xfId="22691" xr:uid="{00000000-0005-0000-0000-00009E580000}"/>
    <cellStyle name="Normal 5 2 3 10 5 7" xfId="22692" xr:uid="{00000000-0005-0000-0000-00009F580000}"/>
    <cellStyle name="Normal 5 2 3 10 5 8" xfId="22693" xr:uid="{00000000-0005-0000-0000-0000A0580000}"/>
    <cellStyle name="Normal 5 2 3 10 6" xfId="22694" xr:uid="{00000000-0005-0000-0000-0000A1580000}"/>
    <cellStyle name="Normal 5 2 3 10 7" xfId="22695" xr:uid="{00000000-0005-0000-0000-0000A2580000}"/>
    <cellStyle name="Normal 5 2 3 10 8" xfId="22696" xr:uid="{00000000-0005-0000-0000-0000A3580000}"/>
    <cellStyle name="Normal 5 2 3 10 9" xfId="22697" xr:uid="{00000000-0005-0000-0000-0000A4580000}"/>
    <cellStyle name="Normal 5 2 3 11" xfId="22698" xr:uid="{00000000-0005-0000-0000-0000A5580000}"/>
    <cellStyle name="Normal 5 2 3 11 10" xfId="22699" xr:uid="{00000000-0005-0000-0000-0000A6580000}"/>
    <cellStyle name="Normal 5 2 3 11 11" xfId="22700" xr:uid="{00000000-0005-0000-0000-0000A7580000}"/>
    <cellStyle name="Normal 5 2 3 11 12" xfId="22701" xr:uid="{00000000-0005-0000-0000-0000A8580000}"/>
    <cellStyle name="Normal 5 2 3 11 2" xfId="22702" xr:uid="{00000000-0005-0000-0000-0000A9580000}"/>
    <cellStyle name="Normal 5 2 3 11 2 2" xfId="22703" xr:uid="{00000000-0005-0000-0000-0000AA580000}"/>
    <cellStyle name="Normal 5 2 3 11 2 3" xfId="22704" xr:uid="{00000000-0005-0000-0000-0000AB580000}"/>
    <cellStyle name="Normal 5 2 3 11 2 4" xfId="22705" xr:uid="{00000000-0005-0000-0000-0000AC580000}"/>
    <cellStyle name="Normal 5 2 3 11 2 5" xfId="22706" xr:uid="{00000000-0005-0000-0000-0000AD580000}"/>
    <cellStyle name="Normal 5 2 3 11 2 6" xfId="22707" xr:uid="{00000000-0005-0000-0000-0000AE580000}"/>
    <cellStyle name="Normal 5 2 3 11 2 7" xfId="22708" xr:uid="{00000000-0005-0000-0000-0000AF580000}"/>
    <cellStyle name="Normal 5 2 3 11 2 8" xfId="22709" xr:uid="{00000000-0005-0000-0000-0000B0580000}"/>
    <cellStyle name="Normal 5 2 3 11 3" xfId="22710" xr:uid="{00000000-0005-0000-0000-0000B1580000}"/>
    <cellStyle name="Normal 5 2 3 11 3 2" xfId="22711" xr:uid="{00000000-0005-0000-0000-0000B2580000}"/>
    <cellStyle name="Normal 5 2 3 11 3 3" xfId="22712" xr:uid="{00000000-0005-0000-0000-0000B3580000}"/>
    <cellStyle name="Normal 5 2 3 11 3 4" xfId="22713" xr:uid="{00000000-0005-0000-0000-0000B4580000}"/>
    <cellStyle name="Normal 5 2 3 11 3 5" xfId="22714" xr:uid="{00000000-0005-0000-0000-0000B5580000}"/>
    <cellStyle name="Normal 5 2 3 11 3 6" xfId="22715" xr:uid="{00000000-0005-0000-0000-0000B6580000}"/>
    <cellStyle name="Normal 5 2 3 11 3 7" xfId="22716" xr:uid="{00000000-0005-0000-0000-0000B7580000}"/>
    <cellStyle name="Normal 5 2 3 11 3 8" xfId="22717" xr:uid="{00000000-0005-0000-0000-0000B8580000}"/>
    <cellStyle name="Normal 5 2 3 11 4" xfId="22718" xr:uid="{00000000-0005-0000-0000-0000B9580000}"/>
    <cellStyle name="Normal 5 2 3 11 4 2" xfId="22719" xr:uid="{00000000-0005-0000-0000-0000BA580000}"/>
    <cellStyle name="Normal 5 2 3 11 4 3" xfId="22720" xr:uid="{00000000-0005-0000-0000-0000BB580000}"/>
    <cellStyle name="Normal 5 2 3 11 4 4" xfId="22721" xr:uid="{00000000-0005-0000-0000-0000BC580000}"/>
    <cellStyle name="Normal 5 2 3 11 4 5" xfId="22722" xr:uid="{00000000-0005-0000-0000-0000BD580000}"/>
    <cellStyle name="Normal 5 2 3 11 4 6" xfId="22723" xr:uid="{00000000-0005-0000-0000-0000BE580000}"/>
    <cellStyle name="Normal 5 2 3 11 4 7" xfId="22724" xr:uid="{00000000-0005-0000-0000-0000BF580000}"/>
    <cellStyle name="Normal 5 2 3 11 4 8" xfId="22725" xr:uid="{00000000-0005-0000-0000-0000C0580000}"/>
    <cellStyle name="Normal 5 2 3 11 5" xfId="22726" xr:uid="{00000000-0005-0000-0000-0000C1580000}"/>
    <cellStyle name="Normal 5 2 3 11 5 2" xfId="22727" xr:uid="{00000000-0005-0000-0000-0000C2580000}"/>
    <cellStyle name="Normal 5 2 3 11 5 3" xfId="22728" xr:uid="{00000000-0005-0000-0000-0000C3580000}"/>
    <cellStyle name="Normal 5 2 3 11 5 4" xfId="22729" xr:uid="{00000000-0005-0000-0000-0000C4580000}"/>
    <cellStyle name="Normal 5 2 3 11 5 5" xfId="22730" xr:uid="{00000000-0005-0000-0000-0000C5580000}"/>
    <cellStyle name="Normal 5 2 3 11 5 6" xfId="22731" xr:uid="{00000000-0005-0000-0000-0000C6580000}"/>
    <cellStyle name="Normal 5 2 3 11 5 7" xfId="22732" xr:uid="{00000000-0005-0000-0000-0000C7580000}"/>
    <cellStyle name="Normal 5 2 3 11 5 8" xfId="22733" xr:uid="{00000000-0005-0000-0000-0000C8580000}"/>
    <cellStyle name="Normal 5 2 3 11 6" xfId="22734" xr:uid="{00000000-0005-0000-0000-0000C9580000}"/>
    <cellStyle name="Normal 5 2 3 11 7" xfId="22735" xr:uid="{00000000-0005-0000-0000-0000CA580000}"/>
    <cellStyle name="Normal 5 2 3 11 8" xfId="22736" xr:uid="{00000000-0005-0000-0000-0000CB580000}"/>
    <cellStyle name="Normal 5 2 3 11 9" xfId="22737" xr:uid="{00000000-0005-0000-0000-0000CC580000}"/>
    <cellStyle name="Normal 5 2 3 12" xfId="22738" xr:uid="{00000000-0005-0000-0000-0000CD580000}"/>
    <cellStyle name="Normal 5 2 3 12 10" xfId="22739" xr:uid="{00000000-0005-0000-0000-0000CE580000}"/>
    <cellStyle name="Normal 5 2 3 12 11" xfId="22740" xr:uid="{00000000-0005-0000-0000-0000CF580000}"/>
    <cellStyle name="Normal 5 2 3 12 12" xfId="22741" xr:uid="{00000000-0005-0000-0000-0000D0580000}"/>
    <cellStyle name="Normal 5 2 3 12 2" xfId="22742" xr:uid="{00000000-0005-0000-0000-0000D1580000}"/>
    <cellStyle name="Normal 5 2 3 12 2 2" xfId="22743" xr:uid="{00000000-0005-0000-0000-0000D2580000}"/>
    <cellStyle name="Normal 5 2 3 12 2 3" xfId="22744" xr:uid="{00000000-0005-0000-0000-0000D3580000}"/>
    <cellStyle name="Normal 5 2 3 12 2 4" xfId="22745" xr:uid="{00000000-0005-0000-0000-0000D4580000}"/>
    <cellStyle name="Normal 5 2 3 12 2 5" xfId="22746" xr:uid="{00000000-0005-0000-0000-0000D5580000}"/>
    <cellStyle name="Normal 5 2 3 12 2 6" xfId="22747" xr:uid="{00000000-0005-0000-0000-0000D6580000}"/>
    <cellStyle name="Normal 5 2 3 12 2 7" xfId="22748" xr:uid="{00000000-0005-0000-0000-0000D7580000}"/>
    <cellStyle name="Normal 5 2 3 12 2 8" xfId="22749" xr:uid="{00000000-0005-0000-0000-0000D8580000}"/>
    <cellStyle name="Normal 5 2 3 12 3" xfId="22750" xr:uid="{00000000-0005-0000-0000-0000D9580000}"/>
    <cellStyle name="Normal 5 2 3 12 3 2" xfId="22751" xr:uid="{00000000-0005-0000-0000-0000DA580000}"/>
    <cellStyle name="Normal 5 2 3 12 3 3" xfId="22752" xr:uid="{00000000-0005-0000-0000-0000DB580000}"/>
    <cellStyle name="Normal 5 2 3 12 3 4" xfId="22753" xr:uid="{00000000-0005-0000-0000-0000DC580000}"/>
    <cellStyle name="Normal 5 2 3 12 3 5" xfId="22754" xr:uid="{00000000-0005-0000-0000-0000DD580000}"/>
    <cellStyle name="Normal 5 2 3 12 3 6" xfId="22755" xr:uid="{00000000-0005-0000-0000-0000DE580000}"/>
    <cellStyle name="Normal 5 2 3 12 3 7" xfId="22756" xr:uid="{00000000-0005-0000-0000-0000DF580000}"/>
    <cellStyle name="Normal 5 2 3 12 3 8" xfId="22757" xr:uid="{00000000-0005-0000-0000-0000E0580000}"/>
    <cellStyle name="Normal 5 2 3 12 4" xfId="22758" xr:uid="{00000000-0005-0000-0000-0000E1580000}"/>
    <cellStyle name="Normal 5 2 3 12 4 2" xfId="22759" xr:uid="{00000000-0005-0000-0000-0000E2580000}"/>
    <cellStyle name="Normal 5 2 3 12 4 3" xfId="22760" xr:uid="{00000000-0005-0000-0000-0000E3580000}"/>
    <cellStyle name="Normal 5 2 3 12 4 4" xfId="22761" xr:uid="{00000000-0005-0000-0000-0000E4580000}"/>
    <cellStyle name="Normal 5 2 3 12 4 5" xfId="22762" xr:uid="{00000000-0005-0000-0000-0000E5580000}"/>
    <cellStyle name="Normal 5 2 3 12 4 6" xfId="22763" xr:uid="{00000000-0005-0000-0000-0000E6580000}"/>
    <cellStyle name="Normal 5 2 3 12 4 7" xfId="22764" xr:uid="{00000000-0005-0000-0000-0000E7580000}"/>
    <cellStyle name="Normal 5 2 3 12 4 8" xfId="22765" xr:uid="{00000000-0005-0000-0000-0000E8580000}"/>
    <cellStyle name="Normal 5 2 3 12 5" xfId="22766" xr:uid="{00000000-0005-0000-0000-0000E9580000}"/>
    <cellStyle name="Normal 5 2 3 12 5 2" xfId="22767" xr:uid="{00000000-0005-0000-0000-0000EA580000}"/>
    <cellStyle name="Normal 5 2 3 12 5 3" xfId="22768" xr:uid="{00000000-0005-0000-0000-0000EB580000}"/>
    <cellStyle name="Normal 5 2 3 12 5 4" xfId="22769" xr:uid="{00000000-0005-0000-0000-0000EC580000}"/>
    <cellStyle name="Normal 5 2 3 12 5 5" xfId="22770" xr:uid="{00000000-0005-0000-0000-0000ED580000}"/>
    <cellStyle name="Normal 5 2 3 12 5 6" xfId="22771" xr:uid="{00000000-0005-0000-0000-0000EE580000}"/>
    <cellStyle name="Normal 5 2 3 12 5 7" xfId="22772" xr:uid="{00000000-0005-0000-0000-0000EF580000}"/>
    <cellStyle name="Normal 5 2 3 12 5 8" xfId="22773" xr:uid="{00000000-0005-0000-0000-0000F0580000}"/>
    <cellStyle name="Normal 5 2 3 12 6" xfId="22774" xr:uid="{00000000-0005-0000-0000-0000F1580000}"/>
    <cellStyle name="Normal 5 2 3 12 7" xfId="22775" xr:uid="{00000000-0005-0000-0000-0000F2580000}"/>
    <cellStyle name="Normal 5 2 3 12 8" xfId="22776" xr:uid="{00000000-0005-0000-0000-0000F3580000}"/>
    <cellStyle name="Normal 5 2 3 12 9" xfId="22777" xr:uid="{00000000-0005-0000-0000-0000F4580000}"/>
    <cellStyle name="Normal 5 2 3 13" xfId="22778" xr:uid="{00000000-0005-0000-0000-0000F5580000}"/>
    <cellStyle name="Normal 5 2 3 13 10" xfId="22779" xr:uid="{00000000-0005-0000-0000-0000F6580000}"/>
    <cellStyle name="Normal 5 2 3 13 11" xfId="22780" xr:uid="{00000000-0005-0000-0000-0000F7580000}"/>
    <cellStyle name="Normal 5 2 3 13 12" xfId="22781" xr:uid="{00000000-0005-0000-0000-0000F8580000}"/>
    <cellStyle name="Normal 5 2 3 13 2" xfId="22782" xr:uid="{00000000-0005-0000-0000-0000F9580000}"/>
    <cellStyle name="Normal 5 2 3 13 2 2" xfId="22783" xr:uid="{00000000-0005-0000-0000-0000FA580000}"/>
    <cellStyle name="Normal 5 2 3 13 2 3" xfId="22784" xr:uid="{00000000-0005-0000-0000-0000FB580000}"/>
    <cellStyle name="Normal 5 2 3 13 2 4" xfId="22785" xr:uid="{00000000-0005-0000-0000-0000FC580000}"/>
    <cellStyle name="Normal 5 2 3 13 2 5" xfId="22786" xr:uid="{00000000-0005-0000-0000-0000FD580000}"/>
    <cellStyle name="Normal 5 2 3 13 2 6" xfId="22787" xr:uid="{00000000-0005-0000-0000-0000FE580000}"/>
    <cellStyle name="Normal 5 2 3 13 2 7" xfId="22788" xr:uid="{00000000-0005-0000-0000-0000FF580000}"/>
    <cellStyle name="Normal 5 2 3 13 2 8" xfId="22789" xr:uid="{00000000-0005-0000-0000-000000590000}"/>
    <cellStyle name="Normal 5 2 3 13 3" xfId="22790" xr:uid="{00000000-0005-0000-0000-000001590000}"/>
    <cellStyle name="Normal 5 2 3 13 3 2" xfId="22791" xr:uid="{00000000-0005-0000-0000-000002590000}"/>
    <cellStyle name="Normal 5 2 3 13 3 3" xfId="22792" xr:uid="{00000000-0005-0000-0000-000003590000}"/>
    <cellStyle name="Normal 5 2 3 13 3 4" xfId="22793" xr:uid="{00000000-0005-0000-0000-000004590000}"/>
    <cellStyle name="Normal 5 2 3 13 3 5" xfId="22794" xr:uid="{00000000-0005-0000-0000-000005590000}"/>
    <cellStyle name="Normal 5 2 3 13 3 6" xfId="22795" xr:uid="{00000000-0005-0000-0000-000006590000}"/>
    <cellStyle name="Normal 5 2 3 13 3 7" xfId="22796" xr:uid="{00000000-0005-0000-0000-000007590000}"/>
    <cellStyle name="Normal 5 2 3 13 3 8" xfId="22797" xr:uid="{00000000-0005-0000-0000-000008590000}"/>
    <cellStyle name="Normal 5 2 3 13 4" xfId="22798" xr:uid="{00000000-0005-0000-0000-000009590000}"/>
    <cellStyle name="Normal 5 2 3 13 4 2" xfId="22799" xr:uid="{00000000-0005-0000-0000-00000A590000}"/>
    <cellStyle name="Normal 5 2 3 13 4 3" xfId="22800" xr:uid="{00000000-0005-0000-0000-00000B590000}"/>
    <cellStyle name="Normal 5 2 3 13 4 4" xfId="22801" xr:uid="{00000000-0005-0000-0000-00000C590000}"/>
    <cellStyle name="Normal 5 2 3 13 4 5" xfId="22802" xr:uid="{00000000-0005-0000-0000-00000D590000}"/>
    <cellStyle name="Normal 5 2 3 13 4 6" xfId="22803" xr:uid="{00000000-0005-0000-0000-00000E590000}"/>
    <cellStyle name="Normal 5 2 3 13 4 7" xfId="22804" xr:uid="{00000000-0005-0000-0000-00000F590000}"/>
    <cellStyle name="Normal 5 2 3 13 4 8" xfId="22805" xr:uid="{00000000-0005-0000-0000-000010590000}"/>
    <cellStyle name="Normal 5 2 3 13 5" xfId="22806" xr:uid="{00000000-0005-0000-0000-000011590000}"/>
    <cellStyle name="Normal 5 2 3 13 5 2" xfId="22807" xr:uid="{00000000-0005-0000-0000-000012590000}"/>
    <cellStyle name="Normal 5 2 3 13 5 3" xfId="22808" xr:uid="{00000000-0005-0000-0000-000013590000}"/>
    <cellStyle name="Normal 5 2 3 13 5 4" xfId="22809" xr:uid="{00000000-0005-0000-0000-000014590000}"/>
    <cellStyle name="Normal 5 2 3 13 5 5" xfId="22810" xr:uid="{00000000-0005-0000-0000-000015590000}"/>
    <cellStyle name="Normal 5 2 3 13 5 6" xfId="22811" xr:uid="{00000000-0005-0000-0000-000016590000}"/>
    <cellStyle name="Normal 5 2 3 13 5 7" xfId="22812" xr:uid="{00000000-0005-0000-0000-000017590000}"/>
    <cellStyle name="Normal 5 2 3 13 5 8" xfId="22813" xr:uid="{00000000-0005-0000-0000-000018590000}"/>
    <cellStyle name="Normal 5 2 3 13 6" xfId="22814" xr:uid="{00000000-0005-0000-0000-000019590000}"/>
    <cellStyle name="Normal 5 2 3 13 7" xfId="22815" xr:uid="{00000000-0005-0000-0000-00001A590000}"/>
    <cellStyle name="Normal 5 2 3 13 8" xfId="22816" xr:uid="{00000000-0005-0000-0000-00001B590000}"/>
    <cellStyle name="Normal 5 2 3 13 9" xfId="22817" xr:uid="{00000000-0005-0000-0000-00001C590000}"/>
    <cellStyle name="Normal 5 2 3 14" xfId="22818" xr:uid="{00000000-0005-0000-0000-00001D590000}"/>
    <cellStyle name="Normal 5 2 3 14 2" xfId="22819" xr:uid="{00000000-0005-0000-0000-00001E590000}"/>
    <cellStyle name="Normal 5 2 3 14 3" xfId="22820" xr:uid="{00000000-0005-0000-0000-00001F590000}"/>
    <cellStyle name="Normal 5 2 3 14 4" xfId="22821" xr:uid="{00000000-0005-0000-0000-000020590000}"/>
    <cellStyle name="Normal 5 2 3 14 5" xfId="22822" xr:uid="{00000000-0005-0000-0000-000021590000}"/>
    <cellStyle name="Normal 5 2 3 14 6" xfId="22823" xr:uid="{00000000-0005-0000-0000-000022590000}"/>
    <cellStyle name="Normal 5 2 3 14 7" xfId="22824" xr:uid="{00000000-0005-0000-0000-000023590000}"/>
    <cellStyle name="Normal 5 2 3 14 8" xfId="22825" xr:uid="{00000000-0005-0000-0000-000024590000}"/>
    <cellStyle name="Normal 5 2 3 15" xfId="22826" xr:uid="{00000000-0005-0000-0000-000025590000}"/>
    <cellStyle name="Normal 5 2 3 15 2" xfId="22827" xr:uid="{00000000-0005-0000-0000-000026590000}"/>
    <cellStyle name="Normal 5 2 3 15 3" xfId="22828" xr:uid="{00000000-0005-0000-0000-000027590000}"/>
    <cellStyle name="Normal 5 2 3 15 4" xfId="22829" xr:uid="{00000000-0005-0000-0000-000028590000}"/>
    <cellStyle name="Normal 5 2 3 15 5" xfId="22830" xr:uid="{00000000-0005-0000-0000-000029590000}"/>
    <cellStyle name="Normal 5 2 3 15 6" xfId="22831" xr:uid="{00000000-0005-0000-0000-00002A590000}"/>
    <cellStyle name="Normal 5 2 3 15 7" xfId="22832" xr:uid="{00000000-0005-0000-0000-00002B590000}"/>
    <cellStyle name="Normal 5 2 3 15 8" xfId="22833" xr:uid="{00000000-0005-0000-0000-00002C590000}"/>
    <cellStyle name="Normal 5 2 3 16" xfId="22834" xr:uid="{00000000-0005-0000-0000-00002D590000}"/>
    <cellStyle name="Normal 5 2 3 16 2" xfId="22835" xr:uid="{00000000-0005-0000-0000-00002E590000}"/>
    <cellStyle name="Normal 5 2 3 16 3" xfId="22836" xr:uid="{00000000-0005-0000-0000-00002F590000}"/>
    <cellStyle name="Normal 5 2 3 16 4" xfId="22837" xr:uid="{00000000-0005-0000-0000-000030590000}"/>
    <cellStyle name="Normal 5 2 3 16 5" xfId="22838" xr:uid="{00000000-0005-0000-0000-000031590000}"/>
    <cellStyle name="Normal 5 2 3 16 6" xfId="22839" xr:uid="{00000000-0005-0000-0000-000032590000}"/>
    <cellStyle name="Normal 5 2 3 16 7" xfId="22840" xr:uid="{00000000-0005-0000-0000-000033590000}"/>
    <cellStyle name="Normal 5 2 3 16 8" xfId="22841" xr:uid="{00000000-0005-0000-0000-000034590000}"/>
    <cellStyle name="Normal 5 2 3 17" xfId="22842" xr:uid="{00000000-0005-0000-0000-000035590000}"/>
    <cellStyle name="Normal 5 2 3 17 2" xfId="22843" xr:uid="{00000000-0005-0000-0000-000036590000}"/>
    <cellStyle name="Normal 5 2 3 17 3" xfId="22844" xr:uid="{00000000-0005-0000-0000-000037590000}"/>
    <cellStyle name="Normal 5 2 3 17 4" xfId="22845" xr:uid="{00000000-0005-0000-0000-000038590000}"/>
    <cellStyle name="Normal 5 2 3 17 5" xfId="22846" xr:uid="{00000000-0005-0000-0000-000039590000}"/>
    <cellStyle name="Normal 5 2 3 17 6" xfId="22847" xr:uid="{00000000-0005-0000-0000-00003A590000}"/>
    <cellStyle name="Normal 5 2 3 17 7" xfId="22848" xr:uid="{00000000-0005-0000-0000-00003B590000}"/>
    <cellStyle name="Normal 5 2 3 17 8" xfId="22849" xr:uid="{00000000-0005-0000-0000-00003C590000}"/>
    <cellStyle name="Normal 5 2 3 18" xfId="22850" xr:uid="{00000000-0005-0000-0000-00003D590000}"/>
    <cellStyle name="Normal 5 2 3 19" xfId="22851" xr:uid="{00000000-0005-0000-0000-00003E590000}"/>
    <cellStyle name="Normal 5 2 3 2" xfId="22852" xr:uid="{00000000-0005-0000-0000-00003F590000}"/>
    <cellStyle name="Normal 5 2 3 2 10" xfId="22853" xr:uid="{00000000-0005-0000-0000-000040590000}"/>
    <cellStyle name="Normal 5 2 3 2 11" xfId="22854" xr:uid="{00000000-0005-0000-0000-000041590000}"/>
    <cellStyle name="Normal 5 2 3 2 12" xfId="22855" xr:uid="{00000000-0005-0000-0000-000042590000}"/>
    <cellStyle name="Normal 5 2 3 2 2" xfId="22856" xr:uid="{00000000-0005-0000-0000-000043590000}"/>
    <cellStyle name="Normal 5 2 3 2 2 2" xfId="22857" xr:uid="{00000000-0005-0000-0000-000044590000}"/>
    <cellStyle name="Normal 5 2 3 2 2 3" xfId="22858" xr:uid="{00000000-0005-0000-0000-000045590000}"/>
    <cellStyle name="Normal 5 2 3 2 2 4" xfId="22859" xr:uid="{00000000-0005-0000-0000-000046590000}"/>
    <cellStyle name="Normal 5 2 3 2 2 5" xfId="22860" xr:uid="{00000000-0005-0000-0000-000047590000}"/>
    <cellStyle name="Normal 5 2 3 2 2 6" xfId="22861" xr:uid="{00000000-0005-0000-0000-000048590000}"/>
    <cellStyle name="Normal 5 2 3 2 2 7" xfId="22862" xr:uid="{00000000-0005-0000-0000-000049590000}"/>
    <cellStyle name="Normal 5 2 3 2 2 8" xfId="22863" xr:uid="{00000000-0005-0000-0000-00004A590000}"/>
    <cellStyle name="Normal 5 2 3 2 3" xfId="22864" xr:uid="{00000000-0005-0000-0000-00004B590000}"/>
    <cellStyle name="Normal 5 2 3 2 3 2" xfId="22865" xr:uid="{00000000-0005-0000-0000-00004C590000}"/>
    <cellStyle name="Normal 5 2 3 2 3 3" xfId="22866" xr:uid="{00000000-0005-0000-0000-00004D590000}"/>
    <cellStyle name="Normal 5 2 3 2 3 4" xfId="22867" xr:uid="{00000000-0005-0000-0000-00004E590000}"/>
    <cellStyle name="Normal 5 2 3 2 3 5" xfId="22868" xr:uid="{00000000-0005-0000-0000-00004F590000}"/>
    <cellStyle name="Normal 5 2 3 2 3 6" xfId="22869" xr:uid="{00000000-0005-0000-0000-000050590000}"/>
    <cellStyle name="Normal 5 2 3 2 3 7" xfId="22870" xr:uid="{00000000-0005-0000-0000-000051590000}"/>
    <cellStyle name="Normal 5 2 3 2 3 8" xfId="22871" xr:uid="{00000000-0005-0000-0000-000052590000}"/>
    <cellStyle name="Normal 5 2 3 2 4" xfId="22872" xr:uid="{00000000-0005-0000-0000-000053590000}"/>
    <cellStyle name="Normal 5 2 3 2 4 2" xfId="22873" xr:uid="{00000000-0005-0000-0000-000054590000}"/>
    <cellStyle name="Normal 5 2 3 2 4 3" xfId="22874" xr:uid="{00000000-0005-0000-0000-000055590000}"/>
    <cellStyle name="Normal 5 2 3 2 4 4" xfId="22875" xr:uid="{00000000-0005-0000-0000-000056590000}"/>
    <cellStyle name="Normal 5 2 3 2 4 5" xfId="22876" xr:uid="{00000000-0005-0000-0000-000057590000}"/>
    <cellStyle name="Normal 5 2 3 2 4 6" xfId="22877" xr:uid="{00000000-0005-0000-0000-000058590000}"/>
    <cellStyle name="Normal 5 2 3 2 4 7" xfId="22878" xr:uid="{00000000-0005-0000-0000-000059590000}"/>
    <cellStyle name="Normal 5 2 3 2 4 8" xfId="22879" xr:uid="{00000000-0005-0000-0000-00005A590000}"/>
    <cellStyle name="Normal 5 2 3 2 5" xfId="22880" xr:uid="{00000000-0005-0000-0000-00005B590000}"/>
    <cellStyle name="Normal 5 2 3 2 5 2" xfId="22881" xr:uid="{00000000-0005-0000-0000-00005C590000}"/>
    <cellStyle name="Normal 5 2 3 2 5 3" xfId="22882" xr:uid="{00000000-0005-0000-0000-00005D590000}"/>
    <cellStyle name="Normal 5 2 3 2 5 4" xfId="22883" xr:uid="{00000000-0005-0000-0000-00005E590000}"/>
    <cellStyle name="Normal 5 2 3 2 5 5" xfId="22884" xr:uid="{00000000-0005-0000-0000-00005F590000}"/>
    <cellStyle name="Normal 5 2 3 2 5 6" xfId="22885" xr:uid="{00000000-0005-0000-0000-000060590000}"/>
    <cellStyle name="Normal 5 2 3 2 5 7" xfId="22886" xr:uid="{00000000-0005-0000-0000-000061590000}"/>
    <cellStyle name="Normal 5 2 3 2 5 8" xfId="22887" xr:uid="{00000000-0005-0000-0000-000062590000}"/>
    <cellStyle name="Normal 5 2 3 2 6" xfId="22888" xr:uid="{00000000-0005-0000-0000-000063590000}"/>
    <cellStyle name="Normal 5 2 3 2 7" xfId="22889" xr:uid="{00000000-0005-0000-0000-000064590000}"/>
    <cellStyle name="Normal 5 2 3 2 8" xfId="22890" xr:uid="{00000000-0005-0000-0000-000065590000}"/>
    <cellStyle name="Normal 5 2 3 2 9" xfId="22891" xr:uid="{00000000-0005-0000-0000-000066590000}"/>
    <cellStyle name="Normal 5 2 3 20" xfId="22892" xr:uid="{00000000-0005-0000-0000-000067590000}"/>
    <cellStyle name="Normal 5 2 3 21" xfId="22893" xr:uid="{00000000-0005-0000-0000-000068590000}"/>
    <cellStyle name="Normal 5 2 3 22" xfId="22894" xr:uid="{00000000-0005-0000-0000-000069590000}"/>
    <cellStyle name="Normal 5 2 3 23" xfId="22895" xr:uid="{00000000-0005-0000-0000-00006A590000}"/>
    <cellStyle name="Normal 5 2 3 24" xfId="22896" xr:uid="{00000000-0005-0000-0000-00006B590000}"/>
    <cellStyle name="Normal 5 2 3 3" xfId="22897" xr:uid="{00000000-0005-0000-0000-00006C590000}"/>
    <cellStyle name="Normal 5 2 3 3 10" xfId="22898" xr:uid="{00000000-0005-0000-0000-00006D590000}"/>
    <cellStyle name="Normal 5 2 3 3 11" xfId="22899" xr:uid="{00000000-0005-0000-0000-00006E590000}"/>
    <cellStyle name="Normal 5 2 3 3 12" xfId="22900" xr:uid="{00000000-0005-0000-0000-00006F590000}"/>
    <cellStyle name="Normal 5 2 3 3 2" xfId="22901" xr:uid="{00000000-0005-0000-0000-000070590000}"/>
    <cellStyle name="Normal 5 2 3 3 2 2" xfId="22902" xr:uid="{00000000-0005-0000-0000-000071590000}"/>
    <cellStyle name="Normal 5 2 3 3 2 3" xfId="22903" xr:uid="{00000000-0005-0000-0000-000072590000}"/>
    <cellStyle name="Normal 5 2 3 3 2 4" xfId="22904" xr:uid="{00000000-0005-0000-0000-000073590000}"/>
    <cellStyle name="Normal 5 2 3 3 2 5" xfId="22905" xr:uid="{00000000-0005-0000-0000-000074590000}"/>
    <cellStyle name="Normal 5 2 3 3 2 6" xfId="22906" xr:uid="{00000000-0005-0000-0000-000075590000}"/>
    <cellStyle name="Normal 5 2 3 3 2 7" xfId="22907" xr:uid="{00000000-0005-0000-0000-000076590000}"/>
    <cellStyle name="Normal 5 2 3 3 2 8" xfId="22908" xr:uid="{00000000-0005-0000-0000-000077590000}"/>
    <cellStyle name="Normal 5 2 3 3 3" xfId="22909" xr:uid="{00000000-0005-0000-0000-000078590000}"/>
    <cellStyle name="Normal 5 2 3 3 3 2" xfId="22910" xr:uid="{00000000-0005-0000-0000-000079590000}"/>
    <cellStyle name="Normal 5 2 3 3 3 3" xfId="22911" xr:uid="{00000000-0005-0000-0000-00007A590000}"/>
    <cellStyle name="Normal 5 2 3 3 3 4" xfId="22912" xr:uid="{00000000-0005-0000-0000-00007B590000}"/>
    <cellStyle name="Normal 5 2 3 3 3 5" xfId="22913" xr:uid="{00000000-0005-0000-0000-00007C590000}"/>
    <cellStyle name="Normal 5 2 3 3 3 6" xfId="22914" xr:uid="{00000000-0005-0000-0000-00007D590000}"/>
    <cellStyle name="Normal 5 2 3 3 3 7" xfId="22915" xr:uid="{00000000-0005-0000-0000-00007E590000}"/>
    <cellStyle name="Normal 5 2 3 3 3 8" xfId="22916" xr:uid="{00000000-0005-0000-0000-00007F590000}"/>
    <cellStyle name="Normal 5 2 3 3 4" xfId="22917" xr:uid="{00000000-0005-0000-0000-000080590000}"/>
    <cellStyle name="Normal 5 2 3 3 4 2" xfId="22918" xr:uid="{00000000-0005-0000-0000-000081590000}"/>
    <cellStyle name="Normal 5 2 3 3 4 3" xfId="22919" xr:uid="{00000000-0005-0000-0000-000082590000}"/>
    <cellStyle name="Normal 5 2 3 3 4 4" xfId="22920" xr:uid="{00000000-0005-0000-0000-000083590000}"/>
    <cellStyle name="Normal 5 2 3 3 4 5" xfId="22921" xr:uid="{00000000-0005-0000-0000-000084590000}"/>
    <cellStyle name="Normal 5 2 3 3 4 6" xfId="22922" xr:uid="{00000000-0005-0000-0000-000085590000}"/>
    <cellStyle name="Normal 5 2 3 3 4 7" xfId="22923" xr:uid="{00000000-0005-0000-0000-000086590000}"/>
    <cellStyle name="Normal 5 2 3 3 4 8" xfId="22924" xr:uid="{00000000-0005-0000-0000-000087590000}"/>
    <cellStyle name="Normal 5 2 3 3 5" xfId="22925" xr:uid="{00000000-0005-0000-0000-000088590000}"/>
    <cellStyle name="Normal 5 2 3 3 5 2" xfId="22926" xr:uid="{00000000-0005-0000-0000-000089590000}"/>
    <cellStyle name="Normal 5 2 3 3 5 3" xfId="22927" xr:uid="{00000000-0005-0000-0000-00008A590000}"/>
    <cellStyle name="Normal 5 2 3 3 5 4" xfId="22928" xr:uid="{00000000-0005-0000-0000-00008B590000}"/>
    <cellStyle name="Normal 5 2 3 3 5 5" xfId="22929" xr:uid="{00000000-0005-0000-0000-00008C590000}"/>
    <cellStyle name="Normal 5 2 3 3 5 6" xfId="22930" xr:uid="{00000000-0005-0000-0000-00008D590000}"/>
    <cellStyle name="Normal 5 2 3 3 5 7" xfId="22931" xr:uid="{00000000-0005-0000-0000-00008E590000}"/>
    <cellStyle name="Normal 5 2 3 3 5 8" xfId="22932" xr:uid="{00000000-0005-0000-0000-00008F590000}"/>
    <cellStyle name="Normal 5 2 3 3 6" xfId="22933" xr:uid="{00000000-0005-0000-0000-000090590000}"/>
    <cellStyle name="Normal 5 2 3 3 7" xfId="22934" xr:uid="{00000000-0005-0000-0000-000091590000}"/>
    <cellStyle name="Normal 5 2 3 3 8" xfId="22935" xr:uid="{00000000-0005-0000-0000-000092590000}"/>
    <cellStyle name="Normal 5 2 3 3 9" xfId="22936" xr:uid="{00000000-0005-0000-0000-000093590000}"/>
    <cellStyle name="Normal 5 2 3 4" xfId="22937" xr:uid="{00000000-0005-0000-0000-000094590000}"/>
    <cellStyle name="Normal 5 2 3 4 10" xfId="22938" xr:uid="{00000000-0005-0000-0000-000095590000}"/>
    <cellStyle name="Normal 5 2 3 4 11" xfId="22939" xr:uid="{00000000-0005-0000-0000-000096590000}"/>
    <cellStyle name="Normal 5 2 3 4 12" xfId="22940" xr:uid="{00000000-0005-0000-0000-000097590000}"/>
    <cellStyle name="Normal 5 2 3 4 2" xfId="22941" xr:uid="{00000000-0005-0000-0000-000098590000}"/>
    <cellStyle name="Normal 5 2 3 4 2 2" xfId="22942" xr:uid="{00000000-0005-0000-0000-000099590000}"/>
    <cellStyle name="Normal 5 2 3 4 2 3" xfId="22943" xr:uid="{00000000-0005-0000-0000-00009A590000}"/>
    <cellStyle name="Normal 5 2 3 4 2 4" xfId="22944" xr:uid="{00000000-0005-0000-0000-00009B590000}"/>
    <cellStyle name="Normal 5 2 3 4 2 5" xfId="22945" xr:uid="{00000000-0005-0000-0000-00009C590000}"/>
    <cellStyle name="Normal 5 2 3 4 2 6" xfId="22946" xr:uid="{00000000-0005-0000-0000-00009D590000}"/>
    <cellStyle name="Normal 5 2 3 4 2 7" xfId="22947" xr:uid="{00000000-0005-0000-0000-00009E590000}"/>
    <cellStyle name="Normal 5 2 3 4 2 8" xfId="22948" xr:uid="{00000000-0005-0000-0000-00009F590000}"/>
    <cellStyle name="Normal 5 2 3 4 3" xfId="22949" xr:uid="{00000000-0005-0000-0000-0000A0590000}"/>
    <cellStyle name="Normal 5 2 3 4 3 2" xfId="22950" xr:uid="{00000000-0005-0000-0000-0000A1590000}"/>
    <cellStyle name="Normal 5 2 3 4 3 3" xfId="22951" xr:uid="{00000000-0005-0000-0000-0000A2590000}"/>
    <cellStyle name="Normal 5 2 3 4 3 4" xfId="22952" xr:uid="{00000000-0005-0000-0000-0000A3590000}"/>
    <cellStyle name="Normal 5 2 3 4 3 5" xfId="22953" xr:uid="{00000000-0005-0000-0000-0000A4590000}"/>
    <cellStyle name="Normal 5 2 3 4 3 6" xfId="22954" xr:uid="{00000000-0005-0000-0000-0000A5590000}"/>
    <cellStyle name="Normal 5 2 3 4 3 7" xfId="22955" xr:uid="{00000000-0005-0000-0000-0000A6590000}"/>
    <cellStyle name="Normal 5 2 3 4 3 8" xfId="22956" xr:uid="{00000000-0005-0000-0000-0000A7590000}"/>
    <cellStyle name="Normal 5 2 3 4 4" xfId="22957" xr:uid="{00000000-0005-0000-0000-0000A8590000}"/>
    <cellStyle name="Normal 5 2 3 4 4 2" xfId="22958" xr:uid="{00000000-0005-0000-0000-0000A9590000}"/>
    <cellStyle name="Normal 5 2 3 4 4 3" xfId="22959" xr:uid="{00000000-0005-0000-0000-0000AA590000}"/>
    <cellStyle name="Normal 5 2 3 4 4 4" xfId="22960" xr:uid="{00000000-0005-0000-0000-0000AB590000}"/>
    <cellStyle name="Normal 5 2 3 4 4 5" xfId="22961" xr:uid="{00000000-0005-0000-0000-0000AC590000}"/>
    <cellStyle name="Normal 5 2 3 4 4 6" xfId="22962" xr:uid="{00000000-0005-0000-0000-0000AD590000}"/>
    <cellStyle name="Normal 5 2 3 4 4 7" xfId="22963" xr:uid="{00000000-0005-0000-0000-0000AE590000}"/>
    <cellStyle name="Normal 5 2 3 4 4 8" xfId="22964" xr:uid="{00000000-0005-0000-0000-0000AF590000}"/>
    <cellStyle name="Normal 5 2 3 4 5" xfId="22965" xr:uid="{00000000-0005-0000-0000-0000B0590000}"/>
    <cellStyle name="Normal 5 2 3 4 5 2" xfId="22966" xr:uid="{00000000-0005-0000-0000-0000B1590000}"/>
    <cellStyle name="Normal 5 2 3 4 5 3" xfId="22967" xr:uid="{00000000-0005-0000-0000-0000B2590000}"/>
    <cellStyle name="Normal 5 2 3 4 5 4" xfId="22968" xr:uid="{00000000-0005-0000-0000-0000B3590000}"/>
    <cellStyle name="Normal 5 2 3 4 5 5" xfId="22969" xr:uid="{00000000-0005-0000-0000-0000B4590000}"/>
    <cellStyle name="Normal 5 2 3 4 5 6" xfId="22970" xr:uid="{00000000-0005-0000-0000-0000B5590000}"/>
    <cellStyle name="Normal 5 2 3 4 5 7" xfId="22971" xr:uid="{00000000-0005-0000-0000-0000B6590000}"/>
    <cellStyle name="Normal 5 2 3 4 5 8" xfId="22972" xr:uid="{00000000-0005-0000-0000-0000B7590000}"/>
    <cellStyle name="Normal 5 2 3 4 6" xfId="22973" xr:uid="{00000000-0005-0000-0000-0000B8590000}"/>
    <cellStyle name="Normal 5 2 3 4 7" xfId="22974" xr:uid="{00000000-0005-0000-0000-0000B9590000}"/>
    <cellStyle name="Normal 5 2 3 4 8" xfId="22975" xr:uid="{00000000-0005-0000-0000-0000BA590000}"/>
    <cellStyle name="Normal 5 2 3 4 9" xfId="22976" xr:uid="{00000000-0005-0000-0000-0000BB590000}"/>
    <cellStyle name="Normal 5 2 3 5" xfId="22977" xr:uid="{00000000-0005-0000-0000-0000BC590000}"/>
    <cellStyle name="Normal 5 2 3 5 10" xfId="22978" xr:uid="{00000000-0005-0000-0000-0000BD590000}"/>
    <cellStyle name="Normal 5 2 3 5 11" xfId="22979" xr:uid="{00000000-0005-0000-0000-0000BE590000}"/>
    <cellStyle name="Normal 5 2 3 5 12" xfId="22980" xr:uid="{00000000-0005-0000-0000-0000BF590000}"/>
    <cellStyle name="Normal 5 2 3 5 2" xfId="22981" xr:uid="{00000000-0005-0000-0000-0000C0590000}"/>
    <cellStyle name="Normal 5 2 3 5 2 2" xfId="22982" xr:uid="{00000000-0005-0000-0000-0000C1590000}"/>
    <cellStyle name="Normal 5 2 3 5 2 3" xfId="22983" xr:uid="{00000000-0005-0000-0000-0000C2590000}"/>
    <cellStyle name="Normal 5 2 3 5 2 4" xfId="22984" xr:uid="{00000000-0005-0000-0000-0000C3590000}"/>
    <cellStyle name="Normal 5 2 3 5 2 5" xfId="22985" xr:uid="{00000000-0005-0000-0000-0000C4590000}"/>
    <cellStyle name="Normal 5 2 3 5 2 6" xfId="22986" xr:uid="{00000000-0005-0000-0000-0000C5590000}"/>
    <cellStyle name="Normal 5 2 3 5 2 7" xfId="22987" xr:uid="{00000000-0005-0000-0000-0000C6590000}"/>
    <cellStyle name="Normal 5 2 3 5 2 8" xfId="22988" xr:uid="{00000000-0005-0000-0000-0000C7590000}"/>
    <cellStyle name="Normal 5 2 3 5 3" xfId="22989" xr:uid="{00000000-0005-0000-0000-0000C8590000}"/>
    <cellStyle name="Normal 5 2 3 5 3 2" xfId="22990" xr:uid="{00000000-0005-0000-0000-0000C9590000}"/>
    <cellStyle name="Normal 5 2 3 5 3 3" xfId="22991" xr:uid="{00000000-0005-0000-0000-0000CA590000}"/>
    <cellStyle name="Normal 5 2 3 5 3 4" xfId="22992" xr:uid="{00000000-0005-0000-0000-0000CB590000}"/>
    <cellStyle name="Normal 5 2 3 5 3 5" xfId="22993" xr:uid="{00000000-0005-0000-0000-0000CC590000}"/>
    <cellStyle name="Normal 5 2 3 5 3 6" xfId="22994" xr:uid="{00000000-0005-0000-0000-0000CD590000}"/>
    <cellStyle name="Normal 5 2 3 5 3 7" xfId="22995" xr:uid="{00000000-0005-0000-0000-0000CE590000}"/>
    <cellStyle name="Normal 5 2 3 5 3 8" xfId="22996" xr:uid="{00000000-0005-0000-0000-0000CF590000}"/>
    <cellStyle name="Normal 5 2 3 5 4" xfId="22997" xr:uid="{00000000-0005-0000-0000-0000D0590000}"/>
    <cellStyle name="Normal 5 2 3 5 4 2" xfId="22998" xr:uid="{00000000-0005-0000-0000-0000D1590000}"/>
    <cellStyle name="Normal 5 2 3 5 4 3" xfId="22999" xr:uid="{00000000-0005-0000-0000-0000D2590000}"/>
    <cellStyle name="Normal 5 2 3 5 4 4" xfId="23000" xr:uid="{00000000-0005-0000-0000-0000D3590000}"/>
    <cellStyle name="Normal 5 2 3 5 4 5" xfId="23001" xr:uid="{00000000-0005-0000-0000-0000D4590000}"/>
    <cellStyle name="Normal 5 2 3 5 4 6" xfId="23002" xr:uid="{00000000-0005-0000-0000-0000D5590000}"/>
    <cellStyle name="Normal 5 2 3 5 4 7" xfId="23003" xr:uid="{00000000-0005-0000-0000-0000D6590000}"/>
    <cellStyle name="Normal 5 2 3 5 4 8" xfId="23004" xr:uid="{00000000-0005-0000-0000-0000D7590000}"/>
    <cellStyle name="Normal 5 2 3 5 5" xfId="23005" xr:uid="{00000000-0005-0000-0000-0000D8590000}"/>
    <cellStyle name="Normal 5 2 3 5 5 2" xfId="23006" xr:uid="{00000000-0005-0000-0000-0000D9590000}"/>
    <cellStyle name="Normal 5 2 3 5 5 3" xfId="23007" xr:uid="{00000000-0005-0000-0000-0000DA590000}"/>
    <cellStyle name="Normal 5 2 3 5 5 4" xfId="23008" xr:uid="{00000000-0005-0000-0000-0000DB590000}"/>
    <cellStyle name="Normal 5 2 3 5 5 5" xfId="23009" xr:uid="{00000000-0005-0000-0000-0000DC590000}"/>
    <cellStyle name="Normal 5 2 3 5 5 6" xfId="23010" xr:uid="{00000000-0005-0000-0000-0000DD590000}"/>
    <cellStyle name="Normal 5 2 3 5 5 7" xfId="23011" xr:uid="{00000000-0005-0000-0000-0000DE590000}"/>
    <cellStyle name="Normal 5 2 3 5 5 8" xfId="23012" xr:uid="{00000000-0005-0000-0000-0000DF590000}"/>
    <cellStyle name="Normal 5 2 3 5 6" xfId="23013" xr:uid="{00000000-0005-0000-0000-0000E0590000}"/>
    <cellStyle name="Normal 5 2 3 5 7" xfId="23014" xr:uid="{00000000-0005-0000-0000-0000E1590000}"/>
    <cellStyle name="Normal 5 2 3 5 8" xfId="23015" xr:uid="{00000000-0005-0000-0000-0000E2590000}"/>
    <cellStyle name="Normal 5 2 3 5 9" xfId="23016" xr:uid="{00000000-0005-0000-0000-0000E3590000}"/>
    <cellStyle name="Normal 5 2 3 6" xfId="23017" xr:uid="{00000000-0005-0000-0000-0000E4590000}"/>
    <cellStyle name="Normal 5 2 3 6 10" xfId="23018" xr:uid="{00000000-0005-0000-0000-0000E5590000}"/>
    <cellStyle name="Normal 5 2 3 6 11" xfId="23019" xr:uid="{00000000-0005-0000-0000-0000E6590000}"/>
    <cellStyle name="Normal 5 2 3 6 12" xfId="23020" xr:uid="{00000000-0005-0000-0000-0000E7590000}"/>
    <cellStyle name="Normal 5 2 3 6 2" xfId="23021" xr:uid="{00000000-0005-0000-0000-0000E8590000}"/>
    <cellStyle name="Normal 5 2 3 6 2 2" xfId="23022" xr:uid="{00000000-0005-0000-0000-0000E9590000}"/>
    <cellStyle name="Normal 5 2 3 6 2 3" xfId="23023" xr:uid="{00000000-0005-0000-0000-0000EA590000}"/>
    <cellStyle name="Normal 5 2 3 6 2 4" xfId="23024" xr:uid="{00000000-0005-0000-0000-0000EB590000}"/>
    <cellStyle name="Normal 5 2 3 6 2 5" xfId="23025" xr:uid="{00000000-0005-0000-0000-0000EC590000}"/>
    <cellStyle name="Normal 5 2 3 6 2 6" xfId="23026" xr:uid="{00000000-0005-0000-0000-0000ED590000}"/>
    <cellStyle name="Normal 5 2 3 6 2 7" xfId="23027" xr:uid="{00000000-0005-0000-0000-0000EE590000}"/>
    <cellStyle name="Normal 5 2 3 6 2 8" xfId="23028" xr:uid="{00000000-0005-0000-0000-0000EF590000}"/>
    <cellStyle name="Normal 5 2 3 6 3" xfId="23029" xr:uid="{00000000-0005-0000-0000-0000F0590000}"/>
    <cellStyle name="Normal 5 2 3 6 3 2" xfId="23030" xr:uid="{00000000-0005-0000-0000-0000F1590000}"/>
    <cellStyle name="Normal 5 2 3 6 3 3" xfId="23031" xr:uid="{00000000-0005-0000-0000-0000F2590000}"/>
    <cellStyle name="Normal 5 2 3 6 3 4" xfId="23032" xr:uid="{00000000-0005-0000-0000-0000F3590000}"/>
    <cellStyle name="Normal 5 2 3 6 3 5" xfId="23033" xr:uid="{00000000-0005-0000-0000-0000F4590000}"/>
    <cellStyle name="Normal 5 2 3 6 3 6" xfId="23034" xr:uid="{00000000-0005-0000-0000-0000F5590000}"/>
    <cellStyle name="Normal 5 2 3 6 3 7" xfId="23035" xr:uid="{00000000-0005-0000-0000-0000F6590000}"/>
    <cellStyle name="Normal 5 2 3 6 3 8" xfId="23036" xr:uid="{00000000-0005-0000-0000-0000F7590000}"/>
    <cellStyle name="Normal 5 2 3 6 4" xfId="23037" xr:uid="{00000000-0005-0000-0000-0000F8590000}"/>
    <cellStyle name="Normal 5 2 3 6 4 2" xfId="23038" xr:uid="{00000000-0005-0000-0000-0000F9590000}"/>
    <cellStyle name="Normal 5 2 3 6 4 3" xfId="23039" xr:uid="{00000000-0005-0000-0000-0000FA590000}"/>
    <cellStyle name="Normal 5 2 3 6 4 4" xfId="23040" xr:uid="{00000000-0005-0000-0000-0000FB590000}"/>
    <cellStyle name="Normal 5 2 3 6 4 5" xfId="23041" xr:uid="{00000000-0005-0000-0000-0000FC590000}"/>
    <cellStyle name="Normal 5 2 3 6 4 6" xfId="23042" xr:uid="{00000000-0005-0000-0000-0000FD590000}"/>
    <cellStyle name="Normal 5 2 3 6 4 7" xfId="23043" xr:uid="{00000000-0005-0000-0000-0000FE590000}"/>
    <cellStyle name="Normal 5 2 3 6 4 8" xfId="23044" xr:uid="{00000000-0005-0000-0000-0000FF590000}"/>
    <cellStyle name="Normal 5 2 3 6 5" xfId="23045" xr:uid="{00000000-0005-0000-0000-0000005A0000}"/>
    <cellStyle name="Normal 5 2 3 6 5 2" xfId="23046" xr:uid="{00000000-0005-0000-0000-0000015A0000}"/>
    <cellStyle name="Normal 5 2 3 6 5 3" xfId="23047" xr:uid="{00000000-0005-0000-0000-0000025A0000}"/>
    <cellStyle name="Normal 5 2 3 6 5 4" xfId="23048" xr:uid="{00000000-0005-0000-0000-0000035A0000}"/>
    <cellStyle name="Normal 5 2 3 6 5 5" xfId="23049" xr:uid="{00000000-0005-0000-0000-0000045A0000}"/>
    <cellStyle name="Normal 5 2 3 6 5 6" xfId="23050" xr:uid="{00000000-0005-0000-0000-0000055A0000}"/>
    <cellStyle name="Normal 5 2 3 6 5 7" xfId="23051" xr:uid="{00000000-0005-0000-0000-0000065A0000}"/>
    <cellStyle name="Normal 5 2 3 6 5 8" xfId="23052" xr:uid="{00000000-0005-0000-0000-0000075A0000}"/>
    <cellStyle name="Normal 5 2 3 6 6" xfId="23053" xr:uid="{00000000-0005-0000-0000-0000085A0000}"/>
    <cellStyle name="Normal 5 2 3 6 7" xfId="23054" xr:uid="{00000000-0005-0000-0000-0000095A0000}"/>
    <cellStyle name="Normal 5 2 3 6 8" xfId="23055" xr:uid="{00000000-0005-0000-0000-00000A5A0000}"/>
    <cellStyle name="Normal 5 2 3 6 9" xfId="23056" xr:uid="{00000000-0005-0000-0000-00000B5A0000}"/>
    <cellStyle name="Normal 5 2 3 7" xfId="23057" xr:uid="{00000000-0005-0000-0000-00000C5A0000}"/>
    <cellStyle name="Normal 5 2 3 7 10" xfId="23058" xr:uid="{00000000-0005-0000-0000-00000D5A0000}"/>
    <cellStyle name="Normal 5 2 3 7 11" xfId="23059" xr:uid="{00000000-0005-0000-0000-00000E5A0000}"/>
    <cellStyle name="Normal 5 2 3 7 12" xfId="23060" xr:uid="{00000000-0005-0000-0000-00000F5A0000}"/>
    <cellStyle name="Normal 5 2 3 7 2" xfId="23061" xr:uid="{00000000-0005-0000-0000-0000105A0000}"/>
    <cellStyle name="Normal 5 2 3 7 2 2" xfId="23062" xr:uid="{00000000-0005-0000-0000-0000115A0000}"/>
    <cellStyle name="Normal 5 2 3 7 2 3" xfId="23063" xr:uid="{00000000-0005-0000-0000-0000125A0000}"/>
    <cellStyle name="Normal 5 2 3 7 2 4" xfId="23064" xr:uid="{00000000-0005-0000-0000-0000135A0000}"/>
    <cellStyle name="Normal 5 2 3 7 2 5" xfId="23065" xr:uid="{00000000-0005-0000-0000-0000145A0000}"/>
    <cellStyle name="Normal 5 2 3 7 2 6" xfId="23066" xr:uid="{00000000-0005-0000-0000-0000155A0000}"/>
    <cellStyle name="Normal 5 2 3 7 2 7" xfId="23067" xr:uid="{00000000-0005-0000-0000-0000165A0000}"/>
    <cellStyle name="Normal 5 2 3 7 2 8" xfId="23068" xr:uid="{00000000-0005-0000-0000-0000175A0000}"/>
    <cellStyle name="Normal 5 2 3 7 3" xfId="23069" xr:uid="{00000000-0005-0000-0000-0000185A0000}"/>
    <cellStyle name="Normal 5 2 3 7 3 2" xfId="23070" xr:uid="{00000000-0005-0000-0000-0000195A0000}"/>
    <cellStyle name="Normal 5 2 3 7 3 3" xfId="23071" xr:uid="{00000000-0005-0000-0000-00001A5A0000}"/>
    <cellStyle name="Normal 5 2 3 7 3 4" xfId="23072" xr:uid="{00000000-0005-0000-0000-00001B5A0000}"/>
    <cellStyle name="Normal 5 2 3 7 3 5" xfId="23073" xr:uid="{00000000-0005-0000-0000-00001C5A0000}"/>
    <cellStyle name="Normal 5 2 3 7 3 6" xfId="23074" xr:uid="{00000000-0005-0000-0000-00001D5A0000}"/>
    <cellStyle name="Normal 5 2 3 7 3 7" xfId="23075" xr:uid="{00000000-0005-0000-0000-00001E5A0000}"/>
    <cellStyle name="Normal 5 2 3 7 3 8" xfId="23076" xr:uid="{00000000-0005-0000-0000-00001F5A0000}"/>
    <cellStyle name="Normal 5 2 3 7 4" xfId="23077" xr:uid="{00000000-0005-0000-0000-0000205A0000}"/>
    <cellStyle name="Normal 5 2 3 7 4 2" xfId="23078" xr:uid="{00000000-0005-0000-0000-0000215A0000}"/>
    <cellStyle name="Normal 5 2 3 7 4 3" xfId="23079" xr:uid="{00000000-0005-0000-0000-0000225A0000}"/>
    <cellStyle name="Normal 5 2 3 7 4 4" xfId="23080" xr:uid="{00000000-0005-0000-0000-0000235A0000}"/>
    <cellStyle name="Normal 5 2 3 7 4 5" xfId="23081" xr:uid="{00000000-0005-0000-0000-0000245A0000}"/>
    <cellStyle name="Normal 5 2 3 7 4 6" xfId="23082" xr:uid="{00000000-0005-0000-0000-0000255A0000}"/>
    <cellStyle name="Normal 5 2 3 7 4 7" xfId="23083" xr:uid="{00000000-0005-0000-0000-0000265A0000}"/>
    <cellStyle name="Normal 5 2 3 7 4 8" xfId="23084" xr:uid="{00000000-0005-0000-0000-0000275A0000}"/>
    <cellStyle name="Normal 5 2 3 7 5" xfId="23085" xr:uid="{00000000-0005-0000-0000-0000285A0000}"/>
    <cellStyle name="Normal 5 2 3 7 5 2" xfId="23086" xr:uid="{00000000-0005-0000-0000-0000295A0000}"/>
    <cellStyle name="Normal 5 2 3 7 5 3" xfId="23087" xr:uid="{00000000-0005-0000-0000-00002A5A0000}"/>
    <cellStyle name="Normal 5 2 3 7 5 4" xfId="23088" xr:uid="{00000000-0005-0000-0000-00002B5A0000}"/>
    <cellStyle name="Normal 5 2 3 7 5 5" xfId="23089" xr:uid="{00000000-0005-0000-0000-00002C5A0000}"/>
    <cellStyle name="Normal 5 2 3 7 5 6" xfId="23090" xr:uid="{00000000-0005-0000-0000-00002D5A0000}"/>
    <cellStyle name="Normal 5 2 3 7 5 7" xfId="23091" xr:uid="{00000000-0005-0000-0000-00002E5A0000}"/>
    <cellStyle name="Normal 5 2 3 7 5 8" xfId="23092" xr:uid="{00000000-0005-0000-0000-00002F5A0000}"/>
    <cellStyle name="Normal 5 2 3 7 6" xfId="23093" xr:uid="{00000000-0005-0000-0000-0000305A0000}"/>
    <cellStyle name="Normal 5 2 3 7 7" xfId="23094" xr:uid="{00000000-0005-0000-0000-0000315A0000}"/>
    <cellStyle name="Normal 5 2 3 7 8" xfId="23095" xr:uid="{00000000-0005-0000-0000-0000325A0000}"/>
    <cellStyle name="Normal 5 2 3 7 9" xfId="23096" xr:uid="{00000000-0005-0000-0000-0000335A0000}"/>
    <cellStyle name="Normal 5 2 3 8" xfId="23097" xr:uid="{00000000-0005-0000-0000-0000345A0000}"/>
    <cellStyle name="Normal 5 2 3 8 10" xfId="23098" xr:uid="{00000000-0005-0000-0000-0000355A0000}"/>
    <cellStyle name="Normal 5 2 3 8 11" xfId="23099" xr:uid="{00000000-0005-0000-0000-0000365A0000}"/>
    <cellStyle name="Normal 5 2 3 8 12" xfId="23100" xr:uid="{00000000-0005-0000-0000-0000375A0000}"/>
    <cellStyle name="Normal 5 2 3 8 2" xfId="23101" xr:uid="{00000000-0005-0000-0000-0000385A0000}"/>
    <cellStyle name="Normal 5 2 3 8 2 2" xfId="23102" xr:uid="{00000000-0005-0000-0000-0000395A0000}"/>
    <cellStyle name="Normal 5 2 3 8 2 3" xfId="23103" xr:uid="{00000000-0005-0000-0000-00003A5A0000}"/>
    <cellStyle name="Normal 5 2 3 8 2 4" xfId="23104" xr:uid="{00000000-0005-0000-0000-00003B5A0000}"/>
    <cellStyle name="Normal 5 2 3 8 2 5" xfId="23105" xr:uid="{00000000-0005-0000-0000-00003C5A0000}"/>
    <cellStyle name="Normal 5 2 3 8 2 6" xfId="23106" xr:uid="{00000000-0005-0000-0000-00003D5A0000}"/>
    <cellStyle name="Normal 5 2 3 8 2 7" xfId="23107" xr:uid="{00000000-0005-0000-0000-00003E5A0000}"/>
    <cellStyle name="Normal 5 2 3 8 2 8" xfId="23108" xr:uid="{00000000-0005-0000-0000-00003F5A0000}"/>
    <cellStyle name="Normal 5 2 3 8 3" xfId="23109" xr:uid="{00000000-0005-0000-0000-0000405A0000}"/>
    <cellStyle name="Normal 5 2 3 8 3 2" xfId="23110" xr:uid="{00000000-0005-0000-0000-0000415A0000}"/>
    <cellStyle name="Normal 5 2 3 8 3 3" xfId="23111" xr:uid="{00000000-0005-0000-0000-0000425A0000}"/>
    <cellStyle name="Normal 5 2 3 8 3 4" xfId="23112" xr:uid="{00000000-0005-0000-0000-0000435A0000}"/>
    <cellStyle name="Normal 5 2 3 8 3 5" xfId="23113" xr:uid="{00000000-0005-0000-0000-0000445A0000}"/>
    <cellStyle name="Normal 5 2 3 8 3 6" xfId="23114" xr:uid="{00000000-0005-0000-0000-0000455A0000}"/>
    <cellStyle name="Normal 5 2 3 8 3 7" xfId="23115" xr:uid="{00000000-0005-0000-0000-0000465A0000}"/>
    <cellStyle name="Normal 5 2 3 8 3 8" xfId="23116" xr:uid="{00000000-0005-0000-0000-0000475A0000}"/>
    <cellStyle name="Normal 5 2 3 8 4" xfId="23117" xr:uid="{00000000-0005-0000-0000-0000485A0000}"/>
    <cellStyle name="Normal 5 2 3 8 4 2" xfId="23118" xr:uid="{00000000-0005-0000-0000-0000495A0000}"/>
    <cellStyle name="Normal 5 2 3 8 4 3" xfId="23119" xr:uid="{00000000-0005-0000-0000-00004A5A0000}"/>
    <cellStyle name="Normal 5 2 3 8 4 4" xfId="23120" xr:uid="{00000000-0005-0000-0000-00004B5A0000}"/>
    <cellStyle name="Normal 5 2 3 8 4 5" xfId="23121" xr:uid="{00000000-0005-0000-0000-00004C5A0000}"/>
    <cellStyle name="Normal 5 2 3 8 4 6" xfId="23122" xr:uid="{00000000-0005-0000-0000-00004D5A0000}"/>
    <cellStyle name="Normal 5 2 3 8 4 7" xfId="23123" xr:uid="{00000000-0005-0000-0000-00004E5A0000}"/>
    <cellStyle name="Normal 5 2 3 8 4 8" xfId="23124" xr:uid="{00000000-0005-0000-0000-00004F5A0000}"/>
    <cellStyle name="Normal 5 2 3 8 5" xfId="23125" xr:uid="{00000000-0005-0000-0000-0000505A0000}"/>
    <cellStyle name="Normal 5 2 3 8 5 2" xfId="23126" xr:uid="{00000000-0005-0000-0000-0000515A0000}"/>
    <cellStyle name="Normal 5 2 3 8 5 3" xfId="23127" xr:uid="{00000000-0005-0000-0000-0000525A0000}"/>
    <cellStyle name="Normal 5 2 3 8 5 4" xfId="23128" xr:uid="{00000000-0005-0000-0000-0000535A0000}"/>
    <cellStyle name="Normal 5 2 3 8 5 5" xfId="23129" xr:uid="{00000000-0005-0000-0000-0000545A0000}"/>
    <cellStyle name="Normal 5 2 3 8 5 6" xfId="23130" xr:uid="{00000000-0005-0000-0000-0000555A0000}"/>
    <cellStyle name="Normal 5 2 3 8 5 7" xfId="23131" xr:uid="{00000000-0005-0000-0000-0000565A0000}"/>
    <cellStyle name="Normal 5 2 3 8 5 8" xfId="23132" xr:uid="{00000000-0005-0000-0000-0000575A0000}"/>
    <cellStyle name="Normal 5 2 3 8 6" xfId="23133" xr:uid="{00000000-0005-0000-0000-0000585A0000}"/>
    <cellStyle name="Normal 5 2 3 8 7" xfId="23134" xr:uid="{00000000-0005-0000-0000-0000595A0000}"/>
    <cellStyle name="Normal 5 2 3 8 8" xfId="23135" xr:uid="{00000000-0005-0000-0000-00005A5A0000}"/>
    <cellStyle name="Normal 5 2 3 8 9" xfId="23136" xr:uid="{00000000-0005-0000-0000-00005B5A0000}"/>
    <cellStyle name="Normal 5 2 3 9" xfId="23137" xr:uid="{00000000-0005-0000-0000-00005C5A0000}"/>
    <cellStyle name="Normal 5 2 3 9 10" xfId="23138" xr:uid="{00000000-0005-0000-0000-00005D5A0000}"/>
    <cellStyle name="Normal 5 2 3 9 11" xfId="23139" xr:uid="{00000000-0005-0000-0000-00005E5A0000}"/>
    <cellStyle name="Normal 5 2 3 9 12" xfId="23140" xr:uid="{00000000-0005-0000-0000-00005F5A0000}"/>
    <cellStyle name="Normal 5 2 3 9 2" xfId="23141" xr:uid="{00000000-0005-0000-0000-0000605A0000}"/>
    <cellStyle name="Normal 5 2 3 9 2 2" xfId="23142" xr:uid="{00000000-0005-0000-0000-0000615A0000}"/>
    <cellStyle name="Normal 5 2 3 9 2 3" xfId="23143" xr:uid="{00000000-0005-0000-0000-0000625A0000}"/>
    <cellStyle name="Normal 5 2 3 9 2 4" xfId="23144" xr:uid="{00000000-0005-0000-0000-0000635A0000}"/>
    <cellStyle name="Normal 5 2 3 9 2 5" xfId="23145" xr:uid="{00000000-0005-0000-0000-0000645A0000}"/>
    <cellStyle name="Normal 5 2 3 9 2 6" xfId="23146" xr:uid="{00000000-0005-0000-0000-0000655A0000}"/>
    <cellStyle name="Normal 5 2 3 9 2 7" xfId="23147" xr:uid="{00000000-0005-0000-0000-0000665A0000}"/>
    <cellStyle name="Normal 5 2 3 9 2 8" xfId="23148" xr:uid="{00000000-0005-0000-0000-0000675A0000}"/>
    <cellStyle name="Normal 5 2 3 9 3" xfId="23149" xr:uid="{00000000-0005-0000-0000-0000685A0000}"/>
    <cellStyle name="Normal 5 2 3 9 3 2" xfId="23150" xr:uid="{00000000-0005-0000-0000-0000695A0000}"/>
    <cellStyle name="Normal 5 2 3 9 3 3" xfId="23151" xr:uid="{00000000-0005-0000-0000-00006A5A0000}"/>
    <cellStyle name="Normal 5 2 3 9 3 4" xfId="23152" xr:uid="{00000000-0005-0000-0000-00006B5A0000}"/>
    <cellStyle name="Normal 5 2 3 9 3 5" xfId="23153" xr:uid="{00000000-0005-0000-0000-00006C5A0000}"/>
    <cellStyle name="Normal 5 2 3 9 3 6" xfId="23154" xr:uid="{00000000-0005-0000-0000-00006D5A0000}"/>
    <cellStyle name="Normal 5 2 3 9 3 7" xfId="23155" xr:uid="{00000000-0005-0000-0000-00006E5A0000}"/>
    <cellStyle name="Normal 5 2 3 9 3 8" xfId="23156" xr:uid="{00000000-0005-0000-0000-00006F5A0000}"/>
    <cellStyle name="Normal 5 2 3 9 4" xfId="23157" xr:uid="{00000000-0005-0000-0000-0000705A0000}"/>
    <cellStyle name="Normal 5 2 3 9 4 2" xfId="23158" xr:uid="{00000000-0005-0000-0000-0000715A0000}"/>
    <cellStyle name="Normal 5 2 3 9 4 3" xfId="23159" xr:uid="{00000000-0005-0000-0000-0000725A0000}"/>
    <cellStyle name="Normal 5 2 3 9 4 4" xfId="23160" xr:uid="{00000000-0005-0000-0000-0000735A0000}"/>
    <cellStyle name="Normal 5 2 3 9 4 5" xfId="23161" xr:uid="{00000000-0005-0000-0000-0000745A0000}"/>
    <cellStyle name="Normal 5 2 3 9 4 6" xfId="23162" xr:uid="{00000000-0005-0000-0000-0000755A0000}"/>
    <cellStyle name="Normal 5 2 3 9 4 7" xfId="23163" xr:uid="{00000000-0005-0000-0000-0000765A0000}"/>
    <cellStyle name="Normal 5 2 3 9 4 8" xfId="23164" xr:uid="{00000000-0005-0000-0000-0000775A0000}"/>
    <cellStyle name="Normal 5 2 3 9 5" xfId="23165" xr:uid="{00000000-0005-0000-0000-0000785A0000}"/>
    <cellStyle name="Normal 5 2 3 9 5 2" xfId="23166" xr:uid="{00000000-0005-0000-0000-0000795A0000}"/>
    <cellStyle name="Normal 5 2 3 9 5 3" xfId="23167" xr:uid="{00000000-0005-0000-0000-00007A5A0000}"/>
    <cellStyle name="Normal 5 2 3 9 5 4" xfId="23168" xr:uid="{00000000-0005-0000-0000-00007B5A0000}"/>
    <cellStyle name="Normal 5 2 3 9 5 5" xfId="23169" xr:uid="{00000000-0005-0000-0000-00007C5A0000}"/>
    <cellStyle name="Normal 5 2 3 9 5 6" xfId="23170" xr:uid="{00000000-0005-0000-0000-00007D5A0000}"/>
    <cellStyle name="Normal 5 2 3 9 5 7" xfId="23171" xr:uid="{00000000-0005-0000-0000-00007E5A0000}"/>
    <cellStyle name="Normal 5 2 3 9 5 8" xfId="23172" xr:uid="{00000000-0005-0000-0000-00007F5A0000}"/>
    <cellStyle name="Normal 5 2 3 9 6" xfId="23173" xr:uid="{00000000-0005-0000-0000-0000805A0000}"/>
    <cellStyle name="Normal 5 2 3 9 7" xfId="23174" xr:uid="{00000000-0005-0000-0000-0000815A0000}"/>
    <cellStyle name="Normal 5 2 3 9 8" xfId="23175" xr:uid="{00000000-0005-0000-0000-0000825A0000}"/>
    <cellStyle name="Normal 5 2 3 9 9" xfId="23176" xr:uid="{00000000-0005-0000-0000-0000835A0000}"/>
    <cellStyle name="Normal 5 2 4" xfId="23177" xr:uid="{00000000-0005-0000-0000-0000845A0000}"/>
    <cellStyle name="Normal 5 2 4 10" xfId="23178" xr:uid="{00000000-0005-0000-0000-0000855A0000}"/>
    <cellStyle name="Normal 5 2 4 10 10" xfId="23179" xr:uid="{00000000-0005-0000-0000-0000865A0000}"/>
    <cellStyle name="Normal 5 2 4 10 11" xfId="23180" xr:uid="{00000000-0005-0000-0000-0000875A0000}"/>
    <cellStyle name="Normal 5 2 4 10 12" xfId="23181" xr:uid="{00000000-0005-0000-0000-0000885A0000}"/>
    <cellStyle name="Normal 5 2 4 10 2" xfId="23182" xr:uid="{00000000-0005-0000-0000-0000895A0000}"/>
    <cellStyle name="Normal 5 2 4 10 2 2" xfId="23183" xr:uid="{00000000-0005-0000-0000-00008A5A0000}"/>
    <cellStyle name="Normal 5 2 4 10 2 3" xfId="23184" xr:uid="{00000000-0005-0000-0000-00008B5A0000}"/>
    <cellStyle name="Normal 5 2 4 10 2 4" xfId="23185" xr:uid="{00000000-0005-0000-0000-00008C5A0000}"/>
    <cellStyle name="Normal 5 2 4 10 2 5" xfId="23186" xr:uid="{00000000-0005-0000-0000-00008D5A0000}"/>
    <cellStyle name="Normal 5 2 4 10 2 6" xfId="23187" xr:uid="{00000000-0005-0000-0000-00008E5A0000}"/>
    <cellStyle name="Normal 5 2 4 10 2 7" xfId="23188" xr:uid="{00000000-0005-0000-0000-00008F5A0000}"/>
    <cellStyle name="Normal 5 2 4 10 2 8" xfId="23189" xr:uid="{00000000-0005-0000-0000-0000905A0000}"/>
    <cellStyle name="Normal 5 2 4 10 3" xfId="23190" xr:uid="{00000000-0005-0000-0000-0000915A0000}"/>
    <cellStyle name="Normal 5 2 4 10 3 2" xfId="23191" xr:uid="{00000000-0005-0000-0000-0000925A0000}"/>
    <cellStyle name="Normal 5 2 4 10 3 3" xfId="23192" xr:uid="{00000000-0005-0000-0000-0000935A0000}"/>
    <cellStyle name="Normal 5 2 4 10 3 4" xfId="23193" xr:uid="{00000000-0005-0000-0000-0000945A0000}"/>
    <cellStyle name="Normal 5 2 4 10 3 5" xfId="23194" xr:uid="{00000000-0005-0000-0000-0000955A0000}"/>
    <cellStyle name="Normal 5 2 4 10 3 6" xfId="23195" xr:uid="{00000000-0005-0000-0000-0000965A0000}"/>
    <cellStyle name="Normal 5 2 4 10 3 7" xfId="23196" xr:uid="{00000000-0005-0000-0000-0000975A0000}"/>
    <cellStyle name="Normal 5 2 4 10 3 8" xfId="23197" xr:uid="{00000000-0005-0000-0000-0000985A0000}"/>
    <cellStyle name="Normal 5 2 4 10 4" xfId="23198" xr:uid="{00000000-0005-0000-0000-0000995A0000}"/>
    <cellStyle name="Normal 5 2 4 10 4 2" xfId="23199" xr:uid="{00000000-0005-0000-0000-00009A5A0000}"/>
    <cellStyle name="Normal 5 2 4 10 4 3" xfId="23200" xr:uid="{00000000-0005-0000-0000-00009B5A0000}"/>
    <cellStyle name="Normal 5 2 4 10 4 4" xfId="23201" xr:uid="{00000000-0005-0000-0000-00009C5A0000}"/>
    <cellStyle name="Normal 5 2 4 10 4 5" xfId="23202" xr:uid="{00000000-0005-0000-0000-00009D5A0000}"/>
    <cellStyle name="Normal 5 2 4 10 4 6" xfId="23203" xr:uid="{00000000-0005-0000-0000-00009E5A0000}"/>
    <cellStyle name="Normal 5 2 4 10 4 7" xfId="23204" xr:uid="{00000000-0005-0000-0000-00009F5A0000}"/>
    <cellStyle name="Normal 5 2 4 10 4 8" xfId="23205" xr:uid="{00000000-0005-0000-0000-0000A05A0000}"/>
    <cellStyle name="Normal 5 2 4 10 5" xfId="23206" xr:uid="{00000000-0005-0000-0000-0000A15A0000}"/>
    <cellStyle name="Normal 5 2 4 10 5 2" xfId="23207" xr:uid="{00000000-0005-0000-0000-0000A25A0000}"/>
    <cellStyle name="Normal 5 2 4 10 5 3" xfId="23208" xr:uid="{00000000-0005-0000-0000-0000A35A0000}"/>
    <cellStyle name="Normal 5 2 4 10 5 4" xfId="23209" xr:uid="{00000000-0005-0000-0000-0000A45A0000}"/>
    <cellStyle name="Normal 5 2 4 10 5 5" xfId="23210" xr:uid="{00000000-0005-0000-0000-0000A55A0000}"/>
    <cellStyle name="Normal 5 2 4 10 5 6" xfId="23211" xr:uid="{00000000-0005-0000-0000-0000A65A0000}"/>
    <cellStyle name="Normal 5 2 4 10 5 7" xfId="23212" xr:uid="{00000000-0005-0000-0000-0000A75A0000}"/>
    <cellStyle name="Normal 5 2 4 10 5 8" xfId="23213" xr:uid="{00000000-0005-0000-0000-0000A85A0000}"/>
    <cellStyle name="Normal 5 2 4 10 6" xfId="23214" xr:uid="{00000000-0005-0000-0000-0000A95A0000}"/>
    <cellStyle name="Normal 5 2 4 10 7" xfId="23215" xr:uid="{00000000-0005-0000-0000-0000AA5A0000}"/>
    <cellStyle name="Normal 5 2 4 10 8" xfId="23216" xr:uid="{00000000-0005-0000-0000-0000AB5A0000}"/>
    <cellStyle name="Normal 5 2 4 10 9" xfId="23217" xr:uid="{00000000-0005-0000-0000-0000AC5A0000}"/>
    <cellStyle name="Normal 5 2 4 11" xfId="23218" xr:uid="{00000000-0005-0000-0000-0000AD5A0000}"/>
    <cellStyle name="Normal 5 2 4 11 10" xfId="23219" xr:uid="{00000000-0005-0000-0000-0000AE5A0000}"/>
    <cellStyle name="Normal 5 2 4 11 11" xfId="23220" xr:uid="{00000000-0005-0000-0000-0000AF5A0000}"/>
    <cellStyle name="Normal 5 2 4 11 12" xfId="23221" xr:uid="{00000000-0005-0000-0000-0000B05A0000}"/>
    <cellStyle name="Normal 5 2 4 11 2" xfId="23222" xr:uid="{00000000-0005-0000-0000-0000B15A0000}"/>
    <cellStyle name="Normal 5 2 4 11 2 2" xfId="23223" xr:uid="{00000000-0005-0000-0000-0000B25A0000}"/>
    <cellStyle name="Normal 5 2 4 11 2 3" xfId="23224" xr:uid="{00000000-0005-0000-0000-0000B35A0000}"/>
    <cellStyle name="Normal 5 2 4 11 2 4" xfId="23225" xr:uid="{00000000-0005-0000-0000-0000B45A0000}"/>
    <cellStyle name="Normal 5 2 4 11 2 5" xfId="23226" xr:uid="{00000000-0005-0000-0000-0000B55A0000}"/>
    <cellStyle name="Normal 5 2 4 11 2 6" xfId="23227" xr:uid="{00000000-0005-0000-0000-0000B65A0000}"/>
    <cellStyle name="Normal 5 2 4 11 2 7" xfId="23228" xr:uid="{00000000-0005-0000-0000-0000B75A0000}"/>
    <cellStyle name="Normal 5 2 4 11 2 8" xfId="23229" xr:uid="{00000000-0005-0000-0000-0000B85A0000}"/>
    <cellStyle name="Normal 5 2 4 11 3" xfId="23230" xr:uid="{00000000-0005-0000-0000-0000B95A0000}"/>
    <cellStyle name="Normal 5 2 4 11 3 2" xfId="23231" xr:uid="{00000000-0005-0000-0000-0000BA5A0000}"/>
    <cellStyle name="Normal 5 2 4 11 3 3" xfId="23232" xr:uid="{00000000-0005-0000-0000-0000BB5A0000}"/>
    <cellStyle name="Normal 5 2 4 11 3 4" xfId="23233" xr:uid="{00000000-0005-0000-0000-0000BC5A0000}"/>
    <cellStyle name="Normal 5 2 4 11 3 5" xfId="23234" xr:uid="{00000000-0005-0000-0000-0000BD5A0000}"/>
    <cellStyle name="Normal 5 2 4 11 3 6" xfId="23235" xr:uid="{00000000-0005-0000-0000-0000BE5A0000}"/>
    <cellStyle name="Normal 5 2 4 11 3 7" xfId="23236" xr:uid="{00000000-0005-0000-0000-0000BF5A0000}"/>
    <cellStyle name="Normal 5 2 4 11 3 8" xfId="23237" xr:uid="{00000000-0005-0000-0000-0000C05A0000}"/>
    <cellStyle name="Normal 5 2 4 11 4" xfId="23238" xr:uid="{00000000-0005-0000-0000-0000C15A0000}"/>
    <cellStyle name="Normal 5 2 4 11 4 2" xfId="23239" xr:uid="{00000000-0005-0000-0000-0000C25A0000}"/>
    <cellStyle name="Normal 5 2 4 11 4 3" xfId="23240" xr:uid="{00000000-0005-0000-0000-0000C35A0000}"/>
    <cellStyle name="Normal 5 2 4 11 4 4" xfId="23241" xr:uid="{00000000-0005-0000-0000-0000C45A0000}"/>
    <cellStyle name="Normal 5 2 4 11 4 5" xfId="23242" xr:uid="{00000000-0005-0000-0000-0000C55A0000}"/>
    <cellStyle name="Normal 5 2 4 11 4 6" xfId="23243" xr:uid="{00000000-0005-0000-0000-0000C65A0000}"/>
    <cellStyle name="Normal 5 2 4 11 4 7" xfId="23244" xr:uid="{00000000-0005-0000-0000-0000C75A0000}"/>
    <cellStyle name="Normal 5 2 4 11 4 8" xfId="23245" xr:uid="{00000000-0005-0000-0000-0000C85A0000}"/>
    <cellStyle name="Normal 5 2 4 11 5" xfId="23246" xr:uid="{00000000-0005-0000-0000-0000C95A0000}"/>
    <cellStyle name="Normal 5 2 4 11 5 2" xfId="23247" xr:uid="{00000000-0005-0000-0000-0000CA5A0000}"/>
    <cellStyle name="Normal 5 2 4 11 5 3" xfId="23248" xr:uid="{00000000-0005-0000-0000-0000CB5A0000}"/>
    <cellStyle name="Normal 5 2 4 11 5 4" xfId="23249" xr:uid="{00000000-0005-0000-0000-0000CC5A0000}"/>
    <cellStyle name="Normal 5 2 4 11 5 5" xfId="23250" xr:uid="{00000000-0005-0000-0000-0000CD5A0000}"/>
    <cellStyle name="Normal 5 2 4 11 5 6" xfId="23251" xr:uid="{00000000-0005-0000-0000-0000CE5A0000}"/>
    <cellStyle name="Normal 5 2 4 11 5 7" xfId="23252" xr:uid="{00000000-0005-0000-0000-0000CF5A0000}"/>
    <cellStyle name="Normal 5 2 4 11 5 8" xfId="23253" xr:uid="{00000000-0005-0000-0000-0000D05A0000}"/>
    <cellStyle name="Normal 5 2 4 11 6" xfId="23254" xr:uid="{00000000-0005-0000-0000-0000D15A0000}"/>
    <cellStyle name="Normal 5 2 4 11 7" xfId="23255" xr:uid="{00000000-0005-0000-0000-0000D25A0000}"/>
    <cellStyle name="Normal 5 2 4 11 8" xfId="23256" xr:uid="{00000000-0005-0000-0000-0000D35A0000}"/>
    <cellStyle name="Normal 5 2 4 11 9" xfId="23257" xr:uid="{00000000-0005-0000-0000-0000D45A0000}"/>
    <cellStyle name="Normal 5 2 4 12" xfId="23258" xr:uid="{00000000-0005-0000-0000-0000D55A0000}"/>
    <cellStyle name="Normal 5 2 4 12 10" xfId="23259" xr:uid="{00000000-0005-0000-0000-0000D65A0000}"/>
    <cellStyle name="Normal 5 2 4 12 11" xfId="23260" xr:uid="{00000000-0005-0000-0000-0000D75A0000}"/>
    <cellStyle name="Normal 5 2 4 12 12" xfId="23261" xr:uid="{00000000-0005-0000-0000-0000D85A0000}"/>
    <cellStyle name="Normal 5 2 4 12 2" xfId="23262" xr:uid="{00000000-0005-0000-0000-0000D95A0000}"/>
    <cellStyle name="Normal 5 2 4 12 2 2" xfId="23263" xr:uid="{00000000-0005-0000-0000-0000DA5A0000}"/>
    <cellStyle name="Normal 5 2 4 12 2 3" xfId="23264" xr:uid="{00000000-0005-0000-0000-0000DB5A0000}"/>
    <cellStyle name="Normal 5 2 4 12 2 4" xfId="23265" xr:uid="{00000000-0005-0000-0000-0000DC5A0000}"/>
    <cellStyle name="Normal 5 2 4 12 2 5" xfId="23266" xr:uid="{00000000-0005-0000-0000-0000DD5A0000}"/>
    <cellStyle name="Normal 5 2 4 12 2 6" xfId="23267" xr:uid="{00000000-0005-0000-0000-0000DE5A0000}"/>
    <cellStyle name="Normal 5 2 4 12 2 7" xfId="23268" xr:uid="{00000000-0005-0000-0000-0000DF5A0000}"/>
    <cellStyle name="Normal 5 2 4 12 2 8" xfId="23269" xr:uid="{00000000-0005-0000-0000-0000E05A0000}"/>
    <cellStyle name="Normal 5 2 4 12 3" xfId="23270" xr:uid="{00000000-0005-0000-0000-0000E15A0000}"/>
    <cellStyle name="Normal 5 2 4 12 3 2" xfId="23271" xr:uid="{00000000-0005-0000-0000-0000E25A0000}"/>
    <cellStyle name="Normal 5 2 4 12 3 3" xfId="23272" xr:uid="{00000000-0005-0000-0000-0000E35A0000}"/>
    <cellStyle name="Normal 5 2 4 12 3 4" xfId="23273" xr:uid="{00000000-0005-0000-0000-0000E45A0000}"/>
    <cellStyle name="Normal 5 2 4 12 3 5" xfId="23274" xr:uid="{00000000-0005-0000-0000-0000E55A0000}"/>
    <cellStyle name="Normal 5 2 4 12 3 6" xfId="23275" xr:uid="{00000000-0005-0000-0000-0000E65A0000}"/>
    <cellStyle name="Normal 5 2 4 12 3 7" xfId="23276" xr:uid="{00000000-0005-0000-0000-0000E75A0000}"/>
    <cellStyle name="Normal 5 2 4 12 3 8" xfId="23277" xr:uid="{00000000-0005-0000-0000-0000E85A0000}"/>
    <cellStyle name="Normal 5 2 4 12 4" xfId="23278" xr:uid="{00000000-0005-0000-0000-0000E95A0000}"/>
    <cellStyle name="Normal 5 2 4 12 4 2" xfId="23279" xr:uid="{00000000-0005-0000-0000-0000EA5A0000}"/>
    <cellStyle name="Normal 5 2 4 12 4 3" xfId="23280" xr:uid="{00000000-0005-0000-0000-0000EB5A0000}"/>
    <cellStyle name="Normal 5 2 4 12 4 4" xfId="23281" xr:uid="{00000000-0005-0000-0000-0000EC5A0000}"/>
    <cellStyle name="Normal 5 2 4 12 4 5" xfId="23282" xr:uid="{00000000-0005-0000-0000-0000ED5A0000}"/>
    <cellStyle name="Normal 5 2 4 12 4 6" xfId="23283" xr:uid="{00000000-0005-0000-0000-0000EE5A0000}"/>
    <cellStyle name="Normal 5 2 4 12 4 7" xfId="23284" xr:uid="{00000000-0005-0000-0000-0000EF5A0000}"/>
    <cellStyle name="Normal 5 2 4 12 4 8" xfId="23285" xr:uid="{00000000-0005-0000-0000-0000F05A0000}"/>
    <cellStyle name="Normal 5 2 4 12 5" xfId="23286" xr:uid="{00000000-0005-0000-0000-0000F15A0000}"/>
    <cellStyle name="Normal 5 2 4 12 5 2" xfId="23287" xr:uid="{00000000-0005-0000-0000-0000F25A0000}"/>
    <cellStyle name="Normal 5 2 4 12 5 3" xfId="23288" xr:uid="{00000000-0005-0000-0000-0000F35A0000}"/>
    <cellStyle name="Normal 5 2 4 12 5 4" xfId="23289" xr:uid="{00000000-0005-0000-0000-0000F45A0000}"/>
    <cellStyle name="Normal 5 2 4 12 5 5" xfId="23290" xr:uid="{00000000-0005-0000-0000-0000F55A0000}"/>
    <cellStyle name="Normal 5 2 4 12 5 6" xfId="23291" xr:uid="{00000000-0005-0000-0000-0000F65A0000}"/>
    <cellStyle name="Normal 5 2 4 12 5 7" xfId="23292" xr:uid="{00000000-0005-0000-0000-0000F75A0000}"/>
    <cellStyle name="Normal 5 2 4 12 5 8" xfId="23293" xr:uid="{00000000-0005-0000-0000-0000F85A0000}"/>
    <cellStyle name="Normal 5 2 4 12 6" xfId="23294" xr:uid="{00000000-0005-0000-0000-0000F95A0000}"/>
    <cellStyle name="Normal 5 2 4 12 7" xfId="23295" xr:uid="{00000000-0005-0000-0000-0000FA5A0000}"/>
    <cellStyle name="Normal 5 2 4 12 8" xfId="23296" xr:uid="{00000000-0005-0000-0000-0000FB5A0000}"/>
    <cellStyle name="Normal 5 2 4 12 9" xfId="23297" xr:uid="{00000000-0005-0000-0000-0000FC5A0000}"/>
    <cellStyle name="Normal 5 2 4 13" xfId="23298" xr:uid="{00000000-0005-0000-0000-0000FD5A0000}"/>
    <cellStyle name="Normal 5 2 4 13 10" xfId="23299" xr:uid="{00000000-0005-0000-0000-0000FE5A0000}"/>
    <cellStyle name="Normal 5 2 4 13 11" xfId="23300" xr:uid="{00000000-0005-0000-0000-0000FF5A0000}"/>
    <cellStyle name="Normal 5 2 4 13 12" xfId="23301" xr:uid="{00000000-0005-0000-0000-0000005B0000}"/>
    <cellStyle name="Normal 5 2 4 13 2" xfId="23302" xr:uid="{00000000-0005-0000-0000-0000015B0000}"/>
    <cellStyle name="Normal 5 2 4 13 2 2" xfId="23303" xr:uid="{00000000-0005-0000-0000-0000025B0000}"/>
    <cellStyle name="Normal 5 2 4 13 2 3" xfId="23304" xr:uid="{00000000-0005-0000-0000-0000035B0000}"/>
    <cellStyle name="Normal 5 2 4 13 2 4" xfId="23305" xr:uid="{00000000-0005-0000-0000-0000045B0000}"/>
    <cellStyle name="Normal 5 2 4 13 2 5" xfId="23306" xr:uid="{00000000-0005-0000-0000-0000055B0000}"/>
    <cellStyle name="Normal 5 2 4 13 2 6" xfId="23307" xr:uid="{00000000-0005-0000-0000-0000065B0000}"/>
    <cellStyle name="Normal 5 2 4 13 2 7" xfId="23308" xr:uid="{00000000-0005-0000-0000-0000075B0000}"/>
    <cellStyle name="Normal 5 2 4 13 2 8" xfId="23309" xr:uid="{00000000-0005-0000-0000-0000085B0000}"/>
    <cellStyle name="Normal 5 2 4 13 3" xfId="23310" xr:uid="{00000000-0005-0000-0000-0000095B0000}"/>
    <cellStyle name="Normal 5 2 4 13 3 2" xfId="23311" xr:uid="{00000000-0005-0000-0000-00000A5B0000}"/>
    <cellStyle name="Normal 5 2 4 13 3 3" xfId="23312" xr:uid="{00000000-0005-0000-0000-00000B5B0000}"/>
    <cellStyle name="Normal 5 2 4 13 3 4" xfId="23313" xr:uid="{00000000-0005-0000-0000-00000C5B0000}"/>
    <cellStyle name="Normal 5 2 4 13 3 5" xfId="23314" xr:uid="{00000000-0005-0000-0000-00000D5B0000}"/>
    <cellStyle name="Normal 5 2 4 13 3 6" xfId="23315" xr:uid="{00000000-0005-0000-0000-00000E5B0000}"/>
    <cellStyle name="Normal 5 2 4 13 3 7" xfId="23316" xr:uid="{00000000-0005-0000-0000-00000F5B0000}"/>
    <cellStyle name="Normal 5 2 4 13 3 8" xfId="23317" xr:uid="{00000000-0005-0000-0000-0000105B0000}"/>
    <cellStyle name="Normal 5 2 4 13 4" xfId="23318" xr:uid="{00000000-0005-0000-0000-0000115B0000}"/>
    <cellStyle name="Normal 5 2 4 13 4 2" xfId="23319" xr:uid="{00000000-0005-0000-0000-0000125B0000}"/>
    <cellStyle name="Normal 5 2 4 13 4 3" xfId="23320" xr:uid="{00000000-0005-0000-0000-0000135B0000}"/>
    <cellStyle name="Normal 5 2 4 13 4 4" xfId="23321" xr:uid="{00000000-0005-0000-0000-0000145B0000}"/>
    <cellStyle name="Normal 5 2 4 13 4 5" xfId="23322" xr:uid="{00000000-0005-0000-0000-0000155B0000}"/>
    <cellStyle name="Normal 5 2 4 13 4 6" xfId="23323" xr:uid="{00000000-0005-0000-0000-0000165B0000}"/>
    <cellStyle name="Normal 5 2 4 13 4 7" xfId="23324" xr:uid="{00000000-0005-0000-0000-0000175B0000}"/>
    <cellStyle name="Normal 5 2 4 13 4 8" xfId="23325" xr:uid="{00000000-0005-0000-0000-0000185B0000}"/>
    <cellStyle name="Normal 5 2 4 13 5" xfId="23326" xr:uid="{00000000-0005-0000-0000-0000195B0000}"/>
    <cellStyle name="Normal 5 2 4 13 5 2" xfId="23327" xr:uid="{00000000-0005-0000-0000-00001A5B0000}"/>
    <cellStyle name="Normal 5 2 4 13 5 3" xfId="23328" xr:uid="{00000000-0005-0000-0000-00001B5B0000}"/>
    <cellStyle name="Normal 5 2 4 13 5 4" xfId="23329" xr:uid="{00000000-0005-0000-0000-00001C5B0000}"/>
    <cellStyle name="Normal 5 2 4 13 5 5" xfId="23330" xr:uid="{00000000-0005-0000-0000-00001D5B0000}"/>
    <cellStyle name="Normal 5 2 4 13 5 6" xfId="23331" xr:uid="{00000000-0005-0000-0000-00001E5B0000}"/>
    <cellStyle name="Normal 5 2 4 13 5 7" xfId="23332" xr:uid="{00000000-0005-0000-0000-00001F5B0000}"/>
    <cellStyle name="Normal 5 2 4 13 5 8" xfId="23333" xr:uid="{00000000-0005-0000-0000-0000205B0000}"/>
    <cellStyle name="Normal 5 2 4 13 6" xfId="23334" xr:uid="{00000000-0005-0000-0000-0000215B0000}"/>
    <cellStyle name="Normal 5 2 4 13 7" xfId="23335" xr:uid="{00000000-0005-0000-0000-0000225B0000}"/>
    <cellStyle name="Normal 5 2 4 13 8" xfId="23336" xr:uid="{00000000-0005-0000-0000-0000235B0000}"/>
    <cellStyle name="Normal 5 2 4 13 9" xfId="23337" xr:uid="{00000000-0005-0000-0000-0000245B0000}"/>
    <cellStyle name="Normal 5 2 4 14" xfId="23338" xr:uid="{00000000-0005-0000-0000-0000255B0000}"/>
    <cellStyle name="Normal 5 2 4 14 2" xfId="23339" xr:uid="{00000000-0005-0000-0000-0000265B0000}"/>
    <cellStyle name="Normal 5 2 4 14 3" xfId="23340" xr:uid="{00000000-0005-0000-0000-0000275B0000}"/>
    <cellStyle name="Normal 5 2 4 14 4" xfId="23341" xr:uid="{00000000-0005-0000-0000-0000285B0000}"/>
    <cellStyle name="Normal 5 2 4 14 5" xfId="23342" xr:uid="{00000000-0005-0000-0000-0000295B0000}"/>
    <cellStyle name="Normal 5 2 4 14 6" xfId="23343" xr:uid="{00000000-0005-0000-0000-00002A5B0000}"/>
    <cellStyle name="Normal 5 2 4 14 7" xfId="23344" xr:uid="{00000000-0005-0000-0000-00002B5B0000}"/>
    <cellStyle name="Normal 5 2 4 14 8" xfId="23345" xr:uid="{00000000-0005-0000-0000-00002C5B0000}"/>
    <cellStyle name="Normal 5 2 4 15" xfId="23346" xr:uid="{00000000-0005-0000-0000-00002D5B0000}"/>
    <cellStyle name="Normal 5 2 4 15 2" xfId="23347" xr:uid="{00000000-0005-0000-0000-00002E5B0000}"/>
    <cellStyle name="Normal 5 2 4 15 3" xfId="23348" xr:uid="{00000000-0005-0000-0000-00002F5B0000}"/>
    <cellStyle name="Normal 5 2 4 15 4" xfId="23349" xr:uid="{00000000-0005-0000-0000-0000305B0000}"/>
    <cellStyle name="Normal 5 2 4 15 5" xfId="23350" xr:uid="{00000000-0005-0000-0000-0000315B0000}"/>
    <cellStyle name="Normal 5 2 4 15 6" xfId="23351" xr:uid="{00000000-0005-0000-0000-0000325B0000}"/>
    <cellStyle name="Normal 5 2 4 15 7" xfId="23352" xr:uid="{00000000-0005-0000-0000-0000335B0000}"/>
    <cellStyle name="Normal 5 2 4 15 8" xfId="23353" xr:uid="{00000000-0005-0000-0000-0000345B0000}"/>
    <cellStyle name="Normal 5 2 4 16" xfId="23354" xr:uid="{00000000-0005-0000-0000-0000355B0000}"/>
    <cellStyle name="Normal 5 2 4 16 2" xfId="23355" xr:uid="{00000000-0005-0000-0000-0000365B0000}"/>
    <cellStyle name="Normal 5 2 4 16 3" xfId="23356" xr:uid="{00000000-0005-0000-0000-0000375B0000}"/>
    <cellStyle name="Normal 5 2 4 16 4" xfId="23357" xr:uid="{00000000-0005-0000-0000-0000385B0000}"/>
    <cellStyle name="Normal 5 2 4 16 5" xfId="23358" xr:uid="{00000000-0005-0000-0000-0000395B0000}"/>
    <cellStyle name="Normal 5 2 4 16 6" xfId="23359" xr:uid="{00000000-0005-0000-0000-00003A5B0000}"/>
    <cellStyle name="Normal 5 2 4 16 7" xfId="23360" xr:uid="{00000000-0005-0000-0000-00003B5B0000}"/>
    <cellStyle name="Normal 5 2 4 16 8" xfId="23361" xr:uid="{00000000-0005-0000-0000-00003C5B0000}"/>
    <cellStyle name="Normal 5 2 4 17" xfId="23362" xr:uid="{00000000-0005-0000-0000-00003D5B0000}"/>
    <cellStyle name="Normal 5 2 4 17 2" xfId="23363" xr:uid="{00000000-0005-0000-0000-00003E5B0000}"/>
    <cellStyle name="Normal 5 2 4 17 3" xfId="23364" xr:uid="{00000000-0005-0000-0000-00003F5B0000}"/>
    <cellStyle name="Normal 5 2 4 17 4" xfId="23365" xr:uid="{00000000-0005-0000-0000-0000405B0000}"/>
    <cellStyle name="Normal 5 2 4 17 5" xfId="23366" xr:uid="{00000000-0005-0000-0000-0000415B0000}"/>
    <cellStyle name="Normal 5 2 4 17 6" xfId="23367" xr:uid="{00000000-0005-0000-0000-0000425B0000}"/>
    <cellStyle name="Normal 5 2 4 17 7" xfId="23368" xr:uid="{00000000-0005-0000-0000-0000435B0000}"/>
    <cellStyle name="Normal 5 2 4 17 8" xfId="23369" xr:uid="{00000000-0005-0000-0000-0000445B0000}"/>
    <cellStyle name="Normal 5 2 4 18" xfId="23370" xr:uid="{00000000-0005-0000-0000-0000455B0000}"/>
    <cellStyle name="Normal 5 2 4 19" xfId="23371" xr:uid="{00000000-0005-0000-0000-0000465B0000}"/>
    <cellStyle name="Normal 5 2 4 2" xfId="23372" xr:uid="{00000000-0005-0000-0000-0000475B0000}"/>
    <cellStyle name="Normal 5 2 4 2 10" xfId="23373" xr:uid="{00000000-0005-0000-0000-0000485B0000}"/>
    <cellStyle name="Normal 5 2 4 2 11" xfId="23374" xr:uid="{00000000-0005-0000-0000-0000495B0000}"/>
    <cellStyle name="Normal 5 2 4 2 12" xfId="23375" xr:uid="{00000000-0005-0000-0000-00004A5B0000}"/>
    <cellStyle name="Normal 5 2 4 2 2" xfId="23376" xr:uid="{00000000-0005-0000-0000-00004B5B0000}"/>
    <cellStyle name="Normal 5 2 4 2 2 2" xfId="23377" xr:uid="{00000000-0005-0000-0000-00004C5B0000}"/>
    <cellStyle name="Normal 5 2 4 2 2 3" xfId="23378" xr:uid="{00000000-0005-0000-0000-00004D5B0000}"/>
    <cellStyle name="Normal 5 2 4 2 2 4" xfId="23379" xr:uid="{00000000-0005-0000-0000-00004E5B0000}"/>
    <cellStyle name="Normal 5 2 4 2 2 5" xfId="23380" xr:uid="{00000000-0005-0000-0000-00004F5B0000}"/>
    <cellStyle name="Normal 5 2 4 2 2 6" xfId="23381" xr:uid="{00000000-0005-0000-0000-0000505B0000}"/>
    <cellStyle name="Normal 5 2 4 2 2 7" xfId="23382" xr:uid="{00000000-0005-0000-0000-0000515B0000}"/>
    <cellStyle name="Normal 5 2 4 2 2 8" xfId="23383" xr:uid="{00000000-0005-0000-0000-0000525B0000}"/>
    <cellStyle name="Normal 5 2 4 2 3" xfId="23384" xr:uid="{00000000-0005-0000-0000-0000535B0000}"/>
    <cellStyle name="Normal 5 2 4 2 3 2" xfId="23385" xr:uid="{00000000-0005-0000-0000-0000545B0000}"/>
    <cellStyle name="Normal 5 2 4 2 3 3" xfId="23386" xr:uid="{00000000-0005-0000-0000-0000555B0000}"/>
    <cellStyle name="Normal 5 2 4 2 3 4" xfId="23387" xr:uid="{00000000-0005-0000-0000-0000565B0000}"/>
    <cellStyle name="Normal 5 2 4 2 3 5" xfId="23388" xr:uid="{00000000-0005-0000-0000-0000575B0000}"/>
    <cellStyle name="Normal 5 2 4 2 3 6" xfId="23389" xr:uid="{00000000-0005-0000-0000-0000585B0000}"/>
    <cellStyle name="Normal 5 2 4 2 3 7" xfId="23390" xr:uid="{00000000-0005-0000-0000-0000595B0000}"/>
    <cellStyle name="Normal 5 2 4 2 3 8" xfId="23391" xr:uid="{00000000-0005-0000-0000-00005A5B0000}"/>
    <cellStyle name="Normal 5 2 4 2 4" xfId="23392" xr:uid="{00000000-0005-0000-0000-00005B5B0000}"/>
    <cellStyle name="Normal 5 2 4 2 4 2" xfId="23393" xr:uid="{00000000-0005-0000-0000-00005C5B0000}"/>
    <cellStyle name="Normal 5 2 4 2 4 3" xfId="23394" xr:uid="{00000000-0005-0000-0000-00005D5B0000}"/>
    <cellStyle name="Normal 5 2 4 2 4 4" xfId="23395" xr:uid="{00000000-0005-0000-0000-00005E5B0000}"/>
    <cellStyle name="Normal 5 2 4 2 4 5" xfId="23396" xr:uid="{00000000-0005-0000-0000-00005F5B0000}"/>
    <cellStyle name="Normal 5 2 4 2 4 6" xfId="23397" xr:uid="{00000000-0005-0000-0000-0000605B0000}"/>
    <cellStyle name="Normal 5 2 4 2 4 7" xfId="23398" xr:uid="{00000000-0005-0000-0000-0000615B0000}"/>
    <cellStyle name="Normal 5 2 4 2 4 8" xfId="23399" xr:uid="{00000000-0005-0000-0000-0000625B0000}"/>
    <cellStyle name="Normal 5 2 4 2 5" xfId="23400" xr:uid="{00000000-0005-0000-0000-0000635B0000}"/>
    <cellStyle name="Normal 5 2 4 2 5 2" xfId="23401" xr:uid="{00000000-0005-0000-0000-0000645B0000}"/>
    <cellStyle name="Normal 5 2 4 2 5 3" xfId="23402" xr:uid="{00000000-0005-0000-0000-0000655B0000}"/>
    <cellStyle name="Normal 5 2 4 2 5 4" xfId="23403" xr:uid="{00000000-0005-0000-0000-0000665B0000}"/>
    <cellStyle name="Normal 5 2 4 2 5 5" xfId="23404" xr:uid="{00000000-0005-0000-0000-0000675B0000}"/>
    <cellStyle name="Normal 5 2 4 2 5 6" xfId="23405" xr:uid="{00000000-0005-0000-0000-0000685B0000}"/>
    <cellStyle name="Normal 5 2 4 2 5 7" xfId="23406" xr:uid="{00000000-0005-0000-0000-0000695B0000}"/>
    <cellStyle name="Normal 5 2 4 2 5 8" xfId="23407" xr:uid="{00000000-0005-0000-0000-00006A5B0000}"/>
    <cellStyle name="Normal 5 2 4 2 6" xfId="23408" xr:uid="{00000000-0005-0000-0000-00006B5B0000}"/>
    <cellStyle name="Normal 5 2 4 2 7" xfId="23409" xr:uid="{00000000-0005-0000-0000-00006C5B0000}"/>
    <cellStyle name="Normal 5 2 4 2 8" xfId="23410" xr:uid="{00000000-0005-0000-0000-00006D5B0000}"/>
    <cellStyle name="Normal 5 2 4 2 9" xfId="23411" xr:uid="{00000000-0005-0000-0000-00006E5B0000}"/>
    <cellStyle name="Normal 5 2 4 20" xfId="23412" xr:uid="{00000000-0005-0000-0000-00006F5B0000}"/>
    <cellStyle name="Normal 5 2 4 21" xfId="23413" xr:uid="{00000000-0005-0000-0000-0000705B0000}"/>
    <cellStyle name="Normal 5 2 4 22" xfId="23414" xr:uid="{00000000-0005-0000-0000-0000715B0000}"/>
    <cellStyle name="Normal 5 2 4 23" xfId="23415" xr:uid="{00000000-0005-0000-0000-0000725B0000}"/>
    <cellStyle name="Normal 5 2 4 24" xfId="23416" xr:uid="{00000000-0005-0000-0000-0000735B0000}"/>
    <cellStyle name="Normal 5 2 4 3" xfId="23417" xr:uid="{00000000-0005-0000-0000-0000745B0000}"/>
    <cellStyle name="Normal 5 2 4 3 10" xfId="23418" xr:uid="{00000000-0005-0000-0000-0000755B0000}"/>
    <cellStyle name="Normal 5 2 4 3 11" xfId="23419" xr:uid="{00000000-0005-0000-0000-0000765B0000}"/>
    <cellStyle name="Normal 5 2 4 3 12" xfId="23420" xr:uid="{00000000-0005-0000-0000-0000775B0000}"/>
    <cellStyle name="Normal 5 2 4 3 2" xfId="23421" xr:uid="{00000000-0005-0000-0000-0000785B0000}"/>
    <cellStyle name="Normal 5 2 4 3 2 2" xfId="23422" xr:uid="{00000000-0005-0000-0000-0000795B0000}"/>
    <cellStyle name="Normal 5 2 4 3 2 3" xfId="23423" xr:uid="{00000000-0005-0000-0000-00007A5B0000}"/>
    <cellStyle name="Normal 5 2 4 3 2 4" xfId="23424" xr:uid="{00000000-0005-0000-0000-00007B5B0000}"/>
    <cellStyle name="Normal 5 2 4 3 2 5" xfId="23425" xr:uid="{00000000-0005-0000-0000-00007C5B0000}"/>
    <cellStyle name="Normal 5 2 4 3 2 6" xfId="23426" xr:uid="{00000000-0005-0000-0000-00007D5B0000}"/>
    <cellStyle name="Normal 5 2 4 3 2 7" xfId="23427" xr:uid="{00000000-0005-0000-0000-00007E5B0000}"/>
    <cellStyle name="Normal 5 2 4 3 2 8" xfId="23428" xr:uid="{00000000-0005-0000-0000-00007F5B0000}"/>
    <cellStyle name="Normal 5 2 4 3 3" xfId="23429" xr:uid="{00000000-0005-0000-0000-0000805B0000}"/>
    <cellStyle name="Normal 5 2 4 3 3 2" xfId="23430" xr:uid="{00000000-0005-0000-0000-0000815B0000}"/>
    <cellStyle name="Normal 5 2 4 3 3 3" xfId="23431" xr:uid="{00000000-0005-0000-0000-0000825B0000}"/>
    <cellStyle name="Normal 5 2 4 3 3 4" xfId="23432" xr:uid="{00000000-0005-0000-0000-0000835B0000}"/>
    <cellStyle name="Normal 5 2 4 3 3 5" xfId="23433" xr:uid="{00000000-0005-0000-0000-0000845B0000}"/>
    <cellStyle name="Normal 5 2 4 3 3 6" xfId="23434" xr:uid="{00000000-0005-0000-0000-0000855B0000}"/>
    <cellStyle name="Normal 5 2 4 3 3 7" xfId="23435" xr:uid="{00000000-0005-0000-0000-0000865B0000}"/>
    <cellStyle name="Normal 5 2 4 3 3 8" xfId="23436" xr:uid="{00000000-0005-0000-0000-0000875B0000}"/>
    <cellStyle name="Normal 5 2 4 3 4" xfId="23437" xr:uid="{00000000-0005-0000-0000-0000885B0000}"/>
    <cellStyle name="Normal 5 2 4 3 4 2" xfId="23438" xr:uid="{00000000-0005-0000-0000-0000895B0000}"/>
    <cellStyle name="Normal 5 2 4 3 4 3" xfId="23439" xr:uid="{00000000-0005-0000-0000-00008A5B0000}"/>
    <cellStyle name="Normal 5 2 4 3 4 4" xfId="23440" xr:uid="{00000000-0005-0000-0000-00008B5B0000}"/>
    <cellStyle name="Normal 5 2 4 3 4 5" xfId="23441" xr:uid="{00000000-0005-0000-0000-00008C5B0000}"/>
    <cellStyle name="Normal 5 2 4 3 4 6" xfId="23442" xr:uid="{00000000-0005-0000-0000-00008D5B0000}"/>
    <cellStyle name="Normal 5 2 4 3 4 7" xfId="23443" xr:uid="{00000000-0005-0000-0000-00008E5B0000}"/>
    <cellStyle name="Normal 5 2 4 3 4 8" xfId="23444" xr:uid="{00000000-0005-0000-0000-00008F5B0000}"/>
    <cellStyle name="Normal 5 2 4 3 5" xfId="23445" xr:uid="{00000000-0005-0000-0000-0000905B0000}"/>
    <cellStyle name="Normal 5 2 4 3 5 2" xfId="23446" xr:uid="{00000000-0005-0000-0000-0000915B0000}"/>
    <cellStyle name="Normal 5 2 4 3 5 3" xfId="23447" xr:uid="{00000000-0005-0000-0000-0000925B0000}"/>
    <cellStyle name="Normal 5 2 4 3 5 4" xfId="23448" xr:uid="{00000000-0005-0000-0000-0000935B0000}"/>
    <cellStyle name="Normal 5 2 4 3 5 5" xfId="23449" xr:uid="{00000000-0005-0000-0000-0000945B0000}"/>
    <cellStyle name="Normal 5 2 4 3 5 6" xfId="23450" xr:uid="{00000000-0005-0000-0000-0000955B0000}"/>
    <cellStyle name="Normal 5 2 4 3 5 7" xfId="23451" xr:uid="{00000000-0005-0000-0000-0000965B0000}"/>
    <cellStyle name="Normal 5 2 4 3 5 8" xfId="23452" xr:uid="{00000000-0005-0000-0000-0000975B0000}"/>
    <cellStyle name="Normal 5 2 4 3 6" xfId="23453" xr:uid="{00000000-0005-0000-0000-0000985B0000}"/>
    <cellStyle name="Normal 5 2 4 3 7" xfId="23454" xr:uid="{00000000-0005-0000-0000-0000995B0000}"/>
    <cellStyle name="Normal 5 2 4 3 8" xfId="23455" xr:uid="{00000000-0005-0000-0000-00009A5B0000}"/>
    <cellStyle name="Normal 5 2 4 3 9" xfId="23456" xr:uid="{00000000-0005-0000-0000-00009B5B0000}"/>
    <cellStyle name="Normal 5 2 4 4" xfId="23457" xr:uid="{00000000-0005-0000-0000-00009C5B0000}"/>
    <cellStyle name="Normal 5 2 4 4 10" xfId="23458" xr:uid="{00000000-0005-0000-0000-00009D5B0000}"/>
    <cellStyle name="Normal 5 2 4 4 11" xfId="23459" xr:uid="{00000000-0005-0000-0000-00009E5B0000}"/>
    <cellStyle name="Normal 5 2 4 4 12" xfId="23460" xr:uid="{00000000-0005-0000-0000-00009F5B0000}"/>
    <cellStyle name="Normal 5 2 4 4 2" xfId="23461" xr:uid="{00000000-0005-0000-0000-0000A05B0000}"/>
    <cellStyle name="Normal 5 2 4 4 2 2" xfId="23462" xr:uid="{00000000-0005-0000-0000-0000A15B0000}"/>
    <cellStyle name="Normal 5 2 4 4 2 3" xfId="23463" xr:uid="{00000000-0005-0000-0000-0000A25B0000}"/>
    <cellStyle name="Normal 5 2 4 4 2 4" xfId="23464" xr:uid="{00000000-0005-0000-0000-0000A35B0000}"/>
    <cellStyle name="Normal 5 2 4 4 2 5" xfId="23465" xr:uid="{00000000-0005-0000-0000-0000A45B0000}"/>
    <cellStyle name="Normal 5 2 4 4 2 6" xfId="23466" xr:uid="{00000000-0005-0000-0000-0000A55B0000}"/>
    <cellStyle name="Normal 5 2 4 4 2 7" xfId="23467" xr:uid="{00000000-0005-0000-0000-0000A65B0000}"/>
    <cellStyle name="Normal 5 2 4 4 2 8" xfId="23468" xr:uid="{00000000-0005-0000-0000-0000A75B0000}"/>
    <cellStyle name="Normal 5 2 4 4 3" xfId="23469" xr:uid="{00000000-0005-0000-0000-0000A85B0000}"/>
    <cellStyle name="Normal 5 2 4 4 3 2" xfId="23470" xr:uid="{00000000-0005-0000-0000-0000A95B0000}"/>
    <cellStyle name="Normal 5 2 4 4 3 3" xfId="23471" xr:uid="{00000000-0005-0000-0000-0000AA5B0000}"/>
    <cellStyle name="Normal 5 2 4 4 3 4" xfId="23472" xr:uid="{00000000-0005-0000-0000-0000AB5B0000}"/>
    <cellStyle name="Normal 5 2 4 4 3 5" xfId="23473" xr:uid="{00000000-0005-0000-0000-0000AC5B0000}"/>
    <cellStyle name="Normal 5 2 4 4 3 6" xfId="23474" xr:uid="{00000000-0005-0000-0000-0000AD5B0000}"/>
    <cellStyle name="Normal 5 2 4 4 3 7" xfId="23475" xr:uid="{00000000-0005-0000-0000-0000AE5B0000}"/>
    <cellStyle name="Normal 5 2 4 4 3 8" xfId="23476" xr:uid="{00000000-0005-0000-0000-0000AF5B0000}"/>
    <cellStyle name="Normal 5 2 4 4 4" xfId="23477" xr:uid="{00000000-0005-0000-0000-0000B05B0000}"/>
    <cellStyle name="Normal 5 2 4 4 4 2" xfId="23478" xr:uid="{00000000-0005-0000-0000-0000B15B0000}"/>
    <cellStyle name="Normal 5 2 4 4 4 3" xfId="23479" xr:uid="{00000000-0005-0000-0000-0000B25B0000}"/>
    <cellStyle name="Normal 5 2 4 4 4 4" xfId="23480" xr:uid="{00000000-0005-0000-0000-0000B35B0000}"/>
    <cellStyle name="Normal 5 2 4 4 4 5" xfId="23481" xr:uid="{00000000-0005-0000-0000-0000B45B0000}"/>
    <cellStyle name="Normal 5 2 4 4 4 6" xfId="23482" xr:uid="{00000000-0005-0000-0000-0000B55B0000}"/>
    <cellStyle name="Normal 5 2 4 4 4 7" xfId="23483" xr:uid="{00000000-0005-0000-0000-0000B65B0000}"/>
    <cellStyle name="Normal 5 2 4 4 4 8" xfId="23484" xr:uid="{00000000-0005-0000-0000-0000B75B0000}"/>
    <cellStyle name="Normal 5 2 4 4 5" xfId="23485" xr:uid="{00000000-0005-0000-0000-0000B85B0000}"/>
    <cellStyle name="Normal 5 2 4 4 5 2" xfId="23486" xr:uid="{00000000-0005-0000-0000-0000B95B0000}"/>
    <cellStyle name="Normal 5 2 4 4 5 3" xfId="23487" xr:uid="{00000000-0005-0000-0000-0000BA5B0000}"/>
    <cellStyle name="Normal 5 2 4 4 5 4" xfId="23488" xr:uid="{00000000-0005-0000-0000-0000BB5B0000}"/>
    <cellStyle name="Normal 5 2 4 4 5 5" xfId="23489" xr:uid="{00000000-0005-0000-0000-0000BC5B0000}"/>
    <cellStyle name="Normal 5 2 4 4 5 6" xfId="23490" xr:uid="{00000000-0005-0000-0000-0000BD5B0000}"/>
    <cellStyle name="Normal 5 2 4 4 5 7" xfId="23491" xr:uid="{00000000-0005-0000-0000-0000BE5B0000}"/>
    <cellStyle name="Normal 5 2 4 4 5 8" xfId="23492" xr:uid="{00000000-0005-0000-0000-0000BF5B0000}"/>
    <cellStyle name="Normal 5 2 4 4 6" xfId="23493" xr:uid="{00000000-0005-0000-0000-0000C05B0000}"/>
    <cellStyle name="Normal 5 2 4 4 7" xfId="23494" xr:uid="{00000000-0005-0000-0000-0000C15B0000}"/>
    <cellStyle name="Normal 5 2 4 4 8" xfId="23495" xr:uid="{00000000-0005-0000-0000-0000C25B0000}"/>
    <cellStyle name="Normal 5 2 4 4 9" xfId="23496" xr:uid="{00000000-0005-0000-0000-0000C35B0000}"/>
    <cellStyle name="Normal 5 2 4 5" xfId="23497" xr:uid="{00000000-0005-0000-0000-0000C45B0000}"/>
    <cellStyle name="Normal 5 2 4 5 10" xfId="23498" xr:uid="{00000000-0005-0000-0000-0000C55B0000}"/>
    <cellStyle name="Normal 5 2 4 5 11" xfId="23499" xr:uid="{00000000-0005-0000-0000-0000C65B0000}"/>
    <cellStyle name="Normal 5 2 4 5 12" xfId="23500" xr:uid="{00000000-0005-0000-0000-0000C75B0000}"/>
    <cellStyle name="Normal 5 2 4 5 2" xfId="23501" xr:uid="{00000000-0005-0000-0000-0000C85B0000}"/>
    <cellStyle name="Normal 5 2 4 5 2 2" xfId="23502" xr:uid="{00000000-0005-0000-0000-0000C95B0000}"/>
    <cellStyle name="Normal 5 2 4 5 2 3" xfId="23503" xr:uid="{00000000-0005-0000-0000-0000CA5B0000}"/>
    <cellStyle name="Normal 5 2 4 5 2 4" xfId="23504" xr:uid="{00000000-0005-0000-0000-0000CB5B0000}"/>
    <cellStyle name="Normal 5 2 4 5 2 5" xfId="23505" xr:uid="{00000000-0005-0000-0000-0000CC5B0000}"/>
    <cellStyle name="Normal 5 2 4 5 2 6" xfId="23506" xr:uid="{00000000-0005-0000-0000-0000CD5B0000}"/>
    <cellStyle name="Normal 5 2 4 5 2 7" xfId="23507" xr:uid="{00000000-0005-0000-0000-0000CE5B0000}"/>
    <cellStyle name="Normal 5 2 4 5 2 8" xfId="23508" xr:uid="{00000000-0005-0000-0000-0000CF5B0000}"/>
    <cellStyle name="Normal 5 2 4 5 3" xfId="23509" xr:uid="{00000000-0005-0000-0000-0000D05B0000}"/>
    <cellStyle name="Normal 5 2 4 5 3 2" xfId="23510" xr:uid="{00000000-0005-0000-0000-0000D15B0000}"/>
    <cellStyle name="Normal 5 2 4 5 3 3" xfId="23511" xr:uid="{00000000-0005-0000-0000-0000D25B0000}"/>
    <cellStyle name="Normal 5 2 4 5 3 4" xfId="23512" xr:uid="{00000000-0005-0000-0000-0000D35B0000}"/>
    <cellStyle name="Normal 5 2 4 5 3 5" xfId="23513" xr:uid="{00000000-0005-0000-0000-0000D45B0000}"/>
    <cellStyle name="Normal 5 2 4 5 3 6" xfId="23514" xr:uid="{00000000-0005-0000-0000-0000D55B0000}"/>
    <cellStyle name="Normal 5 2 4 5 3 7" xfId="23515" xr:uid="{00000000-0005-0000-0000-0000D65B0000}"/>
    <cellStyle name="Normal 5 2 4 5 3 8" xfId="23516" xr:uid="{00000000-0005-0000-0000-0000D75B0000}"/>
    <cellStyle name="Normal 5 2 4 5 4" xfId="23517" xr:uid="{00000000-0005-0000-0000-0000D85B0000}"/>
    <cellStyle name="Normal 5 2 4 5 4 2" xfId="23518" xr:uid="{00000000-0005-0000-0000-0000D95B0000}"/>
    <cellStyle name="Normal 5 2 4 5 4 3" xfId="23519" xr:uid="{00000000-0005-0000-0000-0000DA5B0000}"/>
    <cellStyle name="Normal 5 2 4 5 4 4" xfId="23520" xr:uid="{00000000-0005-0000-0000-0000DB5B0000}"/>
    <cellStyle name="Normal 5 2 4 5 4 5" xfId="23521" xr:uid="{00000000-0005-0000-0000-0000DC5B0000}"/>
    <cellStyle name="Normal 5 2 4 5 4 6" xfId="23522" xr:uid="{00000000-0005-0000-0000-0000DD5B0000}"/>
    <cellStyle name="Normal 5 2 4 5 4 7" xfId="23523" xr:uid="{00000000-0005-0000-0000-0000DE5B0000}"/>
    <cellStyle name="Normal 5 2 4 5 4 8" xfId="23524" xr:uid="{00000000-0005-0000-0000-0000DF5B0000}"/>
    <cellStyle name="Normal 5 2 4 5 5" xfId="23525" xr:uid="{00000000-0005-0000-0000-0000E05B0000}"/>
    <cellStyle name="Normal 5 2 4 5 5 2" xfId="23526" xr:uid="{00000000-0005-0000-0000-0000E15B0000}"/>
    <cellStyle name="Normal 5 2 4 5 5 3" xfId="23527" xr:uid="{00000000-0005-0000-0000-0000E25B0000}"/>
    <cellStyle name="Normal 5 2 4 5 5 4" xfId="23528" xr:uid="{00000000-0005-0000-0000-0000E35B0000}"/>
    <cellStyle name="Normal 5 2 4 5 5 5" xfId="23529" xr:uid="{00000000-0005-0000-0000-0000E45B0000}"/>
    <cellStyle name="Normal 5 2 4 5 5 6" xfId="23530" xr:uid="{00000000-0005-0000-0000-0000E55B0000}"/>
    <cellStyle name="Normal 5 2 4 5 5 7" xfId="23531" xr:uid="{00000000-0005-0000-0000-0000E65B0000}"/>
    <cellStyle name="Normal 5 2 4 5 5 8" xfId="23532" xr:uid="{00000000-0005-0000-0000-0000E75B0000}"/>
    <cellStyle name="Normal 5 2 4 5 6" xfId="23533" xr:uid="{00000000-0005-0000-0000-0000E85B0000}"/>
    <cellStyle name="Normal 5 2 4 5 7" xfId="23534" xr:uid="{00000000-0005-0000-0000-0000E95B0000}"/>
    <cellStyle name="Normal 5 2 4 5 8" xfId="23535" xr:uid="{00000000-0005-0000-0000-0000EA5B0000}"/>
    <cellStyle name="Normal 5 2 4 5 9" xfId="23536" xr:uid="{00000000-0005-0000-0000-0000EB5B0000}"/>
    <cellStyle name="Normal 5 2 4 6" xfId="23537" xr:uid="{00000000-0005-0000-0000-0000EC5B0000}"/>
    <cellStyle name="Normal 5 2 4 6 10" xfId="23538" xr:uid="{00000000-0005-0000-0000-0000ED5B0000}"/>
    <cellStyle name="Normal 5 2 4 6 11" xfId="23539" xr:uid="{00000000-0005-0000-0000-0000EE5B0000}"/>
    <cellStyle name="Normal 5 2 4 6 12" xfId="23540" xr:uid="{00000000-0005-0000-0000-0000EF5B0000}"/>
    <cellStyle name="Normal 5 2 4 6 2" xfId="23541" xr:uid="{00000000-0005-0000-0000-0000F05B0000}"/>
    <cellStyle name="Normal 5 2 4 6 2 2" xfId="23542" xr:uid="{00000000-0005-0000-0000-0000F15B0000}"/>
    <cellStyle name="Normal 5 2 4 6 2 3" xfId="23543" xr:uid="{00000000-0005-0000-0000-0000F25B0000}"/>
    <cellStyle name="Normal 5 2 4 6 2 4" xfId="23544" xr:uid="{00000000-0005-0000-0000-0000F35B0000}"/>
    <cellStyle name="Normal 5 2 4 6 2 5" xfId="23545" xr:uid="{00000000-0005-0000-0000-0000F45B0000}"/>
    <cellStyle name="Normal 5 2 4 6 2 6" xfId="23546" xr:uid="{00000000-0005-0000-0000-0000F55B0000}"/>
    <cellStyle name="Normal 5 2 4 6 2 7" xfId="23547" xr:uid="{00000000-0005-0000-0000-0000F65B0000}"/>
    <cellStyle name="Normal 5 2 4 6 2 8" xfId="23548" xr:uid="{00000000-0005-0000-0000-0000F75B0000}"/>
    <cellStyle name="Normal 5 2 4 6 3" xfId="23549" xr:uid="{00000000-0005-0000-0000-0000F85B0000}"/>
    <cellStyle name="Normal 5 2 4 6 3 2" xfId="23550" xr:uid="{00000000-0005-0000-0000-0000F95B0000}"/>
    <cellStyle name="Normal 5 2 4 6 3 3" xfId="23551" xr:uid="{00000000-0005-0000-0000-0000FA5B0000}"/>
    <cellStyle name="Normal 5 2 4 6 3 4" xfId="23552" xr:uid="{00000000-0005-0000-0000-0000FB5B0000}"/>
    <cellStyle name="Normal 5 2 4 6 3 5" xfId="23553" xr:uid="{00000000-0005-0000-0000-0000FC5B0000}"/>
    <cellStyle name="Normal 5 2 4 6 3 6" xfId="23554" xr:uid="{00000000-0005-0000-0000-0000FD5B0000}"/>
    <cellStyle name="Normal 5 2 4 6 3 7" xfId="23555" xr:uid="{00000000-0005-0000-0000-0000FE5B0000}"/>
    <cellStyle name="Normal 5 2 4 6 3 8" xfId="23556" xr:uid="{00000000-0005-0000-0000-0000FF5B0000}"/>
    <cellStyle name="Normal 5 2 4 6 4" xfId="23557" xr:uid="{00000000-0005-0000-0000-0000005C0000}"/>
    <cellStyle name="Normal 5 2 4 6 4 2" xfId="23558" xr:uid="{00000000-0005-0000-0000-0000015C0000}"/>
    <cellStyle name="Normal 5 2 4 6 4 3" xfId="23559" xr:uid="{00000000-0005-0000-0000-0000025C0000}"/>
    <cellStyle name="Normal 5 2 4 6 4 4" xfId="23560" xr:uid="{00000000-0005-0000-0000-0000035C0000}"/>
    <cellStyle name="Normal 5 2 4 6 4 5" xfId="23561" xr:uid="{00000000-0005-0000-0000-0000045C0000}"/>
    <cellStyle name="Normal 5 2 4 6 4 6" xfId="23562" xr:uid="{00000000-0005-0000-0000-0000055C0000}"/>
    <cellStyle name="Normal 5 2 4 6 4 7" xfId="23563" xr:uid="{00000000-0005-0000-0000-0000065C0000}"/>
    <cellStyle name="Normal 5 2 4 6 4 8" xfId="23564" xr:uid="{00000000-0005-0000-0000-0000075C0000}"/>
    <cellStyle name="Normal 5 2 4 6 5" xfId="23565" xr:uid="{00000000-0005-0000-0000-0000085C0000}"/>
    <cellStyle name="Normal 5 2 4 6 5 2" xfId="23566" xr:uid="{00000000-0005-0000-0000-0000095C0000}"/>
    <cellStyle name="Normal 5 2 4 6 5 3" xfId="23567" xr:uid="{00000000-0005-0000-0000-00000A5C0000}"/>
    <cellStyle name="Normal 5 2 4 6 5 4" xfId="23568" xr:uid="{00000000-0005-0000-0000-00000B5C0000}"/>
    <cellStyle name="Normal 5 2 4 6 5 5" xfId="23569" xr:uid="{00000000-0005-0000-0000-00000C5C0000}"/>
    <cellStyle name="Normal 5 2 4 6 5 6" xfId="23570" xr:uid="{00000000-0005-0000-0000-00000D5C0000}"/>
    <cellStyle name="Normal 5 2 4 6 5 7" xfId="23571" xr:uid="{00000000-0005-0000-0000-00000E5C0000}"/>
    <cellStyle name="Normal 5 2 4 6 5 8" xfId="23572" xr:uid="{00000000-0005-0000-0000-00000F5C0000}"/>
    <cellStyle name="Normal 5 2 4 6 6" xfId="23573" xr:uid="{00000000-0005-0000-0000-0000105C0000}"/>
    <cellStyle name="Normal 5 2 4 6 7" xfId="23574" xr:uid="{00000000-0005-0000-0000-0000115C0000}"/>
    <cellStyle name="Normal 5 2 4 6 8" xfId="23575" xr:uid="{00000000-0005-0000-0000-0000125C0000}"/>
    <cellStyle name="Normal 5 2 4 6 9" xfId="23576" xr:uid="{00000000-0005-0000-0000-0000135C0000}"/>
    <cellStyle name="Normal 5 2 4 7" xfId="23577" xr:uid="{00000000-0005-0000-0000-0000145C0000}"/>
    <cellStyle name="Normal 5 2 4 7 10" xfId="23578" xr:uid="{00000000-0005-0000-0000-0000155C0000}"/>
    <cellStyle name="Normal 5 2 4 7 11" xfId="23579" xr:uid="{00000000-0005-0000-0000-0000165C0000}"/>
    <cellStyle name="Normal 5 2 4 7 12" xfId="23580" xr:uid="{00000000-0005-0000-0000-0000175C0000}"/>
    <cellStyle name="Normal 5 2 4 7 2" xfId="23581" xr:uid="{00000000-0005-0000-0000-0000185C0000}"/>
    <cellStyle name="Normal 5 2 4 7 2 2" xfId="23582" xr:uid="{00000000-0005-0000-0000-0000195C0000}"/>
    <cellStyle name="Normal 5 2 4 7 2 3" xfId="23583" xr:uid="{00000000-0005-0000-0000-00001A5C0000}"/>
    <cellStyle name="Normal 5 2 4 7 2 4" xfId="23584" xr:uid="{00000000-0005-0000-0000-00001B5C0000}"/>
    <cellStyle name="Normal 5 2 4 7 2 5" xfId="23585" xr:uid="{00000000-0005-0000-0000-00001C5C0000}"/>
    <cellStyle name="Normal 5 2 4 7 2 6" xfId="23586" xr:uid="{00000000-0005-0000-0000-00001D5C0000}"/>
    <cellStyle name="Normal 5 2 4 7 2 7" xfId="23587" xr:uid="{00000000-0005-0000-0000-00001E5C0000}"/>
    <cellStyle name="Normal 5 2 4 7 2 8" xfId="23588" xr:uid="{00000000-0005-0000-0000-00001F5C0000}"/>
    <cellStyle name="Normal 5 2 4 7 3" xfId="23589" xr:uid="{00000000-0005-0000-0000-0000205C0000}"/>
    <cellStyle name="Normal 5 2 4 7 3 2" xfId="23590" xr:uid="{00000000-0005-0000-0000-0000215C0000}"/>
    <cellStyle name="Normal 5 2 4 7 3 3" xfId="23591" xr:uid="{00000000-0005-0000-0000-0000225C0000}"/>
    <cellStyle name="Normal 5 2 4 7 3 4" xfId="23592" xr:uid="{00000000-0005-0000-0000-0000235C0000}"/>
    <cellStyle name="Normal 5 2 4 7 3 5" xfId="23593" xr:uid="{00000000-0005-0000-0000-0000245C0000}"/>
    <cellStyle name="Normal 5 2 4 7 3 6" xfId="23594" xr:uid="{00000000-0005-0000-0000-0000255C0000}"/>
    <cellStyle name="Normal 5 2 4 7 3 7" xfId="23595" xr:uid="{00000000-0005-0000-0000-0000265C0000}"/>
    <cellStyle name="Normal 5 2 4 7 3 8" xfId="23596" xr:uid="{00000000-0005-0000-0000-0000275C0000}"/>
    <cellStyle name="Normal 5 2 4 7 4" xfId="23597" xr:uid="{00000000-0005-0000-0000-0000285C0000}"/>
    <cellStyle name="Normal 5 2 4 7 4 2" xfId="23598" xr:uid="{00000000-0005-0000-0000-0000295C0000}"/>
    <cellStyle name="Normal 5 2 4 7 4 3" xfId="23599" xr:uid="{00000000-0005-0000-0000-00002A5C0000}"/>
    <cellStyle name="Normal 5 2 4 7 4 4" xfId="23600" xr:uid="{00000000-0005-0000-0000-00002B5C0000}"/>
    <cellStyle name="Normal 5 2 4 7 4 5" xfId="23601" xr:uid="{00000000-0005-0000-0000-00002C5C0000}"/>
    <cellStyle name="Normal 5 2 4 7 4 6" xfId="23602" xr:uid="{00000000-0005-0000-0000-00002D5C0000}"/>
    <cellStyle name="Normal 5 2 4 7 4 7" xfId="23603" xr:uid="{00000000-0005-0000-0000-00002E5C0000}"/>
    <cellStyle name="Normal 5 2 4 7 4 8" xfId="23604" xr:uid="{00000000-0005-0000-0000-00002F5C0000}"/>
    <cellStyle name="Normal 5 2 4 7 5" xfId="23605" xr:uid="{00000000-0005-0000-0000-0000305C0000}"/>
    <cellStyle name="Normal 5 2 4 7 5 2" xfId="23606" xr:uid="{00000000-0005-0000-0000-0000315C0000}"/>
    <cellStyle name="Normal 5 2 4 7 5 3" xfId="23607" xr:uid="{00000000-0005-0000-0000-0000325C0000}"/>
    <cellStyle name="Normal 5 2 4 7 5 4" xfId="23608" xr:uid="{00000000-0005-0000-0000-0000335C0000}"/>
    <cellStyle name="Normal 5 2 4 7 5 5" xfId="23609" xr:uid="{00000000-0005-0000-0000-0000345C0000}"/>
    <cellStyle name="Normal 5 2 4 7 5 6" xfId="23610" xr:uid="{00000000-0005-0000-0000-0000355C0000}"/>
    <cellStyle name="Normal 5 2 4 7 5 7" xfId="23611" xr:uid="{00000000-0005-0000-0000-0000365C0000}"/>
    <cellStyle name="Normal 5 2 4 7 5 8" xfId="23612" xr:uid="{00000000-0005-0000-0000-0000375C0000}"/>
    <cellStyle name="Normal 5 2 4 7 6" xfId="23613" xr:uid="{00000000-0005-0000-0000-0000385C0000}"/>
    <cellStyle name="Normal 5 2 4 7 7" xfId="23614" xr:uid="{00000000-0005-0000-0000-0000395C0000}"/>
    <cellStyle name="Normal 5 2 4 7 8" xfId="23615" xr:uid="{00000000-0005-0000-0000-00003A5C0000}"/>
    <cellStyle name="Normal 5 2 4 7 9" xfId="23616" xr:uid="{00000000-0005-0000-0000-00003B5C0000}"/>
    <cellStyle name="Normal 5 2 4 8" xfId="23617" xr:uid="{00000000-0005-0000-0000-00003C5C0000}"/>
    <cellStyle name="Normal 5 2 4 8 10" xfId="23618" xr:uid="{00000000-0005-0000-0000-00003D5C0000}"/>
    <cellStyle name="Normal 5 2 4 8 11" xfId="23619" xr:uid="{00000000-0005-0000-0000-00003E5C0000}"/>
    <cellStyle name="Normal 5 2 4 8 12" xfId="23620" xr:uid="{00000000-0005-0000-0000-00003F5C0000}"/>
    <cellStyle name="Normal 5 2 4 8 2" xfId="23621" xr:uid="{00000000-0005-0000-0000-0000405C0000}"/>
    <cellStyle name="Normal 5 2 4 8 2 2" xfId="23622" xr:uid="{00000000-0005-0000-0000-0000415C0000}"/>
    <cellStyle name="Normal 5 2 4 8 2 3" xfId="23623" xr:uid="{00000000-0005-0000-0000-0000425C0000}"/>
    <cellStyle name="Normal 5 2 4 8 2 4" xfId="23624" xr:uid="{00000000-0005-0000-0000-0000435C0000}"/>
    <cellStyle name="Normal 5 2 4 8 2 5" xfId="23625" xr:uid="{00000000-0005-0000-0000-0000445C0000}"/>
    <cellStyle name="Normal 5 2 4 8 2 6" xfId="23626" xr:uid="{00000000-0005-0000-0000-0000455C0000}"/>
    <cellStyle name="Normal 5 2 4 8 2 7" xfId="23627" xr:uid="{00000000-0005-0000-0000-0000465C0000}"/>
    <cellStyle name="Normal 5 2 4 8 2 8" xfId="23628" xr:uid="{00000000-0005-0000-0000-0000475C0000}"/>
    <cellStyle name="Normal 5 2 4 8 3" xfId="23629" xr:uid="{00000000-0005-0000-0000-0000485C0000}"/>
    <cellStyle name="Normal 5 2 4 8 3 2" xfId="23630" xr:uid="{00000000-0005-0000-0000-0000495C0000}"/>
    <cellStyle name="Normal 5 2 4 8 3 3" xfId="23631" xr:uid="{00000000-0005-0000-0000-00004A5C0000}"/>
    <cellStyle name="Normal 5 2 4 8 3 4" xfId="23632" xr:uid="{00000000-0005-0000-0000-00004B5C0000}"/>
    <cellStyle name="Normal 5 2 4 8 3 5" xfId="23633" xr:uid="{00000000-0005-0000-0000-00004C5C0000}"/>
    <cellStyle name="Normal 5 2 4 8 3 6" xfId="23634" xr:uid="{00000000-0005-0000-0000-00004D5C0000}"/>
    <cellStyle name="Normal 5 2 4 8 3 7" xfId="23635" xr:uid="{00000000-0005-0000-0000-00004E5C0000}"/>
    <cellStyle name="Normal 5 2 4 8 3 8" xfId="23636" xr:uid="{00000000-0005-0000-0000-00004F5C0000}"/>
    <cellStyle name="Normal 5 2 4 8 4" xfId="23637" xr:uid="{00000000-0005-0000-0000-0000505C0000}"/>
    <cellStyle name="Normal 5 2 4 8 4 2" xfId="23638" xr:uid="{00000000-0005-0000-0000-0000515C0000}"/>
    <cellStyle name="Normal 5 2 4 8 4 3" xfId="23639" xr:uid="{00000000-0005-0000-0000-0000525C0000}"/>
    <cellStyle name="Normal 5 2 4 8 4 4" xfId="23640" xr:uid="{00000000-0005-0000-0000-0000535C0000}"/>
    <cellStyle name="Normal 5 2 4 8 4 5" xfId="23641" xr:uid="{00000000-0005-0000-0000-0000545C0000}"/>
    <cellStyle name="Normal 5 2 4 8 4 6" xfId="23642" xr:uid="{00000000-0005-0000-0000-0000555C0000}"/>
    <cellStyle name="Normal 5 2 4 8 4 7" xfId="23643" xr:uid="{00000000-0005-0000-0000-0000565C0000}"/>
    <cellStyle name="Normal 5 2 4 8 4 8" xfId="23644" xr:uid="{00000000-0005-0000-0000-0000575C0000}"/>
    <cellStyle name="Normal 5 2 4 8 5" xfId="23645" xr:uid="{00000000-0005-0000-0000-0000585C0000}"/>
    <cellStyle name="Normal 5 2 4 8 5 2" xfId="23646" xr:uid="{00000000-0005-0000-0000-0000595C0000}"/>
    <cellStyle name="Normal 5 2 4 8 5 3" xfId="23647" xr:uid="{00000000-0005-0000-0000-00005A5C0000}"/>
    <cellStyle name="Normal 5 2 4 8 5 4" xfId="23648" xr:uid="{00000000-0005-0000-0000-00005B5C0000}"/>
    <cellStyle name="Normal 5 2 4 8 5 5" xfId="23649" xr:uid="{00000000-0005-0000-0000-00005C5C0000}"/>
    <cellStyle name="Normal 5 2 4 8 5 6" xfId="23650" xr:uid="{00000000-0005-0000-0000-00005D5C0000}"/>
    <cellStyle name="Normal 5 2 4 8 5 7" xfId="23651" xr:uid="{00000000-0005-0000-0000-00005E5C0000}"/>
    <cellStyle name="Normal 5 2 4 8 5 8" xfId="23652" xr:uid="{00000000-0005-0000-0000-00005F5C0000}"/>
    <cellStyle name="Normal 5 2 4 8 6" xfId="23653" xr:uid="{00000000-0005-0000-0000-0000605C0000}"/>
    <cellStyle name="Normal 5 2 4 8 7" xfId="23654" xr:uid="{00000000-0005-0000-0000-0000615C0000}"/>
    <cellStyle name="Normal 5 2 4 8 8" xfId="23655" xr:uid="{00000000-0005-0000-0000-0000625C0000}"/>
    <cellStyle name="Normal 5 2 4 8 9" xfId="23656" xr:uid="{00000000-0005-0000-0000-0000635C0000}"/>
    <cellStyle name="Normal 5 2 4 9" xfId="23657" xr:uid="{00000000-0005-0000-0000-0000645C0000}"/>
    <cellStyle name="Normal 5 2 4 9 10" xfId="23658" xr:uid="{00000000-0005-0000-0000-0000655C0000}"/>
    <cellStyle name="Normal 5 2 4 9 11" xfId="23659" xr:uid="{00000000-0005-0000-0000-0000665C0000}"/>
    <cellStyle name="Normal 5 2 4 9 12" xfId="23660" xr:uid="{00000000-0005-0000-0000-0000675C0000}"/>
    <cellStyle name="Normal 5 2 4 9 2" xfId="23661" xr:uid="{00000000-0005-0000-0000-0000685C0000}"/>
    <cellStyle name="Normal 5 2 4 9 2 2" xfId="23662" xr:uid="{00000000-0005-0000-0000-0000695C0000}"/>
    <cellStyle name="Normal 5 2 4 9 2 3" xfId="23663" xr:uid="{00000000-0005-0000-0000-00006A5C0000}"/>
    <cellStyle name="Normal 5 2 4 9 2 4" xfId="23664" xr:uid="{00000000-0005-0000-0000-00006B5C0000}"/>
    <cellStyle name="Normal 5 2 4 9 2 5" xfId="23665" xr:uid="{00000000-0005-0000-0000-00006C5C0000}"/>
    <cellStyle name="Normal 5 2 4 9 2 6" xfId="23666" xr:uid="{00000000-0005-0000-0000-00006D5C0000}"/>
    <cellStyle name="Normal 5 2 4 9 2 7" xfId="23667" xr:uid="{00000000-0005-0000-0000-00006E5C0000}"/>
    <cellStyle name="Normal 5 2 4 9 2 8" xfId="23668" xr:uid="{00000000-0005-0000-0000-00006F5C0000}"/>
    <cellStyle name="Normal 5 2 4 9 3" xfId="23669" xr:uid="{00000000-0005-0000-0000-0000705C0000}"/>
    <cellStyle name="Normal 5 2 4 9 3 2" xfId="23670" xr:uid="{00000000-0005-0000-0000-0000715C0000}"/>
    <cellStyle name="Normal 5 2 4 9 3 3" xfId="23671" xr:uid="{00000000-0005-0000-0000-0000725C0000}"/>
    <cellStyle name="Normal 5 2 4 9 3 4" xfId="23672" xr:uid="{00000000-0005-0000-0000-0000735C0000}"/>
    <cellStyle name="Normal 5 2 4 9 3 5" xfId="23673" xr:uid="{00000000-0005-0000-0000-0000745C0000}"/>
    <cellStyle name="Normal 5 2 4 9 3 6" xfId="23674" xr:uid="{00000000-0005-0000-0000-0000755C0000}"/>
    <cellStyle name="Normal 5 2 4 9 3 7" xfId="23675" xr:uid="{00000000-0005-0000-0000-0000765C0000}"/>
    <cellStyle name="Normal 5 2 4 9 3 8" xfId="23676" xr:uid="{00000000-0005-0000-0000-0000775C0000}"/>
    <cellStyle name="Normal 5 2 4 9 4" xfId="23677" xr:uid="{00000000-0005-0000-0000-0000785C0000}"/>
    <cellStyle name="Normal 5 2 4 9 4 2" xfId="23678" xr:uid="{00000000-0005-0000-0000-0000795C0000}"/>
    <cellStyle name="Normal 5 2 4 9 4 3" xfId="23679" xr:uid="{00000000-0005-0000-0000-00007A5C0000}"/>
    <cellStyle name="Normal 5 2 4 9 4 4" xfId="23680" xr:uid="{00000000-0005-0000-0000-00007B5C0000}"/>
    <cellStyle name="Normal 5 2 4 9 4 5" xfId="23681" xr:uid="{00000000-0005-0000-0000-00007C5C0000}"/>
    <cellStyle name="Normal 5 2 4 9 4 6" xfId="23682" xr:uid="{00000000-0005-0000-0000-00007D5C0000}"/>
    <cellStyle name="Normal 5 2 4 9 4 7" xfId="23683" xr:uid="{00000000-0005-0000-0000-00007E5C0000}"/>
    <cellStyle name="Normal 5 2 4 9 4 8" xfId="23684" xr:uid="{00000000-0005-0000-0000-00007F5C0000}"/>
    <cellStyle name="Normal 5 2 4 9 5" xfId="23685" xr:uid="{00000000-0005-0000-0000-0000805C0000}"/>
    <cellStyle name="Normal 5 2 4 9 5 2" xfId="23686" xr:uid="{00000000-0005-0000-0000-0000815C0000}"/>
    <cellStyle name="Normal 5 2 4 9 5 3" xfId="23687" xr:uid="{00000000-0005-0000-0000-0000825C0000}"/>
    <cellStyle name="Normal 5 2 4 9 5 4" xfId="23688" xr:uid="{00000000-0005-0000-0000-0000835C0000}"/>
    <cellStyle name="Normal 5 2 4 9 5 5" xfId="23689" xr:uid="{00000000-0005-0000-0000-0000845C0000}"/>
    <cellStyle name="Normal 5 2 4 9 5 6" xfId="23690" xr:uid="{00000000-0005-0000-0000-0000855C0000}"/>
    <cellStyle name="Normal 5 2 4 9 5 7" xfId="23691" xr:uid="{00000000-0005-0000-0000-0000865C0000}"/>
    <cellStyle name="Normal 5 2 4 9 5 8" xfId="23692" xr:uid="{00000000-0005-0000-0000-0000875C0000}"/>
    <cellStyle name="Normal 5 2 4 9 6" xfId="23693" xr:uid="{00000000-0005-0000-0000-0000885C0000}"/>
    <cellStyle name="Normal 5 2 4 9 7" xfId="23694" xr:uid="{00000000-0005-0000-0000-0000895C0000}"/>
    <cellStyle name="Normal 5 2 4 9 8" xfId="23695" xr:uid="{00000000-0005-0000-0000-00008A5C0000}"/>
    <cellStyle name="Normal 5 2 4 9 9" xfId="23696" xr:uid="{00000000-0005-0000-0000-00008B5C0000}"/>
    <cellStyle name="Normal 5 2 5" xfId="23697" xr:uid="{00000000-0005-0000-0000-00008C5C0000}"/>
    <cellStyle name="Normal 5 2 5 10" xfId="23698" xr:uid="{00000000-0005-0000-0000-00008D5C0000}"/>
    <cellStyle name="Normal 5 2 5 11" xfId="23699" xr:uid="{00000000-0005-0000-0000-00008E5C0000}"/>
    <cellStyle name="Normal 5 2 5 12" xfId="23700" xr:uid="{00000000-0005-0000-0000-00008F5C0000}"/>
    <cellStyle name="Normal 5 2 5 2" xfId="23701" xr:uid="{00000000-0005-0000-0000-0000905C0000}"/>
    <cellStyle name="Normal 5 2 5 2 2" xfId="23702" xr:uid="{00000000-0005-0000-0000-0000915C0000}"/>
    <cellStyle name="Normal 5 2 5 2 3" xfId="23703" xr:uid="{00000000-0005-0000-0000-0000925C0000}"/>
    <cellStyle name="Normal 5 2 5 2 4" xfId="23704" xr:uid="{00000000-0005-0000-0000-0000935C0000}"/>
    <cellStyle name="Normal 5 2 5 2 5" xfId="23705" xr:uid="{00000000-0005-0000-0000-0000945C0000}"/>
    <cellStyle name="Normal 5 2 5 2 6" xfId="23706" xr:uid="{00000000-0005-0000-0000-0000955C0000}"/>
    <cellStyle name="Normal 5 2 5 2 7" xfId="23707" xr:uid="{00000000-0005-0000-0000-0000965C0000}"/>
    <cellStyle name="Normal 5 2 5 2 8" xfId="23708" xr:uid="{00000000-0005-0000-0000-0000975C0000}"/>
    <cellStyle name="Normal 5 2 5 3" xfId="23709" xr:uid="{00000000-0005-0000-0000-0000985C0000}"/>
    <cellStyle name="Normal 5 2 5 3 2" xfId="23710" xr:uid="{00000000-0005-0000-0000-0000995C0000}"/>
    <cellStyle name="Normal 5 2 5 3 3" xfId="23711" xr:uid="{00000000-0005-0000-0000-00009A5C0000}"/>
    <cellStyle name="Normal 5 2 5 3 4" xfId="23712" xr:uid="{00000000-0005-0000-0000-00009B5C0000}"/>
    <cellStyle name="Normal 5 2 5 3 5" xfId="23713" xr:uid="{00000000-0005-0000-0000-00009C5C0000}"/>
    <cellStyle name="Normal 5 2 5 3 6" xfId="23714" xr:uid="{00000000-0005-0000-0000-00009D5C0000}"/>
    <cellStyle name="Normal 5 2 5 3 7" xfId="23715" xr:uid="{00000000-0005-0000-0000-00009E5C0000}"/>
    <cellStyle name="Normal 5 2 5 3 8" xfId="23716" xr:uid="{00000000-0005-0000-0000-00009F5C0000}"/>
    <cellStyle name="Normal 5 2 5 4" xfId="23717" xr:uid="{00000000-0005-0000-0000-0000A05C0000}"/>
    <cellStyle name="Normal 5 2 5 4 2" xfId="23718" xr:uid="{00000000-0005-0000-0000-0000A15C0000}"/>
    <cellStyle name="Normal 5 2 5 4 3" xfId="23719" xr:uid="{00000000-0005-0000-0000-0000A25C0000}"/>
    <cellStyle name="Normal 5 2 5 4 4" xfId="23720" xr:uid="{00000000-0005-0000-0000-0000A35C0000}"/>
    <cellStyle name="Normal 5 2 5 4 5" xfId="23721" xr:uid="{00000000-0005-0000-0000-0000A45C0000}"/>
    <cellStyle name="Normal 5 2 5 4 6" xfId="23722" xr:uid="{00000000-0005-0000-0000-0000A55C0000}"/>
    <cellStyle name="Normal 5 2 5 4 7" xfId="23723" xr:uid="{00000000-0005-0000-0000-0000A65C0000}"/>
    <cellStyle name="Normal 5 2 5 4 8" xfId="23724" xr:uid="{00000000-0005-0000-0000-0000A75C0000}"/>
    <cellStyle name="Normal 5 2 5 5" xfId="23725" xr:uid="{00000000-0005-0000-0000-0000A85C0000}"/>
    <cellStyle name="Normal 5 2 5 5 2" xfId="23726" xr:uid="{00000000-0005-0000-0000-0000A95C0000}"/>
    <cellStyle name="Normal 5 2 5 5 3" xfId="23727" xr:uid="{00000000-0005-0000-0000-0000AA5C0000}"/>
    <cellStyle name="Normal 5 2 5 5 4" xfId="23728" xr:uid="{00000000-0005-0000-0000-0000AB5C0000}"/>
    <cellStyle name="Normal 5 2 5 5 5" xfId="23729" xr:uid="{00000000-0005-0000-0000-0000AC5C0000}"/>
    <cellStyle name="Normal 5 2 5 5 6" xfId="23730" xr:uid="{00000000-0005-0000-0000-0000AD5C0000}"/>
    <cellStyle name="Normal 5 2 5 5 7" xfId="23731" xr:uid="{00000000-0005-0000-0000-0000AE5C0000}"/>
    <cellStyle name="Normal 5 2 5 5 8" xfId="23732" xr:uid="{00000000-0005-0000-0000-0000AF5C0000}"/>
    <cellStyle name="Normal 5 2 5 6" xfId="23733" xr:uid="{00000000-0005-0000-0000-0000B05C0000}"/>
    <cellStyle name="Normal 5 2 5 7" xfId="23734" xr:uid="{00000000-0005-0000-0000-0000B15C0000}"/>
    <cellStyle name="Normal 5 2 5 8" xfId="23735" xr:uid="{00000000-0005-0000-0000-0000B25C0000}"/>
    <cellStyle name="Normal 5 2 5 9" xfId="23736" xr:uid="{00000000-0005-0000-0000-0000B35C0000}"/>
    <cellStyle name="Normal 5 2 6" xfId="23737" xr:uid="{00000000-0005-0000-0000-0000B45C0000}"/>
    <cellStyle name="Normal 5 2 6 10" xfId="23738" xr:uid="{00000000-0005-0000-0000-0000B55C0000}"/>
    <cellStyle name="Normal 5 2 6 11" xfId="23739" xr:uid="{00000000-0005-0000-0000-0000B65C0000}"/>
    <cellStyle name="Normal 5 2 6 12" xfId="23740" xr:uid="{00000000-0005-0000-0000-0000B75C0000}"/>
    <cellStyle name="Normal 5 2 6 2" xfId="23741" xr:uid="{00000000-0005-0000-0000-0000B85C0000}"/>
    <cellStyle name="Normal 5 2 6 2 2" xfId="23742" xr:uid="{00000000-0005-0000-0000-0000B95C0000}"/>
    <cellStyle name="Normal 5 2 6 2 3" xfId="23743" xr:uid="{00000000-0005-0000-0000-0000BA5C0000}"/>
    <cellStyle name="Normal 5 2 6 2 4" xfId="23744" xr:uid="{00000000-0005-0000-0000-0000BB5C0000}"/>
    <cellStyle name="Normal 5 2 6 2 5" xfId="23745" xr:uid="{00000000-0005-0000-0000-0000BC5C0000}"/>
    <cellStyle name="Normal 5 2 6 2 6" xfId="23746" xr:uid="{00000000-0005-0000-0000-0000BD5C0000}"/>
    <cellStyle name="Normal 5 2 6 2 7" xfId="23747" xr:uid="{00000000-0005-0000-0000-0000BE5C0000}"/>
    <cellStyle name="Normal 5 2 6 2 8" xfId="23748" xr:uid="{00000000-0005-0000-0000-0000BF5C0000}"/>
    <cellStyle name="Normal 5 2 6 3" xfId="23749" xr:uid="{00000000-0005-0000-0000-0000C05C0000}"/>
    <cellStyle name="Normal 5 2 6 3 2" xfId="23750" xr:uid="{00000000-0005-0000-0000-0000C15C0000}"/>
    <cellStyle name="Normal 5 2 6 3 3" xfId="23751" xr:uid="{00000000-0005-0000-0000-0000C25C0000}"/>
    <cellStyle name="Normal 5 2 6 3 4" xfId="23752" xr:uid="{00000000-0005-0000-0000-0000C35C0000}"/>
    <cellStyle name="Normal 5 2 6 3 5" xfId="23753" xr:uid="{00000000-0005-0000-0000-0000C45C0000}"/>
    <cellStyle name="Normal 5 2 6 3 6" xfId="23754" xr:uid="{00000000-0005-0000-0000-0000C55C0000}"/>
    <cellStyle name="Normal 5 2 6 3 7" xfId="23755" xr:uid="{00000000-0005-0000-0000-0000C65C0000}"/>
    <cellStyle name="Normal 5 2 6 3 8" xfId="23756" xr:uid="{00000000-0005-0000-0000-0000C75C0000}"/>
    <cellStyle name="Normal 5 2 6 4" xfId="23757" xr:uid="{00000000-0005-0000-0000-0000C85C0000}"/>
    <cellStyle name="Normal 5 2 6 4 2" xfId="23758" xr:uid="{00000000-0005-0000-0000-0000C95C0000}"/>
    <cellStyle name="Normal 5 2 6 4 3" xfId="23759" xr:uid="{00000000-0005-0000-0000-0000CA5C0000}"/>
    <cellStyle name="Normal 5 2 6 4 4" xfId="23760" xr:uid="{00000000-0005-0000-0000-0000CB5C0000}"/>
    <cellStyle name="Normal 5 2 6 4 5" xfId="23761" xr:uid="{00000000-0005-0000-0000-0000CC5C0000}"/>
    <cellStyle name="Normal 5 2 6 4 6" xfId="23762" xr:uid="{00000000-0005-0000-0000-0000CD5C0000}"/>
    <cellStyle name="Normal 5 2 6 4 7" xfId="23763" xr:uid="{00000000-0005-0000-0000-0000CE5C0000}"/>
    <cellStyle name="Normal 5 2 6 4 8" xfId="23764" xr:uid="{00000000-0005-0000-0000-0000CF5C0000}"/>
    <cellStyle name="Normal 5 2 6 5" xfId="23765" xr:uid="{00000000-0005-0000-0000-0000D05C0000}"/>
    <cellStyle name="Normal 5 2 6 5 2" xfId="23766" xr:uid="{00000000-0005-0000-0000-0000D15C0000}"/>
    <cellStyle name="Normal 5 2 6 5 3" xfId="23767" xr:uid="{00000000-0005-0000-0000-0000D25C0000}"/>
    <cellStyle name="Normal 5 2 6 5 4" xfId="23768" xr:uid="{00000000-0005-0000-0000-0000D35C0000}"/>
    <cellStyle name="Normal 5 2 6 5 5" xfId="23769" xr:uid="{00000000-0005-0000-0000-0000D45C0000}"/>
    <cellStyle name="Normal 5 2 6 5 6" xfId="23770" xr:uid="{00000000-0005-0000-0000-0000D55C0000}"/>
    <cellStyle name="Normal 5 2 6 5 7" xfId="23771" xr:uid="{00000000-0005-0000-0000-0000D65C0000}"/>
    <cellStyle name="Normal 5 2 6 5 8" xfId="23772" xr:uid="{00000000-0005-0000-0000-0000D75C0000}"/>
    <cellStyle name="Normal 5 2 6 6" xfId="23773" xr:uid="{00000000-0005-0000-0000-0000D85C0000}"/>
    <cellStyle name="Normal 5 2 6 7" xfId="23774" xr:uid="{00000000-0005-0000-0000-0000D95C0000}"/>
    <cellStyle name="Normal 5 2 6 8" xfId="23775" xr:uid="{00000000-0005-0000-0000-0000DA5C0000}"/>
    <cellStyle name="Normal 5 2 6 9" xfId="23776" xr:uid="{00000000-0005-0000-0000-0000DB5C0000}"/>
    <cellStyle name="Normal 5 2 7" xfId="23777" xr:uid="{00000000-0005-0000-0000-0000DC5C0000}"/>
    <cellStyle name="Normal 5 2 7 10" xfId="23778" xr:uid="{00000000-0005-0000-0000-0000DD5C0000}"/>
    <cellStyle name="Normal 5 2 7 11" xfId="23779" xr:uid="{00000000-0005-0000-0000-0000DE5C0000}"/>
    <cellStyle name="Normal 5 2 7 12" xfId="23780" xr:uid="{00000000-0005-0000-0000-0000DF5C0000}"/>
    <cellStyle name="Normal 5 2 7 2" xfId="23781" xr:uid="{00000000-0005-0000-0000-0000E05C0000}"/>
    <cellStyle name="Normal 5 2 7 2 2" xfId="23782" xr:uid="{00000000-0005-0000-0000-0000E15C0000}"/>
    <cellStyle name="Normal 5 2 7 2 3" xfId="23783" xr:uid="{00000000-0005-0000-0000-0000E25C0000}"/>
    <cellStyle name="Normal 5 2 7 2 4" xfId="23784" xr:uid="{00000000-0005-0000-0000-0000E35C0000}"/>
    <cellStyle name="Normal 5 2 7 2 5" xfId="23785" xr:uid="{00000000-0005-0000-0000-0000E45C0000}"/>
    <cellStyle name="Normal 5 2 7 2 6" xfId="23786" xr:uid="{00000000-0005-0000-0000-0000E55C0000}"/>
    <cellStyle name="Normal 5 2 7 2 7" xfId="23787" xr:uid="{00000000-0005-0000-0000-0000E65C0000}"/>
    <cellStyle name="Normal 5 2 7 2 8" xfId="23788" xr:uid="{00000000-0005-0000-0000-0000E75C0000}"/>
    <cellStyle name="Normal 5 2 7 3" xfId="23789" xr:uid="{00000000-0005-0000-0000-0000E85C0000}"/>
    <cellStyle name="Normal 5 2 7 3 2" xfId="23790" xr:uid="{00000000-0005-0000-0000-0000E95C0000}"/>
    <cellStyle name="Normal 5 2 7 3 3" xfId="23791" xr:uid="{00000000-0005-0000-0000-0000EA5C0000}"/>
    <cellStyle name="Normal 5 2 7 3 4" xfId="23792" xr:uid="{00000000-0005-0000-0000-0000EB5C0000}"/>
    <cellStyle name="Normal 5 2 7 3 5" xfId="23793" xr:uid="{00000000-0005-0000-0000-0000EC5C0000}"/>
    <cellStyle name="Normal 5 2 7 3 6" xfId="23794" xr:uid="{00000000-0005-0000-0000-0000ED5C0000}"/>
    <cellStyle name="Normal 5 2 7 3 7" xfId="23795" xr:uid="{00000000-0005-0000-0000-0000EE5C0000}"/>
    <cellStyle name="Normal 5 2 7 3 8" xfId="23796" xr:uid="{00000000-0005-0000-0000-0000EF5C0000}"/>
    <cellStyle name="Normal 5 2 7 4" xfId="23797" xr:uid="{00000000-0005-0000-0000-0000F05C0000}"/>
    <cellStyle name="Normal 5 2 7 4 2" xfId="23798" xr:uid="{00000000-0005-0000-0000-0000F15C0000}"/>
    <cellStyle name="Normal 5 2 7 4 3" xfId="23799" xr:uid="{00000000-0005-0000-0000-0000F25C0000}"/>
    <cellStyle name="Normal 5 2 7 4 4" xfId="23800" xr:uid="{00000000-0005-0000-0000-0000F35C0000}"/>
    <cellStyle name="Normal 5 2 7 4 5" xfId="23801" xr:uid="{00000000-0005-0000-0000-0000F45C0000}"/>
    <cellStyle name="Normal 5 2 7 4 6" xfId="23802" xr:uid="{00000000-0005-0000-0000-0000F55C0000}"/>
    <cellStyle name="Normal 5 2 7 4 7" xfId="23803" xr:uid="{00000000-0005-0000-0000-0000F65C0000}"/>
    <cellStyle name="Normal 5 2 7 4 8" xfId="23804" xr:uid="{00000000-0005-0000-0000-0000F75C0000}"/>
    <cellStyle name="Normal 5 2 7 5" xfId="23805" xr:uid="{00000000-0005-0000-0000-0000F85C0000}"/>
    <cellStyle name="Normal 5 2 7 5 2" xfId="23806" xr:uid="{00000000-0005-0000-0000-0000F95C0000}"/>
    <cellStyle name="Normal 5 2 7 5 3" xfId="23807" xr:uid="{00000000-0005-0000-0000-0000FA5C0000}"/>
    <cellStyle name="Normal 5 2 7 5 4" xfId="23808" xr:uid="{00000000-0005-0000-0000-0000FB5C0000}"/>
    <cellStyle name="Normal 5 2 7 5 5" xfId="23809" xr:uid="{00000000-0005-0000-0000-0000FC5C0000}"/>
    <cellStyle name="Normal 5 2 7 5 6" xfId="23810" xr:uid="{00000000-0005-0000-0000-0000FD5C0000}"/>
    <cellStyle name="Normal 5 2 7 5 7" xfId="23811" xr:uid="{00000000-0005-0000-0000-0000FE5C0000}"/>
    <cellStyle name="Normal 5 2 7 5 8" xfId="23812" xr:uid="{00000000-0005-0000-0000-0000FF5C0000}"/>
    <cellStyle name="Normal 5 2 7 6" xfId="23813" xr:uid="{00000000-0005-0000-0000-0000005D0000}"/>
    <cellStyle name="Normal 5 2 7 7" xfId="23814" xr:uid="{00000000-0005-0000-0000-0000015D0000}"/>
    <cellStyle name="Normal 5 2 7 8" xfId="23815" xr:uid="{00000000-0005-0000-0000-0000025D0000}"/>
    <cellStyle name="Normal 5 2 7 9" xfId="23816" xr:uid="{00000000-0005-0000-0000-0000035D0000}"/>
    <cellStyle name="Normal 5 2 8" xfId="23817" xr:uid="{00000000-0005-0000-0000-0000045D0000}"/>
    <cellStyle name="Normal 5 2 8 10" xfId="23818" xr:uid="{00000000-0005-0000-0000-0000055D0000}"/>
    <cellStyle name="Normal 5 2 8 11" xfId="23819" xr:uid="{00000000-0005-0000-0000-0000065D0000}"/>
    <cellStyle name="Normal 5 2 8 12" xfId="23820" xr:uid="{00000000-0005-0000-0000-0000075D0000}"/>
    <cellStyle name="Normal 5 2 8 2" xfId="23821" xr:uid="{00000000-0005-0000-0000-0000085D0000}"/>
    <cellStyle name="Normal 5 2 8 2 2" xfId="23822" xr:uid="{00000000-0005-0000-0000-0000095D0000}"/>
    <cellStyle name="Normal 5 2 8 2 3" xfId="23823" xr:uid="{00000000-0005-0000-0000-00000A5D0000}"/>
    <cellStyle name="Normal 5 2 8 2 4" xfId="23824" xr:uid="{00000000-0005-0000-0000-00000B5D0000}"/>
    <cellStyle name="Normal 5 2 8 2 5" xfId="23825" xr:uid="{00000000-0005-0000-0000-00000C5D0000}"/>
    <cellStyle name="Normal 5 2 8 2 6" xfId="23826" xr:uid="{00000000-0005-0000-0000-00000D5D0000}"/>
    <cellStyle name="Normal 5 2 8 2 7" xfId="23827" xr:uid="{00000000-0005-0000-0000-00000E5D0000}"/>
    <cellStyle name="Normal 5 2 8 2 8" xfId="23828" xr:uid="{00000000-0005-0000-0000-00000F5D0000}"/>
    <cellStyle name="Normal 5 2 8 3" xfId="23829" xr:uid="{00000000-0005-0000-0000-0000105D0000}"/>
    <cellStyle name="Normal 5 2 8 3 2" xfId="23830" xr:uid="{00000000-0005-0000-0000-0000115D0000}"/>
    <cellStyle name="Normal 5 2 8 3 3" xfId="23831" xr:uid="{00000000-0005-0000-0000-0000125D0000}"/>
    <cellStyle name="Normal 5 2 8 3 4" xfId="23832" xr:uid="{00000000-0005-0000-0000-0000135D0000}"/>
    <cellStyle name="Normal 5 2 8 3 5" xfId="23833" xr:uid="{00000000-0005-0000-0000-0000145D0000}"/>
    <cellStyle name="Normal 5 2 8 3 6" xfId="23834" xr:uid="{00000000-0005-0000-0000-0000155D0000}"/>
    <cellStyle name="Normal 5 2 8 3 7" xfId="23835" xr:uid="{00000000-0005-0000-0000-0000165D0000}"/>
    <cellStyle name="Normal 5 2 8 3 8" xfId="23836" xr:uid="{00000000-0005-0000-0000-0000175D0000}"/>
    <cellStyle name="Normal 5 2 8 4" xfId="23837" xr:uid="{00000000-0005-0000-0000-0000185D0000}"/>
    <cellStyle name="Normal 5 2 8 4 2" xfId="23838" xr:uid="{00000000-0005-0000-0000-0000195D0000}"/>
    <cellStyle name="Normal 5 2 8 4 3" xfId="23839" xr:uid="{00000000-0005-0000-0000-00001A5D0000}"/>
    <cellStyle name="Normal 5 2 8 4 4" xfId="23840" xr:uid="{00000000-0005-0000-0000-00001B5D0000}"/>
    <cellStyle name="Normal 5 2 8 4 5" xfId="23841" xr:uid="{00000000-0005-0000-0000-00001C5D0000}"/>
    <cellStyle name="Normal 5 2 8 4 6" xfId="23842" xr:uid="{00000000-0005-0000-0000-00001D5D0000}"/>
    <cellStyle name="Normal 5 2 8 4 7" xfId="23843" xr:uid="{00000000-0005-0000-0000-00001E5D0000}"/>
    <cellStyle name="Normal 5 2 8 4 8" xfId="23844" xr:uid="{00000000-0005-0000-0000-00001F5D0000}"/>
    <cellStyle name="Normal 5 2 8 5" xfId="23845" xr:uid="{00000000-0005-0000-0000-0000205D0000}"/>
    <cellStyle name="Normal 5 2 8 5 2" xfId="23846" xr:uid="{00000000-0005-0000-0000-0000215D0000}"/>
    <cellStyle name="Normal 5 2 8 5 3" xfId="23847" xr:uid="{00000000-0005-0000-0000-0000225D0000}"/>
    <cellStyle name="Normal 5 2 8 5 4" xfId="23848" xr:uid="{00000000-0005-0000-0000-0000235D0000}"/>
    <cellStyle name="Normal 5 2 8 5 5" xfId="23849" xr:uid="{00000000-0005-0000-0000-0000245D0000}"/>
    <cellStyle name="Normal 5 2 8 5 6" xfId="23850" xr:uid="{00000000-0005-0000-0000-0000255D0000}"/>
    <cellStyle name="Normal 5 2 8 5 7" xfId="23851" xr:uid="{00000000-0005-0000-0000-0000265D0000}"/>
    <cellStyle name="Normal 5 2 8 5 8" xfId="23852" xr:uid="{00000000-0005-0000-0000-0000275D0000}"/>
    <cellStyle name="Normal 5 2 8 6" xfId="23853" xr:uid="{00000000-0005-0000-0000-0000285D0000}"/>
    <cellStyle name="Normal 5 2 8 7" xfId="23854" xr:uid="{00000000-0005-0000-0000-0000295D0000}"/>
    <cellStyle name="Normal 5 2 8 8" xfId="23855" xr:uid="{00000000-0005-0000-0000-00002A5D0000}"/>
    <cellStyle name="Normal 5 2 8 9" xfId="23856" xr:uid="{00000000-0005-0000-0000-00002B5D0000}"/>
    <cellStyle name="Normal 5 2 9" xfId="23857" xr:uid="{00000000-0005-0000-0000-00002C5D0000}"/>
    <cellStyle name="Normal 5 2 9 10" xfId="23858" xr:uid="{00000000-0005-0000-0000-00002D5D0000}"/>
    <cellStyle name="Normal 5 2 9 11" xfId="23859" xr:uid="{00000000-0005-0000-0000-00002E5D0000}"/>
    <cellStyle name="Normal 5 2 9 12" xfId="23860" xr:uid="{00000000-0005-0000-0000-00002F5D0000}"/>
    <cellStyle name="Normal 5 2 9 2" xfId="23861" xr:uid="{00000000-0005-0000-0000-0000305D0000}"/>
    <cellStyle name="Normal 5 2 9 2 2" xfId="23862" xr:uid="{00000000-0005-0000-0000-0000315D0000}"/>
    <cellStyle name="Normal 5 2 9 2 3" xfId="23863" xr:uid="{00000000-0005-0000-0000-0000325D0000}"/>
    <cellStyle name="Normal 5 2 9 2 4" xfId="23864" xr:uid="{00000000-0005-0000-0000-0000335D0000}"/>
    <cellStyle name="Normal 5 2 9 2 5" xfId="23865" xr:uid="{00000000-0005-0000-0000-0000345D0000}"/>
    <cellStyle name="Normal 5 2 9 2 6" xfId="23866" xr:uid="{00000000-0005-0000-0000-0000355D0000}"/>
    <cellStyle name="Normal 5 2 9 2 7" xfId="23867" xr:uid="{00000000-0005-0000-0000-0000365D0000}"/>
    <cellStyle name="Normal 5 2 9 2 8" xfId="23868" xr:uid="{00000000-0005-0000-0000-0000375D0000}"/>
    <cellStyle name="Normal 5 2 9 3" xfId="23869" xr:uid="{00000000-0005-0000-0000-0000385D0000}"/>
    <cellStyle name="Normal 5 2 9 3 2" xfId="23870" xr:uid="{00000000-0005-0000-0000-0000395D0000}"/>
    <cellStyle name="Normal 5 2 9 3 3" xfId="23871" xr:uid="{00000000-0005-0000-0000-00003A5D0000}"/>
    <cellStyle name="Normal 5 2 9 3 4" xfId="23872" xr:uid="{00000000-0005-0000-0000-00003B5D0000}"/>
    <cellStyle name="Normal 5 2 9 3 5" xfId="23873" xr:uid="{00000000-0005-0000-0000-00003C5D0000}"/>
    <cellStyle name="Normal 5 2 9 3 6" xfId="23874" xr:uid="{00000000-0005-0000-0000-00003D5D0000}"/>
    <cellStyle name="Normal 5 2 9 3 7" xfId="23875" xr:uid="{00000000-0005-0000-0000-00003E5D0000}"/>
    <cellStyle name="Normal 5 2 9 3 8" xfId="23876" xr:uid="{00000000-0005-0000-0000-00003F5D0000}"/>
    <cellStyle name="Normal 5 2 9 4" xfId="23877" xr:uid="{00000000-0005-0000-0000-0000405D0000}"/>
    <cellStyle name="Normal 5 2 9 4 2" xfId="23878" xr:uid="{00000000-0005-0000-0000-0000415D0000}"/>
    <cellStyle name="Normal 5 2 9 4 3" xfId="23879" xr:uid="{00000000-0005-0000-0000-0000425D0000}"/>
    <cellStyle name="Normal 5 2 9 4 4" xfId="23880" xr:uid="{00000000-0005-0000-0000-0000435D0000}"/>
    <cellStyle name="Normal 5 2 9 4 5" xfId="23881" xr:uid="{00000000-0005-0000-0000-0000445D0000}"/>
    <cellStyle name="Normal 5 2 9 4 6" xfId="23882" xr:uid="{00000000-0005-0000-0000-0000455D0000}"/>
    <cellStyle name="Normal 5 2 9 4 7" xfId="23883" xr:uid="{00000000-0005-0000-0000-0000465D0000}"/>
    <cellStyle name="Normal 5 2 9 4 8" xfId="23884" xr:uid="{00000000-0005-0000-0000-0000475D0000}"/>
    <cellStyle name="Normal 5 2 9 5" xfId="23885" xr:uid="{00000000-0005-0000-0000-0000485D0000}"/>
    <cellStyle name="Normal 5 2 9 5 2" xfId="23886" xr:uid="{00000000-0005-0000-0000-0000495D0000}"/>
    <cellStyle name="Normal 5 2 9 5 3" xfId="23887" xr:uid="{00000000-0005-0000-0000-00004A5D0000}"/>
    <cellStyle name="Normal 5 2 9 5 4" xfId="23888" xr:uid="{00000000-0005-0000-0000-00004B5D0000}"/>
    <cellStyle name="Normal 5 2 9 5 5" xfId="23889" xr:uid="{00000000-0005-0000-0000-00004C5D0000}"/>
    <cellStyle name="Normal 5 2 9 5 6" xfId="23890" xr:uid="{00000000-0005-0000-0000-00004D5D0000}"/>
    <cellStyle name="Normal 5 2 9 5 7" xfId="23891" xr:uid="{00000000-0005-0000-0000-00004E5D0000}"/>
    <cellStyle name="Normal 5 2 9 5 8" xfId="23892" xr:uid="{00000000-0005-0000-0000-00004F5D0000}"/>
    <cellStyle name="Normal 5 2 9 6" xfId="23893" xr:uid="{00000000-0005-0000-0000-0000505D0000}"/>
    <cellStyle name="Normal 5 2 9 7" xfId="23894" xr:uid="{00000000-0005-0000-0000-0000515D0000}"/>
    <cellStyle name="Normal 5 2 9 8" xfId="23895" xr:uid="{00000000-0005-0000-0000-0000525D0000}"/>
    <cellStyle name="Normal 5 2 9 9" xfId="23896" xr:uid="{00000000-0005-0000-0000-0000535D0000}"/>
    <cellStyle name="Normal 5 20" xfId="23897" xr:uid="{00000000-0005-0000-0000-0000545D0000}"/>
    <cellStyle name="Normal 5 20 10" xfId="23898" xr:uid="{00000000-0005-0000-0000-0000555D0000}"/>
    <cellStyle name="Normal 5 20 10 10" xfId="23899" xr:uid="{00000000-0005-0000-0000-0000565D0000}"/>
    <cellStyle name="Normal 5 20 10 11" xfId="23900" xr:uid="{00000000-0005-0000-0000-0000575D0000}"/>
    <cellStyle name="Normal 5 20 10 12" xfId="23901" xr:uid="{00000000-0005-0000-0000-0000585D0000}"/>
    <cellStyle name="Normal 5 20 10 2" xfId="23902" xr:uid="{00000000-0005-0000-0000-0000595D0000}"/>
    <cellStyle name="Normal 5 20 10 2 2" xfId="23903" xr:uid="{00000000-0005-0000-0000-00005A5D0000}"/>
    <cellStyle name="Normal 5 20 10 2 3" xfId="23904" xr:uid="{00000000-0005-0000-0000-00005B5D0000}"/>
    <cellStyle name="Normal 5 20 10 2 4" xfId="23905" xr:uid="{00000000-0005-0000-0000-00005C5D0000}"/>
    <cellStyle name="Normal 5 20 10 2 5" xfId="23906" xr:uid="{00000000-0005-0000-0000-00005D5D0000}"/>
    <cellStyle name="Normal 5 20 10 2 6" xfId="23907" xr:uid="{00000000-0005-0000-0000-00005E5D0000}"/>
    <cellStyle name="Normal 5 20 10 2 7" xfId="23908" xr:uid="{00000000-0005-0000-0000-00005F5D0000}"/>
    <cellStyle name="Normal 5 20 10 2 8" xfId="23909" xr:uid="{00000000-0005-0000-0000-0000605D0000}"/>
    <cellStyle name="Normal 5 20 10 3" xfId="23910" xr:uid="{00000000-0005-0000-0000-0000615D0000}"/>
    <cellStyle name="Normal 5 20 10 3 2" xfId="23911" xr:uid="{00000000-0005-0000-0000-0000625D0000}"/>
    <cellStyle name="Normal 5 20 10 3 3" xfId="23912" xr:uid="{00000000-0005-0000-0000-0000635D0000}"/>
    <cellStyle name="Normal 5 20 10 3 4" xfId="23913" xr:uid="{00000000-0005-0000-0000-0000645D0000}"/>
    <cellStyle name="Normal 5 20 10 3 5" xfId="23914" xr:uid="{00000000-0005-0000-0000-0000655D0000}"/>
    <cellStyle name="Normal 5 20 10 3 6" xfId="23915" xr:uid="{00000000-0005-0000-0000-0000665D0000}"/>
    <cellStyle name="Normal 5 20 10 3 7" xfId="23916" xr:uid="{00000000-0005-0000-0000-0000675D0000}"/>
    <cellStyle name="Normal 5 20 10 3 8" xfId="23917" xr:uid="{00000000-0005-0000-0000-0000685D0000}"/>
    <cellStyle name="Normal 5 20 10 4" xfId="23918" xr:uid="{00000000-0005-0000-0000-0000695D0000}"/>
    <cellStyle name="Normal 5 20 10 4 2" xfId="23919" xr:uid="{00000000-0005-0000-0000-00006A5D0000}"/>
    <cellStyle name="Normal 5 20 10 4 3" xfId="23920" xr:uid="{00000000-0005-0000-0000-00006B5D0000}"/>
    <cellStyle name="Normal 5 20 10 4 4" xfId="23921" xr:uid="{00000000-0005-0000-0000-00006C5D0000}"/>
    <cellStyle name="Normal 5 20 10 4 5" xfId="23922" xr:uid="{00000000-0005-0000-0000-00006D5D0000}"/>
    <cellStyle name="Normal 5 20 10 4 6" xfId="23923" xr:uid="{00000000-0005-0000-0000-00006E5D0000}"/>
    <cellStyle name="Normal 5 20 10 4 7" xfId="23924" xr:uid="{00000000-0005-0000-0000-00006F5D0000}"/>
    <cellStyle name="Normal 5 20 10 4 8" xfId="23925" xr:uid="{00000000-0005-0000-0000-0000705D0000}"/>
    <cellStyle name="Normal 5 20 10 5" xfId="23926" xr:uid="{00000000-0005-0000-0000-0000715D0000}"/>
    <cellStyle name="Normal 5 20 10 5 2" xfId="23927" xr:uid="{00000000-0005-0000-0000-0000725D0000}"/>
    <cellStyle name="Normal 5 20 10 5 3" xfId="23928" xr:uid="{00000000-0005-0000-0000-0000735D0000}"/>
    <cellStyle name="Normal 5 20 10 5 4" xfId="23929" xr:uid="{00000000-0005-0000-0000-0000745D0000}"/>
    <cellStyle name="Normal 5 20 10 5 5" xfId="23930" xr:uid="{00000000-0005-0000-0000-0000755D0000}"/>
    <cellStyle name="Normal 5 20 10 5 6" xfId="23931" xr:uid="{00000000-0005-0000-0000-0000765D0000}"/>
    <cellStyle name="Normal 5 20 10 5 7" xfId="23932" xr:uid="{00000000-0005-0000-0000-0000775D0000}"/>
    <cellStyle name="Normal 5 20 10 5 8" xfId="23933" xr:uid="{00000000-0005-0000-0000-0000785D0000}"/>
    <cellStyle name="Normal 5 20 10 6" xfId="23934" xr:uid="{00000000-0005-0000-0000-0000795D0000}"/>
    <cellStyle name="Normal 5 20 10 7" xfId="23935" xr:uid="{00000000-0005-0000-0000-00007A5D0000}"/>
    <cellStyle name="Normal 5 20 10 8" xfId="23936" xr:uid="{00000000-0005-0000-0000-00007B5D0000}"/>
    <cellStyle name="Normal 5 20 10 9" xfId="23937" xr:uid="{00000000-0005-0000-0000-00007C5D0000}"/>
    <cellStyle name="Normal 5 20 11" xfId="23938" xr:uid="{00000000-0005-0000-0000-00007D5D0000}"/>
    <cellStyle name="Normal 5 20 11 10" xfId="23939" xr:uid="{00000000-0005-0000-0000-00007E5D0000}"/>
    <cellStyle name="Normal 5 20 11 11" xfId="23940" xr:uid="{00000000-0005-0000-0000-00007F5D0000}"/>
    <cellStyle name="Normal 5 20 11 12" xfId="23941" xr:uid="{00000000-0005-0000-0000-0000805D0000}"/>
    <cellStyle name="Normal 5 20 11 2" xfId="23942" xr:uid="{00000000-0005-0000-0000-0000815D0000}"/>
    <cellStyle name="Normal 5 20 11 2 2" xfId="23943" xr:uid="{00000000-0005-0000-0000-0000825D0000}"/>
    <cellStyle name="Normal 5 20 11 2 3" xfId="23944" xr:uid="{00000000-0005-0000-0000-0000835D0000}"/>
    <cellStyle name="Normal 5 20 11 2 4" xfId="23945" xr:uid="{00000000-0005-0000-0000-0000845D0000}"/>
    <cellStyle name="Normal 5 20 11 2 5" xfId="23946" xr:uid="{00000000-0005-0000-0000-0000855D0000}"/>
    <cellStyle name="Normal 5 20 11 2 6" xfId="23947" xr:uid="{00000000-0005-0000-0000-0000865D0000}"/>
    <cellStyle name="Normal 5 20 11 2 7" xfId="23948" xr:uid="{00000000-0005-0000-0000-0000875D0000}"/>
    <cellStyle name="Normal 5 20 11 2 8" xfId="23949" xr:uid="{00000000-0005-0000-0000-0000885D0000}"/>
    <cellStyle name="Normal 5 20 11 3" xfId="23950" xr:uid="{00000000-0005-0000-0000-0000895D0000}"/>
    <cellStyle name="Normal 5 20 11 3 2" xfId="23951" xr:uid="{00000000-0005-0000-0000-00008A5D0000}"/>
    <cellStyle name="Normal 5 20 11 3 3" xfId="23952" xr:uid="{00000000-0005-0000-0000-00008B5D0000}"/>
    <cellStyle name="Normal 5 20 11 3 4" xfId="23953" xr:uid="{00000000-0005-0000-0000-00008C5D0000}"/>
    <cellStyle name="Normal 5 20 11 3 5" xfId="23954" xr:uid="{00000000-0005-0000-0000-00008D5D0000}"/>
    <cellStyle name="Normal 5 20 11 3 6" xfId="23955" xr:uid="{00000000-0005-0000-0000-00008E5D0000}"/>
    <cellStyle name="Normal 5 20 11 3 7" xfId="23956" xr:uid="{00000000-0005-0000-0000-00008F5D0000}"/>
    <cellStyle name="Normal 5 20 11 3 8" xfId="23957" xr:uid="{00000000-0005-0000-0000-0000905D0000}"/>
    <cellStyle name="Normal 5 20 11 4" xfId="23958" xr:uid="{00000000-0005-0000-0000-0000915D0000}"/>
    <cellStyle name="Normal 5 20 11 4 2" xfId="23959" xr:uid="{00000000-0005-0000-0000-0000925D0000}"/>
    <cellStyle name="Normal 5 20 11 4 3" xfId="23960" xr:uid="{00000000-0005-0000-0000-0000935D0000}"/>
    <cellStyle name="Normal 5 20 11 4 4" xfId="23961" xr:uid="{00000000-0005-0000-0000-0000945D0000}"/>
    <cellStyle name="Normal 5 20 11 4 5" xfId="23962" xr:uid="{00000000-0005-0000-0000-0000955D0000}"/>
    <cellStyle name="Normal 5 20 11 4 6" xfId="23963" xr:uid="{00000000-0005-0000-0000-0000965D0000}"/>
    <cellStyle name="Normal 5 20 11 4 7" xfId="23964" xr:uid="{00000000-0005-0000-0000-0000975D0000}"/>
    <cellStyle name="Normal 5 20 11 4 8" xfId="23965" xr:uid="{00000000-0005-0000-0000-0000985D0000}"/>
    <cellStyle name="Normal 5 20 11 5" xfId="23966" xr:uid="{00000000-0005-0000-0000-0000995D0000}"/>
    <cellStyle name="Normal 5 20 11 5 2" xfId="23967" xr:uid="{00000000-0005-0000-0000-00009A5D0000}"/>
    <cellStyle name="Normal 5 20 11 5 3" xfId="23968" xr:uid="{00000000-0005-0000-0000-00009B5D0000}"/>
    <cellStyle name="Normal 5 20 11 5 4" xfId="23969" xr:uid="{00000000-0005-0000-0000-00009C5D0000}"/>
    <cellStyle name="Normal 5 20 11 5 5" xfId="23970" xr:uid="{00000000-0005-0000-0000-00009D5D0000}"/>
    <cellStyle name="Normal 5 20 11 5 6" xfId="23971" xr:uid="{00000000-0005-0000-0000-00009E5D0000}"/>
    <cellStyle name="Normal 5 20 11 5 7" xfId="23972" xr:uid="{00000000-0005-0000-0000-00009F5D0000}"/>
    <cellStyle name="Normal 5 20 11 5 8" xfId="23973" xr:uid="{00000000-0005-0000-0000-0000A05D0000}"/>
    <cellStyle name="Normal 5 20 11 6" xfId="23974" xr:uid="{00000000-0005-0000-0000-0000A15D0000}"/>
    <cellStyle name="Normal 5 20 11 7" xfId="23975" xr:uid="{00000000-0005-0000-0000-0000A25D0000}"/>
    <cellStyle name="Normal 5 20 11 8" xfId="23976" xr:uid="{00000000-0005-0000-0000-0000A35D0000}"/>
    <cellStyle name="Normal 5 20 11 9" xfId="23977" xr:uid="{00000000-0005-0000-0000-0000A45D0000}"/>
    <cellStyle name="Normal 5 20 12" xfId="23978" xr:uid="{00000000-0005-0000-0000-0000A55D0000}"/>
    <cellStyle name="Normal 5 20 12 10" xfId="23979" xr:uid="{00000000-0005-0000-0000-0000A65D0000}"/>
    <cellStyle name="Normal 5 20 12 11" xfId="23980" xr:uid="{00000000-0005-0000-0000-0000A75D0000}"/>
    <cellStyle name="Normal 5 20 12 12" xfId="23981" xr:uid="{00000000-0005-0000-0000-0000A85D0000}"/>
    <cellStyle name="Normal 5 20 12 2" xfId="23982" xr:uid="{00000000-0005-0000-0000-0000A95D0000}"/>
    <cellStyle name="Normal 5 20 12 2 2" xfId="23983" xr:uid="{00000000-0005-0000-0000-0000AA5D0000}"/>
    <cellStyle name="Normal 5 20 12 2 3" xfId="23984" xr:uid="{00000000-0005-0000-0000-0000AB5D0000}"/>
    <cellStyle name="Normal 5 20 12 2 4" xfId="23985" xr:uid="{00000000-0005-0000-0000-0000AC5D0000}"/>
    <cellStyle name="Normal 5 20 12 2 5" xfId="23986" xr:uid="{00000000-0005-0000-0000-0000AD5D0000}"/>
    <cellStyle name="Normal 5 20 12 2 6" xfId="23987" xr:uid="{00000000-0005-0000-0000-0000AE5D0000}"/>
    <cellStyle name="Normal 5 20 12 2 7" xfId="23988" xr:uid="{00000000-0005-0000-0000-0000AF5D0000}"/>
    <cellStyle name="Normal 5 20 12 2 8" xfId="23989" xr:uid="{00000000-0005-0000-0000-0000B05D0000}"/>
    <cellStyle name="Normal 5 20 12 3" xfId="23990" xr:uid="{00000000-0005-0000-0000-0000B15D0000}"/>
    <cellStyle name="Normal 5 20 12 3 2" xfId="23991" xr:uid="{00000000-0005-0000-0000-0000B25D0000}"/>
    <cellStyle name="Normal 5 20 12 3 3" xfId="23992" xr:uid="{00000000-0005-0000-0000-0000B35D0000}"/>
    <cellStyle name="Normal 5 20 12 3 4" xfId="23993" xr:uid="{00000000-0005-0000-0000-0000B45D0000}"/>
    <cellStyle name="Normal 5 20 12 3 5" xfId="23994" xr:uid="{00000000-0005-0000-0000-0000B55D0000}"/>
    <cellStyle name="Normal 5 20 12 3 6" xfId="23995" xr:uid="{00000000-0005-0000-0000-0000B65D0000}"/>
    <cellStyle name="Normal 5 20 12 3 7" xfId="23996" xr:uid="{00000000-0005-0000-0000-0000B75D0000}"/>
    <cellStyle name="Normal 5 20 12 3 8" xfId="23997" xr:uid="{00000000-0005-0000-0000-0000B85D0000}"/>
    <cellStyle name="Normal 5 20 12 4" xfId="23998" xr:uid="{00000000-0005-0000-0000-0000B95D0000}"/>
    <cellStyle name="Normal 5 20 12 4 2" xfId="23999" xr:uid="{00000000-0005-0000-0000-0000BA5D0000}"/>
    <cellStyle name="Normal 5 20 12 4 3" xfId="24000" xr:uid="{00000000-0005-0000-0000-0000BB5D0000}"/>
    <cellStyle name="Normal 5 20 12 4 4" xfId="24001" xr:uid="{00000000-0005-0000-0000-0000BC5D0000}"/>
    <cellStyle name="Normal 5 20 12 4 5" xfId="24002" xr:uid="{00000000-0005-0000-0000-0000BD5D0000}"/>
    <cellStyle name="Normal 5 20 12 4 6" xfId="24003" xr:uid="{00000000-0005-0000-0000-0000BE5D0000}"/>
    <cellStyle name="Normal 5 20 12 4 7" xfId="24004" xr:uid="{00000000-0005-0000-0000-0000BF5D0000}"/>
    <cellStyle name="Normal 5 20 12 4 8" xfId="24005" xr:uid="{00000000-0005-0000-0000-0000C05D0000}"/>
    <cellStyle name="Normal 5 20 12 5" xfId="24006" xr:uid="{00000000-0005-0000-0000-0000C15D0000}"/>
    <cellStyle name="Normal 5 20 12 5 2" xfId="24007" xr:uid="{00000000-0005-0000-0000-0000C25D0000}"/>
    <cellStyle name="Normal 5 20 12 5 3" xfId="24008" xr:uid="{00000000-0005-0000-0000-0000C35D0000}"/>
    <cellStyle name="Normal 5 20 12 5 4" xfId="24009" xr:uid="{00000000-0005-0000-0000-0000C45D0000}"/>
    <cellStyle name="Normal 5 20 12 5 5" xfId="24010" xr:uid="{00000000-0005-0000-0000-0000C55D0000}"/>
    <cellStyle name="Normal 5 20 12 5 6" xfId="24011" xr:uid="{00000000-0005-0000-0000-0000C65D0000}"/>
    <cellStyle name="Normal 5 20 12 5 7" xfId="24012" xr:uid="{00000000-0005-0000-0000-0000C75D0000}"/>
    <cellStyle name="Normal 5 20 12 5 8" xfId="24013" xr:uid="{00000000-0005-0000-0000-0000C85D0000}"/>
    <cellStyle name="Normal 5 20 12 6" xfId="24014" xr:uid="{00000000-0005-0000-0000-0000C95D0000}"/>
    <cellStyle name="Normal 5 20 12 7" xfId="24015" xr:uid="{00000000-0005-0000-0000-0000CA5D0000}"/>
    <cellStyle name="Normal 5 20 12 8" xfId="24016" xr:uid="{00000000-0005-0000-0000-0000CB5D0000}"/>
    <cellStyle name="Normal 5 20 12 9" xfId="24017" xr:uid="{00000000-0005-0000-0000-0000CC5D0000}"/>
    <cellStyle name="Normal 5 20 13" xfId="24018" xr:uid="{00000000-0005-0000-0000-0000CD5D0000}"/>
    <cellStyle name="Normal 5 20 13 10" xfId="24019" xr:uid="{00000000-0005-0000-0000-0000CE5D0000}"/>
    <cellStyle name="Normal 5 20 13 11" xfId="24020" xr:uid="{00000000-0005-0000-0000-0000CF5D0000}"/>
    <cellStyle name="Normal 5 20 13 12" xfId="24021" xr:uid="{00000000-0005-0000-0000-0000D05D0000}"/>
    <cellStyle name="Normal 5 20 13 2" xfId="24022" xr:uid="{00000000-0005-0000-0000-0000D15D0000}"/>
    <cellStyle name="Normal 5 20 13 2 2" xfId="24023" xr:uid="{00000000-0005-0000-0000-0000D25D0000}"/>
    <cellStyle name="Normal 5 20 13 2 3" xfId="24024" xr:uid="{00000000-0005-0000-0000-0000D35D0000}"/>
    <cellStyle name="Normal 5 20 13 2 4" xfId="24025" xr:uid="{00000000-0005-0000-0000-0000D45D0000}"/>
    <cellStyle name="Normal 5 20 13 2 5" xfId="24026" xr:uid="{00000000-0005-0000-0000-0000D55D0000}"/>
    <cellStyle name="Normal 5 20 13 2 6" xfId="24027" xr:uid="{00000000-0005-0000-0000-0000D65D0000}"/>
    <cellStyle name="Normal 5 20 13 2 7" xfId="24028" xr:uid="{00000000-0005-0000-0000-0000D75D0000}"/>
    <cellStyle name="Normal 5 20 13 2 8" xfId="24029" xr:uid="{00000000-0005-0000-0000-0000D85D0000}"/>
    <cellStyle name="Normal 5 20 13 3" xfId="24030" xr:uid="{00000000-0005-0000-0000-0000D95D0000}"/>
    <cellStyle name="Normal 5 20 13 3 2" xfId="24031" xr:uid="{00000000-0005-0000-0000-0000DA5D0000}"/>
    <cellStyle name="Normal 5 20 13 3 3" xfId="24032" xr:uid="{00000000-0005-0000-0000-0000DB5D0000}"/>
    <cellStyle name="Normal 5 20 13 3 4" xfId="24033" xr:uid="{00000000-0005-0000-0000-0000DC5D0000}"/>
    <cellStyle name="Normal 5 20 13 3 5" xfId="24034" xr:uid="{00000000-0005-0000-0000-0000DD5D0000}"/>
    <cellStyle name="Normal 5 20 13 3 6" xfId="24035" xr:uid="{00000000-0005-0000-0000-0000DE5D0000}"/>
    <cellStyle name="Normal 5 20 13 3 7" xfId="24036" xr:uid="{00000000-0005-0000-0000-0000DF5D0000}"/>
    <cellStyle name="Normal 5 20 13 3 8" xfId="24037" xr:uid="{00000000-0005-0000-0000-0000E05D0000}"/>
    <cellStyle name="Normal 5 20 13 4" xfId="24038" xr:uid="{00000000-0005-0000-0000-0000E15D0000}"/>
    <cellStyle name="Normal 5 20 13 4 2" xfId="24039" xr:uid="{00000000-0005-0000-0000-0000E25D0000}"/>
    <cellStyle name="Normal 5 20 13 4 3" xfId="24040" xr:uid="{00000000-0005-0000-0000-0000E35D0000}"/>
    <cellStyle name="Normal 5 20 13 4 4" xfId="24041" xr:uid="{00000000-0005-0000-0000-0000E45D0000}"/>
    <cellStyle name="Normal 5 20 13 4 5" xfId="24042" xr:uid="{00000000-0005-0000-0000-0000E55D0000}"/>
    <cellStyle name="Normal 5 20 13 4 6" xfId="24043" xr:uid="{00000000-0005-0000-0000-0000E65D0000}"/>
    <cellStyle name="Normal 5 20 13 4 7" xfId="24044" xr:uid="{00000000-0005-0000-0000-0000E75D0000}"/>
    <cellStyle name="Normal 5 20 13 4 8" xfId="24045" xr:uid="{00000000-0005-0000-0000-0000E85D0000}"/>
    <cellStyle name="Normal 5 20 13 5" xfId="24046" xr:uid="{00000000-0005-0000-0000-0000E95D0000}"/>
    <cellStyle name="Normal 5 20 13 5 2" xfId="24047" xr:uid="{00000000-0005-0000-0000-0000EA5D0000}"/>
    <cellStyle name="Normal 5 20 13 5 3" xfId="24048" xr:uid="{00000000-0005-0000-0000-0000EB5D0000}"/>
    <cellStyle name="Normal 5 20 13 5 4" xfId="24049" xr:uid="{00000000-0005-0000-0000-0000EC5D0000}"/>
    <cellStyle name="Normal 5 20 13 5 5" xfId="24050" xr:uid="{00000000-0005-0000-0000-0000ED5D0000}"/>
    <cellStyle name="Normal 5 20 13 5 6" xfId="24051" xr:uid="{00000000-0005-0000-0000-0000EE5D0000}"/>
    <cellStyle name="Normal 5 20 13 5 7" xfId="24052" xr:uid="{00000000-0005-0000-0000-0000EF5D0000}"/>
    <cellStyle name="Normal 5 20 13 5 8" xfId="24053" xr:uid="{00000000-0005-0000-0000-0000F05D0000}"/>
    <cellStyle name="Normal 5 20 13 6" xfId="24054" xr:uid="{00000000-0005-0000-0000-0000F15D0000}"/>
    <cellStyle name="Normal 5 20 13 7" xfId="24055" xr:uid="{00000000-0005-0000-0000-0000F25D0000}"/>
    <cellStyle name="Normal 5 20 13 8" xfId="24056" xr:uid="{00000000-0005-0000-0000-0000F35D0000}"/>
    <cellStyle name="Normal 5 20 13 9" xfId="24057" xr:uid="{00000000-0005-0000-0000-0000F45D0000}"/>
    <cellStyle name="Normal 5 20 14" xfId="24058" xr:uid="{00000000-0005-0000-0000-0000F55D0000}"/>
    <cellStyle name="Normal 5 20 14 10" xfId="24059" xr:uid="{00000000-0005-0000-0000-0000F65D0000}"/>
    <cellStyle name="Normal 5 20 14 11" xfId="24060" xr:uid="{00000000-0005-0000-0000-0000F75D0000}"/>
    <cellStyle name="Normal 5 20 14 12" xfId="24061" xr:uid="{00000000-0005-0000-0000-0000F85D0000}"/>
    <cellStyle name="Normal 5 20 14 2" xfId="24062" xr:uid="{00000000-0005-0000-0000-0000F95D0000}"/>
    <cellStyle name="Normal 5 20 14 2 2" xfId="24063" xr:uid="{00000000-0005-0000-0000-0000FA5D0000}"/>
    <cellStyle name="Normal 5 20 14 2 3" xfId="24064" xr:uid="{00000000-0005-0000-0000-0000FB5D0000}"/>
    <cellStyle name="Normal 5 20 14 2 4" xfId="24065" xr:uid="{00000000-0005-0000-0000-0000FC5D0000}"/>
    <cellStyle name="Normal 5 20 14 2 5" xfId="24066" xr:uid="{00000000-0005-0000-0000-0000FD5D0000}"/>
    <cellStyle name="Normal 5 20 14 2 6" xfId="24067" xr:uid="{00000000-0005-0000-0000-0000FE5D0000}"/>
    <cellStyle name="Normal 5 20 14 2 7" xfId="24068" xr:uid="{00000000-0005-0000-0000-0000FF5D0000}"/>
    <cellStyle name="Normal 5 20 14 2 8" xfId="24069" xr:uid="{00000000-0005-0000-0000-0000005E0000}"/>
    <cellStyle name="Normal 5 20 14 3" xfId="24070" xr:uid="{00000000-0005-0000-0000-0000015E0000}"/>
    <cellStyle name="Normal 5 20 14 3 2" xfId="24071" xr:uid="{00000000-0005-0000-0000-0000025E0000}"/>
    <cellStyle name="Normal 5 20 14 3 3" xfId="24072" xr:uid="{00000000-0005-0000-0000-0000035E0000}"/>
    <cellStyle name="Normal 5 20 14 3 4" xfId="24073" xr:uid="{00000000-0005-0000-0000-0000045E0000}"/>
    <cellStyle name="Normal 5 20 14 3 5" xfId="24074" xr:uid="{00000000-0005-0000-0000-0000055E0000}"/>
    <cellStyle name="Normal 5 20 14 3 6" xfId="24075" xr:uid="{00000000-0005-0000-0000-0000065E0000}"/>
    <cellStyle name="Normal 5 20 14 3 7" xfId="24076" xr:uid="{00000000-0005-0000-0000-0000075E0000}"/>
    <cellStyle name="Normal 5 20 14 3 8" xfId="24077" xr:uid="{00000000-0005-0000-0000-0000085E0000}"/>
    <cellStyle name="Normal 5 20 14 4" xfId="24078" xr:uid="{00000000-0005-0000-0000-0000095E0000}"/>
    <cellStyle name="Normal 5 20 14 4 2" xfId="24079" xr:uid="{00000000-0005-0000-0000-00000A5E0000}"/>
    <cellStyle name="Normal 5 20 14 4 3" xfId="24080" xr:uid="{00000000-0005-0000-0000-00000B5E0000}"/>
    <cellStyle name="Normal 5 20 14 4 4" xfId="24081" xr:uid="{00000000-0005-0000-0000-00000C5E0000}"/>
    <cellStyle name="Normal 5 20 14 4 5" xfId="24082" xr:uid="{00000000-0005-0000-0000-00000D5E0000}"/>
    <cellStyle name="Normal 5 20 14 4 6" xfId="24083" xr:uid="{00000000-0005-0000-0000-00000E5E0000}"/>
    <cellStyle name="Normal 5 20 14 4 7" xfId="24084" xr:uid="{00000000-0005-0000-0000-00000F5E0000}"/>
    <cellStyle name="Normal 5 20 14 4 8" xfId="24085" xr:uid="{00000000-0005-0000-0000-0000105E0000}"/>
    <cellStyle name="Normal 5 20 14 5" xfId="24086" xr:uid="{00000000-0005-0000-0000-0000115E0000}"/>
    <cellStyle name="Normal 5 20 14 5 2" xfId="24087" xr:uid="{00000000-0005-0000-0000-0000125E0000}"/>
    <cellStyle name="Normal 5 20 14 5 3" xfId="24088" xr:uid="{00000000-0005-0000-0000-0000135E0000}"/>
    <cellStyle name="Normal 5 20 14 5 4" xfId="24089" xr:uid="{00000000-0005-0000-0000-0000145E0000}"/>
    <cellStyle name="Normal 5 20 14 5 5" xfId="24090" xr:uid="{00000000-0005-0000-0000-0000155E0000}"/>
    <cellStyle name="Normal 5 20 14 5 6" xfId="24091" xr:uid="{00000000-0005-0000-0000-0000165E0000}"/>
    <cellStyle name="Normal 5 20 14 5 7" xfId="24092" xr:uid="{00000000-0005-0000-0000-0000175E0000}"/>
    <cellStyle name="Normal 5 20 14 5 8" xfId="24093" xr:uid="{00000000-0005-0000-0000-0000185E0000}"/>
    <cellStyle name="Normal 5 20 14 6" xfId="24094" xr:uid="{00000000-0005-0000-0000-0000195E0000}"/>
    <cellStyle name="Normal 5 20 14 7" xfId="24095" xr:uid="{00000000-0005-0000-0000-00001A5E0000}"/>
    <cellStyle name="Normal 5 20 14 8" xfId="24096" xr:uid="{00000000-0005-0000-0000-00001B5E0000}"/>
    <cellStyle name="Normal 5 20 14 9" xfId="24097" xr:uid="{00000000-0005-0000-0000-00001C5E0000}"/>
    <cellStyle name="Normal 5 20 15" xfId="24098" xr:uid="{00000000-0005-0000-0000-00001D5E0000}"/>
    <cellStyle name="Normal 5 20 15 10" xfId="24099" xr:uid="{00000000-0005-0000-0000-00001E5E0000}"/>
    <cellStyle name="Normal 5 20 15 11" xfId="24100" xr:uid="{00000000-0005-0000-0000-00001F5E0000}"/>
    <cellStyle name="Normal 5 20 15 12" xfId="24101" xr:uid="{00000000-0005-0000-0000-0000205E0000}"/>
    <cellStyle name="Normal 5 20 15 2" xfId="24102" xr:uid="{00000000-0005-0000-0000-0000215E0000}"/>
    <cellStyle name="Normal 5 20 15 2 2" xfId="24103" xr:uid="{00000000-0005-0000-0000-0000225E0000}"/>
    <cellStyle name="Normal 5 20 15 2 3" xfId="24104" xr:uid="{00000000-0005-0000-0000-0000235E0000}"/>
    <cellStyle name="Normal 5 20 15 2 4" xfId="24105" xr:uid="{00000000-0005-0000-0000-0000245E0000}"/>
    <cellStyle name="Normal 5 20 15 2 5" xfId="24106" xr:uid="{00000000-0005-0000-0000-0000255E0000}"/>
    <cellStyle name="Normal 5 20 15 2 6" xfId="24107" xr:uid="{00000000-0005-0000-0000-0000265E0000}"/>
    <cellStyle name="Normal 5 20 15 2 7" xfId="24108" xr:uid="{00000000-0005-0000-0000-0000275E0000}"/>
    <cellStyle name="Normal 5 20 15 2 8" xfId="24109" xr:uid="{00000000-0005-0000-0000-0000285E0000}"/>
    <cellStyle name="Normal 5 20 15 3" xfId="24110" xr:uid="{00000000-0005-0000-0000-0000295E0000}"/>
    <cellStyle name="Normal 5 20 15 3 2" xfId="24111" xr:uid="{00000000-0005-0000-0000-00002A5E0000}"/>
    <cellStyle name="Normal 5 20 15 3 3" xfId="24112" xr:uid="{00000000-0005-0000-0000-00002B5E0000}"/>
    <cellStyle name="Normal 5 20 15 3 4" xfId="24113" xr:uid="{00000000-0005-0000-0000-00002C5E0000}"/>
    <cellStyle name="Normal 5 20 15 3 5" xfId="24114" xr:uid="{00000000-0005-0000-0000-00002D5E0000}"/>
    <cellStyle name="Normal 5 20 15 3 6" xfId="24115" xr:uid="{00000000-0005-0000-0000-00002E5E0000}"/>
    <cellStyle name="Normal 5 20 15 3 7" xfId="24116" xr:uid="{00000000-0005-0000-0000-00002F5E0000}"/>
    <cellStyle name="Normal 5 20 15 3 8" xfId="24117" xr:uid="{00000000-0005-0000-0000-0000305E0000}"/>
    <cellStyle name="Normal 5 20 15 4" xfId="24118" xr:uid="{00000000-0005-0000-0000-0000315E0000}"/>
    <cellStyle name="Normal 5 20 15 4 2" xfId="24119" xr:uid="{00000000-0005-0000-0000-0000325E0000}"/>
    <cellStyle name="Normal 5 20 15 4 3" xfId="24120" xr:uid="{00000000-0005-0000-0000-0000335E0000}"/>
    <cellStyle name="Normal 5 20 15 4 4" xfId="24121" xr:uid="{00000000-0005-0000-0000-0000345E0000}"/>
    <cellStyle name="Normal 5 20 15 4 5" xfId="24122" xr:uid="{00000000-0005-0000-0000-0000355E0000}"/>
    <cellStyle name="Normal 5 20 15 4 6" xfId="24123" xr:uid="{00000000-0005-0000-0000-0000365E0000}"/>
    <cellStyle name="Normal 5 20 15 4 7" xfId="24124" xr:uid="{00000000-0005-0000-0000-0000375E0000}"/>
    <cellStyle name="Normal 5 20 15 4 8" xfId="24125" xr:uid="{00000000-0005-0000-0000-0000385E0000}"/>
    <cellStyle name="Normal 5 20 15 5" xfId="24126" xr:uid="{00000000-0005-0000-0000-0000395E0000}"/>
    <cellStyle name="Normal 5 20 15 5 2" xfId="24127" xr:uid="{00000000-0005-0000-0000-00003A5E0000}"/>
    <cellStyle name="Normal 5 20 15 5 3" xfId="24128" xr:uid="{00000000-0005-0000-0000-00003B5E0000}"/>
    <cellStyle name="Normal 5 20 15 5 4" xfId="24129" xr:uid="{00000000-0005-0000-0000-00003C5E0000}"/>
    <cellStyle name="Normal 5 20 15 5 5" xfId="24130" xr:uid="{00000000-0005-0000-0000-00003D5E0000}"/>
    <cellStyle name="Normal 5 20 15 5 6" xfId="24131" xr:uid="{00000000-0005-0000-0000-00003E5E0000}"/>
    <cellStyle name="Normal 5 20 15 5 7" xfId="24132" xr:uid="{00000000-0005-0000-0000-00003F5E0000}"/>
    <cellStyle name="Normal 5 20 15 5 8" xfId="24133" xr:uid="{00000000-0005-0000-0000-0000405E0000}"/>
    <cellStyle name="Normal 5 20 15 6" xfId="24134" xr:uid="{00000000-0005-0000-0000-0000415E0000}"/>
    <cellStyle name="Normal 5 20 15 7" xfId="24135" xr:uid="{00000000-0005-0000-0000-0000425E0000}"/>
    <cellStyle name="Normal 5 20 15 8" xfId="24136" xr:uid="{00000000-0005-0000-0000-0000435E0000}"/>
    <cellStyle name="Normal 5 20 15 9" xfId="24137" xr:uid="{00000000-0005-0000-0000-0000445E0000}"/>
    <cellStyle name="Normal 5 20 16" xfId="24138" xr:uid="{00000000-0005-0000-0000-0000455E0000}"/>
    <cellStyle name="Normal 5 20 16 10" xfId="24139" xr:uid="{00000000-0005-0000-0000-0000465E0000}"/>
    <cellStyle name="Normal 5 20 16 11" xfId="24140" xr:uid="{00000000-0005-0000-0000-0000475E0000}"/>
    <cellStyle name="Normal 5 20 16 12" xfId="24141" xr:uid="{00000000-0005-0000-0000-0000485E0000}"/>
    <cellStyle name="Normal 5 20 16 2" xfId="24142" xr:uid="{00000000-0005-0000-0000-0000495E0000}"/>
    <cellStyle name="Normal 5 20 16 2 2" xfId="24143" xr:uid="{00000000-0005-0000-0000-00004A5E0000}"/>
    <cellStyle name="Normal 5 20 16 2 3" xfId="24144" xr:uid="{00000000-0005-0000-0000-00004B5E0000}"/>
    <cellStyle name="Normal 5 20 16 2 4" xfId="24145" xr:uid="{00000000-0005-0000-0000-00004C5E0000}"/>
    <cellStyle name="Normal 5 20 16 2 5" xfId="24146" xr:uid="{00000000-0005-0000-0000-00004D5E0000}"/>
    <cellStyle name="Normal 5 20 16 2 6" xfId="24147" xr:uid="{00000000-0005-0000-0000-00004E5E0000}"/>
    <cellStyle name="Normal 5 20 16 2 7" xfId="24148" xr:uid="{00000000-0005-0000-0000-00004F5E0000}"/>
    <cellStyle name="Normal 5 20 16 2 8" xfId="24149" xr:uid="{00000000-0005-0000-0000-0000505E0000}"/>
    <cellStyle name="Normal 5 20 16 3" xfId="24150" xr:uid="{00000000-0005-0000-0000-0000515E0000}"/>
    <cellStyle name="Normal 5 20 16 3 2" xfId="24151" xr:uid="{00000000-0005-0000-0000-0000525E0000}"/>
    <cellStyle name="Normal 5 20 16 3 3" xfId="24152" xr:uid="{00000000-0005-0000-0000-0000535E0000}"/>
    <cellStyle name="Normal 5 20 16 3 4" xfId="24153" xr:uid="{00000000-0005-0000-0000-0000545E0000}"/>
    <cellStyle name="Normal 5 20 16 3 5" xfId="24154" xr:uid="{00000000-0005-0000-0000-0000555E0000}"/>
    <cellStyle name="Normal 5 20 16 3 6" xfId="24155" xr:uid="{00000000-0005-0000-0000-0000565E0000}"/>
    <cellStyle name="Normal 5 20 16 3 7" xfId="24156" xr:uid="{00000000-0005-0000-0000-0000575E0000}"/>
    <cellStyle name="Normal 5 20 16 3 8" xfId="24157" xr:uid="{00000000-0005-0000-0000-0000585E0000}"/>
    <cellStyle name="Normal 5 20 16 4" xfId="24158" xr:uid="{00000000-0005-0000-0000-0000595E0000}"/>
    <cellStyle name="Normal 5 20 16 4 2" xfId="24159" xr:uid="{00000000-0005-0000-0000-00005A5E0000}"/>
    <cellStyle name="Normal 5 20 16 4 3" xfId="24160" xr:uid="{00000000-0005-0000-0000-00005B5E0000}"/>
    <cellStyle name="Normal 5 20 16 4 4" xfId="24161" xr:uid="{00000000-0005-0000-0000-00005C5E0000}"/>
    <cellStyle name="Normal 5 20 16 4 5" xfId="24162" xr:uid="{00000000-0005-0000-0000-00005D5E0000}"/>
    <cellStyle name="Normal 5 20 16 4 6" xfId="24163" xr:uid="{00000000-0005-0000-0000-00005E5E0000}"/>
    <cellStyle name="Normal 5 20 16 4 7" xfId="24164" xr:uid="{00000000-0005-0000-0000-00005F5E0000}"/>
    <cellStyle name="Normal 5 20 16 4 8" xfId="24165" xr:uid="{00000000-0005-0000-0000-0000605E0000}"/>
    <cellStyle name="Normal 5 20 16 5" xfId="24166" xr:uid="{00000000-0005-0000-0000-0000615E0000}"/>
    <cellStyle name="Normal 5 20 16 5 2" xfId="24167" xr:uid="{00000000-0005-0000-0000-0000625E0000}"/>
    <cellStyle name="Normal 5 20 16 5 3" xfId="24168" xr:uid="{00000000-0005-0000-0000-0000635E0000}"/>
    <cellStyle name="Normal 5 20 16 5 4" xfId="24169" xr:uid="{00000000-0005-0000-0000-0000645E0000}"/>
    <cellStyle name="Normal 5 20 16 5 5" xfId="24170" xr:uid="{00000000-0005-0000-0000-0000655E0000}"/>
    <cellStyle name="Normal 5 20 16 5 6" xfId="24171" xr:uid="{00000000-0005-0000-0000-0000665E0000}"/>
    <cellStyle name="Normal 5 20 16 5 7" xfId="24172" xr:uid="{00000000-0005-0000-0000-0000675E0000}"/>
    <cellStyle name="Normal 5 20 16 5 8" xfId="24173" xr:uid="{00000000-0005-0000-0000-0000685E0000}"/>
    <cellStyle name="Normal 5 20 16 6" xfId="24174" xr:uid="{00000000-0005-0000-0000-0000695E0000}"/>
    <cellStyle name="Normal 5 20 16 7" xfId="24175" xr:uid="{00000000-0005-0000-0000-00006A5E0000}"/>
    <cellStyle name="Normal 5 20 16 8" xfId="24176" xr:uid="{00000000-0005-0000-0000-00006B5E0000}"/>
    <cellStyle name="Normal 5 20 16 9" xfId="24177" xr:uid="{00000000-0005-0000-0000-00006C5E0000}"/>
    <cellStyle name="Normal 5 20 17" xfId="24178" xr:uid="{00000000-0005-0000-0000-00006D5E0000}"/>
    <cellStyle name="Normal 5 20 17 2" xfId="24179" xr:uid="{00000000-0005-0000-0000-00006E5E0000}"/>
    <cellStyle name="Normal 5 20 17 3" xfId="24180" xr:uid="{00000000-0005-0000-0000-00006F5E0000}"/>
    <cellStyle name="Normal 5 20 17 4" xfId="24181" xr:uid="{00000000-0005-0000-0000-0000705E0000}"/>
    <cellStyle name="Normal 5 20 17 5" xfId="24182" xr:uid="{00000000-0005-0000-0000-0000715E0000}"/>
    <cellStyle name="Normal 5 20 17 6" xfId="24183" xr:uid="{00000000-0005-0000-0000-0000725E0000}"/>
    <cellStyle name="Normal 5 20 17 7" xfId="24184" xr:uid="{00000000-0005-0000-0000-0000735E0000}"/>
    <cellStyle name="Normal 5 20 17 8" xfId="24185" xr:uid="{00000000-0005-0000-0000-0000745E0000}"/>
    <cellStyle name="Normal 5 20 18" xfId="24186" xr:uid="{00000000-0005-0000-0000-0000755E0000}"/>
    <cellStyle name="Normal 5 20 18 2" xfId="24187" xr:uid="{00000000-0005-0000-0000-0000765E0000}"/>
    <cellStyle name="Normal 5 20 18 3" xfId="24188" xr:uid="{00000000-0005-0000-0000-0000775E0000}"/>
    <cellStyle name="Normal 5 20 18 4" xfId="24189" xr:uid="{00000000-0005-0000-0000-0000785E0000}"/>
    <cellStyle name="Normal 5 20 18 5" xfId="24190" xr:uid="{00000000-0005-0000-0000-0000795E0000}"/>
    <cellStyle name="Normal 5 20 18 6" xfId="24191" xr:uid="{00000000-0005-0000-0000-00007A5E0000}"/>
    <cellStyle name="Normal 5 20 18 7" xfId="24192" xr:uid="{00000000-0005-0000-0000-00007B5E0000}"/>
    <cellStyle name="Normal 5 20 18 8" xfId="24193" xr:uid="{00000000-0005-0000-0000-00007C5E0000}"/>
    <cellStyle name="Normal 5 20 19" xfId="24194" xr:uid="{00000000-0005-0000-0000-00007D5E0000}"/>
    <cellStyle name="Normal 5 20 19 2" xfId="24195" xr:uid="{00000000-0005-0000-0000-00007E5E0000}"/>
    <cellStyle name="Normal 5 20 19 3" xfId="24196" xr:uid="{00000000-0005-0000-0000-00007F5E0000}"/>
    <cellStyle name="Normal 5 20 19 4" xfId="24197" xr:uid="{00000000-0005-0000-0000-0000805E0000}"/>
    <cellStyle name="Normal 5 20 19 5" xfId="24198" xr:uid="{00000000-0005-0000-0000-0000815E0000}"/>
    <cellStyle name="Normal 5 20 19 6" xfId="24199" xr:uid="{00000000-0005-0000-0000-0000825E0000}"/>
    <cellStyle name="Normal 5 20 19 7" xfId="24200" xr:uid="{00000000-0005-0000-0000-0000835E0000}"/>
    <cellStyle name="Normal 5 20 19 8" xfId="24201" xr:uid="{00000000-0005-0000-0000-0000845E0000}"/>
    <cellStyle name="Normal 5 20 2" xfId="24202" xr:uid="{00000000-0005-0000-0000-0000855E0000}"/>
    <cellStyle name="Normal 5 20 2 10" xfId="24203" xr:uid="{00000000-0005-0000-0000-0000865E0000}"/>
    <cellStyle name="Normal 5 20 2 10 10" xfId="24204" xr:uid="{00000000-0005-0000-0000-0000875E0000}"/>
    <cellStyle name="Normal 5 20 2 10 11" xfId="24205" xr:uid="{00000000-0005-0000-0000-0000885E0000}"/>
    <cellStyle name="Normal 5 20 2 10 12" xfId="24206" xr:uid="{00000000-0005-0000-0000-0000895E0000}"/>
    <cellStyle name="Normal 5 20 2 10 2" xfId="24207" xr:uid="{00000000-0005-0000-0000-00008A5E0000}"/>
    <cellStyle name="Normal 5 20 2 10 2 2" xfId="24208" xr:uid="{00000000-0005-0000-0000-00008B5E0000}"/>
    <cellStyle name="Normal 5 20 2 10 2 3" xfId="24209" xr:uid="{00000000-0005-0000-0000-00008C5E0000}"/>
    <cellStyle name="Normal 5 20 2 10 2 4" xfId="24210" xr:uid="{00000000-0005-0000-0000-00008D5E0000}"/>
    <cellStyle name="Normal 5 20 2 10 2 5" xfId="24211" xr:uid="{00000000-0005-0000-0000-00008E5E0000}"/>
    <cellStyle name="Normal 5 20 2 10 2 6" xfId="24212" xr:uid="{00000000-0005-0000-0000-00008F5E0000}"/>
    <cellStyle name="Normal 5 20 2 10 2 7" xfId="24213" xr:uid="{00000000-0005-0000-0000-0000905E0000}"/>
    <cellStyle name="Normal 5 20 2 10 2 8" xfId="24214" xr:uid="{00000000-0005-0000-0000-0000915E0000}"/>
    <cellStyle name="Normal 5 20 2 10 3" xfId="24215" xr:uid="{00000000-0005-0000-0000-0000925E0000}"/>
    <cellStyle name="Normal 5 20 2 10 3 2" xfId="24216" xr:uid="{00000000-0005-0000-0000-0000935E0000}"/>
    <cellStyle name="Normal 5 20 2 10 3 3" xfId="24217" xr:uid="{00000000-0005-0000-0000-0000945E0000}"/>
    <cellStyle name="Normal 5 20 2 10 3 4" xfId="24218" xr:uid="{00000000-0005-0000-0000-0000955E0000}"/>
    <cellStyle name="Normal 5 20 2 10 3 5" xfId="24219" xr:uid="{00000000-0005-0000-0000-0000965E0000}"/>
    <cellStyle name="Normal 5 20 2 10 3 6" xfId="24220" xr:uid="{00000000-0005-0000-0000-0000975E0000}"/>
    <cellStyle name="Normal 5 20 2 10 3 7" xfId="24221" xr:uid="{00000000-0005-0000-0000-0000985E0000}"/>
    <cellStyle name="Normal 5 20 2 10 3 8" xfId="24222" xr:uid="{00000000-0005-0000-0000-0000995E0000}"/>
    <cellStyle name="Normal 5 20 2 10 4" xfId="24223" xr:uid="{00000000-0005-0000-0000-00009A5E0000}"/>
    <cellStyle name="Normal 5 20 2 10 4 2" xfId="24224" xr:uid="{00000000-0005-0000-0000-00009B5E0000}"/>
    <cellStyle name="Normal 5 20 2 10 4 3" xfId="24225" xr:uid="{00000000-0005-0000-0000-00009C5E0000}"/>
    <cellStyle name="Normal 5 20 2 10 4 4" xfId="24226" xr:uid="{00000000-0005-0000-0000-00009D5E0000}"/>
    <cellStyle name="Normal 5 20 2 10 4 5" xfId="24227" xr:uid="{00000000-0005-0000-0000-00009E5E0000}"/>
    <cellStyle name="Normal 5 20 2 10 4 6" xfId="24228" xr:uid="{00000000-0005-0000-0000-00009F5E0000}"/>
    <cellStyle name="Normal 5 20 2 10 4 7" xfId="24229" xr:uid="{00000000-0005-0000-0000-0000A05E0000}"/>
    <cellStyle name="Normal 5 20 2 10 4 8" xfId="24230" xr:uid="{00000000-0005-0000-0000-0000A15E0000}"/>
    <cellStyle name="Normal 5 20 2 10 5" xfId="24231" xr:uid="{00000000-0005-0000-0000-0000A25E0000}"/>
    <cellStyle name="Normal 5 20 2 10 5 2" xfId="24232" xr:uid="{00000000-0005-0000-0000-0000A35E0000}"/>
    <cellStyle name="Normal 5 20 2 10 5 3" xfId="24233" xr:uid="{00000000-0005-0000-0000-0000A45E0000}"/>
    <cellStyle name="Normal 5 20 2 10 5 4" xfId="24234" xr:uid="{00000000-0005-0000-0000-0000A55E0000}"/>
    <cellStyle name="Normal 5 20 2 10 5 5" xfId="24235" xr:uid="{00000000-0005-0000-0000-0000A65E0000}"/>
    <cellStyle name="Normal 5 20 2 10 5 6" xfId="24236" xr:uid="{00000000-0005-0000-0000-0000A75E0000}"/>
    <cellStyle name="Normal 5 20 2 10 5 7" xfId="24237" xr:uid="{00000000-0005-0000-0000-0000A85E0000}"/>
    <cellStyle name="Normal 5 20 2 10 5 8" xfId="24238" xr:uid="{00000000-0005-0000-0000-0000A95E0000}"/>
    <cellStyle name="Normal 5 20 2 10 6" xfId="24239" xr:uid="{00000000-0005-0000-0000-0000AA5E0000}"/>
    <cellStyle name="Normal 5 20 2 10 7" xfId="24240" xr:uid="{00000000-0005-0000-0000-0000AB5E0000}"/>
    <cellStyle name="Normal 5 20 2 10 8" xfId="24241" xr:uid="{00000000-0005-0000-0000-0000AC5E0000}"/>
    <cellStyle name="Normal 5 20 2 10 9" xfId="24242" xr:uid="{00000000-0005-0000-0000-0000AD5E0000}"/>
    <cellStyle name="Normal 5 20 2 11" xfId="24243" xr:uid="{00000000-0005-0000-0000-0000AE5E0000}"/>
    <cellStyle name="Normal 5 20 2 11 10" xfId="24244" xr:uid="{00000000-0005-0000-0000-0000AF5E0000}"/>
    <cellStyle name="Normal 5 20 2 11 11" xfId="24245" xr:uid="{00000000-0005-0000-0000-0000B05E0000}"/>
    <cellStyle name="Normal 5 20 2 11 12" xfId="24246" xr:uid="{00000000-0005-0000-0000-0000B15E0000}"/>
    <cellStyle name="Normal 5 20 2 11 2" xfId="24247" xr:uid="{00000000-0005-0000-0000-0000B25E0000}"/>
    <cellStyle name="Normal 5 20 2 11 2 2" xfId="24248" xr:uid="{00000000-0005-0000-0000-0000B35E0000}"/>
    <cellStyle name="Normal 5 20 2 11 2 3" xfId="24249" xr:uid="{00000000-0005-0000-0000-0000B45E0000}"/>
    <cellStyle name="Normal 5 20 2 11 2 4" xfId="24250" xr:uid="{00000000-0005-0000-0000-0000B55E0000}"/>
    <cellStyle name="Normal 5 20 2 11 2 5" xfId="24251" xr:uid="{00000000-0005-0000-0000-0000B65E0000}"/>
    <cellStyle name="Normal 5 20 2 11 2 6" xfId="24252" xr:uid="{00000000-0005-0000-0000-0000B75E0000}"/>
    <cellStyle name="Normal 5 20 2 11 2 7" xfId="24253" xr:uid="{00000000-0005-0000-0000-0000B85E0000}"/>
    <cellStyle name="Normal 5 20 2 11 2 8" xfId="24254" xr:uid="{00000000-0005-0000-0000-0000B95E0000}"/>
    <cellStyle name="Normal 5 20 2 11 3" xfId="24255" xr:uid="{00000000-0005-0000-0000-0000BA5E0000}"/>
    <cellStyle name="Normal 5 20 2 11 3 2" xfId="24256" xr:uid="{00000000-0005-0000-0000-0000BB5E0000}"/>
    <cellStyle name="Normal 5 20 2 11 3 3" xfId="24257" xr:uid="{00000000-0005-0000-0000-0000BC5E0000}"/>
    <cellStyle name="Normal 5 20 2 11 3 4" xfId="24258" xr:uid="{00000000-0005-0000-0000-0000BD5E0000}"/>
    <cellStyle name="Normal 5 20 2 11 3 5" xfId="24259" xr:uid="{00000000-0005-0000-0000-0000BE5E0000}"/>
    <cellStyle name="Normal 5 20 2 11 3 6" xfId="24260" xr:uid="{00000000-0005-0000-0000-0000BF5E0000}"/>
    <cellStyle name="Normal 5 20 2 11 3 7" xfId="24261" xr:uid="{00000000-0005-0000-0000-0000C05E0000}"/>
    <cellStyle name="Normal 5 20 2 11 3 8" xfId="24262" xr:uid="{00000000-0005-0000-0000-0000C15E0000}"/>
    <cellStyle name="Normal 5 20 2 11 4" xfId="24263" xr:uid="{00000000-0005-0000-0000-0000C25E0000}"/>
    <cellStyle name="Normal 5 20 2 11 4 2" xfId="24264" xr:uid="{00000000-0005-0000-0000-0000C35E0000}"/>
    <cellStyle name="Normal 5 20 2 11 4 3" xfId="24265" xr:uid="{00000000-0005-0000-0000-0000C45E0000}"/>
    <cellStyle name="Normal 5 20 2 11 4 4" xfId="24266" xr:uid="{00000000-0005-0000-0000-0000C55E0000}"/>
    <cellStyle name="Normal 5 20 2 11 4 5" xfId="24267" xr:uid="{00000000-0005-0000-0000-0000C65E0000}"/>
    <cellStyle name="Normal 5 20 2 11 4 6" xfId="24268" xr:uid="{00000000-0005-0000-0000-0000C75E0000}"/>
    <cellStyle name="Normal 5 20 2 11 4 7" xfId="24269" xr:uid="{00000000-0005-0000-0000-0000C85E0000}"/>
    <cellStyle name="Normal 5 20 2 11 4 8" xfId="24270" xr:uid="{00000000-0005-0000-0000-0000C95E0000}"/>
    <cellStyle name="Normal 5 20 2 11 5" xfId="24271" xr:uid="{00000000-0005-0000-0000-0000CA5E0000}"/>
    <cellStyle name="Normal 5 20 2 11 5 2" xfId="24272" xr:uid="{00000000-0005-0000-0000-0000CB5E0000}"/>
    <cellStyle name="Normal 5 20 2 11 5 3" xfId="24273" xr:uid="{00000000-0005-0000-0000-0000CC5E0000}"/>
    <cellStyle name="Normal 5 20 2 11 5 4" xfId="24274" xr:uid="{00000000-0005-0000-0000-0000CD5E0000}"/>
    <cellStyle name="Normal 5 20 2 11 5 5" xfId="24275" xr:uid="{00000000-0005-0000-0000-0000CE5E0000}"/>
    <cellStyle name="Normal 5 20 2 11 5 6" xfId="24276" xr:uid="{00000000-0005-0000-0000-0000CF5E0000}"/>
    <cellStyle name="Normal 5 20 2 11 5 7" xfId="24277" xr:uid="{00000000-0005-0000-0000-0000D05E0000}"/>
    <cellStyle name="Normal 5 20 2 11 5 8" xfId="24278" xr:uid="{00000000-0005-0000-0000-0000D15E0000}"/>
    <cellStyle name="Normal 5 20 2 11 6" xfId="24279" xr:uid="{00000000-0005-0000-0000-0000D25E0000}"/>
    <cellStyle name="Normal 5 20 2 11 7" xfId="24280" xr:uid="{00000000-0005-0000-0000-0000D35E0000}"/>
    <cellStyle name="Normal 5 20 2 11 8" xfId="24281" xr:uid="{00000000-0005-0000-0000-0000D45E0000}"/>
    <cellStyle name="Normal 5 20 2 11 9" xfId="24282" xr:uid="{00000000-0005-0000-0000-0000D55E0000}"/>
    <cellStyle name="Normal 5 20 2 12" xfId="24283" xr:uid="{00000000-0005-0000-0000-0000D65E0000}"/>
    <cellStyle name="Normal 5 20 2 12 10" xfId="24284" xr:uid="{00000000-0005-0000-0000-0000D75E0000}"/>
    <cellStyle name="Normal 5 20 2 12 11" xfId="24285" xr:uid="{00000000-0005-0000-0000-0000D85E0000}"/>
    <cellStyle name="Normal 5 20 2 12 12" xfId="24286" xr:uid="{00000000-0005-0000-0000-0000D95E0000}"/>
    <cellStyle name="Normal 5 20 2 12 2" xfId="24287" xr:uid="{00000000-0005-0000-0000-0000DA5E0000}"/>
    <cellStyle name="Normal 5 20 2 12 2 2" xfId="24288" xr:uid="{00000000-0005-0000-0000-0000DB5E0000}"/>
    <cellStyle name="Normal 5 20 2 12 2 3" xfId="24289" xr:uid="{00000000-0005-0000-0000-0000DC5E0000}"/>
    <cellStyle name="Normal 5 20 2 12 2 4" xfId="24290" xr:uid="{00000000-0005-0000-0000-0000DD5E0000}"/>
    <cellStyle name="Normal 5 20 2 12 2 5" xfId="24291" xr:uid="{00000000-0005-0000-0000-0000DE5E0000}"/>
    <cellStyle name="Normal 5 20 2 12 2 6" xfId="24292" xr:uid="{00000000-0005-0000-0000-0000DF5E0000}"/>
    <cellStyle name="Normal 5 20 2 12 2 7" xfId="24293" xr:uid="{00000000-0005-0000-0000-0000E05E0000}"/>
    <cellStyle name="Normal 5 20 2 12 2 8" xfId="24294" xr:uid="{00000000-0005-0000-0000-0000E15E0000}"/>
    <cellStyle name="Normal 5 20 2 12 3" xfId="24295" xr:uid="{00000000-0005-0000-0000-0000E25E0000}"/>
    <cellStyle name="Normal 5 20 2 12 3 2" xfId="24296" xr:uid="{00000000-0005-0000-0000-0000E35E0000}"/>
    <cellStyle name="Normal 5 20 2 12 3 3" xfId="24297" xr:uid="{00000000-0005-0000-0000-0000E45E0000}"/>
    <cellStyle name="Normal 5 20 2 12 3 4" xfId="24298" xr:uid="{00000000-0005-0000-0000-0000E55E0000}"/>
    <cellStyle name="Normal 5 20 2 12 3 5" xfId="24299" xr:uid="{00000000-0005-0000-0000-0000E65E0000}"/>
    <cellStyle name="Normal 5 20 2 12 3 6" xfId="24300" xr:uid="{00000000-0005-0000-0000-0000E75E0000}"/>
    <cellStyle name="Normal 5 20 2 12 3 7" xfId="24301" xr:uid="{00000000-0005-0000-0000-0000E85E0000}"/>
    <cellStyle name="Normal 5 20 2 12 3 8" xfId="24302" xr:uid="{00000000-0005-0000-0000-0000E95E0000}"/>
    <cellStyle name="Normal 5 20 2 12 4" xfId="24303" xr:uid="{00000000-0005-0000-0000-0000EA5E0000}"/>
    <cellStyle name="Normal 5 20 2 12 4 2" xfId="24304" xr:uid="{00000000-0005-0000-0000-0000EB5E0000}"/>
    <cellStyle name="Normal 5 20 2 12 4 3" xfId="24305" xr:uid="{00000000-0005-0000-0000-0000EC5E0000}"/>
    <cellStyle name="Normal 5 20 2 12 4 4" xfId="24306" xr:uid="{00000000-0005-0000-0000-0000ED5E0000}"/>
    <cellStyle name="Normal 5 20 2 12 4 5" xfId="24307" xr:uid="{00000000-0005-0000-0000-0000EE5E0000}"/>
    <cellStyle name="Normal 5 20 2 12 4 6" xfId="24308" xr:uid="{00000000-0005-0000-0000-0000EF5E0000}"/>
    <cellStyle name="Normal 5 20 2 12 4 7" xfId="24309" xr:uid="{00000000-0005-0000-0000-0000F05E0000}"/>
    <cellStyle name="Normal 5 20 2 12 4 8" xfId="24310" xr:uid="{00000000-0005-0000-0000-0000F15E0000}"/>
    <cellStyle name="Normal 5 20 2 12 5" xfId="24311" xr:uid="{00000000-0005-0000-0000-0000F25E0000}"/>
    <cellStyle name="Normal 5 20 2 12 5 2" xfId="24312" xr:uid="{00000000-0005-0000-0000-0000F35E0000}"/>
    <cellStyle name="Normal 5 20 2 12 5 3" xfId="24313" xr:uid="{00000000-0005-0000-0000-0000F45E0000}"/>
    <cellStyle name="Normal 5 20 2 12 5 4" xfId="24314" xr:uid="{00000000-0005-0000-0000-0000F55E0000}"/>
    <cellStyle name="Normal 5 20 2 12 5 5" xfId="24315" xr:uid="{00000000-0005-0000-0000-0000F65E0000}"/>
    <cellStyle name="Normal 5 20 2 12 5 6" xfId="24316" xr:uid="{00000000-0005-0000-0000-0000F75E0000}"/>
    <cellStyle name="Normal 5 20 2 12 5 7" xfId="24317" xr:uid="{00000000-0005-0000-0000-0000F85E0000}"/>
    <cellStyle name="Normal 5 20 2 12 5 8" xfId="24318" xr:uid="{00000000-0005-0000-0000-0000F95E0000}"/>
    <cellStyle name="Normal 5 20 2 12 6" xfId="24319" xr:uid="{00000000-0005-0000-0000-0000FA5E0000}"/>
    <cellStyle name="Normal 5 20 2 12 7" xfId="24320" xr:uid="{00000000-0005-0000-0000-0000FB5E0000}"/>
    <cellStyle name="Normal 5 20 2 12 8" xfId="24321" xr:uid="{00000000-0005-0000-0000-0000FC5E0000}"/>
    <cellStyle name="Normal 5 20 2 12 9" xfId="24322" xr:uid="{00000000-0005-0000-0000-0000FD5E0000}"/>
    <cellStyle name="Normal 5 20 2 13" xfId="24323" xr:uid="{00000000-0005-0000-0000-0000FE5E0000}"/>
    <cellStyle name="Normal 5 20 2 13 10" xfId="24324" xr:uid="{00000000-0005-0000-0000-0000FF5E0000}"/>
    <cellStyle name="Normal 5 20 2 13 11" xfId="24325" xr:uid="{00000000-0005-0000-0000-0000005F0000}"/>
    <cellStyle name="Normal 5 20 2 13 12" xfId="24326" xr:uid="{00000000-0005-0000-0000-0000015F0000}"/>
    <cellStyle name="Normal 5 20 2 13 2" xfId="24327" xr:uid="{00000000-0005-0000-0000-0000025F0000}"/>
    <cellStyle name="Normal 5 20 2 13 2 2" xfId="24328" xr:uid="{00000000-0005-0000-0000-0000035F0000}"/>
    <cellStyle name="Normal 5 20 2 13 2 3" xfId="24329" xr:uid="{00000000-0005-0000-0000-0000045F0000}"/>
    <cellStyle name="Normal 5 20 2 13 2 4" xfId="24330" xr:uid="{00000000-0005-0000-0000-0000055F0000}"/>
    <cellStyle name="Normal 5 20 2 13 2 5" xfId="24331" xr:uid="{00000000-0005-0000-0000-0000065F0000}"/>
    <cellStyle name="Normal 5 20 2 13 2 6" xfId="24332" xr:uid="{00000000-0005-0000-0000-0000075F0000}"/>
    <cellStyle name="Normal 5 20 2 13 2 7" xfId="24333" xr:uid="{00000000-0005-0000-0000-0000085F0000}"/>
    <cellStyle name="Normal 5 20 2 13 2 8" xfId="24334" xr:uid="{00000000-0005-0000-0000-0000095F0000}"/>
    <cellStyle name="Normal 5 20 2 13 3" xfId="24335" xr:uid="{00000000-0005-0000-0000-00000A5F0000}"/>
    <cellStyle name="Normal 5 20 2 13 3 2" xfId="24336" xr:uid="{00000000-0005-0000-0000-00000B5F0000}"/>
    <cellStyle name="Normal 5 20 2 13 3 3" xfId="24337" xr:uid="{00000000-0005-0000-0000-00000C5F0000}"/>
    <cellStyle name="Normal 5 20 2 13 3 4" xfId="24338" xr:uid="{00000000-0005-0000-0000-00000D5F0000}"/>
    <cellStyle name="Normal 5 20 2 13 3 5" xfId="24339" xr:uid="{00000000-0005-0000-0000-00000E5F0000}"/>
    <cellStyle name="Normal 5 20 2 13 3 6" xfId="24340" xr:uid="{00000000-0005-0000-0000-00000F5F0000}"/>
    <cellStyle name="Normal 5 20 2 13 3 7" xfId="24341" xr:uid="{00000000-0005-0000-0000-0000105F0000}"/>
    <cellStyle name="Normal 5 20 2 13 3 8" xfId="24342" xr:uid="{00000000-0005-0000-0000-0000115F0000}"/>
    <cellStyle name="Normal 5 20 2 13 4" xfId="24343" xr:uid="{00000000-0005-0000-0000-0000125F0000}"/>
    <cellStyle name="Normal 5 20 2 13 4 2" xfId="24344" xr:uid="{00000000-0005-0000-0000-0000135F0000}"/>
    <cellStyle name="Normal 5 20 2 13 4 3" xfId="24345" xr:uid="{00000000-0005-0000-0000-0000145F0000}"/>
    <cellStyle name="Normal 5 20 2 13 4 4" xfId="24346" xr:uid="{00000000-0005-0000-0000-0000155F0000}"/>
    <cellStyle name="Normal 5 20 2 13 4 5" xfId="24347" xr:uid="{00000000-0005-0000-0000-0000165F0000}"/>
    <cellStyle name="Normal 5 20 2 13 4 6" xfId="24348" xr:uid="{00000000-0005-0000-0000-0000175F0000}"/>
    <cellStyle name="Normal 5 20 2 13 4 7" xfId="24349" xr:uid="{00000000-0005-0000-0000-0000185F0000}"/>
    <cellStyle name="Normal 5 20 2 13 4 8" xfId="24350" xr:uid="{00000000-0005-0000-0000-0000195F0000}"/>
    <cellStyle name="Normal 5 20 2 13 5" xfId="24351" xr:uid="{00000000-0005-0000-0000-00001A5F0000}"/>
    <cellStyle name="Normal 5 20 2 13 5 2" xfId="24352" xr:uid="{00000000-0005-0000-0000-00001B5F0000}"/>
    <cellStyle name="Normal 5 20 2 13 5 3" xfId="24353" xr:uid="{00000000-0005-0000-0000-00001C5F0000}"/>
    <cellStyle name="Normal 5 20 2 13 5 4" xfId="24354" xr:uid="{00000000-0005-0000-0000-00001D5F0000}"/>
    <cellStyle name="Normal 5 20 2 13 5 5" xfId="24355" xr:uid="{00000000-0005-0000-0000-00001E5F0000}"/>
    <cellStyle name="Normal 5 20 2 13 5 6" xfId="24356" xr:uid="{00000000-0005-0000-0000-00001F5F0000}"/>
    <cellStyle name="Normal 5 20 2 13 5 7" xfId="24357" xr:uid="{00000000-0005-0000-0000-0000205F0000}"/>
    <cellStyle name="Normal 5 20 2 13 5 8" xfId="24358" xr:uid="{00000000-0005-0000-0000-0000215F0000}"/>
    <cellStyle name="Normal 5 20 2 13 6" xfId="24359" xr:uid="{00000000-0005-0000-0000-0000225F0000}"/>
    <cellStyle name="Normal 5 20 2 13 7" xfId="24360" xr:uid="{00000000-0005-0000-0000-0000235F0000}"/>
    <cellStyle name="Normal 5 20 2 13 8" xfId="24361" xr:uid="{00000000-0005-0000-0000-0000245F0000}"/>
    <cellStyle name="Normal 5 20 2 13 9" xfId="24362" xr:uid="{00000000-0005-0000-0000-0000255F0000}"/>
    <cellStyle name="Normal 5 20 2 14" xfId="24363" xr:uid="{00000000-0005-0000-0000-0000265F0000}"/>
    <cellStyle name="Normal 5 20 2 14 2" xfId="24364" xr:uid="{00000000-0005-0000-0000-0000275F0000}"/>
    <cellStyle name="Normal 5 20 2 14 3" xfId="24365" xr:uid="{00000000-0005-0000-0000-0000285F0000}"/>
    <cellStyle name="Normal 5 20 2 14 4" xfId="24366" xr:uid="{00000000-0005-0000-0000-0000295F0000}"/>
    <cellStyle name="Normal 5 20 2 14 5" xfId="24367" xr:uid="{00000000-0005-0000-0000-00002A5F0000}"/>
    <cellStyle name="Normal 5 20 2 14 6" xfId="24368" xr:uid="{00000000-0005-0000-0000-00002B5F0000}"/>
    <cellStyle name="Normal 5 20 2 14 7" xfId="24369" xr:uid="{00000000-0005-0000-0000-00002C5F0000}"/>
    <cellStyle name="Normal 5 20 2 14 8" xfId="24370" xr:uid="{00000000-0005-0000-0000-00002D5F0000}"/>
    <cellStyle name="Normal 5 20 2 15" xfId="24371" xr:uid="{00000000-0005-0000-0000-00002E5F0000}"/>
    <cellStyle name="Normal 5 20 2 15 2" xfId="24372" xr:uid="{00000000-0005-0000-0000-00002F5F0000}"/>
    <cellStyle name="Normal 5 20 2 15 3" xfId="24373" xr:uid="{00000000-0005-0000-0000-0000305F0000}"/>
    <cellStyle name="Normal 5 20 2 15 4" xfId="24374" xr:uid="{00000000-0005-0000-0000-0000315F0000}"/>
    <cellStyle name="Normal 5 20 2 15 5" xfId="24375" xr:uid="{00000000-0005-0000-0000-0000325F0000}"/>
    <cellStyle name="Normal 5 20 2 15 6" xfId="24376" xr:uid="{00000000-0005-0000-0000-0000335F0000}"/>
    <cellStyle name="Normal 5 20 2 15 7" xfId="24377" xr:uid="{00000000-0005-0000-0000-0000345F0000}"/>
    <cellStyle name="Normal 5 20 2 15 8" xfId="24378" xr:uid="{00000000-0005-0000-0000-0000355F0000}"/>
    <cellStyle name="Normal 5 20 2 16" xfId="24379" xr:uid="{00000000-0005-0000-0000-0000365F0000}"/>
    <cellStyle name="Normal 5 20 2 16 2" xfId="24380" xr:uid="{00000000-0005-0000-0000-0000375F0000}"/>
    <cellStyle name="Normal 5 20 2 16 3" xfId="24381" xr:uid="{00000000-0005-0000-0000-0000385F0000}"/>
    <cellStyle name="Normal 5 20 2 16 4" xfId="24382" xr:uid="{00000000-0005-0000-0000-0000395F0000}"/>
    <cellStyle name="Normal 5 20 2 16 5" xfId="24383" xr:uid="{00000000-0005-0000-0000-00003A5F0000}"/>
    <cellStyle name="Normal 5 20 2 16 6" xfId="24384" xr:uid="{00000000-0005-0000-0000-00003B5F0000}"/>
    <cellStyle name="Normal 5 20 2 16 7" xfId="24385" xr:uid="{00000000-0005-0000-0000-00003C5F0000}"/>
    <cellStyle name="Normal 5 20 2 16 8" xfId="24386" xr:uid="{00000000-0005-0000-0000-00003D5F0000}"/>
    <cellStyle name="Normal 5 20 2 17" xfId="24387" xr:uid="{00000000-0005-0000-0000-00003E5F0000}"/>
    <cellStyle name="Normal 5 20 2 17 2" xfId="24388" xr:uid="{00000000-0005-0000-0000-00003F5F0000}"/>
    <cellStyle name="Normal 5 20 2 17 3" xfId="24389" xr:uid="{00000000-0005-0000-0000-0000405F0000}"/>
    <cellStyle name="Normal 5 20 2 17 4" xfId="24390" xr:uid="{00000000-0005-0000-0000-0000415F0000}"/>
    <cellStyle name="Normal 5 20 2 17 5" xfId="24391" xr:uid="{00000000-0005-0000-0000-0000425F0000}"/>
    <cellStyle name="Normal 5 20 2 17 6" xfId="24392" xr:uid="{00000000-0005-0000-0000-0000435F0000}"/>
    <cellStyle name="Normal 5 20 2 17 7" xfId="24393" xr:uid="{00000000-0005-0000-0000-0000445F0000}"/>
    <cellStyle name="Normal 5 20 2 17 8" xfId="24394" xr:uid="{00000000-0005-0000-0000-0000455F0000}"/>
    <cellStyle name="Normal 5 20 2 18" xfId="24395" xr:uid="{00000000-0005-0000-0000-0000465F0000}"/>
    <cellStyle name="Normal 5 20 2 19" xfId="24396" xr:uid="{00000000-0005-0000-0000-0000475F0000}"/>
    <cellStyle name="Normal 5 20 2 2" xfId="24397" xr:uid="{00000000-0005-0000-0000-0000485F0000}"/>
    <cellStyle name="Normal 5 20 2 2 10" xfId="24398" xr:uid="{00000000-0005-0000-0000-0000495F0000}"/>
    <cellStyle name="Normal 5 20 2 2 11" xfId="24399" xr:uid="{00000000-0005-0000-0000-00004A5F0000}"/>
    <cellStyle name="Normal 5 20 2 2 12" xfId="24400" xr:uid="{00000000-0005-0000-0000-00004B5F0000}"/>
    <cellStyle name="Normal 5 20 2 2 2" xfId="24401" xr:uid="{00000000-0005-0000-0000-00004C5F0000}"/>
    <cellStyle name="Normal 5 20 2 2 2 2" xfId="24402" xr:uid="{00000000-0005-0000-0000-00004D5F0000}"/>
    <cellStyle name="Normal 5 20 2 2 2 3" xfId="24403" xr:uid="{00000000-0005-0000-0000-00004E5F0000}"/>
    <cellStyle name="Normal 5 20 2 2 2 4" xfId="24404" xr:uid="{00000000-0005-0000-0000-00004F5F0000}"/>
    <cellStyle name="Normal 5 20 2 2 2 5" xfId="24405" xr:uid="{00000000-0005-0000-0000-0000505F0000}"/>
    <cellStyle name="Normal 5 20 2 2 2 6" xfId="24406" xr:uid="{00000000-0005-0000-0000-0000515F0000}"/>
    <cellStyle name="Normal 5 20 2 2 2 7" xfId="24407" xr:uid="{00000000-0005-0000-0000-0000525F0000}"/>
    <cellStyle name="Normal 5 20 2 2 2 8" xfId="24408" xr:uid="{00000000-0005-0000-0000-0000535F0000}"/>
    <cellStyle name="Normal 5 20 2 2 3" xfId="24409" xr:uid="{00000000-0005-0000-0000-0000545F0000}"/>
    <cellStyle name="Normal 5 20 2 2 3 2" xfId="24410" xr:uid="{00000000-0005-0000-0000-0000555F0000}"/>
    <cellStyle name="Normal 5 20 2 2 3 3" xfId="24411" xr:uid="{00000000-0005-0000-0000-0000565F0000}"/>
    <cellStyle name="Normal 5 20 2 2 3 4" xfId="24412" xr:uid="{00000000-0005-0000-0000-0000575F0000}"/>
    <cellStyle name="Normal 5 20 2 2 3 5" xfId="24413" xr:uid="{00000000-0005-0000-0000-0000585F0000}"/>
    <cellStyle name="Normal 5 20 2 2 3 6" xfId="24414" xr:uid="{00000000-0005-0000-0000-0000595F0000}"/>
    <cellStyle name="Normal 5 20 2 2 3 7" xfId="24415" xr:uid="{00000000-0005-0000-0000-00005A5F0000}"/>
    <cellStyle name="Normal 5 20 2 2 3 8" xfId="24416" xr:uid="{00000000-0005-0000-0000-00005B5F0000}"/>
    <cellStyle name="Normal 5 20 2 2 4" xfId="24417" xr:uid="{00000000-0005-0000-0000-00005C5F0000}"/>
    <cellStyle name="Normal 5 20 2 2 4 2" xfId="24418" xr:uid="{00000000-0005-0000-0000-00005D5F0000}"/>
    <cellStyle name="Normal 5 20 2 2 4 3" xfId="24419" xr:uid="{00000000-0005-0000-0000-00005E5F0000}"/>
    <cellStyle name="Normal 5 20 2 2 4 4" xfId="24420" xr:uid="{00000000-0005-0000-0000-00005F5F0000}"/>
    <cellStyle name="Normal 5 20 2 2 4 5" xfId="24421" xr:uid="{00000000-0005-0000-0000-0000605F0000}"/>
    <cellStyle name="Normal 5 20 2 2 4 6" xfId="24422" xr:uid="{00000000-0005-0000-0000-0000615F0000}"/>
    <cellStyle name="Normal 5 20 2 2 4 7" xfId="24423" xr:uid="{00000000-0005-0000-0000-0000625F0000}"/>
    <cellStyle name="Normal 5 20 2 2 4 8" xfId="24424" xr:uid="{00000000-0005-0000-0000-0000635F0000}"/>
    <cellStyle name="Normal 5 20 2 2 5" xfId="24425" xr:uid="{00000000-0005-0000-0000-0000645F0000}"/>
    <cellStyle name="Normal 5 20 2 2 5 2" xfId="24426" xr:uid="{00000000-0005-0000-0000-0000655F0000}"/>
    <cellStyle name="Normal 5 20 2 2 5 3" xfId="24427" xr:uid="{00000000-0005-0000-0000-0000665F0000}"/>
    <cellStyle name="Normal 5 20 2 2 5 4" xfId="24428" xr:uid="{00000000-0005-0000-0000-0000675F0000}"/>
    <cellStyle name="Normal 5 20 2 2 5 5" xfId="24429" xr:uid="{00000000-0005-0000-0000-0000685F0000}"/>
    <cellStyle name="Normal 5 20 2 2 5 6" xfId="24430" xr:uid="{00000000-0005-0000-0000-0000695F0000}"/>
    <cellStyle name="Normal 5 20 2 2 5 7" xfId="24431" xr:uid="{00000000-0005-0000-0000-00006A5F0000}"/>
    <cellStyle name="Normal 5 20 2 2 5 8" xfId="24432" xr:uid="{00000000-0005-0000-0000-00006B5F0000}"/>
    <cellStyle name="Normal 5 20 2 2 6" xfId="24433" xr:uid="{00000000-0005-0000-0000-00006C5F0000}"/>
    <cellStyle name="Normal 5 20 2 2 7" xfId="24434" xr:uid="{00000000-0005-0000-0000-00006D5F0000}"/>
    <cellStyle name="Normal 5 20 2 2 8" xfId="24435" xr:uid="{00000000-0005-0000-0000-00006E5F0000}"/>
    <cellStyle name="Normal 5 20 2 2 9" xfId="24436" xr:uid="{00000000-0005-0000-0000-00006F5F0000}"/>
    <cellStyle name="Normal 5 20 2 20" xfId="24437" xr:uid="{00000000-0005-0000-0000-0000705F0000}"/>
    <cellStyle name="Normal 5 20 2 21" xfId="24438" xr:uid="{00000000-0005-0000-0000-0000715F0000}"/>
    <cellStyle name="Normal 5 20 2 22" xfId="24439" xr:uid="{00000000-0005-0000-0000-0000725F0000}"/>
    <cellStyle name="Normal 5 20 2 23" xfId="24440" xr:uid="{00000000-0005-0000-0000-0000735F0000}"/>
    <cellStyle name="Normal 5 20 2 24" xfId="24441" xr:uid="{00000000-0005-0000-0000-0000745F0000}"/>
    <cellStyle name="Normal 5 20 2 3" xfId="24442" xr:uid="{00000000-0005-0000-0000-0000755F0000}"/>
    <cellStyle name="Normal 5 20 2 3 10" xfId="24443" xr:uid="{00000000-0005-0000-0000-0000765F0000}"/>
    <cellStyle name="Normal 5 20 2 3 11" xfId="24444" xr:uid="{00000000-0005-0000-0000-0000775F0000}"/>
    <cellStyle name="Normal 5 20 2 3 12" xfId="24445" xr:uid="{00000000-0005-0000-0000-0000785F0000}"/>
    <cellStyle name="Normal 5 20 2 3 2" xfId="24446" xr:uid="{00000000-0005-0000-0000-0000795F0000}"/>
    <cellStyle name="Normal 5 20 2 3 2 2" xfId="24447" xr:uid="{00000000-0005-0000-0000-00007A5F0000}"/>
    <cellStyle name="Normal 5 20 2 3 2 3" xfId="24448" xr:uid="{00000000-0005-0000-0000-00007B5F0000}"/>
    <cellStyle name="Normal 5 20 2 3 2 4" xfId="24449" xr:uid="{00000000-0005-0000-0000-00007C5F0000}"/>
    <cellStyle name="Normal 5 20 2 3 2 5" xfId="24450" xr:uid="{00000000-0005-0000-0000-00007D5F0000}"/>
    <cellStyle name="Normal 5 20 2 3 2 6" xfId="24451" xr:uid="{00000000-0005-0000-0000-00007E5F0000}"/>
    <cellStyle name="Normal 5 20 2 3 2 7" xfId="24452" xr:uid="{00000000-0005-0000-0000-00007F5F0000}"/>
    <cellStyle name="Normal 5 20 2 3 2 8" xfId="24453" xr:uid="{00000000-0005-0000-0000-0000805F0000}"/>
    <cellStyle name="Normal 5 20 2 3 3" xfId="24454" xr:uid="{00000000-0005-0000-0000-0000815F0000}"/>
    <cellStyle name="Normal 5 20 2 3 3 2" xfId="24455" xr:uid="{00000000-0005-0000-0000-0000825F0000}"/>
    <cellStyle name="Normal 5 20 2 3 3 3" xfId="24456" xr:uid="{00000000-0005-0000-0000-0000835F0000}"/>
    <cellStyle name="Normal 5 20 2 3 3 4" xfId="24457" xr:uid="{00000000-0005-0000-0000-0000845F0000}"/>
    <cellStyle name="Normal 5 20 2 3 3 5" xfId="24458" xr:uid="{00000000-0005-0000-0000-0000855F0000}"/>
    <cellStyle name="Normal 5 20 2 3 3 6" xfId="24459" xr:uid="{00000000-0005-0000-0000-0000865F0000}"/>
    <cellStyle name="Normal 5 20 2 3 3 7" xfId="24460" xr:uid="{00000000-0005-0000-0000-0000875F0000}"/>
    <cellStyle name="Normal 5 20 2 3 3 8" xfId="24461" xr:uid="{00000000-0005-0000-0000-0000885F0000}"/>
    <cellStyle name="Normal 5 20 2 3 4" xfId="24462" xr:uid="{00000000-0005-0000-0000-0000895F0000}"/>
    <cellStyle name="Normal 5 20 2 3 4 2" xfId="24463" xr:uid="{00000000-0005-0000-0000-00008A5F0000}"/>
    <cellStyle name="Normal 5 20 2 3 4 3" xfId="24464" xr:uid="{00000000-0005-0000-0000-00008B5F0000}"/>
    <cellStyle name="Normal 5 20 2 3 4 4" xfId="24465" xr:uid="{00000000-0005-0000-0000-00008C5F0000}"/>
    <cellStyle name="Normal 5 20 2 3 4 5" xfId="24466" xr:uid="{00000000-0005-0000-0000-00008D5F0000}"/>
    <cellStyle name="Normal 5 20 2 3 4 6" xfId="24467" xr:uid="{00000000-0005-0000-0000-00008E5F0000}"/>
    <cellStyle name="Normal 5 20 2 3 4 7" xfId="24468" xr:uid="{00000000-0005-0000-0000-00008F5F0000}"/>
    <cellStyle name="Normal 5 20 2 3 4 8" xfId="24469" xr:uid="{00000000-0005-0000-0000-0000905F0000}"/>
    <cellStyle name="Normal 5 20 2 3 5" xfId="24470" xr:uid="{00000000-0005-0000-0000-0000915F0000}"/>
    <cellStyle name="Normal 5 20 2 3 5 2" xfId="24471" xr:uid="{00000000-0005-0000-0000-0000925F0000}"/>
    <cellStyle name="Normal 5 20 2 3 5 3" xfId="24472" xr:uid="{00000000-0005-0000-0000-0000935F0000}"/>
    <cellStyle name="Normal 5 20 2 3 5 4" xfId="24473" xr:uid="{00000000-0005-0000-0000-0000945F0000}"/>
    <cellStyle name="Normal 5 20 2 3 5 5" xfId="24474" xr:uid="{00000000-0005-0000-0000-0000955F0000}"/>
    <cellStyle name="Normal 5 20 2 3 5 6" xfId="24475" xr:uid="{00000000-0005-0000-0000-0000965F0000}"/>
    <cellStyle name="Normal 5 20 2 3 5 7" xfId="24476" xr:uid="{00000000-0005-0000-0000-0000975F0000}"/>
    <cellStyle name="Normal 5 20 2 3 5 8" xfId="24477" xr:uid="{00000000-0005-0000-0000-0000985F0000}"/>
    <cellStyle name="Normal 5 20 2 3 6" xfId="24478" xr:uid="{00000000-0005-0000-0000-0000995F0000}"/>
    <cellStyle name="Normal 5 20 2 3 7" xfId="24479" xr:uid="{00000000-0005-0000-0000-00009A5F0000}"/>
    <cellStyle name="Normal 5 20 2 3 8" xfId="24480" xr:uid="{00000000-0005-0000-0000-00009B5F0000}"/>
    <cellStyle name="Normal 5 20 2 3 9" xfId="24481" xr:uid="{00000000-0005-0000-0000-00009C5F0000}"/>
    <cellStyle name="Normal 5 20 2 4" xfId="24482" xr:uid="{00000000-0005-0000-0000-00009D5F0000}"/>
    <cellStyle name="Normal 5 20 2 4 10" xfId="24483" xr:uid="{00000000-0005-0000-0000-00009E5F0000}"/>
    <cellStyle name="Normal 5 20 2 4 11" xfId="24484" xr:uid="{00000000-0005-0000-0000-00009F5F0000}"/>
    <cellStyle name="Normal 5 20 2 4 12" xfId="24485" xr:uid="{00000000-0005-0000-0000-0000A05F0000}"/>
    <cellStyle name="Normal 5 20 2 4 2" xfId="24486" xr:uid="{00000000-0005-0000-0000-0000A15F0000}"/>
    <cellStyle name="Normal 5 20 2 4 2 2" xfId="24487" xr:uid="{00000000-0005-0000-0000-0000A25F0000}"/>
    <cellStyle name="Normal 5 20 2 4 2 3" xfId="24488" xr:uid="{00000000-0005-0000-0000-0000A35F0000}"/>
    <cellStyle name="Normal 5 20 2 4 2 4" xfId="24489" xr:uid="{00000000-0005-0000-0000-0000A45F0000}"/>
    <cellStyle name="Normal 5 20 2 4 2 5" xfId="24490" xr:uid="{00000000-0005-0000-0000-0000A55F0000}"/>
    <cellStyle name="Normal 5 20 2 4 2 6" xfId="24491" xr:uid="{00000000-0005-0000-0000-0000A65F0000}"/>
    <cellStyle name="Normal 5 20 2 4 2 7" xfId="24492" xr:uid="{00000000-0005-0000-0000-0000A75F0000}"/>
    <cellStyle name="Normal 5 20 2 4 2 8" xfId="24493" xr:uid="{00000000-0005-0000-0000-0000A85F0000}"/>
    <cellStyle name="Normal 5 20 2 4 3" xfId="24494" xr:uid="{00000000-0005-0000-0000-0000A95F0000}"/>
    <cellStyle name="Normal 5 20 2 4 3 2" xfId="24495" xr:uid="{00000000-0005-0000-0000-0000AA5F0000}"/>
    <cellStyle name="Normal 5 20 2 4 3 3" xfId="24496" xr:uid="{00000000-0005-0000-0000-0000AB5F0000}"/>
    <cellStyle name="Normal 5 20 2 4 3 4" xfId="24497" xr:uid="{00000000-0005-0000-0000-0000AC5F0000}"/>
    <cellStyle name="Normal 5 20 2 4 3 5" xfId="24498" xr:uid="{00000000-0005-0000-0000-0000AD5F0000}"/>
    <cellStyle name="Normal 5 20 2 4 3 6" xfId="24499" xr:uid="{00000000-0005-0000-0000-0000AE5F0000}"/>
    <cellStyle name="Normal 5 20 2 4 3 7" xfId="24500" xr:uid="{00000000-0005-0000-0000-0000AF5F0000}"/>
    <cellStyle name="Normal 5 20 2 4 3 8" xfId="24501" xr:uid="{00000000-0005-0000-0000-0000B05F0000}"/>
    <cellStyle name="Normal 5 20 2 4 4" xfId="24502" xr:uid="{00000000-0005-0000-0000-0000B15F0000}"/>
    <cellStyle name="Normal 5 20 2 4 4 2" xfId="24503" xr:uid="{00000000-0005-0000-0000-0000B25F0000}"/>
    <cellStyle name="Normal 5 20 2 4 4 3" xfId="24504" xr:uid="{00000000-0005-0000-0000-0000B35F0000}"/>
    <cellStyle name="Normal 5 20 2 4 4 4" xfId="24505" xr:uid="{00000000-0005-0000-0000-0000B45F0000}"/>
    <cellStyle name="Normal 5 20 2 4 4 5" xfId="24506" xr:uid="{00000000-0005-0000-0000-0000B55F0000}"/>
    <cellStyle name="Normal 5 20 2 4 4 6" xfId="24507" xr:uid="{00000000-0005-0000-0000-0000B65F0000}"/>
    <cellStyle name="Normal 5 20 2 4 4 7" xfId="24508" xr:uid="{00000000-0005-0000-0000-0000B75F0000}"/>
    <cellStyle name="Normal 5 20 2 4 4 8" xfId="24509" xr:uid="{00000000-0005-0000-0000-0000B85F0000}"/>
    <cellStyle name="Normal 5 20 2 4 5" xfId="24510" xr:uid="{00000000-0005-0000-0000-0000B95F0000}"/>
    <cellStyle name="Normal 5 20 2 4 5 2" xfId="24511" xr:uid="{00000000-0005-0000-0000-0000BA5F0000}"/>
    <cellStyle name="Normal 5 20 2 4 5 3" xfId="24512" xr:uid="{00000000-0005-0000-0000-0000BB5F0000}"/>
    <cellStyle name="Normal 5 20 2 4 5 4" xfId="24513" xr:uid="{00000000-0005-0000-0000-0000BC5F0000}"/>
    <cellStyle name="Normal 5 20 2 4 5 5" xfId="24514" xr:uid="{00000000-0005-0000-0000-0000BD5F0000}"/>
    <cellStyle name="Normal 5 20 2 4 5 6" xfId="24515" xr:uid="{00000000-0005-0000-0000-0000BE5F0000}"/>
    <cellStyle name="Normal 5 20 2 4 5 7" xfId="24516" xr:uid="{00000000-0005-0000-0000-0000BF5F0000}"/>
    <cellStyle name="Normal 5 20 2 4 5 8" xfId="24517" xr:uid="{00000000-0005-0000-0000-0000C05F0000}"/>
    <cellStyle name="Normal 5 20 2 4 6" xfId="24518" xr:uid="{00000000-0005-0000-0000-0000C15F0000}"/>
    <cellStyle name="Normal 5 20 2 4 7" xfId="24519" xr:uid="{00000000-0005-0000-0000-0000C25F0000}"/>
    <cellStyle name="Normal 5 20 2 4 8" xfId="24520" xr:uid="{00000000-0005-0000-0000-0000C35F0000}"/>
    <cellStyle name="Normal 5 20 2 4 9" xfId="24521" xr:uid="{00000000-0005-0000-0000-0000C45F0000}"/>
    <cellStyle name="Normal 5 20 2 5" xfId="24522" xr:uid="{00000000-0005-0000-0000-0000C55F0000}"/>
    <cellStyle name="Normal 5 20 2 5 10" xfId="24523" xr:uid="{00000000-0005-0000-0000-0000C65F0000}"/>
    <cellStyle name="Normal 5 20 2 5 11" xfId="24524" xr:uid="{00000000-0005-0000-0000-0000C75F0000}"/>
    <cellStyle name="Normal 5 20 2 5 12" xfId="24525" xr:uid="{00000000-0005-0000-0000-0000C85F0000}"/>
    <cellStyle name="Normal 5 20 2 5 2" xfId="24526" xr:uid="{00000000-0005-0000-0000-0000C95F0000}"/>
    <cellStyle name="Normal 5 20 2 5 2 2" xfId="24527" xr:uid="{00000000-0005-0000-0000-0000CA5F0000}"/>
    <cellStyle name="Normal 5 20 2 5 2 3" xfId="24528" xr:uid="{00000000-0005-0000-0000-0000CB5F0000}"/>
    <cellStyle name="Normal 5 20 2 5 2 4" xfId="24529" xr:uid="{00000000-0005-0000-0000-0000CC5F0000}"/>
    <cellStyle name="Normal 5 20 2 5 2 5" xfId="24530" xr:uid="{00000000-0005-0000-0000-0000CD5F0000}"/>
    <cellStyle name="Normal 5 20 2 5 2 6" xfId="24531" xr:uid="{00000000-0005-0000-0000-0000CE5F0000}"/>
    <cellStyle name="Normal 5 20 2 5 2 7" xfId="24532" xr:uid="{00000000-0005-0000-0000-0000CF5F0000}"/>
    <cellStyle name="Normal 5 20 2 5 2 8" xfId="24533" xr:uid="{00000000-0005-0000-0000-0000D05F0000}"/>
    <cellStyle name="Normal 5 20 2 5 3" xfId="24534" xr:uid="{00000000-0005-0000-0000-0000D15F0000}"/>
    <cellStyle name="Normal 5 20 2 5 3 2" xfId="24535" xr:uid="{00000000-0005-0000-0000-0000D25F0000}"/>
    <cellStyle name="Normal 5 20 2 5 3 3" xfId="24536" xr:uid="{00000000-0005-0000-0000-0000D35F0000}"/>
    <cellStyle name="Normal 5 20 2 5 3 4" xfId="24537" xr:uid="{00000000-0005-0000-0000-0000D45F0000}"/>
    <cellStyle name="Normal 5 20 2 5 3 5" xfId="24538" xr:uid="{00000000-0005-0000-0000-0000D55F0000}"/>
    <cellStyle name="Normal 5 20 2 5 3 6" xfId="24539" xr:uid="{00000000-0005-0000-0000-0000D65F0000}"/>
    <cellStyle name="Normal 5 20 2 5 3 7" xfId="24540" xr:uid="{00000000-0005-0000-0000-0000D75F0000}"/>
    <cellStyle name="Normal 5 20 2 5 3 8" xfId="24541" xr:uid="{00000000-0005-0000-0000-0000D85F0000}"/>
    <cellStyle name="Normal 5 20 2 5 4" xfId="24542" xr:uid="{00000000-0005-0000-0000-0000D95F0000}"/>
    <cellStyle name="Normal 5 20 2 5 4 2" xfId="24543" xr:uid="{00000000-0005-0000-0000-0000DA5F0000}"/>
    <cellStyle name="Normal 5 20 2 5 4 3" xfId="24544" xr:uid="{00000000-0005-0000-0000-0000DB5F0000}"/>
    <cellStyle name="Normal 5 20 2 5 4 4" xfId="24545" xr:uid="{00000000-0005-0000-0000-0000DC5F0000}"/>
    <cellStyle name="Normal 5 20 2 5 4 5" xfId="24546" xr:uid="{00000000-0005-0000-0000-0000DD5F0000}"/>
    <cellStyle name="Normal 5 20 2 5 4 6" xfId="24547" xr:uid="{00000000-0005-0000-0000-0000DE5F0000}"/>
    <cellStyle name="Normal 5 20 2 5 4 7" xfId="24548" xr:uid="{00000000-0005-0000-0000-0000DF5F0000}"/>
    <cellStyle name="Normal 5 20 2 5 4 8" xfId="24549" xr:uid="{00000000-0005-0000-0000-0000E05F0000}"/>
    <cellStyle name="Normal 5 20 2 5 5" xfId="24550" xr:uid="{00000000-0005-0000-0000-0000E15F0000}"/>
    <cellStyle name="Normal 5 20 2 5 5 2" xfId="24551" xr:uid="{00000000-0005-0000-0000-0000E25F0000}"/>
    <cellStyle name="Normal 5 20 2 5 5 3" xfId="24552" xr:uid="{00000000-0005-0000-0000-0000E35F0000}"/>
    <cellStyle name="Normal 5 20 2 5 5 4" xfId="24553" xr:uid="{00000000-0005-0000-0000-0000E45F0000}"/>
    <cellStyle name="Normal 5 20 2 5 5 5" xfId="24554" xr:uid="{00000000-0005-0000-0000-0000E55F0000}"/>
    <cellStyle name="Normal 5 20 2 5 5 6" xfId="24555" xr:uid="{00000000-0005-0000-0000-0000E65F0000}"/>
    <cellStyle name="Normal 5 20 2 5 5 7" xfId="24556" xr:uid="{00000000-0005-0000-0000-0000E75F0000}"/>
    <cellStyle name="Normal 5 20 2 5 5 8" xfId="24557" xr:uid="{00000000-0005-0000-0000-0000E85F0000}"/>
    <cellStyle name="Normal 5 20 2 5 6" xfId="24558" xr:uid="{00000000-0005-0000-0000-0000E95F0000}"/>
    <cellStyle name="Normal 5 20 2 5 7" xfId="24559" xr:uid="{00000000-0005-0000-0000-0000EA5F0000}"/>
    <cellStyle name="Normal 5 20 2 5 8" xfId="24560" xr:uid="{00000000-0005-0000-0000-0000EB5F0000}"/>
    <cellStyle name="Normal 5 20 2 5 9" xfId="24561" xr:uid="{00000000-0005-0000-0000-0000EC5F0000}"/>
    <cellStyle name="Normal 5 20 2 6" xfId="24562" xr:uid="{00000000-0005-0000-0000-0000ED5F0000}"/>
    <cellStyle name="Normal 5 20 2 6 10" xfId="24563" xr:uid="{00000000-0005-0000-0000-0000EE5F0000}"/>
    <cellStyle name="Normal 5 20 2 6 11" xfId="24564" xr:uid="{00000000-0005-0000-0000-0000EF5F0000}"/>
    <cellStyle name="Normal 5 20 2 6 12" xfId="24565" xr:uid="{00000000-0005-0000-0000-0000F05F0000}"/>
    <cellStyle name="Normal 5 20 2 6 2" xfId="24566" xr:uid="{00000000-0005-0000-0000-0000F15F0000}"/>
    <cellStyle name="Normal 5 20 2 6 2 2" xfId="24567" xr:uid="{00000000-0005-0000-0000-0000F25F0000}"/>
    <cellStyle name="Normal 5 20 2 6 2 3" xfId="24568" xr:uid="{00000000-0005-0000-0000-0000F35F0000}"/>
    <cellStyle name="Normal 5 20 2 6 2 4" xfId="24569" xr:uid="{00000000-0005-0000-0000-0000F45F0000}"/>
    <cellStyle name="Normal 5 20 2 6 2 5" xfId="24570" xr:uid="{00000000-0005-0000-0000-0000F55F0000}"/>
    <cellStyle name="Normal 5 20 2 6 2 6" xfId="24571" xr:uid="{00000000-0005-0000-0000-0000F65F0000}"/>
    <cellStyle name="Normal 5 20 2 6 2 7" xfId="24572" xr:uid="{00000000-0005-0000-0000-0000F75F0000}"/>
    <cellStyle name="Normal 5 20 2 6 2 8" xfId="24573" xr:uid="{00000000-0005-0000-0000-0000F85F0000}"/>
    <cellStyle name="Normal 5 20 2 6 3" xfId="24574" xr:uid="{00000000-0005-0000-0000-0000F95F0000}"/>
    <cellStyle name="Normal 5 20 2 6 3 2" xfId="24575" xr:uid="{00000000-0005-0000-0000-0000FA5F0000}"/>
    <cellStyle name="Normal 5 20 2 6 3 3" xfId="24576" xr:uid="{00000000-0005-0000-0000-0000FB5F0000}"/>
    <cellStyle name="Normal 5 20 2 6 3 4" xfId="24577" xr:uid="{00000000-0005-0000-0000-0000FC5F0000}"/>
    <cellStyle name="Normal 5 20 2 6 3 5" xfId="24578" xr:uid="{00000000-0005-0000-0000-0000FD5F0000}"/>
    <cellStyle name="Normal 5 20 2 6 3 6" xfId="24579" xr:uid="{00000000-0005-0000-0000-0000FE5F0000}"/>
    <cellStyle name="Normal 5 20 2 6 3 7" xfId="24580" xr:uid="{00000000-0005-0000-0000-0000FF5F0000}"/>
    <cellStyle name="Normal 5 20 2 6 3 8" xfId="24581" xr:uid="{00000000-0005-0000-0000-000000600000}"/>
    <cellStyle name="Normal 5 20 2 6 4" xfId="24582" xr:uid="{00000000-0005-0000-0000-000001600000}"/>
    <cellStyle name="Normal 5 20 2 6 4 2" xfId="24583" xr:uid="{00000000-0005-0000-0000-000002600000}"/>
    <cellStyle name="Normal 5 20 2 6 4 3" xfId="24584" xr:uid="{00000000-0005-0000-0000-000003600000}"/>
    <cellStyle name="Normal 5 20 2 6 4 4" xfId="24585" xr:uid="{00000000-0005-0000-0000-000004600000}"/>
    <cellStyle name="Normal 5 20 2 6 4 5" xfId="24586" xr:uid="{00000000-0005-0000-0000-000005600000}"/>
    <cellStyle name="Normal 5 20 2 6 4 6" xfId="24587" xr:uid="{00000000-0005-0000-0000-000006600000}"/>
    <cellStyle name="Normal 5 20 2 6 4 7" xfId="24588" xr:uid="{00000000-0005-0000-0000-000007600000}"/>
    <cellStyle name="Normal 5 20 2 6 4 8" xfId="24589" xr:uid="{00000000-0005-0000-0000-000008600000}"/>
    <cellStyle name="Normal 5 20 2 6 5" xfId="24590" xr:uid="{00000000-0005-0000-0000-000009600000}"/>
    <cellStyle name="Normal 5 20 2 6 5 2" xfId="24591" xr:uid="{00000000-0005-0000-0000-00000A600000}"/>
    <cellStyle name="Normal 5 20 2 6 5 3" xfId="24592" xr:uid="{00000000-0005-0000-0000-00000B600000}"/>
    <cellStyle name="Normal 5 20 2 6 5 4" xfId="24593" xr:uid="{00000000-0005-0000-0000-00000C600000}"/>
    <cellStyle name="Normal 5 20 2 6 5 5" xfId="24594" xr:uid="{00000000-0005-0000-0000-00000D600000}"/>
    <cellStyle name="Normal 5 20 2 6 5 6" xfId="24595" xr:uid="{00000000-0005-0000-0000-00000E600000}"/>
    <cellStyle name="Normal 5 20 2 6 5 7" xfId="24596" xr:uid="{00000000-0005-0000-0000-00000F600000}"/>
    <cellStyle name="Normal 5 20 2 6 5 8" xfId="24597" xr:uid="{00000000-0005-0000-0000-000010600000}"/>
    <cellStyle name="Normal 5 20 2 6 6" xfId="24598" xr:uid="{00000000-0005-0000-0000-000011600000}"/>
    <cellStyle name="Normal 5 20 2 6 7" xfId="24599" xr:uid="{00000000-0005-0000-0000-000012600000}"/>
    <cellStyle name="Normal 5 20 2 6 8" xfId="24600" xr:uid="{00000000-0005-0000-0000-000013600000}"/>
    <cellStyle name="Normal 5 20 2 6 9" xfId="24601" xr:uid="{00000000-0005-0000-0000-000014600000}"/>
    <cellStyle name="Normal 5 20 2 7" xfId="24602" xr:uid="{00000000-0005-0000-0000-000015600000}"/>
    <cellStyle name="Normal 5 20 2 7 10" xfId="24603" xr:uid="{00000000-0005-0000-0000-000016600000}"/>
    <cellStyle name="Normal 5 20 2 7 11" xfId="24604" xr:uid="{00000000-0005-0000-0000-000017600000}"/>
    <cellStyle name="Normal 5 20 2 7 12" xfId="24605" xr:uid="{00000000-0005-0000-0000-000018600000}"/>
    <cellStyle name="Normal 5 20 2 7 2" xfId="24606" xr:uid="{00000000-0005-0000-0000-000019600000}"/>
    <cellStyle name="Normal 5 20 2 7 2 2" xfId="24607" xr:uid="{00000000-0005-0000-0000-00001A600000}"/>
    <cellStyle name="Normal 5 20 2 7 2 3" xfId="24608" xr:uid="{00000000-0005-0000-0000-00001B600000}"/>
    <cellStyle name="Normal 5 20 2 7 2 4" xfId="24609" xr:uid="{00000000-0005-0000-0000-00001C600000}"/>
    <cellStyle name="Normal 5 20 2 7 2 5" xfId="24610" xr:uid="{00000000-0005-0000-0000-00001D600000}"/>
    <cellStyle name="Normal 5 20 2 7 2 6" xfId="24611" xr:uid="{00000000-0005-0000-0000-00001E600000}"/>
    <cellStyle name="Normal 5 20 2 7 2 7" xfId="24612" xr:uid="{00000000-0005-0000-0000-00001F600000}"/>
    <cellStyle name="Normal 5 20 2 7 2 8" xfId="24613" xr:uid="{00000000-0005-0000-0000-000020600000}"/>
    <cellStyle name="Normal 5 20 2 7 3" xfId="24614" xr:uid="{00000000-0005-0000-0000-000021600000}"/>
    <cellStyle name="Normal 5 20 2 7 3 2" xfId="24615" xr:uid="{00000000-0005-0000-0000-000022600000}"/>
    <cellStyle name="Normal 5 20 2 7 3 3" xfId="24616" xr:uid="{00000000-0005-0000-0000-000023600000}"/>
    <cellStyle name="Normal 5 20 2 7 3 4" xfId="24617" xr:uid="{00000000-0005-0000-0000-000024600000}"/>
    <cellStyle name="Normal 5 20 2 7 3 5" xfId="24618" xr:uid="{00000000-0005-0000-0000-000025600000}"/>
    <cellStyle name="Normal 5 20 2 7 3 6" xfId="24619" xr:uid="{00000000-0005-0000-0000-000026600000}"/>
    <cellStyle name="Normal 5 20 2 7 3 7" xfId="24620" xr:uid="{00000000-0005-0000-0000-000027600000}"/>
    <cellStyle name="Normal 5 20 2 7 3 8" xfId="24621" xr:uid="{00000000-0005-0000-0000-000028600000}"/>
    <cellStyle name="Normal 5 20 2 7 4" xfId="24622" xr:uid="{00000000-0005-0000-0000-000029600000}"/>
    <cellStyle name="Normal 5 20 2 7 4 2" xfId="24623" xr:uid="{00000000-0005-0000-0000-00002A600000}"/>
    <cellStyle name="Normal 5 20 2 7 4 3" xfId="24624" xr:uid="{00000000-0005-0000-0000-00002B600000}"/>
    <cellStyle name="Normal 5 20 2 7 4 4" xfId="24625" xr:uid="{00000000-0005-0000-0000-00002C600000}"/>
    <cellStyle name="Normal 5 20 2 7 4 5" xfId="24626" xr:uid="{00000000-0005-0000-0000-00002D600000}"/>
    <cellStyle name="Normal 5 20 2 7 4 6" xfId="24627" xr:uid="{00000000-0005-0000-0000-00002E600000}"/>
    <cellStyle name="Normal 5 20 2 7 4 7" xfId="24628" xr:uid="{00000000-0005-0000-0000-00002F600000}"/>
    <cellStyle name="Normal 5 20 2 7 4 8" xfId="24629" xr:uid="{00000000-0005-0000-0000-000030600000}"/>
    <cellStyle name="Normal 5 20 2 7 5" xfId="24630" xr:uid="{00000000-0005-0000-0000-000031600000}"/>
    <cellStyle name="Normal 5 20 2 7 5 2" xfId="24631" xr:uid="{00000000-0005-0000-0000-000032600000}"/>
    <cellStyle name="Normal 5 20 2 7 5 3" xfId="24632" xr:uid="{00000000-0005-0000-0000-000033600000}"/>
    <cellStyle name="Normal 5 20 2 7 5 4" xfId="24633" xr:uid="{00000000-0005-0000-0000-000034600000}"/>
    <cellStyle name="Normal 5 20 2 7 5 5" xfId="24634" xr:uid="{00000000-0005-0000-0000-000035600000}"/>
    <cellStyle name="Normal 5 20 2 7 5 6" xfId="24635" xr:uid="{00000000-0005-0000-0000-000036600000}"/>
    <cellStyle name="Normal 5 20 2 7 5 7" xfId="24636" xr:uid="{00000000-0005-0000-0000-000037600000}"/>
    <cellStyle name="Normal 5 20 2 7 5 8" xfId="24637" xr:uid="{00000000-0005-0000-0000-000038600000}"/>
    <cellStyle name="Normal 5 20 2 7 6" xfId="24638" xr:uid="{00000000-0005-0000-0000-000039600000}"/>
    <cellStyle name="Normal 5 20 2 7 7" xfId="24639" xr:uid="{00000000-0005-0000-0000-00003A600000}"/>
    <cellStyle name="Normal 5 20 2 7 8" xfId="24640" xr:uid="{00000000-0005-0000-0000-00003B600000}"/>
    <cellStyle name="Normal 5 20 2 7 9" xfId="24641" xr:uid="{00000000-0005-0000-0000-00003C600000}"/>
    <cellStyle name="Normal 5 20 2 8" xfId="24642" xr:uid="{00000000-0005-0000-0000-00003D600000}"/>
    <cellStyle name="Normal 5 20 2 8 10" xfId="24643" xr:uid="{00000000-0005-0000-0000-00003E600000}"/>
    <cellStyle name="Normal 5 20 2 8 11" xfId="24644" xr:uid="{00000000-0005-0000-0000-00003F600000}"/>
    <cellStyle name="Normal 5 20 2 8 12" xfId="24645" xr:uid="{00000000-0005-0000-0000-000040600000}"/>
    <cellStyle name="Normal 5 20 2 8 2" xfId="24646" xr:uid="{00000000-0005-0000-0000-000041600000}"/>
    <cellStyle name="Normal 5 20 2 8 2 2" xfId="24647" xr:uid="{00000000-0005-0000-0000-000042600000}"/>
    <cellStyle name="Normal 5 20 2 8 2 3" xfId="24648" xr:uid="{00000000-0005-0000-0000-000043600000}"/>
    <cellStyle name="Normal 5 20 2 8 2 4" xfId="24649" xr:uid="{00000000-0005-0000-0000-000044600000}"/>
    <cellStyle name="Normal 5 20 2 8 2 5" xfId="24650" xr:uid="{00000000-0005-0000-0000-000045600000}"/>
    <cellStyle name="Normal 5 20 2 8 2 6" xfId="24651" xr:uid="{00000000-0005-0000-0000-000046600000}"/>
    <cellStyle name="Normal 5 20 2 8 2 7" xfId="24652" xr:uid="{00000000-0005-0000-0000-000047600000}"/>
    <cellStyle name="Normal 5 20 2 8 2 8" xfId="24653" xr:uid="{00000000-0005-0000-0000-000048600000}"/>
    <cellStyle name="Normal 5 20 2 8 3" xfId="24654" xr:uid="{00000000-0005-0000-0000-000049600000}"/>
    <cellStyle name="Normal 5 20 2 8 3 2" xfId="24655" xr:uid="{00000000-0005-0000-0000-00004A600000}"/>
    <cellStyle name="Normal 5 20 2 8 3 3" xfId="24656" xr:uid="{00000000-0005-0000-0000-00004B600000}"/>
    <cellStyle name="Normal 5 20 2 8 3 4" xfId="24657" xr:uid="{00000000-0005-0000-0000-00004C600000}"/>
    <cellStyle name="Normal 5 20 2 8 3 5" xfId="24658" xr:uid="{00000000-0005-0000-0000-00004D600000}"/>
    <cellStyle name="Normal 5 20 2 8 3 6" xfId="24659" xr:uid="{00000000-0005-0000-0000-00004E600000}"/>
    <cellStyle name="Normal 5 20 2 8 3 7" xfId="24660" xr:uid="{00000000-0005-0000-0000-00004F600000}"/>
    <cellStyle name="Normal 5 20 2 8 3 8" xfId="24661" xr:uid="{00000000-0005-0000-0000-000050600000}"/>
    <cellStyle name="Normal 5 20 2 8 4" xfId="24662" xr:uid="{00000000-0005-0000-0000-000051600000}"/>
    <cellStyle name="Normal 5 20 2 8 4 2" xfId="24663" xr:uid="{00000000-0005-0000-0000-000052600000}"/>
    <cellStyle name="Normal 5 20 2 8 4 3" xfId="24664" xr:uid="{00000000-0005-0000-0000-000053600000}"/>
    <cellStyle name="Normal 5 20 2 8 4 4" xfId="24665" xr:uid="{00000000-0005-0000-0000-000054600000}"/>
    <cellStyle name="Normal 5 20 2 8 4 5" xfId="24666" xr:uid="{00000000-0005-0000-0000-000055600000}"/>
    <cellStyle name="Normal 5 20 2 8 4 6" xfId="24667" xr:uid="{00000000-0005-0000-0000-000056600000}"/>
    <cellStyle name="Normal 5 20 2 8 4 7" xfId="24668" xr:uid="{00000000-0005-0000-0000-000057600000}"/>
    <cellStyle name="Normal 5 20 2 8 4 8" xfId="24669" xr:uid="{00000000-0005-0000-0000-000058600000}"/>
    <cellStyle name="Normal 5 20 2 8 5" xfId="24670" xr:uid="{00000000-0005-0000-0000-000059600000}"/>
    <cellStyle name="Normal 5 20 2 8 5 2" xfId="24671" xr:uid="{00000000-0005-0000-0000-00005A600000}"/>
    <cellStyle name="Normal 5 20 2 8 5 3" xfId="24672" xr:uid="{00000000-0005-0000-0000-00005B600000}"/>
    <cellStyle name="Normal 5 20 2 8 5 4" xfId="24673" xr:uid="{00000000-0005-0000-0000-00005C600000}"/>
    <cellStyle name="Normal 5 20 2 8 5 5" xfId="24674" xr:uid="{00000000-0005-0000-0000-00005D600000}"/>
    <cellStyle name="Normal 5 20 2 8 5 6" xfId="24675" xr:uid="{00000000-0005-0000-0000-00005E600000}"/>
    <cellStyle name="Normal 5 20 2 8 5 7" xfId="24676" xr:uid="{00000000-0005-0000-0000-00005F600000}"/>
    <cellStyle name="Normal 5 20 2 8 5 8" xfId="24677" xr:uid="{00000000-0005-0000-0000-000060600000}"/>
    <cellStyle name="Normal 5 20 2 8 6" xfId="24678" xr:uid="{00000000-0005-0000-0000-000061600000}"/>
    <cellStyle name="Normal 5 20 2 8 7" xfId="24679" xr:uid="{00000000-0005-0000-0000-000062600000}"/>
    <cellStyle name="Normal 5 20 2 8 8" xfId="24680" xr:uid="{00000000-0005-0000-0000-000063600000}"/>
    <cellStyle name="Normal 5 20 2 8 9" xfId="24681" xr:uid="{00000000-0005-0000-0000-000064600000}"/>
    <cellStyle name="Normal 5 20 2 9" xfId="24682" xr:uid="{00000000-0005-0000-0000-000065600000}"/>
    <cellStyle name="Normal 5 20 2 9 10" xfId="24683" xr:uid="{00000000-0005-0000-0000-000066600000}"/>
    <cellStyle name="Normal 5 20 2 9 11" xfId="24684" xr:uid="{00000000-0005-0000-0000-000067600000}"/>
    <cellStyle name="Normal 5 20 2 9 12" xfId="24685" xr:uid="{00000000-0005-0000-0000-000068600000}"/>
    <cellStyle name="Normal 5 20 2 9 2" xfId="24686" xr:uid="{00000000-0005-0000-0000-000069600000}"/>
    <cellStyle name="Normal 5 20 2 9 2 2" xfId="24687" xr:uid="{00000000-0005-0000-0000-00006A600000}"/>
    <cellStyle name="Normal 5 20 2 9 2 3" xfId="24688" xr:uid="{00000000-0005-0000-0000-00006B600000}"/>
    <cellStyle name="Normal 5 20 2 9 2 4" xfId="24689" xr:uid="{00000000-0005-0000-0000-00006C600000}"/>
    <cellStyle name="Normal 5 20 2 9 2 5" xfId="24690" xr:uid="{00000000-0005-0000-0000-00006D600000}"/>
    <cellStyle name="Normal 5 20 2 9 2 6" xfId="24691" xr:uid="{00000000-0005-0000-0000-00006E600000}"/>
    <cellStyle name="Normal 5 20 2 9 2 7" xfId="24692" xr:uid="{00000000-0005-0000-0000-00006F600000}"/>
    <cellStyle name="Normal 5 20 2 9 2 8" xfId="24693" xr:uid="{00000000-0005-0000-0000-000070600000}"/>
    <cellStyle name="Normal 5 20 2 9 3" xfId="24694" xr:uid="{00000000-0005-0000-0000-000071600000}"/>
    <cellStyle name="Normal 5 20 2 9 3 2" xfId="24695" xr:uid="{00000000-0005-0000-0000-000072600000}"/>
    <cellStyle name="Normal 5 20 2 9 3 3" xfId="24696" xr:uid="{00000000-0005-0000-0000-000073600000}"/>
    <cellStyle name="Normal 5 20 2 9 3 4" xfId="24697" xr:uid="{00000000-0005-0000-0000-000074600000}"/>
    <cellStyle name="Normal 5 20 2 9 3 5" xfId="24698" xr:uid="{00000000-0005-0000-0000-000075600000}"/>
    <cellStyle name="Normal 5 20 2 9 3 6" xfId="24699" xr:uid="{00000000-0005-0000-0000-000076600000}"/>
    <cellStyle name="Normal 5 20 2 9 3 7" xfId="24700" xr:uid="{00000000-0005-0000-0000-000077600000}"/>
    <cellStyle name="Normal 5 20 2 9 3 8" xfId="24701" xr:uid="{00000000-0005-0000-0000-000078600000}"/>
    <cellStyle name="Normal 5 20 2 9 4" xfId="24702" xr:uid="{00000000-0005-0000-0000-000079600000}"/>
    <cellStyle name="Normal 5 20 2 9 4 2" xfId="24703" xr:uid="{00000000-0005-0000-0000-00007A600000}"/>
    <cellStyle name="Normal 5 20 2 9 4 3" xfId="24704" xr:uid="{00000000-0005-0000-0000-00007B600000}"/>
    <cellStyle name="Normal 5 20 2 9 4 4" xfId="24705" xr:uid="{00000000-0005-0000-0000-00007C600000}"/>
    <cellStyle name="Normal 5 20 2 9 4 5" xfId="24706" xr:uid="{00000000-0005-0000-0000-00007D600000}"/>
    <cellStyle name="Normal 5 20 2 9 4 6" xfId="24707" xr:uid="{00000000-0005-0000-0000-00007E600000}"/>
    <cellStyle name="Normal 5 20 2 9 4 7" xfId="24708" xr:uid="{00000000-0005-0000-0000-00007F600000}"/>
    <cellStyle name="Normal 5 20 2 9 4 8" xfId="24709" xr:uid="{00000000-0005-0000-0000-000080600000}"/>
    <cellStyle name="Normal 5 20 2 9 5" xfId="24710" xr:uid="{00000000-0005-0000-0000-000081600000}"/>
    <cellStyle name="Normal 5 20 2 9 5 2" xfId="24711" xr:uid="{00000000-0005-0000-0000-000082600000}"/>
    <cellStyle name="Normal 5 20 2 9 5 3" xfId="24712" xr:uid="{00000000-0005-0000-0000-000083600000}"/>
    <cellStyle name="Normal 5 20 2 9 5 4" xfId="24713" xr:uid="{00000000-0005-0000-0000-000084600000}"/>
    <cellStyle name="Normal 5 20 2 9 5 5" xfId="24714" xr:uid="{00000000-0005-0000-0000-000085600000}"/>
    <cellStyle name="Normal 5 20 2 9 5 6" xfId="24715" xr:uid="{00000000-0005-0000-0000-000086600000}"/>
    <cellStyle name="Normal 5 20 2 9 5 7" xfId="24716" xr:uid="{00000000-0005-0000-0000-000087600000}"/>
    <cellStyle name="Normal 5 20 2 9 5 8" xfId="24717" xr:uid="{00000000-0005-0000-0000-000088600000}"/>
    <cellStyle name="Normal 5 20 2 9 6" xfId="24718" xr:uid="{00000000-0005-0000-0000-000089600000}"/>
    <cellStyle name="Normal 5 20 2 9 7" xfId="24719" xr:uid="{00000000-0005-0000-0000-00008A600000}"/>
    <cellStyle name="Normal 5 20 2 9 8" xfId="24720" xr:uid="{00000000-0005-0000-0000-00008B600000}"/>
    <cellStyle name="Normal 5 20 2 9 9" xfId="24721" xr:uid="{00000000-0005-0000-0000-00008C600000}"/>
    <cellStyle name="Normal 5 20 20" xfId="24722" xr:uid="{00000000-0005-0000-0000-00008D600000}"/>
    <cellStyle name="Normal 5 20 20 2" xfId="24723" xr:uid="{00000000-0005-0000-0000-00008E600000}"/>
    <cellStyle name="Normal 5 20 20 3" xfId="24724" xr:uid="{00000000-0005-0000-0000-00008F600000}"/>
    <cellStyle name="Normal 5 20 20 4" xfId="24725" xr:uid="{00000000-0005-0000-0000-000090600000}"/>
    <cellStyle name="Normal 5 20 20 5" xfId="24726" xr:uid="{00000000-0005-0000-0000-000091600000}"/>
    <cellStyle name="Normal 5 20 20 6" xfId="24727" xr:uid="{00000000-0005-0000-0000-000092600000}"/>
    <cellStyle name="Normal 5 20 20 7" xfId="24728" xr:uid="{00000000-0005-0000-0000-000093600000}"/>
    <cellStyle name="Normal 5 20 20 8" xfId="24729" xr:uid="{00000000-0005-0000-0000-000094600000}"/>
    <cellStyle name="Normal 5 20 21" xfId="24730" xr:uid="{00000000-0005-0000-0000-000095600000}"/>
    <cellStyle name="Normal 5 20 22" xfId="24731" xr:uid="{00000000-0005-0000-0000-000096600000}"/>
    <cellStyle name="Normal 5 20 23" xfId="24732" xr:uid="{00000000-0005-0000-0000-000097600000}"/>
    <cellStyle name="Normal 5 20 24" xfId="24733" xr:uid="{00000000-0005-0000-0000-000098600000}"/>
    <cellStyle name="Normal 5 20 25" xfId="24734" xr:uid="{00000000-0005-0000-0000-000099600000}"/>
    <cellStyle name="Normal 5 20 26" xfId="24735" xr:uid="{00000000-0005-0000-0000-00009A600000}"/>
    <cellStyle name="Normal 5 20 27" xfId="24736" xr:uid="{00000000-0005-0000-0000-00009B600000}"/>
    <cellStyle name="Normal 5 20 3" xfId="24737" xr:uid="{00000000-0005-0000-0000-00009C600000}"/>
    <cellStyle name="Normal 5 20 3 10" xfId="24738" xr:uid="{00000000-0005-0000-0000-00009D600000}"/>
    <cellStyle name="Normal 5 20 3 10 10" xfId="24739" xr:uid="{00000000-0005-0000-0000-00009E600000}"/>
    <cellStyle name="Normal 5 20 3 10 11" xfId="24740" xr:uid="{00000000-0005-0000-0000-00009F600000}"/>
    <cellStyle name="Normal 5 20 3 10 12" xfId="24741" xr:uid="{00000000-0005-0000-0000-0000A0600000}"/>
    <cellStyle name="Normal 5 20 3 10 2" xfId="24742" xr:uid="{00000000-0005-0000-0000-0000A1600000}"/>
    <cellStyle name="Normal 5 20 3 10 2 2" xfId="24743" xr:uid="{00000000-0005-0000-0000-0000A2600000}"/>
    <cellStyle name="Normal 5 20 3 10 2 3" xfId="24744" xr:uid="{00000000-0005-0000-0000-0000A3600000}"/>
    <cellStyle name="Normal 5 20 3 10 2 4" xfId="24745" xr:uid="{00000000-0005-0000-0000-0000A4600000}"/>
    <cellStyle name="Normal 5 20 3 10 2 5" xfId="24746" xr:uid="{00000000-0005-0000-0000-0000A5600000}"/>
    <cellStyle name="Normal 5 20 3 10 2 6" xfId="24747" xr:uid="{00000000-0005-0000-0000-0000A6600000}"/>
    <cellStyle name="Normal 5 20 3 10 2 7" xfId="24748" xr:uid="{00000000-0005-0000-0000-0000A7600000}"/>
    <cellStyle name="Normal 5 20 3 10 2 8" xfId="24749" xr:uid="{00000000-0005-0000-0000-0000A8600000}"/>
    <cellStyle name="Normal 5 20 3 10 3" xfId="24750" xr:uid="{00000000-0005-0000-0000-0000A9600000}"/>
    <cellStyle name="Normal 5 20 3 10 3 2" xfId="24751" xr:uid="{00000000-0005-0000-0000-0000AA600000}"/>
    <cellStyle name="Normal 5 20 3 10 3 3" xfId="24752" xr:uid="{00000000-0005-0000-0000-0000AB600000}"/>
    <cellStyle name="Normal 5 20 3 10 3 4" xfId="24753" xr:uid="{00000000-0005-0000-0000-0000AC600000}"/>
    <cellStyle name="Normal 5 20 3 10 3 5" xfId="24754" xr:uid="{00000000-0005-0000-0000-0000AD600000}"/>
    <cellStyle name="Normal 5 20 3 10 3 6" xfId="24755" xr:uid="{00000000-0005-0000-0000-0000AE600000}"/>
    <cellStyle name="Normal 5 20 3 10 3 7" xfId="24756" xr:uid="{00000000-0005-0000-0000-0000AF600000}"/>
    <cellStyle name="Normal 5 20 3 10 3 8" xfId="24757" xr:uid="{00000000-0005-0000-0000-0000B0600000}"/>
    <cellStyle name="Normal 5 20 3 10 4" xfId="24758" xr:uid="{00000000-0005-0000-0000-0000B1600000}"/>
    <cellStyle name="Normal 5 20 3 10 4 2" xfId="24759" xr:uid="{00000000-0005-0000-0000-0000B2600000}"/>
    <cellStyle name="Normal 5 20 3 10 4 3" xfId="24760" xr:uid="{00000000-0005-0000-0000-0000B3600000}"/>
    <cellStyle name="Normal 5 20 3 10 4 4" xfId="24761" xr:uid="{00000000-0005-0000-0000-0000B4600000}"/>
    <cellStyle name="Normal 5 20 3 10 4 5" xfId="24762" xr:uid="{00000000-0005-0000-0000-0000B5600000}"/>
    <cellStyle name="Normal 5 20 3 10 4 6" xfId="24763" xr:uid="{00000000-0005-0000-0000-0000B6600000}"/>
    <cellStyle name="Normal 5 20 3 10 4 7" xfId="24764" xr:uid="{00000000-0005-0000-0000-0000B7600000}"/>
    <cellStyle name="Normal 5 20 3 10 4 8" xfId="24765" xr:uid="{00000000-0005-0000-0000-0000B8600000}"/>
    <cellStyle name="Normal 5 20 3 10 5" xfId="24766" xr:uid="{00000000-0005-0000-0000-0000B9600000}"/>
    <cellStyle name="Normal 5 20 3 10 5 2" xfId="24767" xr:uid="{00000000-0005-0000-0000-0000BA600000}"/>
    <cellStyle name="Normal 5 20 3 10 5 3" xfId="24768" xr:uid="{00000000-0005-0000-0000-0000BB600000}"/>
    <cellStyle name="Normal 5 20 3 10 5 4" xfId="24769" xr:uid="{00000000-0005-0000-0000-0000BC600000}"/>
    <cellStyle name="Normal 5 20 3 10 5 5" xfId="24770" xr:uid="{00000000-0005-0000-0000-0000BD600000}"/>
    <cellStyle name="Normal 5 20 3 10 5 6" xfId="24771" xr:uid="{00000000-0005-0000-0000-0000BE600000}"/>
    <cellStyle name="Normal 5 20 3 10 5 7" xfId="24772" xr:uid="{00000000-0005-0000-0000-0000BF600000}"/>
    <cellStyle name="Normal 5 20 3 10 5 8" xfId="24773" xr:uid="{00000000-0005-0000-0000-0000C0600000}"/>
    <cellStyle name="Normal 5 20 3 10 6" xfId="24774" xr:uid="{00000000-0005-0000-0000-0000C1600000}"/>
    <cellStyle name="Normal 5 20 3 10 7" xfId="24775" xr:uid="{00000000-0005-0000-0000-0000C2600000}"/>
    <cellStyle name="Normal 5 20 3 10 8" xfId="24776" xr:uid="{00000000-0005-0000-0000-0000C3600000}"/>
    <cellStyle name="Normal 5 20 3 10 9" xfId="24777" xr:uid="{00000000-0005-0000-0000-0000C4600000}"/>
    <cellStyle name="Normal 5 20 3 11" xfId="24778" xr:uid="{00000000-0005-0000-0000-0000C5600000}"/>
    <cellStyle name="Normal 5 20 3 11 10" xfId="24779" xr:uid="{00000000-0005-0000-0000-0000C6600000}"/>
    <cellStyle name="Normal 5 20 3 11 11" xfId="24780" xr:uid="{00000000-0005-0000-0000-0000C7600000}"/>
    <cellStyle name="Normal 5 20 3 11 12" xfId="24781" xr:uid="{00000000-0005-0000-0000-0000C8600000}"/>
    <cellStyle name="Normal 5 20 3 11 2" xfId="24782" xr:uid="{00000000-0005-0000-0000-0000C9600000}"/>
    <cellStyle name="Normal 5 20 3 11 2 2" xfId="24783" xr:uid="{00000000-0005-0000-0000-0000CA600000}"/>
    <cellStyle name="Normal 5 20 3 11 2 3" xfId="24784" xr:uid="{00000000-0005-0000-0000-0000CB600000}"/>
    <cellStyle name="Normal 5 20 3 11 2 4" xfId="24785" xr:uid="{00000000-0005-0000-0000-0000CC600000}"/>
    <cellStyle name="Normal 5 20 3 11 2 5" xfId="24786" xr:uid="{00000000-0005-0000-0000-0000CD600000}"/>
    <cellStyle name="Normal 5 20 3 11 2 6" xfId="24787" xr:uid="{00000000-0005-0000-0000-0000CE600000}"/>
    <cellStyle name="Normal 5 20 3 11 2 7" xfId="24788" xr:uid="{00000000-0005-0000-0000-0000CF600000}"/>
    <cellStyle name="Normal 5 20 3 11 2 8" xfId="24789" xr:uid="{00000000-0005-0000-0000-0000D0600000}"/>
    <cellStyle name="Normal 5 20 3 11 3" xfId="24790" xr:uid="{00000000-0005-0000-0000-0000D1600000}"/>
    <cellStyle name="Normal 5 20 3 11 3 2" xfId="24791" xr:uid="{00000000-0005-0000-0000-0000D2600000}"/>
    <cellStyle name="Normal 5 20 3 11 3 3" xfId="24792" xr:uid="{00000000-0005-0000-0000-0000D3600000}"/>
    <cellStyle name="Normal 5 20 3 11 3 4" xfId="24793" xr:uid="{00000000-0005-0000-0000-0000D4600000}"/>
    <cellStyle name="Normal 5 20 3 11 3 5" xfId="24794" xr:uid="{00000000-0005-0000-0000-0000D5600000}"/>
    <cellStyle name="Normal 5 20 3 11 3 6" xfId="24795" xr:uid="{00000000-0005-0000-0000-0000D6600000}"/>
    <cellStyle name="Normal 5 20 3 11 3 7" xfId="24796" xr:uid="{00000000-0005-0000-0000-0000D7600000}"/>
    <cellStyle name="Normal 5 20 3 11 3 8" xfId="24797" xr:uid="{00000000-0005-0000-0000-0000D8600000}"/>
    <cellStyle name="Normal 5 20 3 11 4" xfId="24798" xr:uid="{00000000-0005-0000-0000-0000D9600000}"/>
    <cellStyle name="Normal 5 20 3 11 4 2" xfId="24799" xr:uid="{00000000-0005-0000-0000-0000DA600000}"/>
    <cellStyle name="Normal 5 20 3 11 4 3" xfId="24800" xr:uid="{00000000-0005-0000-0000-0000DB600000}"/>
    <cellStyle name="Normal 5 20 3 11 4 4" xfId="24801" xr:uid="{00000000-0005-0000-0000-0000DC600000}"/>
    <cellStyle name="Normal 5 20 3 11 4 5" xfId="24802" xr:uid="{00000000-0005-0000-0000-0000DD600000}"/>
    <cellStyle name="Normal 5 20 3 11 4 6" xfId="24803" xr:uid="{00000000-0005-0000-0000-0000DE600000}"/>
    <cellStyle name="Normal 5 20 3 11 4 7" xfId="24804" xr:uid="{00000000-0005-0000-0000-0000DF600000}"/>
    <cellStyle name="Normal 5 20 3 11 4 8" xfId="24805" xr:uid="{00000000-0005-0000-0000-0000E0600000}"/>
    <cellStyle name="Normal 5 20 3 11 5" xfId="24806" xr:uid="{00000000-0005-0000-0000-0000E1600000}"/>
    <cellStyle name="Normal 5 20 3 11 5 2" xfId="24807" xr:uid="{00000000-0005-0000-0000-0000E2600000}"/>
    <cellStyle name="Normal 5 20 3 11 5 3" xfId="24808" xr:uid="{00000000-0005-0000-0000-0000E3600000}"/>
    <cellStyle name="Normal 5 20 3 11 5 4" xfId="24809" xr:uid="{00000000-0005-0000-0000-0000E4600000}"/>
    <cellStyle name="Normal 5 20 3 11 5 5" xfId="24810" xr:uid="{00000000-0005-0000-0000-0000E5600000}"/>
    <cellStyle name="Normal 5 20 3 11 5 6" xfId="24811" xr:uid="{00000000-0005-0000-0000-0000E6600000}"/>
    <cellStyle name="Normal 5 20 3 11 5 7" xfId="24812" xr:uid="{00000000-0005-0000-0000-0000E7600000}"/>
    <cellStyle name="Normal 5 20 3 11 5 8" xfId="24813" xr:uid="{00000000-0005-0000-0000-0000E8600000}"/>
    <cellStyle name="Normal 5 20 3 11 6" xfId="24814" xr:uid="{00000000-0005-0000-0000-0000E9600000}"/>
    <cellStyle name="Normal 5 20 3 11 7" xfId="24815" xr:uid="{00000000-0005-0000-0000-0000EA600000}"/>
    <cellStyle name="Normal 5 20 3 11 8" xfId="24816" xr:uid="{00000000-0005-0000-0000-0000EB600000}"/>
    <cellStyle name="Normal 5 20 3 11 9" xfId="24817" xr:uid="{00000000-0005-0000-0000-0000EC600000}"/>
    <cellStyle name="Normal 5 20 3 12" xfId="24818" xr:uid="{00000000-0005-0000-0000-0000ED600000}"/>
    <cellStyle name="Normal 5 20 3 12 10" xfId="24819" xr:uid="{00000000-0005-0000-0000-0000EE600000}"/>
    <cellStyle name="Normal 5 20 3 12 11" xfId="24820" xr:uid="{00000000-0005-0000-0000-0000EF600000}"/>
    <cellStyle name="Normal 5 20 3 12 12" xfId="24821" xr:uid="{00000000-0005-0000-0000-0000F0600000}"/>
    <cellStyle name="Normal 5 20 3 12 2" xfId="24822" xr:uid="{00000000-0005-0000-0000-0000F1600000}"/>
    <cellStyle name="Normal 5 20 3 12 2 2" xfId="24823" xr:uid="{00000000-0005-0000-0000-0000F2600000}"/>
    <cellStyle name="Normal 5 20 3 12 2 3" xfId="24824" xr:uid="{00000000-0005-0000-0000-0000F3600000}"/>
    <cellStyle name="Normal 5 20 3 12 2 4" xfId="24825" xr:uid="{00000000-0005-0000-0000-0000F4600000}"/>
    <cellStyle name="Normal 5 20 3 12 2 5" xfId="24826" xr:uid="{00000000-0005-0000-0000-0000F5600000}"/>
    <cellStyle name="Normal 5 20 3 12 2 6" xfId="24827" xr:uid="{00000000-0005-0000-0000-0000F6600000}"/>
    <cellStyle name="Normal 5 20 3 12 2 7" xfId="24828" xr:uid="{00000000-0005-0000-0000-0000F7600000}"/>
    <cellStyle name="Normal 5 20 3 12 2 8" xfId="24829" xr:uid="{00000000-0005-0000-0000-0000F8600000}"/>
    <cellStyle name="Normal 5 20 3 12 3" xfId="24830" xr:uid="{00000000-0005-0000-0000-0000F9600000}"/>
    <cellStyle name="Normal 5 20 3 12 3 2" xfId="24831" xr:uid="{00000000-0005-0000-0000-0000FA600000}"/>
    <cellStyle name="Normal 5 20 3 12 3 3" xfId="24832" xr:uid="{00000000-0005-0000-0000-0000FB600000}"/>
    <cellStyle name="Normal 5 20 3 12 3 4" xfId="24833" xr:uid="{00000000-0005-0000-0000-0000FC600000}"/>
    <cellStyle name="Normal 5 20 3 12 3 5" xfId="24834" xr:uid="{00000000-0005-0000-0000-0000FD600000}"/>
    <cellStyle name="Normal 5 20 3 12 3 6" xfId="24835" xr:uid="{00000000-0005-0000-0000-0000FE600000}"/>
    <cellStyle name="Normal 5 20 3 12 3 7" xfId="24836" xr:uid="{00000000-0005-0000-0000-0000FF600000}"/>
    <cellStyle name="Normal 5 20 3 12 3 8" xfId="24837" xr:uid="{00000000-0005-0000-0000-000000610000}"/>
    <cellStyle name="Normal 5 20 3 12 4" xfId="24838" xr:uid="{00000000-0005-0000-0000-000001610000}"/>
    <cellStyle name="Normal 5 20 3 12 4 2" xfId="24839" xr:uid="{00000000-0005-0000-0000-000002610000}"/>
    <cellStyle name="Normal 5 20 3 12 4 3" xfId="24840" xr:uid="{00000000-0005-0000-0000-000003610000}"/>
    <cellStyle name="Normal 5 20 3 12 4 4" xfId="24841" xr:uid="{00000000-0005-0000-0000-000004610000}"/>
    <cellStyle name="Normal 5 20 3 12 4 5" xfId="24842" xr:uid="{00000000-0005-0000-0000-000005610000}"/>
    <cellStyle name="Normal 5 20 3 12 4 6" xfId="24843" xr:uid="{00000000-0005-0000-0000-000006610000}"/>
    <cellStyle name="Normal 5 20 3 12 4 7" xfId="24844" xr:uid="{00000000-0005-0000-0000-000007610000}"/>
    <cellStyle name="Normal 5 20 3 12 4 8" xfId="24845" xr:uid="{00000000-0005-0000-0000-000008610000}"/>
    <cellStyle name="Normal 5 20 3 12 5" xfId="24846" xr:uid="{00000000-0005-0000-0000-000009610000}"/>
    <cellStyle name="Normal 5 20 3 12 5 2" xfId="24847" xr:uid="{00000000-0005-0000-0000-00000A610000}"/>
    <cellStyle name="Normal 5 20 3 12 5 3" xfId="24848" xr:uid="{00000000-0005-0000-0000-00000B610000}"/>
    <cellStyle name="Normal 5 20 3 12 5 4" xfId="24849" xr:uid="{00000000-0005-0000-0000-00000C610000}"/>
    <cellStyle name="Normal 5 20 3 12 5 5" xfId="24850" xr:uid="{00000000-0005-0000-0000-00000D610000}"/>
    <cellStyle name="Normal 5 20 3 12 5 6" xfId="24851" xr:uid="{00000000-0005-0000-0000-00000E610000}"/>
    <cellStyle name="Normal 5 20 3 12 5 7" xfId="24852" xr:uid="{00000000-0005-0000-0000-00000F610000}"/>
    <cellStyle name="Normal 5 20 3 12 5 8" xfId="24853" xr:uid="{00000000-0005-0000-0000-000010610000}"/>
    <cellStyle name="Normal 5 20 3 12 6" xfId="24854" xr:uid="{00000000-0005-0000-0000-000011610000}"/>
    <cellStyle name="Normal 5 20 3 12 7" xfId="24855" xr:uid="{00000000-0005-0000-0000-000012610000}"/>
    <cellStyle name="Normal 5 20 3 12 8" xfId="24856" xr:uid="{00000000-0005-0000-0000-000013610000}"/>
    <cellStyle name="Normal 5 20 3 12 9" xfId="24857" xr:uid="{00000000-0005-0000-0000-000014610000}"/>
    <cellStyle name="Normal 5 20 3 13" xfId="24858" xr:uid="{00000000-0005-0000-0000-000015610000}"/>
    <cellStyle name="Normal 5 20 3 13 10" xfId="24859" xr:uid="{00000000-0005-0000-0000-000016610000}"/>
    <cellStyle name="Normal 5 20 3 13 11" xfId="24860" xr:uid="{00000000-0005-0000-0000-000017610000}"/>
    <cellStyle name="Normal 5 20 3 13 12" xfId="24861" xr:uid="{00000000-0005-0000-0000-000018610000}"/>
    <cellStyle name="Normal 5 20 3 13 2" xfId="24862" xr:uid="{00000000-0005-0000-0000-000019610000}"/>
    <cellStyle name="Normal 5 20 3 13 2 2" xfId="24863" xr:uid="{00000000-0005-0000-0000-00001A610000}"/>
    <cellStyle name="Normal 5 20 3 13 2 3" xfId="24864" xr:uid="{00000000-0005-0000-0000-00001B610000}"/>
    <cellStyle name="Normal 5 20 3 13 2 4" xfId="24865" xr:uid="{00000000-0005-0000-0000-00001C610000}"/>
    <cellStyle name="Normal 5 20 3 13 2 5" xfId="24866" xr:uid="{00000000-0005-0000-0000-00001D610000}"/>
    <cellStyle name="Normal 5 20 3 13 2 6" xfId="24867" xr:uid="{00000000-0005-0000-0000-00001E610000}"/>
    <cellStyle name="Normal 5 20 3 13 2 7" xfId="24868" xr:uid="{00000000-0005-0000-0000-00001F610000}"/>
    <cellStyle name="Normal 5 20 3 13 2 8" xfId="24869" xr:uid="{00000000-0005-0000-0000-000020610000}"/>
    <cellStyle name="Normal 5 20 3 13 3" xfId="24870" xr:uid="{00000000-0005-0000-0000-000021610000}"/>
    <cellStyle name="Normal 5 20 3 13 3 2" xfId="24871" xr:uid="{00000000-0005-0000-0000-000022610000}"/>
    <cellStyle name="Normal 5 20 3 13 3 3" xfId="24872" xr:uid="{00000000-0005-0000-0000-000023610000}"/>
    <cellStyle name="Normal 5 20 3 13 3 4" xfId="24873" xr:uid="{00000000-0005-0000-0000-000024610000}"/>
    <cellStyle name="Normal 5 20 3 13 3 5" xfId="24874" xr:uid="{00000000-0005-0000-0000-000025610000}"/>
    <cellStyle name="Normal 5 20 3 13 3 6" xfId="24875" xr:uid="{00000000-0005-0000-0000-000026610000}"/>
    <cellStyle name="Normal 5 20 3 13 3 7" xfId="24876" xr:uid="{00000000-0005-0000-0000-000027610000}"/>
    <cellStyle name="Normal 5 20 3 13 3 8" xfId="24877" xr:uid="{00000000-0005-0000-0000-000028610000}"/>
    <cellStyle name="Normal 5 20 3 13 4" xfId="24878" xr:uid="{00000000-0005-0000-0000-000029610000}"/>
    <cellStyle name="Normal 5 20 3 13 4 2" xfId="24879" xr:uid="{00000000-0005-0000-0000-00002A610000}"/>
    <cellStyle name="Normal 5 20 3 13 4 3" xfId="24880" xr:uid="{00000000-0005-0000-0000-00002B610000}"/>
    <cellStyle name="Normal 5 20 3 13 4 4" xfId="24881" xr:uid="{00000000-0005-0000-0000-00002C610000}"/>
    <cellStyle name="Normal 5 20 3 13 4 5" xfId="24882" xr:uid="{00000000-0005-0000-0000-00002D610000}"/>
    <cellStyle name="Normal 5 20 3 13 4 6" xfId="24883" xr:uid="{00000000-0005-0000-0000-00002E610000}"/>
    <cellStyle name="Normal 5 20 3 13 4 7" xfId="24884" xr:uid="{00000000-0005-0000-0000-00002F610000}"/>
    <cellStyle name="Normal 5 20 3 13 4 8" xfId="24885" xr:uid="{00000000-0005-0000-0000-000030610000}"/>
    <cellStyle name="Normal 5 20 3 13 5" xfId="24886" xr:uid="{00000000-0005-0000-0000-000031610000}"/>
    <cellStyle name="Normal 5 20 3 13 5 2" xfId="24887" xr:uid="{00000000-0005-0000-0000-000032610000}"/>
    <cellStyle name="Normal 5 20 3 13 5 3" xfId="24888" xr:uid="{00000000-0005-0000-0000-000033610000}"/>
    <cellStyle name="Normal 5 20 3 13 5 4" xfId="24889" xr:uid="{00000000-0005-0000-0000-000034610000}"/>
    <cellStyle name="Normal 5 20 3 13 5 5" xfId="24890" xr:uid="{00000000-0005-0000-0000-000035610000}"/>
    <cellStyle name="Normal 5 20 3 13 5 6" xfId="24891" xr:uid="{00000000-0005-0000-0000-000036610000}"/>
    <cellStyle name="Normal 5 20 3 13 5 7" xfId="24892" xr:uid="{00000000-0005-0000-0000-000037610000}"/>
    <cellStyle name="Normal 5 20 3 13 5 8" xfId="24893" xr:uid="{00000000-0005-0000-0000-000038610000}"/>
    <cellStyle name="Normal 5 20 3 13 6" xfId="24894" xr:uid="{00000000-0005-0000-0000-000039610000}"/>
    <cellStyle name="Normal 5 20 3 13 7" xfId="24895" xr:uid="{00000000-0005-0000-0000-00003A610000}"/>
    <cellStyle name="Normal 5 20 3 13 8" xfId="24896" xr:uid="{00000000-0005-0000-0000-00003B610000}"/>
    <cellStyle name="Normal 5 20 3 13 9" xfId="24897" xr:uid="{00000000-0005-0000-0000-00003C610000}"/>
    <cellStyle name="Normal 5 20 3 14" xfId="24898" xr:uid="{00000000-0005-0000-0000-00003D610000}"/>
    <cellStyle name="Normal 5 20 3 14 2" xfId="24899" xr:uid="{00000000-0005-0000-0000-00003E610000}"/>
    <cellStyle name="Normal 5 20 3 14 3" xfId="24900" xr:uid="{00000000-0005-0000-0000-00003F610000}"/>
    <cellStyle name="Normal 5 20 3 14 4" xfId="24901" xr:uid="{00000000-0005-0000-0000-000040610000}"/>
    <cellStyle name="Normal 5 20 3 14 5" xfId="24902" xr:uid="{00000000-0005-0000-0000-000041610000}"/>
    <cellStyle name="Normal 5 20 3 14 6" xfId="24903" xr:uid="{00000000-0005-0000-0000-000042610000}"/>
    <cellStyle name="Normal 5 20 3 14 7" xfId="24904" xr:uid="{00000000-0005-0000-0000-000043610000}"/>
    <cellStyle name="Normal 5 20 3 14 8" xfId="24905" xr:uid="{00000000-0005-0000-0000-000044610000}"/>
    <cellStyle name="Normal 5 20 3 15" xfId="24906" xr:uid="{00000000-0005-0000-0000-000045610000}"/>
    <cellStyle name="Normal 5 20 3 15 2" xfId="24907" xr:uid="{00000000-0005-0000-0000-000046610000}"/>
    <cellStyle name="Normal 5 20 3 15 3" xfId="24908" xr:uid="{00000000-0005-0000-0000-000047610000}"/>
    <cellStyle name="Normal 5 20 3 15 4" xfId="24909" xr:uid="{00000000-0005-0000-0000-000048610000}"/>
    <cellStyle name="Normal 5 20 3 15 5" xfId="24910" xr:uid="{00000000-0005-0000-0000-000049610000}"/>
    <cellStyle name="Normal 5 20 3 15 6" xfId="24911" xr:uid="{00000000-0005-0000-0000-00004A610000}"/>
    <cellStyle name="Normal 5 20 3 15 7" xfId="24912" xr:uid="{00000000-0005-0000-0000-00004B610000}"/>
    <cellStyle name="Normal 5 20 3 15 8" xfId="24913" xr:uid="{00000000-0005-0000-0000-00004C610000}"/>
    <cellStyle name="Normal 5 20 3 16" xfId="24914" xr:uid="{00000000-0005-0000-0000-00004D610000}"/>
    <cellStyle name="Normal 5 20 3 16 2" xfId="24915" xr:uid="{00000000-0005-0000-0000-00004E610000}"/>
    <cellStyle name="Normal 5 20 3 16 3" xfId="24916" xr:uid="{00000000-0005-0000-0000-00004F610000}"/>
    <cellStyle name="Normal 5 20 3 16 4" xfId="24917" xr:uid="{00000000-0005-0000-0000-000050610000}"/>
    <cellStyle name="Normal 5 20 3 16 5" xfId="24918" xr:uid="{00000000-0005-0000-0000-000051610000}"/>
    <cellStyle name="Normal 5 20 3 16 6" xfId="24919" xr:uid="{00000000-0005-0000-0000-000052610000}"/>
    <cellStyle name="Normal 5 20 3 16 7" xfId="24920" xr:uid="{00000000-0005-0000-0000-000053610000}"/>
    <cellStyle name="Normal 5 20 3 16 8" xfId="24921" xr:uid="{00000000-0005-0000-0000-000054610000}"/>
    <cellStyle name="Normal 5 20 3 17" xfId="24922" xr:uid="{00000000-0005-0000-0000-000055610000}"/>
    <cellStyle name="Normal 5 20 3 17 2" xfId="24923" xr:uid="{00000000-0005-0000-0000-000056610000}"/>
    <cellStyle name="Normal 5 20 3 17 3" xfId="24924" xr:uid="{00000000-0005-0000-0000-000057610000}"/>
    <cellStyle name="Normal 5 20 3 17 4" xfId="24925" xr:uid="{00000000-0005-0000-0000-000058610000}"/>
    <cellStyle name="Normal 5 20 3 17 5" xfId="24926" xr:uid="{00000000-0005-0000-0000-000059610000}"/>
    <cellStyle name="Normal 5 20 3 17 6" xfId="24927" xr:uid="{00000000-0005-0000-0000-00005A610000}"/>
    <cellStyle name="Normal 5 20 3 17 7" xfId="24928" xr:uid="{00000000-0005-0000-0000-00005B610000}"/>
    <cellStyle name="Normal 5 20 3 17 8" xfId="24929" xr:uid="{00000000-0005-0000-0000-00005C610000}"/>
    <cellStyle name="Normal 5 20 3 18" xfId="24930" xr:uid="{00000000-0005-0000-0000-00005D610000}"/>
    <cellStyle name="Normal 5 20 3 19" xfId="24931" xr:uid="{00000000-0005-0000-0000-00005E610000}"/>
    <cellStyle name="Normal 5 20 3 2" xfId="24932" xr:uid="{00000000-0005-0000-0000-00005F610000}"/>
    <cellStyle name="Normal 5 20 3 2 10" xfId="24933" xr:uid="{00000000-0005-0000-0000-000060610000}"/>
    <cellStyle name="Normal 5 20 3 2 11" xfId="24934" xr:uid="{00000000-0005-0000-0000-000061610000}"/>
    <cellStyle name="Normal 5 20 3 2 12" xfId="24935" xr:uid="{00000000-0005-0000-0000-000062610000}"/>
    <cellStyle name="Normal 5 20 3 2 2" xfId="24936" xr:uid="{00000000-0005-0000-0000-000063610000}"/>
    <cellStyle name="Normal 5 20 3 2 2 2" xfId="24937" xr:uid="{00000000-0005-0000-0000-000064610000}"/>
    <cellStyle name="Normal 5 20 3 2 2 3" xfId="24938" xr:uid="{00000000-0005-0000-0000-000065610000}"/>
    <cellStyle name="Normal 5 20 3 2 2 4" xfId="24939" xr:uid="{00000000-0005-0000-0000-000066610000}"/>
    <cellStyle name="Normal 5 20 3 2 2 5" xfId="24940" xr:uid="{00000000-0005-0000-0000-000067610000}"/>
    <cellStyle name="Normal 5 20 3 2 2 6" xfId="24941" xr:uid="{00000000-0005-0000-0000-000068610000}"/>
    <cellStyle name="Normal 5 20 3 2 2 7" xfId="24942" xr:uid="{00000000-0005-0000-0000-000069610000}"/>
    <cellStyle name="Normal 5 20 3 2 2 8" xfId="24943" xr:uid="{00000000-0005-0000-0000-00006A610000}"/>
    <cellStyle name="Normal 5 20 3 2 3" xfId="24944" xr:uid="{00000000-0005-0000-0000-00006B610000}"/>
    <cellStyle name="Normal 5 20 3 2 3 2" xfId="24945" xr:uid="{00000000-0005-0000-0000-00006C610000}"/>
    <cellStyle name="Normal 5 20 3 2 3 3" xfId="24946" xr:uid="{00000000-0005-0000-0000-00006D610000}"/>
    <cellStyle name="Normal 5 20 3 2 3 4" xfId="24947" xr:uid="{00000000-0005-0000-0000-00006E610000}"/>
    <cellStyle name="Normal 5 20 3 2 3 5" xfId="24948" xr:uid="{00000000-0005-0000-0000-00006F610000}"/>
    <cellStyle name="Normal 5 20 3 2 3 6" xfId="24949" xr:uid="{00000000-0005-0000-0000-000070610000}"/>
    <cellStyle name="Normal 5 20 3 2 3 7" xfId="24950" xr:uid="{00000000-0005-0000-0000-000071610000}"/>
    <cellStyle name="Normal 5 20 3 2 3 8" xfId="24951" xr:uid="{00000000-0005-0000-0000-000072610000}"/>
    <cellStyle name="Normal 5 20 3 2 4" xfId="24952" xr:uid="{00000000-0005-0000-0000-000073610000}"/>
    <cellStyle name="Normal 5 20 3 2 4 2" xfId="24953" xr:uid="{00000000-0005-0000-0000-000074610000}"/>
    <cellStyle name="Normal 5 20 3 2 4 3" xfId="24954" xr:uid="{00000000-0005-0000-0000-000075610000}"/>
    <cellStyle name="Normal 5 20 3 2 4 4" xfId="24955" xr:uid="{00000000-0005-0000-0000-000076610000}"/>
    <cellStyle name="Normal 5 20 3 2 4 5" xfId="24956" xr:uid="{00000000-0005-0000-0000-000077610000}"/>
    <cellStyle name="Normal 5 20 3 2 4 6" xfId="24957" xr:uid="{00000000-0005-0000-0000-000078610000}"/>
    <cellStyle name="Normal 5 20 3 2 4 7" xfId="24958" xr:uid="{00000000-0005-0000-0000-000079610000}"/>
    <cellStyle name="Normal 5 20 3 2 4 8" xfId="24959" xr:uid="{00000000-0005-0000-0000-00007A610000}"/>
    <cellStyle name="Normal 5 20 3 2 5" xfId="24960" xr:uid="{00000000-0005-0000-0000-00007B610000}"/>
    <cellStyle name="Normal 5 20 3 2 5 2" xfId="24961" xr:uid="{00000000-0005-0000-0000-00007C610000}"/>
    <cellStyle name="Normal 5 20 3 2 5 3" xfId="24962" xr:uid="{00000000-0005-0000-0000-00007D610000}"/>
    <cellStyle name="Normal 5 20 3 2 5 4" xfId="24963" xr:uid="{00000000-0005-0000-0000-00007E610000}"/>
    <cellStyle name="Normal 5 20 3 2 5 5" xfId="24964" xr:uid="{00000000-0005-0000-0000-00007F610000}"/>
    <cellStyle name="Normal 5 20 3 2 5 6" xfId="24965" xr:uid="{00000000-0005-0000-0000-000080610000}"/>
    <cellStyle name="Normal 5 20 3 2 5 7" xfId="24966" xr:uid="{00000000-0005-0000-0000-000081610000}"/>
    <cellStyle name="Normal 5 20 3 2 5 8" xfId="24967" xr:uid="{00000000-0005-0000-0000-000082610000}"/>
    <cellStyle name="Normal 5 20 3 2 6" xfId="24968" xr:uid="{00000000-0005-0000-0000-000083610000}"/>
    <cellStyle name="Normal 5 20 3 2 7" xfId="24969" xr:uid="{00000000-0005-0000-0000-000084610000}"/>
    <cellStyle name="Normal 5 20 3 2 8" xfId="24970" xr:uid="{00000000-0005-0000-0000-000085610000}"/>
    <cellStyle name="Normal 5 20 3 2 9" xfId="24971" xr:uid="{00000000-0005-0000-0000-000086610000}"/>
    <cellStyle name="Normal 5 20 3 20" xfId="24972" xr:uid="{00000000-0005-0000-0000-000087610000}"/>
    <cellStyle name="Normal 5 20 3 21" xfId="24973" xr:uid="{00000000-0005-0000-0000-000088610000}"/>
    <cellStyle name="Normal 5 20 3 22" xfId="24974" xr:uid="{00000000-0005-0000-0000-000089610000}"/>
    <cellStyle name="Normal 5 20 3 23" xfId="24975" xr:uid="{00000000-0005-0000-0000-00008A610000}"/>
    <cellStyle name="Normal 5 20 3 24" xfId="24976" xr:uid="{00000000-0005-0000-0000-00008B610000}"/>
    <cellStyle name="Normal 5 20 3 3" xfId="24977" xr:uid="{00000000-0005-0000-0000-00008C610000}"/>
    <cellStyle name="Normal 5 20 3 3 10" xfId="24978" xr:uid="{00000000-0005-0000-0000-00008D610000}"/>
    <cellStyle name="Normal 5 20 3 3 11" xfId="24979" xr:uid="{00000000-0005-0000-0000-00008E610000}"/>
    <cellStyle name="Normal 5 20 3 3 12" xfId="24980" xr:uid="{00000000-0005-0000-0000-00008F610000}"/>
    <cellStyle name="Normal 5 20 3 3 2" xfId="24981" xr:uid="{00000000-0005-0000-0000-000090610000}"/>
    <cellStyle name="Normal 5 20 3 3 2 2" xfId="24982" xr:uid="{00000000-0005-0000-0000-000091610000}"/>
    <cellStyle name="Normal 5 20 3 3 2 3" xfId="24983" xr:uid="{00000000-0005-0000-0000-000092610000}"/>
    <cellStyle name="Normal 5 20 3 3 2 4" xfId="24984" xr:uid="{00000000-0005-0000-0000-000093610000}"/>
    <cellStyle name="Normal 5 20 3 3 2 5" xfId="24985" xr:uid="{00000000-0005-0000-0000-000094610000}"/>
    <cellStyle name="Normal 5 20 3 3 2 6" xfId="24986" xr:uid="{00000000-0005-0000-0000-000095610000}"/>
    <cellStyle name="Normal 5 20 3 3 2 7" xfId="24987" xr:uid="{00000000-0005-0000-0000-000096610000}"/>
    <cellStyle name="Normal 5 20 3 3 2 8" xfId="24988" xr:uid="{00000000-0005-0000-0000-000097610000}"/>
    <cellStyle name="Normal 5 20 3 3 3" xfId="24989" xr:uid="{00000000-0005-0000-0000-000098610000}"/>
    <cellStyle name="Normal 5 20 3 3 3 2" xfId="24990" xr:uid="{00000000-0005-0000-0000-000099610000}"/>
    <cellStyle name="Normal 5 20 3 3 3 3" xfId="24991" xr:uid="{00000000-0005-0000-0000-00009A610000}"/>
    <cellStyle name="Normal 5 20 3 3 3 4" xfId="24992" xr:uid="{00000000-0005-0000-0000-00009B610000}"/>
    <cellStyle name="Normal 5 20 3 3 3 5" xfId="24993" xr:uid="{00000000-0005-0000-0000-00009C610000}"/>
    <cellStyle name="Normal 5 20 3 3 3 6" xfId="24994" xr:uid="{00000000-0005-0000-0000-00009D610000}"/>
    <cellStyle name="Normal 5 20 3 3 3 7" xfId="24995" xr:uid="{00000000-0005-0000-0000-00009E610000}"/>
    <cellStyle name="Normal 5 20 3 3 3 8" xfId="24996" xr:uid="{00000000-0005-0000-0000-00009F610000}"/>
    <cellStyle name="Normal 5 20 3 3 4" xfId="24997" xr:uid="{00000000-0005-0000-0000-0000A0610000}"/>
    <cellStyle name="Normal 5 20 3 3 4 2" xfId="24998" xr:uid="{00000000-0005-0000-0000-0000A1610000}"/>
    <cellStyle name="Normal 5 20 3 3 4 3" xfId="24999" xr:uid="{00000000-0005-0000-0000-0000A2610000}"/>
    <cellStyle name="Normal 5 20 3 3 4 4" xfId="25000" xr:uid="{00000000-0005-0000-0000-0000A3610000}"/>
    <cellStyle name="Normal 5 20 3 3 4 5" xfId="25001" xr:uid="{00000000-0005-0000-0000-0000A4610000}"/>
    <cellStyle name="Normal 5 20 3 3 4 6" xfId="25002" xr:uid="{00000000-0005-0000-0000-0000A5610000}"/>
    <cellStyle name="Normal 5 20 3 3 4 7" xfId="25003" xr:uid="{00000000-0005-0000-0000-0000A6610000}"/>
    <cellStyle name="Normal 5 20 3 3 4 8" xfId="25004" xr:uid="{00000000-0005-0000-0000-0000A7610000}"/>
    <cellStyle name="Normal 5 20 3 3 5" xfId="25005" xr:uid="{00000000-0005-0000-0000-0000A8610000}"/>
    <cellStyle name="Normal 5 20 3 3 5 2" xfId="25006" xr:uid="{00000000-0005-0000-0000-0000A9610000}"/>
    <cellStyle name="Normal 5 20 3 3 5 3" xfId="25007" xr:uid="{00000000-0005-0000-0000-0000AA610000}"/>
    <cellStyle name="Normal 5 20 3 3 5 4" xfId="25008" xr:uid="{00000000-0005-0000-0000-0000AB610000}"/>
    <cellStyle name="Normal 5 20 3 3 5 5" xfId="25009" xr:uid="{00000000-0005-0000-0000-0000AC610000}"/>
    <cellStyle name="Normal 5 20 3 3 5 6" xfId="25010" xr:uid="{00000000-0005-0000-0000-0000AD610000}"/>
    <cellStyle name="Normal 5 20 3 3 5 7" xfId="25011" xr:uid="{00000000-0005-0000-0000-0000AE610000}"/>
    <cellStyle name="Normal 5 20 3 3 5 8" xfId="25012" xr:uid="{00000000-0005-0000-0000-0000AF610000}"/>
    <cellStyle name="Normal 5 20 3 3 6" xfId="25013" xr:uid="{00000000-0005-0000-0000-0000B0610000}"/>
    <cellStyle name="Normal 5 20 3 3 7" xfId="25014" xr:uid="{00000000-0005-0000-0000-0000B1610000}"/>
    <cellStyle name="Normal 5 20 3 3 8" xfId="25015" xr:uid="{00000000-0005-0000-0000-0000B2610000}"/>
    <cellStyle name="Normal 5 20 3 3 9" xfId="25016" xr:uid="{00000000-0005-0000-0000-0000B3610000}"/>
    <cellStyle name="Normal 5 20 3 4" xfId="25017" xr:uid="{00000000-0005-0000-0000-0000B4610000}"/>
    <cellStyle name="Normal 5 20 3 4 10" xfId="25018" xr:uid="{00000000-0005-0000-0000-0000B5610000}"/>
    <cellStyle name="Normal 5 20 3 4 11" xfId="25019" xr:uid="{00000000-0005-0000-0000-0000B6610000}"/>
    <cellStyle name="Normal 5 20 3 4 12" xfId="25020" xr:uid="{00000000-0005-0000-0000-0000B7610000}"/>
    <cellStyle name="Normal 5 20 3 4 2" xfId="25021" xr:uid="{00000000-0005-0000-0000-0000B8610000}"/>
    <cellStyle name="Normal 5 20 3 4 2 2" xfId="25022" xr:uid="{00000000-0005-0000-0000-0000B9610000}"/>
    <cellStyle name="Normal 5 20 3 4 2 3" xfId="25023" xr:uid="{00000000-0005-0000-0000-0000BA610000}"/>
    <cellStyle name="Normal 5 20 3 4 2 4" xfId="25024" xr:uid="{00000000-0005-0000-0000-0000BB610000}"/>
    <cellStyle name="Normal 5 20 3 4 2 5" xfId="25025" xr:uid="{00000000-0005-0000-0000-0000BC610000}"/>
    <cellStyle name="Normal 5 20 3 4 2 6" xfId="25026" xr:uid="{00000000-0005-0000-0000-0000BD610000}"/>
    <cellStyle name="Normal 5 20 3 4 2 7" xfId="25027" xr:uid="{00000000-0005-0000-0000-0000BE610000}"/>
    <cellStyle name="Normal 5 20 3 4 2 8" xfId="25028" xr:uid="{00000000-0005-0000-0000-0000BF610000}"/>
    <cellStyle name="Normal 5 20 3 4 3" xfId="25029" xr:uid="{00000000-0005-0000-0000-0000C0610000}"/>
    <cellStyle name="Normal 5 20 3 4 3 2" xfId="25030" xr:uid="{00000000-0005-0000-0000-0000C1610000}"/>
    <cellStyle name="Normal 5 20 3 4 3 3" xfId="25031" xr:uid="{00000000-0005-0000-0000-0000C2610000}"/>
    <cellStyle name="Normal 5 20 3 4 3 4" xfId="25032" xr:uid="{00000000-0005-0000-0000-0000C3610000}"/>
    <cellStyle name="Normal 5 20 3 4 3 5" xfId="25033" xr:uid="{00000000-0005-0000-0000-0000C4610000}"/>
    <cellStyle name="Normal 5 20 3 4 3 6" xfId="25034" xr:uid="{00000000-0005-0000-0000-0000C5610000}"/>
    <cellStyle name="Normal 5 20 3 4 3 7" xfId="25035" xr:uid="{00000000-0005-0000-0000-0000C6610000}"/>
    <cellStyle name="Normal 5 20 3 4 3 8" xfId="25036" xr:uid="{00000000-0005-0000-0000-0000C7610000}"/>
    <cellStyle name="Normal 5 20 3 4 4" xfId="25037" xr:uid="{00000000-0005-0000-0000-0000C8610000}"/>
    <cellStyle name="Normal 5 20 3 4 4 2" xfId="25038" xr:uid="{00000000-0005-0000-0000-0000C9610000}"/>
    <cellStyle name="Normal 5 20 3 4 4 3" xfId="25039" xr:uid="{00000000-0005-0000-0000-0000CA610000}"/>
    <cellStyle name="Normal 5 20 3 4 4 4" xfId="25040" xr:uid="{00000000-0005-0000-0000-0000CB610000}"/>
    <cellStyle name="Normal 5 20 3 4 4 5" xfId="25041" xr:uid="{00000000-0005-0000-0000-0000CC610000}"/>
    <cellStyle name="Normal 5 20 3 4 4 6" xfId="25042" xr:uid="{00000000-0005-0000-0000-0000CD610000}"/>
    <cellStyle name="Normal 5 20 3 4 4 7" xfId="25043" xr:uid="{00000000-0005-0000-0000-0000CE610000}"/>
    <cellStyle name="Normal 5 20 3 4 4 8" xfId="25044" xr:uid="{00000000-0005-0000-0000-0000CF610000}"/>
    <cellStyle name="Normal 5 20 3 4 5" xfId="25045" xr:uid="{00000000-0005-0000-0000-0000D0610000}"/>
    <cellStyle name="Normal 5 20 3 4 5 2" xfId="25046" xr:uid="{00000000-0005-0000-0000-0000D1610000}"/>
    <cellStyle name="Normal 5 20 3 4 5 3" xfId="25047" xr:uid="{00000000-0005-0000-0000-0000D2610000}"/>
    <cellStyle name="Normal 5 20 3 4 5 4" xfId="25048" xr:uid="{00000000-0005-0000-0000-0000D3610000}"/>
    <cellStyle name="Normal 5 20 3 4 5 5" xfId="25049" xr:uid="{00000000-0005-0000-0000-0000D4610000}"/>
    <cellStyle name="Normal 5 20 3 4 5 6" xfId="25050" xr:uid="{00000000-0005-0000-0000-0000D5610000}"/>
    <cellStyle name="Normal 5 20 3 4 5 7" xfId="25051" xr:uid="{00000000-0005-0000-0000-0000D6610000}"/>
    <cellStyle name="Normal 5 20 3 4 5 8" xfId="25052" xr:uid="{00000000-0005-0000-0000-0000D7610000}"/>
    <cellStyle name="Normal 5 20 3 4 6" xfId="25053" xr:uid="{00000000-0005-0000-0000-0000D8610000}"/>
    <cellStyle name="Normal 5 20 3 4 7" xfId="25054" xr:uid="{00000000-0005-0000-0000-0000D9610000}"/>
    <cellStyle name="Normal 5 20 3 4 8" xfId="25055" xr:uid="{00000000-0005-0000-0000-0000DA610000}"/>
    <cellStyle name="Normal 5 20 3 4 9" xfId="25056" xr:uid="{00000000-0005-0000-0000-0000DB610000}"/>
    <cellStyle name="Normal 5 20 3 5" xfId="25057" xr:uid="{00000000-0005-0000-0000-0000DC610000}"/>
    <cellStyle name="Normal 5 20 3 5 10" xfId="25058" xr:uid="{00000000-0005-0000-0000-0000DD610000}"/>
    <cellStyle name="Normal 5 20 3 5 11" xfId="25059" xr:uid="{00000000-0005-0000-0000-0000DE610000}"/>
    <cellStyle name="Normal 5 20 3 5 12" xfId="25060" xr:uid="{00000000-0005-0000-0000-0000DF610000}"/>
    <cellStyle name="Normal 5 20 3 5 2" xfId="25061" xr:uid="{00000000-0005-0000-0000-0000E0610000}"/>
    <cellStyle name="Normal 5 20 3 5 2 2" xfId="25062" xr:uid="{00000000-0005-0000-0000-0000E1610000}"/>
    <cellStyle name="Normal 5 20 3 5 2 3" xfId="25063" xr:uid="{00000000-0005-0000-0000-0000E2610000}"/>
    <cellStyle name="Normal 5 20 3 5 2 4" xfId="25064" xr:uid="{00000000-0005-0000-0000-0000E3610000}"/>
    <cellStyle name="Normal 5 20 3 5 2 5" xfId="25065" xr:uid="{00000000-0005-0000-0000-0000E4610000}"/>
    <cellStyle name="Normal 5 20 3 5 2 6" xfId="25066" xr:uid="{00000000-0005-0000-0000-0000E5610000}"/>
    <cellStyle name="Normal 5 20 3 5 2 7" xfId="25067" xr:uid="{00000000-0005-0000-0000-0000E6610000}"/>
    <cellStyle name="Normal 5 20 3 5 2 8" xfId="25068" xr:uid="{00000000-0005-0000-0000-0000E7610000}"/>
    <cellStyle name="Normal 5 20 3 5 3" xfId="25069" xr:uid="{00000000-0005-0000-0000-0000E8610000}"/>
    <cellStyle name="Normal 5 20 3 5 3 2" xfId="25070" xr:uid="{00000000-0005-0000-0000-0000E9610000}"/>
    <cellStyle name="Normal 5 20 3 5 3 3" xfId="25071" xr:uid="{00000000-0005-0000-0000-0000EA610000}"/>
    <cellStyle name="Normal 5 20 3 5 3 4" xfId="25072" xr:uid="{00000000-0005-0000-0000-0000EB610000}"/>
    <cellStyle name="Normal 5 20 3 5 3 5" xfId="25073" xr:uid="{00000000-0005-0000-0000-0000EC610000}"/>
    <cellStyle name="Normal 5 20 3 5 3 6" xfId="25074" xr:uid="{00000000-0005-0000-0000-0000ED610000}"/>
    <cellStyle name="Normal 5 20 3 5 3 7" xfId="25075" xr:uid="{00000000-0005-0000-0000-0000EE610000}"/>
    <cellStyle name="Normal 5 20 3 5 3 8" xfId="25076" xr:uid="{00000000-0005-0000-0000-0000EF610000}"/>
    <cellStyle name="Normal 5 20 3 5 4" xfId="25077" xr:uid="{00000000-0005-0000-0000-0000F0610000}"/>
    <cellStyle name="Normal 5 20 3 5 4 2" xfId="25078" xr:uid="{00000000-0005-0000-0000-0000F1610000}"/>
    <cellStyle name="Normal 5 20 3 5 4 3" xfId="25079" xr:uid="{00000000-0005-0000-0000-0000F2610000}"/>
    <cellStyle name="Normal 5 20 3 5 4 4" xfId="25080" xr:uid="{00000000-0005-0000-0000-0000F3610000}"/>
    <cellStyle name="Normal 5 20 3 5 4 5" xfId="25081" xr:uid="{00000000-0005-0000-0000-0000F4610000}"/>
    <cellStyle name="Normal 5 20 3 5 4 6" xfId="25082" xr:uid="{00000000-0005-0000-0000-0000F5610000}"/>
    <cellStyle name="Normal 5 20 3 5 4 7" xfId="25083" xr:uid="{00000000-0005-0000-0000-0000F6610000}"/>
    <cellStyle name="Normal 5 20 3 5 4 8" xfId="25084" xr:uid="{00000000-0005-0000-0000-0000F7610000}"/>
    <cellStyle name="Normal 5 20 3 5 5" xfId="25085" xr:uid="{00000000-0005-0000-0000-0000F8610000}"/>
    <cellStyle name="Normal 5 20 3 5 5 2" xfId="25086" xr:uid="{00000000-0005-0000-0000-0000F9610000}"/>
    <cellStyle name="Normal 5 20 3 5 5 3" xfId="25087" xr:uid="{00000000-0005-0000-0000-0000FA610000}"/>
    <cellStyle name="Normal 5 20 3 5 5 4" xfId="25088" xr:uid="{00000000-0005-0000-0000-0000FB610000}"/>
    <cellStyle name="Normal 5 20 3 5 5 5" xfId="25089" xr:uid="{00000000-0005-0000-0000-0000FC610000}"/>
    <cellStyle name="Normal 5 20 3 5 5 6" xfId="25090" xr:uid="{00000000-0005-0000-0000-0000FD610000}"/>
    <cellStyle name="Normal 5 20 3 5 5 7" xfId="25091" xr:uid="{00000000-0005-0000-0000-0000FE610000}"/>
    <cellStyle name="Normal 5 20 3 5 5 8" xfId="25092" xr:uid="{00000000-0005-0000-0000-0000FF610000}"/>
    <cellStyle name="Normal 5 20 3 5 6" xfId="25093" xr:uid="{00000000-0005-0000-0000-000000620000}"/>
    <cellStyle name="Normal 5 20 3 5 7" xfId="25094" xr:uid="{00000000-0005-0000-0000-000001620000}"/>
    <cellStyle name="Normal 5 20 3 5 8" xfId="25095" xr:uid="{00000000-0005-0000-0000-000002620000}"/>
    <cellStyle name="Normal 5 20 3 5 9" xfId="25096" xr:uid="{00000000-0005-0000-0000-000003620000}"/>
    <cellStyle name="Normal 5 20 3 6" xfId="25097" xr:uid="{00000000-0005-0000-0000-000004620000}"/>
    <cellStyle name="Normal 5 20 3 6 10" xfId="25098" xr:uid="{00000000-0005-0000-0000-000005620000}"/>
    <cellStyle name="Normal 5 20 3 6 11" xfId="25099" xr:uid="{00000000-0005-0000-0000-000006620000}"/>
    <cellStyle name="Normal 5 20 3 6 12" xfId="25100" xr:uid="{00000000-0005-0000-0000-000007620000}"/>
    <cellStyle name="Normal 5 20 3 6 2" xfId="25101" xr:uid="{00000000-0005-0000-0000-000008620000}"/>
    <cellStyle name="Normal 5 20 3 6 2 2" xfId="25102" xr:uid="{00000000-0005-0000-0000-000009620000}"/>
    <cellStyle name="Normal 5 20 3 6 2 3" xfId="25103" xr:uid="{00000000-0005-0000-0000-00000A620000}"/>
    <cellStyle name="Normal 5 20 3 6 2 4" xfId="25104" xr:uid="{00000000-0005-0000-0000-00000B620000}"/>
    <cellStyle name="Normal 5 20 3 6 2 5" xfId="25105" xr:uid="{00000000-0005-0000-0000-00000C620000}"/>
    <cellStyle name="Normal 5 20 3 6 2 6" xfId="25106" xr:uid="{00000000-0005-0000-0000-00000D620000}"/>
    <cellStyle name="Normal 5 20 3 6 2 7" xfId="25107" xr:uid="{00000000-0005-0000-0000-00000E620000}"/>
    <cellStyle name="Normal 5 20 3 6 2 8" xfId="25108" xr:uid="{00000000-0005-0000-0000-00000F620000}"/>
    <cellStyle name="Normal 5 20 3 6 3" xfId="25109" xr:uid="{00000000-0005-0000-0000-000010620000}"/>
    <cellStyle name="Normal 5 20 3 6 3 2" xfId="25110" xr:uid="{00000000-0005-0000-0000-000011620000}"/>
    <cellStyle name="Normal 5 20 3 6 3 3" xfId="25111" xr:uid="{00000000-0005-0000-0000-000012620000}"/>
    <cellStyle name="Normal 5 20 3 6 3 4" xfId="25112" xr:uid="{00000000-0005-0000-0000-000013620000}"/>
    <cellStyle name="Normal 5 20 3 6 3 5" xfId="25113" xr:uid="{00000000-0005-0000-0000-000014620000}"/>
    <cellStyle name="Normal 5 20 3 6 3 6" xfId="25114" xr:uid="{00000000-0005-0000-0000-000015620000}"/>
    <cellStyle name="Normal 5 20 3 6 3 7" xfId="25115" xr:uid="{00000000-0005-0000-0000-000016620000}"/>
    <cellStyle name="Normal 5 20 3 6 3 8" xfId="25116" xr:uid="{00000000-0005-0000-0000-000017620000}"/>
    <cellStyle name="Normal 5 20 3 6 4" xfId="25117" xr:uid="{00000000-0005-0000-0000-000018620000}"/>
    <cellStyle name="Normal 5 20 3 6 4 2" xfId="25118" xr:uid="{00000000-0005-0000-0000-000019620000}"/>
    <cellStyle name="Normal 5 20 3 6 4 3" xfId="25119" xr:uid="{00000000-0005-0000-0000-00001A620000}"/>
    <cellStyle name="Normal 5 20 3 6 4 4" xfId="25120" xr:uid="{00000000-0005-0000-0000-00001B620000}"/>
    <cellStyle name="Normal 5 20 3 6 4 5" xfId="25121" xr:uid="{00000000-0005-0000-0000-00001C620000}"/>
    <cellStyle name="Normal 5 20 3 6 4 6" xfId="25122" xr:uid="{00000000-0005-0000-0000-00001D620000}"/>
    <cellStyle name="Normal 5 20 3 6 4 7" xfId="25123" xr:uid="{00000000-0005-0000-0000-00001E620000}"/>
    <cellStyle name="Normal 5 20 3 6 4 8" xfId="25124" xr:uid="{00000000-0005-0000-0000-00001F620000}"/>
    <cellStyle name="Normal 5 20 3 6 5" xfId="25125" xr:uid="{00000000-0005-0000-0000-000020620000}"/>
    <cellStyle name="Normal 5 20 3 6 5 2" xfId="25126" xr:uid="{00000000-0005-0000-0000-000021620000}"/>
    <cellStyle name="Normal 5 20 3 6 5 3" xfId="25127" xr:uid="{00000000-0005-0000-0000-000022620000}"/>
    <cellStyle name="Normal 5 20 3 6 5 4" xfId="25128" xr:uid="{00000000-0005-0000-0000-000023620000}"/>
    <cellStyle name="Normal 5 20 3 6 5 5" xfId="25129" xr:uid="{00000000-0005-0000-0000-000024620000}"/>
    <cellStyle name="Normal 5 20 3 6 5 6" xfId="25130" xr:uid="{00000000-0005-0000-0000-000025620000}"/>
    <cellStyle name="Normal 5 20 3 6 5 7" xfId="25131" xr:uid="{00000000-0005-0000-0000-000026620000}"/>
    <cellStyle name="Normal 5 20 3 6 5 8" xfId="25132" xr:uid="{00000000-0005-0000-0000-000027620000}"/>
    <cellStyle name="Normal 5 20 3 6 6" xfId="25133" xr:uid="{00000000-0005-0000-0000-000028620000}"/>
    <cellStyle name="Normal 5 20 3 6 7" xfId="25134" xr:uid="{00000000-0005-0000-0000-000029620000}"/>
    <cellStyle name="Normal 5 20 3 6 8" xfId="25135" xr:uid="{00000000-0005-0000-0000-00002A620000}"/>
    <cellStyle name="Normal 5 20 3 6 9" xfId="25136" xr:uid="{00000000-0005-0000-0000-00002B620000}"/>
    <cellStyle name="Normal 5 20 3 7" xfId="25137" xr:uid="{00000000-0005-0000-0000-00002C620000}"/>
    <cellStyle name="Normal 5 20 3 7 10" xfId="25138" xr:uid="{00000000-0005-0000-0000-00002D620000}"/>
    <cellStyle name="Normal 5 20 3 7 11" xfId="25139" xr:uid="{00000000-0005-0000-0000-00002E620000}"/>
    <cellStyle name="Normal 5 20 3 7 12" xfId="25140" xr:uid="{00000000-0005-0000-0000-00002F620000}"/>
    <cellStyle name="Normal 5 20 3 7 2" xfId="25141" xr:uid="{00000000-0005-0000-0000-000030620000}"/>
    <cellStyle name="Normal 5 20 3 7 2 2" xfId="25142" xr:uid="{00000000-0005-0000-0000-000031620000}"/>
    <cellStyle name="Normal 5 20 3 7 2 3" xfId="25143" xr:uid="{00000000-0005-0000-0000-000032620000}"/>
    <cellStyle name="Normal 5 20 3 7 2 4" xfId="25144" xr:uid="{00000000-0005-0000-0000-000033620000}"/>
    <cellStyle name="Normal 5 20 3 7 2 5" xfId="25145" xr:uid="{00000000-0005-0000-0000-000034620000}"/>
    <cellStyle name="Normal 5 20 3 7 2 6" xfId="25146" xr:uid="{00000000-0005-0000-0000-000035620000}"/>
    <cellStyle name="Normal 5 20 3 7 2 7" xfId="25147" xr:uid="{00000000-0005-0000-0000-000036620000}"/>
    <cellStyle name="Normal 5 20 3 7 2 8" xfId="25148" xr:uid="{00000000-0005-0000-0000-000037620000}"/>
    <cellStyle name="Normal 5 20 3 7 3" xfId="25149" xr:uid="{00000000-0005-0000-0000-000038620000}"/>
    <cellStyle name="Normal 5 20 3 7 3 2" xfId="25150" xr:uid="{00000000-0005-0000-0000-000039620000}"/>
    <cellStyle name="Normal 5 20 3 7 3 3" xfId="25151" xr:uid="{00000000-0005-0000-0000-00003A620000}"/>
    <cellStyle name="Normal 5 20 3 7 3 4" xfId="25152" xr:uid="{00000000-0005-0000-0000-00003B620000}"/>
    <cellStyle name="Normal 5 20 3 7 3 5" xfId="25153" xr:uid="{00000000-0005-0000-0000-00003C620000}"/>
    <cellStyle name="Normal 5 20 3 7 3 6" xfId="25154" xr:uid="{00000000-0005-0000-0000-00003D620000}"/>
    <cellStyle name="Normal 5 20 3 7 3 7" xfId="25155" xr:uid="{00000000-0005-0000-0000-00003E620000}"/>
    <cellStyle name="Normal 5 20 3 7 3 8" xfId="25156" xr:uid="{00000000-0005-0000-0000-00003F620000}"/>
    <cellStyle name="Normal 5 20 3 7 4" xfId="25157" xr:uid="{00000000-0005-0000-0000-000040620000}"/>
    <cellStyle name="Normal 5 20 3 7 4 2" xfId="25158" xr:uid="{00000000-0005-0000-0000-000041620000}"/>
    <cellStyle name="Normal 5 20 3 7 4 3" xfId="25159" xr:uid="{00000000-0005-0000-0000-000042620000}"/>
    <cellStyle name="Normal 5 20 3 7 4 4" xfId="25160" xr:uid="{00000000-0005-0000-0000-000043620000}"/>
    <cellStyle name="Normal 5 20 3 7 4 5" xfId="25161" xr:uid="{00000000-0005-0000-0000-000044620000}"/>
    <cellStyle name="Normal 5 20 3 7 4 6" xfId="25162" xr:uid="{00000000-0005-0000-0000-000045620000}"/>
    <cellStyle name="Normal 5 20 3 7 4 7" xfId="25163" xr:uid="{00000000-0005-0000-0000-000046620000}"/>
    <cellStyle name="Normal 5 20 3 7 4 8" xfId="25164" xr:uid="{00000000-0005-0000-0000-000047620000}"/>
    <cellStyle name="Normal 5 20 3 7 5" xfId="25165" xr:uid="{00000000-0005-0000-0000-000048620000}"/>
    <cellStyle name="Normal 5 20 3 7 5 2" xfId="25166" xr:uid="{00000000-0005-0000-0000-000049620000}"/>
    <cellStyle name="Normal 5 20 3 7 5 3" xfId="25167" xr:uid="{00000000-0005-0000-0000-00004A620000}"/>
    <cellStyle name="Normal 5 20 3 7 5 4" xfId="25168" xr:uid="{00000000-0005-0000-0000-00004B620000}"/>
    <cellStyle name="Normal 5 20 3 7 5 5" xfId="25169" xr:uid="{00000000-0005-0000-0000-00004C620000}"/>
    <cellStyle name="Normal 5 20 3 7 5 6" xfId="25170" xr:uid="{00000000-0005-0000-0000-00004D620000}"/>
    <cellStyle name="Normal 5 20 3 7 5 7" xfId="25171" xr:uid="{00000000-0005-0000-0000-00004E620000}"/>
    <cellStyle name="Normal 5 20 3 7 5 8" xfId="25172" xr:uid="{00000000-0005-0000-0000-00004F620000}"/>
    <cellStyle name="Normal 5 20 3 7 6" xfId="25173" xr:uid="{00000000-0005-0000-0000-000050620000}"/>
    <cellStyle name="Normal 5 20 3 7 7" xfId="25174" xr:uid="{00000000-0005-0000-0000-000051620000}"/>
    <cellStyle name="Normal 5 20 3 7 8" xfId="25175" xr:uid="{00000000-0005-0000-0000-000052620000}"/>
    <cellStyle name="Normal 5 20 3 7 9" xfId="25176" xr:uid="{00000000-0005-0000-0000-000053620000}"/>
    <cellStyle name="Normal 5 20 3 8" xfId="25177" xr:uid="{00000000-0005-0000-0000-000054620000}"/>
    <cellStyle name="Normal 5 20 3 8 10" xfId="25178" xr:uid="{00000000-0005-0000-0000-000055620000}"/>
    <cellStyle name="Normal 5 20 3 8 11" xfId="25179" xr:uid="{00000000-0005-0000-0000-000056620000}"/>
    <cellStyle name="Normal 5 20 3 8 12" xfId="25180" xr:uid="{00000000-0005-0000-0000-000057620000}"/>
    <cellStyle name="Normal 5 20 3 8 2" xfId="25181" xr:uid="{00000000-0005-0000-0000-000058620000}"/>
    <cellStyle name="Normal 5 20 3 8 2 2" xfId="25182" xr:uid="{00000000-0005-0000-0000-000059620000}"/>
    <cellStyle name="Normal 5 20 3 8 2 3" xfId="25183" xr:uid="{00000000-0005-0000-0000-00005A620000}"/>
    <cellStyle name="Normal 5 20 3 8 2 4" xfId="25184" xr:uid="{00000000-0005-0000-0000-00005B620000}"/>
    <cellStyle name="Normal 5 20 3 8 2 5" xfId="25185" xr:uid="{00000000-0005-0000-0000-00005C620000}"/>
    <cellStyle name="Normal 5 20 3 8 2 6" xfId="25186" xr:uid="{00000000-0005-0000-0000-00005D620000}"/>
    <cellStyle name="Normal 5 20 3 8 2 7" xfId="25187" xr:uid="{00000000-0005-0000-0000-00005E620000}"/>
    <cellStyle name="Normal 5 20 3 8 2 8" xfId="25188" xr:uid="{00000000-0005-0000-0000-00005F620000}"/>
    <cellStyle name="Normal 5 20 3 8 3" xfId="25189" xr:uid="{00000000-0005-0000-0000-000060620000}"/>
    <cellStyle name="Normal 5 20 3 8 3 2" xfId="25190" xr:uid="{00000000-0005-0000-0000-000061620000}"/>
    <cellStyle name="Normal 5 20 3 8 3 3" xfId="25191" xr:uid="{00000000-0005-0000-0000-000062620000}"/>
    <cellStyle name="Normal 5 20 3 8 3 4" xfId="25192" xr:uid="{00000000-0005-0000-0000-000063620000}"/>
    <cellStyle name="Normal 5 20 3 8 3 5" xfId="25193" xr:uid="{00000000-0005-0000-0000-000064620000}"/>
    <cellStyle name="Normal 5 20 3 8 3 6" xfId="25194" xr:uid="{00000000-0005-0000-0000-000065620000}"/>
    <cellStyle name="Normal 5 20 3 8 3 7" xfId="25195" xr:uid="{00000000-0005-0000-0000-000066620000}"/>
    <cellStyle name="Normal 5 20 3 8 3 8" xfId="25196" xr:uid="{00000000-0005-0000-0000-000067620000}"/>
    <cellStyle name="Normal 5 20 3 8 4" xfId="25197" xr:uid="{00000000-0005-0000-0000-000068620000}"/>
    <cellStyle name="Normal 5 20 3 8 4 2" xfId="25198" xr:uid="{00000000-0005-0000-0000-000069620000}"/>
    <cellStyle name="Normal 5 20 3 8 4 3" xfId="25199" xr:uid="{00000000-0005-0000-0000-00006A620000}"/>
    <cellStyle name="Normal 5 20 3 8 4 4" xfId="25200" xr:uid="{00000000-0005-0000-0000-00006B620000}"/>
    <cellStyle name="Normal 5 20 3 8 4 5" xfId="25201" xr:uid="{00000000-0005-0000-0000-00006C620000}"/>
    <cellStyle name="Normal 5 20 3 8 4 6" xfId="25202" xr:uid="{00000000-0005-0000-0000-00006D620000}"/>
    <cellStyle name="Normal 5 20 3 8 4 7" xfId="25203" xr:uid="{00000000-0005-0000-0000-00006E620000}"/>
    <cellStyle name="Normal 5 20 3 8 4 8" xfId="25204" xr:uid="{00000000-0005-0000-0000-00006F620000}"/>
    <cellStyle name="Normal 5 20 3 8 5" xfId="25205" xr:uid="{00000000-0005-0000-0000-000070620000}"/>
    <cellStyle name="Normal 5 20 3 8 5 2" xfId="25206" xr:uid="{00000000-0005-0000-0000-000071620000}"/>
    <cellStyle name="Normal 5 20 3 8 5 3" xfId="25207" xr:uid="{00000000-0005-0000-0000-000072620000}"/>
    <cellStyle name="Normal 5 20 3 8 5 4" xfId="25208" xr:uid="{00000000-0005-0000-0000-000073620000}"/>
    <cellStyle name="Normal 5 20 3 8 5 5" xfId="25209" xr:uid="{00000000-0005-0000-0000-000074620000}"/>
    <cellStyle name="Normal 5 20 3 8 5 6" xfId="25210" xr:uid="{00000000-0005-0000-0000-000075620000}"/>
    <cellStyle name="Normal 5 20 3 8 5 7" xfId="25211" xr:uid="{00000000-0005-0000-0000-000076620000}"/>
    <cellStyle name="Normal 5 20 3 8 5 8" xfId="25212" xr:uid="{00000000-0005-0000-0000-000077620000}"/>
    <cellStyle name="Normal 5 20 3 8 6" xfId="25213" xr:uid="{00000000-0005-0000-0000-000078620000}"/>
    <cellStyle name="Normal 5 20 3 8 7" xfId="25214" xr:uid="{00000000-0005-0000-0000-000079620000}"/>
    <cellStyle name="Normal 5 20 3 8 8" xfId="25215" xr:uid="{00000000-0005-0000-0000-00007A620000}"/>
    <cellStyle name="Normal 5 20 3 8 9" xfId="25216" xr:uid="{00000000-0005-0000-0000-00007B620000}"/>
    <cellStyle name="Normal 5 20 3 9" xfId="25217" xr:uid="{00000000-0005-0000-0000-00007C620000}"/>
    <cellStyle name="Normal 5 20 3 9 10" xfId="25218" xr:uid="{00000000-0005-0000-0000-00007D620000}"/>
    <cellStyle name="Normal 5 20 3 9 11" xfId="25219" xr:uid="{00000000-0005-0000-0000-00007E620000}"/>
    <cellStyle name="Normal 5 20 3 9 12" xfId="25220" xr:uid="{00000000-0005-0000-0000-00007F620000}"/>
    <cellStyle name="Normal 5 20 3 9 2" xfId="25221" xr:uid="{00000000-0005-0000-0000-000080620000}"/>
    <cellStyle name="Normal 5 20 3 9 2 2" xfId="25222" xr:uid="{00000000-0005-0000-0000-000081620000}"/>
    <cellStyle name="Normal 5 20 3 9 2 3" xfId="25223" xr:uid="{00000000-0005-0000-0000-000082620000}"/>
    <cellStyle name="Normal 5 20 3 9 2 4" xfId="25224" xr:uid="{00000000-0005-0000-0000-000083620000}"/>
    <cellStyle name="Normal 5 20 3 9 2 5" xfId="25225" xr:uid="{00000000-0005-0000-0000-000084620000}"/>
    <cellStyle name="Normal 5 20 3 9 2 6" xfId="25226" xr:uid="{00000000-0005-0000-0000-000085620000}"/>
    <cellStyle name="Normal 5 20 3 9 2 7" xfId="25227" xr:uid="{00000000-0005-0000-0000-000086620000}"/>
    <cellStyle name="Normal 5 20 3 9 2 8" xfId="25228" xr:uid="{00000000-0005-0000-0000-000087620000}"/>
    <cellStyle name="Normal 5 20 3 9 3" xfId="25229" xr:uid="{00000000-0005-0000-0000-000088620000}"/>
    <cellStyle name="Normal 5 20 3 9 3 2" xfId="25230" xr:uid="{00000000-0005-0000-0000-000089620000}"/>
    <cellStyle name="Normal 5 20 3 9 3 3" xfId="25231" xr:uid="{00000000-0005-0000-0000-00008A620000}"/>
    <cellStyle name="Normal 5 20 3 9 3 4" xfId="25232" xr:uid="{00000000-0005-0000-0000-00008B620000}"/>
    <cellStyle name="Normal 5 20 3 9 3 5" xfId="25233" xr:uid="{00000000-0005-0000-0000-00008C620000}"/>
    <cellStyle name="Normal 5 20 3 9 3 6" xfId="25234" xr:uid="{00000000-0005-0000-0000-00008D620000}"/>
    <cellStyle name="Normal 5 20 3 9 3 7" xfId="25235" xr:uid="{00000000-0005-0000-0000-00008E620000}"/>
    <cellStyle name="Normal 5 20 3 9 3 8" xfId="25236" xr:uid="{00000000-0005-0000-0000-00008F620000}"/>
    <cellStyle name="Normal 5 20 3 9 4" xfId="25237" xr:uid="{00000000-0005-0000-0000-000090620000}"/>
    <cellStyle name="Normal 5 20 3 9 4 2" xfId="25238" xr:uid="{00000000-0005-0000-0000-000091620000}"/>
    <cellStyle name="Normal 5 20 3 9 4 3" xfId="25239" xr:uid="{00000000-0005-0000-0000-000092620000}"/>
    <cellStyle name="Normal 5 20 3 9 4 4" xfId="25240" xr:uid="{00000000-0005-0000-0000-000093620000}"/>
    <cellStyle name="Normal 5 20 3 9 4 5" xfId="25241" xr:uid="{00000000-0005-0000-0000-000094620000}"/>
    <cellStyle name="Normal 5 20 3 9 4 6" xfId="25242" xr:uid="{00000000-0005-0000-0000-000095620000}"/>
    <cellStyle name="Normal 5 20 3 9 4 7" xfId="25243" xr:uid="{00000000-0005-0000-0000-000096620000}"/>
    <cellStyle name="Normal 5 20 3 9 4 8" xfId="25244" xr:uid="{00000000-0005-0000-0000-000097620000}"/>
    <cellStyle name="Normal 5 20 3 9 5" xfId="25245" xr:uid="{00000000-0005-0000-0000-000098620000}"/>
    <cellStyle name="Normal 5 20 3 9 5 2" xfId="25246" xr:uid="{00000000-0005-0000-0000-000099620000}"/>
    <cellStyle name="Normal 5 20 3 9 5 3" xfId="25247" xr:uid="{00000000-0005-0000-0000-00009A620000}"/>
    <cellStyle name="Normal 5 20 3 9 5 4" xfId="25248" xr:uid="{00000000-0005-0000-0000-00009B620000}"/>
    <cellStyle name="Normal 5 20 3 9 5 5" xfId="25249" xr:uid="{00000000-0005-0000-0000-00009C620000}"/>
    <cellStyle name="Normal 5 20 3 9 5 6" xfId="25250" xr:uid="{00000000-0005-0000-0000-00009D620000}"/>
    <cellStyle name="Normal 5 20 3 9 5 7" xfId="25251" xr:uid="{00000000-0005-0000-0000-00009E620000}"/>
    <cellStyle name="Normal 5 20 3 9 5 8" xfId="25252" xr:uid="{00000000-0005-0000-0000-00009F620000}"/>
    <cellStyle name="Normal 5 20 3 9 6" xfId="25253" xr:uid="{00000000-0005-0000-0000-0000A0620000}"/>
    <cellStyle name="Normal 5 20 3 9 7" xfId="25254" xr:uid="{00000000-0005-0000-0000-0000A1620000}"/>
    <cellStyle name="Normal 5 20 3 9 8" xfId="25255" xr:uid="{00000000-0005-0000-0000-0000A2620000}"/>
    <cellStyle name="Normal 5 20 3 9 9" xfId="25256" xr:uid="{00000000-0005-0000-0000-0000A3620000}"/>
    <cellStyle name="Normal 5 20 4" xfId="25257" xr:uid="{00000000-0005-0000-0000-0000A4620000}"/>
    <cellStyle name="Normal 5 20 4 10" xfId="25258" xr:uid="{00000000-0005-0000-0000-0000A5620000}"/>
    <cellStyle name="Normal 5 20 4 10 10" xfId="25259" xr:uid="{00000000-0005-0000-0000-0000A6620000}"/>
    <cellStyle name="Normal 5 20 4 10 11" xfId="25260" xr:uid="{00000000-0005-0000-0000-0000A7620000}"/>
    <cellStyle name="Normal 5 20 4 10 12" xfId="25261" xr:uid="{00000000-0005-0000-0000-0000A8620000}"/>
    <cellStyle name="Normal 5 20 4 10 2" xfId="25262" xr:uid="{00000000-0005-0000-0000-0000A9620000}"/>
    <cellStyle name="Normal 5 20 4 10 2 2" xfId="25263" xr:uid="{00000000-0005-0000-0000-0000AA620000}"/>
    <cellStyle name="Normal 5 20 4 10 2 3" xfId="25264" xr:uid="{00000000-0005-0000-0000-0000AB620000}"/>
    <cellStyle name="Normal 5 20 4 10 2 4" xfId="25265" xr:uid="{00000000-0005-0000-0000-0000AC620000}"/>
    <cellStyle name="Normal 5 20 4 10 2 5" xfId="25266" xr:uid="{00000000-0005-0000-0000-0000AD620000}"/>
    <cellStyle name="Normal 5 20 4 10 2 6" xfId="25267" xr:uid="{00000000-0005-0000-0000-0000AE620000}"/>
    <cellStyle name="Normal 5 20 4 10 2 7" xfId="25268" xr:uid="{00000000-0005-0000-0000-0000AF620000}"/>
    <cellStyle name="Normal 5 20 4 10 2 8" xfId="25269" xr:uid="{00000000-0005-0000-0000-0000B0620000}"/>
    <cellStyle name="Normal 5 20 4 10 3" xfId="25270" xr:uid="{00000000-0005-0000-0000-0000B1620000}"/>
    <cellStyle name="Normal 5 20 4 10 3 2" xfId="25271" xr:uid="{00000000-0005-0000-0000-0000B2620000}"/>
    <cellStyle name="Normal 5 20 4 10 3 3" xfId="25272" xr:uid="{00000000-0005-0000-0000-0000B3620000}"/>
    <cellStyle name="Normal 5 20 4 10 3 4" xfId="25273" xr:uid="{00000000-0005-0000-0000-0000B4620000}"/>
    <cellStyle name="Normal 5 20 4 10 3 5" xfId="25274" xr:uid="{00000000-0005-0000-0000-0000B5620000}"/>
    <cellStyle name="Normal 5 20 4 10 3 6" xfId="25275" xr:uid="{00000000-0005-0000-0000-0000B6620000}"/>
    <cellStyle name="Normal 5 20 4 10 3 7" xfId="25276" xr:uid="{00000000-0005-0000-0000-0000B7620000}"/>
    <cellStyle name="Normal 5 20 4 10 3 8" xfId="25277" xr:uid="{00000000-0005-0000-0000-0000B8620000}"/>
    <cellStyle name="Normal 5 20 4 10 4" xfId="25278" xr:uid="{00000000-0005-0000-0000-0000B9620000}"/>
    <cellStyle name="Normal 5 20 4 10 4 2" xfId="25279" xr:uid="{00000000-0005-0000-0000-0000BA620000}"/>
    <cellStyle name="Normal 5 20 4 10 4 3" xfId="25280" xr:uid="{00000000-0005-0000-0000-0000BB620000}"/>
    <cellStyle name="Normal 5 20 4 10 4 4" xfId="25281" xr:uid="{00000000-0005-0000-0000-0000BC620000}"/>
    <cellStyle name="Normal 5 20 4 10 4 5" xfId="25282" xr:uid="{00000000-0005-0000-0000-0000BD620000}"/>
    <cellStyle name="Normal 5 20 4 10 4 6" xfId="25283" xr:uid="{00000000-0005-0000-0000-0000BE620000}"/>
    <cellStyle name="Normal 5 20 4 10 4 7" xfId="25284" xr:uid="{00000000-0005-0000-0000-0000BF620000}"/>
    <cellStyle name="Normal 5 20 4 10 4 8" xfId="25285" xr:uid="{00000000-0005-0000-0000-0000C0620000}"/>
    <cellStyle name="Normal 5 20 4 10 5" xfId="25286" xr:uid="{00000000-0005-0000-0000-0000C1620000}"/>
    <cellStyle name="Normal 5 20 4 10 5 2" xfId="25287" xr:uid="{00000000-0005-0000-0000-0000C2620000}"/>
    <cellStyle name="Normal 5 20 4 10 5 3" xfId="25288" xr:uid="{00000000-0005-0000-0000-0000C3620000}"/>
    <cellStyle name="Normal 5 20 4 10 5 4" xfId="25289" xr:uid="{00000000-0005-0000-0000-0000C4620000}"/>
    <cellStyle name="Normal 5 20 4 10 5 5" xfId="25290" xr:uid="{00000000-0005-0000-0000-0000C5620000}"/>
    <cellStyle name="Normal 5 20 4 10 5 6" xfId="25291" xr:uid="{00000000-0005-0000-0000-0000C6620000}"/>
    <cellStyle name="Normal 5 20 4 10 5 7" xfId="25292" xr:uid="{00000000-0005-0000-0000-0000C7620000}"/>
    <cellStyle name="Normal 5 20 4 10 5 8" xfId="25293" xr:uid="{00000000-0005-0000-0000-0000C8620000}"/>
    <cellStyle name="Normal 5 20 4 10 6" xfId="25294" xr:uid="{00000000-0005-0000-0000-0000C9620000}"/>
    <cellStyle name="Normal 5 20 4 10 7" xfId="25295" xr:uid="{00000000-0005-0000-0000-0000CA620000}"/>
    <cellStyle name="Normal 5 20 4 10 8" xfId="25296" xr:uid="{00000000-0005-0000-0000-0000CB620000}"/>
    <cellStyle name="Normal 5 20 4 10 9" xfId="25297" xr:uid="{00000000-0005-0000-0000-0000CC620000}"/>
    <cellStyle name="Normal 5 20 4 11" xfId="25298" xr:uid="{00000000-0005-0000-0000-0000CD620000}"/>
    <cellStyle name="Normal 5 20 4 11 10" xfId="25299" xr:uid="{00000000-0005-0000-0000-0000CE620000}"/>
    <cellStyle name="Normal 5 20 4 11 11" xfId="25300" xr:uid="{00000000-0005-0000-0000-0000CF620000}"/>
    <cellStyle name="Normal 5 20 4 11 12" xfId="25301" xr:uid="{00000000-0005-0000-0000-0000D0620000}"/>
    <cellStyle name="Normal 5 20 4 11 2" xfId="25302" xr:uid="{00000000-0005-0000-0000-0000D1620000}"/>
    <cellStyle name="Normal 5 20 4 11 2 2" xfId="25303" xr:uid="{00000000-0005-0000-0000-0000D2620000}"/>
    <cellStyle name="Normal 5 20 4 11 2 3" xfId="25304" xr:uid="{00000000-0005-0000-0000-0000D3620000}"/>
    <cellStyle name="Normal 5 20 4 11 2 4" xfId="25305" xr:uid="{00000000-0005-0000-0000-0000D4620000}"/>
    <cellStyle name="Normal 5 20 4 11 2 5" xfId="25306" xr:uid="{00000000-0005-0000-0000-0000D5620000}"/>
    <cellStyle name="Normal 5 20 4 11 2 6" xfId="25307" xr:uid="{00000000-0005-0000-0000-0000D6620000}"/>
    <cellStyle name="Normal 5 20 4 11 2 7" xfId="25308" xr:uid="{00000000-0005-0000-0000-0000D7620000}"/>
    <cellStyle name="Normal 5 20 4 11 2 8" xfId="25309" xr:uid="{00000000-0005-0000-0000-0000D8620000}"/>
    <cellStyle name="Normal 5 20 4 11 3" xfId="25310" xr:uid="{00000000-0005-0000-0000-0000D9620000}"/>
    <cellStyle name="Normal 5 20 4 11 3 2" xfId="25311" xr:uid="{00000000-0005-0000-0000-0000DA620000}"/>
    <cellStyle name="Normal 5 20 4 11 3 3" xfId="25312" xr:uid="{00000000-0005-0000-0000-0000DB620000}"/>
    <cellStyle name="Normal 5 20 4 11 3 4" xfId="25313" xr:uid="{00000000-0005-0000-0000-0000DC620000}"/>
    <cellStyle name="Normal 5 20 4 11 3 5" xfId="25314" xr:uid="{00000000-0005-0000-0000-0000DD620000}"/>
    <cellStyle name="Normal 5 20 4 11 3 6" xfId="25315" xr:uid="{00000000-0005-0000-0000-0000DE620000}"/>
    <cellStyle name="Normal 5 20 4 11 3 7" xfId="25316" xr:uid="{00000000-0005-0000-0000-0000DF620000}"/>
    <cellStyle name="Normal 5 20 4 11 3 8" xfId="25317" xr:uid="{00000000-0005-0000-0000-0000E0620000}"/>
    <cellStyle name="Normal 5 20 4 11 4" xfId="25318" xr:uid="{00000000-0005-0000-0000-0000E1620000}"/>
    <cellStyle name="Normal 5 20 4 11 4 2" xfId="25319" xr:uid="{00000000-0005-0000-0000-0000E2620000}"/>
    <cellStyle name="Normal 5 20 4 11 4 3" xfId="25320" xr:uid="{00000000-0005-0000-0000-0000E3620000}"/>
    <cellStyle name="Normal 5 20 4 11 4 4" xfId="25321" xr:uid="{00000000-0005-0000-0000-0000E4620000}"/>
    <cellStyle name="Normal 5 20 4 11 4 5" xfId="25322" xr:uid="{00000000-0005-0000-0000-0000E5620000}"/>
    <cellStyle name="Normal 5 20 4 11 4 6" xfId="25323" xr:uid="{00000000-0005-0000-0000-0000E6620000}"/>
    <cellStyle name="Normal 5 20 4 11 4 7" xfId="25324" xr:uid="{00000000-0005-0000-0000-0000E7620000}"/>
    <cellStyle name="Normal 5 20 4 11 4 8" xfId="25325" xr:uid="{00000000-0005-0000-0000-0000E8620000}"/>
    <cellStyle name="Normal 5 20 4 11 5" xfId="25326" xr:uid="{00000000-0005-0000-0000-0000E9620000}"/>
    <cellStyle name="Normal 5 20 4 11 5 2" xfId="25327" xr:uid="{00000000-0005-0000-0000-0000EA620000}"/>
    <cellStyle name="Normal 5 20 4 11 5 3" xfId="25328" xr:uid="{00000000-0005-0000-0000-0000EB620000}"/>
    <cellStyle name="Normal 5 20 4 11 5 4" xfId="25329" xr:uid="{00000000-0005-0000-0000-0000EC620000}"/>
    <cellStyle name="Normal 5 20 4 11 5 5" xfId="25330" xr:uid="{00000000-0005-0000-0000-0000ED620000}"/>
    <cellStyle name="Normal 5 20 4 11 5 6" xfId="25331" xr:uid="{00000000-0005-0000-0000-0000EE620000}"/>
    <cellStyle name="Normal 5 20 4 11 5 7" xfId="25332" xr:uid="{00000000-0005-0000-0000-0000EF620000}"/>
    <cellStyle name="Normal 5 20 4 11 5 8" xfId="25333" xr:uid="{00000000-0005-0000-0000-0000F0620000}"/>
    <cellStyle name="Normal 5 20 4 11 6" xfId="25334" xr:uid="{00000000-0005-0000-0000-0000F1620000}"/>
    <cellStyle name="Normal 5 20 4 11 7" xfId="25335" xr:uid="{00000000-0005-0000-0000-0000F2620000}"/>
    <cellStyle name="Normal 5 20 4 11 8" xfId="25336" xr:uid="{00000000-0005-0000-0000-0000F3620000}"/>
    <cellStyle name="Normal 5 20 4 11 9" xfId="25337" xr:uid="{00000000-0005-0000-0000-0000F4620000}"/>
    <cellStyle name="Normal 5 20 4 12" xfId="25338" xr:uid="{00000000-0005-0000-0000-0000F5620000}"/>
    <cellStyle name="Normal 5 20 4 12 10" xfId="25339" xr:uid="{00000000-0005-0000-0000-0000F6620000}"/>
    <cellStyle name="Normal 5 20 4 12 11" xfId="25340" xr:uid="{00000000-0005-0000-0000-0000F7620000}"/>
    <cellStyle name="Normal 5 20 4 12 12" xfId="25341" xr:uid="{00000000-0005-0000-0000-0000F8620000}"/>
    <cellStyle name="Normal 5 20 4 12 2" xfId="25342" xr:uid="{00000000-0005-0000-0000-0000F9620000}"/>
    <cellStyle name="Normal 5 20 4 12 2 2" xfId="25343" xr:uid="{00000000-0005-0000-0000-0000FA620000}"/>
    <cellStyle name="Normal 5 20 4 12 2 3" xfId="25344" xr:uid="{00000000-0005-0000-0000-0000FB620000}"/>
    <cellStyle name="Normal 5 20 4 12 2 4" xfId="25345" xr:uid="{00000000-0005-0000-0000-0000FC620000}"/>
    <cellStyle name="Normal 5 20 4 12 2 5" xfId="25346" xr:uid="{00000000-0005-0000-0000-0000FD620000}"/>
    <cellStyle name="Normal 5 20 4 12 2 6" xfId="25347" xr:uid="{00000000-0005-0000-0000-0000FE620000}"/>
    <cellStyle name="Normal 5 20 4 12 2 7" xfId="25348" xr:uid="{00000000-0005-0000-0000-0000FF620000}"/>
    <cellStyle name="Normal 5 20 4 12 2 8" xfId="25349" xr:uid="{00000000-0005-0000-0000-000000630000}"/>
    <cellStyle name="Normal 5 20 4 12 3" xfId="25350" xr:uid="{00000000-0005-0000-0000-000001630000}"/>
    <cellStyle name="Normal 5 20 4 12 3 2" xfId="25351" xr:uid="{00000000-0005-0000-0000-000002630000}"/>
    <cellStyle name="Normal 5 20 4 12 3 3" xfId="25352" xr:uid="{00000000-0005-0000-0000-000003630000}"/>
    <cellStyle name="Normal 5 20 4 12 3 4" xfId="25353" xr:uid="{00000000-0005-0000-0000-000004630000}"/>
    <cellStyle name="Normal 5 20 4 12 3 5" xfId="25354" xr:uid="{00000000-0005-0000-0000-000005630000}"/>
    <cellStyle name="Normal 5 20 4 12 3 6" xfId="25355" xr:uid="{00000000-0005-0000-0000-000006630000}"/>
    <cellStyle name="Normal 5 20 4 12 3 7" xfId="25356" xr:uid="{00000000-0005-0000-0000-000007630000}"/>
    <cellStyle name="Normal 5 20 4 12 3 8" xfId="25357" xr:uid="{00000000-0005-0000-0000-000008630000}"/>
    <cellStyle name="Normal 5 20 4 12 4" xfId="25358" xr:uid="{00000000-0005-0000-0000-000009630000}"/>
    <cellStyle name="Normal 5 20 4 12 4 2" xfId="25359" xr:uid="{00000000-0005-0000-0000-00000A630000}"/>
    <cellStyle name="Normal 5 20 4 12 4 3" xfId="25360" xr:uid="{00000000-0005-0000-0000-00000B630000}"/>
    <cellStyle name="Normal 5 20 4 12 4 4" xfId="25361" xr:uid="{00000000-0005-0000-0000-00000C630000}"/>
    <cellStyle name="Normal 5 20 4 12 4 5" xfId="25362" xr:uid="{00000000-0005-0000-0000-00000D630000}"/>
    <cellStyle name="Normal 5 20 4 12 4 6" xfId="25363" xr:uid="{00000000-0005-0000-0000-00000E630000}"/>
    <cellStyle name="Normal 5 20 4 12 4 7" xfId="25364" xr:uid="{00000000-0005-0000-0000-00000F630000}"/>
    <cellStyle name="Normal 5 20 4 12 4 8" xfId="25365" xr:uid="{00000000-0005-0000-0000-000010630000}"/>
    <cellStyle name="Normal 5 20 4 12 5" xfId="25366" xr:uid="{00000000-0005-0000-0000-000011630000}"/>
    <cellStyle name="Normal 5 20 4 12 5 2" xfId="25367" xr:uid="{00000000-0005-0000-0000-000012630000}"/>
    <cellStyle name="Normal 5 20 4 12 5 3" xfId="25368" xr:uid="{00000000-0005-0000-0000-000013630000}"/>
    <cellStyle name="Normal 5 20 4 12 5 4" xfId="25369" xr:uid="{00000000-0005-0000-0000-000014630000}"/>
    <cellStyle name="Normal 5 20 4 12 5 5" xfId="25370" xr:uid="{00000000-0005-0000-0000-000015630000}"/>
    <cellStyle name="Normal 5 20 4 12 5 6" xfId="25371" xr:uid="{00000000-0005-0000-0000-000016630000}"/>
    <cellStyle name="Normal 5 20 4 12 5 7" xfId="25372" xr:uid="{00000000-0005-0000-0000-000017630000}"/>
    <cellStyle name="Normal 5 20 4 12 5 8" xfId="25373" xr:uid="{00000000-0005-0000-0000-000018630000}"/>
    <cellStyle name="Normal 5 20 4 12 6" xfId="25374" xr:uid="{00000000-0005-0000-0000-000019630000}"/>
    <cellStyle name="Normal 5 20 4 12 7" xfId="25375" xr:uid="{00000000-0005-0000-0000-00001A630000}"/>
    <cellStyle name="Normal 5 20 4 12 8" xfId="25376" xr:uid="{00000000-0005-0000-0000-00001B630000}"/>
    <cellStyle name="Normal 5 20 4 12 9" xfId="25377" xr:uid="{00000000-0005-0000-0000-00001C630000}"/>
    <cellStyle name="Normal 5 20 4 13" xfId="25378" xr:uid="{00000000-0005-0000-0000-00001D630000}"/>
    <cellStyle name="Normal 5 20 4 13 10" xfId="25379" xr:uid="{00000000-0005-0000-0000-00001E630000}"/>
    <cellStyle name="Normal 5 20 4 13 11" xfId="25380" xr:uid="{00000000-0005-0000-0000-00001F630000}"/>
    <cellStyle name="Normal 5 20 4 13 12" xfId="25381" xr:uid="{00000000-0005-0000-0000-000020630000}"/>
    <cellStyle name="Normal 5 20 4 13 2" xfId="25382" xr:uid="{00000000-0005-0000-0000-000021630000}"/>
    <cellStyle name="Normal 5 20 4 13 2 2" xfId="25383" xr:uid="{00000000-0005-0000-0000-000022630000}"/>
    <cellStyle name="Normal 5 20 4 13 2 3" xfId="25384" xr:uid="{00000000-0005-0000-0000-000023630000}"/>
    <cellStyle name="Normal 5 20 4 13 2 4" xfId="25385" xr:uid="{00000000-0005-0000-0000-000024630000}"/>
    <cellStyle name="Normal 5 20 4 13 2 5" xfId="25386" xr:uid="{00000000-0005-0000-0000-000025630000}"/>
    <cellStyle name="Normal 5 20 4 13 2 6" xfId="25387" xr:uid="{00000000-0005-0000-0000-000026630000}"/>
    <cellStyle name="Normal 5 20 4 13 2 7" xfId="25388" xr:uid="{00000000-0005-0000-0000-000027630000}"/>
    <cellStyle name="Normal 5 20 4 13 2 8" xfId="25389" xr:uid="{00000000-0005-0000-0000-000028630000}"/>
    <cellStyle name="Normal 5 20 4 13 3" xfId="25390" xr:uid="{00000000-0005-0000-0000-000029630000}"/>
    <cellStyle name="Normal 5 20 4 13 3 2" xfId="25391" xr:uid="{00000000-0005-0000-0000-00002A630000}"/>
    <cellStyle name="Normal 5 20 4 13 3 3" xfId="25392" xr:uid="{00000000-0005-0000-0000-00002B630000}"/>
    <cellStyle name="Normal 5 20 4 13 3 4" xfId="25393" xr:uid="{00000000-0005-0000-0000-00002C630000}"/>
    <cellStyle name="Normal 5 20 4 13 3 5" xfId="25394" xr:uid="{00000000-0005-0000-0000-00002D630000}"/>
    <cellStyle name="Normal 5 20 4 13 3 6" xfId="25395" xr:uid="{00000000-0005-0000-0000-00002E630000}"/>
    <cellStyle name="Normal 5 20 4 13 3 7" xfId="25396" xr:uid="{00000000-0005-0000-0000-00002F630000}"/>
    <cellStyle name="Normal 5 20 4 13 3 8" xfId="25397" xr:uid="{00000000-0005-0000-0000-000030630000}"/>
    <cellStyle name="Normal 5 20 4 13 4" xfId="25398" xr:uid="{00000000-0005-0000-0000-000031630000}"/>
    <cellStyle name="Normal 5 20 4 13 4 2" xfId="25399" xr:uid="{00000000-0005-0000-0000-000032630000}"/>
    <cellStyle name="Normal 5 20 4 13 4 3" xfId="25400" xr:uid="{00000000-0005-0000-0000-000033630000}"/>
    <cellStyle name="Normal 5 20 4 13 4 4" xfId="25401" xr:uid="{00000000-0005-0000-0000-000034630000}"/>
    <cellStyle name="Normal 5 20 4 13 4 5" xfId="25402" xr:uid="{00000000-0005-0000-0000-000035630000}"/>
    <cellStyle name="Normal 5 20 4 13 4 6" xfId="25403" xr:uid="{00000000-0005-0000-0000-000036630000}"/>
    <cellStyle name="Normal 5 20 4 13 4 7" xfId="25404" xr:uid="{00000000-0005-0000-0000-000037630000}"/>
    <cellStyle name="Normal 5 20 4 13 4 8" xfId="25405" xr:uid="{00000000-0005-0000-0000-000038630000}"/>
    <cellStyle name="Normal 5 20 4 13 5" xfId="25406" xr:uid="{00000000-0005-0000-0000-000039630000}"/>
    <cellStyle name="Normal 5 20 4 13 5 2" xfId="25407" xr:uid="{00000000-0005-0000-0000-00003A630000}"/>
    <cellStyle name="Normal 5 20 4 13 5 3" xfId="25408" xr:uid="{00000000-0005-0000-0000-00003B630000}"/>
    <cellStyle name="Normal 5 20 4 13 5 4" xfId="25409" xr:uid="{00000000-0005-0000-0000-00003C630000}"/>
    <cellStyle name="Normal 5 20 4 13 5 5" xfId="25410" xr:uid="{00000000-0005-0000-0000-00003D630000}"/>
    <cellStyle name="Normal 5 20 4 13 5 6" xfId="25411" xr:uid="{00000000-0005-0000-0000-00003E630000}"/>
    <cellStyle name="Normal 5 20 4 13 5 7" xfId="25412" xr:uid="{00000000-0005-0000-0000-00003F630000}"/>
    <cellStyle name="Normal 5 20 4 13 5 8" xfId="25413" xr:uid="{00000000-0005-0000-0000-000040630000}"/>
    <cellStyle name="Normal 5 20 4 13 6" xfId="25414" xr:uid="{00000000-0005-0000-0000-000041630000}"/>
    <cellStyle name="Normal 5 20 4 13 7" xfId="25415" xr:uid="{00000000-0005-0000-0000-000042630000}"/>
    <cellStyle name="Normal 5 20 4 13 8" xfId="25416" xr:uid="{00000000-0005-0000-0000-000043630000}"/>
    <cellStyle name="Normal 5 20 4 13 9" xfId="25417" xr:uid="{00000000-0005-0000-0000-000044630000}"/>
    <cellStyle name="Normal 5 20 4 14" xfId="25418" xr:uid="{00000000-0005-0000-0000-000045630000}"/>
    <cellStyle name="Normal 5 20 4 14 2" xfId="25419" xr:uid="{00000000-0005-0000-0000-000046630000}"/>
    <cellStyle name="Normal 5 20 4 14 3" xfId="25420" xr:uid="{00000000-0005-0000-0000-000047630000}"/>
    <cellStyle name="Normal 5 20 4 14 4" xfId="25421" xr:uid="{00000000-0005-0000-0000-000048630000}"/>
    <cellStyle name="Normal 5 20 4 14 5" xfId="25422" xr:uid="{00000000-0005-0000-0000-000049630000}"/>
    <cellStyle name="Normal 5 20 4 14 6" xfId="25423" xr:uid="{00000000-0005-0000-0000-00004A630000}"/>
    <cellStyle name="Normal 5 20 4 14 7" xfId="25424" xr:uid="{00000000-0005-0000-0000-00004B630000}"/>
    <cellStyle name="Normal 5 20 4 14 8" xfId="25425" xr:uid="{00000000-0005-0000-0000-00004C630000}"/>
    <cellStyle name="Normal 5 20 4 15" xfId="25426" xr:uid="{00000000-0005-0000-0000-00004D630000}"/>
    <cellStyle name="Normal 5 20 4 15 2" xfId="25427" xr:uid="{00000000-0005-0000-0000-00004E630000}"/>
    <cellStyle name="Normal 5 20 4 15 3" xfId="25428" xr:uid="{00000000-0005-0000-0000-00004F630000}"/>
    <cellStyle name="Normal 5 20 4 15 4" xfId="25429" xr:uid="{00000000-0005-0000-0000-000050630000}"/>
    <cellStyle name="Normal 5 20 4 15 5" xfId="25430" xr:uid="{00000000-0005-0000-0000-000051630000}"/>
    <cellStyle name="Normal 5 20 4 15 6" xfId="25431" xr:uid="{00000000-0005-0000-0000-000052630000}"/>
    <cellStyle name="Normal 5 20 4 15 7" xfId="25432" xr:uid="{00000000-0005-0000-0000-000053630000}"/>
    <cellStyle name="Normal 5 20 4 15 8" xfId="25433" xr:uid="{00000000-0005-0000-0000-000054630000}"/>
    <cellStyle name="Normal 5 20 4 16" xfId="25434" xr:uid="{00000000-0005-0000-0000-000055630000}"/>
    <cellStyle name="Normal 5 20 4 16 2" xfId="25435" xr:uid="{00000000-0005-0000-0000-000056630000}"/>
    <cellStyle name="Normal 5 20 4 16 3" xfId="25436" xr:uid="{00000000-0005-0000-0000-000057630000}"/>
    <cellStyle name="Normal 5 20 4 16 4" xfId="25437" xr:uid="{00000000-0005-0000-0000-000058630000}"/>
    <cellStyle name="Normal 5 20 4 16 5" xfId="25438" xr:uid="{00000000-0005-0000-0000-000059630000}"/>
    <cellStyle name="Normal 5 20 4 16 6" xfId="25439" xr:uid="{00000000-0005-0000-0000-00005A630000}"/>
    <cellStyle name="Normal 5 20 4 16 7" xfId="25440" xr:uid="{00000000-0005-0000-0000-00005B630000}"/>
    <cellStyle name="Normal 5 20 4 16 8" xfId="25441" xr:uid="{00000000-0005-0000-0000-00005C630000}"/>
    <cellStyle name="Normal 5 20 4 17" xfId="25442" xr:uid="{00000000-0005-0000-0000-00005D630000}"/>
    <cellStyle name="Normal 5 20 4 17 2" xfId="25443" xr:uid="{00000000-0005-0000-0000-00005E630000}"/>
    <cellStyle name="Normal 5 20 4 17 3" xfId="25444" xr:uid="{00000000-0005-0000-0000-00005F630000}"/>
    <cellStyle name="Normal 5 20 4 17 4" xfId="25445" xr:uid="{00000000-0005-0000-0000-000060630000}"/>
    <cellStyle name="Normal 5 20 4 17 5" xfId="25446" xr:uid="{00000000-0005-0000-0000-000061630000}"/>
    <cellStyle name="Normal 5 20 4 17 6" xfId="25447" xr:uid="{00000000-0005-0000-0000-000062630000}"/>
    <cellStyle name="Normal 5 20 4 17 7" xfId="25448" xr:uid="{00000000-0005-0000-0000-000063630000}"/>
    <cellStyle name="Normal 5 20 4 17 8" xfId="25449" xr:uid="{00000000-0005-0000-0000-000064630000}"/>
    <cellStyle name="Normal 5 20 4 18" xfId="25450" xr:uid="{00000000-0005-0000-0000-000065630000}"/>
    <cellStyle name="Normal 5 20 4 19" xfId="25451" xr:uid="{00000000-0005-0000-0000-000066630000}"/>
    <cellStyle name="Normal 5 20 4 2" xfId="25452" xr:uid="{00000000-0005-0000-0000-000067630000}"/>
    <cellStyle name="Normal 5 20 4 2 10" xfId="25453" xr:uid="{00000000-0005-0000-0000-000068630000}"/>
    <cellStyle name="Normal 5 20 4 2 11" xfId="25454" xr:uid="{00000000-0005-0000-0000-000069630000}"/>
    <cellStyle name="Normal 5 20 4 2 12" xfId="25455" xr:uid="{00000000-0005-0000-0000-00006A630000}"/>
    <cellStyle name="Normal 5 20 4 2 2" xfId="25456" xr:uid="{00000000-0005-0000-0000-00006B630000}"/>
    <cellStyle name="Normal 5 20 4 2 2 2" xfId="25457" xr:uid="{00000000-0005-0000-0000-00006C630000}"/>
    <cellStyle name="Normal 5 20 4 2 2 3" xfId="25458" xr:uid="{00000000-0005-0000-0000-00006D630000}"/>
    <cellStyle name="Normal 5 20 4 2 2 4" xfId="25459" xr:uid="{00000000-0005-0000-0000-00006E630000}"/>
    <cellStyle name="Normal 5 20 4 2 2 5" xfId="25460" xr:uid="{00000000-0005-0000-0000-00006F630000}"/>
    <cellStyle name="Normal 5 20 4 2 2 6" xfId="25461" xr:uid="{00000000-0005-0000-0000-000070630000}"/>
    <cellStyle name="Normal 5 20 4 2 2 7" xfId="25462" xr:uid="{00000000-0005-0000-0000-000071630000}"/>
    <cellStyle name="Normal 5 20 4 2 2 8" xfId="25463" xr:uid="{00000000-0005-0000-0000-000072630000}"/>
    <cellStyle name="Normal 5 20 4 2 3" xfId="25464" xr:uid="{00000000-0005-0000-0000-000073630000}"/>
    <cellStyle name="Normal 5 20 4 2 3 2" xfId="25465" xr:uid="{00000000-0005-0000-0000-000074630000}"/>
    <cellStyle name="Normal 5 20 4 2 3 3" xfId="25466" xr:uid="{00000000-0005-0000-0000-000075630000}"/>
    <cellStyle name="Normal 5 20 4 2 3 4" xfId="25467" xr:uid="{00000000-0005-0000-0000-000076630000}"/>
    <cellStyle name="Normal 5 20 4 2 3 5" xfId="25468" xr:uid="{00000000-0005-0000-0000-000077630000}"/>
    <cellStyle name="Normal 5 20 4 2 3 6" xfId="25469" xr:uid="{00000000-0005-0000-0000-000078630000}"/>
    <cellStyle name="Normal 5 20 4 2 3 7" xfId="25470" xr:uid="{00000000-0005-0000-0000-000079630000}"/>
    <cellStyle name="Normal 5 20 4 2 3 8" xfId="25471" xr:uid="{00000000-0005-0000-0000-00007A630000}"/>
    <cellStyle name="Normal 5 20 4 2 4" xfId="25472" xr:uid="{00000000-0005-0000-0000-00007B630000}"/>
    <cellStyle name="Normal 5 20 4 2 4 2" xfId="25473" xr:uid="{00000000-0005-0000-0000-00007C630000}"/>
    <cellStyle name="Normal 5 20 4 2 4 3" xfId="25474" xr:uid="{00000000-0005-0000-0000-00007D630000}"/>
    <cellStyle name="Normal 5 20 4 2 4 4" xfId="25475" xr:uid="{00000000-0005-0000-0000-00007E630000}"/>
    <cellStyle name="Normal 5 20 4 2 4 5" xfId="25476" xr:uid="{00000000-0005-0000-0000-00007F630000}"/>
    <cellStyle name="Normal 5 20 4 2 4 6" xfId="25477" xr:uid="{00000000-0005-0000-0000-000080630000}"/>
    <cellStyle name="Normal 5 20 4 2 4 7" xfId="25478" xr:uid="{00000000-0005-0000-0000-000081630000}"/>
    <cellStyle name="Normal 5 20 4 2 4 8" xfId="25479" xr:uid="{00000000-0005-0000-0000-000082630000}"/>
    <cellStyle name="Normal 5 20 4 2 5" xfId="25480" xr:uid="{00000000-0005-0000-0000-000083630000}"/>
    <cellStyle name="Normal 5 20 4 2 5 2" xfId="25481" xr:uid="{00000000-0005-0000-0000-000084630000}"/>
    <cellStyle name="Normal 5 20 4 2 5 3" xfId="25482" xr:uid="{00000000-0005-0000-0000-000085630000}"/>
    <cellStyle name="Normal 5 20 4 2 5 4" xfId="25483" xr:uid="{00000000-0005-0000-0000-000086630000}"/>
    <cellStyle name="Normal 5 20 4 2 5 5" xfId="25484" xr:uid="{00000000-0005-0000-0000-000087630000}"/>
    <cellStyle name="Normal 5 20 4 2 5 6" xfId="25485" xr:uid="{00000000-0005-0000-0000-000088630000}"/>
    <cellStyle name="Normal 5 20 4 2 5 7" xfId="25486" xr:uid="{00000000-0005-0000-0000-000089630000}"/>
    <cellStyle name="Normal 5 20 4 2 5 8" xfId="25487" xr:uid="{00000000-0005-0000-0000-00008A630000}"/>
    <cellStyle name="Normal 5 20 4 2 6" xfId="25488" xr:uid="{00000000-0005-0000-0000-00008B630000}"/>
    <cellStyle name="Normal 5 20 4 2 7" xfId="25489" xr:uid="{00000000-0005-0000-0000-00008C630000}"/>
    <cellStyle name="Normal 5 20 4 2 8" xfId="25490" xr:uid="{00000000-0005-0000-0000-00008D630000}"/>
    <cellStyle name="Normal 5 20 4 2 9" xfId="25491" xr:uid="{00000000-0005-0000-0000-00008E630000}"/>
    <cellStyle name="Normal 5 20 4 20" xfId="25492" xr:uid="{00000000-0005-0000-0000-00008F630000}"/>
    <cellStyle name="Normal 5 20 4 21" xfId="25493" xr:uid="{00000000-0005-0000-0000-000090630000}"/>
    <cellStyle name="Normal 5 20 4 22" xfId="25494" xr:uid="{00000000-0005-0000-0000-000091630000}"/>
    <cellStyle name="Normal 5 20 4 23" xfId="25495" xr:uid="{00000000-0005-0000-0000-000092630000}"/>
    <cellStyle name="Normal 5 20 4 24" xfId="25496" xr:uid="{00000000-0005-0000-0000-000093630000}"/>
    <cellStyle name="Normal 5 20 4 3" xfId="25497" xr:uid="{00000000-0005-0000-0000-000094630000}"/>
    <cellStyle name="Normal 5 20 4 3 10" xfId="25498" xr:uid="{00000000-0005-0000-0000-000095630000}"/>
    <cellStyle name="Normal 5 20 4 3 11" xfId="25499" xr:uid="{00000000-0005-0000-0000-000096630000}"/>
    <cellStyle name="Normal 5 20 4 3 12" xfId="25500" xr:uid="{00000000-0005-0000-0000-000097630000}"/>
    <cellStyle name="Normal 5 20 4 3 2" xfId="25501" xr:uid="{00000000-0005-0000-0000-000098630000}"/>
    <cellStyle name="Normal 5 20 4 3 2 2" xfId="25502" xr:uid="{00000000-0005-0000-0000-000099630000}"/>
    <cellStyle name="Normal 5 20 4 3 2 3" xfId="25503" xr:uid="{00000000-0005-0000-0000-00009A630000}"/>
    <cellStyle name="Normal 5 20 4 3 2 4" xfId="25504" xr:uid="{00000000-0005-0000-0000-00009B630000}"/>
    <cellStyle name="Normal 5 20 4 3 2 5" xfId="25505" xr:uid="{00000000-0005-0000-0000-00009C630000}"/>
    <cellStyle name="Normal 5 20 4 3 2 6" xfId="25506" xr:uid="{00000000-0005-0000-0000-00009D630000}"/>
    <cellStyle name="Normal 5 20 4 3 2 7" xfId="25507" xr:uid="{00000000-0005-0000-0000-00009E630000}"/>
    <cellStyle name="Normal 5 20 4 3 2 8" xfId="25508" xr:uid="{00000000-0005-0000-0000-00009F630000}"/>
    <cellStyle name="Normal 5 20 4 3 3" xfId="25509" xr:uid="{00000000-0005-0000-0000-0000A0630000}"/>
    <cellStyle name="Normal 5 20 4 3 3 2" xfId="25510" xr:uid="{00000000-0005-0000-0000-0000A1630000}"/>
    <cellStyle name="Normal 5 20 4 3 3 3" xfId="25511" xr:uid="{00000000-0005-0000-0000-0000A2630000}"/>
    <cellStyle name="Normal 5 20 4 3 3 4" xfId="25512" xr:uid="{00000000-0005-0000-0000-0000A3630000}"/>
    <cellStyle name="Normal 5 20 4 3 3 5" xfId="25513" xr:uid="{00000000-0005-0000-0000-0000A4630000}"/>
    <cellStyle name="Normal 5 20 4 3 3 6" xfId="25514" xr:uid="{00000000-0005-0000-0000-0000A5630000}"/>
    <cellStyle name="Normal 5 20 4 3 3 7" xfId="25515" xr:uid="{00000000-0005-0000-0000-0000A6630000}"/>
    <cellStyle name="Normal 5 20 4 3 3 8" xfId="25516" xr:uid="{00000000-0005-0000-0000-0000A7630000}"/>
    <cellStyle name="Normal 5 20 4 3 4" xfId="25517" xr:uid="{00000000-0005-0000-0000-0000A8630000}"/>
    <cellStyle name="Normal 5 20 4 3 4 2" xfId="25518" xr:uid="{00000000-0005-0000-0000-0000A9630000}"/>
    <cellStyle name="Normal 5 20 4 3 4 3" xfId="25519" xr:uid="{00000000-0005-0000-0000-0000AA630000}"/>
    <cellStyle name="Normal 5 20 4 3 4 4" xfId="25520" xr:uid="{00000000-0005-0000-0000-0000AB630000}"/>
    <cellStyle name="Normal 5 20 4 3 4 5" xfId="25521" xr:uid="{00000000-0005-0000-0000-0000AC630000}"/>
    <cellStyle name="Normal 5 20 4 3 4 6" xfId="25522" xr:uid="{00000000-0005-0000-0000-0000AD630000}"/>
    <cellStyle name="Normal 5 20 4 3 4 7" xfId="25523" xr:uid="{00000000-0005-0000-0000-0000AE630000}"/>
    <cellStyle name="Normal 5 20 4 3 4 8" xfId="25524" xr:uid="{00000000-0005-0000-0000-0000AF630000}"/>
    <cellStyle name="Normal 5 20 4 3 5" xfId="25525" xr:uid="{00000000-0005-0000-0000-0000B0630000}"/>
    <cellStyle name="Normal 5 20 4 3 5 2" xfId="25526" xr:uid="{00000000-0005-0000-0000-0000B1630000}"/>
    <cellStyle name="Normal 5 20 4 3 5 3" xfId="25527" xr:uid="{00000000-0005-0000-0000-0000B2630000}"/>
    <cellStyle name="Normal 5 20 4 3 5 4" xfId="25528" xr:uid="{00000000-0005-0000-0000-0000B3630000}"/>
    <cellStyle name="Normal 5 20 4 3 5 5" xfId="25529" xr:uid="{00000000-0005-0000-0000-0000B4630000}"/>
    <cellStyle name="Normal 5 20 4 3 5 6" xfId="25530" xr:uid="{00000000-0005-0000-0000-0000B5630000}"/>
    <cellStyle name="Normal 5 20 4 3 5 7" xfId="25531" xr:uid="{00000000-0005-0000-0000-0000B6630000}"/>
    <cellStyle name="Normal 5 20 4 3 5 8" xfId="25532" xr:uid="{00000000-0005-0000-0000-0000B7630000}"/>
    <cellStyle name="Normal 5 20 4 3 6" xfId="25533" xr:uid="{00000000-0005-0000-0000-0000B8630000}"/>
    <cellStyle name="Normal 5 20 4 3 7" xfId="25534" xr:uid="{00000000-0005-0000-0000-0000B9630000}"/>
    <cellStyle name="Normal 5 20 4 3 8" xfId="25535" xr:uid="{00000000-0005-0000-0000-0000BA630000}"/>
    <cellStyle name="Normal 5 20 4 3 9" xfId="25536" xr:uid="{00000000-0005-0000-0000-0000BB630000}"/>
    <cellStyle name="Normal 5 20 4 4" xfId="25537" xr:uid="{00000000-0005-0000-0000-0000BC630000}"/>
    <cellStyle name="Normal 5 20 4 4 10" xfId="25538" xr:uid="{00000000-0005-0000-0000-0000BD630000}"/>
    <cellStyle name="Normal 5 20 4 4 11" xfId="25539" xr:uid="{00000000-0005-0000-0000-0000BE630000}"/>
    <cellStyle name="Normal 5 20 4 4 12" xfId="25540" xr:uid="{00000000-0005-0000-0000-0000BF630000}"/>
    <cellStyle name="Normal 5 20 4 4 2" xfId="25541" xr:uid="{00000000-0005-0000-0000-0000C0630000}"/>
    <cellStyle name="Normal 5 20 4 4 2 2" xfId="25542" xr:uid="{00000000-0005-0000-0000-0000C1630000}"/>
    <cellStyle name="Normal 5 20 4 4 2 3" xfId="25543" xr:uid="{00000000-0005-0000-0000-0000C2630000}"/>
    <cellStyle name="Normal 5 20 4 4 2 4" xfId="25544" xr:uid="{00000000-0005-0000-0000-0000C3630000}"/>
    <cellStyle name="Normal 5 20 4 4 2 5" xfId="25545" xr:uid="{00000000-0005-0000-0000-0000C4630000}"/>
    <cellStyle name="Normal 5 20 4 4 2 6" xfId="25546" xr:uid="{00000000-0005-0000-0000-0000C5630000}"/>
    <cellStyle name="Normal 5 20 4 4 2 7" xfId="25547" xr:uid="{00000000-0005-0000-0000-0000C6630000}"/>
    <cellStyle name="Normal 5 20 4 4 2 8" xfId="25548" xr:uid="{00000000-0005-0000-0000-0000C7630000}"/>
    <cellStyle name="Normal 5 20 4 4 3" xfId="25549" xr:uid="{00000000-0005-0000-0000-0000C8630000}"/>
    <cellStyle name="Normal 5 20 4 4 3 2" xfId="25550" xr:uid="{00000000-0005-0000-0000-0000C9630000}"/>
    <cellStyle name="Normal 5 20 4 4 3 3" xfId="25551" xr:uid="{00000000-0005-0000-0000-0000CA630000}"/>
    <cellStyle name="Normal 5 20 4 4 3 4" xfId="25552" xr:uid="{00000000-0005-0000-0000-0000CB630000}"/>
    <cellStyle name="Normal 5 20 4 4 3 5" xfId="25553" xr:uid="{00000000-0005-0000-0000-0000CC630000}"/>
    <cellStyle name="Normal 5 20 4 4 3 6" xfId="25554" xr:uid="{00000000-0005-0000-0000-0000CD630000}"/>
    <cellStyle name="Normal 5 20 4 4 3 7" xfId="25555" xr:uid="{00000000-0005-0000-0000-0000CE630000}"/>
    <cellStyle name="Normal 5 20 4 4 3 8" xfId="25556" xr:uid="{00000000-0005-0000-0000-0000CF630000}"/>
    <cellStyle name="Normal 5 20 4 4 4" xfId="25557" xr:uid="{00000000-0005-0000-0000-0000D0630000}"/>
    <cellStyle name="Normal 5 20 4 4 4 2" xfId="25558" xr:uid="{00000000-0005-0000-0000-0000D1630000}"/>
    <cellStyle name="Normal 5 20 4 4 4 3" xfId="25559" xr:uid="{00000000-0005-0000-0000-0000D2630000}"/>
    <cellStyle name="Normal 5 20 4 4 4 4" xfId="25560" xr:uid="{00000000-0005-0000-0000-0000D3630000}"/>
    <cellStyle name="Normal 5 20 4 4 4 5" xfId="25561" xr:uid="{00000000-0005-0000-0000-0000D4630000}"/>
    <cellStyle name="Normal 5 20 4 4 4 6" xfId="25562" xr:uid="{00000000-0005-0000-0000-0000D5630000}"/>
    <cellStyle name="Normal 5 20 4 4 4 7" xfId="25563" xr:uid="{00000000-0005-0000-0000-0000D6630000}"/>
    <cellStyle name="Normal 5 20 4 4 4 8" xfId="25564" xr:uid="{00000000-0005-0000-0000-0000D7630000}"/>
    <cellStyle name="Normal 5 20 4 4 5" xfId="25565" xr:uid="{00000000-0005-0000-0000-0000D8630000}"/>
    <cellStyle name="Normal 5 20 4 4 5 2" xfId="25566" xr:uid="{00000000-0005-0000-0000-0000D9630000}"/>
    <cellStyle name="Normal 5 20 4 4 5 3" xfId="25567" xr:uid="{00000000-0005-0000-0000-0000DA630000}"/>
    <cellStyle name="Normal 5 20 4 4 5 4" xfId="25568" xr:uid="{00000000-0005-0000-0000-0000DB630000}"/>
    <cellStyle name="Normal 5 20 4 4 5 5" xfId="25569" xr:uid="{00000000-0005-0000-0000-0000DC630000}"/>
    <cellStyle name="Normal 5 20 4 4 5 6" xfId="25570" xr:uid="{00000000-0005-0000-0000-0000DD630000}"/>
    <cellStyle name="Normal 5 20 4 4 5 7" xfId="25571" xr:uid="{00000000-0005-0000-0000-0000DE630000}"/>
    <cellStyle name="Normal 5 20 4 4 5 8" xfId="25572" xr:uid="{00000000-0005-0000-0000-0000DF630000}"/>
    <cellStyle name="Normal 5 20 4 4 6" xfId="25573" xr:uid="{00000000-0005-0000-0000-0000E0630000}"/>
    <cellStyle name="Normal 5 20 4 4 7" xfId="25574" xr:uid="{00000000-0005-0000-0000-0000E1630000}"/>
    <cellStyle name="Normal 5 20 4 4 8" xfId="25575" xr:uid="{00000000-0005-0000-0000-0000E2630000}"/>
    <cellStyle name="Normal 5 20 4 4 9" xfId="25576" xr:uid="{00000000-0005-0000-0000-0000E3630000}"/>
    <cellStyle name="Normal 5 20 4 5" xfId="25577" xr:uid="{00000000-0005-0000-0000-0000E4630000}"/>
    <cellStyle name="Normal 5 20 4 5 10" xfId="25578" xr:uid="{00000000-0005-0000-0000-0000E5630000}"/>
    <cellStyle name="Normal 5 20 4 5 11" xfId="25579" xr:uid="{00000000-0005-0000-0000-0000E6630000}"/>
    <cellStyle name="Normal 5 20 4 5 12" xfId="25580" xr:uid="{00000000-0005-0000-0000-0000E7630000}"/>
    <cellStyle name="Normal 5 20 4 5 2" xfId="25581" xr:uid="{00000000-0005-0000-0000-0000E8630000}"/>
    <cellStyle name="Normal 5 20 4 5 2 2" xfId="25582" xr:uid="{00000000-0005-0000-0000-0000E9630000}"/>
    <cellStyle name="Normal 5 20 4 5 2 3" xfId="25583" xr:uid="{00000000-0005-0000-0000-0000EA630000}"/>
    <cellStyle name="Normal 5 20 4 5 2 4" xfId="25584" xr:uid="{00000000-0005-0000-0000-0000EB630000}"/>
    <cellStyle name="Normal 5 20 4 5 2 5" xfId="25585" xr:uid="{00000000-0005-0000-0000-0000EC630000}"/>
    <cellStyle name="Normal 5 20 4 5 2 6" xfId="25586" xr:uid="{00000000-0005-0000-0000-0000ED630000}"/>
    <cellStyle name="Normal 5 20 4 5 2 7" xfId="25587" xr:uid="{00000000-0005-0000-0000-0000EE630000}"/>
    <cellStyle name="Normal 5 20 4 5 2 8" xfId="25588" xr:uid="{00000000-0005-0000-0000-0000EF630000}"/>
    <cellStyle name="Normal 5 20 4 5 3" xfId="25589" xr:uid="{00000000-0005-0000-0000-0000F0630000}"/>
    <cellStyle name="Normal 5 20 4 5 3 2" xfId="25590" xr:uid="{00000000-0005-0000-0000-0000F1630000}"/>
    <cellStyle name="Normal 5 20 4 5 3 3" xfId="25591" xr:uid="{00000000-0005-0000-0000-0000F2630000}"/>
    <cellStyle name="Normal 5 20 4 5 3 4" xfId="25592" xr:uid="{00000000-0005-0000-0000-0000F3630000}"/>
    <cellStyle name="Normal 5 20 4 5 3 5" xfId="25593" xr:uid="{00000000-0005-0000-0000-0000F4630000}"/>
    <cellStyle name="Normal 5 20 4 5 3 6" xfId="25594" xr:uid="{00000000-0005-0000-0000-0000F5630000}"/>
    <cellStyle name="Normal 5 20 4 5 3 7" xfId="25595" xr:uid="{00000000-0005-0000-0000-0000F6630000}"/>
    <cellStyle name="Normal 5 20 4 5 3 8" xfId="25596" xr:uid="{00000000-0005-0000-0000-0000F7630000}"/>
    <cellStyle name="Normal 5 20 4 5 4" xfId="25597" xr:uid="{00000000-0005-0000-0000-0000F8630000}"/>
    <cellStyle name="Normal 5 20 4 5 4 2" xfId="25598" xr:uid="{00000000-0005-0000-0000-0000F9630000}"/>
    <cellStyle name="Normal 5 20 4 5 4 3" xfId="25599" xr:uid="{00000000-0005-0000-0000-0000FA630000}"/>
    <cellStyle name="Normal 5 20 4 5 4 4" xfId="25600" xr:uid="{00000000-0005-0000-0000-0000FB630000}"/>
    <cellStyle name="Normal 5 20 4 5 4 5" xfId="25601" xr:uid="{00000000-0005-0000-0000-0000FC630000}"/>
    <cellStyle name="Normal 5 20 4 5 4 6" xfId="25602" xr:uid="{00000000-0005-0000-0000-0000FD630000}"/>
    <cellStyle name="Normal 5 20 4 5 4 7" xfId="25603" xr:uid="{00000000-0005-0000-0000-0000FE630000}"/>
    <cellStyle name="Normal 5 20 4 5 4 8" xfId="25604" xr:uid="{00000000-0005-0000-0000-0000FF630000}"/>
    <cellStyle name="Normal 5 20 4 5 5" xfId="25605" xr:uid="{00000000-0005-0000-0000-000000640000}"/>
    <cellStyle name="Normal 5 20 4 5 5 2" xfId="25606" xr:uid="{00000000-0005-0000-0000-000001640000}"/>
    <cellStyle name="Normal 5 20 4 5 5 3" xfId="25607" xr:uid="{00000000-0005-0000-0000-000002640000}"/>
    <cellStyle name="Normal 5 20 4 5 5 4" xfId="25608" xr:uid="{00000000-0005-0000-0000-000003640000}"/>
    <cellStyle name="Normal 5 20 4 5 5 5" xfId="25609" xr:uid="{00000000-0005-0000-0000-000004640000}"/>
    <cellStyle name="Normal 5 20 4 5 5 6" xfId="25610" xr:uid="{00000000-0005-0000-0000-000005640000}"/>
    <cellStyle name="Normal 5 20 4 5 5 7" xfId="25611" xr:uid="{00000000-0005-0000-0000-000006640000}"/>
    <cellStyle name="Normal 5 20 4 5 5 8" xfId="25612" xr:uid="{00000000-0005-0000-0000-000007640000}"/>
    <cellStyle name="Normal 5 20 4 5 6" xfId="25613" xr:uid="{00000000-0005-0000-0000-000008640000}"/>
    <cellStyle name="Normal 5 20 4 5 7" xfId="25614" xr:uid="{00000000-0005-0000-0000-000009640000}"/>
    <cellStyle name="Normal 5 20 4 5 8" xfId="25615" xr:uid="{00000000-0005-0000-0000-00000A640000}"/>
    <cellStyle name="Normal 5 20 4 5 9" xfId="25616" xr:uid="{00000000-0005-0000-0000-00000B640000}"/>
    <cellStyle name="Normal 5 20 4 6" xfId="25617" xr:uid="{00000000-0005-0000-0000-00000C640000}"/>
    <cellStyle name="Normal 5 20 4 6 10" xfId="25618" xr:uid="{00000000-0005-0000-0000-00000D640000}"/>
    <cellStyle name="Normal 5 20 4 6 11" xfId="25619" xr:uid="{00000000-0005-0000-0000-00000E640000}"/>
    <cellStyle name="Normal 5 20 4 6 12" xfId="25620" xr:uid="{00000000-0005-0000-0000-00000F640000}"/>
    <cellStyle name="Normal 5 20 4 6 2" xfId="25621" xr:uid="{00000000-0005-0000-0000-000010640000}"/>
    <cellStyle name="Normal 5 20 4 6 2 2" xfId="25622" xr:uid="{00000000-0005-0000-0000-000011640000}"/>
    <cellStyle name="Normal 5 20 4 6 2 3" xfId="25623" xr:uid="{00000000-0005-0000-0000-000012640000}"/>
    <cellStyle name="Normal 5 20 4 6 2 4" xfId="25624" xr:uid="{00000000-0005-0000-0000-000013640000}"/>
    <cellStyle name="Normal 5 20 4 6 2 5" xfId="25625" xr:uid="{00000000-0005-0000-0000-000014640000}"/>
    <cellStyle name="Normal 5 20 4 6 2 6" xfId="25626" xr:uid="{00000000-0005-0000-0000-000015640000}"/>
    <cellStyle name="Normal 5 20 4 6 2 7" xfId="25627" xr:uid="{00000000-0005-0000-0000-000016640000}"/>
    <cellStyle name="Normal 5 20 4 6 2 8" xfId="25628" xr:uid="{00000000-0005-0000-0000-000017640000}"/>
    <cellStyle name="Normal 5 20 4 6 3" xfId="25629" xr:uid="{00000000-0005-0000-0000-000018640000}"/>
    <cellStyle name="Normal 5 20 4 6 3 2" xfId="25630" xr:uid="{00000000-0005-0000-0000-000019640000}"/>
    <cellStyle name="Normal 5 20 4 6 3 3" xfId="25631" xr:uid="{00000000-0005-0000-0000-00001A640000}"/>
    <cellStyle name="Normal 5 20 4 6 3 4" xfId="25632" xr:uid="{00000000-0005-0000-0000-00001B640000}"/>
    <cellStyle name="Normal 5 20 4 6 3 5" xfId="25633" xr:uid="{00000000-0005-0000-0000-00001C640000}"/>
    <cellStyle name="Normal 5 20 4 6 3 6" xfId="25634" xr:uid="{00000000-0005-0000-0000-00001D640000}"/>
    <cellStyle name="Normal 5 20 4 6 3 7" xfId="25635" xr:uid="{00000000-0005-0000-0000-00001E640000}"/>
    <cellStyle name="Normal 5 20 4 6 3 8" xfId="25636" xr:uid="{00000000-0005-0000-0000-00001F640000}"/>
    <cellStyle name="Normal 5 20 4 6 4" xfId="25637" xr:uid="{00000000-0005-0000-0000-000020640000}"/>
    <cellStyle name="Normal 5 20 4 6 4 2" xfId="25638" xr:uid="{00000000-0005-0000-0000-000021640000}"/>
    <cellStyle name="Normal 5 20 4 6 4 3" xfId="25639" xr:uid="{00000000-0005-0000-0000-000022640000}"/>
    <cellStyle name="Normal 5 20 4 6 4 4" xfId="25640" xr:uid="{00000000-0005-0000-0000-000023640000}"/>
    <cellStyle name="Normal 5 20 4 6 4 5" xfId="25641" xr:uid="{00000000-0005-0000-0000-000024640000}"/>
    <cellStyle name="Normal 5 20 4 6 4 6" xfId="25642" xr:uid="{00000000-0005-0000-0000-000025640000}"/>
    <cellStyle name="Normal 5 20 4 6 4 7" xfId="25643" xr:uid="{00000000-0005-0000-0000-000026640000}"/>
    <cellStyle name="Normal 5 20 4 6 4 8" xfId="25644" xr:uid="{00000000-0005-0000-0000-000027640000}"/>
    <cellStyle name="Normal 5 20 4 6 5" xfId="25645" xr:uid="{00000000-0005-0000-0000-000028640000}"/>
    <cellStyle name="Normal 5 20 4 6 5 2" xfId="25646" xr:uid="{00000000-0005-0000-0000-000029640000}"/>
    <cellStyle name="Normal 5 20 4 6 5 3" xfId="25647" xr:uid="{00000000-0005-0000-0000-00002A640000}"/>
    <cellStyle name="Normal 5 20 4 6 5 4" xfId="25648" xr:uid="{00000000-0005-0000-0000-00002B640000}"/>
    <cellStyle name="Normal 5 20 4 6 5 5" xfId="25649" xr:uid="{00000000-0005-0000-0000-00002C640000}"/>
    <cellStyle name="Normal 5 20 4 6 5 6" xfId="25650" xr:uid="{00000000-0005-0000-0000-00002D640000}"/>
    <cellStyle name="Normal 5 20 4 6 5 7" xfId="25651" xr:uid="{00000000-0005-0000-0000-00002E640000}"/>
    <cellStyle name="Normal 5 20 4 6 5 8" xfId="25652" xr:uid="{00000000-0005-0000-0000-00002F640000}"/>
    <cellStyle name="Normal 5 20 4 6 6" xfId="25653" xr:uid="{00000000-0005-0000-0000-000030640000}"/>
    <cellStyle name="Normal 5 20 4 6 7" xfId="25654" xr:uid="{00000000-0005-0000-0000-000031640000}"/>
    <cellStyle name="Normal 5 20 4 6 8" xfId="25655" xr:uid="{00000000-0005-0000-0000-000032640000}"/>
    <cellStyle name="Normal 5 20 4 6 9" xfId="25656" xr:uid="{00000000-0005-0000-0000-000033640000}"/>
    <cellStyle name="Normal 5 20 4 7" xfId="25657" xr:uid="{00000000-0005-0000-0000-000034640000}"/>
    <cellStyle name="Normal 5 20 4 7 10" xfId="25658" xr:uid="{00000000-0005-0000-0000-000035640000}"/>
    <cellStyle name="Normal 5 20 4 7 11" xfId="25659" xr:uid="{00000000-0005-0000-0000-000036640000}"/>
    <cellStyle name="Normal 5 20 4 7 12" xfId="25660" xr:uid="{00000000-0005-0000-0000-000037640000}"/>
    <cellStyle name="Normal 5 20 4 7 2" xfId="25661" xr:uid="{00000000-0005-0000-0000-000038640000}"/>
    <cellStyle name="Normal 5 20 4 7 2 2" xfId="25662" xr:uid="{00000000-0005-0000-0000-000039640000}"/>
    <cellStyle name="Normal 5 20 4 7 2 3" xfId="25663" xr:uid="{00000000-0005-0000-0000-00003A640000}"/>
    <cellStyle name="Normal 5 20 4 7 2 4" xfId="25664" xr:uid="{00000000-0005-0000-0000-00003B640000}"/>
    <cellStyle name="Normal 5 20 4 7 2 5" xfId="25665" xr:uid="{00000000-0005-0000-0000-00003C640000}"/>
    <cellStyle name="Normal 5 20 4 7 2 6" xfId="25666" xr:uid="{00000000-0005-0000-0000-00003D640000}"/>
    <cellStyle name="Normal 5 20 4 7 2 7" xfId="25667" xr:uid="{00000000-0005-0000-0000-00003E640000}"/>
    <cellStyle name="Normal 5 20 4 7 2 8" xfId="25668" xr:uid="{00000000-0005-0000-0000-00003F640000}"/>
    <cellStyle name="Normal 5 20 4 7 3" xfId="25669" xr:uid="{00000000-0005-0000-0000-000040640000}"/>
    <cellStyle name="Normal 5 20 4 7 3 2" xfId="25670" xr:uid="{00000000-0005-0000-0000-000041640000}"/>
    <cellStyle name="Normal 5 20 4 7 3 3" xfId="25671" xr:uid="{00000000-0005-0000-0000-000042640000}"/>
    <cellStyle name="Normal 5 20 4 7 3 4" xfId="25672" xr:uid="{00000000-0005-0000-0000-000043640000}"/>
    <cellStyle name="Normal 5 20 4 7 3 5" xfId="25673" xr:uid="{00000000-0005-0000-0000-000044640000}"/>
    <cellStyle name="Normal 5 20 4 7 3 6" xfId="25674" xr:uid="{00000000-0005-0000-0000-000045640000}"/>
    <cellStyle name="Normal 5 20 4 7 3 7" xfId="25675" xr:uid="{00000000-0005-0000-0000-000046640000}"/>
    <cellStyle name="Normal 5 20 4 7 3 8" xfId="25676" xr:uid="{00000000-0005-0000-0000-000047640000}"/>
    <cellStyle name="Normal 5 20 4 7 4" xfId="25677" xr:uid="{00000000-0005-0000-0000-000048640000}"/>
    <cellStyle name="Normal 5 20 4 7 4 2" xfId="25678" xr:uid="{00000000-0005-0000-0000-000049640000}"/>
    <cellStyle name="Normal 5 20 4 7 4 3" xfId="25679" xr:uid="{00000000-0005-0000-0000-00004A640000}"/>
    <cellStyle name="Normal 5 20 4 7 4 4" xfId="25680" xr:uid="{00000000-0005-0000-0000-00004B640000}"/>
    <cellStyle name="Normal 5 20 4 7 4 5" xfId="25681" xr:uid="{00000000-0005-0000-0000-00004C640000}"/>
    <cellStyle name="Normal 5 20 4 7 4 6" xfId="25682" xr:uid="{00000000-0005-0000-0000-00004D640000}"/>
    <cellStyle name="Normal 5 20 4 7 4 7" xfId="25683" xr:uid="{00000000-0005-0000-0000-00004E640000}"/>
    <cellStyle name="Normal 5 20 4 7 4 8" xfId="25684" xr:uid="{00000000-0005-0000-0000-00004F640000}"/>
    <cellStyle name="Normal 5 20 4 7 5" xfId="25685" xr:uid="{00000000-0005-0000-0000-000050640000}"/>
    <cellStyle name="Normal 5 20 4 7 5 2" xfId="25686" xr:uid="{00000000-0005-0000-0000-000051640000}"/>
    <cellStyle name="Normal 5 20 4 7 5 3" xfId="25687" xr:uid="{00000000-0005-0000-0000-000052640000}"/>
    <cellStyle name="Normal 5 20 4 7 5 4" xfId="25688" xr:uid="{00000000-0005-0000-0000-000053640000}"/>
    <cellStyle name="Normal 5 20 4 7 5 5" xfId="25689" xr:uid="{00000000-0005-0000-0000-000054640000}"/>
    <cellStyle name="Normal 5 20 4 7 5 6" xfId="25690" xr:uid="{00000000-0005-0000-0000-000055640000}"/>
    <cellStyle name="Normal 5 20 4 7 5 7" xfId="25691" xr:uid="{00000000-0005-0000-0000-000056640000}"/>
    <cellStyle name="Normal 5 20 4 7 5 8" xfId="25692" xr:uid="{00000000-0005-0000-0000-000057640000}"/>
    <cellStyle name="Normal 5 20 4 7 6" xfId="25693" xr:uid="{00000000-0005-0000-0000-000058640000}"/>
    <cellStyle name="Normal 5 20 4 7 7" xfId="25694" xr:uid="{00000000-0005-0000-0000-000059640000}"/>
    <cellStyle name="Normal 5 20 4 7 8" xfId="25695" xr:uid="{00000000-0005-0000-0000-00005A640000}"/>
    <cellStyle name="Normal 5 20 4 7 9" xfId="25696" xr:uid="{00000000-0005-0000-0000-00005B640000}"/>
    <cellStyle name="Normal 5 20 4 8" xfId="25697" xr:uid="{00000000-0005-0000-0000-00005C640000}"/>
    <cellStyle name="Normal 5 20 4 8 10" xfId="25698" xr:uid="{00000000-0005-0000-0000-00005D640000}"/>
    <cellStyle name="Normal 5 20 4 8 11" xfId="25699" xr:uid="{00000000-0005-0000-0000-00005E640000}"/>
    <cellStyle name="Normal 5 20 4 8 12" xfId="25700" xr:uid="{00000000-0005-0000-0000-00005F640000}"/>
    <cellStyle name="Normal 5 20 4 8 2" xfId="25701" xr:uid="{00000000-0005-0000-0000-000060640000}"/>
    <cellStyle name="Normal 5 20 4 8 2 2" xfId="25702" xr:uid="{00000000-0005-0000-0000-000061640000}"/>
    <cellStyle name="Normal 5 20 4 8 2 3" xfId="25703" xr:uid="{00000000-0005-0000-0000-000062640000}"/>
    <cellStyle name="Normal 5 20 4 8 2 4" xfId="25704" xr:uid="{00000000-0005-0000-0000-000063640000}"/>
    <cellStyle name="Normal 5 20 4 8 2 5" xfId="25705" xr:uid="{00000000-0005-0000-0000-000064640000}"/>
    <cellStyle name="Normal 5 20 4 8 2 6" xfId="25706" xr:uid="{00000000-0005-0000-0000-000065640000}"/>
    <cellStyle name="Normal 5 20 4 8 2 7" xfId="25707" xr:uid="{00000000-0005-0000-0000-000066640000}"/>
    <cellStyle name="Normal 5 20 4 8 2 8" xfId="25708" xr:uid="{00000000-0005-0000-0000-000067640000}"/>
    <cellStyle name="Normal 5 20 4 8 3" xfId="25709" xr:uid="{00000000-0005-0000-0000-000068640000}"/>
    <cellStyle name="Normal 5 20 4 8 3 2" xfId="25710" xr:uid="{00000000-0005-0000-0000-000069640000}"/>
    <cellStyle name="Normal 5 20 4 8 3 3" xfId="25711" xr:uid="{00000000-0005-0000-0000-00006A640000}"/>
    <cellStyle name="Normal 5 20 4 8 3 4" xfId="25712" xr:uid="{00000000-0005-0000-0000-00006B640000}"/>
    <cellStyle name="Normal 5 20 4 8 3 5" xfId="25713" xr:uid="{00000000-0005-0000-0000-00006C640000}"/>
    <cellStyle name="Normal 5 20 4 8 3 6" xfId="25714" xr:uid="{00000000-0005-0000-0000-00006D640000}"/>
    <cellStyle name="Normal 5 20 4 8 3 7" xfId="25715" xr:uid="{00000000-0005-0000-0000-00006E640000}"/>
    <cellStyle name="Normal 5 20 4 8 3 8" xfId="25716" xr:uid="{00000000-0005-0000-0000-00006F640000}"/>
    <cellStyle name="Normal 5 20 4 8 4" xfId="25717" xr:uid="{00000000-0005-0000-0000-000070640000}"/>
    <cellStyle name="Normal 5 20 4 8 4 2" xfId="25718" xr:uid="{00000000-0005-0000-0000-000071640000}"/>
    <cellStyle name="Normal 5 20 4 8 4 3" xfId="25719" xr:uid="{00000000-0005-0000-0000-000072640000}"/>
    <cellStyle name="Normal 5 20 4 8 4 4" xfId="25720" xr:uid="{00000000-0005-0000-0000-000073640000}"/>
    <cellStyle name="Normal 5 20 4 8 4 5" xfId="25721" xr:uid="{00000000-0005-0000-0000-000074640000}"/>
    <cellStyle name="Normal 5 20 4 8 4 6" xfId="25722" xr:uid="{00000000-0005-0000-0000-000075640000}"/>
    <cellStyle name="Normal 5 20 4 8 4 7" xfId="25723" xr:uid="{00000000-0005-0000-0000-000076640000}"/>
    <cellStyle name="Normal 5 20 4 8 4 8" xfId="25724" xr:uid="{00000000-0005-0000-0000-000077640000}"/>
    <cellStyle name="Normal 5 20 4 8 5" xfId="25725" xr:uid="{00000000-0005-0000-0000-000078640000}"/>
    <cellStyle name="Normal 5 20 4 8 5 2" xfId="25726" xr:uid="{00000000-0005-0000-0000-000079640000}"/>
    <cellStyle name="Normal 5 20 4 8 5 3" xfId="25727" xr:uid="{00000000-0005-0000-0000-00007A640000}"/>
    <cellStyle name="Normal 5 20 4 8 5 4" xfId="25728" xr:uid="{00000000-0005-0000-0000-00007B640000}"/>
    <cellStyle name="Normal 5 20 4 8 5 5" xfId="25729" xr:uid="{00000000-0005-0000-0000-00007C640000}"/>
    <cellStyle name="Normal 5 20 4 8 5 6" xfId="25730" xr:uid="{00000000-0005-0000-0000-00007D640000}"/>
    <cellStyle name="Normal 5 20 4 8 5 7" xfId="25731" xr:uid="{00000000-0005-0000-0000-00007E640000}"/>
    <cellStyle name="Normal 5 20 4 8 5 8" xfId="25732" xr:uid="{00000000-0005-0000-0000-00007F640000}"/>
    <cellStyle name="Normal 5 20 4 8 6" xfId="25733" xr:uid="{00000000-0005-0000-0000-000080640000}"/>
    <cellStyle name="Normal 5 20 4 8 7" xfId="25734" xr:uid="{00000000-0005-0000-0000-000081640000}"/>
    <cellStyle name="Normal 5 20 4 8 8" xfId="25735" xr:uid="{00000000-0005-0000-0000-000082640000}"/>
    <cellStyle name="Normal 5 20 4 8 9" xfId="25736" xr:uid="{00000000-0005-0000-0000-000083640000}"/>
    <cellStyle name="Normal 5 20 4 9" xfId="25737" xr:uid="{00000000-0005-0000-0000-000084640000}"/>
    <cellStyle name="Normal 5 20 4 9 10" xfId="25738" xr:uid="{00000000-0005-0000-0000-000085640000}"/>
    <cellStyle name="Normal 5 20 4 9 11" xfId="25739" xr:uid="{00000000-0005-0000-0000-000086640000}"/>
    <cellStyle name="Normal 5 20 4 9 12" xfId="25740" xr:uid="{00000000-0005-0000-0000-000087640000}"/>
    <cellStyle name="Normal 5 20 4 9 2" xfId="25741" xr:uid="{00000000-0005-0000-0000-000088640000}"/>
    <cellStyle name="Normal 5 20 4 9 2 2" xfId="25742" xr:uid="{00000000-0005-0000-0000-000089640000}"/>
    <cellStyle name="Normal 5 20 4 9 2 3" xfId="25743" xr:uid="{00000000-0005-0000-0000-00008A640000}"/>
    <cellStyle name="Normal 5 20 4 9 2 4" xfId="25744" xr:uid="{00000000-0005-0000-0000-00008B640000}"/>
    <cellStyle name="Normal 5 20 4 9 2 5" xfId="25745" xr:uid="{00000000-0005-0000-0000-00008C640000}"/>
    <cellStyle name="Normal 5 20 4 9 2 6" xfId="25746" xr:uid="{00000000-0005-0000-0000-00008D640000}"/>
    <cellStyle name="Normal 5 20 4 9 2 7" xfId="25747" xr:uid="{00000000-0005-0000-0000-00008E640000}"/>
    <cellStyle name="Normal 5 20 4 9 2 8" xfId="25748" xr:uid="{00000000-0005-0000-0000-00008F640000}"/>
    <cellStyle name="Normal 5 20 4 9 3" xfId="25749" xr:uid="{00000000-0005-0000-0000-000090640000}"/>
    <cellStyle name="Normal 5 20 4 9 3 2" xfId="25750" xr:uid="{00000000-0005-0000-0000-000091640000}"/>
    <cellStyle name="Normal 5 20 4 9 3 3" xfId="25751" xr:uid="{00000000-0005-0000-0000-000092640000}"/>
    <cellStyle name="Normal 5 20 4 9 3 4" xfId="25752" xr:uid="{00000000-0005-0000-0000-000093640000}"/>
    <cellStyle name="Normal 5 20 4 9 3 5" xfId="25753" xr:uid="{00000000-0005-0000-0000-000094640000}"/>
    <cellStyle name="Normal 5 20 4 9 3 6" xfId="25754" xr:uid="{00000000-0005-0000-0000-000095640000}"/>
    <cellStyle name="Normal 5 20 4 9 3 7" xfId="25755" xr:uid="{00000000-0005-0000-0000-000096640000}"/>
    <cellStyle name="Normal 5 20 4 9 3 8" xfId="25756" xr:uid="{00000000-0005-0000-0000-000097640000}"/>
    <cellStyle name="Normal 5 20 4 9 4" xfId="25757" xr:uid="{00000000-0005-0000-0000-000098640000}"/>
    <cellStyle name="Normal 5 20 4 9 4 2" xfId="25758" xr:uid="{00000000-0005-0000-0000-000099640000}"/>
    <cellStyle name="Normal 5 20 4 9 4 3" xfId="25759" xr:uid="{00000000-0005-0000-0000-00009A640000}"/>
    <cellStyle name="Normal 5 20 4 9 4 4" xfId="25760" xr:uid="{00000000-0005-0000-0000-00009B640000}"/>
    <cellStyle name="Normal 5 20 4 9 4 5" xfId="25761" xr:uid="{00000000-0005-0000-0000-00009C640000}"/>
    <cellStyle name="Normal 5 20 4 9 4 6" xfId="25762" xr:uid="{00000000-0005-0000-0000-00009D640000}"/>
    <cellStyle name="Normal 5 20 4 9 4 7" xfId="25763" xr:uid="{00000000-0005-0000-0000-00009E640000}"/>
    <cellStyle name="Normal 5 20 4 9 4 8" xfId="25764" xr:uid="{00000000-0005-0000-0000-00009F640000}"/>
    <cellStyle name="Normal 5 20 4 9 5" xfId="25765" xr:uid="{00000000-0005-0000-0000-0000A0640000}"/>
    <cellStyle name="Normal 5 20 4 9 5 2" xfId="25766" xr:uid="{00000000-0005-0000-0000-0000A1640000}"/>
    <cellStyle name="Normal 5 20 4 9 5 3" xfId="25767" xr:uid="{00000000-0005-0000-0000-0000A2640000}"/>
    <cellStyle name="Normal 5 20 4 9 5 4" xfId="25768" xr:uid="{00000000-0005-0000-0000-0000A3640000}"/>
    <cellStyle name="Normal 5 20 4 9 5 5" xfId="25769" xr:uid="{00000000-0005-0000-0000-0000A4640000}"/>
    <cellStyle name="Normal 5 20 4 9 5 6" xfId="25770" xr:uid="{00000000-0005-0000-0000-0000A5640000}"/>
    <cellStyle name="Normal 5 20 4 9 5 7" xfId="25771" xr:uid="{00000000-0005-0000-0000-0000A6640000}"/>
    <cellStyle name="Normal 5 20 4 9 5 8" xfId="25772" xr:uid="{00000000-0005-0000-0000-0000A7640000}"/>
    <cellStyle name="Normal 5 20 4 9 6" xfId="25773" xr:uid="{00000000-0005-0000-0000-0000A8640000}"/>
    <cellStyle name="Normal 5 20 4 9 7" xfId="25774" xr:uid="{00000000-0005-0000-0000-0000A9640000}"/>
    <cellStyle name="Normal 5 20 4 9 8" xfId="25775" xr:uid="{00000000-0005-0000-0000-0000AA640000}"/>
    <cellStyle name="Normal 5 20 4 9 9" xfId="25776" xr:uid="{00000000-0005-0000-0000-0000AB640000}"/>
    <cellStyle name="Normal 5 20 5" xfId="25777" xr:uid="{00000000-0005-0000-0000-0000AC640000}"/>
    <cellStyle name="Normal 5 20 5 10" xfId="25778" xr:uid="{00000000-0005-0000-0000-0000AD640000}"/>
    <cellStyle name="Normal 5 20 5 11" xfId="25779" xr:uid="{00000000-0005-0000-0000-0000AE640000}"/>
    <cellStyle name="Normal 5 20 5 12" xfId="25780" xr:uid="{00000000-0005-0000-0000-0000AF640000}"/>
    <cellStyle name="Normal 5 20 5 2" xfId="25781" xr:uid="{00000000-0005-0000-0000-0000B0640000}"/>
    <cellStyle name="Normal 5 20 5 2 2" xfId="25782" xr:uid="{00000000-0005-0000-0000-0000B1640000}"/>
    <cellStyle name="Normal 5 20 5 2 3" xfId="25783" xr:uid="{00000000-0005-0000-0000-0000B2640000}"/>
    <cellStyle name="Normal 5 20 5 2 4" xfId="25784" xr:uid="{00000000-0005-0000-0000-0000B3640000}"/>
    <cellStyle name="Normal 5 20 5 2 5" xfId="25785" xr:uid="{00000000-0005-0000-0000-0000B4640000}"/>
    <cellStyle name="Normal 5 20 5 2 6" xfId="25786" xr:uid="{00000000-0005-0000-0000-0000B5640000}"/>
    <cellStyle name="Normal 5 20 5 2 7" xfId="25787" xr:uid="{00000000-0005-0000-0000-0000B6640000}"/>
    <cellStyle name="Normal 5 20 5 2 8" xfId="25788" xr:uid="{00000000-0005-0000-0000-0000B7640000}"/>
    <cellStyle name="Normal 5 20 5 3" xfId="25789" xr:uid="{00000000-0005-0000-0000-0000B8640000}"/>
    <cellStyle name="Normal 5 20 5 3 2" xfId="25790" xr:uid="{00000000-0005-0000-0000-0000B9640000}"/>
    <cellStyle name="Normal 5 20 5 3 3" xfId="25791" xr:uid="{00000000-0005-0000-0000-0000BA640000}"/>
    <cellStyle name="Normal 5 20 5 3 4" xfId="25792" xr:uid="{00000000-0005-0000-0000-0000BB640000}"/>
    <cellStyle name="Normal 5 20 5 3 5" xfId="25793" xr:uid="{00000000-0005-0000-0000-0000BC640000}"/>
    <cellStyle name="Normal 5 20 5 3 6" xfId="25794" xr:uid="{00000000-0005-0000-0000-0000BD640000}"/>
    <cellStyle name="Normal 5 20 5 3 7" xfId="25795" xr:uid="{00000000-0005-0000-0000-0000BE640000}"/>
    <cellStyle name="Normal 5 20 5 3 8" xfId="25796" xr:uid="{00000000-0005-0000-0000-0000BF640000}"/>
    <cellStyle name="Normal 5 20 5 4" xfId="25797" xr:uid="{00000000-0005-0000-0000-0000C0640000}"/>
    <cellStyle name="Normal 5 20 5 4 2" xfId="25798" xr:uid="{00000000-0005-0000-0000-0000C1640000}"/>
    <cellStyle name="Normal 5 20 5 4 3" xfId="25799" xr:uid="{00000000-0005-0000-0000-0000C2640000}"/>
    <cellStyle name="Normal 5 20 5 4 4" xfId="25800" xr:uid="{00000000-0005-0000-0000-0000C3640000}"/>
    <cellStyle name="Normal 5 20 5 4 5" xfId="25801" xr:uid="{00000000-0005-0000-0000-0000C4640000}"/>
    <cellStyle name="Normal 5 20 5 4 6" xfId="25802" xr:uid="{00000000-0005-0000-0000-0000C5640000}"/>
    <cellStyle name="Normal 5 20 5 4 7" xfId="25803" xr:uid="{00000000-0005-0000-0000-0000C6640000}"/>
    <cellStyle name="Normal 5 20 5 4 8" xfId="25804" xr:uid="{00000000-0005-0000-0000-0000C7640000}"/>
    <cellStyle name="Normal 5 20 5 5" xfId="25805" xr:uid="{00000000-0005-0000-0000-0000C8640000}"/>
    <cellStyle name="Normal 5 20 5 5 2" xfId="25806" xr:uid="{00000000-0005-0000-0000-0000C9640000}"/>
    <cellStyle name="Normal 5 20 5 5 3" xfId="25807" xr:uid="{00000000-0005-0000-0000-0000CA640000}"/>
    <cellStyle name="Normal 5 20 5 5 4" xfId="25808" xr:uid="{00000000-0005-0000-0000-0000CB640000}"/>
    <cellStyle name="Normal 5 20 5 5 5" xfId="25809" xr:uid="{00000000-0005-0000-0000-0000CC640000}"/>
    <cellStyle name="Normal 5 20 5 5 6" xfId="25810" xr:uid="{00000000-0005-0000-0000-0000CD640000}"/>
    <cellStyle name="Normal 5 20 5 5 7" xfId="25811" xr:uid="{00000000-0005-0000-0000-0000CE640000}"/>
    <cellStyle name="Normal 5 20 5 5 8" xfId="25812" xr:uid="{00000000-0005-0000-0000-0000CF640000}"/>
    <cellStyle name="Normal 5 20 5 6" xfId="25813" xr:uid="{00000000-0005-0000-0000-0000D0640000}"/>
    <cellStyle name="Normal 5 20 5 7" xfId="25814" xr:uid="{00000000-0005-0000-0000-0000D1640000}"/>
    <cellStyle name="Normal 5 20 5 8" xfId="25815" xr:uid="{00000000-0005-0000-0000-0000D2640000}"/>
    <cellStyle name="Normal 5 20 5 9" xfId="25816" xr:uid="{00000000-0005-0000-0000-0000D3640000}"/>
    <cellStyle name="Normal 5 20 6" xfId="25817" xr:uid="{00000000-0005-0000-0000-0000D4640000}"/>
    <cellStyle name="Normal 5 20 6 10" xfId="25818" xr:uid="{00000000-0005-0000-0000-0000D5640000}"/>
    <cellStyle name="Normal 5 20 6 11" xfId="25819" xr:uid="{00000000-0005-0000-0000-0000D6640000}"/>
    <cellStyle name="Normal 5 20 6 12" xfId="25820" xr:uid="{00000000-0005-0000-0000-0000D7640000}"/>
    <cellStyle name="Normal 5 20 6 2" xfId="25821" xr:uid="{00000000-0005-0000-0000-0000D8640000}"/>
    <cellStyle name="Normal 5 20 6 2 2" xfId="25822" xr:uid="{00000000-0005-0000-0000-0000D9640000}"/>
    <cellStyle name="Normal 5 20 6 2 3" xfId="25823" xr:uid="{00000000-0005-0000-0000-0000DA640000}"/>
    <cellStyle name="Normal 5 20 6 2 4" xfId="25824" xr:uid="{00000000-0005-0000-0000-0000DB640000}"/>
    <cellStyle name="Normal 5 20 6 2 5" xfId="25825" xr:uid="{00000000-0005-0000-0000-0000DC640000}"/>
    <cellStyle name="Normal 5 20 6 2 6" xfId="25826" xr:uid="{00000000-0005-0000-0000-0000DD640000}"/>
    <cellStyle name="Normal 5 20 6 2 7" xfId="25827" xr:uid="{00000000-0005-0000-0000-0000DE640000}"/>
    <cellStyle name="Normal 5 20 6 2 8" xfId="25828" xr:uid="{00000000-0005-0000-0000-0000DF640000}"/>
    <cellStyle name="Normal 5 20 6 3" xfId="25829" xr:uid="{00000000-0005-0000-0000-0000E0640000}"/>
    <cellStyle name="Normal 5 20 6 3 2" xfId="25830" xr:uid="{00000000-0005-0000-0000-0000E1640000}"/>
    <cellStyle name="Normal 5 20 6 3 3" xfId="25831" xr:uid="{00000000-0005-0000-0000-0000E2640000}"/>
    <cellStyle name="Normal 5 20 6 3 4" xfId="25832" xr:uid="{00000000-0005-0000-0000-0000E3640000}"/>
    <cellStyle name="Normal 5 20 6 3 5" xfId="25833" xr:uid="{00000000-0005-0000-0000-0000E4640000}"/>
    <cellStyle name="Normal 5 20 6 3 6" xfId="25834" xr:uid="{00000000-0005-0000-0000-0000E5640000}"/>
    <cellStyle name="Normal 5 20 6 3 7" xfId="25835" xr:uid="{00000000-0005-0000-0000-0000E6640000}"/>
    <cellStyle name="Normal 5 20 6 3 8" xfId="25836" xr:uid="{00000000-0005-0000-0000-0000E7640000}"/>
    <cellStyle name="Normal 5 20 6 4" xfId="25837" xr:uid="{00000000-0005-0000-0000-0000E8640000}"/>
    <cellStyle name="Normal 5 20 6 4 2" xfId="25838" xr:uid="{00000000-0005-0000-0000-0000E9640000}"/>
    <cellStyle name="Normal 5 20 6 4 3" xfId="25839" xr:uid="{00000000-0005-0000-0000-0000EA640000}"/>
    <cellStyle name="Normal 5 20 6 4 4" xfId="25840" xr:uid="{00000000-0005-0000-0000-0000EB640000}"/>
    <cellStyle name="Normal 5 20 6 4 5" xfId="25841" xr:uid="{00000000-0005-0000-0000-0000EC640000}"/>
    <cellStyle name="Normal 5 20 6 4 6" xfId="25842" xr:uid="{00000000-0005-0000-0000-0000ED640000}"/>
    <cellStyle name="Normal 5 20 6 4 7" xfId="25843" xr:uid="{00000000-0005-0000-0000-0000EE640000}"/>
    <cellStyle name="Normal 5 20 6 4 8" xfId="25844" xr:uid="{00000000-0005-0000-0000-0000EF640000}"/>
    <cellStyle name="Normal 5 20 6 5" xfId="25845" xr:uid="{00000000-0005-0000-0000-0000F0640000}"/>
    <cellStyle name="Normal 5 20 6 5 2" xfId="25846" xr:uid="{00000000-0005-0000-0000-0000F1640000}"/>
    <cellStyle name="Normal 5 20 6 5 3" xfId="25847" xr:uid="{00000000-0005-0000-0000-0000F2640000}"/>
    <cellStyle name="Normal 5 20 6 5 4" xfId="25848" xr:uid="{00000000-0005-0000-0000-0000F3640000}"/>
    <cellStyle name="Normal 5 20 6 5 5" xfId="25849" xr:uid="{00000000-0005-0000-0000-0000F4640000}"/>
    <cellStyle name="Normal 5 20 6 5 6" xfId="25850" xr:uid="{00000000-0005-0000-0000-0000F5640000}"/>
    <cellStyle name="Normal 5 20 6 5 7" xfId="25851" xr:uid="{00000000-0005-0000-0000-0000F6640000}"/>
    <cellStyle name="Normal 5 20 6 5 8" xfId="25852" xr:uid="{00000000-0005-0000-0000-0000F7640000}"/>
    <cellStyle name="Normal 5 20 6 6" xfId="25853" xr:uid="{00000000-0005-0000-0000-0000F8640000}"/>
    <cellStyle name="Normal 5 20 6 7" xfId="25854" xr:uid="{00000000-0005-0000-0000-0000F9640000}"/>
    <cellStyle name="Normal 5 20 6 8" xfId="25855" xr:uid="{00000000-0005-0000-0000-0000FA640000}"/>
    <cellStyle name="Normal 5 20 6 9" xfId="25856" xr:uid="{00000000-0005-0000-0000-0000FB640000}"/>
    <cellStyle name="Normal 5 20 7" xfId="25857" xr:uid="{00000000-0005-0000-0000-0000FC640000}"/>
    <cellStyle name="Normal 5 20 7 10" xfId="25858" xr:uid="{00000000-0005-0000-0000-0000FD640000}"/>
    <cellStyle name="Normal 5 20 7 11" xfId="25859" xr:uid="{00000000-0005-0000-0000-0000FE640000}"/>
    <cellStyle name="Normal 5 20 7 12" xfId="25860" xr:uid="{00000000-0005-0000-0000-0000FF640000}"/>
    <cellStyle name="Normal 5 20 7 2" xfId="25861" xr:uid="{00000000-0005-0000-0000-000000650000}"/>
    <cellStyle name="Normal 5 20 7 2 2" xfId="25862" xr:uid="{00000000-0005-0000-0000-000001650000}"/>
    <cellStyle name="Normal 5 20 7 2 3" xfId="25863" xr:uid="{00000000-0005-0000-0000-000002650000}"/>
    <cellStyle name="Normal 5 20 7 2 4" xfId="25864" xr:uid="{00000000-0005-0000-0000-000003650000}"/>
    <cellStyle name="Normal 5 20 7 2 5" xfId="25865" xr:uid="{00000000-0005-0000-0000-000004650000}"/>
    <cellStyle name="Normal 5 20 7 2 6" xfId="25866" xr:uid="{00000000-0005-0000-0000-000005650000}"/>
    <cellStyle name="Normal 5 20 7 2 7" xfId="25867" xr:uid="{00000000-0005-0000-0000-000006650000}"/>
    <cellStyle name="Normal 5 20 7 2 8" xfId="25868" xr:uid="{00000000-0005-0000-0000-000007650000}"/>
    <cellStyle name="Normal 5 20 7 3" xfId="25869" xr:uid="{00000000-0005-0000-0000-000008650000}"/>
    <cellStyle name="Normal 5 20 7 3 2" xfId="25870" xr:uid="{00000000-0005-0000-0000-000009650000}"/>
    <cellStyle name="Normal 5 20 7 3 3" xfId="25871" xr:uid="{00000000-0005-0000-0000-00000A650000}"/>
    <cellStyle name="Normal 5 20 7 3 4" xfId="25872" xr:uid="{00000000-0005-0000-0000-00000B650000}"/>
    <cellStyle name="Normal 5 20 7 3 5" xfId="25873" xr:uid="{00000000-0005-0000-0000-00000C650000}"/>
    <cellStyle name="Normal 5 20 7 3 6" xfId="25874" xr:uid="{00000000-0005-0000-0000-00000D650000}"/>
    <cellStyle name="Normal 5 20 7 3 7" xfId="25875" xr:uid="{00000000-0005-0000-0000-00000E650000}"/>
    <cellStyle name="Normal 5 20 7 3 8" xfId="25876" xr:uid="{00000000-0005-0000-0000-00000F650000}"/>
    <cellStyle name="Normal 5 20 7 4" xfId="25877" xr:uid="{00000000-0005-0000-0000-000010650000}"/>
    <cellStyle name="Normal 5 20 7 4 2" xfId="25878" xr:uid="{00000000-0005-0000-0000-000011650000}"/>
    <cellStyle name="Normal 5 20 7 4 3" xfId="25879" xr:uid="{00000000-0005-0000-0000-000012650000}"/>
    <cellStyle name="Normal 5 20 7 4 4" xfId="25880" xr:uid="{00000000-0005-0000-0000-000013650000}"/>
    <cellStyle name="Normal 5 20 7 4 5" xfId="25881" xr:uid="{00000000-0005-0000-0000-000014650000}"/>
    <cellStyle name="Normal 5 20 7 4 6" xfId="25882" xr:uid="{00000000-0005-0000-0000-000015650000}"/>
    <cellStyle name="Normal 5 20 7 4 7" xfId="25883" xr:uid="{00000000-0005-0000-0000-000016650000}"/>
    <cellStyle name="Normal 5 20 7 4 8" xfId="25884" xr:uid="{00000000-0005-0000-0000-000017650000}"/>
    <cellStyle name="Normal 5 20 7 5" xfId="25885" xr:uid="{00000000-0005-0000-0000-000018650000}"/>
    <cellStyle name="Normal 5 20 7 5 2" xfId="25886" xr:uid="{00000000-0005-0000-0000-000019650000}"/>
    <cellStyle name="Normal 5 20 7 5 3" xfId="25887" xr:uid="{00000000-0005-0000-0000-00001A650000}"/>
    <cellStyle name="Normal 5 20 7 5 4" xfId="25888" xr:uid="{00000000-0005-0000-0000-00001B650000}"/>
    <cellStyle name="Normal 5 20 7 5 5" xfId="25889" xr:uid="{00000000-0005-0000-0000-00001C650000}"/>
    <cellStyle name="Normal 5 20 7 5 6" xfId="25890" xr:uid="{00000000-0005-0000-0000-00001D650000}"/>
    <cellStyle name="Normal 5 20 7 5 7" xfId="25891" xr:uid="{00000000-0005-0000-0000-00001E650000}"/>
    <cellStyle name="Normal 5 20 7 5 8" xfId="25892" xr:uid="{00000000-0005-0000-0000-00001F650000}"/>
    <cellStyle name="Normal 5 20 7 6" xfId="25893" xr:uid="{00000000-0005-0000-0000-000020650000}"/>
    <cellStyle name="Normal 5 20 7 7" xfId="25894" xr:uid="{00000000-0005-0000-0000-000021650000}"/>
    <cellStyle name="Normal 5 20 7 8" xfId="25895" xr:uid="{00000000-0005-0000-0000-000022650000}"/>
    <cellStyle name="Normal 5 20 7 9" xfId="25896" xr:uid="{00000000-0005-0000-0000-000023650000}"/>
    <cellStyle name="Normal 5 20 8" xfId="25897" xr:uid="{00000000-0005-0000-0000-000024650000}"/>
    <cellStyle name="Normal 5 20 8 10" xfId="25898" xr:uid="{00000000-0005-0000-0000-000025650000}"/>
    <cellStyle name="Normal 5 20 8 11" xfId="25899" xr:uid="{00000000-0005-0000-0000-000026650000}"/>
    <cellStyle name="Normal 5 20 8 12" xfId="25900" xr:uid="{00000000-0005-0000-0000-000027650000}"/>
    <cellStyle name="Normal 5 20 8 2" xfId="25901" xr:uid="{00000000-0005-0000-0000-000028650000}"/>
    <cellStyle name="Normal 5 20 8 2 2" xfId="25902" xr:uid="{00000000-0005-0000-0000-000029650000}"/>
    <cellStyle name="Normal 5 20 8 2 3" xfId="25903" xr:uid="{00000000-0005-0000-0000-00002A650000}"/>
    <cellStyle name="Normal 5 20 8 2 4" xfId="25904" xr:uid="{00000000-0005-0000-0000-00002B650000}"/>
    <cellStyle name="Normal 5 20 8 2 5" xfId="25905" xr:uid="{00000000-0005-0000-0000-00002C650000}"/>
    <cellStyle name="Normal 5 20 8 2 6" xfId="25906" xr:uid="{00000000-0005-0000-0000-00002D650000}"/>
    <cellStyle name="Normal 5 20 8 2 7" xfId="25907" xr:uid="{00000000-0005-0000-0000-00002E650000}"/>
    <cellStyle name="Normal 5 20 8 2 8" xfId="25908" xr:uid="{00000000-0005-0000-0000-00002F650000}"/>
    <cellStyle name="Normal 5 20 8 3" xfId="25909" xr:uid="{00000000-0005-0000-0000-000030650000}"/>
    <cellStyle name="Normal 5 20 8 3 2" xfId="25910" xr:uid="{00000000-0005-0000-0000-000031650000}"/>
    <cellStyle name="Normal 5 20 8 3 3" xfId="25911" xr:uid="{00000000-0005-0000-0000-000032650000}"/>
    <cellStyle name="Normal 5 20 8 3 4" xfId="25912" xr:uid="{00000000-0005-0000-0000-000033650000}"/>
    <cellStyle name="Normal 5 20 8 3 5" xfId="25913" xr:uid="{00000000-0005-0000-0000-000034650000}"/>
    <cellStyle name="Normal 5 20 8 3 6" xfId="25914" xr:uid="{00000000-0005-0000-0000-000035650000}"/>
    <cellStyle name="Normal 5 20 8 3 7" xfId="25915" xr:uid="{00000000-0005-0000-0000-000036650000}"/>
    <cellStyle name="Normal 5 20 8 3 8" xfId="25916" xr:uid="{00000000-0005-0000-0000-000037650000}"/>
    <cellStyle name="Normal 5 20 8 4" xfId="25917" xr:uid="{00000000-0005-0000-0000-000038650000}"/>
    <cellStyle name="Normal 5 20 8 4 2" xfId="25918" xr:uid="{00000000-0005-0000-0000-000039650000}"/>
    <cellStyle name="Normal 5 20 8 4 3" xfId="25919" xr:uid="{00000000-0005-0000-0000-00003A650000}"/>
    <cellStyle name="Normal 5 20 8 4 4" xfId="25920" xr:uid="{00000000-0005-0000-0000-00003B650000}"/>
    <cellStyle name="Normal 5 20 8 4 5" xfId="25921" xr:uid="{00000000-0005-0000-0000-00003C650000}"/>
    <cellStyle name="Normal 5 20 8 4 6" xfId="25922" xr:uid="{00000000-0005-0000-0000-00003D650000}"/>
    <cellStyle name="Normal 5 20 8 4 7" xfId="25923" xr:uid="{00000000-0005-0000-0000-00003E650000}"/>
    <cellStyle name="Normal 5 20 8 4 8" xfId="25924" xr:uid="{00000000-0005-0000-0000-00003F650000}"/>
    <cellStyle name="Normal 5 20 8 5" xfId="25925" xr:uid="{00000000-0005-0000-0000-000040650000}"/>
    <cellStyle name="Normal 5 20 8 5 2" xfId="25926" xr:uid="{00000000-0005-0000-0000-000041650000}"/>
    <cellStyle name="Normal 5 20 8 5 3" xfId="25927" xr:uid="{00000000-0005-0000-0000-000042650000}"/>
    <cellStyle name="Normal 5 20 8 5 4" xfId="25928" xr:uid="{00000000-0005-0000-0000-000043650000}"/>
    <cellStyle name="Normal 5 20 8 5 5" xfId="25929" xr:uid="{00000000-0005-0000-0000-000044650000}"/>
    <cellStyle name="Normal 5 20 8 5 6" xfId="25930" xr:uid="{00000000-0005-0000-0000-000045650000}"/>
    <cellStyle name="Normal 5 20 8 5 7" xfId="25931" xr:uid="{00000000-0005-0000-0000-000046650000}"/>
    <cellStyle name="Normal 5 20 8 5 8" xfId="25932" xr:uid="{00000000-0005-0000-0000-000047650000}"/>
    <cellStyle name="Normal 5 20 8 6" xfId="25933" xr:uid="{00000000-0005-0000-0000-000048650000}"/>
    <cellStyle name="Normal 5 20 8 7" xfId="25934" xr:uid="{00000000-0005-0000-0000-000049650000}"/>
    <cellStyle name="Normal 5 20 8 8" xfId="25935" xr:uid="{00000000-0005-0000-0000-00004A650000}"/>
    <cellStyle name="Normal 5 20 8 9" xfId="25936" xr:uid="{00000000-0005-0000-0000-00004B650000}"/>
    <cellStyle name="Normal 5 20 9" xfId="25937" xr:uid="{00000000-0005-0000-0000-00004C650000}"/>
    <cellStyle name="Normal 5 20 9 10" xfId="25938" xr:uid="{00000000-0005-0000-0000-00004D650000}"/>
    <cellStyle name="Normal 5 20 9 11" xfId="25939" xr:uid="{00000000-0005-0000-0000-00004E650000}"/>
    <cellStyle name="Normal 5 20 9 12" xfId="25940" xr:uid="{00000000-0005-0000-0000-00004F650000}"/>
    <cellStyle name="Normal 5 20 9 2" xfId="25941" xr:uid="{00000000-0005-0000-0000-000050650000}"/>
    <cellStyle name="Normal 5 20 9 2 2" xfId="25942" xr:uid="{00000000-0005-0000-0000-000051650000}"/>
    <cellStyle name="Normal 5 20 9 2 3" xfId="25943" xr:uid="{00000000-0005-0000-0000-000052650000}"/>
    <cellStyle name="Normal 5 20 9 2 4" xfId="25944" xr:uid="{00000000-0005-0000-0000-000053650000}"/>
    <cellStyle name="Normal 5 20 9 2 5" xfId="25945" xr:uid="{00000000-0005-0000-0000-000054650000}"/>
    <cellStyle name="Normal 5 20 9 2 6" xfId="25946" xr:uid="{00000000-0005-0000-0000-000055650000}"/>
    <cellStyle name="Normal 5 20 9 2 7" xfId="25947" xr:uid="{00000000-0005-0000-0000-000056650000}"/>
    <cellStyle name="Normal 5 20 9 2 8" xfId="25948" xr:uid="{00000000-0005-0000-0000-000057650000}"/>
    <cellStyle name="Normal 5 20 9 3" xfId="25949" xr:uid="{00000000-0005-0000-0000-000058650000}"/>
    <cellStyle name="Normal 5 20 9 3 2" xfId="25950" xr:uid="{00000000-0005-0000-0000-000059650000}"/>
    <cellStyle name="Normal 5 20 9 3 3" xfId="25951" xr:uid="{00000000-0005-0000-0000-00005A650000}"/>
    <cellStyle name="Normal 5 20 9 3 4" xfId="25952" xr:uid="{00000000-0005-0000-0000-00005B650000}"/>
    <cellStyle name="Normal 5 20 9 3 5" xfId="25953" xr:uid="{00000000-0005-0000-0000-00005C650000}"/>
    <cellStyle name="Normal 5 20 9 3 6" xfId="25954" xr:uid="{00000000-0005-0000-0000-00005D650000}"/>
    <cellStyle name="Normal 5 20 9 3 7" xfId="25955" xr:uid="{00000000-0005-0000-0000-00005E650000}"/>
    <cellStyle name="Normal 5 20 9 3 8" xfId="25956" xr:uid="{00000000-0005-0000-0000-00005F650000}"/>
    <cellStyle name="Normal 5 20 9 4" xfId="25957" xr:uid="{00000000-0005-0000-0000-000060650000}"/>
    <cellStyle name="Normal 5 20 9 4 2" xfId="25958" xr:uid="{00000000-0005-0000-0000-000061650000}"/>
    <cellStyle name="Normal 5 20 9 4 3" xfId="25959" xr:uid="{00000000-0005-0000-0000-000062650000}"/>
    <cellStyle name="Normal 5 20 9 4 4" xfId="25960" xr:uid="{00000000-0005-0000-0000-000063650000}"/>
    <cellStyle name="Normal 5 20 9 4 5" xfId="25961" xr:uid="{00000000-0005-0000-0000-000064650000}"/>
    <cellStyle name="Normal 5 20 9 4 6" xfId="25962" xr:uid="{00000000-0005-0000-0000-000065650000}"/>
    <cellStyle name="Normal 5 20 9 4 7" xfId="25963" xr:uid="{00000000-0005-0000-0000-000066650000}"/>
    <cellStyle name="Normal 5 20 9 4 8" xfId="25964" xr:uid="{00000000-0005-0000-0000-000067650000}"/>
    <cellStyle name="Normal 5 20 9 5" xfId="25965" xr:uid="{00000000-0005-0000-0000-000068650000}"/>
    <cellStyle name="Normal 5 20 9 5 2" xfId="25966" xr:uid="{00000000-0005-0000-0000-000069650000}"/>
    <cellStyle name="Normal 5 20 9 5 3" xfId="25967" xr:uid="{00000000-0005-0000-0000-00006A650000}"/>
    <cellStyle name="Normal 5 20 9 5 4" xfId="25968" xr:uid="{00000000-0005-0000-0000-00006B650000}"/>
    <cellStyle name="Normal 5 20 9 5 5" xfId="25969" xr:uid="{00000000-0005-0000-0000-00006C650000}"/>
    <cellStyle name="Normal 5 20 9 5 6" xfId="25970" xr:uid="{00000000-0005-0000-0000-00006D650000}"/>
    <cellStyle name="Normal 5 20 9 5 7" xfId="25971" xr:uid="{00000000-0005-0000-0000-00006E650000}"/>
    <cellStyle name="Normal 5 20 9 5 8" xfId="25972" xr:uid="{00000000-0005-0000-0000-00006F650000}"/>
    <cellStyle name="Normal 5 20 9 6" xfId="25973" xr:uid="{00000000-0005-0000-0000-000070650000}"/>
    <cellStyle name="Normal 5 20 9 7" xfId="25974" xr:uid="{00000000-0005-0000-0000-000071650000}"/>
    <cellStyle name="Normal 5 20 9 8" xfId="25975" xr:uid="{00000000-0005-0000-0000-000072650000}"/>
    <cellStyle name="Normal 5 20 9 9" xfId="25976" xr:uid="{00000000-0005-0000-0000-000073650000}"/>
    <cellStyle name="Normal 5 21" xfId="25977" xr:uid="{00000000-0005-0000-0000-000074650000}"/>
    <cellStyle name="Normal 5 21 10" xfId="25978" xr:uid="{00000000-0005-0000-0000-000075650000}"/>
    <cellStyle name="Normal 5 21 10 10" xfId="25979" xr:uid="{00000000-0005-0000-0000-000076650000}"/>
    <cellStyle name="Normal 5 21 10 11" xfId="25980" xr:uid="{00000000-0005-0000-0000-000077650000}"/>
    <cellStyle name="Normal 5 21 10 12" xfId="25981" xr:uid="{00000000-0005-0000-0000-000078650000}"/>
    <cellStyle name="Normal 5 21 10 2" xfId="25982" xr:uid="{00000000-0005-0000-0000-000079650000}"/>
    <cellStyle name="Normal 5 21 10 2 2" xfId="25983" xr:uid="{00000000-0005-0000-0000-00007A650000}"/>
    <cellStyle name="Normal 5 21 10 2 3" xfId="25984" xr:uid="{00000000-0005-0000-0000-00007B650000}"/>
    <cellStyle name="Normal 5 21 10 2 4" xfId="25985" xr:uid="{00000000-0005-0000-0000-00007C650000}"/>
    <cellStyle name="Normal 5 21 10 2 5" xfId="25986" xr:uid="{00000000-0005-0000-0000-00007D650000}"/>
    <cellStyle name="Normal 5 21 10 2 6" xfId="25987" xr:uid="{00000000-0005-0000-0000-00007E650000}"/>
    <cellStyle name="Normal 5 21 10 2 7" xfId="25988" xr:uid="{00000000-0005-0000-0000-00007F650000}"/>
    <cellStyle name="Normal 5 21 10 2 8" xfId="25989" xr:uid="{00000000-0005-0000-0000-000080650000}"/>
    <cellStyle name="Normal 5 21 10 3" xfId="25990" xr:uid="{00000000-0005-0000-0000-000081650000}"/>
    <cellStyle name="Normal 5 21 10 3 2" xfId="25991" xr:uid="{00000000-0005-0000-0000-000082650000}"/>
    <cellStyle name="Normal 5 21 10 3 3" xfId="25992" xr:uid="{00000000-0005-0000-0000-000083650000}"/>
    <cellStyle name="Normal 5 21 10 3 4" xfId="25993" xr:uid="{00000000-0005-0000-0000-000084650000}"/>
    <cellStyle name="Normal 5 21 10 3 5" xfId="25994" xr:uid="{00000000-0005-0000-0000-000085650000}"/>
    <cellStyle name="Normal 5 21 10 3 6" xfId="25995" xr:uid="{00000000-0005-0000-0000-000086650000}"/>
    <cellStyle name="Normal 5 21 10 3 7" xfId="25996" xr:uid="{00000000-0005-0000-0000-000087650000}"/>
    <cellStyle name="Normal 5 21 10 3 8" xfId="25997" xr:uid="{00000000-0005-0000-0000-000088650000}"/>
    <cellStyle name="Normal 5 21 10 4" xfId="25998" xr:uid="{00000000-0005-0000-0000-000089650000}"/>
    <cellStyle name="Normal 5 21 10 4 2" xfId="25999" xr:uid="{00000000-0005-0000-0000-00008A650000}"/>
    <cellStyle name="Normal 5 21 10 4 3" xfId="26000" xr:uid="{00000000-0005-0000-0000-00008B650000}"/>
    <cellStyle name="Normal 5 21 10 4 4" xfId="26001" xr:uid="{00000000-0005-0000-0000-00008C650000}"/>
    <cellStyle name="Normal 5 21 10 4 5" xfId="26002" xr:uid="{00000000-0005-0000-0000-00008D650000}"/>
    <cellStyle name="Normal 5 21 10 4 6" xfId="26003" xr:uid="{00000000-0005-0000-0000-00008E650000}"/>
    <cellStyle name="Normal 5 21 10 4 7" xfId="26004" xr:uid="{00000000-0005-0000-0000-00008F650000}"/>
    <cellStyle name="Normal 5 21 10 4 8" xfId="26005" xr:uid="{00000000-0005-0000-0000-000090650000}"/>
    <cellStyle name="Normal 5 21 10 5" xfId="26006" xr:uid="{00000000-0005-0000-0000-000091650000}"/>
    <cellStyle name="Normal 5 21 10 5 2" xfId="26007" xr:uid="{00000000-0005-0000-0000-000092650000}"/>
    <cellStyle name="Normal 5 21 10 5 3" xfId="26008" xr:uid="{00000000-0005-0000-0000-000093650000}"/>
    <cellStyle name="Normal 5 21 10 5 4" xfId="26009" xr:uid="{00000000-0005-0000-0000-000094650000}"/>
    <cellStyle name="Normal 5 21 10 5 5" xfId="26010" xr:uid="{00000000-0005-0000-0000-000095650000}"/>
    <cellStyle name="Normal 5 21 10 5 6" xfId="26011" xr:uid="{00000000-0005-0000-0000-000096650000}"/>
    <cellStyle name="Normal 5 21 10 5 7" xfId="26012" xr:uid="{00000000-0005-0000-0000-000097650000}"/>
    <cellStyle name="Normal 5 21 10 5 8" xfId="26013" xr:uid="{00000000-0005-0000-0000-000098650000}"/>
    <cellStyle name="Normal 5 21 10 6" xfId="26014" xr:uid="{00000000-0005-0000-0000-000099650000}"/>
    <cellStyle name="Normal 5 21 10 7" xfId="26015" xr:uid="{00000000-0005-0000-0000-00009A650000}"/>
    <cellStyle name="Normal 5 21 10 8" xfId="26016" xr:uid="{00000000-0005-0000-0000-00009B650000}"/>
    <cellStyle name="Normal 5 21 10 9" xfId="26017" xr:uid="{00000000-0005-0000-0000-00009C650000}"/>
    <cellStyle name="Normal 5 21 11" xfId="26018" xr:uid="{00000000-0005-0000-0000-00009D650000}"/>
    <cellStyle name="Normal 5 21 11 10" xfId="26019" xr:uid="{00000000-0005-0000-0000-00009E650000}"/>
    <cellStyle name="Normal 5 21 11 11" xfId="26020" xr:uid="{00000000-0005-0000-0000-00009F650000}"/>
    <cellStyle name="Normal 5 21 11 12" xfId="26021" xr:uid="{00000000-0005-0000-0000-0000A0650000}"/>
    <cellStyle name="Normal 5 21 11 2" xfId="26022" xr:uid="{00000000-0005-0000-0000-0000A1650000}"/>
    <cellStyle name="Normal 5 21 11 2 2" xfId="26023" xr:uid="{00000000-0005-0000-0000-0000A2650000}"/>
    <cellStyle name="Normal 5 21 11 2 3" xfId="26024" xr:uid="{00000000-0005-0000-0000-0000A3650000}"/>
    <cellStyle name="Normal 5 21 11 2 4" xfId="26025" xr:uid="{00000000-0005-0000-0000-0000A4650000}"/>
    <cellStyle name="Normal 5 21 11 2 5" xfId="26026" xr:uid="{00000000-0005-0000-0000-0000A5650000}"/>
    <cellStyle name="Normal 5 21 11 2 6" xfId="26027" xr:uid="{00000000-0005-0000-0000-0000A6650000}"/>
    <cellStyle name="Normal 5 21 11 2 7" xfId="26028" xr:uid="{00000000-0005-0000-0000-0000A7650000}"/>
    <cellStyle name="Normal 5 21 11 2 8" xfId="26029" xr:uid="{00000000-0005-0000-0000-0000A8650000}"/>
    <cellStyle name="Normal 5 21 11 3" xfId="26030" xr:uid="{00000000-0005-0000-0000-0000A9650000}"/>
    <cellStyle name="Normal 5 21 11 3 2" xfId="26031" xr:uid="{00000000-0005-0000-0000-0000AA650000}"/>
    <cellStyle name="Normal 5 21 11 3 3" xfId="26032" xr:uid="{00000000-0005-0000-0000-0000AB650000}"/>
    <cellStyle name="Normal 5 21 11 3 4" xfId="26033" xr:uid="{00000000-0005-0000-0000-0000AC650000}"/>
    <cellStyle name="Normal 5 21 11 3 5" xfId="26034" xr:uid="{00000000-0005-0000-0000-0000AD650000}"/>
    <cellStyle name="Normal 5 21 11 3 6" xfId="26035" xr:uid="{00000000-0005-0000-0000-0000AE650000}"/>
    <cellStyle name="Normal 5 21 11 3 7" xfId="26036" xr:uid="{00000000-0005-0000-0000-0000AF650000}"/>
    <cellStyle name="Normal 5 21 11 3 8" xfId="26037" xr:uid="{00000000-0005-0000-0000-0000B0650000}"/>
    <cellStyle name="Normal 5 21 11 4" xfId="26038" xr:uid="{00000000-0005-0000-0000-0000B1650000}"/>
    <cellStyle name="Normal 5 21 11 4 2" xfId="26039" xr:uid="{00000000-0005-0000-0000-0000B2650000}"/>
    <cellStyle name="Normal 5 21 11 4 3" xfId="26040" xr:uid="{00000000-0005-0000-0000-0000B3650000}"/>
    <cellStyle name="Normal 5 21 11 4 4" xfId="26041" xr:uid="{00000000-0005-0000-0000-0000B4650000}"/>
    <cellStyle name="Normal 5 21 11 4 5" xfId="26042" xr:uid="{00000000-0005-0000-0000-0000B5650000}"/>
    <cellStyle name="Normal 5 21 11 4 6" xfId="26043" xr:uid="{00000000-0005-0000-0000-0000B6650000}"/>
    <cellStyle name="Normal 5 21 11 4 7" xfId="26044" xr:uid="{00000000-0005-0000-0000-0000B7650000}"/>
    <cellStyle name="Normal 5 21 11 4 8" xfId="26045" xr:uid="{00000000-0005-0000-0000-0000B8650000}"/>
    <cellStyle name="Normal 5 21 11 5" xfId="26046" xr:uid="{00000000-0005-0000-0000-0000B9650000}"/>
    <cellStyle name="Normal 5 21 11 5 2" xfId="26047" xr:uid="{00000000-0005-0000-0000-0000BA650000}"/>
    <cellStyle name="Normal 5 21 11 5 3" xfId="26048" xr:uid="{00000000-0005-0000-0000-0000BB650000}"/>
    <cellStyle name="Normal 5 21 11 5 4" xfId="26049" xr:uid="{00000000-0005-0000-0000-0000BC650000}"/>
    <cellStyle name="Normal 5 21 11 5 5" xfId="26050" xr:uid="{00000000-0005-0000-0000-0000BD650000}"/>
    <cellStyle name="Normal 5 21 11 5 6" xfId="26051" xr:uid="{00000000-0005-0000-0000-0000BE650000}"/>
    <cellStyle name="Normal 5 21 11 5 7" xfId="26052" xr:uid="{00000000-0005-0000-0000-0000BF650000}"/>
    <cellStyle name="Normal 5 21 11 5 8" xfId="26053" xr:uid="{00000000-0005-0000-0000-0000C0650000}"/>
    <cellStyle name="Normal 5 21 11 6" xfId="26054" xr:uid="{00000000-0005-0000-0000-0000C1650000}"/>
    <cellStyle name="Normal 5 21 11 7" xfId="26055" xr:uid="{00000000-0005-0000-0000-0000C2650000}"/>
    <cellStyle name="Normal 5 21 11 8" xfId="26056" xr:uid="{00000000-0005-0000-0000-0000C3650000}"/>
    <cellStyle name="Normal 5 21 11 9" xfId="26057" xr:uid="{00000000-0005-0000-0000-0000C4650000}"/>
    <cellStyle name="Normal 5 21 12" xfId="26058" xr:uid="{00000000-0005-0000-0000-0000C5650000}"/>
    <cellStyle name="Normal 5 21 12 10" xfId="26059" xr:uid="{00000000-0005-0000-0000-0000C6650000}"/>
    <cellStyle name="Normal 5 21 12 11" xfId="26060" xr:uid="{00000000-0005-0000-0000-0000C7650000}"/>
    <cellStyle name="Normal 5 21 12 12" xfId="26061" xr:uid="{00000000-0005-0000-0000-0000C8650000}"/>
    <cellStyle name="Normal 5 21 12 2" xfId="26062" xr:uid="{00000000-0005-0000-0000-0000C9650000}"/>
    <cellStyle name="Normal 5 21 12 2 2" xfId="26063" xr:uid="{00000000-0005-0000-0000-0000CA650000}"/>
    <cellStyle name="Normal 5 21 12 2 3" xfId="26064" xr:uid="{00000000-0005-0000-0000-0000CB650000}"/>
    <cellStyle name="Normal 5 21 12 2 4" xfId="26065" xr:uid="{00000000-0005-0000-0000-0000CC650000}"/>
    <cellStyle name="Normal 5 21 12 2 5" xfId="26066" xr:uid="{00000000-0005-0000-0000-0000CD650000}"/>
    <cellStyle name="Normal 5 21 12 2 6" xfId="26067" xr:uid="{00000000-0005-0000-0000-0000CE650000}"/>
    <cellStyle name="Normal 5 21 12 2 7" xfId="26068" xr:uid="{00000000-0005-0000-0000-0000CF650000}"/>
    <cellStyle name="Normal 5 21 12 2 8" xfId="26069" xr:uid="{00000000-0005-0000-0000-0000D0650000}"/>
    <cellStyle name="Normal 5 21 12 3" xfId="26070" xr:uid="{00000000-0005-0000-0000-0000D1650000}"/>
    <cellStyle name="Normal 5 21 12 3 2" xfId="26071" xr:uid="{00000000-0005-0000-0000-0000D2650000}"/>
    <cellStyle name="Normal 5 21 12 3 3" xfId="26072" xr:uid="{00000000-0005-0000-0000-0000D3650000}"/>
    <cellStyle name="Normal 5 21 12 3 4" xfId="26073" xr:uid="{00000000-0005-0000-0000-0000D4650000}"/>
    <cellStyle name="Normal 5 21 12 3 5" xfId="26074" xr:uid="{00000000-0005-0000-0000-0000D5650000}"/>
    <cellStyle name="Normal 5 21 12 3 6" xfId="26075" xr:uid="{00000000-0005-0000-0000-0000D6650000}"/>
    <cellStyle name="Normal 5 21 12 3 7" xfId="26076" xr:uid="{00000000-0005-0000-0000-0000D7650000}"/>
    <cellStyle name="Normal 5 21 12 3 8" xfId="26077" xr:uid="{00000000-0005-0000-0000-0000D8650000}"/>
    <cellStyle name="Normal 5 21 12 4" xfId="26078" xr:uid="{00000000-0005-0000-0000-0000D9650000}"/>
    <cellStyle name="Normal 5 21 12 4 2" xfId="26079" xr:uid="{00000000-0005-0000-0000-0000DA650000}"/>
    <cellStyle name="Normal 5 21 12 4 3" xfId="26080" xr:uid="{00000000-0005-0000-0000-0000DB650000}"/>
    <cellStyle name="Normal 5 21 12 4 4" xfId="26081" xr:uid="{00000000-0005-0000-0000-0000DC650000}"/>
    <cellStyle name="Normal 5 21 12 4 5" xfId="26082" xr:uid="{00000000-0005-0000-0000-0000DD650000}"/>
    <cellStyle name="Normal 5 21 12 4 6" xfId="26083" xr:uid="{00000000-0005-0000-0000-0000DE650000}"/>
    <cellStyle name="Normal 5 21 12 4 7" xfId="26084" xr:uid="{00000000-0005-0000-0000-0000DF650000}"/>
    <cellStyle name="Normal 5 21 12 4 8" xfId="26085" xr:uid="{00000000-0005-0000-0000-0000E0650000}"/>
    <cellStyle name="Normal 5 21 12 5" xfId="26086" xr:uid="{00000000-0005-0000-0000-0000E1650000}"/>
    <cellStyle name="Normal 5 21 12 5 2" xfId="26087" xr:uid="{00000000-0005-0000-0000-0000E2650000}"/>
    <cellStyle name="Normal 5 21 12 5 3" xfId="26088" xr:uid="{00000000-0005-0000-0000-0000E3650000}"/>
    <cellStyle name="Normal 5 21 12 5 4" xfId="26089" xr:uid="{00000000-0005-0000-0000-0000E4650000}"/>
    <cellStyle name="Normal 5 21 12 5 5" xfId="26090" xr:uid="{00000000-0005-0000-0000-0000E5650000}"/>
    <cellStyle name="Normal 5 21 12 5 6" xfId="26091" xr:uid="{00000000-0005-0000-0000-0000E6650000}"/>
    <cellStyle name="Normal 5 21 12 5 7" xfId="26092" xr:uid="{00000000-0005-0000-0000-0000E7650000}"/>
    <cellStyle name="Normal 5 21 12 5 8" xfId="26093" xr:uid="{00000000-0005-0000-0000-0000E8650000}"/>
    <cellStyle name="Normal 5 21 12 6" xfId="26094" xr:uid="{00000000-0005-0000-0000-0000E9650000}"/>
    <cellStyle name="Normal 5 21 12 7" xfId="26095" xr:uid="{00000000-0005-0000-0000-0000EA650000}"/>
    <cellStyle name="Normal 5 21 12 8" xfId="26096" xr:uid="{00000000-0005-0000-0000-0000EB650000}"/>
    <cellStyle name="Normal 5 21 12 9" xfId="26097" xr:uid="{00000000-0005-0000-0000-0000EC650000}"/>
    <cellStyle name="Normal 5 21 13" xfId="26098" xr:uid="{00000000-0005-0000-0000-0000ED650000}"/>
    <cellStyle name="Normal 5 21 13 10" xfId="26099" xr:uid="{00000000-0005-0000-0000-0000EE650000}"/>
    <cellStyle name="Normal 5 21 13 11" xfId="26100" xr:uid="{00000000-0005-0000-0000-0000EF650000}"/>
    <cellStyle name="Normal 5 21 13 12" xfId="26101" xr:uid="{00000000-0005-0000-0000-0000F0650000}"/>
    <cellStyle name="Normal 5 21 13 2" xfId="26102" xr:uid="{00000000-0005-0000-0000-0000F1650000}"/>
    <cellStyle name="Normal 5 21 13 2 2" xfId="26103" xr:uid="{00000000-0005-0000-0000-0000F2650000}"/>
    <cellStyle name="Normal 5 21 13 2 3" xfId="26104" xr:uid="{00000000-0005-0000-0000-0000F3650000}"/>
    <cellStyle name="Normal 5 21 13 2 4" xfId="26105" xr:uid="{00000000-0005-0000-0000-0000F4650000}"/>
    <cellStyle name="Normal 5 21 13 2 5" xfId="26106" xr:uid="{00000000-0005-0000-0000-0000F5650000}"/>
    <cellStyle name="Normal 5 21 13 2 6" xfId="26107" xr:uid="{00000000-0005-0000-0000-0000F6650000}"/>
    <cellStyle name="Normal 5 21 13 2 7" xfId="26108" xr:uid="{00000000-0005-0000-0000-0000F7650000}"/>
    <cellStyle name="Normal 5 21 13 2 8" xfId="26109" xr:uid="{00000000-0005-0000-0000-0000F8650000}"/>
    <cellStyle name="Normal 5 21 13 3" xfId="26110" xr:uid="{00000000-0005-0000-0000-0000F9650000}"/>
    <cellStyle name="Normal 5 21 13 3 2" xfId="26111" xr:uid="{00000000-0005-0000-0000-0000FA650000}"/>
    <cellStyle name="Normal 5 21 13 3 3" xfId="26112" xr:uid="{00000000-0005-0000-0000-0000FB650000}"/>
    <cellStyle name="Normal 5 21 13 3 4" xfId="26113" xr:uid="{00000000-0005-0000-0000-0000FC650000}"/>
    <cellStyle name="Normal 5 21 13 3 5" xfId="26114" xr:uid="{00000000-0005-0000-0000-0000FD650000}"/>
    <cellStyle name="Normal 5 21 13 3 6" xfId="26115" xr:uid="{00000000-0005-0000-0000-0000FE650000}"/>
    <cellStyle name="Normal 5 21 13 3 7" xfId="26116" xr:uid="{00000000-0005-0000-0000-0000FF650000}"/>
    <cellStyle name="Normal 5 21 13 3 8" xfId="26117" xr:uid="{00000000-0005-0000-0000-000000660000}"/>
    <cellStyle name="Normal 5 21 13 4" xfId="26118" xr:uid="{00000000-0005-0000-0000-000001660000}"/>
    <cellStyle name="Normal 5 21 13 4 2" xfId="26119" xr:uid="{00000000-0005-0000-0000-000002660000}"/>
    <cellStyle name="Normal 5 21 13 4 3" xfId="26120" xr:uid="{00000000-0005-0000-0000-000003660000}"/>
    <cellStyle name="Normal 5 21 13 4 4" xfId="26121" xr:uid="{00000000-0005-0000-0000-000004660000}"/>
    <cellStyle name="Normal 5 21 13 4 5" xfId="26122" xr:uid="{00000000-0005-0000-0000-000005660000}"/>
    <cellStyle name="Normal 5 21 13 4 6" xfId="26123" xr:uid="{00000000-0005-0000-0000-000006660000}"/>
    <cellStyle name="Normal 5 21 13 4 7" xfId="26124" xr:uid="{00000000-0005-0000-0000-000007660000}"/>
    <cellStyle name="Normal 5 21 13 4 8" xfId="26125" xr:uid="{00000000-0005-0000-0000-000008660000}"/>
    <cellStyle name="Normal 5 21 13 5" xfId="26126" xr:uid="{00000000-0005-0000-0000-000009660000}"/>
    <cellStyle name="Normal 5 21 13 5 2" xfId="26127" xr:uid="{00000000-0005-0000-0000-00000A660000}"/>
    <cellStyle name="Normal 5 21 13 5 3" xfId="26128" xr:uid="{00000000-0005-0000-0000-00000B660000}"/>
    <cellStyle name="Normal 5 21 13 5 4" xfId="26129" xr:uid="{00000000-0005-0000-0000-00000C660000}"/>
    <cellStyle name="Normal 5 21 13 5 5" xfId="26130" xr:uid="{00000000-0005-0000-0000-00000D660000}"/>
    <cellStyle name="Normal 5 21 13 5 6" xfId="26131" xr:uid="{00000000-0005-0000-0000-00000E660000}"/>
    <cellStyle name="Normal 5 21 13 5 7" xfId="26132" xr:uid="{00000000-0005-0000-0000-00000F660000}"/>
    <cellStyle name="Normal 5 21 13 5 8" xfId="26133" xr:uid="{00000000-0005-0000-0000-000010660000}"/>
    <cellStyle name="Normal 5 21 13 6" xfId="26134" xr:uid="{00000000-0005-0000-0000-000011660000}"/>
    <cellStyle name="Normal 5 21 13 7" xfId="26135" xr:uid="{00000000-0005-0000-0000-000012660000}"/>
    <cellStyle name="Normal 5 21 13 8" xfId="26136" xr:uid="{00000000-0005-0000-0000-000013660000}"/>
    <cellStyle name="Normal 5 21 13 9" xfId="26137" xr:uid="{00000000-0005-0000-0000-000014660000}"/>
    <cellStyle name="Normal 5 21 14" xfId="26138" xr:uid="{00000000-0005-0000-0000-000015660000}"/>
    <cellStyle name="Normal 5 21 14 10" xfId="26139" xr:uid="{00000000-0005-0000-0000-000016660000}"/>
    <cellStyle name="Normal 5 21 14 11" xfId="26140" xr:uid="{00000000-0005-0000-0000-000017660000}"/>
    <cellStyle name="Normal 5 21 14 12" xfId="26141" xr:uid="{00000000-0005-0000-0000-000018660000}"/>
    <cellStyle name="Normal 5 21 14 2" xfId="26142" xr:uid="{00000000-0005-0000-0000-000019660000}"/>
    <cellStyle name="Normal 5 21 14 2 2" xfId="26143" xr:uid="{00000000-0005-0000-0000-00001A660000}"/>
    <cellStyle name="Normal 5 21 14 2 3" xfId="26144" xr:uid="{00000000-0005-0000-0000-00001B660000}"/>
    <cellStyle name="Normal 5 21 14 2 4" xfId="26145" xr:uid="{00000000-0005-0000-0000-00001C660000}"/>
    <cellStyle name="Normal 5 21 14 2 5" xfId="26146" xr:uid="{00000000-0005-0000-0000-00001D660000}"/>
    <cellStyle name="Normal 5 21 14 2 6" xfId="26147" xr:uid="{00000000-0005-0000-0000-00001E660000}"/>
    <cellStyle name="Normal 5 21 14 2 7" xfId="26148" xr:uid="{00000000-0005-0000-0000-00001F660000}"/>
    <cellStyle name="Normal 5 21 14 2 8" xfId="26149" xr:uid="{00000000-0005-0000-0000-000020660000}"/>
    <cellStyle name="Normal 5 21 14 3" xfId="26150" xr:uid="{00000000-0005-0000-0000-000021660000}"/>
    <cellStyle name="Normal 5 21 14 3 2" xfId="26151" xr:uid="{00000000-0005-0000-0000-000022660000}"/>
    <cellStyle name="Normal 5 21 14 3 3" xfId="26152" xr:uid="{00000000-0005-0000-0000-000023660000}"/>
    <cellStyle name="Normal 5 21 14 3 4" xfId="26153" xr:uid="{00000000-0005-0000-0000-000024660000}"/>
    <cellStyle name="Normal 5 21 14 3 5" xfId="26154" xr:uid="{00000000-0005-0000-0000-000025660000}"/>
    <cellStyle name="Normal 5 21 14 3 6" xfId="26155" xr:uid="{00000000-0005-0000-0000-000026660000}"/>
    <cellStyle name="Normal 5 21 14 3 7" xfId="26156" xr:uid="{00000000-0005-0000-0000-000027660000}"/>
    <cellStyle name="Normal 5 21 14 3 8" xfId="26157" xr:uid="{00000000-0005-0000-0000-000028660000}"/>
    <cellStyle name="Normal 5 21 14 4" xfId="26158" xr:uid="{00000000-0005-0000-0000-000029660000}"/>
    <cellStyle name="Normal 5 21 14 4 2" xfId="26159" xr:uid="{00000000-0005-0000-0000-00002A660000}"/>
    <cellStyle name="Normal 5 21 14 4 3" xfId="26160" xr:uid="{00000000-0005-0000-0000-00002B660000}"/>
    <cellStyle name="Normal 5 21 14 4 4" xfId="26161" xr:uid="{00000000-0005-0000-0000-00002C660000}"/>
    <cellStyle name="Normal 5 21 14 4 5" xfId="26162" xr:uid="{00000000-0005-0000-0000-00002D660000}"/>
    <cellStyle name="Normal 5 21 14 4 6" xfId="26163" xr:uid="{00000000-0005-0000-0000-00002E660000}"/>
    <cellStyle name="Normal 5 21 14 4 7" xfId="26164" xr:uid="{00000000-0005-0000-0000-00002F660000}"/>
    <cellStyle name="Normal 5 21 14 4 8" xfId="26165" xr:uid="{00000000-0005-0000-0000-000030660000}"/>
    <cellStyle name="Normal 5 21 14 5" xfId="26166" xr:uid="{00000000-0005-0000-0000-000031660000}"/>
    <cellStyle name="Normal 5 21 14 5 2" xfId="26167" xr:uid="{00000000-0005-0000-0000-000032660000}"/>
    <cellStyle name="Normal 5 21 14 5 3" xfId="26168" xr:uid="{00000000-0005-0000-0000-000033660000}"/>
    <cellStyle name="Normal 5 21 14 5 4" xfId="26169" xr:uid="{00000000-0005-0000-0000-000034660000}"/>
    <cellStyle name="Normal 5 21 14 5 5" xfId="26170" xr:uid="{00000000-0005-0000-0000-000035660000}"/>
    <cellStyle name="Normal 5 21 14 5 6" xfId="26171" xr:uid="{00000000-0005-0000-0000-000036660000}"/>
    <cellStyle name="Normal 5 21 14 5 7" xfId="26172" xr:uid="{00000000-0005-0000-0000-000037660000}"/>
    <cellStyle name="Normal 5 21 14 5 8" xfId="26173" xr:uid="{00000000-0005-0000-0000-000038660000}"/>
    <cellStyle name="Normal 5 21 14 6" xfId="26174" xr:uid="{00000000-0005-0000-0000-000039660000}"/>
    <cellStyle name="Normal 5 21 14 7" xfId="26175" xr:uid="{00000000-0005-0000-0000-00003A660000}"/>
    <cellStyle name="Normal 5 21 14 8" xfId="26176" xr:uid="{00000000-0005-0000-0000-00003B660000}"/>
    <cellStyle name="Normal 5 21 14 9" xfId="26177" xr:uid="{00000000-0005-0000-0000-00003C660000}"/>
    <cellStyle name="Normal 5 21 15" xfId="26178" xr:uid="{00000000-0005-0000-0000-00003D660000}"/>
    <cellStyle name="Normal 5 21 15 10" xfId="26179" xr:uid="{00000000-0005-0000-0000-00003E660000}"/>
    <cellStyle name="Normal 5 21 15 11" xfId="26180" xr:uid="{00000000-0005-0000-0000-00003F660000}"/>
    <cellStyle name="Normal 5 21 15 12" xfId="26181" xr:uid="{00000000-0005-0000-0000-000040660000}"/>
    <cellStyle name="Normal 5 21 15 2" xfId="26182" xr:uid="{00000000-0005-0000-0000-000041660000}"/>
    <cellStyle name="Normal 5 21 15 2 2" xfId="26183" xr:uid="{00000000-0005-0000-0000-000042660000}"/>
    <cellStyle name="Normal 5 21 15 2 3" xfId="26184" xr:uid="{00000000-0005-0000-0000-000043660000}"/>
    <cellStyle name="Normal 5 21 15 2 4" xfId="26185" xr:uid="{00000000-0005-0000-0000-000044660000}"/>
    <cellStyle name="Normal 5 21 15 2 5" xfId="26186" xr:uid="{00000000-0005-0000-0000-000045660000}"/>
    <cellStyle name="Normal 5 21 15 2 6" xfId="26187" xr:uid="{00000000-0005-0000-0000-000046660000}"/>
    <cellStyle name="Normal 5 21 15 2 7" xfId="26188" xr:uid="{00000000-0005-0000-0000-000047660000}"/>
    <cellStyle name="Normal 5 21 15 2 8" xfId="26189" xr:uid="{00000000-0005-0000-0000-000048660000}"/>
    <cellStyle name="Normal 5 21 15 3" xfId="26190" xr:uid="{00000000-0005-0000-0000-000049660000}"/>
    <cellStyle name="Normal 5 21 15 3 2" xfId="26191" xr:uid="{00000000-0005-0000-0000-00004A660000}"/>
    <cellStyle name="Normal 5 21 15 3 3" xfId="26192" xr:uid="{00000000-0005-0000-0000-00004B660000}"/>
    <cellStyle name="Normal 5 21 15 3 4" xfId="26193" xr:uid="{00000000-0005-0000-0000-00004C660000}"/>
    <cellStyle name="Normal 5 21 15 3 5" xfId="26194" xr:uid="{00000000-0005-0000-0000-00004D660000}"/>
    <cellStyle name="Normal 5 21 15 3 6" xfId="26195" xr:uid="{00000000-0005-0000-0000-00004E660000}"/>
    <cellStyle name="Normal 5 21 15 3 7" xfId="26196" xr:uid="{00000000-0005-0000-0000-00004F660000}"/>
    <cellStyle name="Normal 5 21 15 3 8" xfId="26197" xr:uid="{00000000-0005-0000-0000-000050660000}"/>
    <cellStyle name="Normal 5 21 15 4" xfId="26198" xr:uid="{00000000-0005-0000-0000-000051660000}"/>
    <cellStyle name="Normal 5 21 15 4 2" xfId="26199" xr:uid="{00000000-0005-0000-0000-000052660000}"/>
    <cellStyle name="Normal 5 21 15 4 3" xfId="26200" xr:uid="{00000000-0005-0000-0000-000053660000}"/>
    <cellStyle name="Normal 5 21 15 4 4" xfId="26201" xr:uid="{00000000-0005-0000-0000-000054660000}"/>
    <cellStyle name="Normal 5 21 15 4 5" xfId="26202" xr:uid="{00000000-0005-0000-0000-000055660000}"/>
    <cellStyle name="Normal 5 21 15 4 6" xfId="26203" xr:uid="{00000000-0005-0000-0000-000056660000}"/>
    <cellStyle name="Normal 5 21 15 4 7" xfId="26204" xr:uid="{00000000-0005-0000-0000-000057660000}"/>
    <cellStyle name="Normal 5 21 15 4 8" xfId="26205" xr:uid="{00000000-0005-0000-0000-000058660000}"/>
    <cellStyle name="Normal 5 21 15 5" xfId="26206" xr:uid="{00000000-0005-0000-0000-000059660000}"/>
    <cellStyle name="Normal 5 21 15 5 2" xfId="26207" xr:uid="{00000000-0005-0000-0000-00005A660000}"/>
    <cellStyle name="Normal 5 21 15 5 3" xfId="26208" xr:uid="{00000000-0005-0000-0000-00005B660000}"/>
    <cellStyle name="Normal 5 21 15 5 4" xfId="26209" xr:uid="{00000000-0005-0000-0000-00005C660000}"/>
    <cellStyle name="Normal 5 21 15 5 5" xfId="26210" xr:uid="{00000000-0005-0000-0000-00005D660000}"/>
    <cellStyle name="Normal 5 21 15 5 6" xfId="26211" xr:uid="{00000000-0005-0000-0000-00005E660000}"/>
    <cellStyle name="Normal 5 21 15 5 7" xfId="26212" xr:uid="{00000000-0005-0000-0000-00005F660000}"/>
    <cellStyle name="Normal 5 21 15 5 8" xfId="26213" xr:uid="{00000000-0005-0000-0000-000060660000}"/>
    <cellStyle name="Normal 5 21 15 6" xfId="26214" xr:uid="{00000000-0005-0000-0000-000061660000}"/>
    <cellStyle name="Normal 5 21 15 7" xfId="26215" xr:uid="{00000000-0005-0000-0000-000062660000}"/>
    <cellStyle name="Normal 5 21 15 8" xfId="26216" xr:uid="{00000000-0005-0000-0000-000063660000}"/>
    <cellStyle name="Normal 5 21 15 9" xfId="26217" xr:uid="{00000000-0005-0000-0000-000064660000}"/>
    <cellStyle name="Normal 5 21 16" xfId="26218" xr:uid="{00000000-0005-0000-0000-000065660000}"/>
    <cellStyle name="Normal 5 21 16 10" xfId="26219" xr:uid="{00000000-0005-0000-0000-000066660000}"/>
    <cellStyle name="Normal 5 21 16 11" xfId="26220" xr:uid="{00000000-0005-0000-0000-000067660000}"/>
    <cellStyle name="Normal 5 21 16 12" xfId="26221" xr:uid="{00000000-0005-0000-0000-000068660000}"/>
    <cellStyle name="Normal 5 21 16 2" xfId="26222" xr:uid="{00000000-0005-0000-0000-000069660000}"/>
    <cellStyle name="Normal 5 21 16 2 2" xfId="26223" xr:uid="{00000000-0005-0000-0000-00006A660000}"/>
    <cellStyle name="Normal 5 21 16 2 3" xfId="26224" xr:uid="{00000000-0005-0000-0000-00006B660000}"/>
    <cellStyle name="Normal 5 21 16 2 4" xfId="26225" xr:uid="{00000000-0005-0000-0000-00006C660000}"/>
    <cellStyle name="Normal 5 21 16 2 5" xfId="26226" xr:uid="{00000000-0005-0000-0000-00006D660000}"/>
    <cellStyle name="Normal 5 21 16 2 6" xfId="26227" xr:uid="{00000000-0005-0000-0000-00006E660000}"/>
    <cellStyle name="Normal 5 21 16 2 7" xfId="26228" xr:uid="{00000000-0005-0000-0000-00006F660000}"/>
    <cellStyle name="Normal 5 21 16 2 8" xfId="26229" xr:uid="{00000000-0005-0000-0000-000070660000}"/>
    <cellStyle name="Normal 5 21 16 3" xfId="26230" xr:uid="{00000000-0005-0000-0000-000071660000}"/>
    <cellStyle name="Normal 5 21 16 3 2" xfId="26231" xr:uid="{00000000-0005-0000-0000-000072660000}"/>
    <cellStyle name="Normal 5 21 16 3 3" xfId="26232" xr:uid="{00000000-0005-0000-0000-000073660000}"/>
    <cellStyle name="Normal 5 21 16 3 4" xfId="26233" xr:uid="{00000000-0005-0000-0000-000074660000}"/>
    <cellStyle name="Normal 5 21 16 3 5" xfId="26234" xr:uid="{00000000-0005-0000-0000-000075660000}"/>
    <cellStyle name="Normal 5 21 16 3 6" xfId="26235" xr:uid="{00000000-0005-0000-0000-000076660000}"/>
    <cellStyle name="Normal 5 21 16 3 7" xfId="26236" xr:uid="{00000000-0005-0000-0000-000077660000}"/>
    <cellStyle name="Normal 5 21 16 3 8" xfId="26237" xr:uid="{00000000-0005-0000-0000-000078660000}"/>
    <cellStyle name="Normal 5 21 16 4" xfId="26238" xr:uid="{00000000-0005-0000-0000-000079660000}"/>
    <cellStyle name="Normal 5 21 16 4 2" xfId="26239" xr:uid="{00000000-0005-0000-0000-00007A660000}"/>
    <cellStyle name="Normal 5 21 16 4 3" xfId="26240" xr:uid="{00000000-0005-0000-0000-00007B660000}"/>
    <cellStyle name="Normal 5 21 16 4 4" xfId="26241" xr:uid="{00000000-0005-0000-0000-00007C660000}"/>
    <cellStyle name="Normal 5 21 16 4 5" xfId="26242" xr:uid="{00000000-0005-0000-0000-00007D660000}"/>
    <cellStyle name="Normal 5 21 16 4 6" xfId="26243" xr:uid="{00000000-0005-0000-0000-00007E660000}"/>
    <cellStyle name="Normal 5 21 16 4 7" xfId="26244" xr:uid="{00000000-0005-0000-0000-00007F660000}"/>
    <cellStyle name="Normal 5 21 16 4 8" xfId="26245" xr:uid="{00000000-0005-0000-0000-000080660000}"/>
    <cellStyle name="Normal 5 21 16 5" xfId="26246" xr:uid="{00000000-0005-0000-0000-000081660000}"/>
    <cellStyle name="Normal 5 21 16 5 2" xfId="26247" xr:uid="{00000000-0005-0000-0000-000082660000}"/>
    <cellStyle name="Normal 5 21 16 5 3" xfId="26248" xr:uid="{00000000-0005-0000-0000-000083660000}"/>
    <cellStyle name="Normal 5 21 16 5 4" xfId="26249" xr:uid="{00000000-0005-0000-0000-000084660000}"/>
    <cellStyle name="Normal 5 21 16 5 5" xfId="26250" xr:uid="{00000000-0005-0000-0000-000085660000}"/>
    <cellStyle name="Normal 5 21 16 5 6" xfId="26251" xr:uid="{00000000-0005-0000-0000-000086660000}"/>
    <cellStyle name="Normal 5 21 16 5 7" xfId="26252" xr:uid="{00000000-0005-0000-0000-000087660000}"/>
    <cellStyle name="Normal 5 21 16 5 8" xfId="26253" xr:uid="{00000000-0005-0000-0000-000088660000}"/>
    <cellStyle name="Normal 5 21 16 6" xfId="26254" xr:uid="{00000000-0005-0000-0000-000089660000}"/>
    <cellStyle name="Normal 5 21 16 7" xfId="26255" xr:uid="{00000000-0005-0000-0000-00008A660000}"/>
    <cellStyle name="Normal 5 21 16 8" xfId="26256" xr:uid="{00000000-0005-0000-0000-00008B660000}"/>
    <cellStyle name="Normal 5 21 16 9" xfId="26257" xr:uid="{00000000-0005-0000-0000-00008C660000}"/>
    <cellStyle name="Normal 5 21 17" xfId="26258" xr:uid="{00000000-0005-0000-0000-00008D660000}"/>
    <cellStyle name="Normal 5 21 17 2" xfId="26259" xr:uid="{00000000-0005-0000-0000-00008E660000}"/>
    <cellStyle name="Normal 5 21 17 3" xfId="26260" xr:uid="{00000000-0005-0000-0000-00008F660000}"/>
    <cellStyle name="Normal 5 21 17 4" xfId="26261" xr:uid="{00000000-0005-0000-0000-000090660000}"/>
    <cellStyle name="Normal 5 21 17 5" xfId="26262" xr:uid="{00000000-0005-0000-0000-000091660000}"/>
    <cellStyle name="Normal 5 21 17 6" xfId="26263" xr:uid="{00000000-0005-0000-0000-000092660000}"/>
    <cellStyle name="Normal 5 21 17 7" xfId="26264" xr:uid="{00000000-0005-0000-0000-000093660000}"/>
    <cellStyle name="Normal 5 21 17 8" xfId="26265" xr:uid="{00000000-0005-0000-0000-000094660000}"/>
    <cellStyle name="Normal 5 21 18" xfId="26266" xr:uid="{00000000-0005-0000-0000-000095660000}"/>
    <cellStyle name="Normal 5 21 18 2" xfId="26267" xr:uid="{00000000-0005-0000-0000-000096660000}"/>
    <cellStyle name="Normal 5 21 18 3" xfId="26268" xr:uid="{00000000-0005-0000-0000-000097660000}"/>
    <cellStyle name="Normal 5 21 18 4" xfId="26269" xr:uid="{00000000-0005-0000-0000-000098660000}"/>
    <cellStyle name="Normal 5 21 18 5" xfId="26270" xr:uid="{00000000-0005-0000-0000-000099660000}"/>
    <cellStyle name="Normal 5 21 18 6" xfId="26271" xr:uid="{00000000-0005-0000-0000-00009A660000}"/>
    <cellStyle name="Normal 5 21 18 7" xfId="26272" xr:uid="{00000000-0005-0000-0000-00009B660000}"/>
    <cellStyle name="Normal 5 21 18 8" xfId="26273" xr:uid="{00000000-0005-0000-0000-00009C660000}"/>
    <cellStyle name="Normal 5 21 19" xfId="26274" xr:uid="{00000000-0005-0000-0000-00009D660000}"/>
    <cellStyle name="Normal 5 21 19 2" xfId="26275" xr:uid="{00000000-0005-0000-0000-00009E660000}"/>
    <cellStyle name="Normal 5 21 19 3" xfId="26276" xr:uid="{00000000-0005-0000-0000-00009F660000}"/>
    <cellStyle name="Normal 5 21 19 4" xfId="26277" xr:uid="{00000000-0005-0000-0000-0000A0660000}"/>
    <cellStyle name="Normal 5 21 19 5" xfId="26278" xr:uid="{00000000-0005-0000-0000-0000A1660000}"/>
    <cellStyle name="Normal 5 21 19 6" xfId="26279" xr:uid="{00000000-0005-0000-0000-0000A2660000}"/>
    <cellStyle name="Normal 5 21 19 7" xfId="26280" xr:uid="{00000000-0005-0000-0000-0000A3660000}"/>
    <cellStyle name="Normal 5 21 19 8" xfId="26281" xr:uid="{00000000-0005-0000-0000-0000A4660000}"/>
    <cellStyle name="Normal 5 21 2" xfId="26282" xr:uid="{00000000-0005-0000-0000-0000A5660000}"/>
    <cellStyle name="Normal 5 21 2 10" xfId="26283" xr:uid="{00000000-0005-0000-0000-0000A6660000}"/>
    <cellStyle name="Normal 5 21 2 10 10" xfId="26284" xr:uid="{00000000-0005-0000-0000-0000A7660000}"/>
    <cellStyle name="Normal 5 21 2 10 11" xfId="26285" xr:uid="{00000000-0005-0000-0000-0000A8660000}"/>
    <cellStyle name="Normal 5 21 2 10 12" xfId="26286" xr:uid="{00000000-0005-0000-0000-0000A9660000}"/>
    <cellStyle name="Normal 5 21 2 10 2" xfId="26287" xr:uid="{00000000-0005-0000-0000-0000AA660000}"/>
    <cellStyle name="Normal 5 21 2 10 2 2" xfId="26288" xr:uid="{00000000-0005-0000-0000-0000AB660000}"/>
    <cellStyle name="Normal 5 21 2 10 2 3" xfId="26289" xr:uid="{00000000-0005-0000-0000-0000AC660000}"/>
    <cellStyle name="Normal 5 21 2 10 2 4" xfId="26290" xr:uid="{00000000-0005-0000-0000-0000AD660000}"/>
    <cellStyle name="Normal 5 21 2 10 2 5" xfId="26291" xr:uid="{00000000-0005-0000-0000-0000AE660000}"/>
    <cellStyle name="Normal 5 21 2 10 2 6" xfId="26292" xr:uid="{00000000-0005-0000-0000-0000AF660000}"/>
    <cellStyle name="Normal 5 21 2 10 2 7" xfId="26293" xr:uid="{00000000-0005-0000-0000-0000B0660000}"/>
    <cellStyle name="Normal 5 21 2 10 2 8" xfId="26294" xr:uid="{00000000-0005-0000-0000-0000B1660000}"/>
    <cellStyle name="Normal 5 21 2 10 3" xfId="26295" xr:uid="{00000000-0005-0000-0000-0000B2660000}"/>
    <cellStyle name="Normal 5 21 2 10 3 2" xfId="26296" xr:uid="{00000000-0005-0000-0000-0000B3660000}"/>
    <cellStyle name="Normal 5 21 2 10 3 3" xfId="26297" xr:uid="{00000000-0005-0000-0000-0000B4660000}"/>
    <cellStyle name="Normal 5 21 2 10 3 4" xfId="26298" xr:uid="{00000000-0005-0000-0000-0000B5660000}"/>
    <cellStyle name="Normal 5 21 2 10 3 5" xfId="26299" xr:uid="{00000000-0005-0000-0000-0000B6660000}"/>
    <cellStyle name="Normal 5 21 2 10 3 6" xfId="26300" xr:uid="{00000000-0005-0000-0000-0000B7660000}"/>
    <cellStyle name="Normal 5 21 2 10 3 7" xfId="26301" xr:uid="{00000000-0005-0000-0000-0000B8660000}"/>
    <cellStyle name="Normal 5 21 2 10 3 8" xfId="26302" xr:uid="{00000000-0005-0000-0000-0000B9660000}"/>
    <cellStyle name="Normal 5 21 2 10 4" xfId="26303" xr:uid="{00000000-0005-0000-0000-0000BA660000}"/>
    <cellStyle name="Normal 5 21 2 10 4 2" xfId="26304" xr:uid="{00000000-0005-0000-0000-0000BB660000}"/>
    <cellStyle name="Normal 5 21 2 10 4 3" xfId="26305" xr:uid="{00000000-0005-0000-0000-0000BC660000}"/>
    <cellStyle name="Normal 5 21 2 10 4 4" xfId="26306" xr:uid="{00000000-0005-0000-0000-0000BD660000}"/>
    <cellStyle name="Normal 5 21 2 10 4 5" xfId="26307" xr:uid="{00000000-0005-0000-0000-0000BE660000}"/>
    <cellStyle name="Normal 5 21 2 10 4 6" xfId="26308" xr:uid="{00000000-0005-0000-0000-0000BF660000}"/>
    <cellStyle name="Normal 5 21 2 10 4 7" xfId="26309" xr:uid="{00000000-0005-0000-0000-0000C0660000}"/>
    <cellStyle name="Normal 5 21 2 10 4 8" xfId="26310" xr:uid="{00000000-0005-0000-0000-0000C1660000}"/>
    <cellStyle name="Normal 5 21 2 10 5" xfId="26311" xr:uid="{00000000-0005-0000-0000-0000C2660000}"/>
    <cellStyle name="Normal 5 21 2 10 5 2" xfId="26312" xr:uid="{00000000-0005-0000-0000-0000C3660000}"/>
    <cellStyle name="Normal 5 21 2 10 5 3" xfId="26313" xr:uid="{00000000-0005-0000-0000-0000C4660000}"/>
    <cellStyle name="Normal 5 21 2 10 5 4" xfId="26314" xr:uid="{00000000-0005-0000-0000-0000C5660000}"/>
    <cellStyle name="Normal 5 21 2 10 5 5" xfId="26315" xr:uid="{00000000-0005-0000-0000-0000C6660000}"/>
    <cellStyle name="Normal 5 21 2 10 5 6" xfId="26316" xr:uid="{00000000-0005-0000-0000-0000C7660000}"/>
    <cellStyle name="Normal 5 21 2 10 5 7" xfId="26317" xr:uid="{00000000-0005-0000-0000-0000C8660000}"/>
    <cellStyle name="Normal 5 21 2 10 5 8" xfId="26318" xr:uid="{00000000-0005-0000-0000-0000C9660000}"/>
    <cellStyle name="Normal 5 21 2 10 6" xfId="26319" xr:uid="{00000000-0005-0000-0000-0000CA660000}"/>
    <cellStyle name="Normal 5 21 2 10 7" xfId="26320" xr:uid="{00000000-0005-0000-0000-0000CB660000}"/>
    <cellStyle name="Normal 5 21 2 10 8" xfId="26321" xr:uid="{00000000-0005-0000-0000-0000CC660000}"/>
    <cellStyle name="Normal 5 21 2 10 9" xfId="26322" xr:uid="{00000000-0005-0000-0000-0000CD660000}"/>
    <cellStyle name="Normal 5 21 2 11" xfId="26323" xr:uid="{00000000-0005-0000-0000-0000CE660000}"/>
    <cellStyle name="Normal 5 21 2 11 10" xfId="26324" xr:uid="{00000000-0005-0000-0000-0000CF660000}"/>
    <cellStyle name="Normal 5 21 2 11 11" xfId="26325" xr:uid="{00000000-0005-0000-0000-0000D0660000}"/>
    <cellStyle name="Normal 5 21 2 11 12" xfId="26326" xr:uid="{00000000-0005-0000-0000-0000D1660000}"/>
    <cellStyle name="Normal 5 21 2 11 2" xfId="26327" xr:uid="{00000000-0005-0000-0000-0000D2660000}"/>
    <cellStyle name="Normal 5 21 2 11 2 2" xfId="26328" xr:uid="{00000000-0005-0000-0000-0000D3660000}"/>
    <cellStyle name="Normal 5 21 2 11 2 3" xfId="26329" xr:uid="{00000000-0005-0000-0000-0000D4660000}"/>
    <cellStyle name="Normal 5 21 2 11 2 4" xfId="26330" xr:uid="{00000000-0005-0000-0000-0000D5660000}"/>
    <cellStyle name="Normal 5 21 2 11 2 5" xfId="26331" xr:uid="{00000000-0005-0000-0000-0000D6660000}"/>
    <cellStyle name="Normal 5 21 2 11 2 6" xfId="26332" xr:uid="{00000000-0005-0000-0000-0000D7660000}"/>
    <cellStyle name="Normal 5 21 2 11 2 7" xfId="26333" xr:uid="{00000000-0005-0000-0000-0000D8660000}"/>
    <cellStyle name="Normal 5 21 2 11 2 8" xfId="26334" xr:uid="{00000000-0005-0000-0000-0000D9660000}"/>
    <cellStyle name="Normal 5 21 2 11 3" xfId="26335" xr:uid="{00000000-0005-0000-0000-0000DA660000}"/>
    <cellStyle name="Normal 5 21 2 11 3 2" xfId="26336" xr:uid="{00000000-0005-0000-0000-0000DB660000}"/>
    <cellStyle name="Normal 5 21 2 11 3 3" xfId="26337" xr:uid="{00000000-0005-0000-0000-0000DC660000}"/>
    <cellStyle name="Normal 5 21 2 11 3 4" xfId="26338" xr:uid="{00000000-0005-0000-0000-0000DD660000}"/>
    <cellStyle name="Normal 5 21 2 11 3 5" xfId="26339" xr:uid="{00000000-0005-0000-0000-0000DE660000}"/>
    <cellStyle name="Normal 5 21 2 11 3 6" xfId="26340" xr:uid="{00000000-0005-0000-0000-0000DF660000}"/>
    <cellStyle name="Normal 5 21 2 11 3 7" xfId="26341" xr:uid="{00000000-0005-0000-0000-0000E0660000}"/>
    <cellStyle name="Normal 5 21 2 11 3 8" xfId="26342" xr:uid="{00000000-0005-0000-0000-0000E1660000}"/>
    <cellStyle name="Normal 5 21 2 11 4" xfId="26343" xr:uid="{00000000-0005-0000-0000-0000E2660000}"/>
    <cellStyle name="Normal 5 21 2 11 4 2" xfId="26344" xr:uid="{00000000-0005-0000-0000-0000E3660000}"/>
    <cellStyle name="Normal 5 21 2 11 4 3" xfId="26345" xr:uid="{00000000-0005-0000-0000-0000E4660000}"/>
    <cellStyle name="Normal 5 21 2 11 4 4" xfId="26346" xr:uid="{00000000-0005-0000-0000-0000E5660000}"/>
    <cellStyle name="Normal 5 21 2 11 4 5" xfId="26347" xr:uid="{00000000-0005-0000-0000-0000E6660000}"/>
    <cellStyle name="Normal 5 21 2 11 4 6" xfId="26348" xr:uid="{00000000-0005-0000-0000-0000E7660000}"/>
    <cellStyle name="Normal 5 21 2 11 4 7" xfId="26349" xr:uid="{00000000-0005-0000-0000-0000E8660000}"/>
    <cellStyle name="Normal 5 21 2 11 4 8" xfId="26350" xr:uid="{00000000-0005-0000-0000-0000E9660000}"/>
    <cellStyle name="Normal 5 21 2 11 5" xfId="26351" xr:uid="{00000000-0005-0000-0000-0000EA660000}"/>
    <cellStyle name="Normal 5 21 2 11 5 2" xfId="26352" xr:uid="{00000000-0005-0000-0000-0000EB660000}"/>
    <cellStyle name="Normal 5 21 2 11 5 3" xfId="26353" xr:uid="{00000000-0005-0000-0000-0000EC660000}"/>
    <cellStyle name="Normal 5 21 2 11 5 4" xfId="26354" xr:uid="{00000000-0005-0000-0000-0000ED660000}"/>
    <cellStyle name="Normal 5 21 2 11 5 5" xfId="26355" xr:uid="{00000000-0005-0000-0000-0000EE660000}"/>
    <cellStyle name="Normal 5 21 2 11 5 6" xfId="26356" xr:uid="{00000000-0005-0000-0000-0000EF660000}"/>
    <cellStyle name="Normal 5 21 2 11 5 7" xfId="26357" xr:uid="{00000000-0005-0000-0000-0000F0660000}"/>
    <cellStyle name="Normal 5 21 2 11 5 8" xfId="26358" xr:uid="{00000000-0005-0000-0000-0000F1660000}"/>
    <cellStyle name="Normal 5 21 2 11 6" xfId="26359" xr:uid="{00000000-0005-0000-0000-0000F2660000}"/>
    <cellStyle name="Normal 5 21 2 11 7" xfId="26360" xr:uid="{00000000-0005-0000-0000-0000F3660000}"/>
    <cellStyle name="Normal 5 21 2 11 8" xfId="26361" xr:uid="{00000000-0005-0000-0000-0000F4660000}"/>
    <cellStyle name="Normal 5 21 2 11 9" xfId="26362" xr:uid="{00000000-0005-0000-0000-0000F5660000}"/>
    <cellStyle name="Normal 5 21 2 12" xfId="26363" xr:uid="{00000000-0005-0000-0000-0000F6660000}"/>
    <cellStyle name="Normal 5 21 2 12 10" xfId="26364" xr:uid="{00000000-0005-0000-0000-0000F7660000}"/>
    <cellStyle name="Normal 5 21 2 12 11" xfId="26365" xr:uid="{00000000-0005-0000-0000-0000F8660000}"/>
    <cellStyle name="Normal 5 21 2 12 12" xfId="26366" xr:uid="{00000000-0005-0000-0000-0000F9660000}"/>
    <cellStyle name="Normal 5 21 2 12 2" xfId="26367" xr:uid="{00000000-0005-0000-0000-0000FA660000}"/>
    <cellStyle name="Normal 5 21 2 12 2 2" xfId="26368" xr:uid="{00000000-0005-0000-0000-0000FB660000}"/>
    <cellStyle name="Normal 5 21 2 12 2 3" xfId="26369" xr:uid="{00000000-0005-0000-0000-0000FC660000}"/>
    <cellStyle name="Normal 5 21 2 12 2 4" xfId="26370" xr:uid="{00000000-0005-0000-0000-0000FD660000}"/>
    <cellStyle name="Normal 5 21 2 12 2 5" xfId="26371" xr:uid="{00000000-0005-0000-0000-0000FE660000}"/>
    <cellStyle name="Normal 5 21 2 12 2 6" xfId="26372" xr:uid="{00000000-0005-0000-0000-0000FF660000}"/>
    <cellStyle name="Normal 5 21 2 12 2 7" xfId="26373" xr:uid="{00000000-0005-0000-0000-000000670000}"/>
    <cellStyle name="Normal 5 21 2 12 2 8" xfId="26374" xr:uid="{00000000-0005-0000-0000-000001670000}"/>
    <cellStyle name="Normal 5 21 2 12 3" xfId="26375" xr:uid="{00000000-0005-0000-0000-000002670000}"/>
    <cellStyle name="Normal 5 21 2 12 3 2" xfId="26376" xr:uid="{00000000-0005-0000-0000-000003670000}"/>
    <cellStyle name="Normal 5 21 2 12 3 3" xfId="26377" xr:uid="{00000000-0005-0000-0000-000004670000}"/>
    <cellStyle name="Normal 5 21 2 12 3 4" xfId="26378" xr:uid="{00000000-0005-0000-0000-000005670000}"/>
    <cellStyle name="Normal 5 21 2 12 3 5" xfId="26379" xr:uid="{00000000-0005-0000-0000-000006670000}"/>
    <cellStyle name="Normal 5 21 2 12 3 6" xfId="26380" xr:uid="{00000000-0005-0000-0000-000007670000}"/>
    <cellStyle name="Normal 5 21 2 12 3 7" xfId="26381" xr:uid="{00000000-0005-0000-0000-000008670000}"/>
    <cellStyle name="Normal 5 21 2 12 3 8" xfId="26382" xr:uid="{00000000-0005-0000-0000-000009670000}"/>
    <cellStyle name="Normal 5 21 2 12 4" xfId="26383" xr:uid="{00000000-0005-0000-0000-00000A670000}"/>
    <cellStyle name="Normal 5 21 2 12 4 2" xfId="26384" xr:uid="{00000000-0005-0000-0000-00000B670000}"/>
    <cellStyle name="Normal 5 21 2 12 4 3" xfId="26385" xr:uid="{00000000-0005-0000-0000-00000C670000}"/>
    <cellStyle name="Normal 5 21 2 12 4 4" xfId="26386" xr:uid="{00000000-0005-0000-0000-00000D670000}"/>
    <cellStyle name="Normal 5 21 2 12 4 5" xfId="26387" xr:uid="{00000000-0005-0000-0000-00000E670000}"/>
    <cellStyle name="Normal 5 21 2 12 4 6" xfId="26388" xr:uid="{00000000-0005-0000-0000-00000F670000}"/>
    <cellStyle name="Normal 5 21 2 12 4 7" xfId="26389" xr:uid="{00000000-0005-0000-0000-000010670000}"/>
    <cellStyle name="Normal 5 21 2 12 4 8" xfId="26390" xr:uid="{00000000-0005-0000-0000-000011670000}"/>
    <cellStyle name="Normal 5 21 2 12 5" xfId="26391" xr:uid="{00000000-0005-0000-0000-000012670000}"/>
    <cellStyle name="Normal 5 21 2 12 5 2" xfId="26392" xr:uid="{00000000-0005-0000-0000-000013670000}"/>
    <cellStyle name="Normal 5 21 2 12 5 3" xfId="26393" xr:uid="{00000000-0005-0000-0000-000014670000}"/>
    <cellStyle name="Normal 5 21 2 12 5 4" xfId="26394" xr:uid="{00000000-0005-0000-0000-000015670000}"/>
    <cellStyle name="Normal 5 21 2 12 5 5" xfId="26395" xr:uid="{00000000-0005-0000-0000-000016670000}"/>
    <cellStyle name="Normal 5 21 2 12 5 6" xfId="26396" xr:uid="{00000000-0005-0000-0000-000017670000}"/>
    <cellStyle name="Normal 5 21 2 12 5 7" xfId="26397" xr:uid="{00000000-0005-0000-0000-000018670000}"/>
    <cellStyle name="Normal 5 21 2 12 5 8" xfId="26398" xr:uid="{00000000-0005-0000-0000-000019670000}"/>
    <cellStyle name="Normal 5 21 2 12 6" xfId="26399" xr:uid="{00000000-0005-0000-0000-00001A670000}"/>
    <cellStyle name="Normal 5 21 2 12 7" xfId="26400" xr:uid="{00000000-0005-0000-0000-00001B670000}"/>
    <cellStyle name="Normal 5 21 2 12 8" xfId="26401" xr:uid="{00000000-0005-0000-0000-00001C670000}"/>
    <cellStyle name="Normal 5 21 2 12 9" xfId="26402" xr:uid="{00000000-0005-0000-0000-00001D670000}"/>
    <cellStyle name="Normal 5 21 2 13" xfId="26403" xr:uid="{00000000-0005-0000-0000-00001E670000}"/>
    <cellStyle name="Normal 5 21 2 13 10" xfId="26404" xr:uid="{00000000-0005-0000-0000-00001F670000}"/>
    <cellStyle name="Normal 5 21 2 13 11" xfId="26405" xr:uid="{00000000-0005-0000-0000-000020670000}"/>
    <cellStyle name="Normal 5 21 2 13 12" xfId="26406" xr:uid="{00000000-0005-0000-0000-000021670000}"/>
    <cellStyle name="Normal 5 21 2 13 2" xfId="26407" xr:uid="{00000000-0005-0000-0000-000022670000}"/>
    <cellStyle name="Normal 5 21 2 13 2 2" xfId="26408" xr:uid="{00000000-0005-0000-0000-000023670000}"/>
    <cellStyle name="Normal 5 21 2 13 2 3" xfId="26409" xr:uid="{00000000-0005-0000-0000-000024670000}"/>
    <cellStyle name="Normal 5 21 2 13 2 4" xfId="26410" xr:uid="{00000000-0005-0000-0000-000025670000}"/>
    <cellStyle name="Normal 5 21 2 13 2 5" xfId="26411" xr:uid="{00000000-0005-0000-0000-000026670000}"/>
    <cellStyle name="Normal 5 21 2 13 2 6" xfId="26412" xr:uid="{00000000-0005-0000-0000-000027670000}"/>
    <cellStyle name="Normal 5 21 2 13 2 7" xfId="26413" xr:uid="{00000000-0005-0000-0000-000028670000}"/>
    <cellStyle name="Normal 5 21 2 13 2 8" xfId="26414" xr:uid="{00000000-0005-0000-0000-000029670000}"/>
    <cellStyle name="Normal 5 21 2 13 3" xfId="26415" xr:uid="{00000000-0005-0000-0000-00002A670000}"/>
    <cellStyle name="Normal 5 21 2 13 3 2" xfId="26416" xr:uid="{00000000-0005-0000-0000-00002B670000}"/>
    <cellStyle name="Normal 5 21 2 13 3 3" xfId="26417" xr:uid="{00000000-0005-0000-0000-00002C670000}"/>
    <cellStyle name="Normal 5 21 2 13 3 4" xfId="26418" xr:uid="{00000000-0005-0000-0000-00002D670000}"/>
    <cellStyle name="Normal 5 21 2 13 3 5" xfId="26419" xr:uid="{00000000-0005-0000-0000-00002E670000}"/>
    <cellStyle name="Normal 5 21 2 13 3 6" xfId="26420" xr:uid="{00000000-0005-0000-0000-00002F670000}"/>
    <cellStyle name="Normal 5 21 2 13 3 7" xfId="26421" xr:uid="{00000000-0005-0000-0000-000030670000}"/>
    <cellStyle name="Normal 5 21 2 13 3 8" xfId="26422" xr:uid="{00000000-0005-0000-0000-000031670000}"/>
    <cellStyle name="Normal 5 21 2 13 4" xfId="26423" xr:uid="{00000000-0005-0000-0000-000032670000}"/>
    <cellStyle name="Normal 5 21 2 13 4 2" xfId="26424" xr:uid="{00000000-0005-0000-0000-000033670000}"/>
    <cellStyle name="Normal 5 21 2 13 4 3" xfId="26425" xr:uid="{00000000-0005-0000-0000-000034670000}"/>
    <cellStyle name="Normal 5 21 2 13 4 4" xfId="26426" xr:uid="{00000000-0005-0000-0000-000035670000}"/>
    <cellStyle name="Normal 5 21 2 13 4 5" xfId="26427" xr:uid="{00000000-0005-0000-0000-000036670000}"/>
    <cellStyle name="Normal 5 21 2 13 4 6" xfId="26428" xr:uid="{00000000-0005-0000-0000-000037670000}"/>
    <cellStyle name="Normal 5 21 2 13 4 7" xfId="26429" xr:uid="{00000000-0005-0000-0000-000038670000}"/>
    <cellStyle name="Normal 5 21 2 13 4 8" xfId="26430" xr:uid="{00000000-0005-0000-0000-000039670000}"/>
    <cellStyle name="Normal 5 21 2 13 5" xfId="26431" xr:uid="{00000000-0005-0000-0000-00003A670000}"/>
    <cellStyle name="Normal 5 21 2 13 5 2" xfId="26432" xr:uid="{00000000-0005-0000-0000-00003B670000}"/>
    <cellStyle name="Normal 5 21 2 13 5 3" xfId="26433" xr:uid="{00000000-0005-0000-0000-00003C670000}"/>
    <cellStyle name="Normal 5 21 2 13 5 4" xfId="26434" xr:uid="{00000000-0005-0000-0000-00003D670000}"/>
    <cellStyle name="Normal 5 21 2 13 5 5" xfId="26435" xr:uid="{00000000-0005-0000-0000-00003E670000}"/>
    <cellStyle name="Normal 5 21 2 13 5 6" xfId="26436" xr:uid="{00000000-0005-0000-0000-00003F670000}"/>
    <cellStyle name="Normal 5 21 2 13 5 7" xfId="26437" xr:uid="{00000000-0005-0000-0000-000040670000}"/>
    <cellStyle name="Normal 5 21 2 13 5 8" xfId="26438" xr:uid="{00000000-0005-0000-0000-000041670000}"/>
    <cellStyle name="Normal 5 21 2 13 6" xfId="26439" xr:uid="{00000000-0005-0000-0000-000042670000}"/>
    <cellStyle name="Normal 5 21 2 13 7" xfId="26440" xr:uid="{00000000-0005-0000-0000-000043670000}"/>
    <cellStyle name="Normal 5 21 2 13 8" xfId="26441" xr:uid="{00000000-0005-0000-0000-000044670000}"/>
    <cellStyle name="Normal 5 21 2 13 9" xfId="26442" xr:uid="{00000000-0005-0000-0000-000045670000}"/>
    <cellStyle name="Normal 5 21 2 14" xfId="26443" xr:uid="{00000000-0005-0000-0000-000046670000}"/>
    <cellStyle name="Normal 5 21 2 14 2" xfId="26444" xr:uid="{00000000-0005-0000-0000-000047670000}"/>
    <cellStyle name="Normal 5 21 2 14 3" xfId="26445" xr:uid="{00000000-0005-0000-0000-000048670000}"/>
    <cellStyle name="Normal 5 21 2 14 4" xfId="26446" xr:uid="{00000000-0005-0000-0000-000049670000}"/>
    <cellStyle name="Normal 5 21 2 14 5" xfId="26447" xr:uid="{00000000-0005-0000-0000-00004A670000}"/>
    <cellStyle name="Normal 5 21 2 14 6" xfId="26448" xr:uid="{00000000-0005-0000-0000-00004B670000}"/>
    <cellStyle name="Normal 5 21 2 14 7" xfId="26449" xr:uid="{00000000-0005-0000-0000-00004C670000}"/>
    <cellStyle name="Normal 5 21 2 14 8" xfId="26450" xr:uid="{00000000-0005-0000-0000-00004D670000}"/>
    <cellStyle name="Normal 5 21 2 15" xfId="26451" xr:uid="{00000000-0005-0000-0000-00004E670000}"/>
    <cellStyle name="Normal 5 21 2 15 2" xfId="26452" xr:uid="{00000000-0005-0000-0000-00004F670000}"/>
    <cellStyle name="Normal 5 21 2 15 3" xfId="26453" xr:uid="{00000000-0005-0000-0000-000050670000}"/>
    <cellStyle name="Normal 5 21 2 15 4" xfId="26454" xr:uid="{00000000-0005-0000-0000-000051670000}"/>
    <cellStyle name="Normal 5 21 2 15 5" xfId="26455" xr:uid="{00000000-0005-0000-0000-000052670000}"/>
    <cellStyle name="Normal 5 21 2 15 6" xfId="26456" xr:uid="{00000000-0005-0000-0000-000053670000}"/>
    <cellStyle name="Normal 5 21 2 15 7" xfId="26457" xr:uid="{00000000-0005-0000-0000-000054670000}"/>
    <cellStyle name="Normal 5 21 2 15 8" xfId="26458" xr:uid="{00000000-0005-0000-0000-000055670000}"/>
    <cellStyle name="Normal 5 21 2 16" xfId="26459" xr:uid="{00000000-0005-0000-0000-000056670000}"/>
    <cellStyle name="Normal 5 21 2 16 2" xfId="26460" xr:uid="{00000000-0005-0000-0000-000057670000}"/>
    <cellStyle name="Normal 5 21 2 16 3" xfId="26461" xr:uid="{00000000-0005-0000-0000-000058670000}"/>
    <cellStyle name="Normal 5 21 2 16 4" xfId="26462" xr:uid="{00000000-0005-0000-0000-000059670000}"/>
    <cellStyle name="Normal 5 21 2 16 5" xfId="26463" xr:uid="{00000000-0005-0000-0000-00005A670000}"/>
    <cellStyle name="Normal 5 21 2 16 6" xfId="26464" xr:uid="{00000000-0005-0000-0000-00005B670000}"/>
    <cellStyle name="Normal 5 21 2 16 7" xfId="26465" xr:uid="{00000000-0005-0000-0000-00005C670000}"/>
    <cellStyle name="Normal 5 21 2 16 8" xfId="26466" xr:uid="{00000000-0005-0000-0000-00005D670000}"/>
    <cellStyle name="Normal 5 21 2 17" xfId="26467" xr:uid="{00000000-0005-0000-0000-00005E670000}"/>
    <cellStyle name="Normal 5 21 2 17 2" xfId="26468" xr:uid="{00000000-0005-0000-0000-00005F670000}"/>
    <cellStyle name="Normal 5 21 2 17 3" xfId="26469" xr:uid="{00000000-0005-0000-0000-000060670000}"/>
    <cellStyle name="Normal 5 21 2 17 4" xfId="26470" xr:uid="{00000000-0005-0000-0000-000061670000}"/>
    <cellStyle name="Normal 5 21 2 17 5" xfId="26471" xr:uid="{00000000-0005-0000-0000-000062670000}"/>
    <cellStyle name="Normal 5 21 2 17 6" xfId="26472" xr:uid="{00000000-0005-0000-0000-000063670000}"/>
    <cellStyle name="Normal 5 21 2 17 7" xfId="26473" xr:uid="{00000000-0005-0000-0000-000064670000}"/>
    <cellStyle name="Normal 5 21 2 17 8" xfId="26474" xr:uid="{00000000-0005-0000-0000-000065670000}"/>
    <cellStyle name="Normal 5 21 2 18" xfId="26475" xr:uid="{00000000-0005-0000-0000-000066670000}"/>
    <cellStyle name="Normal 5 21 2 19" xfId="26476" xr:uid="{00000000-0005-0000-0000-000067670000}"/>
    <cellStyle name="Normal 5 21 2 2" xfId="26477" xr:uid="{00000000-0005-0000-0000-000068670000}"/>
    <cellStyle name="Normal 5 21 2 2 10" xfId="26478" xr:uid="{00000000-0005-0000-0000-000069670000}"/>
    <cellStyle name="Normal 5 21 2 2 11" xfId="26479" xr:uid="{00000000-0005-0000-0000-00006A670000}"/>
    <cellStyle name="Normal 5 21 2 2 12" xfId="26480" xr:uid="{00000000-0005-0000-0000-00006B670000}"/>
    <cellStyle name="Normal 5 21 2 2 2" xfId="26481" xr:uid="{00000000-0005-0000-0000-00006C670000}"/>
    <cellStyle name="Normal 5 21 2 2 2 2" xfId="26482" xr:uid="{00000000-0005-0000-0000-00006D670000}"/>
    <cellStyle name="Normal 5 21 2 2 2 3" xfId="26483" xr:uid="{00000000-0005-0000-0000-00006E670000}"/>
    <cellStyle name="Normal 5 21 2 2 2 4" xfId="26484" xr:uid="{00000000-0005-0000-0000-00006F670000}"/>
    <cellStyle name="Normal 5 21 2 2 2 5" xfId="26485" xr:uid="{00000000-0005-0000-0000-000070670000}"/>
    <cellStyle name="Normal 5 21 2 2 2 6" xfId="26486" xr:uid="{00000000-0005-0000-0000-000071670000}"/>
    <cellStyle name="Normal 5 21 2 2 2 7" xfId="26487" xr:uid="{00000000-0005-0000-0000-000072670000}"/>
    <cellStyle name="Normal 5 21 2 2 2 8" xfId="26488" xr:uid="{00000000-0005-0000-0000-000073670000}"/>
    <cellStyle name="Normal 5 21 2 2 3" xfId="26489" xr:uid="{00000000-0005-0000-0000-000074670000}"/>
    <cellStyle name="Normal 5 21 2 2 3 2" xfId="26490" xr:uid="{00000000-0005-0000-0000-000075670000}"/>
    <cellStyle name="Normal 5 21 2 2 3 3" xfId="26491" xr:uid="{00000000-0005-0000-0000-000076670000}"/>
    <cellStyle name="Normal 5 21 2 2 3 4" xfId="26492" xr:uid="{00000000-0005-0000-0000-000077670000}"/>
    <cellStyle name="Normal 5 21 2 2 3 5" xfId="26493" xr:uid="{00000000-0005-0000-0000-000078670000}"/>
    <cellStyle name="Normal 5 21 2 2 3 6" xfId="26494" xr:uid="{00000000-0005-0000-0000-000079670000}"/>
    <cellStyle name="Normal 5 21 2 2 3 7" xfId="26495" xr:uid="{00000000-0005-0000-0000-00007A670000}"/>
    <cellStyle name="Normal 5 21 2 2 3 8" xfId="26496" xr:uid="{00000000-0005-0000-0000-00007B670000}"/>
    <cellStyle name="Normal 5 21 2 2 4" xfId="26497" xr:uid="{00000000-0005-0000-0000-00007C670000}"/>
    <cellStyle name="Normal 5 21 2 2 4 2" xfId="26498" xr:uid="{00000000-0005-0000-0000-00007D670000}"/>
    <cellStyle name="Normal 5 21 2 2 4 3" xfId="26499" xr:uid="{00000000-0005-0000-0000-00007E670000}"/>
    <cellStyle name="Normal 5 21 2 2 4 4" xfId="26500" xr:uid="{00000000-0005-0000-0000-00007F670000}"/>
    <cellStyle name="Normal 5 21 2 2 4 5" xfId="26501" xr:uid="{00000000-0005-0000-0000-000080670000}"/>
    <cellStyle name="Normal 5 21 2 2 4 6" xfId="26502" xr:uid="{00000000-0005-0000-0000-000081670000}"/>
    <cellStyle name="Normal 5 21 2 2 4 7" xfId="26503" xr:uid="{00000000-0005-0000-0000-000082670000}"/>
    <cellStyle name="Normal 5 21 2 2 4 8" xfId="26504" xr:uid="{00000000-0005-0000-0000-000083670000}"/>
    <cellStyle name="Normal 5 21 2 2 5" xfId="26505" xr:uid="{00000000-0005-0000-0000-000084670000}"/>
    <cellStyle name="Normal 5 21 2 2 5 2" xfId="26506" xr:uid="{00000000-0005-0000-0000-000085670000}"/>
    <cellStyle name="Normal 5 21 2 2 5 3" xfId="26507" xr:uid="{00000000-0005-0000-0000-000086670000}"/>
    <cellStyle name="Normal 5 21 2 2 5 4" xfId="26508" xr:uid="{00000000-0005-0000-0000-000087670000}"/>
    <cellStyle name="Normal 5 21 2 2 5 5" xfId="26509" xr:uid="{00000000-0005-0000-0000-000088670000}"/>
    <cellStyle name="Normal 5 21 2 2 5 6" xfId="26510" xr:uid="{00000000-0005-0000-0000-000089670000}"/>
    <cellStyle name="Normal 5 21 2 2 5 7" xfId="26511" xr:uid="{00000000-0005-0000-0000-00008A670000}"/>
    <cellStyle name="Normal 5 21 2 2 5 8" xfId="26512" xr:uid="{00000000-0005-0000-0000-00008B670000}"/>
    <cellStyle name="Normal 5 21 2 2 6" xfId="26513" xr:uid="{00000000-0005-0000-0000-00008C670000}"/>
    <cellStyle name="Normal 5 21 2 2 7" xfId="26514" xr:uid="{00000000-0005-0000-0000-00008D670000}"/>
    <cellStyle name="Normal 5 21 2 2 8" xfId="26515" xr:uid="{00000000-0005-0000-0000-00008E670000}"/>
    <cellStyle name="Normal 5 21 2 2 9" xfId="26516" xr:uid="{00000000-0005-0000-0000-00008F670000}"/>
    <cellStyle name="Normal 5 21 2 20" xfId="26517" xr:uid="{00000000-0005-0000-0000-000090670000}"/>
    <cellStyle name="Normal 5 21 2 21" xfId="26518" xr:uid="{00000000-0005-0000-0000-000091670000}"/>
    <cellStyle name="Normal 5 21 2 22" xfId="26519" xr:uid="{00000000-0005-0000-0000-000092670000}"/>
    <cellStyle name="Normal 5 21 2 23" xfId="26520" xr:uid="{00000000-0005-0000-0000-000093670000}"/>
    <cellStyle name="Normal 5 21 2 24" xfId="26521" xr:uid="{00000000-0005-0000-0000-000094670000}"/>
    <cellStyle name="Normal 5 21 2 3" xfId="26522" xr:uid="{00000000-0005-0000-0000-000095670000}"/>
    <cellStyle name="Normal 5 21 2 3 10" xfId="26523" xr:uid="{00000000-0005-0000-0000-000096670000}"/>
    <cellStyle name="Normal 5 21 2 3 11" xfId="26524" xr:uid="{00000000-0005-0000-0000-000097670000}"/>
    <cellStyle name="Normal 5 21 2 3 12" xfId="26525" xr:uid="{00000000-0005-0000-0000-000098670000}"/>
    <cellStyle name="Normal 5 21 2 3 2" xfId="26526" xr:uid="{00000000-0005-0000-0000-000099670000}"/>
    <cellStyle name="Normal 5 21 2 3 2 2" xfId="26527" xr:uid="{00000000-0005-0000-0000-00009A670000}"/>
    <cellStyle name="Normal 5 21 2 3 2 3" xfId="26528" xr:uid="{00000000-0005-0000-0000-00009B670000}"/>
    <cellStyle name="Normal 5 21 2 3 2 4" xfId="26529" xr:uid="{00000000-0005-0000-0000-00009C670000}"/>
    <cellStyle name="Normal 5 21 2 3 2 5" xfId="26530" xr:uid="{00000000-0005-0000-0000-00009D670000}"/>
    <cellStyle name="Normal 5 21 2 3 2 6" xfId="26531" xr:uid="{00000000-0005-0000-0000-00009E670000}"/>
    <cellStyle name="Normal 5 21 2 3 2 7" xfId="26532" xr:uid="{00000000-0005-0000-0000-00009F670000}"/>
    <cellStyle name="Normal 5 21 2 3 2 8" xfId="26533" xr:uid="{00000000-0005-0000-0000-0000A0670000}"/>
    <cellStyle name="Normal 5 21 2 3 3" xfId="26534" xr:uid="{00000000-0005-0000-0000-0000A1670000}"/>
    <cellStyle name="Normal 5 21 2 3 3 2" xfId="26535" xr:uid="{00000000-0005-0000-0000-0000A2670000}"/>
    <cellStyle name="Normal 5 21 2 3 3 3" xfId="26536" xr:uid="{00000000-0005-0000-0000-0000A3670000}"/>
    <cellStyle name="Normal 5 21 2 3 3 4" xfId="26537" xr:uid="{00000000-0005-0000-0000-0000A4670000}"/>
    <cellStyle name="Normal 5 21 2 3 3 5" xfId="26538" xr:uid="{00000000-0005-0000-0000-0000A5670000}"/>
    <cellStyle name="Normal 5 21 2 3 3 6" xfId="26539" xr:uid="{00000000-0005-0000-0000-0000A6670000}"/>
    <cellStyle name="Normal 5 21 2 3 3 7" xfId="26540" xr:uid="{00000000-0005-0000-0000-0000A7670000}"/>
    <cellStyle name="Normal 5 21 2 3 3 8" xfId="26541" xr:uid="{00000000-0005-0000-0000-0000A8670000}"/>
    <cellStyle name="Normal 5 21 2 3 4" xfId="26542" xr:uid="{00000000-0005-0000-0000-0000A9670000}"/>
    <cellStyle name="Normal 5 21 2 3 4 2" xfId="26543" xr:uid="{00000000-0005-0000-0000-0000AA670000}"/>
    <cellStyle name="Normal 5 21 2 3 4 3" xfId="26544" xr:uid="{00000000-0005-0000-0000-0000AB670000}"/>
    <cellStyle name="Normal 5 21 2 3 4 4" xfId="26545" xr:uid="{00000000-0005-0000-0000-0000AC670000}"/>
    <cellStyle name="Normal 5 21 2 3 4 5" xfId="26546" xr:uid="{00000000-0005-0000-0000-0000AD670000}"/>
    <cellStyle name="Normal 5 21 2 3 4 6" xfId="26547" xr:uid="{00000000-0005-0000-0000-0000AE670000}"/>
    <cellStyle name="Normal 5 21 2 3 4 7" xfId="26548" xr:uid="{00000000-0005-0000-0000-0000AF670000}"/>
    <cellStyle name="Normal 5 21 2 3 4 8" xfId="26549" xr:uid="{00000000-0005-0000-0000-0000B0670000}"/>
    <cellStyle name="Normal 5 21 2 3 5" xfId="26550" xr:uid="{00000000-0005-0000-0000-0000B1670000}"/>
    <cellStyle name="Normal 5 21 2 3 5 2" xfId="26551" xr:uid="{00000000-0005-0000-0000-0000B2670000}"/>
    <cellStyle name="Normal 5 21 2 3 5 3" xfId="26552" xr:uid="{00000000-0005-0000-0000-0000B3670000}"/>
    <cellStyle name="Normal 5 21 2 3 5 4" xfId="26553" xr:uid="{00000000-0005-0000-0000-0000B4670000}"/>
    <cellStyle name="Normal 5 21 2 3 5 5" xfId="26554" xr:uid="{00000000-0005-0000-0000-0000B5670000}"/>
    <cellStyle name="Normal 5 21 2 3 5 6" xfId="26555" xr:uid="{00000000-0005-0000-0000-0000B6670000}"/>
    <cellStyle name="Normal 5 21 2 3 5 7" xfId="26556" xr:uid="{00000000-0005-0000-0000-0000B7670000}"/>
    <cellStyle name="Normal 5 21 2 3 5 8" xfId="26557" xr:uid="{00000000-0005-0000-0000-0000B8670000}"/>
    <cellStyle name="Normal 5 21 2 3 6" xfId="26558" xr:uid="{00000000-0005-0000-0000-0000B9670000}"/>
    <cellStyle name="Normal 5 21 2 3 7" xfId="26559" xr:uid="{00000000-0005-0000-0000-0000BA670000}"/>
    <cellStyle name="Normal 5 21 2 3 8" xfId="26560" xr:uid="{00000000-0005-0000-0000-0000BB670000}"/>
    <cellStyle name="Normal 5 21 2 3 9" xfId="26561" xr:uid="{00000000-0005-0000-0000-0000BC670000}"/>
    <cellStyle name="Normal 5 21 2 4" xfId="26562" xr:uid="{00000000-0005-0000-0000-0000BD670000}"/>
    <cellStyle name="Normal 5 21 2 4 10" xfId="26563" xr:uid="{00000000-0005-0000-0000-0000BE670000}"/>
    <cellStyle name="Normal 5 21 2 4 11" xfId="26564" xr:uid="{00000000-0005-0000-0000-0000BF670000}"/>
    <cellStyle name="Normal 5 21 2 4 12" xfId="26565" xr:uid="{00000000-0005-0000-0000-0000C0670000}"/>
    <cellStyle name="Normal 5 21 2 4 2" xfId="26566" xr:uid="{00000000-0005-0000-0000-0000C1670000}"/>
    <cellStyle name="Normal 5 21 2 4 2 2" xfId="26567" xr:uid="{00000000-0005-0000-0000-0000C2670000}"/>
    <cellStyle name="Normal 5 21 2 4 2 3" xfId="26568" xr:uid="{00000000-0005-0000-0000-0000C3670000}"/>
    <cellStyle name="Normal 5 21 2 4 2 4" xfId="26569" xr:uid="{00000000-0005-0000-0000-0000C4670000}"/>
    <cellStyle name="Normal 5 21 2 4 2 5" xfId="26570" xr:uid="{00000000-0005-0000-0000-0000C5670000}"/>
    <cellStyle name="Normal 5 21 2 4 2 6" xfId="26571" xr:uid="{00000000-0005-0000-0000-0000C6670000}"/>
    <cellStyle name="Normal 5 21 2 4 2 7" xfId="26572" xr:uid="{00000000-0005-0000-0000-0000C7670000}"/>
    <cellStyle name="Normal 5 21 2 4 2 8" xfId="26573" xr:uid="{00000000-0005-0000-0000-0000C8670000}"/>
    <cellStyle name="Normal 5 21 2 4 3" xfId="26574" xr:uid="{00000000-0005-0000-0000-0000C9670000}"/>
    <cellStyle name="Normal 5 21 2 4 3 2" xfId="26575" xr:uid="{00000000-0005-0000-0000-0000CA670000}"/>
    <cellStyle name="Normal 5 21 2 4 3 3" xfId="26576" xr:uid="{00000000-0005-0000-0000-0000CB670000}"/>
    <cellStyle name="Normal 5 21 2 4 3 4" xfId="26577" xr:uid="{00000000-0005-0000-0000-0000CC670000}"/>
    <cellStyle name="Normal 5 21 2 4 3 5" xfId="26578" xr:uid="{00000000-0005-0000-0000-0000CD670000}"/>
    <cellStyle name="Normal 5 21 2 4 3 6" xfId="26579" xr:uid="{00000000-0005-0000-0000-0000CE670000}"/>
    <cellStyle name="Normal 5 21 2 4 3 7" xfId="26580" xr:uid="{00000000-0005-0000-0000-0000CF670000}"/>
    <cellStyle name="Normal 5 21 2 4 3 8" xfId="26581" xr:uid="{00000000-0005-0000-0000-0000D0670000}"/>
    <cellStyle name="Normal 5 21 2 4 4" xfId="26582" xr:uid="{00000000-0005-0000-0000-0000D1670000}"/>
    <cellStyle name="Normal 5 21 2 4 4 2" xfId="26583" xr:uid="{00000000-0005-0000-0000-0000D2670000}"/>
    <cellStyle name="Normal 5 21 2 4 4 3" xfId="26584" xr:uid="{00000000-0005-0000-0000-0000D3670000}"/>
    <cellStyle name="Normal 5 21 2 4 4 4" xfId="26585" xr:uid="{00000000-0005-0000-0000-0000D4670000}"/>
    <cellStyle name="Normal 5 21 2 4 4 5" xfId="26586" xr:uid="{00000000-0005-0000-0000-0000D5670000}"/>
    <cellStyle name="Normal 5 21 2 4 4 6" xfId="26587" xr:uid="{00000000-0005-0000-0000-0000D6670000}"/>
    <cellStyle name="Normal 5 21 2 4 4 7" xfId="26588" xr:uid="{00000000-0005-0000-0000-0000D7670000}"/>
    <cellStyle name="Normal 5 21 2 4 4 8" xfId="26589" xr:uid="{00000000-0005-0000-0000-0000D8670000}"/>
    <cellStyle name="Normal 5 21 2 4 5" xfId="26590" xr:uid="{00000000-0005-0000-0000-0000D9670000}"/>
    <cellStyle name="Normal 5 21 2 4 5 2" xfId="26591" xr:uid="{00000000-0005-0000-0000-0000DA670000}"/>
    <cellStyle name="Normal 5 21 2 4 5 3" xfId="26592" xr:uid="{00000000-0005-0000-0000-0000DB670000}"/>
    <cellStyle name="Normal 5 21 2 4 5 4" xfId="26593" xr:uid="{00000000-0005-0000-0000-0000DC670000}"/>
    <cellStyle name="Normal 5 21 2 4 5 5" xfId="26594" xr:uid="{00000000-0005-0000-0000-0000DD670000}"/>
    <cellStyle name="Normal 5 21 2 4 5 6" xfId="26595" xr:uid="{00000000-0005-0000-0000-0000DE670000}"/>
    <cellStyle name="Normal 5 21 2 4 5 7" xfId="26596" xr:uid="{00000000-0005-0000-0000-0000DF670000}"/>
    <cellStyle name="Normal 5 21 2 4 5 8" xfId="26597" xr:uid="{00000000-0005-0000-0000-0000E0670000}"/>
    <cellStyle name="Normal 5 21 2 4 6" xfId="26598" xr:uid="{00000000-0005-0000-0000-0000E1670000}"/>
    <cellStyle name="Normal 5 21 2 4 7" xfId="26599" xr:uid="{00000000-0005-0000-0000-0000E2670000}"/>
    <cellStyle name="Normal 5 21 2 4 8" xfId="26600" xr:uid="{00000000-0005-0000-0000-0000E3670000}"/>
    <cellStyle name="Normal 5 21 2 4 9" xfId="26601" xr:uid="{00000000-0005-0000-0000-0000E4670000}"/>
    <cellStyle name="Normal 5 21 2 5" xfId="26602" xr:uid="{00000000-0005-0000-0000-0000E5670000}"/>
    <cellStyle name="Normal 5 21 2 5 10" xfId="26603" xr:uid="{00000000-0005-0000-0000-0000E6670000}"/>
    <cellStyle name="Normal 5 21 2 5 11" xfId="26604" xr:uid="{00000000-0005-0000-0000-0000E7670000}"/>
    <cellStyle name="Normal 5 21 2 5 12" xfId="26605" xr:uid="{00000000-0005-0000-0000-0000E8670000}"/>
    <cellStyle name="Normal 5 21 2 5 2" xfId="26606" xr:uid="{00000000-0005-0000-0000-0000E9670000}"/>
    <cellStyle name="Normal 5 21 2 5 2 2" xfId="26607" xr:uid="{00000000-0005-0000-0000-0000EA670000}"/>
    <cellStyle name="Normal 5 21 2 5 2 3" xfId="26608" xr:uid="{00000000-0005-0000-0000-0000EB670000}"/>
    <cellStyle name="Normal 5 21 2 5 2 4" xfId="26609" xr:uid="{00000000-0005-0000-0000-0000EC670000}"/>
    <cellStyle name="Normal 5 21 2 5 2 5" xfId="26610" xr:uid="{00000000-0005-0000-0000-0000ED670000}"/>
    <cellStyle name="Normal 5 21 2 5 2 6" xfId="26611" xr:uid="{00000000-0005-0000-0000-0000EE670000}"/>
    <cellStyle name="Normal 5 21 2 5 2 7" xfId="26612" xr:uid="{00000000-0005-0000-0000-0000EF670000}"/>
    <cellStyle name="Normal 5 21 2 5 2 8" xfId="26613" xr:uid="{00000000-0005-0000-0000-0000F0670000}"/>
    <cellStyle name="Normal 5 21 2 5 3" xfId="26614" xr:uid="{00000000-0005-0000-0000-0000F1670000}"/>
    <cellStyle name="Normal 5 21 2 5 3 2" xfId="26615" xr:uid="{00000000-0005-0000-0000-0000F2670000}"/>
    <cellStyle name="Normal 5 21 2 5 3 3" xfId="26616" xr:uid="{00000000-0005-0000-0000-0000F3670000}"/>
    <cellStyle name="Normal 5 21 2 5 3 4" xfId="26617" xr:uid="{00000000-0005-0000-0000-0000F4670000}"/>
    <cellStyle name="Normal 5 21 2 5 3 5" xfId="26618" xr:uid="{00000000-0005-0000-0000-0000F5670000}"/>
    <cellStyle name="Normal 5 21 2 5 3 6" xfId="26619" xr:uid="{00000000-0005-0000-0000-0000F6670000}"/>
    <cellStyle name="Normal 5 21 2 5 3 7" xfId="26620" xr:uid="{00000000-0005-0000-0000-0000F7670000}"/>
    <cellStyle name="Normal 5 21 2 5 3 8" xfId="26621" xr:uid="{00000000-0005-0000-0000-0000F8670000}"/>
    <cellStyle name="Normal 5 21 2 5 4" xfId="26622" xr:uid="{00000000-0005-0000-0000-0000F9670000}"/>
    <cellStyle name="Normal 5 21 2 5 4 2" xfId="26623" xr:uid="{00000000-0005-0000-0000-0000FA670000}"/>
    <cellStyle name="Normal 5 21 2 5 4 3" xfId="26624" xr:uid="{00000000-0005-0000-0000-0000FB670000}"/>
    <cellStyle name="Normal 5 21 2 5 4 4" xfId="26625" xr:uid="{00000000-0005-0000-0000-0000FC670000}"/>
    <cellStyle name="Normal 5 21 2 5 4 5" xfId="26626" xr:uid="{00000000-0005-0000-0000-0000FD670000}"/>
    <cellStyle name="Normal 5 21 2 5 4 6" xfId="26627" xr:uid="{00000000-0005-0000-0000-0000FE670000}"/>
    <cellStyle name="Normal 5 21 2 5 4 7" xfId="26628" xr:uid="{00000000-0005-0000-0000-0000FF670000}"/>
    <cellStyle name="Normal 5 21 2 5 4 8" xfId="26629" xr:uid="{00000000-0005-0000-0000-000000680000}"/>
    <cellStyle name="Normal 5 21 2 5 5" xfId="26630" xr:uid="{00000000-0005-0000-0000-000001680000}"/>
    <cellStyle name="Normal 5 21 2 5 5 2" xfId="26631" xr:uid="{00000000-0005-0000-0000-000002680000}"/>
    <cellStyle name="Normal 5 21 2 5 5 3" xfId="26632" xr:uid="{00000000-0005-0000-0000-000003680000}"/>
    <cellStyle name="Normal 5 21 2 5 5 4" xfId="26633" xr:uid="{00000000-0005-0000-0000-000004680000}"/>
    <cellStyle name="Normal 5 21 2 5 5 5" xfId="26634" xr:uid="{00000000-0005-0000-0000-000005680000}"/>
    <cellStyle name="Normal 5 21 2 5 5 6" xfId="26635" xr:uid="{00000000-0005-0000-0000-000006680000}"/>
    <cellStyle name="Normal 5 21 2 5 5 7" xfId="26636" xr:uid="{00000000-0005-0000-0000-000007680000}"/>
    <cellStyle name="Normal 5 21 2 5 5 8" xfId="26637" xr:uid="{00000000-0005-0000-0000-000008680000}"/>
    <cellStyle name="Normal 5 21 2 5 6" xfId="26638" xr:uid="{00000000-0005-0000-0000-000009680000}"/>
    <cellStyle name="Normal 5 21 2 5 7" xfId="26639" xr:uid="{00000000-0005-0000-0000-00000A680000}"/>
    <cellStyle name="Normal 5 21 2 5 8" xfId="26640" xr:uid="{00000000-0005-0000-0000-00000B680000}"/>
    <cellStyle name="Normal 5 21 2 5 9" xfId="26641" xr:uid="{00000000-0005-0000-0000-00000C680000}"/>
    <cellStyle name="Normal 5 21 2 6" xfId="26642" xr:uid="{00000000-0005-0000-0000-00000D680000}"/>
    <cellStyle name="Normal 5 21 2 6 10" xfId="26643" xr:uid="{00000000-0005-0000-0000-00000E680000}"/>
    <cellStyle name="Normal 5 21 2 6 11" xfId="26644" xr:uid="{00000000-0005-0000-0000-00000F680000}"/>
    <cellStyle name="Normal 5 21 2 6 12" xfId="26645" xr:uid="{00000000-0005-0000-0000-000010680000}"/>
    <cellStyle name="Normal 5 21 2 6 2" xfId="26646" xr:uid="{00000000-0005-0000-0000-000011680000}"/>
    <cellStyle name="Normal 5 21 2 6 2 2" xfId="26647" xr:uid="{00000000-0005-0000-0000-000012680000}"/>
    <cellStyle name="Normal 5 21 2 6 2 3" xfId="26648" xr:uid="{00000000-0005-0000-0000-000013680000}"/>
    <cellStyle name="Normal 5 21 2 6 2 4" xfId="26649" xr:uid="{00000000-0005-0000-0000-000014680000}"/>
    <cellStyle name="Normal 5 21 2 6 2 5" xfId="26650" xr:uid="{00000000-0005-0000-0000-000015680000}"/>
    <cellStyle name="Normal 5 21 2 6 2 6" xfId="26651" xr:uid="{00000000-0005-0000-0000-000016680000}"/>
    <cellStyle name="Normal 5 21 2 6 2 7" xfId="26652" xr:uid="{00000000-0005-0000-0000-000017680000}"/>
    <cellStyle name="Normal 5 21 2 6 2 8" xfId="26653" xr:uid="{00000000-0005-0000-0000-000018680000}"/>
    <cellStyle name="Normal 5 21 2 6 3" xfId="26654" xr:uid="{00000000-0005-0000-0000-000019680000}"/>
    <cellStyle name="Normal 5 21 2 6 3 2" xfId="26655" xr:uid="{00000000-0005-0000-0000-00001A680000}"/>
    <cellStyle name="Normal 5 21 2 6 3 3" xfId="26656" xr:uid="{00000000-0005-0000-0000-00001B680000}"/>
    <cellStyle name="Normal 5 21 2 6 3 4" xfId="26657" xr:uid="{00000000-0005-0000-0000-00001C680000}"/>
    <cellStyle name="Normal 5 21 2 6 3 5" xfId="26658" xr:uid="{00000000-0005-0000-0000-00001D680000}"/>
    <cellStyle name="Normal 5 21 2 6 3 6" xfId="26659" xr:uid="{00000000-0005-0000-0000-00001E680000}"/>
    <cellStyle name="Normal 5 21 2 6 3 7" xfId="26660" xr:uid="{00000000-0005-0000-0000-00001F680000}"/>
    <cellStyle name="Normal 5 21 2 6 3 8" xfId="26661" xr:uid="{00000000-0005-0000-0000-000020680000}"/>
    <cellStyle name="Normal 5 21 2 6 4" xfId="26662" xr:uid="{00000000-0005-0000-0000-000021680000}"/>
    <cellStyle name="Normal 5 21 2 6 4 2" xfId="26663" xr:uid="{00000000-0005-0000-0000-000022680000}"/>
    <cellStyle name="Normal 5 21 2 6 4 3" xfId="26664" xr:uid="{00000000-0005-0000-0000-000023680000}"/>
    <cellStyle name="Normal 5 21 2 6 4 4" xfId="26665" xr:uid="{00000000-0005-0000-0000-000024680000}"/>
    <cellStyle name="Normal 5 21 2 6 4 5" xfId="26666" xr:uid="{00000000-0005-0000-0000-000025680000}"/>
    <cellStyle name="Normal 5 21 2 6 4 6" xfId="26667" xr:uid="{00000000-0005-0000-0000-000026680000}"/>
    <cellStyle name="Normal 5 21 2 6 4 7" xfId="26668" xr:uid="{00000000-0005-0000-0000-000027680000}"/>
    <cellStyle name="Normal 5 21 2 6 4 8" xfId="26669" xr:uid="{00000000-0005-0000-0000-000028680000}"/>
    <cellStyle name="Normal 5 21 2 6 5" xfId="26670" xr:uid="{00000000-0005-0000-0000-000029680000}"/>
    <cellStyle name="Normal 5 21 2 6 5 2" xfId="26671" xr:uid="{00000000-0005-0000-0000-00002A680000}"/>
    <cellStyle name="Normal 5 21 2 6 5 3" xfId="26672" xr:uid="{00000000-0005-0000-0000-00002B680000}"/>
    <cellStyle name="Normal 5 21 2 6 5 4" xfId="26673" xr:uid="{00000000-0005-0000-0000-00002C680000}"/>
    <cellStyle name="Normal 5 21 2 6 5 5" xfId="26674" xr:uid="{00000000-0005-0000-0000-00002D680000}"/>
    <cellStyle name="Normal 5 21 2 6 5 6" xfId="26675" xr:uid="{00000000-0005-0000-0000-00002E680000}"/>
    <cellStyle name="Normal 5 21 2 6 5 7" xfId="26676" xr:uid="{00000000-0005-0000-0000-00002F680000}"/>
    <cellStyle name="Normal 5 21 2 6 5 8" xfId="26677" xr:uid="{00000000-0005-0000-0000-000030680000}"/>
    <cellStyle name="Normal 5 21 2 6 6" xfId="26678" xr:uid="{00000000-0005-0000-0000-000031680000}"/>
    <cellStyle name="Normal 5 21 2 6 7" xfId="26679" xr:uid="{00000000-0005-0000-0000-000032680000}"/>
    <cellStyle name="Normal 5 21 2 6 8" xfId="26680" xr:uid="{00000000-0005-0000-0000-000033680000}"/>
    <cellStyle name="Normal 5 21 2 6 9" xfId="26681" xr:uid="{00000000-0005-0000-0000-000034680000}"/>
    <cellStyle name="Normal 5 21 2 7" xfId="26682" xr:uid="{00000000-0005-0000-0000-000035680000}"/>
    <cellStyle name="Normal 5 21 2 7 10" xfId="26683" xr:uid="{00000000-0005-0000-0000-000036680000}"/>
    <cellStyle name="Normal 5 21 2 7 11" xfId="26684" xr:uid="{00000000-0005-0000-0000-000037680000}"/>
    <cellStyle name="Normal 5 21 2 7 12" xfId="26685" xr:uid="{00000000-0005-0000-0000-000038680000}"/>
    <cellStyle name="Normal 5 21 2 7 2" xfId="26686" xr:uid="{00000000-0005-0000-0000-000039680000}"/>
    <cellStyle name="Normal 5 21 2 7 2 2" xfId="26687" xr:uid="{00000000-0005-0000-0000-00003A680000}"/>
    <cellStyle name="Normal 5 21 2 7 2 3" xfId="26688" xr:uid="{00000000-0005-0000-0000-00003B680000}"/>
    <cellStyle name="Normal 5 21 2 7 2 4" xfId="26689" xr:uid="{00000000-0005-0000-0000-00003C680000}"/>
    <cellStyle name="Normal 5 21 2 7 2 5" xfId="26690" xr:uid="{00000000-0005-0000-0000-00003D680000}"/>
    <cellStyle name="Normal 5 21 2 7 2 6" xfId="26691" xr:uid="{00000000-0005-0000-0000-00003E680000}"/>
    <cellStyle name="Normal 5 21 2 7 2 7" xfId="26692" xr:uid="{00000000-0005-0000-0000-00003F680000}"/>
    <cellStyle name="Normal 5 21 2 7 2 8" xfId="26693" xr:uid="{00000000-0005-0000-0000-000040680000}"/>
    <cellStyle name="Normal 5 21 2 7 3" xfId="26694" xr:uid="{00000000-0005-0000-0000-000041680000}"/>
    <cellStyle name="Normal 5 21 2 7 3 2" xfId="26695" xr:uid="{00000000-0005-0000-0000-000042680000}"/>
    <cellStyle name="Normal 5 21 2 7 3 3" xfId="26696" xr:uid="{00000000-0005-0000-0000-000043680000}"/>
    <cellStyle name="Normal 5 21 2 7 3 4" xfId="26697" xr:uid="{00000000-0005-0000-0000-000044680000}"/>
    <cellStyle name="Normal 5 21 2 7 3 5" xfId="26698" xr:uid="{00000000-0005-0000-0000-000045680000}"/>
    <cellStyle name="Normal 5 21 2 7 3 6" xfId="26699" xr:uid="{00000000-0005-0000-0000-000046680000}"/>
    <cellStyle name="Normal 5 21 2 7 3 7" xfId="26700" xr:uid="{00000000-0005-0000-0000-000047680000}"/>
    <cellStyle name="Normal 5 21 2 7 3 8" xfId="26701" xr:uid="{00000000-0005-0000-0000-000048680000}"/>
    <cellStyle name="Normal 5 21 2 7 4" xfId="26702" xr:uid="{00000000-0005-0000-0000-000049680000}"/>
    <cellStyle name="Normal 5 21 2 7 4 2" xfId="26703" xr:uid="{00000000-0005-0000-0000-00004A680000}"/>
    <cellStyle name="Normal 5 21 2 7 4 3" xfId="26704" xr:uid="{00000000-0005-0000-0000-00004B680000}"/>
    <cellStyle name="Normal 5 21 2 7 4 4" xfId="26705" xr:uid="{00000000-0005-0000-0000-00004C680000}"/>
    <cellStyle name="Normal 5 21 2 7 4 5" xfId="26706" xr:uid="{00000000-0005-0000-0000-00004D680000}"/>
    <cellStyle name="Normal 5 21 2 7 4 6" xfId="26707" xr:uid="{00000000-0005-0000-0000-00004E680000}"/>
    <cellStyle name="Normal 5 21 2 7 4 7" xfId="26708" xr:uid="{00000000-0005-0000-0000-00004F680000}"/>
    <cellStyle name="Normal 5 21 2 7 4 8" xfId="26709" xr:uid="{00000000-0005-0000-0000-000050680000}"/>
    <cellStyle name="Normal 5 21 2 7 5" xfId="26710" xr:uid="{00000000-0005-0000-0000-000051680000}"/>
    <cellStyle name="Normal 5 21 2 7 5 2" xfId="26711" xr:uid="{00000000-0005-0000-0000-000052680000}"/>
    <cellStyle name="Normal 5 21 2 7 5 3" xfId="26712" xr:uid="{00000000-0005-0000-0000-000053680000}"/>
    <cellStyle name="Normal 5 21 2 7 5 4" xfId="26713" xr:uid="{00000000-0005-0000-0000-000054680000}"/>
    <cellStyle name="Normal 5 21 2 7 5 5" xfId="26714" xr:uid="{00000000-0005-0000-0000-000055680000}"/>
    <cellStyle name="Normal 5 21 2 7 5 6" xfId="26715" xr:uid="{00000000-0005-0000-0000-000056680000}"/>
    <cellStyle name="Normal 5 21 2 7 5 7" xfId="26716" xr:uid="{00000000-0005-0000-0000-000057680000}"/>
    <cellStyle name="Normal 5 21 2 7 5 8" xfId="26717" xr:uid="{00000000-0005-0000-0000-000058680000}"/>
    <cellStyle name="Normal 5 21 2 7 6" xfId="26718" xr:uid="{00000000-0005-0000-0000-000059680000}"/>
    <cellStyle name="Normal 5 21 2 7 7" xfId="26719" xr:uid="{00000000-0005-0000-0000-00005A680000}"/>
    <cellStyle name="Normal 5 21 2 7 8" xfId="26720" xr:uid="{00000000-0005-0000-0000-00005B680000}"/>
    <cellStyle name="Normal 5 21 2 7 9" xfId="26721" xr:uid="{00000000-0005-0000-0000-00005C680000}"/>
    <cellStyle name="Normal 5 21 2 8" xfId="26722" xr:uid="{00000000-0005-0000-0000-00005D680000}"/>
    <cellStyle name="Normal 5 21 2 8 10" xfId="26723" xr:uid="{00000000-0005-0000-0000-00005E680000}"/>
    <cellStyle name="Normal 5 21 2 8 11" xfId="26724" xr:uid="{00000000-0005-0000-0000-00005F680000}"/>
    <cellStyle name="Normal 5 21 2 8 12" xfId="26725" xr:uid="{00000000-0005-0000-0000-000060680000}"/>
    <cellStyle name="Normal 5 21 2 8 2" xfId="26726" xr:uid="{00000000-0005-0000-0000-000061680000}"/>
    <cellStyle name="Normal 5 21 2 8 2 2" xfId="26727" xr:uid="{00000000-0005-0000-0000-000062680000}"/>
    <cellStyle name="Normal 5 21 2 8 2 3" xfId="26728" xr:uid="{00000000-0005-0000-0000-000063680000}"/>
    <cellStyle name="Normal 5 21 2 8 2 4" xfId="26729" xr:uid="{00000000-0005-0000-0000-000064680000}"/>
    <cellStyle name="Normal 5 21 2 8 2 5" xfId="26730" xr:uid="{00000000-0005-0000-0000-000065680000}"/>
    <cellStyle name="Normal 5 21 2 8 2 6" xfId="26731" xr:uid="{00000000-0005-0000-0000-000066680000}"/>
    <cellStyle name="Normal 5 21 2 8 2 7" xfId="26732" xr:uid="{00000000-0005-0000-0000-000067680000}"/>
    <cellStyle name="Normal 5 21 2 8 2 8" xfId="26733" xr:uid="{00000000-0005-0000-0000-000068680000}"/>
    <cellStyle name="Normal 5 21 2 8 3" xfId="26734" xr:uid="{00000000-0005-0000-0000-000069680000}"/>
    <cellStyle name="Normal 5 21 2 8 3 2" xfId="26735" xr:uid="{00000000-0005-0000-0000-00006A680000}"/>
    <cellStyle name="Normal 5 21 2 8 3 3" xfId="26736" xr:uid="{00000000-0005-0000-0000-00006B680000}"/>
    <cellStyle name="Normal 5 21 2 8 3 4" xfId="26737" xr:uid="{00000000-0005-0000-0000-00006C680000}"/>
    <cellStyle name="Normal 5 21 2 8 3 5" xfId="26738" xr:uid="{00000000-0005-0000-0000-00006D680000}"/>
    <cellStyle name="Normal 5 21 2 8 3 6" xfId="26739" xr:uid="{00000000-0005-0000-0000-00006E680000}"/>
    <cellStyle name="Normal 5 21 2 8 3 7" xfId="26740" xr:uid="{00000000-0005-0000-0000-00006F680000}"/>
    <cellStyle name="Normal 5 21 2 8 3 8" xfId="26741" xr:uid="{00000000-0005-0000-0000-000070680000}"/>
    <cellStyle name="Normal 5 21 2 8 4" xfId="26742" xr:uid="{00000000-0005-0000-0000-000071680000}"/>
    <cellStyle name="Normal 5 21 2 8 4 2" xfId="26743" xr:uid="{00000000-0005-0000-0000-000072680000}"/>
    <cellStyle name="Normal 5 21 2 8 4 3" xfId="26744" xr:uid="{00000000-0005-0000-0000-000073680000}"/>
    <cellStyle name="Normal 5 21 2 8 4 4" xfId="26745" xr:uid="{00000000-0005-0000-0000-000074680000}"/>
    <cellStyle name="Normal 5 21 2 8 4 5" xfId="26746" xr:uid="{00000000-0005-0000-0000-000075680000}"/>
    <cellStyle name="Normal 5 21 2 8 4 6" xfId="26747" xr:uid="{00000000-0005-0000-0000-000076680000}"/>
    <cellStyle name="Normal 5 21 2 8 4 7" xfId="26748" xr:uid="{00000000-0005-0000-0000-000077680000}"/>
    <cellStyle name="Normal 5 21 2 8 4 8" xfId="26749" xr:uid="{00000000-0005-0000-0000-000078680000}"/>
    <cellStyle name="Normal 5 21 2 8 5" xfId="26750" xr:uid="{00000000-0005-0000-0000-000079680000}"/>
    <cellStyle name="Normal 5 21 2 8 5 2" xfId="26751" xr:uid="{00000000-0005-0000-0000-00007A680000}"/>
    <cellStyle name="Normal 5 21 2 8 5 3" xfId="26752" xr:uid="{00000000-0005-0000-0000-00007B680000}"/>
    <cellStyle name="Normal 5 21 2 8 5 4" xfId="26753" xr:uid="{00000000-0005-0000-0000-00007C680000}"/>
    <cellStyle name="Normal 5 21 2 8 5 5" xfId="26754" xr:uid="{00000000-0005-0000-0000-00007D680000}"/>
    <cellStyle name="Normal 5 21 2 8 5 6" xfId="26755" xr:uid="{00000000-0005-0000-0000-00007E680000}"/>
    <cellStyle name="Normal 5 21 2 8 5 7" xfId="26756" xr:uid="{00000000-0005-0000-0000-00007F680000}"/>
    <cellStyle name="Normal 5 21 2 8 5 8" xfId="26757" xr:uid="{00000000-0005-0000-0000-000080680000}"/>
    <cellStyle name="Normal 5 21 2 8 6" xfId="26758" xr:uid="{00000000-0005-0000-0000-000081680000}"/>
    <cellStyle name="Normal 5 21 2 8 7" xfId="26759" xr:uid="{00000000-0005-0000-0000-000082680000}"/>
    <cellStyle name="Normal 5 21 2 8 8" xfId="26760" xr:uid="{00000000-0005-0000-0000-000083680000}"/>
    <cellStyle name="Normal 5 21 2 8 9" xfId="26761" xr:uid="{00000000-0005-0000-0000-000084680000}"/>
    <cellStyle name="Normal 5 21 2 9" xfId="26762" xr:uid="{00000000-0005-0000-0000-000085680000}"/>
    <cellStyle name="Normal 5 21 2 9 10" xfId="26763" xr:uid="{00000000-0005-0000-0000-000086680000}"/>
    <cellStyle name="Normal 5 21 2 9 11" xfId="26764" xr:uid="{00000000-0005-0000-0000-000087680000}"/>
    <cellStyle name="Normal 5 21 2 9 12" xfId="26765" xr:uid="{00000000-0005-0000-0000-000088680000}"/>
    <cellStyle name="Normal 5 21 2 9 2" xfId="26766" xr:uid="{00000000-0005-0000-0000-000089680000}"/>
    <cellStyle name="Normal 5 21 2 9 2 2" xfId="26767" xr:uid="{00000000-0005-0000-0000-00008A680000}"/>
    <cellStyle name="Normal 5 21 2 9 2 3" xfId="26768" xr:uid="{00000000-0005-0000-0000-00008B680000}"/>
    <cellStyle name="Normal 5 21 2 9 2 4" xfId="26769" xr:uid="{00000000-0005-0000-0000-00008C680000}"/>
    <cellStyle name="Normal 5 21 2 9 2 5" xfId="26770" xr:uid="{00000000-0005-0000-0000-00008D680000}"/>
    <cellStyle name="Normal 5 21 2 9 2 6" xfId="26771" xr:uid="{00000000-0005-0000-0000-00008E680000}"/>
    <cellStyle name="Normal 5 21 2 9 2 7" xfId="26772" xr:uid="{00000000-0005-0000-0000-00008F680000}"/>
    <cellStyle name="Normal 5 21 2 9 2 8" xfId="26773" xr:uid="{00000000-0005-0000-0000-000090680000}"/>
    <cellStyle name="Normal 5 21 2 9 3" xfId="26774" xr:uid="{00000000-0005-0000-0000-000091680000}"/>
    <cellStyle name="Normal 5 21 2 9 3 2" xfId="26775" xr:uid="{00000000-0005-0000-0000-000092680000}"/>
    <cellStyle name="Normal 5 21 2 9 3 3" xfId="26776" xr:uid="{00000000-0005-0000-0000-000093680000}"/>
    <cellStyle name="Normal 5 21 2 9 3 4" xfId="26777" xr:uid="{00000000-0005-0000-0000-000094680000}"/>
    <cellStyle name="Normal 5 21 2 9 3 5" xfId="26778" xr:uid="{00000000-0005-0000-0000-000095680000}"/>
    <cellStyle name="Normal 5 21 2 9 3 6" xfId="26779" xr:uid="{00000000-0005-0000-0000-000096680000}"/>
    <cellStyle name="Normal 5 21 2 9 3 7" xfId="26780" xr:uid="{00000000-0005-0000-0000-000097680000}"/>
    <cellStyle name="Normal 5 21 2 9 3 8" xfId="26781" xr:uid="{00000000-0005-0000-0000-000098680000}"/>
    <cellStyle name="Normal 5 21 2 9 4" xfId="26782" xr:uid="{00000000-0005-0000-0000-000099680000}"/>
    <cellStyle name="Normal 5 21 2 9 4 2" xfId="26783" xr:uid="{00000000-0005-0000-0000-00009A680000}"/>
    <cellStyle name="Normal 5 21 2 9 4 3" xfId="26784" xr:uid="{00000000-0005-0000-0000-00009B680000}"/>
    <cellStyle name="Normal 5 21 2 9 4 4" xfId="26785" xr:uid="{00000000-0005-0000-0000-00009C680000}"/>
    <cellStyle name="Normal 5 21 2 9 4 5" xfId="26786" xr:uid="{00000000-0005-0000-0000-00009D680000}"/>
    <cellStyle name="Normal 5 21 2 9 4 6" xfId="26787" xr:uid="{00000000-0005-0000-0000-00009E680000}"/>
    <cellStyle name="Normal 5 21 2 9 4 7" xfId="26788" xr:uid="{00000000-0005-0000-0000-00009F680000}"/>
    <cellStyle name="Normal 5 21 2 9 4 8" xfId="26789" xr:uid="{00000000-0005-0000-0000-0000A0680000}"/>
    <cellStyle name="Normal 5 21 2 9 5" xfId="26790" xr:uid="{00000000-0005-0000-0000-0000A1680000}"/>
    <cellStyle name="Normal 5 21 2 9 5 2" xfId="26791" xr:uid="{00000000-0005-0000-0000-0000A2680000}"/>
    <cellStyle name="Normal 5 21 2 9 5 3" xfId="26792" xr:uid="{00000000-0005-0000-0000-0000A3680000}"/>
    <cellStyle name="Normal 5 21 2 9 5 4" xfId="26793" xr:uid="{00000000-0005-0000-0000-0000A4680000}"/>
    <cellStyle name="Normal 5 21 2 9 5 5" xfId="26794" xr:uid="{00000000-0005-0000-0000-0000A5680000}"/>
    <cellStyle name="Normal 5 21 2 9 5 6" xfId="26795" xr:uid="{00000000-0005-0000-0000-0000A6680000}"/>
    <cellStyle name="Normal 5 21 2 9 5 7" xfId="26796" xr:uid="{00000000-0005-0000-0000-0000A7680000}"/>
    <cellStyle name="Normal 5 21 2 9 5 8" xfId="26797" xr:uid="{00000000-0005-0000-0000-0000A8680000}"/>
    <cellStyle name="Normal 5 21 2 9 6" xfId="26798" xr:uid="{00000000-0005-0000-0000-0000A9680000}"/>
    <cellStyle name="Normal 5 21 2 9 7" xfId="26799" xr:uid="{00000000-0005-0000-0000-0000AA680000}"/>
    <cellStyle name="Normal 5 21 2 9 8" xfId="26800" xr:uid="{00000000-0005-0000-0000-0000AB680000}"/>
    <cellStyle name="Normal 5 21 2 9 9" xfId="26801" xr:uid="{00000000-0005-0000-0000-0000AC680000}"/>
    <cellStyle name="Normal 5 21 20" xfId="26802" xr:uid="{00000000-0005-0000-0000-0000AD680000}"/>
    <cellStyle name="Normal 5 21 20 2" xfId="26803" xr:uid="{00000000-0005-0000-0000-0000AE680000}"/>
    <cellStyle name="Normal 5 21 20 3" xfId="26804" xr:uid="{00000000-0005-0000-0000-0000AF680000}"/>
    <cellStyle name="Normal 5 21 20 4" xfId="26805" xr:uid="{00000000-0005-0000-0000-0000B0680000}"/>
    <cellStyle name="Normal 5 21 20 5" xfId="26806" xr:uid="{00000000-0005-0000-0000-0000B1680000}"/>
    <cellStyle name="Normal 5 21 20 6" xfId="26807" xr:uid="{00000000-0005-0000-0000-0000B2680000}"/>
    <cellStyle name="Normal 5 21 20 7" xfId="26808" xr:uid="{00000000-0005-0000-0000-0000B3680000}"/>
    <cellStyle name="Normal 5 21 20 8" xfId="26809" xr:uid="{00000000-0005-0000-0000-0000B4680000}"/>
    <cellStyle name="Normal 5 21 21" xfId="26810" xr:uid="{00000000-0005-0000-0000-0000B5680000}"/>
    <cellStyle name="Normal 5 21 22" xfId="26811" xr:uid="{00000000-0005-0000-0000-0000B6680000}"/>
    <cellStyle name="Normal 5 21 23" xfId="26812" xr:uid="{00000000-0005-0000-0000-0000B7680000}"/>
    <cellStyle name="Normal 5 21 24" xfId="26813" xr:uid="{00000000-0005-0000-0000-0000B8680000}"/>
    <cellStyle name="Normal 5 21 25" xfId="26814" xr:uid="{00000000-0005-0000-0000-0000B9680000}"/>
    <cellStyle name="Normal 5 21 26" xfId="26815" xr:uid="{00000000-0005-0000-0000-0000BA680000}"/>
    <cellStyle name="Normal 5 21 27" xfId="26816" xr:uid="{00000000-0005-0000-0000-0000BB680000}"/>
    <cellStyle name="Normal 5 21 3" xfId="26817" xr:uid="{00000000-0005-0000-0000-0000BC680000}"/>
    <cellStyle name="Normal 5 21 3 10" xfId="26818" xr:uid="{00000000-0005-0000-0000-0000BD680000}"/>
    <cellStyle name="Normal 5 21 3 10 10" xfId="26819" xr:uid="{00000000-0005-0000-0000-0000BE680000}"/>
    <cellStyle name="Normal 5 21 3 10 11" xfId="26820" xr:uid="{00000000-0005-0000-0000-0000BF680000}"/>
    <cellStyle name="Normal 5 21 3 10 12" xfId="26821" xr:uid="{00000000-0005-0000-0000-0000C0680000}"/>
    <cellStyle name="Normal 5 21 3 10 2" xfId="26822" xr:uid="{00000000-0005-0000-0000-0000C1680000}"/>
    <cellStyle name="Normal 5 21 3 10 2 2" xfId="26823" xr:uid="{00000000-0005-0000-0000-0000C2680000}"/>
    <cellStyle name="Normal 5 21 3 10 2 3" xfId="26824" xr:uid="{00000000-0005-0000-0000-0000C3680000}"/>
    <cellStyle name="Normal 5 21 3 10 2 4" xfId="26825" xr:uid="{00000000-0005-0000-0000-0000C4680000}"/>
    <cellStyle name="Normal 5 21 3 10 2 5" xfId="26826" xr:uid="{00000000-0005-0000-0000-0000C5680000}"/>
    <cellStyle name="Normal 5 21 3 10 2 6" xfId="26827" xr:uid="{00000000-0005-0000-0000-0000C6680000}"/>
    <cellStyle name="Normal 5 21 3 10 2 7" xfId="26828" xr:uid="{00000000-0005-0000-0000-0000C7680000}"/>
    <cellStyle name="Normal 5 21 3 10 2 8" xfId="26829" xr:uid="{00000000-0005-0000-0000-0000C8680000}"/>
    <cellStyle name="Normal 5 21 3 10 3" xfId="26830" xr:uid="{00000000-0005-0000-0000-0000C9680000}"/>
    <cellStyle name="Normal 5 21 3 10 3 2" xfId="26831" xr:uid="{00000000-0005-0000-0000-0000CA680000}"/>
    <cellStyle name="Normal 5 21 3 10 3 3" xfId="26832" xr:uid="{00000000-0005-0000-0000-0000CB680000}"/>
    <cellStyle name="Normal 5 21 3 10 3 4" xfId="26833" xr:uid="{00000000-0005-0000-0000-0000CC680000}"/>
    <cellStyle name="Normal 5 21 3 10 3 5" xfId="26834" xr:uid="{00000000-0005-0000-0000-0000CD680000}"/>
    <cellStyle name="Normal 5 21 3 10 3 6" xfId="26835" xr:uid="{00000000-0005-0000-0000-0000CE680000}"/>
    <cellStyle name="Normal 5 21 3 10 3 7" xfId="26836" xr:uid="{00000000-0005-0000-0000-0000CF680000}"/>
    <cellStyle name="Normal 5 21 3 10 3 8" xfId="26837" xr:uid="{00000000-0005-0000-0000-0000D0680000}"/>
    <cellStyle name="Normal 5 21 3 10 4" xfId="26838" xr:uid="{00000000-0005-0000-0000-0000D1680000}"/>
    <cellStyle name="Normal 5 21 3 10 4 2" xfId="26839" xr:uid="{00000000-0005-0000-0000-0000D2680000}"/>
    <cellStyle name="Normal 5 21 3 10 4 3" xfId="26840" xr:uid="{00000000-0005-0000-0000-0000D3680000}"/>
    <cellStyle name="Normal 5 21 3 10 4 4" xfId="26841" xr:uid="{00000000-0005-0000-0000-0000D4680000}"/>
    <cellStyle name="Normal 5 21 3 10 4 5" xfId="26842" xr:uid="{00000000-0005-0000-0000-0000D5680000}"/>
    <cellStyle name="Normal 5 21 3 10 4 6" xfId="26843" xr:uid="{00000000-0005-0000-0000-0000D6680000}"/>
    <cellStyle name="Normal 5 21 3 10 4 7" xfId="26844" xr:uid="{00000000-0005-0000-0000-0000D7680000}"/>
    <cellStyle name="Normal 5 21 3 10 4 8" xfId="26845" xr:uid="{00000000-0005-0000-0000-0000D8680000}"/>
    <cellStyle name="Normal 5 21 3 10 5" xfId="26846" xr:uid="{00000000-0005-0000-0000-0000D9680000}"/>
    <cellStyle name="Normal 5 21 3 10 5 2" xfId="26847" xr:uid="{00000000-0005-0000-0000-0000DA680000}"/>
    <cellStyle name="Normal 5 21 3 10 5 3" xfId="26848" xr:uid="{00000000-0005-0000-0000-0000DB680000}"/>
    <cellStyle name="Normal 5 21 3 10 5 4" xfId="26849" xr:uid="{00000000-0005-0000-0000-0000DC680000}"/>
    <cellStyle name="Normal 5 21 3 10 5 5" xfId="26850" xr:uid="{00000000-0005-0000-0000-0000DD680000}"/>
    <cellStyle name="Normal 5 21 3 10 5 6" xfId="26851" xr:uid="{00000000-0005-0000-0000-0000DE680000}"/>
    <cellStyle name="Normal 5 21 3 10 5 7" xfId="26852" xr:uid="{00000000-0005-0000-0000-0000DF680000}"/>
    <cellStyle name="Normal 5 21 3 10 5 8" xfId="26853" xr:uid="{00000000-0005-0000-0000-0000E0680000}"/>
    <cellStyle name="Normal 5 21 3 10 6" xfId="26854" xr:uid="{00000000-0005-0000-0000-0000E1680000}"/>
    <cellStyle name="Normal 5 21 3 10 7" xfId="26855" xr:uid="{00000000-0005-0000-0000-0000E2680000}"/>
    <cellStyle name="Normal 5 21 3 10 8" xfId="26856" xr:uid="{00000000-0005-0000-0000-0000E3680000}"/>
    <cellStyle name="Normal 5 21 3 10 9" xfId="26857" xr:uid="{00000000-0005-0000-0000-0000E4680000}"/>
    <cellStyle name="Normal 5 21 3 11" xfId="26858" xr:uid="{00000000-0005-0000-0000-0000E5680000}"/>
    <cellStyle name="Normal 5 21 3 11 10" xfId="26859" xr:uid="{00000000-0005-0000-0000-0000E6680000}"/>
    <cellStyle name="Normal 5 21 3 11 11" xfId="26860" xr:uid="{00000000-0005-0000-0000-0000E7680000}"/>
    <cellStyle name="Normal 5 21 3 11 12" xfId="26861" xr:uid="{00000000-0005-0000-0000-0000E8680000}"/>
    <cellStyle name="Normal 5 21 3 11 2" xfId="26862" xr:uid="{00000000-0005-0000-0000-0000E9680000}"/>
    <cellStyle name="Normal 5 21 3 11 2 2" xfId="26863" xr:uid="{00000000-0005-0000-0000-0000EA680000}"/>
    <cellStyle name="Normal 5 21 3 11 2 3" xfId="26864" xr:uid="{00000000-0005-0000-0000-0000EB680000}"/>
    <cellStyle name="Normal 5 21 3 11 2 4" xfId="26865" xr:uid="{00000000-0005-0000-0000-0000EC680000}"/>
    <cellStyle name="Normal 5 21 3 11 2 5" xfId="26866" xr:uid="{00000000-0005-0000-0000-0000ED680000}"/>
    <cellStyle name="Normal 5 21 3 11 2 6" xfId="26867" xr:uid="{00000000-0005-0000-0000-0000EE680000}"/>
    <cellStyle name="Normal 5 21 3 11 2 7" xfId="26868" xr:uid="{00000000-0005-0000-0000-0000EF680000}"/>
    <cellStyle name="Normal 5 21 3 11 2 8" xfId="26869" xr:uid="{00000000-0005-0000-0000-0000F0680000}"/>
    <cellStyle name="Normal 5 21 3 11 3" xfId="26870" xr:uid="{00000000-0005-0000-0000-0000F1680000}"/>
    <cellStyle name="Normal 5 21 3 11 3 2" xfId="26871" xr:uid="{00000000-0005-0000-0000-0000F2680000}"/>
    <cellStyle name="Normal 5 21 3 11 3 3" xfId="26872" xr:uid="{00000000-0005-0000-0000-0000F3680000}"/>
    <cellStyle name="Normal 5 21 3 11 3 4" xfId="26873" xr:uid="{00000000-0005-0000-0000-0000F4680000}"/>
    <cellStyle name="Normal 5 21 3 11 3 5" xfId="26874" xr:uid="{00000000-0005-0000-0000-0000F5680000}"/>
    <cellStyle name="Normal 5 21 3 11 3 6" xfId="26875" xr:uid="{00000000-0005-0000-0000-0000F6680000}"/>
    <cellStyle name="Normal 5 21 3 11 3 7" xfId="26876" xr:uid="{00000000-0005-0000-0000-0000F7680000}"/>
    <cellStyle name="Normal 5 21 3 11 3 8" xfId="26877" xr:uid="{00000000-0005-0000-0000-0000F8680000}"/>
    <cellStyle name="Normal 5 21 3 11 4" xfId="26878" xr:uid="{00000000-0005-0000-0000-0000F9680000}"/>
    <cellStyle name="Normal 5 21 3 11 4 2" xfId="26879" xr:uid="{00000000-0005-0000-0000-0000FA680000}"/>
    <cellStyle name="Normal 5 21 3 11 4 3" xfId="26880" xr:uid="{00000000-0005-0000-0000-0000FB680000}"/>
    <cellStyle name="Normal 5 21 3 11 4 4" xfId="26881" xr:uid="{00000000-0005-0000-0000-0000FC680000}"/>
    <cellStyle name="Normal 5 21 3 11 4 5" xfId="26882" xr:uid="{00000000-0005-0000-0000-0000FD680000}"/>
    <cellStyle name="Normal 5 21 3 11 4 6" xfId="26883" xr:uid="{00000000-0005-0000-0000-0000FE680000}"/>
    <cellStyle name="Normal 5 21 3 11 4 7" xfId="26884" xr:uid="{00000000-0005-0000-0000-0000FF680000}"/>
    <cellStyle name="Normal 5 21 3 11 4 8" xfId="26885" xr:uid="{00000000-0005-0000-0000-000000690000}"/>
    <cellStyle name="Normal 5 21 3 11 5" xfId="26886" xr:uid="{00000000-0005-0000-0000-000001690000}"/>
    <cellStyle name="Normal 5 21 3 11 5 2" xfId="26887" xr:uid="{00000000-0005-0000-0000-000002690000}"/>
    <cellStyle name="Normal 5 21 3 11 5 3" xfId="26888" xr:uid="{00000000-0005-0000-0000-000003690000}"/>
    <cellStyle name="Normal 5 21 3 11 5 4" xfId="26889" xr:uid="{00000000-0005-0000-0000-000004690000}"/>
    <cellStyle name="Normal 5 21 3 11 5 5" xfId="26890" xr:uid="{00000000-0005-0000-0000-000005690000}"/>
    <cellStyle name="Normal 5 21 3 11 5 6" xfId="26891" xr:uid="{00000000-0005-0000-0000-000006690000}"/>
    <cellStyle name="Normal 5 21 3 11 5 7" xfId="26892" xr:uid="{00000000-0005-0000-0000-000007690000}"/>
    <cellStyle name="Normal 5 21 3 11 5 8" xfId="26893" xr:uid="{00000000-0005-0000-0000-000008690000}"/>
    <cellStyle name="Normal 5 21 3 11 6" xfId="26894" xr:uid="{00000000-0005-0000-0000-000009690000}"/>
    <cellStyle name="Normal 5 21 3 11 7" xfId="26895" xr:uid="{00000000-0005-0000-0000-00000A690000}"/>
    <cellStyle name="Normal 5 21 3 11 8" xfId="26896" xr:uid="{00000000-0005-0000-0000-00000B690000}"/>
    <cellStyle name="Normal 5 21 3 11 9" xfId="26897" xr:uid="{00000000-0005-0000-0000-00000C690000}"/>
    <cellStyle name="Normal 5 21 3 12" xfId="26898" xr:uid="{00000000-0005-0000-0000-00000D690000}"/>
    <cellStyle name="Normal 5 21 3 12 10" xfId="26899" xr:uid="{00000000-0005-0000-0000-00000E690000}"/>
    <cellStyle name="Normal 5 21 3 12 11" xfId="26900" xr:uid="{00000000-0005-0000-0000-00000F690000}"/>
    <cellStyle name="Normal 5 21 3 12 12" xfId="26901" xr:uid="{00000000-0005-0000-0000-000010690000}"/>
    <cellStyle name="Normal 5 21 3 12 2" xfId="26902" xr:uid="{00000000-0005-0000-0000-000011690000}"/>
    <cellStyle name="Normal 5 21 3 12 2 2" xfId="26903" xr:uid="{00000000-0005-0000-0000-000012690000}"/>
    <cellStyle name="Normal 5 21 3 12 2 3" xfId="26904" xr:uid="{00000000-0005-0000-0000-000013690000}"/>
    <cellStyle name="Normal 5 21 3 12 2 4" xfId="26905" xr:uid="{00000000-0005-0000-0000-000014690000}"/>
    <cellStyle name="Normal 5 21 3 12 2 5" xfId="26906" xr:uid="{00000000-0005-0000-0000-000015690000}"/>
    <cellStyle name="Normal 5 21 3 12 2 6" xfId="26907" xr:uid="{00000000-0005-0000-0000-000016690000}"/>
    <cellStyle name="Normal 5 21 3 12 2 7" xfId="26908" xr:uid="{00000000-0005-0000-0000-000017690000}"/>
    <cellStyle name="Normal 5 21 3 12 2 8" xfId="26909" xr:uid="{00000000-0005-0000-0000-000018690000}"/>
    <cellStyle name="Normal 5 21 3 12 3" xfId="26910" xr:uid="{00000000-0005-0000-0000-000019690000}"/>
    <cellStyle name="Normal 5 21 3 12 3 2" xfId="26911" xr:uid="{00000000-0005-0000-0000-00001A690000}"/>
    <cellStyle name="Normal 5 21 3 12 3 3" xfId="26912" xr:uid="{00000000-0005-0000-0000-00001B690000}"/>
    <cellStyle name="Normal 5 21 3 12 3 4" xfId="26913" xr:uid="{00000000-0005-0000-0000-00001C690000}"/>
    <cellStyle name="Normal 5 21 3 12 3 5" xfId="26914" xr:uid="{00000000-0005-0000-0000-00001D690000}"/>
    <cellStyle name="Normal 5 21 3 12 3 6" xfId="26915" xr:uid="{00000000-0005-0000-0000-00001E690000}"/>
    <cellStyle name="Normal 5 21 3 12 3 7" xfId="26916" xr:uid="{00000000-0005-0000-0000-00001F690000}"/>
    <cellStyle name="Normal 5 21 3 12 3 8" xfId="26917" xr:uid="{00000000-0005-0000-0000-000020690000}"/>
    <cellStyle name="Normal 5 21 3 12 4" xfId="26918" xr:uid="{00000000-0005-0000-0000-000021690000}"/>
    <cellStyle name="Normal 5 21 3 12 4 2" xfId="26919" xr:uid="{00000000-0005-0000-0000-000022690000}"/>
    <cellStyle name="Normal 5 21 3 12 4 3" xfId="26920" xr:uid="{00000000-0005-0000-0000-000023690000}"/>
    <cellStyle name="Normal 5 21 3 12 4 4" xfId="26921" xr:uid="{00000000-0005-0000-0000-000024690000}"/>
    <cellStyle name="Normal 5 21 3 12 4 5" xfId="26922" xr:uid="{00000000-0005-0000-0000-000025690000}"/>
    <cellStyle name="Normal 5 21 3 12 4 6" xfId="26923" xr:uid="{00000000-0005-0000-0000-000026690000}"/>
    <cellStyle name="Normal 5 21 3 12 4 7" xfId="26924" xr:uid="{00000000-0005-0000-0000-000027690000}"/>
    <cellStyle name="Normal 5 21 3 12 4 8" xfId="26925" xr:uid="{00000000-0005-0000-0000-000028690000}"/>
    <cellStyle name="Normal 5 21 3 12 5" xfId="26926" xr:uid="{00000000-0005-0000-0000-000029690000}"/>
    <cellStyle name="Normal 5 21 3 12 5 2" xfId="26927" xr:uid="{00000000-0005-0000-0000-00002A690000}"/>
    <cellStyle name="Normal 5 21 3 12 5 3" xfId="26928" xr:uid="{00000000-0005-0000-0000-00002B690000}"/>
    <cellStyle name="Normal 5 21 3 12 5 4" xfId="26929" xr:uid="{00000000-0005-0000-0000-00002C690000}"/>
    <cellStyle name="Normal 5 21 3 12 5 5" xfId="26930" xr:uid="{00000000-0005-0000-0000-00002D690000}"/>
    <cellStyle name="Normal 5 21 3 12 5 6" xfId="26931" xr:uid="{00000000-0005-0000-0000-00002E690000}"/>
    <cellStyle name="Normal 5 21 3 12 5 7" xfId="26932" xr:uid="{00000000-0005-0000-0000-00002F690000}"/>
    <cellStyle name="Normal 5 21 3 12 5 8" xfId="26933" xr:uid="{00000000-0005-0000-0000-000030690000}"/>
    <cellStyle name="Normal 5 21 3 12 6" xfId="26934" xr:uid="{00000000-0005-0000-0000-000031690000}"/>
    <cellStyle name="Normal 5 21 3 12 7" xfId="26935" xr:uid="{00000000-0005-0000-0000-000032690000}"/>
    <cellStyle name="Normal 5 21 3 12 8" xfId="26936" xr:uid="{00000000-0005-0000-0000-000033690000}"/>
    <cellStyle name="Normal 5 21 3 12 9" xfId="26937" xr:uid="{00000000-0005-0000-0000-000034690000}"/>
    <cellStyle name="Normal 5 21 3 13" xfId="26938" xr:uid="{00000000-0005-0000-0000-000035690000}"/>
    <cellStyle name="Normal 5 21 3 13 10" xfId="26939" xr:uid="{00000000-0005-0000-0000-000036690000}"/>
    <cellStyle name="Normal 5 21 3 13 11" xfId="26940" xr:uid="{00000000-0005-0000-0000-000037690000}"/>
    <cellStyle name="Normal 5 21 3 13 12" xfId="26941" xr:uid="{00000000-0005-0000-0000-000038690000}"/>
    <cellStyle name="Normal 5 21 3 13 2" xfId="26942" xr:uid="{00000000-0005-0000-0000-000039690000}"/>
    <cellStyle name="Normal 5 21 3 13 2 2" xfId="26943" xr:uid="{00000000-0005-0000-0000-00003A690000}"/>
    <cellStyle name="Normal 5 21 3 13 2 3" xfId="26944" xr:uid="{00000000-0005-0000-0000-00003B690000}"/>
    <cellStyle name="Normal 5 21 3 13 2 4" xfId="26945" xr:uid="{00000000-0005-0000-0000-00003C690000}"/>
    <cellStyle name="Normal 5 21 3 13 2 5" xfId="26946" xr:uid="{00000000-0005-0000-0000-00003D690000}"/>
    <cellStyle name="Normal 5 21 3 13 2 6" xfId="26947" xr:uid="{00000000-0005-0000-0000-00003E690000}"/>
    <cellStyle name="Normal 5 21 3 13 2 7" xfId="26948" xr:uid="{00000000-0005-0000-0000-00003F690000}"/>
    <cellStyle name="Normal 5 21 3 13 2 8" xfId="26949" xr:uid="{00000000-0005-0000-0000-000040690000}"/>
    <cellStyle name="Normal 5 21 3 13 3" xfId="26950" xr:uid="{00000000-0005-0000-0000-000041690000}"/>
    <cellStyle name="Normal 5 21 3 13 3 2" xfId="26951" xr:uid="{00000000-0005-0000-0000-000042690000}"/>
    <cellStyle name="Normal 5 21 3 13 3 3" xfId="26952" xr:uid="{00000000-0005-0000-0000-000043690000}"/>
    <cellStyle name="Normal 5 21 3 13 3 4" xfId="26953" xr:uid="{00000000-0005-0000-0000-000044690000}"/>
    <cellStyle name="Normal 5 21 3 13 3 5" xfId="26954" xr:uid="{00000000-0005-0000-0000-000045690000}"/>
    <cellStyle name="Normal 5 21 3 13 3 6" xfId="26955" xr:uid="{00000000-0005-0000-0000-000046690000}"/>
    <cellStyle name="Normal 5 21 3 13 3 7" xfId="26956" xr:uid="{00000000-0005-0000-0000-000047690000}"/>
    <cellStyle name="Normal 5 21 3 13 3 8" xfId="26957" xr:uid="{00000000-0005-0000-0000-000048690000}"/>
    <cellStyle name="Normal 5 21 3 13 4" xfId="26958" xr:uid="{00000000-0005-0000-0000-000049690000}"/>
    <cellStyle name="Normal 5 21 3 13 4 2" xfId="26959" xr:uid="{00000000-0005-0000-0000-00004A690000}"/>
    <cellStyle name="Normal 5 21 3 13 4 3" xfId="26960" xr:uid="{00000000-0005-0000-0000-00004B690000}"/>
    <cellStyle name="Normal 5 21 3 13 4 4" xfId="26961" xr:uid="{00000000-0005-0000-0000-00004C690000}"/>
    <cellStyle name="Normal 5 21 3 13 4 5" xfId="26962" xr:uid="{00000000-0005-0000-0000-00004D690000}"/>
    <cellStyle name="Normal 5 21 3 13 4 6" xfId="26963" xr:uid="{00000000-0005-0000-0000-00004E690000}"/>
    <cellStyle name="Normal 5 21 3 13 4 7" xfId="26964" xr:uid="{00000000-0005-0000-0000-00004F690000}"/>
    <cellStyle name="Normal 5 21 3 13 4 8" xfId="26965" xr:uid="{00000000-0005-0000-0000-000050690000}"/>
    <cellStyle name="Normal 5 21 3 13 5" xfId="26966" xr:uid="{00000000-0005-0000-0000-000051690000}"/>
    <cellStyle name="Normal 5 21 3 13 5 2" xfId="26967" xr:uid="{00000000-0005-0000-0000-000052690000}"/>
    <cellStyle name="Normal 5 21 3 13 5 3" xfId="26968" xr:uid="{00000000-0005-0000-0000-000053690000}"/>
    <cellStyle name="Normal 5 21 3 13 5 4" xfId="26969" xr:uid="{00000000-0005-0000-0000-000054690000}"/>
    <cellStyle name="Normal 5 21 3 13 5 5" xfId="26970" xr:uid="{00000000-0005-0000-0000-000055690000}"/>
    <cellStyle name="Normal 5 21 3 13 5 6" xfId="26971" xr:uid="{00000000-0005-0000-0000-000056690000}"/>
    <cellStyle name="Normal 5 21 3 13 5 7" xfId="26972" xr:uid="{00000000-0005-0000-0000-000057690000}"/>
    <cellStyle name="Normal 5 21 3 13 5 8" xfId="26973" xr:uid="{00000000-0005-0000-0000-000058690000}"/>
    <cellStyle name="Normal 5 21 3 13 6" xfId="26974" xr:uid="{00000000-0005-0000-0000-000059690000}"/>
    <cellStyle name="Normal 5 21 3 13 7" xfId="26975" xr:uid="{00000000-0005-0000-0000-00005A690000}"/>
    <cellStyle name="Normal 5 21 3 13 8" xfId="26976" xr:uid="{00000000-0005-0000-0000-00005B690000}"/>
    <cellStyle name="Normal 5 21 3 13 9" xfId="26977" xr:uid="{00000000-0005-0000-0000-00005C690000}"/>
    <cellStyle name="Normal 5 21 3 14" xfId="26978" xr:uid="{00000000-0005-0000-0000-00005D690000}"/>
    <cellStyle name="Normal 5 21 3 14 2" xfId="26979" xr:uid="{00000000-0005-0000-0000-00005E690000}"/>
    <cellStyle name="Normal 5 21 3 14 3" xfId="26980" xr:uid="{00000000-0005-0000-0000-00005F690000}"/>
    <cellStyle name="Normal 5 21 3 14 4" xfId="26981" xr:uid="{00000000-0005-0000-0000-000060690000}"/>
    <cellStyle name="Normal 5 21 3 14 5" xfId="26982" xr:uid="{00000000-0005-0000-0000-000061690000}"/>
    <cellStyle name="Normal 5 21 3 14 6" xfId="26983" xr:uid="{00000000-0005-0000-0000-000062690000}"/>
    <cellStyle name="Normal 5 21 3 14 7" xfId="26984" xr:uid="{00000000-0005-0000-0000-000063690000}"/>
    <cellStyle name="Normal 5 21 3 14 8" xfId="26985" xr:uid="{00000000-0005-0000-0000-000064690000}"/>
    <cellStyle name="Normal 5 21 3 15" xfId="26986" xr:uid="{00000000-0005-0000-0000-000065690000}"/>
    <cellStyle name="Normal 5 21 3 15 2" xfId="26987" xr:uid="{00000000-0005-0000-0000-000066690000}"/>
    <cellStyle name="Normal 5 21 3 15 3" xfId="26988" xr:uid="{00000000-0005-0000-0000-000067690000}"/>
    <cellStyle name="Normal 5 21 3 15 4" xfId="26989" xr:uid="{00000000-0005-0000-0000-000068690000}"/>
    <cellStyle name="Normal 5 21 3 15 5" xfId="26990" xr:uid="{00000000-0005-0000-0000-000069690000}"/>
    <cellStyle name="Normal 5 21 3 15 6" xfId="26991" xr:uid="{00000000-0005-0000-0000-00006A690000}"/>
    <cellStyle name="Normal 5 21 3 15 7" xfId="26992" xr:uid="{00000000-0005-0000-0000-00006B690000}"/>
    <cellStyle name="Normal 5 21 3 15 8" xfId="26993" xr:uid="{00000000-0005-0000-0000-00006C690000}"/>
    <cellStyle name="Normal 5 21 3 16" xfId="26994" xr:uid="{00000000-0005-0000-0000-00006D690000}"/>
    <cellStyle name="Normal 5 21 3 16 2" xfId="26995" xr:uid="{00000000-0005-0000-0000-00006E690000}"/>
    <cellStyle name="Normal 5 21 3 16 3" xfId="26996" xr:uid="{00000000-0005-0000-0000-00006F690000}"/>
    <cellStyle name="Normal 5 21 3 16 4" xfId="26997" xr:uid="{00000000-0005-0000-0000-000070690000}"/>
    <cellStyle name="Normal 5 21 3 16 5" xfId="26998" xr:uid="{00000000-0005-0000-0000-000071690000}"/>
    <cellStyle name="Normal 5 21 3 16 6" xfId="26999" xr:uid="{00000000-0005-0000-0000-000072690000}"/>
    <cellStyle name="Normal 5 21 3 16 7" xfId="27000" xr:uid="{00000000-0005-0000-0000-000073690000}"/>
    <cellStyle name="Normal 5 21 3 16 8" xfId="27001" xr:uid="{00000000-0005-0000-0000-000074690000}"/>
    <cellStyle name="Normal 5 21 3 17" xfId="27002" xr:uid="{00000000-0005-0000-0000-000075690000}"/>
    <cellStyle name="Normal 5 21 3 17 2" xfId="27003" xr:uid="{00000000-0005-0000-0000-000076690000}"/>
    <cellStyle name="Normal 5 21 3 17 3" xfId="27004" xr:uid="{00000000-0005-0000-0000-000077690000}"/>
    <cellStyle name="Normal 5 21 3 17 4" xfId="27005" xr:uid="{00000000-0005-0000-0000-000078690000}"/>
    <cellStyle name="Normal 5 21 3 17 5" xfId="27006" xr:uid="{00000000-0005-0000-0000-000079690000}"/>
    <cellStyle name="Normal 5 21 3 17 6" xfId="27007" xr:uid="{00000000-0005-0000-0000-00007A690000}"/>
    <cellStyle name="Normal 5 21 3 17 7" xfId="27008" xr:uid="{00000000-0005-0000-0000-00007B690000}"/>
    <cellStyle name="Normal 5 21 3 17 8" xfId="27009" xr:uid="{00000000-0005-0000-0000-00007C690000}"/>
    <cellStyle name="Normal 5 21 3 18" xfId="27010" xr:uid="{00000000-0005-0000-0000-00007D690000}"/>
    <cellStyle name="Normal 5 21 3 19" xfId="27011" xr:uid="{00000000-0005-0000-0000-00007E690000}"/>
    <cellStyle name="Normal 5 21 3 2" xfId="27012" xr:uid="{00000000-0005-0000-0000-00007F690000}"/>
    <cellStyle name="Normal 5 21 3 2 10" xfId="27013" xr:uid="{00000000-0005-0000-0000-000080690000}"/>
    <cellStyle name="Normal 5 21 3 2 11" xfId="27014" xr:uid="{00000000-0005-0000-0000-000081690000}"/>
    <cellStyle name="Normal 5 21 3 2 12" xfId="27015" xr:uid="{00000000-0005-0000-0000-000082690000}"/>
    <cellStyle name="Normal 5 21 3 2 2" xfId="27016" xr:uid="{00000000-0005-0000-0000-000083690000}"/>
    <cellStyle name="Normal 5 21 3 2 2 2" xfId="27017" xr:uid="{00000000-0005-0000-0000-000084690000}"/>
    <cellStyle name="Normal 5 21 3 2 2 3" xfId="27018" xr:uid="{00000000-0005-0000-0000-000085690000}"/>
    <cellStyle name="Normal 5 21 3 2 2 4" xfId="27019" xr:uid="{00000000-0005-0000-0000-000086690000}"/>
    <cellStyle name="Normal 5 21 3 2 2 5" xfId="27020" xr:uid="{00000000-0005-0000-0000-000087690000}"/>
    <cellStyle name="Normal 5 21 3 2 2 6" xfId="27021" xr:uid="{00000000-0005-0000-0000-000088690000}"/>
    <cellStyle name="Normal 5 21 3 2 2 7" xfId="27022" xr:uid="{00000000-0005-0000-0000-000089690000}"/>
    <cellStyle name="Normal 5 21 3 2 2 8" xfId="27023" xr:uid="{00000000-0005-0000-0000-00008A690000}"/>
    <cellStyle name="Normal 5 21 3 2 3" xfId="27024" xr:uid="{00000000-0005-0000-0000-00008B690000}"/>
    <cellStyle name="Normal 5 21 3 2 3 2" xfId="27025" xr:uid="{00000000-0005-0000-0000-00008C690000}"/>
    <cellStyle name="Normal 5 21 3 2 3 3" xfId="27026" xr:uid="{00000000-0005-0000-0000-00008D690000}"/>
    <cellStyle name="Normal 5 21 3 2 3 4" xfId="27027" xr:uid="{00000000-0005-0000-0000-00008E690000}"/>
    <cellStyle name="Normal 5 21 3 2 3 5" xfId="27028" xr:uid="{00000000-0005-0000-0000-00008F690000}"/>
    <cellStyle name="Normal 5 21 3 2 3 6" xfId="27029" xr:uid="{00000000-0005-0000-0000-000090690000}"/>
    <cellStyle name="Normal 5 21 3 2 3 7" xfId="27030" xr:uid="{00000000-0005-0000-0000-000091690000}"/>
    <cellStyle name="Normal 5 21 3 2 3 8" xfId="27031" xr:uid="{00000000-0005-0000-0000-000092690000}"/>
    <cellStyle name="Normal 5 21 3 2 4" xfId="27032" xr:uid="{00000000-0005-0000-0000-000093690000}"/>
    <cellStyle name="Normal 5 21 3 2 4 2" xfId="27033" xr:uid="{00000000-0005-0000-0000-000094690000}"/>
    <cellStyle name="Normal 5 21 3 2 4 3" xfId="27034" xr:uid="{00000000-0005-0000-0000-000095690000}"/>
    <cellStyle name="Normal 5 21 3 2 4 4" xfId="27035" xr:uid="{00000000-0005-0000-0000-000096690000}"/>
    <cellStyle name="Normal 5 21 3 2 4 5" xfId="27036" xr:uid="{00000000-0005-0000-0000-000097690000}"/>
    <cellStyle name="Normal 5 21 3 2 4 6" xfId="27037" xr:uid="{00000000-0005-0000-0000-000098690000}"/>
    <cellStyle name="Normal 5 21 3 2 4 7" xfId="27038" xr:uid="{00000000-0005-0000-0000-000099690000}"/>
    <cellStyle name="Normal 5 21 3 2 4 8" xfId="27039" xr:uid="{00000000-0005-0000-0000-00009A690000}"/>
    <cellStyle name="Normal 5 21 3 2 5" xfId="27040" xr:uid="{00000000-0005-0000-0000-00009B690000}"/>
    <cellStyle name="Normal 5 21 3 2 5 2" xfId="27041" xr:uid="{00000000-0005-0000-0000-00009C690000}"/>
    <cellStyle name="Normal 5 21 3 2 5 3" xfId="27042" xr:uid="{00000000-0005-0000-0000-00009D690000}"/>
    <cellStyle name="Normal 5 21 3 2 5 4" xfId="27043" xr:uid="{00000000-0005-0000-0000-00009E690000}"/>
    <cellStyle name="Normal 5 21 3 2 5 5" xfId="27044" xr:uid="{00000000-0005-0000-0000-00009F690000}"/>
    <cellStyle name="Normal 5 21 3 2 5 6" xfId="27045" xr:uid="{00000000-0005-0000-0000-0000A0690000}"/>
    <cellStyle name="Normal 5 21 3 2 5 7" xfId="27046" xr:uid="{00000000-0005-0000-0000-0000A1690000}"/>
    <cellStyle name="Normal 5 21 3 2 5 8" xfId="27047" xr:uid="{00000000-0005-0000-0000-0000A2690000}"/>
    <cellStyle name="Normal 5 21 3 2 6" xfId="27048" xr:uid="{00000000-0005-0000-0000-0000A3690000}"/>
    <cellStyle name="Normal 5 21 3 2 7" xfId="27049" xr:uid="{00000000-0005-0000-0000-0000A4690000}"/>
    <cellStyle name="Normal 5 21 3 2 8" xfId="27050" xr:uid="{00000000-0005-0000-0000-0000A5690000}"/>
    <cellStyle name="Normal 5 21 3 2 9" xfId="27051" xr:uid="{00000000-0005-0000-0000-0000A6690000}"/>
    <cellStyle name="Normal 5 21 3 20" xfId="27052" xr:uid="{00000000-0005-0000-0000-0000A7690000}"/>
    <cellStyle name="Normal 5 21 3 21" xfId="27053" xr:uid="{00000000-0005-0000-0000-0000A8690000}"/>
    <cellStyle name="Normal 5 21 3 22" xfId="27054" xr:uid="{00000000-0005-0000-0000-0000A9690000}"/>
    <cellStyle name="Normal 5 21 3 23" xfId="27055" xr:uid="{00000000-0005-0000-0000-0000AA690000}"/>
    <cellStyle name="Normal 5 21 3 24" xfId="27056" xr:uid="{00000000-0005-0000-0000-0000AB690000}"/>
    <cellStyle name="Normal 5 21 3 3" xfId="27057" xr:uid="{00000000-0005-0000-0000-0000AC690000}"/>
    <cellStyle name="Normal 5 21 3 3 10" xfId="27058" xr:uid="{00000000-0005-0000-0000-0000AD690000}"/>
    <cellStyle name="Normal 5 21 3 3 11" xfId="27059" xr:uid="{00000000-0005-0000-0000-0000AE690000}"/>
    <cellStyle name="Normal 5 21 3 3 12" xfId="27060" xr:uid="{00000000-0005-0000-0000-0000AF690000}"/>
    <cellStyle name="Normal 5 21 3 3 2" xfId="27061" xr:uid="{00000000-0005-0000-0000-0000B0690000}"/>
    <cellStyle name="Normal 5 21 3 3 2 2" xfId="27062" xr:uid="{00000000-0005-0000-0000-0000B1690000}"/>
    <cellStyle name="Normal 5 21 3 3 2 3" xfId="27063" xr:uid="{00000000-0005-0000-0000-0000B2690000}"/>
    <cellStyle name="Normal 5 21 3 3 2 4" xfId="27064" xr:uid="{00000000-0005-0000-0000-0000B3690000}"/>
    <cellStyle name="Normal 5 21 3 3 2 5" xfId="27065" xr:uid="{00000000-0005-0000-0000-0000B4690000}"/>
    <cellStyle name="Normal 5 21 3 3 2 6" xfId="27066" xr:uid="{00000000-0005-0000-0000-0000B5690000}"/>
    <cellStyle name="Normal 5 21 3 3 2 7" xfId="27067" xr:uid="{00000000-0005-0000-0000-0000B6690000}"/>
    <cellStyle name="Normal 5 21 3 3 2 8" xfId="27068" xr:uid="{00000000-0005-0000-0000-0000B7690000}"/>
    <cellStyle name="Normal 5 21 3 3 3" xfId="27069" xr:uid="{00000000-0005-0000-0000-0000B8690000}"/>
    <cellStyle name="Normal 5 21 3 3 3 2" xfId="27070" xr:uid="{00000000-0005-0000-0000-0000B9690000}"/>
    <cellStyle name="Normal 5 21 3 3 3 3" xfId="27071" xr:uid="{00000000-0005-0000-0000-0000BA690000}"/>
    <cellStyle name="Normal 5 21 3 3 3 4" xfId="27072" xr:uid="{00000000-0005-0000-0000-0000BB690000}"/>
    <cellStyle name="Normal 5 21 3 3 3 5" xfId="27073" xr:uid="{00000000-0005-0000-0000-0000BC690000}"/>
    <cellStyle name="Normal 5 21 3 3 3 6" xfId="27074" xr:uid="{00000000-0005-0000-0000-0000BD690000}"/>
    <cellStyle name="Normal 5 21 3 3 3 7" xfId="27075" xr:uid="{00000000-0005-0000-0000-0000BE690000}"/>
    <cellStyle name="Normal 5 21 3 3 3 8" xfId="27076" xr:uid="{00000000-0005-0000-0000-0000BF690000}"/>
    <cellStyle name="Normal 5 21 3 3 4" xfId="27077" xr:uid="{00000000-0005-0000-0000-0000C0690000}"/>
    <cellStyle name="Normal 5 21 3 3 4 2" xfId="27078" xr:uid="{00000000-0005-0000-0000-0000C1690000}"/>
    <cellStyle name="Normal 5 21 3 3 4 3" xfId="27079" xr:uid="{00000000-0005-0000-0000-0000C2690000}"/>
    <cellStyle name="Normal 5 21 3 3 4 4" xfId="27080" xr:uid="{00000000-0005-0000-0000-0000C3690000}"/>
    <cellStyle name="Normal 5 21 3 3 4 5" xfId="27081" xr:uid="{00000000-0005-0000-0000-0000C4690000}"/>
    <cellStyle name="Normal 5 21 3 3 4 6" xfId="27082" xr:uid="{00000000-0005-0000-0000-0000C5690000}"/>
    <cellStyle name="Normal 5 21 3 3 4 7" xfId="27083" xr:uid="{00000000-0005-0000-0000-0000C6690000}"/>
    <cellStyle name="Normal 5 21 3 3 4 8" xfId="27084" xr:uid="{00000000-0005-0000-0000-0000C7690000}"/>
    <cellStyle name="Normal 5 21 3 3 5" xfId="27085" xr:uid="{00000000-0005-0000-0000-0000C8690000}"/>
    <cellStyle name="Normal 5 21 3 3 5 2" xfId="27086" xr:uid="{00000000-0005-0000-0000-0000C9690000}"/>
    <cellStyle name="Normal 5 21 3 3 5 3" xfId="27087" xr:uid="{00000000-0005-0000-0000-0000CA690000}"/>
    <cellStyle name="Normal 5 21 3 3 5 4" xfId="27088" xr:uid="{00000000-0005-0000-0000-0000CB690000}"/>
    <cellStyle name="Normal 5 21 3 3 5 5" xfId="27089" xr:uid="{00000000-0005-0000-0000-0000CC690000}"/>
    <cellStyle name="Normal 5 21 3 3 5 6" xfId="27090" xr:uid="{00000000-0005-0000-0000-0000CD690000}"/>
    <cellStyle name="Normal 5 21 3 3 5 7" xfId="27091" xr:uid="{00000000-0005-0000-0000-0000CE690000}"/>
    <cellStyle name="Normal 5 21 3 3 5 8" xfId="27092" xr:uid="{00000000-0005-0000-0000-0000CF690000}"/>
    <cellStyle name="Normal 5 21 3 3 6" xfId="27093" xr:uid="{00000000-0005-0000-0000-0000D0690000}"/>
    <cellStyle name="Normal 5 21 3 3 7" xfId="27094" xr:uid="{00000000-0005-0000-0000-0000D1690000}"/>
    <cellStyle name="Normal 5 21 3 3 8" xfId="27095" xr:uid="{00000000-0005-0000-0000-0000D2690000}"/>
    <cellStyle name="Normal 5 21 3 3 9" xfId="27096" xr:uid="{00000000-0005-0000-0000-0000D3690000}"/>
    <cellStyle name="Normal 5 21 3 4" xfId="27097" xr:uid="{00000000-0005-0000-0000-0000D4690000}"/>
    <cellStyle name="Normal 5 21 3 4 10" xfId="27098" xr:uid="{00000000-0005-0000-0000-0000D5690000}"/>
    <cellStyle name="Normal 5 21 3 4 11" xfId="27099" xr:uid="{00000000-0005-0000-0000-0000D6690000}"/>
    <cellStyle name="Normal 5 21 3 4 12" xfId="27100" xr:uid="{00000000-0005-0000-0000-0000D7690000}"/>
    <cellStyle name="Normal 5 21 3 4 2" xfId="27101" xr:uid="{00000000-0005-0000-0000-0000D8690000}"/>
    <cellStyle name="Normal 5 21 3 4 2 2" xfId="27102" xr:uid="{00000000-0005-0000-0000-0000D9690000}"/>
    <cellStyle name="Normal 5 21 3 4 2 3" xfId="27103" xr:uid="{00000000-0005-0000-0000-0000DA690000}"/>
    <cellStyle name="Normal 5 21 3 4 2 4" xfId="27104" xr:uid="{00000000-0005-0000-0000-0000DB690000}"/>
    <cellStyle name="Normal 5 21 3 4 2 5" xfId="27105" xr:uid="{00000000-0005-0000-0000-0000DC690000}"/>
    <cellStyle name="Normal 5 21 3 4 2 6" xfId="27106" xr:uid="{00000000-0005-0000-0000-0000DD690000}"/>
    <cellStyle name="Normal 5 21 3 4 2 7" xfId="27107" xr:uid="{00000000-0005-0000-0000-0000DE690000}"/>
    <cellStyle name="Normal 5 21 3 4 2 8" xfId="27108" xr:uid="{00000000-0005-0000-0000-0000DF690000}"/>
    <cellStyle name="Normal 5 21 3 4 3" xfId="27109" xr:uid="{00000000-0005-0000-0000-0000E0690000}"/>
    <cellStyle name="Normal 5 21 3 4 3 2" xfId="27110" xr:uid="{00000000-0005-0000-0000-0000E1690000}"/>
    <cellStyle name="Normal 5 21 3 4 3 3" xfId="27111" xr:uid="{00000000-0005-0000-0000-0000E2690000}"/>
    <cellStyle name="Normal 5 21 3 4 3 4" xfId="27112" xr:uid="{00000000-0005-0000-0000-0000E3690000}"/>
    <cellStyle name="Normal 5 21 3 4 3 5" xfId="27113" xr:uid="{00000000-0005-0000-0000-0000E4690000}"/>
    <cellStyle name="Normal 5 21 3 4 3 6" xfId="27114" xr:uid="{00000000-0005-0000-0000-0000E5690000}"/>
    <cellStyle name="Normal 5 21 3 4 3 7" xfId="27115" xr:uid="{00000000-0005-0000-0000-0000E6690000}"/>
    <cellStyle name="Normal 5 21 3 4 3 8" xfId="27116" xr:uid="{00000000-0005-0000-0000-0000E7690000}"/>
    <cellStyle name="Normal 5 21 3 4 4" xfId="27117" xr:uid="{00000000-0005-0000-0000-0000E8690000}"/>
    <cellStyle name="Normal 5 21 3 4 4 2" xfId="27118" xr:uid="{00000000-0005-0000-0000-0000E9690000}"/>
    <cellStyle name="Normal 5 21 3 4 4 3" xfId="27119" xr:uid="{00000000-0005-0000-0000-0000EA690000}"/>
    <cellStyle name="Normal 5 21 3 4 4 4" xfId="27120" xr:uid="{00000000-0005-0000-0000-0000EB690000}"/>
    <cellStyle name="Normal 5 21 3 4 4 5" xfId="27121" xr:uid="{00000000-0005-0000-0000-0000EC690000}"/>
    <cellStyle name="Normal 5 21 3 4 4 6" xfId="27122" xr:uid="{00000000-0005-0000-0000-0000ED690000}"/>
    <cellStyle name="Normal 5 21 3 4 4 7" xfId="27123" xr:uid="{00000000-0005-0000-0000-0000EE690000}"/>
    <cellStyle name="Normal 5 21 3 4 4 8" xfId="27124" xr:uid="{00000000-0005-0000-0000-0000EF690000}"/>
    <cellStyle name="Normal 5 21 3 4 5" xfId="27125" xr:uid="{00000000-0005-0000-0000-0000F0690000}"/>
    <cellStyle name="Normal 5 21 3 4 5 2" xfId="27126" xr:uid="{00000000-0005-0000-0000-0000F1690000}"/>
    <cellStyle name="Normal 5 21 3 4 5 3" xfId="27127" xr:uid="{00000000-0005-0000-0000-0000F2690000}"/>
    <cellStyle name="Normal 5 21 3 4 5 4" xfId="27128" xr:uid="{00000000-0005-0000-0000-0000F3690000}"/>
    <cellStyle name="Normal 5 21 3 4 5 5" xfId="27129" xr:uid="{00000000-0005-0000-0000-0000F4690000}"/>
    <cellStyle name="Normal 5 21 3 4 5 6" xfId="27130" xr:uid="{00000000-0005-0000-0000-0000F5690000}"/>
    <cellStyle name="Normal 5 21 3 4 5 7" xfId="27131" xr:uid="{00000000-0005-0000-0000-0000F6690000}"/>
    <cellStyle name="Normal 5 21 3 4 5 8" xfId="27132" xr:uid="{00000000-0005-0000-0000-0000F7690000}"/>
    <cellStyle name="Normal 5 21 3 4 6" xfId="27133" xr:uid="{00000000-0005-0000-0000-0000F8690000}"/>
    <cellStyle name="Normal 5 21 3 4 7" xfId="27134" xr:uid="{00000000-0005-0000-0000-0000F9690000}"/>
    <cellStyle name="Normal 5 21 3 4 8" xfId="27135" xr:uid="{00000000-0005-0000-0000-0000FA690000}"/>
    <cellStyle name="Normal 5 21 3 4 9" xfId="27136" xr:uid="{00000000-0005-0000-0000-0000FB690000}"/>
    <cellStyle name="Normal 5 21 3 5" xfId="27137" xr:uid="{00000000-0005-0000-0000-0000FC690000}"/>
    <cellStyle name="Normal 5 21 3 5 10" xfId="27138" xr:uid="{00000000-0005-0000-0000-0000FD690000}"/>
    <cellStyle name="Normal 5 21 3 5 11" xfId="27139" xr:uid="{00000000-0005-0000-0000-0000FE690000}"/>
    <cellStyle name="Normal 5 21 3 5 12" xfId="27140" xr:uid="{00000000-0005-0000-0000-0000FF690000}"/>
    <cellStyle name="Normal 5 21 3 5 2" xfId="27141" xr:uid="{00000000-0005-0000-0000-0000006A0000}"/>
    <cellStyle name="Normal 5 21 3 5 2 2" xfId="27142" xr:uid="{00000000-0005-0000-0000-0000016A0000}"/>
    <cellStyle name="Normal 5 21 3 5 2 3" xfId="27143" xr:uid="{00000000-0005-0000-0000-0000026A0000}"/>
    <cellStyle name="Normal 5 21 3 5 2 4" xfId="27144" xr:uid="{00000000-0005-0000-0000-0000036A0000}"/>
    <cellStyle name="Normal 5 21 3 5 2 5" xfId="27145" xr:uid="{00000000-0005-0000-0000-0000046A0000}"/>
    <cellStyle name="Normal 5 21 3 5 2 6" xfId="27146" xr:uid="{00000000-0005-0000-0000-0000056A0000}"/>
    <cellStyle name="Normal 5 21 3 5 2 7" xfId="27147" xr:uid="{00000000-0005-0000-0000-0000066A0000}"/>
    <cellStyle name="Normal 5 21 3 5 2 8" xfId="27148" xr:uid="{00000000-0005-0000-0000-0000076A0000}"/>
    <cellStyle name="Normal 5 21 3 5 3" xfId="27149" xr:uid="{00000000-0005-0000-0000-0000086A0000}"/>
    <cellStyle name="Normal 5 21 3 5 3 2" xfId="27150" xr:uid="{00000000-0005-0000-0000-0000096A0000}"/>
    <cellStyle name="Normal 5 21 3 5 3 3" xfId="27151" xr:uid="{00000000-0005-0000-0000-00000A6A0000}"/>
    <cellStyle name="Normal 5 21 3 5 3 4" xfId="27152" xr:uid="{00000000-0005-0000-0000-00000B6A0000}"/>
    <cellStyle name="Normal 5 21 3 5 3 5" xfId="27153" xr:uid="{00000000-0005-0000-0000-00000C6A0000}"/>
    <cellStyle name="Normal 5 21 3 5 3 6" xfId="27154" xr:uid="{00000000-0005-0000-0000-00000D6A0000}"/>
    <cellStyle name="Normal 5 21 3 5 3 7" xfId="27155" xr:uid="{00000000-0005-0000-0000-00000E6A0000}"/>
    <cellStyle name="Normal 5 21 3 5 3 8" xfId="27156" xr:uid="{00000000-0005-0000-0000-00000F6A0000}"/>
    <cellStyle name="Normal 5 21 3 5 4" xfId="27157" xr:uid="{00000000-0005-0000-0000-0000106A0000}"/>
    <cellStyle name="Normal 5 21 3 5 4 2" xfId="27158" xr:uid="{00000000-0005-0000-0000-0000116A0000}"/>
    <cellStyle name="Normal 5 21 3 5 4 3" xfId="27159" xr:uid="{00000000-0005-0000-0000-0000126A0000}"/>
    <cellStyle name="Normal 5 21 3 5 4 4" xfId="27160" xr:uid="{00000000-0005-0000-0000-0000136A0000}"/>
    <cellStyle name="Normal 5 21 3 5 4 5" xfId="27161" xr:uid="{00000000-0005-0000-0000-0000146A0000}"/>
    <cellStyle name="Normal 5 21 3 5 4 6" xfId="27162" xr:uid="{00000000-0005-0000-0000-0000156A0000}"/>
    <cellStyle name="Normal 5 21 3 5 4 7" xfId="27163" xr:uid="{00000000-0005-0000-0000-0000166A0000}"/>
    <cellStyle name="Normal 5 21 3 5 4 8" xfId="27164" xr:uid="{00000000-0005-0000-0000-0000176A0000}"/>
    <cellStyle name="Normal 5 21 3 5 5" xfId="27165" xr:uid="{00000000-0005-0000-0000-0000186A0000}"/>
    <cellStyle name="Normal 5 21 3 5 5 2" xfId="27166" xr:uid="{00000000-0005-0000-0000-0000196A0000}"/>
    <cellStyle name="Normal 5 21 3 5 5 3" xfId="27167" xr:uid="{00000000-0005-0000-0000-00001A6A0000}"/>
    <cellStyle name="Normal 5 21 3 5 5 4" xfId="27168" xr:uid="{00000000-0005-0000-0000-00001B6A0000}"/>
    <cellStyle name="Normal 5 21 3 5 5 5" xfId="27169" xr:uid="{00000000-0005-0000-0000-00001C6A0000}"/>
    <cellStyle name="Normal 5 21 3 5 5 6" xfId="27170" xr:uid="{00000000-0005-0000-0000-00001D6A0000}"/>
    <cellStyle name="Normal 5 21 3 5 5 7" xfId="27171" xr:uid="{00000000-0005-0000-0000-00001E6A0000}"/>
    <cellStyle name="Normal 5 21 3 5 5 8" xfId="27172" xr:uid="{00000000-0005-0000-0000-00001F6A0000}"/>
    <cellStyle name="Normal 5 21 3 5 6" xfId="27173" xr:uid="{00000000-0005-0000-0000-0000206A0000}"/>
    <cellStyle name="Normal 5 21 3 5 7" xfId="27174" xr:uid="{00000000-0005-0000-0000-0000216A0000}"/>
    <cellStyle name="Normal 5 21 3 5 8" xfId="27175" xr:uid="{00000000-0005-0000-0000-0000226A0000}"/>
    <cellStyle name="Normal 5 21 3 5 9" xfId="27176" xr:uid="{00000000-0005-0000-0000-0000236A0000}"/>
    <cellStyle name="Normal 5 21 3 6" xfId="27177" xr:uid="{00000000-0005-0000-0000-0000246A0000}"/>
    <cellStyle name="Normal 5 21 3 6 10" xfId="27178" xr:uid="{00000000-0005-0000-0000-0000256A0000}"/>
    <cellStyle name="Normal 5 21 3 6 11" xfId="27179" xr:uid="{00000000-0005-0000-0000-0000266A0000}"/>
    <cellStyle name="Normal 5 21 3 6 12" xfId="27180" xr:uid="{00000000-0005-0000-0000-0000276A0000}"/>
    <cellStyle name="Normal 5 21 3 6 2" xfId="27181" xr:uid="{00000000-0005-0000-0000-0000286A0000}"/>
    <cellStyle name="Normal 5 21 3 6 2 2" xfId="27182" xr:uid="{00000000-0005-0000-0000-0000296A0000}"/>
    <cellStyle name="Normal 5 21 3 6 2 3" xfId="27183" xr:uid="{00000000-0005-0000-0000-00002A6A0000}"/>
    <cellStyle name="Normal 5 21 3 6 2 4" xfId="27184" xr:uid="{00000000-0005-0000-0000-00002B6A0000}"/>
    <cellStyle name="Normal 5 21 3 6 2 5" xfId="27185" xr:uid="{00000000-0005-0000-0000-00002C6A0000}"/>
    <cellStyle name="Normal 5 21 3 6 2 6" xfId="27186" xr:uid="{00000000-0005-0000-0000-00002D6A0000}"/>
    <cellStyle name="Normal 5 21 3 6 2 7" xfId="27187" xr:uid="{00000000-0005-0000-0000-00002E6A0000}"/>
    <cellStyle name="Normal 5 21 3 6 2 8" xfId="27188" xr:uid="{00000000-0005-0000-0000-00002F6A0000}"/>
    <cellStyle name="Normal 5 21 3 6 3" xfId="27189" xr:uid="{00000000-0005-0000-0000-0000306A0000}"/>
    <cellStyle name="Normal 5 21 3 6 3 2" xfId="27190" xr:uid="{00000000-0005-0000-0000-0000316A0000}"/>
    <cellStyle name="Normal 5 21 3 6 3 3" xfId="27191" xr:uid="{00000000-0005-0000-0000-0000326A0000}"/>
    <cellStyle name="Normal 5 21 3 6 3 4" xfId="27192" xr:uid="{00000000-0005-0000-0000-0000336A0000}"/>
    <cellStyle name="Normal 5 21 3 6 3 5" xfId="27193" xr:uid="{00000000-0005-0000-0000-0000346A0000}"/>
    <cellStyle name="Normal 5 21 3 6 3 6" xfId="27194" xr:uid="{00000000-0005-0000-0000-0000356A0000}"/>
    <cellStyle name="Normal 5 21 3 6 3 7" xfId="27195" xr:uid="{00000000-0005-0000-0000-0000366A0000}"/>
    <cellStyle name="Normal 5 21 3 6 3 8" xfId="27196" xr:uid="{00000000-0005-0000-0000-0000376A0000}"/>
    <cellStyle name="Normal 5 21 3 6 4" xfId="27197" xr:uid="{00000000-0005-0000-0000-0000386A0000}"/>
    <cellStyle name="Normal 5 21 3 6 4 2" xfId="27198" xr:uid="{00000000-0005-0000-0000-0000396A0000}"/>
    <cellStyle name="Normal 5 21 3 6 4 3" xfId="27199" xr:uid="{00000000-0005-0000-0000-00003A6A0000}"/>
    <cellStyle name="Normal 5 21 3 6 4 4" xfId="27200" xr:uid="{00000000-0005-0000-0000-00003B6A0000}"/>
    <cellStyle name="Normal 5 21 3 6 4 5" xfId="27201" xr:uid="{00000000-0005-0000-0000-00003C6A0000}"/>
    <cellStyle name="Normal 5 21 3 6 4 6" xfId="27202" xr:uid="{00000000-0005-0000-0000-00003D6A0000}"/>
    <cellStyle name="Normal 5 21 3 6 4 7" xfId="27203" xr:uid="{00000000-0005-0000-0000-00003E6A0000}"/>
    <cellStyle name="Normal 5 21 3 6 4 8" xfId="27204" xr:uid="{00000000-0005-0000-0000-00003F6A0000}"/>
    <cellStyle name="Normal 5 21 3 6 5" xfId="27205" xr:uid="{00000000-0005-0000-0000-0000406A0000}"/>
    <cellStyle name="Normal 5 21 3 6 5 2" xfId="27206" xr:uid="{00000000-0005-0000-0000-0000416A0000}"/>
    <cellStyle name="Normal 5 21 3 6 5 3" xfId="27207" xr:uid="{00000000-0005-0000-0000-0000426A0000}"/>
    <cellStyle name="Normal 5 21 3 6 5 4" xfId="27208" xr:uid="{00000000-0005-0000-0000-0000436A0000}"/>
    <cellStyle name="Normal 5 21 3 6 5 5" xfId="27209" xr:uid="{00000000-0005-0000-0000-0000446A0000}"/>
    <cellStyle name="Normal 5 21 3 6 5 6" xfId="27210" xr:uid="{00000000-0005-0000-0000-0000456A0000}"/>
    <cellStyle name="Normal 5 21 3 6 5 7" xfId="27211" xr:uid="{00000000-0005-0000-0000-0000466A0000}"/>
    <cellStyle name="Normal 5 21 3 6 5 8" xfId="27212" xr:uid="{00000000-0005-0000-0000-0000476A0000}"/>
    <cellStyle name="Normal 5 21 3 6 6" xfId="27213" xr:uid="{00000000-0005-0000-0000-0000486A0000}"/>
    <cellStyle name="Normal 5 21 3 6 7" xfId="27214" xr:uid="{00000000-0005-0000-0000-0000496A0000}"/>
    <cellStyle name="Normal 5 21 3 6 8" xfId="27215" xr:uid="{00000000-0005-0000-0000-00004A6A0000}"/>
    <cellStyle name="Normal 5 21 3 6 9" xfId="27216" xr:uid="{00000000-0005-0000-0000-00004B6A0000}"/>
    <cellStyle name="Normal 5 21 3 7" xfId="27217" xr:uid="{00000000-0005-0000-0000-00004C6A0000}"/>
    <cellStyle name="Normal 5 21 3 7 10" xfId="27218" xr:uid="{00000000-0005-0000-0000-00004D6A0000}"/>
    <cellStyle name="Normal 5 21 3 7 11" xfId="27219" xr:uid="{00000000-0005-0000-0000-00004E6A0000}"/>
    <cellStyle name="Normal 5 21 3 7 12" xfId="27220" xr:uid="{00000000-0005-0000-0000-00004F6A0000}"/>
    <cellStyle name="Normal 5 21 3 7 2" xfId="27221" xr:uid="{00000000-0005-0000-0000-0000506A0000}"/>
    <cellStyle name="Normal 5 21 3 7 2 2" xfId="27222" xr:uid="{00000000-0005-0000-0000-0000516A0000}"/>
    <cellStyle name="Normal 5 21 3 7 2 3" xfId="27223" xr:uid="{00000000-0005-0000-0000-0000526A0000}"/>
    <cellStyle name="Normal 5 21 3 7 2 4" xfId="27224" xr:uid="{00000000-0005-0000-0000-0000536A0000}"/>
    <cellStyle name="Normal 5 21 3 7 2 5" xfId="27225" xr:uid="{00000000-0005-0000-0000-0000546A0000}"/>
    <cellStyle name="Normal 5 21 3 7 2 6" xfId="27226" xr:uid="{00000000-0005-0000-0000-0000556A0000}"/>
    <cellStyle name="Normal 5 21 3 7 2 7" xfId="27227" xr:uid="{00000000-0005-0000-0000-0000566A0000}"/>
    <cellStyle name="Normal 5 21 3 7 2 8" xfId="27228" xr:uid="{00000000-0005-0000-0000-0000576A0000}"/>
    <cellStyle name="Normal 5 21 3 7 3" xfId="27229" xr:uid="{00000000-0005-0000-0000-0000586A0000}"/>
    <cellStyle name="Normal 5 21 3 7 3 2" xfId="27230" xr:uid="{00000000-0005-0000-0000-0000596A0000}"/>
    <cellStyle name="Normal 5 21 3 7 3 3" xfId="27231" xr:uid="{00000000-0005-0000-0000-00005A6A0000}"/>
    <cellStyle name="Normal 5 21 3 7 3 4" xfId="27232" xr:uid="{00000000-0005-0000-0000-00005B6A0000}"/>
    <cellStyle name="Normal 5 21 3 7 3 5" xfId="27233" xr:uid="{00000000-0005-0000-0000-00005C6A0000}"/>
    <cellStyle name="Normal 5 21 3 7 3 6" xfId="27234" xr:uid="{00000000-0005-0000-0000-00005D6A0000}"/>
    <cellStyle name="Normal 5 21 3 7 3 7" xfId="27235" xr:uid="{00000000-0005-0000-0000-00005E6A0000}"/>
    <cellStyle name="Normal 5 21 3 7 3 8" xfId="27236" xr:uid="{00000000-0005-0000-0000-00005F6A0000}"/>
    <cellStyle name="Normal 5 21 3 7 4" xfId="27237" xr:uid="{00000000-0005-0000-0000-0000606A0000}"/>
    <cellStyle name="Normal 5 21 3 7 4 2" xfId="27238" xr:uid="{00000000-0005-0000-0000-0000616A0000}"/>
    <cellStyle name="Normal 5 21 3 7 4 3" xfId="27239" xr:uid="{00000000-0005-0000-0000-0000626A0000}"/>
    <cellStyle name="Normal 5 21 3 7 4 4" xfId="27240" xr:uid="{00000000-0005-0000-0000-0000636A0000}"/>
    <cellStyle name="Normal 5 21 3 7 4 5" xfId="27241" xr:uid="{00000000-0005-0000-0000-0000646A0000}"/>
    <cellStyle name="Normal 5 21 3 7 4 6" xfId="27242" xr:uid="{00000000-0005-0000-0000-0000656A0000}"/>
    <cellStyle name="Normal 5 21 3 7 4 7" xfId="27243" xr:uid="{00000000-0005-0000-0000-0000666A0000}"/>
    <cellStyle name="Normal 5 21 3 7 4 8" xfId="27244" xr:uid="{00000000-0005-0000-0000-0000676A0000}"/>
    <cellStyle name="Normal 5 21 3 7 5" xfId="27245" xr:uid="{00000000-0005-0000-0000-0000686A0000}"/>
    <cellStyle name="Normal 5 21 3 7 5 2" xfId="27246" xr:uid="{00000000-0005-0000-0000-0000696A0000}"/>
    <cellStyle name="Normal 5 21 3 7 5 3" xfId="27247" xr:uid="{00000000-0005-0000-0000-00006A6A0000}"/>
    <cellStyle name="Normal 5 21 3 7 5 4" xfId="27248" xr:uid="{00000000-0005-0000-0000-00006B6A0000}"/>
    <cellStyle name="Normal 5 21 3 7 5 5" xfId="27249" xr:uid="{00000000-0005-0000-0000-00006C6A0000}"/>
    <cellStyle name="Normal 5 21 3 7 5 6" xfId="27250" xr:uid="{00000000-0005-0000-0000-00006D6A0000}"/>
    <cellStyle name="Normal 5 21 3 7 5 7" xfId="27251" xr:uid="{00000000-0005-0000-0000-00006E6A0000}"/>
    <cellStyle name="Normal 5 21 3 7 5 8" xfId="27252" xr:uid="{00000000-0005-0000-0000-00006F6A0000}"/>
    <cellStyle name="Normal 5 21 3 7 6" xfId="27253" xr:uid="{00000000-0005-0000-0000-0000706A0000}"/>
    <cellStyle name="Normal 5 21 3 7 7" xfId="27254" xr:uid="{00000000-0005-0000-0000-0000716A0000}"/>
    <cellStyle name="Normal 5 21 3 7 8" xfId="27255" xr:uid="{00000000-0005-0000-0000-0000726A0000}"/>
    <cellStyle name="Normal 5 21 3 7 9" xfId="27256" xr:uid="{00000000-0005-0000-0000-0000736A0000}"/>
    <cellStyle name="Normal 5 21 3 8" xfId="27257" xr:uid="{00000000-0005-0000-0000-0000746A0000}"/>
    <cellStyle name="Normal 5 21 3 8 10" xfId="27258" xr:uid="{00000000-0005-0000-0000-0000756A0000}"/>
    <cellStyle name="Normal 5 21 3 8 11" xfId="27259" xr:uid="{00000000-0005-0000-0000-0000766A0000}"/>
    <cellStyle name="Normal 5 21 3 8 12" xfId="27260" xr:uid="{00000000-0005-0000-0000-0000776A0000}"/>
    <cellStyle name="Normal 5 21 3 8 2" xfId="27261" xr:uid="{00000000-0005-0000-0000-0000786A0000}"/>
    <cellStyle name="Normal 5 21 3 8 2 2" xfId="27262" xr:uid="{00000000-0005-0000-0000-0000796A0000}"/>
    <cellStyle name="Normal 5 21 3 8 2 3" xfId="27263" xr:uid="{00000000-0005-0000-0000-00007A6A0000}"/>
    <cellStyle name="Normal 5 21 3 8 2 4" xfId="27264" xr:uid="{00000000-0005-0000-0000-00007B6A0000}"/>
    <cellStyle name="Normal 5 21 3 8 2 5" xfId="27265" xr:uid="{00000000-0005-0000-0000-00007C6A0000}"/>
    <cellStyle name="Normal 5 21 3 8 2 6" xfId="27266" xr:uid="{00000000-0005-0000-0000-00007D6A0000}"/>
    <cellStyle name="Normal 5 21 3 8 2 7" xfId="27267" xr:uid="{00000000-0005-0000-0000-00007E6A0000}"/>
    <cellStyle name="Normal 5 21 3 8 2 8" xfId="27268" xr:uid="{00000000-0005-0000-0000-00007F6A0000}"/>
    <cellStyle name="Normal 5 21 3 8 3" xfId="27269" xr:uid="{00000000-0005-0000-0000-0000806A0000}"/>
    <cellStyle name="Normal 5 21 3 8 3 2" xfId="27270" xr:uid="{00000000-0005-0000-0000-0000816A0000}"/>
    <cellStyle name="Normal 5 21 3 8 3 3" xfId="27271" xr:uid="{00000000-0005-0000-0000-0000826A0000}"/>
    <cellStyle name="Normal 5 21 3 8 3 4" xfId="27272" xr:uid="{00000000-0005-0000-0000-0000836A0000}"/>
    <cellStyle name="Normal 5 21 3 8 3 5" xfId="27273" xr:uid="{00000000-0005-0000-0000-0000846A0000}"/>
    <cellStyle name="Normal 5 21 3 8 3 6" xfId="27274" xr:uid="{00000000-0005-0000-0000-0000856A0000}"/>
    <cellStyle name="Normal 5 21 3 8 3 7" xfId="27275" xr:uid="{00000000-0005-0000-0000-0000866A0000}"/>
    <cellStyle name="Normal 5 21 3 8 3 8" xfId="27276" xr:uid="{00000000-0005-0000-0000-0000876A0000}"/>
    <cellStyle name="Normal 5 21 3 8 4" xfId="27277" xr:uid="{00000000-0005-0000-0000-0000886A0000}"/>
    <cellStyle name="Normal 5 21 3 8 4 2" xfId="27278" xr:uid="{00000000-0005-0000-0000-0000896A0000}"/>
    <cellStyle name="Normal 5 21 3 8 4 3" xfId="27279" xr:uid="{00000000-0005-0000-0000-00008A6A0000}"/>
    <cellStyle name="Normal 5 21 3 8 4 4" xfId="27280" xr:uid="{00000000-0005-0000-0000-00008B6A0000}"/>
    <cellStyle name="Normal 5 21 3 8 4 5" xfId="27281" xr:uid="{00000000-0005-0000-0000-00008C6A0000}"/>
    <cellStyle name="Normal 5 21 3 8 4 6" xfId="27282" xr:uid="{00000000-0005-0000-0000-00008D6A0000}"/>
    <cellStyle name="Normal 5 21 3 8 4 7" xfId="27283" xr:uid="{00000000-0005-0000-0000-00008E6A0000}"/>
    <cellStyle name="Normal 5 21 3 8 4 8" xfId="27284" xr:uid="{00000000-0005-0000-0000-00008F6A0000}"/>
    <cellStyle name="Normal 5 21 3 8 5" xfId="27285" xr:uid="{00000000-0005-0000-0000-0000906A0000}"/>
    <cellStyle name="Normal 5 21 3 8 5 2" xfId="27286" xr:uid="{00000000-0005-0000-0000-0000916A0000}"/>
    <cellStyle name="Normal 5 21 3 8 5 3" xfId="27287" xr:uid="{00000000-0005-0000-0000-0000926A0000}"/>
    <cellStyle name="Normal 5 21 3 8 5 4" xfId="27288" xr:uid="{00000000-0005-0000-0000-0000936A0000}"/>
    <cellStyle name="Normal 5 21 3 8 5 5" xfId="27289" xr:uid="{00000000-0005-0000-0000-0000946A0000}"/>
    <cellStyle name="Normal 5 21 3 8 5 6" xfId="27290" xr:uid="{00000000-0005-0000-0000-0000956A0000}"/>
    <cellStyle name="Normal 5 21 3 8 5 7" xfId="27291" xr:uid="{00000000-0005-0000-0000-0000966A0000}"/>
    <cellStyle name="Normal 5 21 3 8 5 8" xfId="27292" xr:uid="{00000000-0005-0000-0000-0000976A0000}"/>
    <cellStyle name="Normal 5 21 3 8 6" xfId="27293" xr:uid="{00000000-0005-0000-0000-0000986A0000}"/>
    <cellStyle name="Normal 5 21 3 8 7" xfId="27294" xr:uid="{00000000-0005-0000-0000-0000996A0000}"/>
    <cellStyle name="Normal 5 21 3 8 8" xfId="27295" xr:uid="{00000000-0005-0000-0000-00009A6A0000}"/>
    <cellStyle name="Normal 5 21 3 8 9" xfId="27296" xr:uid="{00000000-0005-0000-0000-00009B6A0000}"/>
    <cellStyle name="Normal 5 21 3 9" xfId="27297" xr:uid="{00000000-0005-0000-0000-00009C6A0000}"/>
    <cellStyle name="Normal 5 21 3 9 10" xfId="27298" xr:uid="{00000000-0005-0000-0000-00009D6A0000}"/>
    <cellStyle name="Normal 5 21 3 9 11" xfId="27299" xr:uid="{00000000-0005-0000-0000-00009E6A0000}"/>
    <cellStyle name="Normal 5 21 3 9 12" xfId="27300" xr:uid="{00000000-0005-0000-0000-00009F6A0000}"/>
    <cellStyle name="Normal 5 21 3 9 2" xfId="27301" xr:uid="{00000000-0005-0000-0000-0000A06A0000}"/>
    <cellStyle name="Normal 5 21 3 9 2 2" xfId="27302" xr:uid="{00000000-0005-0000-0000-0000A16A0000}"/>
    <cellStyle name="Normal 5 21 3 9 2 3" xfId="27303" xr:uid="{00000000-0005-0000-0000-0000A26A0000}"/>
    <cellStyle name="Normal 5 21 3 9 2 4" xfId="27304" xr:uid="{00000000-0005-0000-0000-0000A36A0000}"/>
    <cellStyle name="Normal 5 21 3 9 2 5" xfId="27305" xr:uid="{00000000-0005-0000-0000-0000A46A0000}"/>
    <cellStyle name="Normal 5 21 3 9 2 6" xfId="27306" xr:uid="{00000000-0005-0000-0000-0000A56A0000}"/>
    <cellStyle name="Normal 5 21 3 9 2 7" xfId="27307" xr:uid="{00000000-0005-0000-0000-0000A66A0000}"/>
    <cellStyle name="Normal 5 21 3 9 2 8" xfId="27308" xr:uid="{00000000-0005-0000-0000-0000A76A0000}"/>
    <cellStyle name="Normal 5 21 3 9 3" xfId="27309" xr:uid="{00000000-0005-0000-0000-0000A86A0000}"/>
    <cellStyle name="Normal 5 21 3 9 3 2" xfId="27310" xr:uid="{00000000-0005-0000-0000-0000A96A0000}"/>
    <cellStyle name="Normal 5 21 3 9 3 3" xfId="27311" xr:uid="{00000000-0005-0000-0000-0000AA6A0000}"/>
    <cellStyle name="Normal 5 21 3 9 3 4" xfId="27312" xr:uid="{00000000-0005-0000-0000-0000AB6A0000}"/>
    <cellStyle name="Normal 5 21 3 9 3 5" xfId="27313" xr:uid="{00000000-0005-0000-0000-0000AC6A0000}"/>
    <cellStyle name="Normal 5 21 3 9 3 6" xfId="27314" xr:uid="{00000000-0005-0000-0000-0000AD6A0000}"/>
    <cellStyle name="Normal 5 21 3 9 3 7" xfId="27315" xr:uid="{00000000-0005-0000-0000-0000AE6A0000}"/>
    <cellStyle name="Normal 5 21 3 9 3 8" xfId="27316" xr:uid="{00000000-0005-0000-0000-0000AF6A0000}"/>
    <cellStyle name="Normal 5 21 3 9 4" xfId="27317" xr:uid="{00000000-0005-0000-0000-0000B06A0000}"/>
    <cellStyle name="Normal 5 21 3 9 4 2" xfId="27318" xr:uid="{00000000-0005-0000-0000-0000B16A0000}"/>
    <cellStyle name="Normal 5 21 3 9 4 3" xfId="27319" xr:uid="{00000000-0005-0000-0000-0000B26A0000}"/>
    <cellStyle name="Normal 5 21 3 9 4 4" xfId="27320" xr:uid="{00000000-0005-0000-0000-0000B36A0000}"/>
    <cellStyle name="Normal 5 21 3 9 4 5" xfId="27321" xr:uid="{00000000-0005-0000-0000-0000B46A0000}"/>
    <cellStyle name="Normal 5 21 3 9 4 6" xfId="27322" xr:uid="{00000000-0005-0000-0000-0000B56A0000}"/>
    <cellStyle name="Normal 5 21 3 9 4 7" xfId="27323" xr:uid="{00000000-0005-0000-0000-0000B66A0000}"/>
    <cellStyle name="Normal 5 21 3 9 4 8" xfId="27324" xr:uid="{00000000-0005-0000-0000-0000B76A0000}"/>
    <cellStyle name="Normal 5 21 3 9 5" xfId="27325" xr:uid="{00000000-0005-0000-0000-0000B86A0000}"/>
    <cellStyle name="Normal 5 21 3 9 5 2" xfId="27326" xr:uid="{00000000-0005-0000-0000-0000B96A0000}"/>
    <cellStyle name="Normal 5 21 3 9 5 3" xfId="27327" xr:uid="{00000000-0005-0000-0000-0000BA6A0000}"/>
    <cellStyle name="Normal 5 21 3 9 5 4" xfId="27328" xr:uid="{00000000-0005-0000-0000-0000BB6A0000}"/>
    <cellStyle name="Normal 5 21 3 9 5 5" xfId="27329" xr:uid="{00000000-0005-0000-0000-0000BC6A0000}"/>
    <cellStyle name="Normal 5 21 3 9 5 6" xfId="27330" xr:uid="{00000000-0005-0000-0000-0000BD6A0000}"/>
    <cellStyle name="Normal 5 21 3 9 5 7" xfId="27331" xr:uid="{00000000-0005-0000-0000-0000BE6A0000}"/>
    <cellStyle name="Normal 5 21 3 9 5 8" xfId="27332" xr:uid="{00000000-0005-0000-0000-0000BF6A0000}"/>
    <cellStyle name="Normal 5 21 3 9 6" xfId="27333" xr:uid="{00000000-0005-0000-0000-0000C06A0000}"/>
    <cellStyle name="Normal 5 21 3 9 7" xfId="27334" xr:uid="{00000000-0005-0000-0000-0000C16A0000}"/>
    <cellStyle name="Normal 5 21 3 9 8" xfId="27335" xr:uid="{00000000-0005-0000-0000-0000C26A0000}"/>
    <cellStyle name="Normal 5 21 3 9 9" xfId="27336" xr:uid="{00000000-0005-0000-0000-0000C36A0000}"/>
    <cellStyle name="Normal 5 21 4" xfId="27337" xr:uid="{00000000-0005-0000-0000-0000C46A0000}"/>
    <cellStyle name="Normal 5 21 4 10" xfId="27338" xr:uid="{00000000-0005-0000-0000-0000C56A0000}"/>
    <cellStyle name="Normal 5 21 4 10 10" xfId="27339" xr:uid="{00000000-0005-0000-0000-0000C66A0000}"/>
    <cellStyle name="Normal 5 21 4 10 11" xfId="27340" xr:uid="{00000000-0005-0000-0000-0000C76A0000}"/>
    <cellStyle name="Normal 5 21 4 10 12" xfId="27341" xr:uid="{00000000-0005-0000-0000-0000C86A0000}"/>
    <cellStyle name="Normal 5 21 4 10 2" xfId="27342" xr:uid="{00000000-0005-0000-0000-0000C96A0000}"/>
    <cellStyle name="Normal 5 21 4 10 2 2" xfId="27343" xr:uid="{00000000-0005-0000-0000-0000CA6A0000}"/>
    <cellStyle name="Normal 5 21 4 10 2 3" xfId="27344" xr:uid="{00000000-0005-0000-0000-0000CB6A0000}"/>
    <cellStyle name="Normal 5 21 4 10 2 4" xfId="27345" xr:uid="{00000000-0005-0000-0000-0000CC6A0000}"/>
    <cellStyle name="Normal 5 21 4 10 2 5" xfId="27346" xr:uid="{00000000-0005-0000-0000-0000CD6A0000}"/>
    <cellStyle name="Normal 5 21 4 10 2 6" xfId="27347" xr:uid="{00000000-0005-0000-0000-0000CE6A0000}"/>
    <cellStyle name="Normal 5 21 4 10 2 7" xfId="27348" xr:uid="{00000000-0005-0000-0000-0000CF6A0000}"/>
    <cellStyle name="Normal 5 21 4 10 2 8" xfId="27349" xr:uid="{00000000-0005-0000-0000-0000D06A0000}"/>
    <cellStyle name="Normal 5 21 4 10 3" xfId="27350" xr:uid="{00000000-0005-0000-0000-0000D16A0000}"/>
    <cellStyle name="Normal 5 21 4 10 3 2" xfId="27351" xr:uid="{00000000-0005-0000-0000-0000D26A0000}"/>
    <cellStyle name="Normal 5 21 4 10 3 3" xfId="27352" xr:uid="{00000000-0005-0000-0000-0000D36A0000}"/>
    <cellStyle name="Normal 5 21 4 10 3 4" xfId="27353" xr:uid="{00000000-0005-0000-0000-0000D46A0000}"/>
    <cellStyle name="Normal 5 21 4 10 3 5" xfId="27354" xr:uid="{00000000-0005-0000-0000-0000D56A0000}"/>
    <cellStyle name="Normal 5 21 4 10 3 6" xfId="27355" xr:uid="{00000000-0005-0000-0000-0000D66A0000}"/>
    <cellStyle name="Normal 5 21 4 10 3 7" xfId="27356" xr:uid="{00000000-0005-0000-0000-0000D76A0000}"/>
    <cellStyle name="Normal 5 21 4 10 3 8" xfId="27357" xr:uid="{00000000-0005-0000-0000-0000D86A0000}"/>
    <cellStyle name="Normal 5 21 4 10 4" xfId="27358" xr:uid="{00000000-0005-0000-0000-0000D96A0000}"/>
    <cellStyle name="Normal 5 21 4 10 4 2" xfId="27359" xr:uid="{00000000-0005-0000-0000-0000DA6A0000}"/>
    <cellStyle name="Normal 5 21 4 10 4 3" xfId="27360" xr:uid="{00000000-0005-0000-0000-0000DB6A0000}"/>
    <cellStyle name="Normal 5 21 4 10 4 4" xfId="27361" xr:uid="{00000000-0005-0000-0000-0000DC6A0000}"/>
    <cellStyle name="Normal 5 21 4 10 4 5" xfId="27362" xr:uid="{00000000-0005-0000-0000-0000DD6A0000}"/>
    <cellStyle name="Normal 5 21 4 10 4 6" xfId="27363" xr:uid="{00000000-0005-0000-0000-0000DE6A0000}"/>
    <cellStyle name="Normal 5 21 4 10 4 7" xfId="27364" xr:uid="{00000000-0005-0000-0000-0000DF6A0000}"/>
    <cellStyle name="Normal 5 21 4 10 4 8" xfId="27365" xr:uid="{00000000-0005-0000-0000-0000E06A0000}"/>
    <cellStyle name="Normal 5 21 4 10 5" xfId="27366" xr:uid="{00000000-0005-0000-0000-0000E16A0000}"/>
    <cellStyle name="Normal 5 21 4 10 5 2" xfId="27367" xr:uid="{00000000-0005-0000-0000-0000E26A0000}"/>
    <cellStyle name="Normal 5 21 4 10 5 3" xfId="27368" xr:uid="{00000000-0005-0000-0000-0000E36A0000}"/>
    <cellStyle name="Normal 5 21 4 10 5 4" xfId="27369" xr:uid="{00000000-0005-0000-0000-0000E46A0000}"/>
    <cellStyle name="Normal 5 21 4 10 5 5" xfId="27370" xr:uid="{00000000-0005-0000-0000-0000E56A0000}"/>
    <cellStyle name="Normal 5 21 4 10 5 6" xfId="27371" xr:uid="{00000000-0005-0000-0000-0000E66A0000}"/>
    <cellStyle name="Normal 5 21 4 10 5 7" xfId="27372" xr:uid="{00000000-0005-0000-0000-0000E76A0000}"/>
    <cellStyle name="Normal 5 21 4 10 5 8" xfId="27373" xr:uid="{00000000-0005-0000-0000-0000E86A0000}"/>
    <cellStyle name="Normal 5 21 4 10 6" xfId="27374" xr:uid="{00000000-0005-0000-0000-0000E96A0000}"/>
    <cellStyle name="Normal 5 21 4 10 7" xfId="27375" xr:uid="{00000000-0005-0000-0000-0000EA6A0000}"/>
    <cellStyle name="Normal 5 21 4 10 8" xfId="27376" xr:uid="{00000000-0005-0000-0000-0000EB6A0000}"/>
    <cellStyle name="Normal 5 21 4 10 9" xfId="27377" xr:uid="{00000000-0005-0000-0000-0000EC6A0000}"/>
    <cellStyle name="Normal 5 21 4 11" xfId="27378" xr:uid="{00000000-0005-0000-0000-0000ED6A0000}"/>
    <cellStyle name="Normal 5 21 4 11 10" xfId="27379" xr:uid="{00000000-0005-0000-0000-0000EE6A0000}"/>
    <cellStyle name="Normal 5 21 4 11 11" xfId="27380" xr:uid="{00000000-0005-0000-0000-0000EF6A0000}"/>
    <cellStyle name="Normal 5 21 4 11 12" xfId="27381" xr:uid="{00000000-0005-0000-0000-0000F06A0000}"/>
    <cellStyle name="Normal 5 21 4 11 2" xfId="27382" xr:uid="{00000000-0005-0000-0000-0000F16A0000}"/>
    <cellStyle name="Normal 5 21 4 11 2 2" xfId="27383" xr:uid="{00000000-0005-0000-0000-0000F26A0000}"/>
    <cellStyle name="Normal 5 21 4 11 2 3" xfId="27384" xr:uid="{00000000-0005-0000-0000-0000F36A0000}"/>
    <cellStyle name="Normal 5 21 4 11 2 4" xfId="27385" xr:uid="{00000000-0005-0000-0000-0000F46A0000}"/>
    <cellStyle name="Normal 5 21 4 11 2 5" xfId="27386" xr:uid="{00000000-0005-0000-0000-0000F56A0000}"/>
    <cellStyle name="Normal 5 21 4 11 2 6" xfId="27387" xr:uid="{00000000-0005-0000-0000-0000F66A0000}"/>
    <cellStyle name="Normal 5 21 4 11 2 7" xfId="27388" xr:uid="{00000000-0005-0000-0000-0000F76A0000}"/>
    <cellStyle name="Normal 5 21 4 11 2 8" xfId="27389" xr:uid="{00000000-0005-0000-0000-0000F86A0000}"/>
    <cellStyle name="Normal 5 21 4 11 3" xfId="27390" xr:uid="{00000000-0005-0000-0000-0000F96A0000}"/>
    <cellStyle name="Normal 5 21 4 11 3 2" xfId="27391" xr:uid="{00000000-0005-0000-0000-0000FA6A0000}"/>
    <cellStyle name="Normal 5 21 4 11 3 3" xfId="27392" xr:uid="{00000000-0005-0000-0000-0000FB6A0000}"/>
    <cellStyle name="Normal 5 21 4 11 3 4" xfId="27393" xr:uid="{00000000-0005-0000-0000-0000FC6A0000}"/>
    <cellStyle name="Normal 5 21 4 11 3 5" xfId="27394" xr:uid="{00000000-0005-0000-0000-0000FD6A0000}"/>
    <cellStyle name="Normal 5 21 4 11 3 6" xfId="27395" xr:uid="{00000000-0005-0000-0000-0000FE6A0000}"/>
    <cellStyle name="Normal 5 21 4 11 3 7" xfId="27396" xr:uid="{00000000-0005-0000-0000-0000FF6A0000}"/>
    <cellStyle name="Normal 5 21 4 11 3 8" xfId="27397" xr:uid="{00000000-0005-0000-0000-0000006B0000}"/>
    <cellStyle name="Normal 5 21 4 11 4" xfId="27398" xr:uid="{00000000-0005-0000-0000-0000016B0000}"/>
    <cellStyle name="Normal 5 21 4 11 4 2" xfId="27399" xr:uid="{00000000-0005-0000-0000-0000026B0000}"/>
    <cellStyle name="Normal 5 21 4 11 4 3" xfId="27400" xr:uid="{00000000-0005-0000-0000-0000036B0000}"/>
    <cellStyle name="Normal 5 21 4 11 4 4" xfId="27401" xr:uid="{00000000-0005-0000-0000-0000046B0000}"/>
    <cellStyle name="Normal 5 21 4 11 4 5" xfId="27402" xr:uid="{00000000-0005-0000-0000-0000056B0000}"/>
    <cellStyle name="Normal 5 21 4 11 4 6" xfId="27403" xr:uid="{00000000-0005-0000-0000-0000066B0000}"/>
    <cellStyle name="Normal 5 21 4 11 4 7" xfId="27404" xr:uid="{00000000-0005-0000-0000-0000076B0000}"/>
    <cellStyle name="Normal 5 21 4 11 4 8" xfId="27405" xr:uid="{00000000-0005-0000-0000-0000086B0000}"/>
    <cellStyle name="Normal 5 21 4 11 5" xfId="27406" xr:uid="{00000000-0005-0000-0000-0000096B0000}"/>
    <cellStyle name="Normal 5 21 4 11 5 2" xfId="27407" xr:uid="{00000000-0005-0000-0000-00000A6B0000}"/>
    <cellStyle name="Normal 5 21 4 11 5 3" xfId="27408" xr:uid="{00000000-0005-0000-0000-00000B6B0000}"/>
    <cellStyle name="Normal 5 21 4 11 5 4" xfId="27409" xr:uid="{00000000-0005-0000-0000-00000C6B0000}"/>
    <cellStyle name="Normal 5 21 4 11 5 5" xfId="27410" xr:uid="{00000000-0005-0000-0000-00000D6B0000}"/>
    <cellStyle name="Normal 5 21 4 11 5 6" xfId="27411" xr:uid="{00000000-0005-0000-0000-00000E6B0000}"/>
    <cellStyle name="Normal 5 21 4 11 5 7" xfId="27412" xr:uid="{00000000-0005-0000-0000-00000F6B0000}"/>
    <cellStyle name="Normal 5 21 4 11 5 8" xfId="27413" xr:uid="{00000000-0005-0000-0000-0000106B0000}"/>
    <cellStyle name="Normal 5 21 4 11 6" xfId="27414" xr:uid="{00000000-0005-0000-0000-0000116B0000}"/>
    <cellStyle name="Normal 5 21 4 11 7" xfId="27415" xr:uid="{00000000-0005-0000-0000-0000126B0000}"/>
    <cellStyle name="Normal 5 21 4 11 8" xfId="27416" xr:uid="{00000000-0005-0000-0000-0000136B0000}"/>
    <cellStyle name="Normal 5 21 4 11 9" xfId="27417" xr:uid="{00000000-0005-0000-0000-0000146B0000}"/>
    <cellStyle name="Normal 5 21 4 12" xfId="27418" xr:uid="{00000000-0005-0000-0000-0000156B0000}"/>
    <cellStyle name="Normal 5 21 4 12 10" xfId="27419" xr:uid="{00000000-0005-0000-0000-0000166B0000}"/>
    <cellStyle name="Normal 5 21 4 12 11" xfId="27420" xr:uid="{00000000-0005-0000-0000-0000176B0000}"/>
    <cellStyle name="Normal 5 21 4 12 12" xfId="27421" xr:uid="{00000000-0005-0000-0000-0000186B0000}"/>
    <cellStyle name="Normal 5 21 4 12 2" xfId="27422" xr:uid="{00000000-0005-0000-0000-0000196B0000}"/>
    <cellStyle name="Normal 5 21 4 12 2 2" xfId="27423" xr:uid="{00000000-0005-0000-0000-00001A6B0000}"/>
    <cellStyle name="Normal 5 21 4 12 2 3" xfId="27424" xr:uid="{00000000-0005-0000-0000-00001B6B0000}"/>
    <cellStyle name="Normal 5 21 4 12 2 4" xfId="27425" xr:uid="{00000000-0005-0000-0000-00001C6B0000}"/>
    <cellStyle name="Normal 5 21 4 12 2 5" xfId="27426" xr:uid="{00000000-0005-0000-0000-00001D6B0000}"/>
    <cellStyle name="Normal 5 21 4 12 2 6" xfId="27427" xr:uid="{00000000-0005-0000-0000-00001E6B0000}"/>
    <cellStyle name="Normal 5 21 4 12 2 7" xfId="27428" xr:uid="{00000000-0005-0000-0000-00001F6B0000}"/>
    <cellStyle name="Normal 5 21 4 12 2 8" xfId="27429" xr:uid="{00000000-0005-0000-0000-0000206B0000}"/>
    <cellStyle name="Normal 5 21 4 12 3" xfId="27430" xr:uid="{00000000-0005-0000-0000-0000216B0000}"/>
    <cellStyle name="Normal 5 21 4 12 3 2" xfId="27431" xr:uid="{00000000-0005-0000-0000-0000226B0000}"/>
    <cellStyle name="Normal 5 21 4 12 3 3" xfId="27432" xr:uid="{00000000-0005-0000-0000-0000236B0000}"/>
    <cellStyle name="Normal 5 21 4 12 3 4" xfId="27433" xr:uid="{00000000-0005-0000-0000-0000246B0000}"/>
    <cellStyle name="Normal 5 21 4 12 3 5" xfId="27434" xr:uid="{00000000-0005-0000-0000-0000256B0000}"/>
    <cellStyle name="Normal 5 21 4 12 3 6" xfId="27435" xr:uid="{00000000-0005-0000-0000-0000266B0000}"/>
    <cellStyle name="Normal 5 21 4 12 3 7" xfId="27436" xr:uid="{00000000-0005-0000-0000-0000276B0000}"/>
    <cellStyle name="Normal 5 21 4 12 3 8" xfId="27437" xr:uid="{00000000-0005-0000-0000-0000286B0000}"/>
    <cellStyle name="Normal 5 21 4 12 4" xfId="27438" xr:uid="{00000000-0005-0000-0000-0000296B0000}"/>
    <cellStyle name="Normal 5 21 4 12 4 2" xfId="27439" xr:uid="{00000000-0005-0000-0000-00002A6B0000}"/>
    <cellStyle name="Normal 5 21 4 12 4 3" xfId="27440" xr:uid="{00000000-0005-0000-0000-00002B6B0000}"/>
    <cellStyle name="Normal 5 21 4 12 4 4" xfId="27441" xr:uid="{00000000-0005-0000-0000-00002C6B0000}"/>
    <cellStyle name="Normal 5 21 4 12 4 5" xfId="27442" xr:uid="{00000000-0005-0000-0000-00002D6B0000}"/>
    <cellStyle name="Normal 5 21 4 12 4 6" xfId="27443" xr:uid="{00000000-0005-0000-0000-00002E6B0000}"/>
    <cellStyle name="Normal 5 21 4 12 4 7" xfId="27444" xr:uid="{00000000-0005-0000-0000-00002F6B0000}"/>
    <cellStyle name="Normal 5 21 4 12 4 8" xfId="27445" xr:uid="{00000000-0005-0000-0000-0000306B0000}"/>
    <cellStyle name="Normal 5 21 4 12 5" xfId="27446" xr:uid="{00000000-0005-0000-0000-0000316B0000}"/>
    <cellStyle name="Normal 5 21 4 12 5 2" xfId="27447" xr:uid="{00000000-0005-0000-0000-0000326B0000}"/>
    <cellStyle name="Normal 5 21 4 12 5 3" xfId="27448" xr:uid="{00000000-0005-0000-0000-0000336B0000}"/>
    <cellStyle name="Normal 5 21 4 12 5 4" xfId="27449" xr:uid="{00000000-0005-0000-0000-0000346B0000}"/>
    <cellStyle name="Normal 5 21 4 12 5 5" xfId="27450" xr:uid="{00000000-0005-0000-0000-0000356B0000}"/>
    <cellStyle name="Normal 5 21 4 12 5 6" xfId="27451" xr:uid="{00000000-0005-0000-0000-0000366B0000}"/>
    <cellStyle name="Normal 5 21 4 12 5 7" xfId="27452" xr:uid="{00000000-0005-0000-0000-0000376B0000}"/>
    <cellStyle name="Normal 5 21 4 12 5 8" xfId="27453" xr:uid="{00000000-0005-0000-0000-0000386B0000}"/>
    <cellStyle name="Normal 5 21 4 12 6" xfId="27454" xr:uid="{00000000-0005-0000-0000-0000396B0000}"/>
    <cellStyle name="Normal 5 21 4 12 7" xfId="27455" xr:uid="{00000000-0005-0000-0000-00003A6B0000}"/>
    <cellStyle name="Normal 5 21 4 12 8" xfId="27456" xr:uid="{00000000-0005-0000-0000-00003B6B0000}"/>
    <cellStyle name="Normal 5 21 4 12 9" xfId="27457" xr:uid="{00000000-0005-0000-0000-00003C6B0000}"/>
    <cellStyle name="Normal 5 21 4 13" xfId="27458" xr:uid="{00000000-0005-0000-0000-00003D6B0000}"/>
    <cellStyle name="Normal 5 21 4 13 10" xfId="27459" xr:uid="{00000000-0005-0000-0000-00003E6B0000}"/>
    <cellStyle name="Normal 5 21 4 13 11" xfId="27460" xr:uid="{00000000-0005-0000-0000-00003F6B0000}"/>
    <cellStyle name="Normal 5 21 4 13 12" xfId="27461" xr:uid="{00000000-0005-0000-0000-0000406B0000}"/>
    <cellStyle name="Normal 5 21 4 13 2" xfId="27462" xr:uid="{00000000-0005-0000-0000-0000416B0000}"/>
    <cellStyle name="Normal 5 21 4 13 2 2" xfId="27463" xr:uid="{00000000-0005-0000-0000-0000426B0000}"/>
    <cellStyle name="Normal 5 21 4 13 2 3" xfId="27464" xr:uid="{00000000-0005-0000-0000-0000436B0000}"/>
    <cellStyle name="Normal 5 21 4 13 2 4" xfId="27465" xr:uid="{00000000-0005-0000-0000-0000446B0000}"/>
    <cellStyle name="Normal 5 21 4 13 2 5" xfId="27466" xr:uid="{00000000-0005-0000-0000-0000456B0000}"/>
    <cellStyle name="Normal 5 21 4 13 2 6" xfId="27467" xr:uid="{00000000-0005-0000-0000-0000466B0000}"/>
    <cellStyle name="Normal 5 21 4 13 2 7" xfId="27468" xr:uid="{00000000-0005-0000-0000-0000476B0000}"/>
    <cellStyle name="Normal 5 21 4 13 2 8" xfId="27469" xr:uid="{00000000-0005-0000-0000-0000486B0000}"/>
    <cellStyle name="Normal 5 21 4 13 3" xfId="27470" xr:uid="{00000000-0005-0000-0000-0000496B0000}"/>
    <cellStyle name="Normal 5 21 4 13 3 2" xfId="27471" xr:uid="{00000000-0005-0000-0000-00004A6B0000}"/>
    <cellStyle name="Normal 5 21 4 13 3 3" xfId="27472" xr:uid="{00000000-0005-0000-0000-00004B6B0000}"/>
    <cellStyle name="Normal 5 21 4 13 3 4" xfId="27473" xr:uid="{00000000-0005-0000-0000-00004C6B0000}"/>
    <cellStyle name="Normal 5 21 4 13 3 5" xfId="27474" xr:uid="{00000000-0005-0000-0000-00004D6B0000}"/>
    <cellStyle name="Normal 5 21 4 13 3 6" xfId="27475" xr:uid="{00000000-0005-0000-0000-00004E6B0000}"/>
    <cellStyle name="Normal 5 21 4 13 3 7" xfId="27476" xr:uid="{00000000-0005-0000-0000-00004F6B0000}"/>
    <cellStyle name="Normal 5 21 4 13 3 8" xfId="27477" xr:uid="{00000000-0005-0000-0000-0000506B0000}"/>
    <cellStyle name="Normal 5 21 4 13 4" xfId="27478" xr:uid="{00000000-0005-0000-0000-0000516B0000}"/>
    <cellStyle name="Normal 5 21 4 13 4 2" xfId="27479" xr:uid="{00000000-0005-0000-0000-0000526B0000}"/>
    <cellStyle name="Normal 5 21 4 13 4 3" xfId="27480" xr:uid="{00000000-0005-0000-0000-0000536B0000}"/>
    <cellStyle name="Normal 5 21 4 13 4 4" xfId="27481" xr:uid="{00000000-0005-0000-0000-0000546B0000}"/>
    <cellStyle name="Normal 5 21 4 13 4 5" xfId="27482" xr:uid="{00000000-0005-0000-0000-0000556B0000}"/>
    <cellStyle name="Normal 5 21 4 13 4 6" xfId="27483" xr:uid="{00000000-0005-0000-0000-0000566B0000}"/>
    <cellStyle name="Normal 5 21 4 13 4 7" xfId="27484" xr:uid="{00000000-0005-0000-0000-0000576B0000}"/>
    <cellStyle name="Normal 5 21 4 13 4 8" xfId="27485" xr:uid="{00000000-0005-0000-0000-0000586B0000}"/>
    <cellStyle name="Normal 5 21 4 13 5" xfId="27486" xr:uid="{00000000-0005-0000-0000-0000596B0000}"/>
    <cellStyle name="Normal 5 21 4 13 5 2" xfId="27487" xr:uid="{00000000-0005-0000-0000-00005A6B0000}"/>
    <cellStyle name="Normal 5 21 4 13 5 3" xfId="27488" xr:uid="{00000000-0005-0000-0000-00005B6B0000}"/>
    <cellStyle name="Normal 5 21 4 13 5 4" xfId="27489" xr:uid="{00000000-0005-0000-0000-00005C6B0000}"/>
    <cellStyle name="Normal 5 21 4 13 5 5" xfId="27490" xr:uid="{00000000-0005-0000-0000-00005D6B0000}"/>
    <cellStyle name="Normal 5 21 4 13 5 6" xfId="27491" xr:uid="{00000000-0005-0000-0000-00005E6B0000}"/>
    <cellStyle name="Normal 5 21 4 13 5 7" xfId="27492" xr:uid="{00000000-0005-0000-0000-00005F6B0000}"/>
    <cellStyle name="Normal 5 21 4 13 5 8" xfId="27493" xr:uid="{00000000-0005-0000-0000-0000606B0000}"/>
    <cellStyle name="Normal 5 21 4 13 6" xfId="27494" xr:uid="{00000000-0005-0000-0000-0000616B0000}"/>
    <cellStyle name="Normal 5 21 4 13 7" xfId="27495" xr:uid="{00000000-0005-0000-0000-0000626B0000}"/>
    <cellStyle name="Normal 5 21 4 13 8" xfId="27496" xr:uid="{00000000-0005-0000-0000-0000636B0000}"/>
    <cellStyle name="Normal 5 21 4 13 9" xfId="27497" xr:uid="{00000000-0005-0000-0000-0000646B0000}"/>
    <cellStyle name="Normal 5 21 4 14" xfId="27498" xr:uid="{00000000-0005-0000-0000-0000656B0000}"/>
    <cellStyle name="Normal 5 21 4 14 2" xfId="27499" xr:uid="{00000000-0005-0000-0000-0000666B0000}"/>
    <cellStyle name="Normal 5 21 4 14 3" xfId="27500" xr:uid="{00000000-0005-0000-0000-0000676B0000}"/>
    <cellStyle name="Normal 5 21 4 14 4" xfId="27501" xr:uid="{00000000-0005-0000-0000-0000686B0000}"/>
    <cellStyle name="Normal 5 21 4 14 5" xfId="27502" xr:uid="{00000000-0005-0000-0000-0000696B0000}"/>
    <cellStyle name="Normal 5 21 4 14 6" xfId="27503" xr:uid="{00000000-0005-0000-0000-00006A6B0000}"/>
    <cellStyle name="Normal 5 21 4 14 7" xfId="27504" xr:uid="{00000000-0005-0000-0000-00006B6B0000}"/>
    <cellStyle name="Normal 5 21 4 14 8" xfId="27505" xr:uid="{00000000-0005-0000-0000-00006C6B0000}"/>
    <cellStyle name="Normal 5 21 4 15" xfId="27506" xr:uid="{00000000-0005-0000-0000-00006D6B0000}"/>
    <cellStyle name="Normal 5 21 4 15 2" xfId="27507" xr:uid="{00000000-0005-0000-0000-00006E6B0000}"/>
    <cellStyle name="Normal 5 21 4 15 3" xfId="27508" xr:uid="{00000000-0005-0000-0000-00006F6B0000}"/>
    <cellStyle name="Normal 5 21 4 15 4" xfId="27509" xr:uid="{00000000-0005-0000-0000-0000706B0000}"/>
    <cellStyle name="Normal 5 21 4 15 5" xfId="27510" xr:uid="{00000000-0005-0000-0000-0000716B0000}"/>
    <cellStyle name="Normal 5 21 4 15 6" xfId="27511" xr:uid="{00000000-0005-0000-0000-0000726B0000}"/>
    <cellStyle name="Normal 5 21 4 15 7" xfId="27512" xr:uid="{00000000-0005-0000-0000-0000736B0000}"/>
    <cellStyle name="Normal 5 21 4 15 8" xfId="27513" xr:uid="{00000000-0005-0000-0000-0000746B0000}"/>
    <cellStyle name="Normal 5 21 4 16" xfId="27514" xr:uid="{00000000-0005-0000-0000-0000756B0000}"/>
    <cellStyle name="Normal 5 21 4 16 2" xfId="27515" xr:uid="{00000000-0005-0000-0000-0000766B0000}"/>
    <cellStyle name="Normal 5 21 4 16 3" xfId="27516" xr:uid="{00000000-0005-0000-0000-0000776B0000}"/>
    <cellStyle name="Normal 5 21 4 16 4" xfId="27517" xr:uid="{00000000-0005-0000-0000-0000786B0000}"/>
    <cellStyle name="Normal 5 21 4 16 5" xfId="27518" xr:uid="{00000000-0005-0000-0000-0000796B0000}"/>
    <cellStyle name="Normal 5 21 4 16 6" xfId="27519" xr:uid="{00000000-0005-0000-0000-00007A6B0000}"/>
    <cellStyle name="Normal 5 21 4 16 7" xfId="27520" xr:uid="{00000000-0005-0000-0000-00007B6B0000}"/>
    <cellStyle name="Normal 5 21 4 16 8" xfId="27521" xr:uid="{00000000-0005-0000-0000-00007C6B0000}"/>
    <cellStyle name="Normal 5 21 4 17" xfId="27522" xr:uid="{00000000-0005-0000-0000-00007D6B0000}"/>
    <cellStyle name="Normal 5 21 4 17 2" xfId="27523" xr:uid="{00000000-0005-0000-0000-00007E6B0000}"/>
    <cellStyle name="Normal 5 21 4 17 3" xfId="27524" xr:uid="{00000000-0005-0000-0000-00007F6B0000}"/>
    <cellStyle name="Normal 5 21 4 17 4" xfId="27525" xr:uid="{00000000-0005-0000-0000-0000806B0000}"/>
    <cellStyle name="Normal 5 21 4 17 5" xfId="27526" xr:uid="{00000000-0005-0000-0000-0000816B0000}"/>
    <cellStyle name="Normal 5 21 4 17 6" xfId="27527" xr:uid="{00000000-0005-0000-0000-0000826B0000}"/>
    <cellStyle name="Normal 5 21 4 17 7" xfId="27528" xr:uid="{00000000-0005-0000-0000-0000836B0000}"/>
    <cellStyle name="Normal 5 21 4 17 8" xfId="27529" xr:uid="{00000000-0005-0000-0000-0000846B0000}"/>
    <cellStyle name="Normal 5 21 4 18" xfId="27530" xr:uid="{00000000-0005-0000-0000-0000856B0000}"/>
    <cellStyle name="Normal 5 21 4 19" xfId="27531" xr:uid="{00000000-0005-0000-0000-0000866B0000}"/>
    <cellStyle name="Normal 5 21 4 2" xfId="27532" xr:uid="{00000000-0005-0000-0000-0000876B0000}"/>
    <cellStyle name="Normal 5 21 4 2 10" xfId="27533" xr:uid="{00000000-0005-0000-0000-0000886B0000}"/>
    <cellStyle name="Normal 5 21 4 2 11" xfId="27534" xr:uid="{00000000-0005-0000-0000-0000896B0000}"/>
    <cellStyle name="Normal 5 21 4 2 12" xfId="27535" xr:uid="{00000000-0005-0000-0000-00008A6B0000}"/>
    <cellStyle name="Normal 5 21 4 2 2" xfId="27536" xr:uid="{00000000-0005-0000-0000-00008B6B0000}"/>
    <cellStyle name="Normal 5 21 4 2 2 2" xfId="27537" xr:uid="{00000000-0005-0000-0000-00008C6B0000}"/>
    <cellStyle name="Normal 5 21 4 2 2 3" xfId="27538" xr:uid="{00000000-0005-0000-0000-00008D6B0000}"/>
    <cellStyle name="Normal 5 21 4 2 2 4" xfId="27539" xr:uid="{00000000-0005-0000-0000-00008E6B0000}"/>
    <cellStyle name="Normal 5 21 4 2 2 5" xfId="27540" xr:uid="{00000000-0005-0000-0000-00008F6B0000}"/>
    <cellStyle name="Normal 5 21 4 2 2 6" xfId="27541" xr:uid="{00000000-0005-0000-0000-0000906B0000}"/>
    <cellStyle name="Normal 5 21 4 2 2 7" xfId="27542" xr:uid="{00000000-0005-0000-0000-0000916B0000}"/>
    <cellStyle name="Normal 5 21 4 2 2 8" xfId="27543" xr:uid="{00000000-0005-0000-0000-0000926B0000}"/>
    <cellStyle name="Normal 5 21 4 2 3" xfId="27544" xr:uid="{00000000-0005-0000-0000-0000936B0000}"/>
    <cellStyle name="Normal 5 21 4 2 3 2" xfId="27545" xr:uid="{00000000-0005-0000-0000-0000946B0000}"/>
    <cellStyle name="Normal 5 21 4 2 3 3" xfId="27546" xr:uid="{00000000-0005-0000-0000-0000956B0000}"/>
    <cellStyle name="Normal 5 21 4 2 3 4" xfId="27547" xr:uid="{00000000-0005-0000-0000-0000966B0000}"/>
    <cellStyle name="Normal 5 21 4 2 3 5" xfId="27548" xr:uid="{00000000-0005-0000-0000-0000976B0000}"/>
    <cellStyle name="Normal 5 21 4 2 3 6" xfId="27549" xr:uid="{00000000-0005-0000-0000-0000986B0000}"/>
    <cellStyle name="Normal 5 21 4 2 3 7" xfId="27550" xr:uid="{00000000-0005-0000-0000-0000996B0000}"/>
    <cellStyle name="Normal 5 21 4 2 3 8" xfId="27551" xr:uid="{00000000-0005-0000-0000-00009A6B0000}"/>
    <cellStyle name="Normal 5 21 4 2 4" xfId="27552" xr:uid="{00000000-0005-0000-0000-00009B6B0000}"/>
    <cellStyle name="Normal 5 21 4 2 4 2" xfId="27553" xr:uid="{00000000-0005-0000-0000-00009C6B0000}"/>
    <cellStyle name="Normal 5 21 4 2 4 3" xfId="27554" xr:uid="{00000000-0005-0000-0000-00009D6B0000}"/>
    <cellStyle name="Normal 5 21 4 2 4 4" xfId="27555" xr:uid="{00000000-0005-0000-0000-00009E6B0000}"/>
    <cellStyle name="Normal 5 21 4 2 4 5" xfId="27556" xr:uid="{00000000-0005-0000-0000-00009F6B0000}"/>
    <cellStyle name="Normal 5 21 4 2 4 6" xfId="27557" xr:uid="{00000000-0005-0000-0000-0000A06B0000}"/>
    <cellStyle name="Normal 5 21 4 2 4 7" xfId="27558" xr:uid="{00000000-0005-0000-0000-0000A16B0000}"/>
    <cellStyle name="Normal 5 21 4 2 4 8" xfId="27559" xr:uid="{00000000-0005-0000-0000-0000A26B0000}"/>
    <cellStyle name="Normal 5 21 4 2 5" xfId="27560" xr:uid="{00000000-0005-0000-0000-0000A36B0000}"/>
    <cellStyle name="Normal 5 21 4 2 5 2" xfId="27561" xr:uid="{00000000-0005-0000-0000-0000A46B0000}"/>
    <cellStyle name="Normal 5 21 4 2 5 3" xfId="27562" xr:uid="{00000000-0005-0000-0000-0000A56B0000}"/>
    <cellStyle name="Normal 5 21 4 2 5 4" xfId="27563" xr:uid="{00000000-0005-0000-0000-0000A66B0000}"/>
    <cellStyle name="Normal 5 21 4 2 5 5" xfId="27564" xr:uid="{00000000-0005-0000-0000-0000A76B0000}"/>
    <cellStyle name="Normal 5 21 4 2 5 6" xfId="27565" xr:uid="{00000000-0005-0000-0000-0000A86B0000}"/>
    <cellStyle name="Normal 5 21 4 2 5 7" xfId="27566" xr:uid="{00000000-0005-0000-0000-0000A96B0000}"/>
    <cellStyle name="Normal 5 21 4 2 5 8" xfId="27567" xr:uid="{00000000-0005-0000-0000-0000AA6B0000}"/>
    <cellStyle name="Normal 5 21 4 2 6" xfId="27568" xr:uid="{00000000-0005-0000-0000-0000AB6B0000}"/>
    <cellStyle name="Normal 5 21 4 2 7" xfId="27569" xr:uid="{00000000-0005-0000-0000-0000AC6B0000}"/>
    <cellStyle name="Normal 5 21 4 2 8" xfId="27570" xr:uid="{00000000-0005-0000-0000-0000AD6B0000}"/>
    <cellStyle name="Normal 5 21 4 2 9" xfId="27571" xr:uid="{00000000-0005-0000-0000-0000AE6B0000}"/>
    <cellStyle name="Normal 5 21 4 20" xfId="27572" xr:uid="{00000000-0005-0000-0000-0000AF6B0000}"/>
    <cellStyle name="Normal 5 21 4 21" xfId="27573" xr:uid="{00000000-0005-0000-0000-0000B06B0000}"/>
    <cellStyle name="Normal 5 21 4 22" xfId="27574" xr:uid="{00000000-0005-0000-0000-0000B16B0000}"/>
    <cellStyle name="Normal 5 21 4 23" xfId="27575" xr:uid="{00000000-0005-0000-0000-0000B26B0000}"/>
    <cellStyle name="Normal 5 21 4 24" xfId="27576" xr:uid="{00000000-0005-0000-0000-0000B36B0000}"/>
    <cellStyle name="Normal 5 21 4 3" xfId="27577" xr:uid="{00000000-0005-0000-0000-0000B46B0000}"/>
    <cellStyle name="Normal 5 21 4 3 10" xfId="27578" xr:uid="{00000000-0005-0000-0000-0000B56B0000}"/>
    <cellStyle name="Normal 5 21 4 3 11" xfId="27579" xr:uid="{00000000-0005-0000-0000-0000B66B0000}"/>
    <cellStyle name="Normal 5 21 4 3 12" xfId="27580" xr:uid="{00000000-0005-0000-0000-0000B76B0000}"/>
    <cellStyle name="Normal 5 21 4 3 2" xfId="27581" xr:uid="{00000000-0005-0000-0000-0000B86B0000}"/>
    <cellStyle name="Normal 5 21 4 3 2 2" xfId="27582" xr:uid="{00000000-0005-0000-0000-0000B96B0000}"/>
    <cellStyle name="Normal 5 21 4 3 2 3" xfId="27583" xr:uid="{00000000-0005-0000-0000-0000BA6B0000}"/>
    <cellStyle name="Normal 5 21 4 3 2 4" xfId="27584" xr:uid="{00000000-0005-0000-0000-0000BB6B0000}"/>
    <cellStyle name="Normal 5 21 4 3 2 5" xfId="27585" xr:uid="{00000000-0005-0000-0000-0000BC6B0000}"/>
    <cellStyle name="Normal 5 21 4 3 2 6" xfId="27586" xr:uid="{00000000-0005-0000-0000-0000BD6B0000}"/>
    <cellStyle name="Normal 5 21 4 3 2 7" xfId="27587" xr:uid="{00000000-0005-0000-0000-0000BE6B0000}"/>
    <cellStyle name="Normal 5 21 4 3 2 8" xfId="27588" xr:uid="{00000000-0005-0000-0000-0000BF6B0000}"/>
    <cellStyle name="Normal 5 21 4 3 3" xfId="27589" xr:uid="{00000000-0005-0000-0000-0000C06B0000}"/>
    <cellStyle name="Normal 5 21 4 3 3 2" xfId="27590" xr:uid="{00000000-0005-0000-0000-0000C16B0000}"/>
    <cellStyle name="Normal 5 21 4 3 3 3" xfId="27591" xr:uid="{00000000-0005-0000-0000-0000C26B0000}"/>
    <cellStyle name="Normal 5 21 4 3 3 4" xfId="27592" xr:uid="{00000000-0005-0000-0000-0000C36B0000}"/>
    <cellStyle name="Normal 5 21 4 3 3 5" xfId="27593" xr:uid="{00000000-0005-0000-0000-0000C46B0000}"/>
    <cellStyle name="Normal 5 21 4 3 3 6" xfId="27594" xr:uid="{00000000-0005-0000-0000-0000C56B0000}"/>
    <cellStyle name="Normal 5 21 4 3 3 7" xfId="27595" xr:uid="{00000000-0005-0000-0000-0000C66B0000}"/>
    <cellStyle name="Normal 5 21 4 3 3 8" xfId="27596" xr:uid="{00000000-0005-0000-0000-0000C76B0000}"/>
    <cellStyle name="Normal 5 21 4 3 4" xfId="27597" xr:uid="{00000000-0005-0000-0000-0000C86B0000}"/>
    <cellStyle name="Normal 5 21 4 3 4 2" xfId="27598" xr:uid="{00000000-0005-0000-0000-0000C96B0000}"/>
    <cellStyle name="Normal 5 21 4 3 4 3" xfId="27599" xr:uid="{00000000-0005-0000-0000-0000CA6B0000}"/>
    <cellStyle name="Normal 5 21 4 3 4 4" xfId="27600" xr:uid="{00000000-0005-0000-0000-0000CB6B0000}"/>
    <cellStyle name="Normal 5 21 4 3 4 5" xfId="27601" xr:uid="{00000000-0005-0000-0000-0000CC6B0000}"/>
    <cellStyle name="Normal 5 21 4 3 4 6" xfId="27602" xr:uid="{00000000-0005-0000-0000-0000CD6B0000}"/>
    <cellStyle name="Normal 5 21 4 3 4 7" xfId="27603" xr:uid="{00000000-0005-0000-0000-0000CE6B0000}"/>
    <cellStyle name="Normal 5 21 4 3 4 8" xfId="27604" xr:uid="{00000000-0005-0000-0000-0000CF6B0000}"/>
    <cellStyle name="Normal 5 21 4 3 5" xfId="27605" xr:uid="{00000000-0005-0000-0000-0000D06B0000}"/>
    <cellStyle name="Normal 5 21 4 3 5 2" xfId="27606" xr:uid="{00000000-0005-0000-0000-0000D16B0000}"/>
    <cellStyle name="Normal 5 21 4 3 5 3" xfId="27607" xr:uid="{00000000-0005-0000-0000-0000D26B0000}"/>
    <cellStyle name="Normal 5 21 4 3 5 4" xfId="27608" xr:uid="{00000000-0005-0000-0000-0000D36B0000}"/>
    <cellStyle name="Normal 5 21 4 3 5 5" xfId="27609" xr:uid="{00000000-0005-0000-0000-0000D46B0000}"/>
    <cellStyle name="Normal 5 21 4 3 5 6" xfId="27610" xr:uid="{00000000-0005-0000-0000-0000D56B0000}"/>
    <cellStyle name="Normal 5 21 4 3 5 7" xfId="27611" xr:uid="{00000000-0005-0000-0000-0000D66B0000}"/>
    <cellStyle name="Normal 5 21 4 3 5 8" xfId="27612" xr:uid="{00000000-0005-0000-0000-0000D76B0000}"/>
    <cellStyle name="Normal 5 21 4 3 6" xfId="27613" xr:uid="{00000000-0005-0000-0000-0000D86B0000}"/>
    <cellStyle name="Normal 5 21 4 3 7" xfId="27614" xr:uid="{00000000-0005-0000-0000-0000D96B0000}"/>
    <cellStyle name="Normal 5 21 4 3 8" xfId="27615" xr:uid="{00000000-0005-0000-0000-0000DA6B0000}"/>
    <cellStyle name="Normal 5 21 4 3 9" xfId="27616" xr:uid="{00000000-0005-0000-0000-0000DB6B0000}"/>
    <cellStyle name="Normal 5 21 4 4" xfId="27617" xr:uid="{00000000-0005-0000-0000-0000DC6B0000}"/>
    <cellStyle name="Normal 5 21 4 4 10" xfId="27618" xr:uid="{00000000-0005-0000-0000-0000DD6B0000}"/>
    <cellStyle name="Normal 5 21 4 4 11" xfId="27619" xr:uid="{00000000-0005-0000-0000-0000DE6B0000}"/>
    <cellStyle name="Normal 5 21 4 4 12" xfId="27620" xr:uid="{00000000-0005-0000-0000-0000DF6B0000}"/>
    <cellStyle name="Normal 5 21 4 4 2" xfId="27621" xr:uid="{00000000-0005-0000-0000-0000E06B0000}"/>
    <cellStyle name="Normal 5 21 4 4 2 2" xfId="27622" xr:uid="{00000000-0005-0000-0000-0000E16B0000}"/>
    <cellStyle name="Normal 5 21 4 4 2 3" xfId="27623" xr:uid="{00000000-0005-0000-0000-0000E26B0000}"/>
    <cellStyle name="Normal 5 21 4 4 2 4" xfId="27624" xr:uid="{00000000-0005-0000-0000-0000E36B0000}"/>
    <cellStyle name="Normal 5 21 4 4 2 5" xfId="27625" xr:uid="{00000000-0005-0000-0000-0000E46B0000}"/>
    <cellStyle name="Normal 5 21 4 4 2 6" xfId="27626" xr:uid="{00000000-0005-0000-0000-0000E56B0000}"/>
    <cellStyle name="Normal 5 21 4 4 2 7" xfId="27627" xr:uid="{00000000-0005-0000-0000-0000E66B0000}"/>
    <cellStyle name="Normal 5 21 4 4 2 8" xfId="27628" xr:uid="{00000000-0005-0000-0000-0000E76B0000}"/>
    <cellStyle name="Normal 5 21 4 4 3" xfId="27629" xr:uid="{00000000-0005-0000-0000-0000E86B0000}"/>
    <cellStyle name="Normal 5 21 4 4 3 2" xfId="27630" xr:uid="{00000000-0005-0000-0000-0000E96B0000}"/>
    <cellStyle name="Normal 5 21 4 4 3 3" xfId="27631" xr:uid="{00000000-0005-0000-0000-0000EA6B0000}"/>
    <cellStyle name="Normal 5 21 4 4 3 4" xfId="27632" xr:uid="{00000000-0005-0000-0000-0000EB6B0000}"/>
    <cellStyle name="Normal 5 21 4 4 3 5" xfId="27633" xr:uid="{00000000-0005-0000-0000-0000EC6B0000}"/>
    <cellStyle name="Normal 5 21 4 4 3 6" xfId="27634" xr:uid="{00000000-0005-0000-0000-0000ED6B0000}"/>
    <cellStyle name="Normal 5 21 4 4 3 7" xfId="27635" xr:uid="{00000000-0005-0000-0000-0000EE6B0000}"/>
    <cellStyle name="Normal 5 21 4 4 3 8" xfId="27636" xr:uid="{00000000-0005-0000-0000-0000EF6B0000}"/>
    <cellStyle name="Normal 5 21 4 4 4" xfId="27637" xr:uid="{00000000-0005-0000-0000-0000F06B0000}"/>
    <cellStyle name="Normal 5 21 4 4 4 2" xfId="27638" xr:uid="{00000000-0005-0000-0000-0000F16B0000}"/>
    <cellStyle name="Normal 5 21 4 4 4 3" xfId="27639" xr:uid="{00000000-0005-0000-0000-0000F26B0000}"/>
    <cellStyle name="Normal 5 21 4 4 4 4" xfId="27640" xr:uid="{00000000-0005-0000-0000-0000F36B0000}"/>
    <cellStyle name="Normal 5 21 4 4 4 5" xfId="27641" xr:uid="{00000000-0005-0000-0000-0000F46B0000}"/>
    <cellStyle name="Normal 5 21 4 4 4 6" xfId="27642" xr:uid="{00000000-0005-0000-0000-0000F56B0000}"/>
    <cellStyle name="Normal 5 21 4 4 4 7" xfId="27643" xr:uid="{00000000-0005-0000-0000-0000F66B0000}"/>
    <cellStyle name="Normal 5 21 4 4 4 8" xfId="27644" xr:uid="{00000000-0005-0000-0000-0000F76B0000}"/>
    <cellStyle name="Normal 5 21 4 4 5" xfId="27645" xr:uid="{00000000-0005-0000-0000-0000F86B0000}"/>
    <cellStyle name="Normal 5 21 4 4 5 2" xfId="27646" xr:uid="{00000000-0005-0000-0000-0000F96B0000}"/>
    <cellStyle name="Normal 5 21 4 4 5 3" xfId="27647" xr:uid="{00000000-0005-0000-0000-0000FA6B0000}"/>
    <cellStyle name="Normal 5 21 4 4 5 4" xfId="27648" xr:uid="{00000000-0005-0000-0000-0000FB6B0000}"/>
    <cellStyle name="Normal 5 21 4 4 5 5" xfId="27649" xr:uid="{00000000-0005-0000-0000-0000FC6B0000}"/>
    <cellStyle name="Normal 5 21 4 4 5 6" xfId="27650" xr:uid="{00000000-0005-0000-0000-0000FD6B0000}"/>
    <cellStyle name="Normal 5 21 4 4 5 7" xfId="27651" xr:uid="{00000000-0005-0000-0000-0000FE6B0000}"/>
    <cellStyle name="Normal 5 21 4 4 5 8" xfId="27652" xr:uid="{00000000-0005-0000-0000-0000FF6B0000}"/>
    <cellStyle name="Normal 5 21 4 4 6" xfId="27653" xr:uid="{00000000-0005-0000-0000-0000006C0000}"/>
    <cellStyle name="Normal 5 21 4 4 7" xfId="27654" xr:uid="{00000000-0005-0000-0000-0000016C0000}"/>
    <cellStyle name="Normal 5 21 4 4 8" xfId="27655" xr:uid="{00000000-0005-0000-0000-0000026C0000}"/>
    <cellStyle name="Normal 5 21 4 4 9" xfId="27656" xr:uid="{00000000-0005-0000-0000-0000036C0000}"/>
    <cellStyle name="Normal 5 21 4 5" xfId="27657" xr:uid="{00000000-0005-0000-0000-0000046C0000}"/>
    <cellStyle name="Normal 5 21 4 5 10" xfId="27658" xr:uid="{00000000-0005-0000-0000-0000056C0000}"/>
    <cellStyle name="Normal 5 21 4 5 11" xfId="27659" xr:uid="{00000000-0005-0000-0000-0000066C0000}"/>
    <cellStyle name="Normal 5 21 4 5 12" xfId="27660" xr:uid="{00000000-0005-0000-0000-0000076C0000}"/>
    <cellStyle name="Normal 5 21 4 5 2" xfId="27661" xr:uid="{00000000-0005-0000-0000-0000086C0000}"/>
    <cellStyle name="Normal 5 21 4 5 2 2" xfId="27662" xr:uid="{00000000-0005-0000-0000-0000096C0000}"/>
    <cellStyle name="Normal 5 21 4 5 2 3" xfId="27663" xr:uid="{00000000-0005-0000-0000-00000A6C0000}"/>
    <cellStyle name="Normal 5 21 4 5 2 4" xfId="27664" xr:uid="{00000000-0005-0000-0000-00000B6C0000}"/>
    <cellStyle name="Normal 5 21 4 5 2 5" xfId="27665" xr:uid="{00000000-0005-0000-0000-00000C6C0000}"/>
    <cellStyle name="Normal 5 21 4 5 2 6" xfId="27666" xr:uid="{00000000-0005-0000-0000-00000D6C0000}"/>
    <cellStyle name="Normal 5 21 4 5 2 7" xfId="27667" xr:uid="{00000000-0005-0000-0000-00000E6C0000}"/>
    <cellStyle name="Normal 5 21 4 5 2 8" xfId="27668" xr:uid="{00000000-0005-0000-0000-00000F6C0000}"/>
    <cellStyle name="Normal 5 21 4 5 3" xfId="27669" xr:uid="{00000000-0005-0000-0000-0000106C0000}"/>
    <cellStyle name="Normal 5 21 4 5 3 2" xfId="27670" xr:uid="{00000000-0005-0000-0000-0000116C0000}"/>
    <cellStyle name="Normal 5 21 4 5 3 3" xfId="27671" xr:uid="{00000000-0005-0000-0000-0000126C0000}"/>
    <cellStyle name="Normal 5 21 4 5 3 4" xfId="27672" xr:uid="{00000000-0005-0000-0000-0000136C0000}"/>
    <cellStyle name="Normal 5 21 4 5 3 5" xfId="27673" xr:uid="{00000000-0005-0000-0000-0000146C0000}"/>
    <cellStyle name="Normal 5 21 4 5 3 6" xfId="27674" xr:uid="{00000000-0005-0000-0000-0000156C0000}"/>
    <cellStyle name="Normal 5 21 4 5 3 7" xfId="27675" xr:uid="{00000000-0005-0000-0000-0000166C0000}"/>
    <cellStyle name="Normal 5 21 4 5 3 8" xfId="27676" xr:uid="{00000000-0005-0000-0000-0000176C0000}"/>
    <cellStyle name="Normal 5 21 4 5 4" xfId="27677" xr:uid="{00000000-0005-0000-0000-0000186C0000}"/>
    <cellStyle name="Normal 5 21 4 5 4 2" xfId="27678" xr:uid="{00000000-0005-0000-0000-0000196C0000}"/>
    <cellStyle name="Normal 5 21 4 5 4 3" xfId="27679" xr:uid="{00000000-0005-0000-0000-00001A6C0000}"/>
    <cellStyle name="Normal 5 21 4 5 4 4" xfId="27680" xr:uid="{00000000-0005-0000-0000-00001B6C0000}"/>
    <cellStyle name="Normal 5 21 4 5 4 5" xfId="27681" xr:uid="{00000000-0005-0000-0000-00001C6C0000}"/>
    <cellStyle name="Normal 5 21 4 5 4 6" xfId="27682" xr:uid="{00000000-0005-0000-0000-00001D6C0000}"/>
    <cellStyle name="Normal 5 21 4 5 4 7" xfId="27683" xr:uid="{00000000-0005-0000-0000-00001E6C0000}"/>
    <cellStyle name="Normal 5 21 4 5 4 8" xfId="27684" xr:uid="{00000000-0005-0000-0000-00001F6C0000}"/>
    <cellStyle name="Normal 5 21 4 5 5" xfId="27685" xr:uid="{00000000-0005-0000-0000-0000206C0000}"/>
    <cellStyle name="Normal 5 21 4 5 5 2" xfId="27686" xr:uid="{00000000-0005-0000-0000-0000216C0000}"/>
    <cellStyle name="Normal 5 21 4 5 5 3" xfId="27687" xr:uid="{00000000-0005-0000-0000-0000226C0000}"/>
    <cellStyle name="Normal 5 21 4 5 5 4" xfId="27688" xr:uid="{00000000-0005-0000-0000-0000236C0000}"/>
    <cellStyle name="Normal 5 21 4 5 5 5" xfId="27689" xr:uid="{00000000-0005-0000-0000-0000246C0000}"/>
    <cellStyle name="Normal 5 21 4 5 5 6" xfId="27690" xr:uid="{00000000-0005-0000-0000-0000256C0000}"/>
    <cellStyle name="Normal 5 21 4 5 5 7" xfId="27691" xr:uid="{00000000-0005-0000-0000-0000266C0000}"/>
    <cellStyle name="Normal 5 21 4 5 5 8" xfId="27692" xr:uid="{00000000-0005-0000-0000-0000276C0000}"/>
    <cellStyle name="Normal 5 21 4 5 6" xfId="27693" xr:uid="{00000000-0005-0000-0000-0000286C0000}"/>
    <cellStyle name="Normal 5 21 4 5 7" xfId="27694" xr:uid="{00000000-0005-0000-0000-0000296C0000}"/>
    <cellStyle name="Normal 5 21 4 5 8" xfId="27695" xr:uid="{00000000-0005-0000-0000-00002A6C0000}"/>
    <cellStyle name="Normal 5 21 4 5 9" xfId="27696" xr:uid="{00000000-0005-0000-0000-00002B6C0000}"/>
    <cellStyle name="Normal 5 21 4 6" xfId="27697" xr:uid="{00000000-0005-0000-0000-00002C6C0000}"/>
    <cellStyle name="Normal 5 21 4 6 10" xfId="27698" xr:uid="{00000000-0005-0000-0000-00002D6C0000}"/>
    <cellStyle name="Normal 5 21 4 6 11" xfId="27699" xr:uid="{00000000-0005-0000-0000-00002E6C0000}"/>
    <cellStyle name="Normal 5 21 4 6 12" xfId="27700" xr:uid="{00000000-0005-0000-0000-00002F6C0000}"/>
    <cellStyle name="Normal 5 21 4 6 2" xfId="27701" xr:uid="{00000000-0005-0000-0000-0000306C0000}"/>
    <cellStyle name="Normal 5 21 4 6 2 2" xfId="27702" xr:uid="{00000000-0005-0000-0000-0000316C0000}"/>
    <cellStyle name="Normal 5 21 4 6 2 3" xfId="27703" xr:uid="{00000000-0005-0000-0000-0000326C0000}"/>
    <cellStyle name="Normal 5 21 4 6 2 4" xfId="27704" xr:uid="{00000000-0005-0000-0000-0000336C0000}"/>
    <cellStyle name="Normal 5 21 4 6 2 5" xfId="27705" xr:uid="{00000000-0005-0000-0000-0000346C0000}"/>
    <cellStyle name="Normal 5 21 4 6 2 6" xfId="27706" xr:uid="{00000000-0005-0000-0000-0000356C0000}"/>
    <cellStyle name="Normal 5 21 4 6 2 7" xfId="27707" xr:uid="{00000000-0005-0000-0000-0000366C0000}"/>
    <cellStyle name="Normal 5 21 4 6 2 8" xfId="27708" xr:uid="{00000000-0005-0000-0000-0000376C0000}"/>
    <cellStyle name="Normal 5 21 4 6 3" xfId="27709" xr:uid="{00000000-0005-0000-0000-0000386C0000}"/>
    <cellStyle name="Normal 5 21 4 6 3 2" xfId="27710" xr:uid="{00000000-0005-0000-0000-0000396C0000}"/>
    <cellStyle name="Normal 5 21 4 6 3 3" xfId="27711" xr:uid="{00000000-0005-0000-0000-00003A6C0000}"/>
    <cellStyle name="Normal 5 21 4 6 3 4" xfId="27712" xr:uid="{00000000-0005-0000-0000-00003B6C0000}"/>
    <cellStyle name="Normal 5 21 4 6 3 5" xfId="27713" xr:uid="{00000000-0005-0000-0000-00003C6C0000}"/>
    <cellStyle name="Normal 5 21 4 6 3 6" xfId="27714" xr:uid="{00000000-0005-0000-0000-00003D6C0000}"/>
    <cellStyle name="Normal 5 21 4 6 3 7" xfId="27715" xr:uid="{00000000-0005-0000-0000-00003E6C0000}"/>
    <cellStyle name="Normal 5 21 4 6 3 8" xfId="27716" xr:uid="{00000000-0005-0000-0000-00003F6C0000}"/>
    <cellStyle name="Normal 5 21 4 6 4" xfId="27717" xr:uid="{00000000-0005-0000-0000-0000406C0000}"/>
    <cellStyle name="Normal 5 21 4 6 4 2" xfId="27718" xr:uid="{00000000-0005-0000-0000-0000416C0000}"/>
    <cellStyle name="Normal 5 21 4 6 4 3" xfId="27719" xr:uid="{00000000-0005-0000-0000-0000426C0000}"/>
    <cellStyle name="Normal 5 21 4 6 4 4" xfId="27720" xr:uid="{00000000-0005-0000-0000-0000436C0000}"/>
    <cellStyle name="Normal 5 21 4 6 4 5" xfId="27721" xr:uid="{00000000-0005-0000-0000-0000446C0000}"/>
    <cellStyle name="Normal 5 21 4 6 4 6" xfId="27722" xr:uid="{00000000-0005-0000-0000-0000456C0000}"/>
    <cellStyle name="Normal 5 21 4 6 4 7" xfId="27723" xr:uid="{00000000-0005-0000-0000-0000466C0000}"/>
    <cellStyle name="Normal 5 21 4 6 4 8" xfId="27724" xr:uid="{00000000-0005-0000-0000-0000476C0000}"/>
    <cellStyle name="Normal 5 21 4 6 5" xfId="27725" xr:uid="{00000000-0005-0000-0000-0000486C0000}"/>
    <cellStyle name="Normal 5 21 4 6 5 2" xfId="27726" xr:uid="{00000000-0005-0000-0000-0000496C0000}"/>
    <cellStyle name="Normal 5 21 4 6 5 3" xfId="27727" xr:uid="{00000000-0005-0000-0000-00004A6C0000}"/>
    <cellStyle name="Normal 5 21 4 6 5 4" xfId="27728" xr:uid="{00000000-0005-0000-0000-00004B6C0000}"/>
    <cellStyle name="Normal 5 21 4 6 5 5" xfId="27729" xr:uid="{00000000-0005-0000-0000-00004C6C0000}"/>
    <cellStyle name="Normal 5 21 4 6 5 6" xfId="27730" xr:uid="{00000000-0005-0000-0000-00004D6C0000}"/>
    <cellStyle name="Normal 5 21 4 6 5 7" xfId="27731" xr:uid="{00000000-0005-0000-0000-00004E6C0000}"/>
    <cellStyle name="Normal 5 21 4 6 5 8" xfId="27732" xr:uid="{00000000-0005-0000-0000-00004F6C0000}"/>
    <cellStyle name="Normal 5 21 4 6 6" xfId="27733" xr:uid="{00000000-0005-0000-0000-0000506C0000}"/>
    <cellStyle name="Normal 5 21 4 6 7" xfId="27734" xr:uid="{00000000-0005-0000-0000-0000516C0000}"/>
    <cellStyle name="Normal 5 21 4 6 8" xfId="27735" xr:uid="{00000000-0005-0000-0000-0000526C0000}"/>
    <cellStyle name="Normal 5 21 4 6 9" xfId="27736" xr:uid="{00000000-0005-0000-0000-0000536C0000}"/>
    <cellStyle name="Normal 5 21 4 7" xfId="27737" xr:uid="{00000000-0005-0000-0000-0000546C0000}"/>
    <cellStyle name="Normal 5 21 4 7 10" xfId="27738" xr:uid="{00000000-0005-0000-0000-0000556C0000}"/>
    <cellStyle name="Normal 5 21 4 7 11" xfId="27739" xr:uid="{00000000-0005-0000-0000-0000566C0000}"/>
    <cellStyle name="Normal 5 21 4 7 12" xfId="27740" xr:uid="{00000000-0005-0000-0000-0000576C0000}"/>
    <cellStyle name="Normal 5 21 4 7 2" xfId="27741" xr:uid="{00000000-0005-0000-0000-0000586C0000}"/>
    <cellStyle name="Normal 5 21 4 7 2 2" xfId="27742" xr:uid="{00000000-0005-0000-0000-0000596C0000}"/>
    <cellStyle name="Normal 5 21 4 7 2 3" xfId="27743" xr:uid="{00000000-0005-0000-0000-00005A6C0000}"/>
    <cellStyle name="Normal 5 21 4 7 2 4" xfId="27744" xr:uid="{00000000-0005-0000-0000-00005B6C0000}"/>
    <cellStyle name="Normal 5 21 4 7 2 5" xfId="27745" xr:uid="{00000000-0005-0000-0000-00005C6C0000}"/>
    <cellStyle name="Normal 5 21 4 7 2 6" xfId="27746" xr:uid="{00000000-0005-0000-0000-00005D6C0000}"/>
    <cellStyle name="Normal 5 21 4 7 2 7" xfId="27747" xr:uid="{00000000-0005-0000-0000-00005E6C0000}"/>
    <cellStyle name="Normal 5 21 4 7 2 8" xfId="27748" xr:uid="{00000000-0005-0000-0000-00005F6C0000}"/>
    <cellStyle name="Normal 5 21 4 7 3" xfId="27749" xr:uid="{00000000-0005-0000-0000-0000606C0000}"/>
    <cellStyle name="Normal 5 21 4 7 3 2" xfId="27750" xr:uid="{00000000-0005-0000-0000-0000616C0000}"/>
    <cellStyle name="Normal 5 21 4 7 3 3" xfId="27751" xr:uid="{00000000-0005-0000-0000-0000626C0000}"/>
    <cellStyle name="Normal 5 21 4 7 3 4" xfId="27752" xr:uid="{00000000-0005-0000-0000-0000636C0000}"/>
    <cellStyle name="Normal 5 21 4 7 3 5" xfId="27753" xr:uid="{00000000-0005-0000-0000-0000646C0000}"/>
    <cellStyle name="Normal 5 21 4 7 3 6" xfId="27754" xr:uid="{00000000-0005-0000-0000-0000656C0000}"/>
    <cellStyle name="Normal 5 21 4 7 3 7" xfId="27755" xr:uid="{00000000-0005-0000-0000-0000666C0000}"/>
    <cellStyle name="Normal 5 21 4 7 3 8" xfId="27756" xr:uid="{00000000-0005-0000-0000-0000676C0000}"/>
    <cellStyle name="Normal 5 21 4 7 4" xfId="27757" xr:uid="{00000000-0005-0000-0000-0000686C0000}"/>
    <cellStyle name="Normal 5 21 4 7 4 2" xfId="27758" xr:uid="{00000000-0005-0000-0000-0000696C0000}"/>
    <cellStyle name="Normal 5 21 4 7 4 3" xfId="27759" xr:uid="{00000000-0005-0000-0000-00006A6C0000}"/>
    <cellStyle name="Normal 5 21 4 7 4 4" xfId="27760" xr:uid="{00000000-0005-0000-0000-00006B6C0000}"/>
    <cellStyle name="Normal 5 21 4 7 4 5" xfId="27761" xr:uid="{00000000-0005-0000-0000-00006C6C0000}"/>
    <cellStyle name="Normal 5 21 4 7 4 6" xfId="27762" xr:uid="{00000000-0005-0000-0000-00006D6C0000}"/>
    <cellStyle name="Normal 5 21 4 7 4 7" xfId="27763" xr:uid="{00000000-0005-0000-0000-00006E6C0000}"/>
    <cellStyle name="Normal 5 21 4 7 4 8" xfId="27764" xr:uid="{00000000-0005-0000-0000-00006F6C0000}"/>
    <cellStyle name="Normal 5 21 4 7 5" xfId="27765" xr:uid="{00000000-0005-0000-0000-0000706C0000}"/>
    <cellStyle name="Normal 5 21 4 7 5 2" xfId="27766" xr:uid="{00000000-0005-0000-0000-0000716C0000}"/>
    <cellStyle name="Normal 5 21 4 7 5 3" xfId="27767" xr:uid="{00000000-0005-0000-0000-0000726C0000}"/>
    <cellStyle name="Normal 5 21 4 7 5 4" xfId="27768" xr:uid="{00000000-0005-0000-0000-0000736C0000}"/>
    <cellStyle name="Normal 5 21 4 7 5 5" xfId="27769" xr:uid="{00000000-0005-0000-0000-0000746C0000}"/>
    <cellStyle name="Normal 5 21 4 7 5 6" xfId="27770" xr:uid="{00000000-0005-0000-0000-0000756C0000}"/>
    <cellStyle name="Normal 5 21 4 7 5 7" xfId="27771" xr:uid="{00000000-0005-0000-0000-0000766C0000}"/>
    <cellStyle name="Normal 5 21 4 7 5 8" xfId="27772" xr:uid="{00000000-0005-0000-0000-0000776C0000}"/>
    <cellStyle name="Normal 5 21 4 7 6" xfId="27773" xr:uid="{00000000-0005-0000-0000-0000786C0000}"/>
    <cellStyle name="Normal 5 21 4 7 7" xfId="27774" xr:uid="{00000000-0005-0000-0000-0000796C0000}"/>
    <cellStyle name="Normal 5 21 4 7 8" xfId="27775" xr:uid="{00000000-0005-0000-0000-00007A6C0000}"/>
    <cellStyle name="Normal 5 21 4 7 9" xfId="27776" xr:uid="{00000000-0005-0000-0000-00007B6C0000}"/>
    <cellStyle name="Normal 5 21 4 8" xfId="27777" xr:uid="{00000000-0005-0000-0000-00007C6C0000}"/>
    <cellStyle name="Normal 5 21 4 8 10" xfId="27778" xr:uid="{00000000-0005-0000-0000-00007D6C0000}"/>
    <cellStyle name="Normal 5 21 4 8 11" xfId="27779" xr:uid="{00000000-0005-0000-0000-00007E6C0000}"/>
    <cellStyle name="Normal 5 21 4 8 12" xfId="27780" xr:uid="{00000000-0005-0000-0000-00007F6C0000}"/>
    <cellStyle name="Normal 5 21 4 8 2" xfId="27781" xr:uid="{00000000-0005-0000-0000-0000806C0000}"/>
    <cellStyle name="Normal 5 21 4 8 2 2" xfId="27782" xr:uid="{00000000-0005-0000-0000-0000816C0000}"/>
    <cellStyle name="Normal 5 21 4 8 2 3" xfId="27783" xr:uid="{00000000-0005-0000-0000-0000826C0000}"/>
    <cellStyle name="Normal 5 21 4 8 2 4" xfId="27784" xr:uid="{00000000-0005-0000-0000-0000836C0000}"/>
    <cellStyle name="Normal 5 21 4 8 2 5" xfId="27785" xr:uid="{00000000-0005-0000-0000-0000846C0000}"/>
    <cellStyle name="Normal 5 21 4 8 2 6" xfId="27786" xr:uid="{00000000-0005-0000-0000-0000856C0000}"/>
    <cellStyle name="Normal 5 21 4 8 2 7" xfId="27787" xr:uid="{00000000-0005-0000-0000-0000866C0000}"/>
    <cellStyle name="Normal 5 21 4 8 2 8" xfId="27788" xr:uid="{00000000-0005-0000-0000-0000876C0000}"/>
    <cellStyle name="Normal 5 21 4 8 3" xfId="27789" xr:uid="{00000000-0005-0000-0000-0000886C0000}"/>
    <cellStyle name="Normal 5 21 4 8 3 2" xfId="27790" xr:uid="{00000000-0005-0000-0000-0000896C0000}"/>
    <cellStyle name="Normal 5 21 4 8 3 3" xfId="27791" xr:uid="{00000000-0005-0000-0000-00008A6C0000}"/>
    <cellStyle name="Normal 5 21 4 8 3 4" xfId="27792" xr:uid="{00000000-0005-0000-0000-00008B6C0000}"/>
    <cellStyle name="Normal 5 21 4 8 3 5" xfId="27793" xr:uid="{00000000-0005-0000-0000-00008C6C0000}"/>
    <cellStyle name="Normal 5 21 4 8 3 6" xfId="27794" xr:uid="{00000000-0005-0000-0000-00008D6C0000}"/>
    <cellStyle name="Normal 5 21 4 8 3 7" xfId="27795" xr:uid="{00000000-0005-0000-0000-00008E6C0000}"/>
    <cellStyle name="Normal 5 21 4 8 3 8" xfId="27796" xr:uid="{00000000-0005-0000-0000-00008F6C0000}"/>
    <cellStyle name="Normal 5 21 4 8 4" xfId="27797" xr:uid="{00000000-0005-0000-0000-0000906C0000}"/>
    <cellStyle name="Normal 5 21 4 8 4 2" xfId="27798" xr:uid="{00000000-0005-0000-0000-0000916C0000}"/>
    <cellStyle name="Normal 5 21 4 8 4 3" xfId="27799" xr:uid="{00000000-0005-0000-0000-0000926C0000}"/>
    <cellStyle name="Normal 5 21 4 8 4 4" xfId="27800" xr:uid="{00000000-0005-0000-0000-0000936C0000}"/>
    <cellStyle name="Normal 5 21 4 8 4 5" xfId="27801" xr:uid="{00000000-0005-0000-0000-0000946C0000}"/>
    <cellStyle name="Normal 5 21 4 8 4 6" xfId="27802" xr:uid="{00000000-0005-0000-0000-0000956C0000}"/>
    <cellStyle name="Normal 5 21 4 8 4 7" xfId="27803" xr:uid="{00000000-0005-0000-0000-0000966C0000}"/>
    <cellStyle name="Normal 5 21 4 8 4 8" xfId="27804" xr:uid="{00000000-0005-0000-0000-0000976C0000}"/>
    <cellStyle name="Normal 5 21 4 8 5" xfId="27805" xr:uid="{00000000-0005-0000-0000-0000986C0000}"/>
    <cellStyle name="Normal 5 21 4 8 5 2" xfId="27806" xr:uid="{00000000-0005-0000-0000-0000996C0000}"/>
    <cellStyle name="Normal 5 21 4 8 5 3" xfId="27807" xr:uid="{00000000-0005-0000-0000-00009A6C0000}"/>
    <cellStyle name="Normal 5 21 4 8 5 4" xfId="27808" xr:uid="{00000000-0005-0000-0000-00009B6C0000}"/>
    <cellStyle name="Normal 5 21 4 8 5 5" xfId="27809" xr:uid="{00000000-0005-0000-0000-00009C6C0000}"/>
    <cellStyle name="Normal 5 21 4 8 5 6" xfId="27810" xr:uid="{00000000-0005-0000-0000-00009D6C0000}"/>
    <cellStyle name="Normal 5 21 4 8 5 7" xfId="27811" xr:uid="{00000000-0005-0000-0000-00009E6C0000}"/>
    <cellStyle name="Normal 5 21 4 8 5 8" xfId="27812" xr:uid="{00000000-0005-0000-0000-00009F6C0000}"/>
    <cellStyle name="Normal 5 21 4 8 6" xfId="27813" xr:uid="{00000000-0005-0000-0000-0000A06C0000}"/>
    <cellStyle name="Normal 5 21 4 8 7" xfId="27814" xr:uid="{00000000-0005-0000-0000-0000A16C0000}"/>
    <cellStyle name="Normal 5 21 4 8 8" xfId="27815" xr:uid="{00000000-0005-0000-0000-0000A26C0000}"/>
    <cellStyle name="Normal 5 21 4 8 9" xfId="27816" xr:uid="{00000000-0005-0000-0000-0000A36C0000}"/>
    <cellStyle name="Normal 5 21 4 9" xfId="27817" xr:uid="{00000000-0005-0000-0000-0000A46C0000}"/>
    <cellStyle name="Normal 5 21 4 9 10" xfId="27818" xr:uid="{00000000-0005-0000-0000-0000A56C0000}"/>
    <cellStyle name="Normal 5 21 4 9 11" xfId="27819" xr:uid="{00000000-0005-0000-0000-0000A66C0000}"/>
    <cellStyle name="Normal 5 21 4 9 12" xfId="27820" xr:uid="{00000000-0005-0000-0000-0000A76C0000}"/>
    <cellStyle name="Normal 5 21 4 9 2" xfId="27821" xr:uid="{00000000-0005-0000-0000-0000A86C0000}"/>
    <cellStyle name="Normal 5 21 4 9 2 2" xfId="27822" xr:uid="{00000000-0005-0000-0000-0000A96C0000}"/>
    <cellStyle name="Normal 5 21 4 9 2 3" xfId="27823" xr:uid="{00000000-0005-0000-0000-0000AA6C0000}"/>
    <cellStyle name="Normal 5 21 4 9 2 4" xfId="27824" xr:uid="{00000000-0005-0000-0000-0000AB6C0000}"/>
    <cellStyle name="Normal 5 21 4 9 2 5" xfId="27825" xr:uid="{00000000-0005-0000-0000-0000AC6C0000}"/>
    <cellStyle name="Normal 5 21 4 9 2 6" xfId="27826" xr:uid="{00000000-0005-0000-0000-0000AD6C0000}"/>
    <cellStyle name="Normal 5 21 4 9 2 7" xfId="27827" xr:uid="{00000000-0005-0000-0000-0000AE6C0000}"/>
    <cellStyle name="Normal 5 21 4 9 2 8" xfId="27828" xr:uid="{00000000-0005-0000-0000-0000AF6C0000}"/>
    <cellStyle name="Normal 5 21 4 9 3" xfId="27829" xr:uid="{00000000-0005-0000-0000-0000B06C0000}"/>
    <cellStyle name="Normal 5 21 4 9 3 2" xfId="27830" xr:uid="{00000000-0005-0000-0000-0000B16C0000}"/>
    <cellStyle name="Normal 5 21 4 9 3 3" xfId="27831" xr:uid="{00000000-0005-0000-0000-0000B26C0000}"/>
    <cellStyle name="Normal 5 21 4 9 3 4" xfId="27832" xr:uid="{00000000-0005-0000-0000-0000B36C0000}"/>
    <cellStyle name="Normal 5 21 4 9 3 5" xfId="27833" xr:uid="{00000000-0005-0000-0000-0000B46C0000}"/>
    <cellStyle name="Normal 5 21 4 9 3 6" xfId="27834" xr:uid="{00000000-0005-0000-0000-0000B56C0000}"/>
    <cellStyle name="Normal 5 21 4 9 3 7" xfId="27835" xr:uid="{00000000-0005-0000-0000-0000B66C0000}"/>
    <cellStyle name="Normal 5 21 4 9 3 8" xfId="27836" xr:uid="{00000000-0005-0000-0000-0000B76C0000}"/>
    <cellStyle name="Normal 5 21 4 9 4" xfId="27837" xr:uid="{00000000-0005-0000-0000-0000B86C0000}"/>
    <cellStyle name="Normal 5 21 4 9 4 2" xfId="27838" xr:uid="{00000000-0005-0000-0000-0000B96C0000}"/>
    <cellStyle name="Normal 5 21 4 9 4 3" xfId="27839" xr:uid="{00000000-0005-0000-0000-0000BA6C0000}"/>
    <cellStyle name="Normal 5 21 4 9 4 4" xfId="27840" xr:uid="{00000000-0005-0000-0000-0000BB6C0000}"/>
    <cellStyle name="Normal 5 21 4 9 4 5" xfId="27841" xr:uid="{00000000-0005-0000-0000-0000BC6C0000}"/>
    <cellStyle name="Normal 5 21 4 9 4 6" xfId="27842" xr:uid="{00000000-0005-0000-0000-0000BD6C0000}"/>
    <cellStyle name="Normal 5 21 4 9 4 7" xfId="27843" xr:uid="{00000000-0005-0000-0000-0000BE6C0000}"/>
    <cellStyle name="Normal 5 21 4 9 4 8" xfId="27844" xr:uid="{00000000-0005-0000-0000-0000BF6C0000}"/>
    <cellStyle name="Normal 5 21 4 9 5" xfId="27845" xr:uid="{00000000-0005-0000-0000-0000C06C0000}"/>
    <cellStyle name="Normal 5 21 4 9 5 2" xfId="27846" xr:uid="{00000000-0005-0000-0000-0000C16C0000}"/>
    <cellStyle name="Normal 5 21 4 9 5 3" xfId="27847" xr:uid="{00000000-0005-0000-0000-0000C26C0000}"/>
    <cellStyle name="Normal 5 21 4 9 5 4" xfId="27848" xr:uid="{00000000-0005-0000-0000-0000C36C0000}"/>
    <cellStyle name="Normal 5 21 4 9 5 5" xfId="27849" xr:uid="{00000000-0005-0000-0000-0000C46C0000}"/>
    <cellStyle name="Normal 5 21 4 9 5 6" xfId="27850" xr:uid="{00000000-0005-0000-0000-0000C56C0000}"/>
    <cellStyle name="Normal 5 21 4 9 5 7" xfId="27851" xr:uid="{00000000-0005-0000-0000-0000C66C0000}"/>
    <cellStyle name="Normal 5 21 4 9 5 8" xfId="27852" xr:uid="{00000000-0005-0000-0000-0000C76C0000}"/>
    <cellStyle name="Normal 5 21 4 9 6" xfId="27853" xr:uid="{00000000-0005-0000-0000-0000C86C0000}"/>
    <cellStyle name="Normal 5 21 4 9 7" xfId="27854" xr:uid="{00000000-0005-0000-0000-0000C96C0000}"/>
    <cellStyle name="Normal 5 21 4 9 8" xfId="27855" xr:uid="{00000000-0005-0000-0000-0000CA6C0000}"/>
    <cellStyle name="Normal 5 21 4 9 9" xfId="27856" xr:uid="{00000000-0005-0000-0000-0000CB6C0000}"/>
    <cellStyle name="Normal 5 21 5" xfId="27857" xr:uid="{00000000-0005-0000-0000-0000CC6C0000}"/>
    <cellStyle name="Normal 5 21 5 10" xfId="27858" xr:uid="{00000000-0005-0000-0000-0000CD6C0000}"/>
    <cellStyle name="Normal 5 21 5 11" xfId="27859" xr:uid="{00000000-0005-0000-0000-0000CE6C0000}"/>
    <cellStyle name="Normal 5 21 5 12" xfId="27860" xr:uid="{00000000-0005-0000-0000-0000CF6C0000}"/>
    <cellStyle name="Normal 5 21 5 2" xfId="27861" xr:uid="{00000000-0005-0000-0000-0000D06C0000}"/>
    <cellStyle name="Normal 5 21 5 2 2" xfId="27862" xr:uid="{00000000-0005-0000-0000-0000D16C0000}"/>
    <cellStyle name="Normal 5 21 5 2 3" xfId="27863" xr:uid="{00000000-0005-0000-0000-0000D26C0000}"/>
    <cellStyle name="Normal 5 21 5 2 4" xfId="27864" xr:uid="{00000000-0005-0000-0000-0000D36C0000}"/>
    <cellStyle name="Normal 5 21 5 2 5" xfId="27865" xr:uid="{00000000-0005-0000-0000-0000D46C0000}"/>
    <cellStyle name="Normal 5 21 5 2 6" xfId="27866" xr:uid="{00000000-0005-0000-0000-0000D56C0000}"/>
    <cellStyle name="Normal 5 21 5 2 7" xfId="27867" xr:uid="{00000000-0005-0000-0000-0000D66C0000}"/>
    <cellStyle name="Normal 5 21 5 2 8" xfId="27868" xr:uid="{00000000-0005-0000-0000-0000D76C0000}"/>
    <cellStyle name="Normal 5 21 5 3" xfId="27869" xr:uid="{00000000-0005-0000-0000-0000D86C0000}"/>
    <cellStyle name="Normal 5 21 5 3 2" xfId="27870" xr:uid="{00000000-0005-0000-0000-0000D96C0000}"/>
    <cellStyle name="Normal 5 21 5 3 3" xfId="27871" xr:uid="{00000000-0005-0000-0000-0000DA6C0000}"/>
    <cellStyle name="Normal 5 21 5 3 4" xfId="27872" xr:uid="{00000000-0005-0000-0000-0000DB6C0000}"/>
    <cellStyle name="Normal 5 21 5 3 5" xfId="27873" xr:uid="{00000000-0005-0000-0000-0000DC6C0000}"/>
    <cellStyle name="Normal 5 21 5 3 6" xfId="27874" xr:uid="{00000000-0005-0000-0000-0000DD6C0000}"/>
    <cellStyle name="Normal 5 21 5 3 7" xfId="27875" xr:uid="{00000000-0005-0000-0000-0000DE6C0000}"/>
    <cellStyle name="Normal 5 21 5 3 8" xfId="27876" xr:uid="{00000000-0005-0000-0000-0000DF6C0000}"/>
    <cellStyle name="Normal 5 21 5 4" xfId="27877" xr:uid="{00000000-0005-0000-0000-0000E06C0000}"/>
    <cellStyle name="Normal 5 21 5 4 2" xfId="27878" xr:uid="{00000000-0005-0000-0000-0000E16C0000}"/>
    <cellStyle name="Normal 5 21 5 4 3" xfId="27879" xr:uid="{00000000-0005-0000-0000-0000E26C0000}"/>
    <cellStyle name="Normal 5 21 5 4 4" xfId="27880" xr:uid="{00000000-0005-0000-0000-0000E36C0000}"/>
    <cellStyle name="Normal 5 21 5 4 5" xfId="27881" xr:uid="{00000000-0005-0000-0000-0000E46C0000}"/>
    <cellStyle name="Normal 5 21 5 4 6" xfId="27882" xr:uid="{00000000-0005-0000-0000-0000E56C0000}"/>
    <cellStyle name="Normal 5 21 5 4 7" xfId="27883" xr:uid="{00000000-0005-0000-0000-0000E66C0000}"/>
    <cellStyle name="Normal 5 21 5 4 8" xfId="27884" xr:uid="{00000000-0005-0000-0000-0000E76C0000}"/>
    <cellStyle name="Normal 5 21 5 5" xfId="27885" xr:uid="{00000000-0005-0000-0000-0000E86C0000}"/>
    <cellStyle name="Normal 5 21 5 5 2" xfId="27886" xr:uid="{00000000-0005-0000-0000-0000E96C0000}"/>
    <cellStyle name="Normal 5 21 5 5 3" xfId="27887" xr:uid="{00000000-0005-0000-0000-0000EA6C0000}"/>
    <cellStyle name="Normal 5 21 5 5 4" xfId="27888" xr:uid="{00000000-0005-0000-0000-0000EB6C0000}"/>
    <cellStyle name="Normal 5 21 5 5 5" xfId="27889" xr:uid="{00000000-0005-0000-0000-0000EC6C0000}"/>
    <cellStyle name="Normal 5 21 5 5 6" xfId="27890" xr:uid="{00000000-0005-0000-0000-0000ED6C0000}"/>
    <cellStyle name="Normal 5 21 5 5 7" xfId="27891" xr:uid="{00000000-0005-0000-0000-0000EE6C0000}"/>
    <cellStyle name="Normal 5 21 5 5 8" xfId="27892" xr:uid="{00000000-0005-0000-0000-0000EF6C0000}"/>
    <cellStyle name="Normal 5 21 5 6" xfId="27893" xr:uid="{00000000-0005-0000-0000-0000F06C0000}"/>
    <cellStyle name="Normal 5 21 5 7" xfId="27894" xr:uid="{00000000-0005-0000-0000-0000F16C0000}"/>
    <cellStyle name="Normal 5 21 5 8" xfId="27895" xr:uid="{00000000-0005-0000-0000-0000F26C0000}"/>
    <cellStyle name="Normal 5 21 5 9" xfId="27896" xr:uid="{00000000-0005-0000-0000-0000F36C0000}"/>
    <cellStyle name="Normal 5 21 6" xfId="27897" xr:uid="{00000000-0005-0000-0000-0000F46C0000}"/>
    <cellStyle name="Normal 5 21 6 10" xfId="27898" xr:uid="{00000000-0005-0000-0000-0000F56C0000}"/>
    <cellStyle name="Normal 5 21 6 11" xfId="27899" xr:uid="{00000000-0005-0000-0000-0000F66C0000}"/>
    <cellStyle name="Normal 5 21 6 12" xfId="27900" xr:uid="{00000000-0005-0000-0000-0000F76C0000}"/>
    <cellStyle name="Normal 5 21 6 2" xfId="27901" xr:uid="{00000000-0005-0000-0000-0000F86C0000}"/>
    <cellStyle name="Normal 5 21 6 2 2" xfId="27902" xr:uid="{00000000-0005-0000-0000-0000F96C0000}"/>
    <cellStyle name="Normal 5 21 6 2 3" xfId="27903" xr:uid="{00000000-0005-0000-0000-0000FA6C0000}"/>
    <cellStyle name="Normal 5 21 6 2 4" xfId="27904" xr:uid="{00000000-0005-0000-0000-0000FB6C0000}"/>
    <cellStyle name="Normal 5 21 6 2 5" xfId="27905" xr:uid="{00000000-0005-0000-0000-0000FC6C0000}"/>
    <cellStyle name="Normal 5 21 6 2 6" xfId="27906" xr:uid="{00000000-0005-0000-0000-0000FD6C0000}"/>
    <cellStyle name="Normal 5 21 6 2 7" xfId="27907" xr:uid="{00000000-0005-0000-0000-0000FE6C0000}"/>
    <cellStyle name="Normal 5 21 6 2 8" xfId="27908" xr:uid="{00000000-0005-0000-0000-0000FF6C0000}"/>
    <cellStyle name="Normal 5 21 6 3" xfId="27909" xr:uid="{00000000-0005-0000-0000-0000006D0000}"/>
    <cellStyle name="Normal 5 21 6 3 2" xfId="27910" xr:uid="{00000000-0005-0000-0000-0000016D0000}"/>
    <cellStyle name="Normal 5 21 6 3 3" xfId="27911" xr:uid="{00000000-0005-0000-0000-0000026D0000}"/>
    <cellStyle name="Normal 5 21 6 3 4" xfId="27912" xr:uid="{00000000-0005-0000-0000-0000036D0000}"/>
    <cellStyle name="Normal 5 21 6 3 5" xfId="27913" xr:uid="{00000000-0005-0000-0000-0000046D0000}"/>
    <cellStyle name="Normal 5 21 6 3 6" xfId="27914" xr:uid="{00000000-0005-0000-0000-0000056D0000}"/>
    <cellStyle name="Normal 5 21 6 3 7" xfId="27915" xr:uid="{00000000-0005-0000-0000-0000066D0000}"/>
    <cellStyle name="Normal 5 21 6 3 8" xfId="27916" xr:uid="{00000000-0005-0000-0000-0000076D0000}"/>
    <cellStyle name="Normal 5 21 6 4" xfId="27917" xr:uid="{00000000-0005-0000-0000-0000086D0000}"/>
    <cellStyle name="Normal 5 21 6 4 2" xfId="27918" xr:uid="{00000000-0005-0000-0000-0000096D0000}"/>
    <cellStyle name="Normal 5 21 6 4 3" xfId="27919" xr:uid="{00000000-0005-0000-0000-00000A6D0000}"/>
    <cellStyle name="Normal 5 21 6 4 4" xfId="27920" xr:uid="{00000000-0005-0000-0000-00000B6D0000}"/>
    <cellStyle name="Normal 5 21 6 4 5" xfId="27921" xr:uid="{00000000-0005-0000-0000-00000C6D0000}"/>
    <cellStyle name="Normal 5 21 6 4 6" xfId="27922" xr:uid="{00000000-0005-0000-0000-00000D6D0000}"/>
    <cellStyle name="Normal 5 21 6 4 7" xfId="27923" xr:uid="{00000000-0005-0000-0000-00000E6D0000}"/>
    <cellStyle name="Normal 5 21 6 4 8" xfId="27924" xr:uid="{00000000-0005-0000-0000-00000F6D0000}"/>
    <cellStyle name="Normal 5 21 6 5" xfId="27925" xr:uid="{00000000-0005-0000-0000-0000106D0000}"/>
    <cellStyle name="Normal 5 21 6 5 2" xfId="27926" xr:uid="{00000000-0005-0000-0000-0000116D0000}"/>
    <cellStyle name="Normal 5 21 6 5 3" xfId="27927" xr:uid="{00000000-0005-0000-0000-0000126D0000}"/>
    <cellStyle name="Normal 5 21 6 5 4" xfId="27928" xr:uid="{00000000-0005-0000-0000-0000136D0000}"/>
    <cellStyle name="Normal 5 21 6 5 5" xfId="27929" xr:uid="{00000000-0005-0000-0000-0000146D0000}"/>
    <cellStyle name="Normal 5 21 6 5 6" xfId="27930" xr:uid="{00000000-0005-0000-0000-0000156D0000}"/>
    <cellStyle name="Normal 5 21 6 5 7" xfId="27931" xr:uid="{00000000-0005-0000-0000-0000166D0000}"/>
    <cellStyle name="Normal 5 21 6 5 8" xfId="27932" xr:uid="{00000000-0005-0000-0000-0000176D0000}"/>
    <cellStyle name="Normal 5 21 6 6" xfId="27933" xr:uid="{00000000-0005-0000-0000-0000186D0000}"/>
    <cellStyle name="Normal 5 21 6 7" xfId="27934" xr:uid="{00000000-0005-0000-0000-0000196D0000}"/>
    <cellStyle name="Normal 5 21 6 8" xfId="27935" xr:uid="{00000000-0005-0000-0000-00001A6D0000}"/>
    <cellStyle name="Normal 5 21 6 9" xfId="27936" xr:uid="{00000000-0005-0000-0000-00001B6D0000}"/>
    <cellStyle name="Normal 5 21 7" xfId="27937" xr:uid="{00000000-0005-0000-0000-00001C6D0000}"/>
    <cellStyle name="Normal 5 21 7 10" xfId="27938" xr:uid="{00000000-0005-0000-0000-00001D6D0000}"/>
    <cellStyle name="Normal 5 21 7 11" xfId="27939" xr:uid="{00000000-0005-0000-0000-00001E6D0000}"/>
    <cellStyle name="Normal 5 21 7 12" xfId="27940" xr:uid="{00000000-0005-0000-0000-00001F6D0000}"/>
    <cellStyle name="Normal 5 21 7 2" xfId="27941" xr:uid="{00000000-0005-0000-0000-0000206D0000}"/>
    <cellStyle name="Normal 5 21 7 2 2" xfId="27942" xr:uid="{00000000-0005-0000-0000-0000216D0000}"/>
    <cellStyle name="Normal 5 21 7 2 3" xfId="27943" xr:uid="{00000000-0005-0000-0000-0000226D0000}"/>
    <cellStyle name="Normal 5 21 7 2 4" xfId="27944" xr:uid="{00000000-0005-0000-0000-0000236D0000}"/>
    <cellStyle name="Normal 5 21 7 2 5" xfId="27945" xr:uid="{00000000-0005-0000-0000-0000246D0000}"/>
    <cellStyle name="Normal 5 21 7 2 6" xfId="27946" xr:uid="{00000000-0005-0000-0000-0000256D0000}"/>
    <cellStyle name="Normal 5 21 7 2 7" xfId="27947" xr:uid="{00000000-0005-0000-0000-0000266D0000}"/>
    <cellStyle name="Normal 5 21 7 2 8" xfId="27948" xr:uid="{00000000-0005-0000-0000-0000276D0000}"/>
    <cellStyle name="Normal 5 21 7 3" xfId="27949" xr:uid="{00000000-0005-0000-0000-0000286D0000}"/>
    <cellStyle name="Normal 5 21 7 3 2" xfId="27950" xr:uid="{00000000-0005-0000-0000-0000296D0000}"/>
    <cellStyle name="Normal 5 21 7 3 3" xfId="27951" xr:uid="{00000000-0005-0000-0000-00002A6D0000}"/>
    <cellStyle name="Normal 5 21 7 3 4" xfId="27952" xr:uid="{00000000-0005-0000-0000-00002B6D0000}"/>
    <cellStyle name="Normal 5 21 7 3 5" xfId="27953" xr:uid="{00000000-0005-0000-0000-00002C6D0000}"/>
    <cellStyle name="Normal 5 21 7 3 6" xfId="27954" xr:uid="{00000000-0005-0000-0000-00002D6D0000}"/>
    <cellStyle name="Normal 5 21 7 3 7" xfId="27955" xr:uid="{00000000-0005-0000-0000-00002E6D0000}"/>
    <cellStyle name="Normal 5 21 7 3 8" xfId="27956" xr:uid="{00000000-0005-0000-0000-00002F6D0000}"/>
    <cellStyle name="Normal 5 21 7 4" xfId="27957" xr:uid="{00000000-0005-0000-0000-0000306D0000}"/>
    <cellStyle name="Normal 5 21 7 4 2" xfId="27958" xr:uid="{00000000-0005-0000-0000-0000316D0000}"/>
    <cellStyle name="Normal 5 21 7 4 3" xfId="27959" xr:uid="{00000000-0005-0000-0000-0000326D0000}"/>
    <cellStyle name="Normal 5 21 7 4 4" xfId="27960" xr:uid="{00000000-0005-0000-0000-0000336D0000}"/>
    <cellStyle name="Normal 5 21 7 4 5" xfId="27961" xr:uid="{00000000-0005-0000-0000-0000346D0000}"/>
    <cellStyle name="Normal 5 21 7 4 6" xfId="27962" xr:uid="{00000000-0005-0000-0000-0000356D0000}"/>
    <cellStyle name="Normal 5 21 7 4 7" xfId="27963" xr:uid="{00000000-0005-0000-0000-0000366D0000}"/>
    <cellStyle name="Normal 5 21 7 4 8" xfId="27964" xr:uid="{00000000-0005-0000-0000-0000376D0000}"/>
    <cellStyle name="Normal 5 21 7 5" xfId="27965" xr:uid="{00000000-0005-0000-0000-0000386D0000}"/>
    <cellStyle name="Normal 5 21 7 5 2" xfId="27966" xr:uid="{00000000-0005-0000-0000-0000396D0000}"/>
    <cellStyle name="Normal 5 21 7 5 3" xfId="27967" xr:uid="{00000000-0005-0000-0000-00003A6D0000}"/>
    <cellStyle name="Normal 5 21 7 5 4" xfId="27968" xr:uid="{00000000-0005-0000-0000-00003B6D0000}"/>
    <cellStyle name="Normal 5 21 7 5 5" xfId="27969" xr:uid="{00000000-0005-0000-0000-00003C6D0000}"/>
    <cellStyle name="Normal 5 21 7 5 6" xfId="27970" xr:uid="{00000000-0005-0000-0000-00003D6D0000}"/>
    <cellStyle name="Normal 5 21 7 5 7" xfId="27971" xr:uid="{00000000-0005-0000-0000-00003E6D0000}"/>
    <cellStyle name="Normal 5 21 7 5 8" xfId="27972" xr:uid="{00000000-0005-0000-0000-00003F6D0000}"/>
    <cellStyle name="Normal 5 21 7 6" xfId="27973" xr:uid="{00000000-0005-0000-0000-0000406D0000}"/>
    <cellStyle name="Normal 5 21 7 7" xfId="27974" xr:uid="{00000000-0005-0000-0000-0000416D0000}"/>
    <cellStyle name="Normal 5 21 7 8" xfId="27975" xr:uid="{00000000-0005-0000-0000-0000426D0000}"/>
    <cellStyle name="Normal 5 21 7 9" xfId="27976" xr:uid="{00000000-0005-0000-0000-0000436D0000}"/>
    <cellStyle name="Normal 5 21 8" xfId="27977" xr:uid="{00000000-0005-0000-0000-0000446D0000}"/>
    <cellStyle name="Normal 5 21 8 10" xfId="27978" xr:uid="{00000000-0005-0000-0000-0000456D0000}"/>
    <cellStyle name="Normal 5 21 8 11" xfId="27979" xr:uid="{00000000-0005-0000-0000-0000466D0000}"/>
    <cellStyle name="Normal 5 21 8 12" xfId="27980" xr:uid="{00000000-0005-0000-0000-0000476D0000}"/>
    <cellStyle name="Normal 5 21 8 2" xfId="27981" xr:uid="{00000000-0005-0000-0000-0000486D0000}"/>
    <cellStyle name="Normal 5 21 8 2 2" xfId="27982" xr:uid="{00000000-0005-0000-0000-0000496D0000}"/>
    <cellStyle name="Normal 5 21 8 2 3" xfId="27983" xr:uid="{00000000-0005-0000-0000-00004A6D0000}"/>
    <cellStyle name="Normal 5 21 8 2 4" xfId="27984" xr:uid="{00000000-0005-0000-0000-00004B6D0000}"/>
    <cellStyle name="Normal 5 21 8 2 5" xfId="27985" xr:uid="{00000000-0005-0000-0000-00004C6D0000}"/>
    <cellStyle name="Normal 5 21 8 2 6" xfId="27986" xr:uid="{00000000-0005-0000-0000-00004D6D0000}"/>
    <cellStyle name="Normal 5 21 8 2 7" xfId="27987" xr:uid="{00000000-0005-0000-0000-00004E6D0000}"/>
    <cellStyle name="Normal 5 21 8 2 8" xfId="27988" xr:uid="{00000000-0005-0000-0000-00004F6D0000}"/>
    <cellStyle name="Normal 5 21 8 3" xfId="27989" xr:uid="{00000000-0005-0000-0000-0000506D0000}"/>
    <cellStyle name="Normal 5 21 8 3 2" xfId="27990" xr:uid="{00000000-0005-0000-0000-0000516D0000}"/>
    <cellStyle name="Normal 5 21 8 3 3" xfId="27991" xr:uid="{00000000-0005-0000-0000-0000526D0000}"/>
    <cellStyle name="Normal 5 21 8 3 4" xfId="27992" xr:uid="{00000000-0005-0000-0000-0000536D0000}"/>
    <cellStyle name="Normal 5 21 8 3 5" xfId="27993" xr:uid="{00000000-0005-0000-0000-0000546D0000}"/>
    <cellStyle name="Normal 5 21 8 3 6" xfId="27994" xr:uid="{00000000-0005-0000-0000-0000556D0000}"/>
    <cellStyle name="Normal 5 21 8 3 7" xfId="27995" xr:uid="{00000000-0005-0000-0000-0000566D0000}"/>
    <cellStyle name="Normal 5 21 8 3 8" xfId="27996" xr:uid="{00000000-0005-0000-0000-0000576D0000}"/>
    <cellStyle name="Normal 5 21 8 4" xfId="27997" xr:uid="{00000000-0005-0000-0000-0000586D0000}"/>
    <cellStyle name="Normal 5 21 8 4 2" xfId="27998" xr:uid="{00000000-0005-0000-0000-0000596D0000}"/>
    <cellStyle name="Normal 5 21 8 4 3" xfId="27999" xr:uid="{00000000-0005-0000-0000-00005A6D0000}"/>
    <cellStyle name="Normal 5 21 8 4 4" xfId="28000" xr:uid="{00000000-0005-0000-0000-00005B6D0000}"/>
    <cellStyle name="Normal 5 21 8 4 5" xfId="28001" xr:uid="{00000000-0005-0000-0000-00005C6D0000}"/>
    <cellStyle name="Normal 5 21 8 4 6" xfId="28002" xr:uid="{00000000-0005-0000-0000-00005D6D0000}"/>
    <cellStyle name="Normal 5 21 8 4 7" xfId="28003" xr:uid="{00000000-0005-0000-0000-00005E6D0000}"/>
    <cellStyle name="Normal 5 21 8 4 8" xfId="28004" xr:uid="{00000000-0005-0000-0000-00005F6D0000}"/>
    <cellStyle name="Normal 5 21 8 5" xfId="28005" xr:uid="{00000000-0005-0000-0000-0000606D0000}"/>
    <cellStyle name="Normal 5 21 8 5 2" xfId="28006" xr:uid="{00000000-0005-0000-0000-0000616D0000}"/>
    <cellStyle name="Normal 5 21 8 5 3" xfId="28007" xr:uid="{00000000-0005-0000-0000-0000626D0000}"/>
    <cellStyle name="Normal 5 21 8 5 4" xfId="28008" xr:uid="{00000000-0005-0000-0000-0000636D0000}"/>
    <cellStyle name="Normal 5 21 8 5 5" xfId="28009" xr:uid="{00000000-0005-0000-0000-0000646D0000}"/>
    <cellStyle name="Normal 5 21 8 5 6" xfId="28010" xr:uid="{00000000-0005-0000-0000-0000656D0000}"/>
    <cellStyle name="Normal 5 21 8 5 7" xfId="28011" xr:uid="{00000000-0005-0000-0000-0000666D0000}"/>
    <cellStyle name="Normal 5 21 8 5 8" xfId="28012" xr:uid="{00000000-0005-0000-0000-0000676D0000}"/>
    <cellStyle name="Normal 5 21 8 6" xfId="28013" xr:uid="{00000000-0005-0000-0000-0000686D0000}"/>
    <cellStyle name="Normal 5 21 8 7" xfId="28014" xr:uid="{00000000-0005-0000-0000-0000696D0000}"/>
    <cellStyle name="Normal 5 21 8 8" xfId="28015" xr:uid="{00000000-0005-0000-0000-00006A6D0000}"/>
    <cellStyle name="Normal 5 21 8 9" xfId="28016" xr:uid="{00000000-0005-0000-0000-00006B6D0000}"/>
    <cellStyle name="Normal 5 21 9" xfId="28017" xr:uid="{00000000-0005-0000-0000-00006C6D0000}"/>
    <cellStyle name="Normal 5 21 9 10" xfId="28018" xr:uid="{00000000-0005-0000-0000-00006D6D0000}"/>
    <cellStyle name="Normal 5 21 9 11" xfId="28019" xr:uid="{00000000-0005-0000-0000-00006E6D0000}"/>
    <cellStyle name="Normal 5 21 9 12" xfId="28020" xr:uid="{00000000-0005-0000-0000-00006F6D0000}"/>
    <cellStyle name="Normal 5 21 9 2" xfId="28021" xr:uid="{00000000-0005-0000-0000-0000706D0000}"/>
    <cellStyle name="Normal 5 21 9 2 2" xfId="28022" xr:uid="{00000000-0005-0000-0000-0000716D0000}"/>
    <cellStyle name="Normal 5 21 9 2 3" xfId="28023" xr:uid="{00000000-0005-0000-0000-0000726D0000}"/>
    <cellStyle name="Normal 5 21 9 2 4" xfId="28024" xr:uid="{00000000-0005-0000-0000-0000736D0000}"/>
    <cellStyle name="Normal 5 21 9 2 5" xfId="28025" xr:uid="{00000000-0005-0000-0000-0000746D0000}"/>
    <cellStyle name="Normal 5 21 9 2 6" xfId="28026" xr:uid="{00000000-0005-0000-0000-0000756D0000}"/>
    <cellStyle name="Normal 5 21 9 2 7" xfId="28027" xr:uid="{00000000-0005-0000-0000-0000766D0000}"/>
    <cellStyle name="Normal 5 21 9 2 8" xfId="28028" xr:uid="{00000000-0005-0000-0000-0000776D0000}"/>
    <cellStyle name="Normal 5 21 9 3" xfId="28029" xr:uid="{00000000-0005-0000-0000-0000786D0000}"/>
    <cellStyle name="Normal 5 21 9 3 2" xfId="28030" xr:uid="{00000000-0005-0000-0000-0000796D0000}"/>
    <cellStyle name="Normal 5 21 9 3 3" xfId="28031" xr:uid="{00000000-0005-0000-0000-00007A6D0000}"/>
    <cellStyle name="Normal 5 21 9 3 4" xfId="28032" xr:uid="{00000000-0005-0000-0000-00007B6D0000}"/>
    <cellStyle name="Normal 5 21 9 3 5" xfId="28033" xr:uid="{00000000-0005-0000-0000-00007C6D0000}"/>
    <cellStyle name="Normal 5 21 9 3 6" xfId="28034" xr:uid="{00000000-0005-0000-0000-00007D6D0000}"/>
    <cellStyle name="Normal 5 21 9 3 7" xfId="28035" xr:uid="{00000000-0005-0000-0000-00007E6D0000}"/>
    <cellStyle name="Normal 5 21 9 3 8" xfId="28036" xr:uid="{00000000-0005-0000-0000-00007F6D0000}"/>
    <cellStyle name="Normal 5 21 9 4" xfId="28037" xr:uid="{00000000-0005-0000-0000-0000806D0000}"/>
    <cellStyle name="Normal 5 21 9 4 2" xfId="28038" xr:uid="{00000000-0005-0000-0000-0000816D0000}"/>
    <cellStyle name="Normal 5 21 9 4 3" xfId="28039" xr:uid="{00000000-0005-0000-0000-0000826D0000}"/>
    <cellStyle name="Normal 5 21 9 4 4" xfId="28040" xr:uid="{00000000-0005-0000-0000-0000836D0000}"/>
    <cellStyle name="Normal 5 21 9 4 5" xfId="28041" xr:uid="{00000000-0005-0000-0000-0000846D0000}"/>
    <cellStyle name="Normal 5 21 9 4 6" xfId="28042" xr:uid="{00000000-0005-0000-0000-0000856D0000}"/>
    <cellStyle name="Normal 5 21 9 4 7" xfId="28043" xr:uid="{00000000-0005-0000-0000-0000866D0000}"/>
    <cellStyle name="Normal 5 21 9 4 8" xfId="28044" xr:uid="{00000000-0005-0000-0000-0000876D0000}"/>
    <cellStyle name="Normal 5 21 9 5" xfId="28045" xr:uid="{00000000-0005-0000-0000-0000886D0000}"/>
    <cellStyle name="Normal 5 21 9 5 2" xfId="28046" xr:uid="{00000000-0005-0000-0000-0000896D0000}"/>
    <cellStyle name="Normal 5 21 9 5 3" xfId="28047" xr:uid="{00000000-0005-0000-0000-00008A6D0000}"/>
    <cellStyle name="Normal 5 21 9 5 4" xfId="28048" xr:uid="{00000000-0005-0000-0000-00008B6D0000}"/>
    <cellStyle name="Normal 5 21 9 5 5" xfId="28049" xr:uid="{00000000-0005-0000-0000-00008C6D0000}"/>
    <cellStyle name="Normal 5 21 9 5 6" xfId="28050" xr:uid="{00000000-0005-0000-0000-00008D6D0000}"/>
    <cellStyle name="Normal 5 21 9 5 7" xfId="28051" xr:uid="{00000000-0005-0000-0000-00008E6D0000}"/>
    <cellStyle name="Normal 5 21 9 5 8" xfId="28052" xr:uid="{00000000-0005-0000-0000-00008F6D0000}"/>
    <cellStyle name="Normal 5 21 9 6" xfId="28053" xr:uid="{00000000-0005-0000-0000-0000906D0000}"/>
    <cellStyle name="Normal 5 21 9 7" xfId="28054" xr:uid="{00000000-0005-0000-0000-0000916D0000}"/>
    <cellStyle name="Normal 5 21 9 8" xfId="28055" xr:uid="{00000000-0005-0000-0000-0000926D0000}"/>
    <cellStyle name="Normal 5 21 9 9" xfId="28056" xr:uid="{00000000-0005-0000-0000-0000936D0000}"/>
    <cellStyle name="Normal 5 22" xfId="28057" xr:uid="{00000000-0005-0000-0000-0000946D0000}"/>
    <cellStyle name="Normal 5 22 10" xfId="28058" xr:uid="{00000000-0005-0000-0000-0000956D0000}"/>
    <cellStyle name="Normal 5 22 10 10" xfId="28059" xr:uid="{00000000-0005-0000-0000-0000966D0000}"/>
    <cellStyle name="Normal 5 22 10 11" xfId="28060" xr:uid="{00000000-0005-0000-0000-0000976D0000}"/>
    <cellStyle name="Normal 5 22 10 12" xfId="28061" xr:uid="{00000000-0005-0000-0000-0000986D0000}"/>
    <cellStyle name="Normal 5 22 10 2" xfId="28062" xr:uid="{00000000-0005-0000-0000-0000996D0000}"/>
    <cellStyle name="Normal 5 22 10 2 2" xfId="28063" xr:uid="{00000000-0005-0000-0000-00009A6D0000}"/>
    <cellStyle name="Normal 5 22 10 2 3" xfId="28064" xr:uid="{00000000-0005-0000-0000-00009B6D0000}"/>
    <cellStyle name="Normal 5 22 10 2 4" xfId="28065" xr:uid="{00000000-0005-0000-0000-00009C6D0000}"/>
    <cellStyle name="Normal 5 22 10 2 5" xfId="28066" xr:uid="{00000000-0005-0000-0000-00009D6D0000}"/>
    <cellStyle name="Normal 5 22 10 2 6" xfId="28067" xr:uid="{00000000-0005-0000-0000-00009E6D0000}"/>
    <cellStyle name="Normal 5 22 10 2 7" xfId="28068" xr:uid="{00000000-0005-0000-0000-00009F6D0000}"/>
    <cellStyle name="Normal 5 22 10 2 8" xfId="28069" xr:uid="{00000000-0005-0000-0000-0000A06D0000}"/>
    <cellStyle name="Normal 5 22 10 3" xfId="28070" xr:uid="{00000000-0005-0000-0000-0000A16D0000}"/>
    <cellStyle name="Normal 5 22 10 3 2" xfId="28071" xr:uid="{00000000-0005-0000-0000-0000A26D0000}"/>
    <cellStyle name="Normal 5 22 10 3 3" xfId="28072" xr:uid="{00000000-0005-0000-0000-0000A36D0000}"/>
    <cellStyle name="Normal 5 22 10 3 4" xfId="28073" xr:uid="{00000000-0005-0000-0000-0000A46D0000}"/>
    <cellStyle name="Normal 5 22 10 3 5" xfId="28074" xr:uid="{00000000-0005-0000-0000-0000A56D0000}"/>
    <cellStyle name="Normal 5 22 10 3 6" xfId="28075" xr:uid="{00000000-0005-0000-0000-0000A66D0000}"/>
    <cellStyle name="Normal 5 22 10 3 7" xfId="28076" xr:uid="{00000000-0005-0000-0000-0000A76D0000}"/>
    <cellStyle name="Normal 5 22 10 3 8" xfId="28077" xr:uid="{00000000-0005-0000-0000-0000A86D0000}"/>
    <cellStyle name="Normal 5 22 10 4" xfId="28078" xr:uid="{00000000-0005-0000-0000-0000A96D0000}"/>
    <cellStyle name="Normal 5 22 10 4 2" xfId="28079" xr:uid="{00000000-0005-0000-0000-0000AA6D0000}"/>
    <cellStyle name="Normal 5 22 10 4 3" xfId="28080" xr:uid="{00000000-0005-0000-0000-0000AB6D0000}"/>
    <cellStyle name="Normal 5 22 10 4 4" xfId="28081" xr:uid="{00000000-0005-0000-0000-0000AC6D0000}"/>
    <cellStyle name="Normal 5 22 10 4 5" xfId="28082" xr:uid="{00000000-0005-0000-0000-0000AD6D0000}"/>
    <cellStyle name="Normal 5 22 10 4 6" xfId="28083" xr:uid="{00000000-0005-0000-0000-0000AE6D0000}"/>
    <cellStyle name="Normal 5 22 10 4 7" xfId="28084" xr:uid="{00000000-0005-0000-0000-0000AF6D0000}"/>
    <cellStyle name="Normal 5 22 10 4 8" xfId="28085" xr:uid="{00000000-0005-0000-0000-0000B06D0000}"/>
    <cellStyle name="Normal 5 22 10 5" xfId="28086" xr:uid="{00000000-0005-0000-0000-0000B16D0000}"/>
    <cellStyle name="Normal 5 22 10 5 2" xfId="28087" xr:uid="{00000000-0005-0000-0000-0000B26D0000}"/>
    <cellStyle name="Normal 5 22 10 5 3" xfId="28088" xr:uid="{00000000-0005-0000-0000-0000B36D0000}"/>
    <cellStyle name="Normal 5 22 10 5 4" xfId="28089" xr:uid="{00000000-0005-0000-0000-0000B46D0000}"/>
    <cellStyle name="Normal 5 22 10 5 5" xfId="28090" xr:uid="{00000000-0005-0000-0000-0000B56D0000}"/>
    <cellStyle name="Normal 5 22 10 5 6" xfId="28091" xr:uid="{00000000-0005-0000-0000-0000B66D0000}"/>
    <cellStyle name="Normal 5 22 10 5 7" xfId="28092" xr:uid="{00000000-0005-0000-0000-0000B76D0000}"/>
    <cellStyle name="Normal 5 22 10 5 8" xfId="28093" xr:uid="{00000000-0005-0000-0000-0000B86D0000}"/>
    <cellStyle name="Normal 5 22 10 6" xfId="28094" xr:uid="{00000000-0005-0000-0000-0000B96D0000}"/>
    <cellStyle name="Normal 5 22 10 7" xfId="28095" xr:uid="{00000000-0005-0000-0000-0000BA6D0000}"/>
    <cellStyle name="Normal 5 22 10 8" xfId="28096" xr:uid="{00000000-0005-0000-0000-0000BB6D0000}"/>
    <cellStyle name="Normal 5 22 10 9" xfId="28097" xr:uid="{00000000-0005-0000-0000-0000BC6D0000}"/>
    <cellStyle name="Normal 5 22 11" xfId="28098" xr:uid="{00000000-0005-0000-0000-0000BD6D0000}"/>
    <cellStyle name="Normal 5 22 11 10" xfId="28099" xr:uid="{00000000-0005-0000-0000-0000BE6D0000}"/>
    <cellStyle name="Normal 5 22 11 11" xfId="28100" xr:uid="{00000000-0005-0000-0000-0000BF6D0000}"/>
    <cellStyle name="Normal 5 22 11 12" xfId="28101" xr:uid="{00000000-0005-0000-0000-0000C06D0000}"/>
    <cellStyle name="Normal 5 22 11 2" xfId="28102" xr:uid="{00000000-0005-0000-0000-0000C16D0000}"/>
    <cellStyle name="Normal 5 22 11 2 2" xfId="28103" xr:uid="{00000000-0005-0000-0000-0000C26D0000}"/>
    <cellStyle name="Normal 5 22 11 2 3" xfId="28104" xr:uid="{00000000-0005-0000-0000-0000C36D0000}"/>
    <cellStyle name="Normal 5 22 11 2 4" xfId="28105" xr:uid="{00000000-0005-0000-0000-0000C46D0000}"/>
    <cellStyle name="Normal 5 22 11 2 5" xfId="28106" xr:uid="{00000000-0005-0000-0000-0000C56D0000}"/>
    <cellStyle name="Normal 5 22 11 2 6" xfId="28107" xr:uid="{00000000-0005-0000-0000-0000C66D0000}"/>
    <cellStyle name="Normal 5 22 11 2 7" xfId="28108" xr:uid="{00000000-0005-0000-0000-0000C76D0000}"/>
    <cellStyle name="Normal 5 22 11 2 8" xfId="28109" xr:uid="{00000000-0005-0000-0000-0000C86D0000}"/>
    <cellStyle name="Normal 5 22 11 3" xfId="28110" xr:uid="{00000000-0005-0000-0000-0000C96D0000}"/>
    <cellStyle name="Normal 5 22 11 3 2" xfId="28111" xr:uid="{00000000-0005-0000-0000-0000CA6D0000}"/>
    <cellStyle name="Normal 5 22 11 3 3" xfId="28112" xr:uid="{00000000-0005-0000-0000-0000CB6D0000}"/>
    <cellStyle name="Normal 5 22 11 3 4" xfId="28113" xr:uid="{00000000-0005-0000-0000-0000CC6D0000}"/>
    <cellStyle name="Normal 5 22 11 3 5" xfId="28114" xr:uid="{00000000-0005-0000-0000-0000CD6D0000}"/>
    <cellStyle name="Normal 5 22 11 3 6" xfId="28115" xr:uid="{00000000-0005-0000-0000-0000CE6D0000}"/>
    <cellStyle name="Normal 5 22 11 3 7" xfId="28116" xr:uid="{00000000-0005-0000-0000-0000CF6D0000}"/>
    <cellStyle name="Normal 5 22 11 3 8" xfId="28117" xr:uid="{00000000-0005-0000-0000-0000D06D0000}"/>
    <cellStyle name="Normal 5 22 11 4" xfId="28118" xr:uid="{00000000-0005-0000-0000-0000D16D0000}"/>
    <cellStyle name="Normal 5 22 11 4 2" xfId="28119" xr:uid="{00000000-0005-0000-0000-0000D26D0000}"/>
    <cellStyle name="Normal 5 22 11 4 3" xfId="28120" xr:uid="{00000000-0005-0000-0000-0000D36D0000}"/>
    <cellStyle name="Normal 5 22 11 4 4" xfId="28121" xr:uid="{00000000-0005-0000-0000-0000D46D0000}"/>
    <cellStyle name="Normal 5 22 11 4 5" xfId="28122" xr:uid="{00000000-0005-0000-0000-0000D56D0000}"/>
    <cellStyle name="Normal 5 22 11 4 6" xfId="28123" xr:uid="{00000000-0005-0000-0000-0000D66D0000}"/>
    <cellStyle name="Normal 5 22 11 4 7" xfId="28124" xr:uid="{00000000-0005-0000-0000-0000D76D0000}"/>
    <cellStyle name="Normal 5 22 11 4 8" xfId="28125" xr:uid="{00000000-0005-0000-0000-0000D86D0000}"/>
    <cellStyle name="Normal 5 22 11 5" xfId="28126" xr:uid="{00000000-0005-0000-0000-0000D96D0000}"/>
    <cellStyle name="Normal 5 22 11 5 2" xfId="28127" xr:uid="{00000000-0005-0000-0000-0000DA6D0000}"/>
    <cellStyle name="Normal 5 22 11 5 3" xfId="28128" xr:uid="{00000000-0005-0000-0000-0000DB6D0000}"/>
    <cellStyle name="Normal 5 22 11 5 4" xfId="28129" xr:uid="{00000000-0005-0000-0000-0000DC6D0000}"/>
    <cellStyle name="Normal 5 22 11 5 5" xfId="28130" xr:uid="{00000000-0005-0000-0000-0000DD6D0000}"/>
    <cellStyle name="Normal 5 22 11 5 6" xfId="28131" xr:uid="{00000000-0005-0000-0000-0000DE6D0000}"/>
    <cellStyle name="Normal 5 22 11 5 7" xfId="28132" xr:uid="{00000000-0005-0000-0000-0000DF6D0000}"/>
    <cellStyle name="Normal 5 22 11 5 8" xfId="28133" xr:uid="{00000000-0005-0000-0000-0000E06D0000}"/>
    <cellStyle name="Normal 5 22 11 6" xfId="28134" xr:uid="{00000000-0005-0000-0000-0000E16D0000}"/>
    <cellStyle name="Normal 5 22 11 7" xfId="28135" xr:uid="{00000000-0005-0000-0000-0000E26D0000}"/>
    <cellStyle name="Normal 5 22 11 8" xfId="28136" xr:uid="{00000000-0005-0000-0000-0000E36D0000}"/>
    <cellStyle name="Normal 5 22 11 9" xfId="28137" xr:uid="{00000000-0005-0000-0000-0000E46D0000}"/>
    <cellStyle name="Normal 5 22 12" xfId="28138" xr:uid="{00000000-0005-0000-0000-0000E56D0000}"/>
    <cellStyle name="Normal 5 22 12 10" xfId="28139" xr:uid="{00000000-0005-0000-0000-0000E66D0000}"/>
    <cellStyle name="Normal 5 22 12 11" xfId="28140" xr:uid="{00000000-0005-0000-0000-0000E76D0000}"/>
    <cellStyle name="Normal 5 22 12 12" xfId="28141" xr:uid="{00000000-0005-0000-0000-0000E86D0000}"/>
    <cellStyle name="Normal 5 22 12 2" xfId="28142" xr:uid="{00000000-0005-0000-0000-0000E96D0000}"/>
    <cellStyle name="Normal 5 22 12 2 2" xfId="28143" xr:uid="{00000000-0005-0000-0000-0000EA6D0000}"/>
    <cellStyle name="Normal 5 22 12 2 3" xfId="28144" xr:uid="{00000000-0005-0000-0000-0000EB6D0000}"/>
    <cellStyle name="Normal 5 22 12 2 4" xfId="28145" xr:uid="{00000000-0005-0000-0000-0000EC6D0000}"/>
    <cellStyle name="Normal 5 22 12 2 5" xfId="28146" xr:uid="{00000000-0005-0000-0000-0000ED6D0000}"/>
    <cellStyle name="Normal 5 22 12 2 6" xfId="28147" xr:uid="{00000000-0005-0000-0000-0000EE6D0000}"/>
    <cellStyle name="Normal 5 22 12 2 7" xfId="28148" xr:uid="{00000000-0005-0000-0000-0000EF6D0000}"/>
    <cellStyle name="Normal 5 22 12 2 8" xfId="28149" xr:uid="{00000000-0005-0000-0000-0000F06D0000}"/>
    <cellStyle name="Normal 5 22 12 3" xfId="28150" xr:uid="{00000000-0005-0000-0000-0000F16D0000}"/>
    <cellStyle name="Normal 5 22 12 3 2" xfId="28151" xr:uid="{00000000-0005-0000-0000-0000F26D0000}"/>
    <cellStyle name="Normal 5 22 12 3 3" xfId="28152" xr:uid="{00000000-0005-0000-0000-0000F36D0000}"/>
    <cellStyle name="Normal 5 22 12 3 4" xfId="28153" xr:uid="{00000000-0005-0000-0000-0000F46D0000}"/>
    <cellStyle name="Normal 5 22 12 3 5" xfId="28154" xr:uid="{00000000-0005-0000-0000-0000F56D0000}"/>
    <cellStyle name="Normal 5 22 12 3 6" xfId="28155" xr:uid="{00000000-0005-0000-0000-0000F66D0000}"/>
    <cellStyle name="Normal 5 22 12 3 7" xfId="28156" xr:uid="{00000000-0005-0000-0000-0000F76D0000}"/>
    <cellStyle name="Normal 5 22 12 3 8" xfId="28157" xr:uid="{00000000-0005-0000-0000-0000F86D0000}"/>
    <cellStyle name="Normal 5 22 12 4" xfId="28158" xr:uid="{00000000-0005-0000-0000-0000F96D0000}"/>
    <cellStyle name="Normal 5 22 12 4 2" xfId="28159" xr:uid="{00000000-0005-0000-0000-0000FA6D0000}"/>
    <cellStyle name="Normal 5 22 12 4 3" xfId="28160" xr:uid="{00000000-0005-0000-0000-0000FB6D0000}"/>
    <cellStyle name="Normal 5 22 12 4 4" xfId="28161" xr:uid="{00000000-0005-0000-0000-0000FC6D0000}"/>
    <cellStyle name="Normal 5 22 12 4 5" xfId="28162" xr:uid="{00000000-0005-0000-0000-0000FD6D0000}"/>
    <cellStyle name="Normal 5 22 12 4 6" xfId="28163" xr:uid="{00000000-0005-0000-0000-0000FE6D0000}"/>
    <cellStyle name="Normal 5 22 12 4 7" xfId="28164" xr:uid="{00000000-0005-0000-0000-0000FF6D0000}"/>
    <cellStyle name="Normal 5 22 12 4 8" xfId="28165" xr:uid="{00000000-0005-0000-0000-0000006E0000}"/>
    <cellStyle name="Normal 5 22 12 5" xfId="28166" xr:uid="{00000000-0005-0000-0000-0000016E0000}"/>
    <cellStyle name="Normal 5 22 12 5 2" xfId="28167" xr:uid="{00000000-0005-0000-0000-0000026E0000}"/>
    <cellStyle name="Normal 5 22 12 5 3" xfId="28168" xr:uid="{00000000-0005-0000-0000-0000036E0000}"/>
    <cellStyle name="Normal 5 22 12 5 4" xfId="28169" xr:uid="{00000000-0005-0000-0000-0000046E0000}"/>
    <cellStyle name="Normal 5 22 12 5 5" xfId="28170" xr:uid="{00000000-0005-0000-0000-0000056E0000}"/>
    <cellStyle name="Normal 5 22 12 5 6" xfId="28171" xr:uid="{00000000-0005-0000-0000-0000066E0000}"/>
    <cellStyle name="Normal 5 22 12 5 7" xfId="28172" xr:uid="{00000000-0005-0000-0000-0000076E0000}"/>
    <cellStyle name="Normal 5 22 12 5 8" xfId="28173" xr:uid="{00000000-0005-0000-0000-0000086E0000}"/>
    <cellStyle name="Normal 5 22 12 6" xfId="28174" xr:uid="{00000000-0005-0000-0000-0000096E0000}"/>
    <cellStyle name="Normal 5 22 12 7" xfId="28175" xr:uid="{00000000-0005-0000-0000-00000A6E0000}"/>
    <cellStyle name="Normal 5 22 12 8" xfId="28176" xr:uid="{00000000-0005-0000-0000-00000B6E0000}"/>
    <cellStyle name="Normal 5 22 12 9" xfId="28177" xr:uid="{00000000-0005-0000-0000-00000C6E0000}"/>
    <cellStyle name="Normal 5 22 13" xfId="28178" xr:uid="{00000000-0005-0000-0000-00000D6E0000}"/>
    <cellStyle name="Normal 5 22 13 10" xfId="28179" xr:uid="{00000000-0005-0000-0000-00000E6E0000}"/>
    <cellStyle name="Normal 5 22 13 11" xfId="28180" xr:uid="{00000000-0005-0000-0000-00000F6E0000}"/>
    <cellStyle name="Normal 5 22 13 12" xfId="28181" xr:uid="{00000000-0005-0000-0000-0000106E0000}"/>
    <cellStyle name="Normal 5 22 13 2" xfId="28182" xr:uid="{00000000-0005-0000-0000-0000116E0000}"/>
    <cellStyle name="Normal 5 22 13 2 2" xfId="28183" xr:uid="{00000000-0005-0000-0000-0000126E0000}"/>
    <cellStyle name="Normal 5 22 13 2 3" xfId="28184" xr:uid="{00000000-0005-0000-0000-0000136E0000}"/>
    <cellStyle name="Normal 5 22 13 2 4" xfId="28185" xr:uid="{00000000-0005-0000-0000-0000146E0000}"/>
    <cellStyle name="Normal 5 22 13 2 5" xfId="28186" xr:uid="{00000000-0005-0000-0000-0000156E0000}"/>
    <cellStyle name="Normal 5 22 13 2 6" xfId="28187" xr:uid="{00000000-0005-0000-0000-0000166E0000}"/>
    <cellStyle name="Normal 5 22 13 2 7" xfId="28188" xr:uid="{00000000-0005-0000-0000-0000176E0000}"/>
    <cellStyle name="Normal 5 22 13 2 8" xfId="28189" xr:uid="{00000000-0005-0000-0000-0000186E0000}"/>
    <cellStyle name="Normal 5 22 13 3" xfId="28190" xr:uid="{00000000-0005-0000-0000-0000196E0000}"/>
    <cellStyle name="Normal 5 22 13 3 2" xfId="28191" xr:uid="{00000000-0005-0000-0000-00001A6E0000}"/>
    <cellStyle name="Normal 5 22 13 3 3" xfId="28192" xr:uid="{00000000-0005-0000-0000-00001B6E0000}"/>
    <cellStyle name="Normal 5 22 13 3 4" xfId="28193" xr:uid="{00000000-0005-0000-0000-00001C6E0000}"/>
    <cellStyle name="Normal 5 22 13 3 5" xfId="28194" xr:uid="{00000000-0005-0000-0000-00001D6E0000}"/>
    <cellStyle name="Normal 5 22 13 3 6" xfId="28195" xr:uid="{00000000-0005-0000-0000-00001E6E0000}"/>
    <cellStyle name="Normal 5 22 13 3 7" xfId="28196" xr:uid="{00000000-0005-0000-0000-00001F6E0000}"/>
    <cellStyle name="Normal 5 22 13 3 8" xfId="28197" xr:uid="{00000000-0005-0000-0000-0000206E0000}"/>
    <cellStyle name="Normal 5 22 13 4" xfId="28198" xr:uid="{00000000-0005-0000-0000-0000216E0000}"/>
    <cellStyle name="Normal 5 22 13 4 2" xfId="28199" xr:uid="{00000000-0005-0000-0000-0000226E0000}"/>
    <cellStyle name="Normal 5 22 13 4 3" xfId="28200" xr:uid="{00000000-0005-0000-0000-0000236E0000}"/>
    <cellStyle name="Normal 5 22 13 4 4" xfId="28201" xr:uid="{00000000-0005-0000-0000-0000246E0000}"/>
    <cellStyle name="Normal 5 22 13 4 5" xfId="28202" xr:uid="{00000000-0005-0000-0000-0000256E0000}"/>
    <cellStyle name="Normal 5 22 13 4 6" xfId="28203" xr:uid="{00000000-0005-0000-0000-0000266E0000}"/>
    <cellStyle name="Normal 5 22 13 4 7" xfId="28204" xr:uid="{00000000-0005-0000-0000-0000276E0000}"/>
    <cellStyle name="Normal 5 22 13 4 8" xfId="28205" xr:uid="{00000000-0005-0000-0000-0000286E0000}"/>
    <cellStyle name="Normal 5 22 13 5" xfId="28206" xr:uid="{00000000-0005-0000-0000-0000296E0000}"/>
    <cellStyle name="Normal 5 22 13 5 2" xfId="28207" xr:uid="{00000000-0005-0000-0000-00002A6E0000}"/>
    <cellStyle name="Normal 5 22 13 5 3" xfId="28208" xr:uid="{00000000-0005-0000-0000-00002B6E0000}"/>
    <cellStyle name="Normal 5 22 13 5 4" xfId="28209" xr:uid="{00000000-0005-0000-0000-00002C6E0000}"/>
    <cellStyle name="Normal 5 22 13 5 5" xfId="28210" xr:uid="{00000000-0005-0000-0000-00002D6E0000}"/>
    <cellStyle name="Normal 5 22 13 5 6" xfId="28211" xr:uid="{00000000-0005-0000-0000-00002E6E0000}"/>
    <cellStyle name="Normal 5 22 13 5 7" xfId="28212" xr:uid="{00000000-0005-0000-0000-00002F6E0000}"/>
    <cellStyle name="Normal 5 22 13 5 8" xfId="28213" xr:uid="{00000000-0005-0000-0000-0000306E0000}"/>
    <cellStyle name="Normal 5 22 13 6" xfId="28214" xr:uid="{00000000-0005-0000-0000-0000316E0000}"/>
    <cellStyle name="Normal 5 22 13 7" xfId="28215" xr:uid="{00000000-0005-0000-0000-0000326E0000}"/>
    <cellStyle name="Normal 5 22 13 8" xfId="28216" xr:uid="{00000000-0005-0000-0000-0000336E0000}"/>
    <cellStyle name="Normal 5 22 13 9" xfId="28217" xr:uid="{00000000-0005-0000-0000-0000346E0000}"/>
    <cellStyle name="Normal 5 22 14" xfId="28218" xr:uid="{00000000-0005-0000-0000-0000356E0000}"/>
    <cellStyle name="Normal 5 22 14 10" xfId="28219" xr:uid="{00000000-0005-0000-0000-0000366E0000}"/>
    <cellStyle name="Normal 5 22 14 11" xfId="28220" xr:uid="{00000000-0005-0000-0000-0000376E0000}"/>
    <cellStyle name="Normal 5 22 14 12" xfId="28221" xr:uid="{00000000-0005-0000-0000-0000386E0000}"/>
    <cellStyle name="Normal 5 22 14 2" xfId="28222" xr:uid="{00000000-0005-0000-0000-0000396E0000}"/>
    <cellStyle name="Normal 5 22 14 2 2" xfId="28223" xr:uid="{00000000-0005-0000-0000-00003A6E0000}"/>
    <cellStyle name="Normal 5 22 14 2 3" xfId="28224" xr:uid="{00000000-0005-0000-0000-00003B6E0000}"/>
    <cellStyle name="Normal 5 22 14 2 4" xfId="28225" xr:uid="{00000000-0005-0000-0000-00003C6E0000}"/>
    <cellStyle name="Normal 5 22 14 2 5" xfId="28226" xr:uid="{00000000-0005-0000-0000-00003D6E0000}"/>
    <cellStyle name="Normal 5 22 14 2 6" xfId="28227" xr:uid="{00000000-0005-0000-0000-00003E6E0000}"/>
    <cellStyle name="Normal 5 22 14 2 7" xfId="28228" xr:uid="{00000000-0005-0000-0000-00003F6E0000}"/>
    <cellStyle name="Normal 5 22 14 2 8" xfId="28229" xr:uid="{00000000-0005-0000-0000-0000406E0000}"/>
    <cellStyle name="Normal 5 22 14 3" xfId="28230" xr:uid="{00000000-0005-0000-0000-0000416E0000}"/>
    <cellStyle name="Normal 5 22 14 3 2" xfId="28231" xr:uid="{00000000-0005-0000-0000-0000426E0000}"/>
    <cellStyle name="Normal 5 22 14 3 3" xfId="28232" xr:uid="{00000000-0005-0000-0000-0000436E0000}"/>
    <cellStyle name="Normal 5 22 14 3 4" xfId="28233" xr:uid="{00000000-0005-0000-0000-0000446E0000}"/>
    <cellStyle name="Normal 5 22 14 3 5" xfId="28234" xr:uid="{00000000-0005-0000-0000-0000456E0000}"/>
    <cellStyle name="Normal 5 22 14 3 6" xfId="28235" xr:uid="{00000000-0005-0000-0000-0000466E0000}"/>
    <cellStyle name="Normal 5 22 14 3 7" xfId="28236" xr:uid="{00000000-0005-0000-0000-0000476E0000}"/>
    <cellStyle name="Normal 5 22 14 3 8" xfId="28237" xr:uid="{00000000-0005-0000-0000-0000486E0000}"/>
    <cellStyle name="Normal 5 22 14 4" xfId="28238" xr:uid="{00000000-0005-0000-0000-0000496E0000}"/>
    <cellStyle name="Normal 5 22 14 4 2" xfId="28239" xr:uid="{00000000-0005-0000-0000-00004A6E0000}"/>
    <cellStyle name="Normal 5 22 14 4 3" xfId="28240" xr:uid="{00000000-0005-0000-0000-00004B6E0000}"/>
    <cellStyle name="Normal 5 22 14 4 4" xfId="28241" xr:uid="{00000000-0005-0000-0000-00004C6E0000}"/>
    <cellStyle name="Normal 5 22 14 4 5" xfId="28242" xr:uid="{00000000-0005-0000-0000-00004D6E0000}"/>
    <cellStyle name="Normal 5 22 14 4 6" xfId="28243" xr:uid="{00000000-0005-0000-0000-00004E6E0000}"/>
    <cellStyle name="Normal 5 22 14 4 7" xfId="28244" xr:uid="{00000000-0005-0000-0000-00004F6E0000}"/>
    <cellStyle name="Normal 5 22 14 4 8" xfId="28245" xr:uid="{00000000-0005-0000-0000-0000506E0000}"/>
    <cellStyle name="Normal 5 22 14 5" xfId="28246" xr:uid="{00000000-0005-0000-0000-0000516E0000}"/>
    <cellStyle name="Normal 5 22 14 5 2" xfId="28247" xr:uid="{00000000-0005-0000-0000-0000526E0000}"/>
    <cellStyle name="Normal 5 22 14 5 3" xfId="28248" xr:uid="{00000000-0005-0000-0000-0000536E0000}"/>
    <cellStyle name="Normal 5 22 14 5 4" xfId="28249" xr:uid="{00000000-0005-0000-0000-0000546E0000}"/>
    <cellStyle name="Normal 5 22 14 5 5" xfId="28250" xr:uid="{00000000-0005-0000-0000-0000556E0000}"/>
    <cellStyle name="Normal 5 22 14 5 6" xfId="28251" xr:uid="{00000000-0005-0000-0000-0000566E0000}"/>
    <cellStyle name="Normal 5 22 14 5 7" xfId="28252" xr:uid="{00000000-0005-0000-0000-0000576E0000}"/>
    <cellStyle name="Normal 5 22 14 5 8" xfId="28253" xr:uid="{00000000-0005-0000-0000-0000586E0000}"/>
    <cellStyle name="Normal 5 22 14 6" xfId="28254" xr:uid="{00000000-0005-0000-0000-0000596E0000}"/>
    <cellStyle name="Normal 5 22 14 7" xfId="28255" xr:uid="{00000000-0005-0000-0000-00005A6E0000}"/>
    <cellStyle name="Normal 5 22 14 8" xfId="28256" xr:uid="{00000000-0005-0000-0000-00005B6E0000}"/>
    <cellStyle name="Normal 5 22 14 9" xfId="28257" xr:uid="{00000000-0005-0000-0000-00005C6E0000}"/>
    <cellStyle name="Normal 5 22 15" xfId="28258" xr:uid="{00000000-0005-0000-0000-00005D6E0000}"/>
    <cellStyle name="Normal 5 22 15 10" xfId="28259" xr:uid="{00000000-0005-0000-0000-00005E6E0000}"/>
    <cellStyle name="Normal 5 22 15 11" xfId="28260" xr:uid="{00000000-0005-0000-0000-00005F6E0000}"/>
    <cellStyle name="Normal 5 22 15 12" xfId="28261" xr:uid="{00000000-0005-0000-0000-0000606E0000}"/>
    <cellStyle name="Normal 5 22 15 2" xfId="28262" xr:uid="{00000000-0005-0000-0000-0000616E0000}"/>
    <cellStyle name="Normal 5 22 15 2 2" xfId="28263" xr:uid="{00000000-0005-0000-0000-0000626E0000}"/>
    <cellStyle name="Normal 5 22 15 2 3" xfId="28264" xr:uid="{00000000-0005-0000-0000-0000636E0000}"/>
    <cellStyle name="Normal 5 22 15 2 4" xfId="28265" xr:uid="{00000000-0005-0000-0000-0000646E0000}"/>
    <cellStyle name="Normal 5 22 15 2 5" xfId="28266" xr:uid="{00000000-0005-0000-0000-0000656E0000}"/>
    <cellStyle name="Normal 5 22 15 2 6" xfId="28267" xr:uid="{00000000-0005-0000-0000-0000666E0000}"/>
    <cellStyle name="Normal 5 22 15 2 7" xfId="28268" xr:uid="{00000000-0005-0000-0000-0000676E0000}"/>
    <cellStyle name="Normal 5 22 15 2 8" xfId="28269" xr:uid="{00000000-0005-0000-0000-0000686E0000}"/>
    <cellStyle name="Normal 5 22 15 3" xfId="28270" xr:uid="{00000000-0005-0000-0000-0000696E0000}"/>
    <cellStyle name="Normal 5 22 15 3 2" xfId="28271" xr:uid="{00000000-0005-0000-0000-00006A6E0000}"/>
    <cellStyle name="Normal 5 22 15 3 3" xfId="28272" xr:uid="{00000000-0005-0000-0000-00006B6E0000}"/>
    <cellStyle name="Normal 5 22 15 3 4" xfId="28273" xr:uid="{00000000-0005-0000-0000-00006C6E0000}"/>
    <cellStyle name="Normal 5 22 15 3 5" xfId="28274" xr:uid="{00000000-0005-0000-0000-00006D6E0000}"/>
    <cellStyle name="Normal 5 22 15 3 6" xfId="28275" xr:uid="{00000000-0005-0000-0000-00006E6E0000}"/>
    <cellStyle name="Normal 5 22 15 3 7" xfId="28276" xr:uid="{00000000-0005-0000-0000-00006F6E0000}"/>
    <cellStyle name="Normal 5 22 15 3 8" xfId="28277" xr:uid="{00000000-0005-0000-0000-0000706E0000}"/>
    <cellStyle name="Normal 5 22 15 4" xfId="28278" xr:uid="{00000000-0005-0000-0000-0000716E0000}"/>
    <cellStyle name="Normal 5 22 15 4 2" xfId="28279" xr:uid="{00000000-0005-0000-0000-0000726E0000}"/>
    <cellStyle name="Normal 5 22 15 4 3" xfId="28280" xr:uid="{00000000-0005-0000-0000-0000736E0000}"/>
    <cellStyle name="Normal 5 22 15 4 4" xfId="28281" xr:uid="{00000000-0005-0000-0000-0000746E0000}"/>
    <cellStyle name="Normal 5 22 15 4 5" xfId="28282" xr:uid="{00000000-0005-0000-0000-0000756E0000}"/>
    <cellStyle name="Normal 5 22 15 4 6" xfId="28283" xr:uid="{00000000-0005-0000-0000-0000766E0000}"/>
    <cellStyle name="Normal 5 22 15 4 7" xfId="28284" xr:uid="{00000000-0005-0000-0000-0000776E0000}"/>
    <cellStyle name="Normal 5 22 15 4 8" xfId="28285" xr:uid="{00000000-0005-0000-0000-0000786E0000}"/>
    <cellStyle name="Normal 5 22 15 5" xfId="28286" xr:uid="{00000000-0005-0000-0000-0000796E0000}"/>
    <cellStyle name="Normal 5 22 15 5 2" xfId="28287" xr:uid="{00000000-0005-0000-0000-00007A6E0000}"/>
    <cellStyle name="Normal 5 22 15 5 3" xfId="28288" xr:uid="{00000000-0005-0000-0000-00007B6E0000}"/>
    <cellStyle name="Normal 5 22 15 5 4" xfId="28289" xr:uid="{00000000-0005-0000-0000-00007C6E0000}"/>
    <cellStyle name="Normal 5 22 15 5 5" xfId="28290" xr:uid="{00000000-0005-0000-0000-00007D6E0000}"/>
    <cellStyle name="Normal 5 22 15 5 6" xfId="28291" xr:uid="{00000000-0005-0000-0000-00007E6E0000}"/>
    <cellStyle name="Normal 5 22 15 5 7" xfId="28292" xr:uid="{00000000-0005-0000-0000-00007F6E0000}"/>
    <cellStyle name="Normal 5 22 15 5 8" xfId="28293" xr:uid="{00000000-0005-0000-0000-0000806E0000}"/>
    <cellStyle name="Normal 5 22 15 6" xfId="28294" xr:uid="{00000000-0005-0000-0000-0000816E0000}"/>
    <cellStyle name="Normal 5 22 15 7" xfId="28295" xr:uid="{00000000-0005-0000-0000-0000826E0000}"/>
    <cellStyle name="Normal 5 22 15 8" xfId="28296" xr:uid="{00000000-0005-0000-0000-0000836E0000}"/>
    <cellStyle name="Normal 5 22 15 9" xfId="28297" xr:uid="{00000000-0005-0000-0000-0000846E0000}"/>
    <cellStyle name="Normal 5 22 16" xfId="28298" xr:uid="{00000000-0005-0000-0000-0000856E0000}"/>
    <cellStyle name="Normal 5 22 16 10" xfId="28299" xr:uid="{00000000-0005-0000-0000-0000866E0000}"/>
    <cellStyle name="Normal 5 22 16 11" xfId="28300" xr:uid="{00000000-0005-0000-0000-0000876E0000}"/>
    <cellStyle name="Normal 5 22 16 12" xfId="28301" xr:uid="{00000000-0005-0000-0000-0000886E0000}"/>
    <cellStyle name="Normal 5 22 16 2" xfId="28302" xr:uid="{00000000-0005-0000-0000-0000896E0000}"/>
    <cellStyle name="Normal 5 22 16 2 2" xfId="28303" xr:uid="{00000000-0005-0000-0000-00008A6E0000}"/>
    <cellStyle name="Normal 5 22 16 2 3" xfId="28304" xr:uid="{00000000-0005-0000-0000-00008B6E0000}"/>
    <cellStyle name="Normal 5 22 16 2 4" xfId="28305" xr:uid="{00000000-0005-0000-0000-00008C6E0000}"/>
    <cellStyle name="Normal 5 22 16 2 5" xfId="28306" xr:uid="{00000000-0005-0000-0000-00008D6E0000}"/>
    <cellStyle name="Normal 5 22 16 2 6" xfId="28307" xr:uid="{00000000-0005-0000-0000-00008E6E0000}"/>
    <cellStyle name="Normal 5 22 16 2 7" xfId="28308" xr:uid="{00000000-0005-0000-0000-00008F6E0000}"/>
    <cellStyle name="Normal 5 22 16 2 8" xfId="28309" xr:uid="{00000000-0005-0000-0000-0000906E0000}"/>
    <cellStyle name="Normal 5 22 16 3" xfId="28310" xr:uid="{00000000-0005-0000-0000-0000916E0000}"/>
    <cellStyle name="Normal 5 22 16 3 2" xfId="28311" xr:uid="{00000000-0005-0000-0000-0000926E0000}"/>
    <cellStyle name="Normal 5 22 16 3 3" xfId="28312" xr:uid="{00000000-0005-0000-0000-0000936E0000}"/>
    <cellStyle name="Normal 5 22 16 3 4" xfId="28313" xr:uid="{00000000-0005-0000-0000-0000946E0000}"/>
    <cellStyle name="Normal 5 22 16 3 5" xfId="28314" xr:uid="{00000000-0005-0000-0000-0000956E0000}"/>
    <cellStyle name="Normal 5 22 16 3 6" xfId="28315" xr:uid="{00000000-0005-0000-0000-0000966E0000}"/>
    <cellStyle name="Normal 5 22 16 3 7" xfId="28316" xr:uid="{00000000-0005-0000-0000-0000976E0000}"/>
    <cellStyle name="Normal 5 22 16 3 8" xfId="28317" xr:uid="{00000000-0005-0000-0000-0000986E0000}"/>
    <cellStyle name="Normal 5 22 16 4" xfId="28318" xr:uid="{00000000-0005-0000-0000-0000996E0000}"/>
    <cellStyle name="Normal 5 22 16 4 2" xfId="28319" xr:uid="{00000000-0005-0000-0000-00009A6E0000}"/>
    <cellStyle name="Normal 5 22 16 4 3" xfId="28320" xr:uid="{00000000-0005-0000-0000-00009B6E0000}"/>
    <cellStyle name="Normal 5 22 16 4 4" xfId="28321" xr:uid="{00000000-0005-0000-0000-00009C6E0000}"/>
    <cellStyle name="Normal 5 22 16 4 5" xfId="28322" xr:uid="{00000000-0005-0000-0000-00009D6E0000}"/>
    <cellStyle name="Normal 5 22 16 4 6" xfId="28323" xr:uid="{00000000-0005-0000-0000-00009E6E0000}"/>
    <cellStyle name="Normal 5 22 16 4 7" xfId="28324" xr:uid="{00000000-0005-0000-0000-00009F6E0000}"/>
    <cellStyle name="Normal 5 22 16 4 8" xfId="28325" xr:uid="{00000000-0005-0000-0000-0000A06E0000}"/>
    <cellStyle name="Normal 5 22 16 5" xfId="28326" xr:uid="{00000000-0005-0000-0000-0000A16E0000}"/>
    <cellStyle name="Normal 5 22 16 5 2" xfId="28327" xr:uid="{00000000-0005-0000-0000-0000A26E0000}"/>
    <cellStyle name="Normal 5 22 16 5 3" xfId="28328" xr:uid="{00000000-0005-0000-0000-0000A36E0000}"/>
    <cellStyle name="Normal 5 22 16 5 4" xfId="28329" xr:uid="{00000000-0005-0000-0000-0000A46E0000}"/>
    <cellStyle name="Normal 5 22 16 5 5" xfId="28330" xr:uid="{00000000-0005-0000-0000-0000A56E0000}"/>
    <cellStyle name="Normal 5 22 16 5 6" xfId="28331" xr:uid="{00000000-0005-0000-0000-0000A66E0000}"/>
    <cellStyle name="Normal 5 22 16 5 7" xfId="28332" xr:uid="{00000000-0005-0000-0000-0000A76E0000}"/>
    <cellStyle name="Normal 5 22 16 5 8" xfId="28333" xr:uid="{00000000-0005-0000-0000-0000A86E0000}"/>
    <cellStyle name="Normal 5 22 16 6" xfId="28334" xr:uid="{00000000-0005-0000-0000-0000A96E0000}"/>
    <cellStyle name="Normal 5 22 16 7" xfId="28335" xr:uid="{00000000-0005-0000-0000-0000AA6E0000}"/>
    <cellStyle name="Normal 5 22 16 8" xfId="28336" xr:uid="{00000000-0005-0000-0000-0000AB6E0000}"/>
    <cellStyle name="Normal 5 22 16 9" xfId="28337" xr:uid="{00000000-0005-0000-0000-0000AC6E0000}"/>
    <cellStyle name="Normal 5 22 17" xfId="28338" xr:uid="{00000000-0005-0000-0000-0000AD6E0000}"/>
    <cellStyle name="Normal 5 22 17 2" xfId="28339" xr:uid="{00000000-0005-0000-0000-0000AE6E0000}"/>
    <cellStyle name="Normal 5 22 17 3" xfId="28340" xr:uid="{00000000-0005-0000-0000-0000AF6E0000}"/>
    <cellStyle name="Normal 5 22 17 4" xfId="28341" xr:uid="{00000000-0005-0000-0000-0000B06E0000}"/>
    <cellStyle name="Normal 5 22 17 5" xfId="28342" xr:uid="{00000000-0005-0000-0000-0000B16E0000}"/>
    <cellStyle name="Normal 5 22 17 6" xfId="28343" xr:uid="{00000000-0005-0000-0000-0000B26E0000}"/>
    <cellStyle name="Normal 5 22 17 7" xfId="28344" xr:uid="{00000000-0005-0000-0000-0000B36E0000}"/>
    <cellStyle name="Normal 5 22 17 8" xfId="28345" xr:uid="{00000000-0005-0000-0000-0000B46E0000}"/>
    <cellStyle name="Normal 5 22 18" xfId="28346" xr:uid="{00000000-0005-0000-0000-0000B56E0000}"/>
    <cellStyle name="Normal 5 22 18 2" xfId="28347" xr:uid="{00000000-0005-0000-0000-0000B66E0000}"/>
    <cellStyle name="Normal 5 22 18 3" xfId="28348" xr:uid="{00000000-0005-0000-0000-0000B76E0000}"/>
    <cellStyle name="Normal 5 22 18 4" xfId="28349" xr:uid="{00000000-0005-0000-0000-0000B86E0000}"/>
    <cellStyle name="Normal 5 22 18 5" xfId="28350" xr:uid="{00000000-0005-0000-0000-0000B96E0000}"/>
    <cellStyle name="Normal 5 22 18 6" xfId="28351" xr:uid="{00000000-0005-0000-0000-0000BA6E0000}"/>
    <cellStyle name="Normal 5 22 18 7" xfId="28352" xr:uid="{00000000-0005-0000-0000-0000BB6E0000}"/>
    <cellStyle name="Normal 5 22 18 8" xfId="28353" xr:uid="{00000000-0005-0000-0000-0000BC6E0000}"/>
    <cellStyle name="Normal 5 22 19" xfId="28354" xr:uid="{00000000-0005-0000-0000-0000BD6E0000}"/>
    <cellStyle name="Normal 5 22 19 2" xfId="28355" xr:uid="{00000000-0005-0000-0000-0000BE6E0000}"/>
    <cellStyle name="Normal 5 22 19 3" xfId="28356" xr:uid="{00000000-0005-0000-0000-0000BF6E0000}"/>
    <cellStyle name="Normal 5 22 19 4" xfId="28357" xr:uid="{00000000-0005-0000-0000-0000C06E0000}"/>
    <cellStyle name="Normal 5 22 19 5" xfId="28358" xr:uid="{00000000-0005-0000-0000-0000C16E0000}"/>
    <cellStyle name="Normal 5 22 19 6" xfId="28359" xr:uid="{00000000-0005-0000-0000-0000C26E0000}"/>
    <cellStyle name="Normal 5 22 19 7" xfId="28360" xr:uid="{00000000-0005-0000-0000-0000C36E0000}"/>
    <cellStyle name="Normal 5 22 19 8" xfId="28361" xr:uid="{00000000-0005-0000-0000-0000C46E0000}"/>
    <cellStyle name="Normal 5 22 2" xfId="28362" xr:uid="{00000000-0005-0000-0000-0000C56E0000}"/>
    <cellStyle name="Normal 5 22 2 10" xfId="28363" xr:uid="{00000000-0005-0000-0000-0000C66E0000}"/>
    <cellStyle name="Normal 5 22 2 10 10" xfId="28364" xr:uid="{00000000-0005-0000-0000-0000C76E0000}"/>
    <cellStyle name="Normal 5 22 2 10 11" xfId="28365" xr:uid="{00000000-0005-0000-0000-0000C86E0000}"/>
    <cellStyle name="Normal 5 22 2 10 12" xfId="28366" xr:uid="{00000000-0005-0000-0000-0000C96E0000}"/>
    <cellStyle name="Normal 5 22 2 10 2" xfId="28367" xr:uid="{00000000-0005-0000-0000-0000CA6E0000}"/>
    <cellStyle name="Normal 5 22 2 10 2 2" xfId="28368" xr:uid="{00000000-0005-0000-0000-0000CB6E0000}"/>
    <cellStyle name="Normal 5 22 2 10 2 3" xfId="28369" xr:uid="{00000000-0005-0000-0000-0000CC6E0000}"/>
    <cellStyle name="Normal 5 22 2 10 2 4" xfId="28370" xr:uid="{00000000-0005-0000-0000-0000CD6E0000}"/>
    <cellStyle name="Normal 5 22 2 10 2 5" xfId="28371" xr:uid="{00000000-0005-0000-0000-0000CE6E0000}"/>
    <cellStyle name="Normal 5 22 2 10 2 6" xfId="28372" xr:uid="{00000000-0005-0000-0000-0000CF6E0000}"/>
    <cellStyle name="Normal 5 22 2 10 2 7" xfId="28373" xr:uid="{00000000-0005-0000-0000-0000D06E0000}"/>
    <cellStyle name="Normal 5 22 2 10 2 8" xfId="28374" xr:uid="{00000000-0005-0000-0000-0000D16E0000}"/>
    <cellStyle name="Normal 5 22 2 10 3" xfId="28375" xr:uid="{00000000-0005-0000-0000-0000D26E0000}"/>
    <cellStyle name="Normal 5 22 2 10 3 2" xfId="28376" xr:uid="{00000000-0005-0000-0000-0000D36E0000}"/>
    <cellStyle name="Normal 5 22 2 10 3 3" xfId="28377" xr:uid="{00000000-0005-0000-0000-0000D46E0000}"/>
    <cellStyle name="Normal 5 22 2 10 3 4" xfId="28378" xr:uid="{00000000-0005-0000-0000-0000D56E0000}"/>
    <cellStyle name="Normal 5 22 2 10 3 5" xfId="28379" xr:uid="{00000000-0005-0000-0000-0000D66E0000}"/>
    <cellStyle name="Normal 5 22 2 10 3 6" xfId="28380" xr:uid="{00000000-0005-0000-0000-0000D76E0000}"/>
    <cellStyle name="Normal 5 22 2 10 3 7" xfId="28381" xr:uid="{00000000-0005-0000-0000-0000D86E0000}"/>
    <cellStyle name="Normal 5 22 2 10 3 8" xfId="28382" xr:uid="{00000000-0005-0000-0000-0000D96E0000}"/>
    <cellStyle name="Normal 5 22 2 10 4" xfId="28383" xr:uid="{00000000-0005-0000-0000-0000DA6E0000}"/>
    <cellStyle name="Normal 5 22 2 10 4 2" xfId="28384" xr:uid="{00000000-0005-0000-0000-0000DB6E0000}"/>
    <cellStyle name="Normal 5 22 2 10 4 3" xfId="28385" xr:uid="{00000000-0005-0000-0000-0000DC6E0000}"/>
    <cellStyle name="Normal 5 22 2 10 4 4" xfId="28386" xr:uid="{00000000-0005-0000-0000-0000DD6E0000}"/>
    <cellStyle name="Normal 5 22 2 10 4 5" xfId="28387" xr:uid="{00000000-0005-0000-0000-0000DE6E0000}"/>
    <cellStyle name="Normal 5 22 2 10 4 6" xfId="28388" xr:uid="{00000000-0005-0000-0000-0000DF6E0000}"/>
    <cellStyle name="Normal 5 22 2 10 4 7" xfId="28389" xr:uid="{00000000-0005-0000-0000-0000E06E0000}"/>
    <cellStyle name="Normal 5 22 2 10 4 8" xfId="28390" xr:uid="{00000000-0005-0000-0000-0000E16E0000}"/>
    <cellStyle name="Normal 5 22 2 10 5" xfId="28391" xr:uid="{00000000-0005-0000-0000-0000E26E0000}"/>
    <cellStyle name="Normal 5 22 2 10 5 2" xfId="28392" xr:uid="{00000000-0005-0000-0000-0000E36E0000}"/>
    <cellStyle name="Normal 5 22 2 10 5 3" xfId="28393" xr:uid="{00000000-0005-0000-0000-0000E46E0000}"/>
    <cellStyle name="Normal 5 22 2 10 5 4" xfId="28394" xr:uid="{00000000-0005-0000-0000-0000E56E0000}"/>
    <cellStyle name="Normal 5 22 2 10 5 5" xfId="28395" xr:uid="{00000000-0005-0000-0000-0000E66E0000}"/>
    <cellStyle name="Normal 5 22 2 10 5 6" xfId="28396" xr:uid="{00000000-0005-0000-0000-0000E76E0000}"/>
    <cellStyle name="Normal 5 22 2 10 5 7" xfId="28397" xr:uid="{00000000-0005-0000-0000-0000E86E0000}"/>
    <cellStyle name="Normal 5 22 2 10 5 8" xfId="28398" xr:uid="{00000000-0005-0000-0000-0000E96E0000}"/>
    <cellStyle name="Normal 5 22 2 10 6" xfId="28399" xr:uid="{00000000-0005-0000-0000-0000EA6E0000}"/>
    <cellStyle name="Normal 5 22 2 10 7" xfId="28400" xr:uid="{00000000-0005-0000-0000-0000EB6E0000}"/>
    <cellStyle name="Normal 5 22 2 10 8" xfId="28401" xr:uid="{00000000-0005-0000-0000-0000EC6E0000}"/>
    <cellStyle name="Normal 5 22 2 10 9" xfId="28402" xr:uid="{00000000-0005-0000-0000-0000ED6E0000}"/>
    <cellStyle name="Normal 5 22 2 11" xfId="28403" xr:uid="{00000000-0005-0000-0000-0000EE6E0000}"/>
    <cellStyle name="Normal 5 22 2 11 10" xfId="28404" xr:uid="{00000000-0005-0000-0000-0000EF6E0000}"/>
    <cellStyle name="Normal 5 22 2 11 11" xfId="28405" xr:uid="{00000000-0005-0000-0000-0000F06E0000}"/>
    <cellStyle name="Normal 5 22 2 11 12" xfId="28406" xr:uid="{00000000-0005-0000-0000-0000F16E0000}"/>
    <cellStyle name="Normal 5 22 2 11 2" xfId="28407" xr:uid="{00000000-0005-0000-0000-0000F26E0000}"/>
    <cellStyle name="Normal 5 22 2 11 2 2" xfId="28408" xr:uid="{00000000-0005-0000-0000-0000F36E0000}"/>
    <cellStyle name="Normal 5 22 2 11 2 3" xfId="28409" xr:uid="{00000000-0005-0000-0000-0000F46E0000}"/>
    <cellStyle name="Normal 5 22 2 11 2 4" xfId="28410" xr:uid="{00000000-0005-0000-0000-0000F56E0000}"/>
    <cellStyle name="Normal 5 22 2 11 2 5" xfId="28411" xr:uid="{00000000-0005-0000-0000-0000F66E0000}"/>
    <cellStyle name="Normal 5 22 2 11 2 6" xfId="28412" xr:uid="{00000000-0005-0000-0000-0000F76E0000}"/>
    <cellStyle name="Normal 5 22 2 11 2 7" xfId="28413" xr:uid="{00000000-0005-0000-0000-0000F86E0000}"/>
    <cellStyle name="Normal 5 22 2 11 2 8" xfId="28414" xr:uid="{00000000-0005-0000-0000-0000F96E0000}"/>
    <cellStyle name="Normal 5 22 2 11 3" xfId="28415" xr:uid="{00000000-0005-0000-0000-0000FA6E0000}"/>
    <cellStyle name="Normal 5 22 2 11 3 2" xfId="28416" xr:uid="{00000000-0005-0000-0000-0000FB6E0000}"/>
    <cellStyle name="Normal 5 22 2 11 3 3" xfId="28417" xr:uid="{00000000-0005-0000-0000-0000FC6E0000}"/>
    <cellStyle name="Normal 5 22 2 11 3 4" xfId="28418" xr:uid="{00000000-0005-0000-0000-0000FD6E0000}"/>
    <cellStyle name="Normal 5 22 2 11 3 5" xfId="28419" xr:uid="{00000000-0005-0000-0000-0000FE6E0000}"/>
    <cellStyle name="Normal 5 22 2 11 3 6" xfId="28420" xr:uid="{00000000-0005-0000-0000-0000FF6E0000}"/>
    <cellStyle name="Normal 5 22 2 11 3 7" xfId="28421" xr:uid="{00000000-0005-0000-0000-0000006F0000}"/>
    <cellStyle name="Normal 5 22 2 11 3 8" xfId="28422" xr:uid="{00000000-0005-0000-0000-0000016F0000}"/>
    <cellStyle name="Normal 5 22 2 11 4" xfId="28423" xr:uid="{00000000-0005-0000-0000-0000026F0000}"/>
    <cellStyle name="Normal 5 22 2 11 4 2" xfId="28424" xr:uid="{00000000-0005-0000-0000-0000036F0000}"/>
    <cellStyle name="Normal 5 22 2 11 4 3" xfId="28425" xr:uid="{00000000-0005-0000-0000-0000046F0000}"/>
    <cellStyle name="Normal 5 22 2 11 4 4" xfId="28426" xr:uid="{00000000-0005-0000-0000-0000056F0000}"/>
    <cellStyle name="Normal 5 22 2 11 4 5" xfId="28427" xr:uid="{00000000-0005-0000-0000-0000066F0000}"/>
    <cellStyle name="Normal 5 22 2 11 4 6" xfId="28428" xr:uid="{00000000-0005-0000-0000-0000076F0000}"/>
    <cellStyle name="Normal 5 22 2 11 4 7" xfId="28429" xr:uid="{00000000-0005-0000-0000-0000086F0000}"/>
    <cellStyle name="Normal 5 22 2 11 4 8" xfId="28430" xr:uid="{00000000-0005-0000-0000-0000096F0000}"/>
    <cellStyle name="Normal 5 22 2 11 5" xfId="28431" xr:uid="{00000000-0005-0000-0000-00000A6F0000}"/>
    <cellStyle name="Normal 5 22 2 11 5 2" xfId="28432" xr:uid="{00000000-0005-0000-0000-00000B6F0000}"/>
    <cellStyle name="Normal 5 22 2 11 5 3" xfId="28433" xr:uid="{00000000-0005-0000-0000-00000C6F0000}"/>
    <cellStyle name="Normal 5 22 2 11 5 4" xfId="28434" xr:uid="{00000000-0005-0000-0000-00000D6F0000}"/>
    <cellStyle name="Normal 5 22 2 11 5 5" xfId="28435" xr:uid="{00000000-0005-0000-0000-00000E6F0000}"/>
    <cellStyle name="Normal 5 22 2 11 5 6" xfId="28436" xr:uid="{00000000-0005-0000-0000-00000F6F0000}"/>
    <cellStyle name="Normal 5 22 2 11 5 7" xfId="28437" xr:uid="{00000000-0005-0000-0000-0000106F0000}"/>
    <cellStyle name="Normal 5 22 2 11 5 8" xfId="28438" xr:uid="{00000000-0005-0000-0000-0000116F0000}"/>
    <cellStyle name="Normal 5 22 2 11 6" xfId="28439" xr:uid="{00000000-0005-0000-0000-0000126F0000}"/>
    <cellStyle name="Normal 5 22 2 11 7" xfId="28440" xr:uid="{00000000-0005-0000-0000-0000136F0000}"/>
    <cellStyle name="Normal 5 22 2 11 8" xfId="28441" xr:uid="{00000000-0005-0000-0000-0000146F0000}"/>
    <cellStyle name="Normal 5 22 2 11 9" xfId="28442" xr:uid="{00000000-0005-0000-0000-0000156F0000}"/>
    <cellStyle name="Normal 5 22 2 12" xfId="28443" xr:uid="{00000000-0005-0000-0000-0000166F0000}"/>
    <cellStyle name="Normal 5 22 2 12 10" xfId="28444" xr:uid="{00000000-0005-0000-0000-0000176F0000}"/>
    <cellStyle name="Normal 5 22 2 12 11" xfId="28445" xr:uid="{00000000-0005-0000-0000-0000186F0000}"/>
    <cellStyle name="Normal 5 22 2 12 12" xfId="28446" xr:uid="{00000000-0005-0000-0000-0000196F0000}"/>
    <cellStyle name="Normal 5 22 2 12 2" xfId="28447" xr:uid="{00000000-0005-0000-0000-00001A6F0000}"/>
    <cellStyle name="Normal 5 22 2 12 2 2" xfId="28448" xr:uid="{00000000-0005-0000-0000-00001B6F0000}"/>
    <cellStyle name="Normal 5 22 2 12 2 3" xfId="28449" xr:uid="{00000000-0005-0000-0000-00001C6F0000}"/>
    <cellStyle name="Normal 5 22 2 12 2 4" xfId="28450" xr:uid="{00000000-0005-0000-0000-00001D6F0000}"/>
    <cellStyle name="Normal 5 22 2 12 2 5" xfId="28451" xr:uid="{00000000-0005-0000-0000-00001E6F0000}"/>
    <cellStyle name="Normal 5 22 2 12 2 6" xfId="28452" xr:uid="{00000000-0005-0000-0000-00001F6F0000}"/>
    <cellStyle name="Normal 5 22 2 12 2 7" xfId="28453" xr:uid="{00000000-0005-0000-0000-0000206F0000}"/>
    <cellStyle name="Normal 5 22 2 12 2 8" xfId="28454" xr:uid="{00000000-0005-0000-0000-0000216F0000}"/>
    <cellStyle name="Normal 5 22 2 12 3" xfId="28455" xr:uid="{00000000-0005-0000-0000-0000226F0000}"/>
    <cellStyle name="Normal 5 22 2 12 3 2" xfId="28456" xr:uid="{00000000-0005-0000-0000-0000236F0000}"/>
    <cellStyle name="Normal 5 22 2 12 3 3" xfId="28457" xr:uid="{00000000-0005-0000-0000-0000246F0000}"/>
    <cellStyle name="Normal 5 22 2 12 3 4" xfId="28458" xr:uid="{00000000-0005-0000-0000-0000256F0000}"/>
    <cellStyle name="Normal 5 22 2 12 3 5" xfId="28459" xr:uid="{00000000-0005-0000-0000-0000266F0000}"/>
    <cellStyle name="Normal 5 22 2 12 3 6" xfId="28460" xr:uid="{00000000-0005-0000-0000-0000276F0000}"/>
    <cellStyle name="Normal 5 22 2 12 3 7" xfId="28461" xr:uid="{00000000-0005-0000-0000-0000286F0000}"/>
    <cellStyle name="Normal 5 22 2 12 3 8" xfId="28462" xr:uid="{00000000-0005-0000-0000-0000296F0000}"/>
    <cellStyle name="Normal 5 22 2 12 4" xfId="28463" xr:uid="{00000000-0005-0000-0000-00002A6F0000}"/>
    <cellStyle name="Normal 5 22 2 12 4 2" xfId="28464" xr:uid="{00000000-0005-0000-0000-00002B6F0000}"/>
    <cellStyle name="Normal 5 22 2 12 4 3" xfId="28465" xr:uid="{00000000-0005-0000-0000-00002C6F0000}"/>
    <cellStyle name="Normal 5 22 2 12 4 4" xfId="28466" xr:uid="{00000000-0005-0000-0000-00002D6F0000}"/>
    <cellStyle name="Normal 5 22 2 12 4 5" xfId="28467" xr:uid="{00000000-0005-0000-0000-00002E6F0000}"/>
    <cellStyle name="Normal 5 22 2 12 4 6" xfId="28468" xr:uid="{00000000-0005-0000-0000-00002F6F0000}"/>
    <cellStyle name="Normal 5 22 2 12 4 7" xfId="28469" xr:uid="{00000000-0005-0000-0000-0000306F0000}"/>
    <cellStyle name="Normal 5 22 2 12 4 8" xfId="28470" xr:uid="{00000000-0005-0000-0000-0000316F0000}"/>
    <cellStyle name="Normal 5 22 2 12 5" xfId="28471" xr:uid="{00000000-0005-0000-0000-0000326F0000}"/>
    <cellStyle name="Normal 5 22 2 12 5 2" xfId="28472" xr:uid="{00000000-0005-0000-0000-0000336F0000}"/>
    <cellStyle name="Normal 5 22 2 12 5 3" xfId="28473" xr:uid="{00000000-0005-0000-0000-0000346F0000}"/>
    <cellStyle name="Normal 5 22 2 12 5 4" xfId="28474" xr:uid="{00000000-0005-0000-0000-0000356F0000}"/>
    <cellStyle name="Normal 5 22 2 12 5 5" xfId="28475" xr:uid="{00000000-0005-0000-0000-0000366F0000}"/>
    <cellStyle name="Normal 5 22 2 12 5 6" xfId="28476" xr:uid="{00000000-0005-0000-0000-0000376F0000}"/>
    <cellStyle name="Normal 5 22 2 12 5 7" xfId="28477" xr:uid="{00000000-0005-0000-0000-0000386F0000}"/>
    <cellStyle name="Normal 5 22 2 12 5 8" xfId="28478" xr:uid="{00000000-0005-0000-0000-0000396F0000}"/>
    <cellStyle name="Normal 5 22 2 12 6" xfId="28479" xr:uid="{00000000-0005-0000-0000-00003A6F0000}"/>
    <cellStyle name="Normal 5 22 2 12 7" xfId="28480" xr:uid="{00000000-0005-0000-0000-00003B6F0000}"/>
    <cellStyle name="Normal 5 22 2 12 8" xfId="28481" xr:uid="{00000000-0005-0000-0000-00003C6F0000}"/>
    <cellStyle name="Normal 5 22 2 12 9" xfId="28482" xr:uid="{00000000-0005-0000-0000-00003D6F0000}"/>
    <cellStyle name="Normal 5 22 2 13" xfId="28483" xr:uid="{00000000-0005-0000-0000-00003E6F0000}"/>
    <cellStyle name="Normal 5 22 2 13 10" xfId="28484" xr:uid="{00000000-0005-0000-0000-00003F6F0000}"/>
    <cellStyle name="Normal 5 22 2 13 11" xfId="28485" xr:uid="{00000000-0005-0000-0000-0000406F0000}"/>
    <cellStyle name="Normal 5 22 2 13 12" xfId="28486" xr:uid="{00000000-0005-0000-0000-0000416F0000}"/>
    <cellStyle name="Normal 5 22 2 13 2" xfId="28487" xr:uid="{00000000-0005-0000-0000-0000426F0000}"/>
    <cellStyle name="Normal 5 22 2 13 2 2" xfId="28488" xr:uid="{00000000-0005-0000-0000-0000436F0000}"/>
    <cellStyle name="Normal 5 22 2 13 2 3" xfId="28489" xr:uid="{00000000-0005-0000-0000-0000446F0000}"/>
    <cellStyle name="Normal 5 22 2 13 2 4" xfId="28490" xr:uid="{00000000-0005-0000-0000-0000456F0000}"/>
    <cellStyle name="Normal 5 22 2 13 2 5" xfId="28491" xr:uid="{00000000-0005-0000-0000-0000466F0000}"/>
    <cellStyle name="Normal 5 22 2 13 2 6" xfId="28492" xr:uid="{00000000-0005-0000-0000-0000476F0000}"/>
    <cellStyle name="Normal 5 22 2 13 2 7" xfId="28493" xr:uid="{00000000-0005-0000-0000-0000486F0000}"/>
    <cellStyle name="Normal 5 22 2 13 2 8" xfId="28494" xr:uid="{00000000-0005-0000-0000-0000496F0000}"/>
    <cellStyle name="Normal 5 22 2 13 3" xfId="28495" xr:uid="{00000000-0005-0000-0000-00004A6F0000}"/>
    <cellStyle name="Normal 5 22 2 13 3 2" xfId="28496" xr:uid="{00000000-0005-0000-0000-00004B6F0000}"/>
    <cellStyle name="Normal 5 22 2 13 3 3" xfId="28497" xr:uid="{00000000-0005-0000-0000-00004C6F0000}"/>
    <cellStyle name="Normal 5 22 2 13 3 4" xfId="28498" xr:uid="{00000000-0005-0000-0000-00004D6F0000}"/>
    <cellStyle name="Normal 5 22 2 13 3 5" xfId="28499" xr:uid="{00000000-0005-0000-0000-00004E6F0000}"/>
    <cellStyle name="Normal 5 22 2 13 3 6" xfId="28500" xr:uid="{00000000-0005-0000-0000-00004F6F0000}"/>
    <cellStyle name="Normal 5 22 2 13 3 7" xfId="28501" xr:uid="{00000000-0005-0000-0000-0000506F0000}"/>
    <cellStyle name="Normal 5 22 2 13 3 8" xfId="28502" xr:uid="{00000000-0005-0000-0000-0000516F0000}"/>
    <cellStyle name="Normal 5 22 2 13 4" xfId="28503" xr:uid="{00000000-0005-0000-0000-0000526F0000}"/>
    <cellStyle name="Normal 5 22 2 13 4 2" xfId="28504" xr:uid="{00000000-0005-0000-0000-0000536F0000}"/>
    <cellStyle name="Normal 5 22 2 13 4 3" xfId="28505" xr:uid="{00000000-0005-0000-0000-0000546F0000}"/>
    <cellStyle name="Normal 5 22 2 13 4 4" xfId="28506" xr:uid="{00000000-0005-0000-0000-0000556F0000}"/>
    <cellStyle name="Normal 5 22 2 13 4 5" xfId="28507" xr:uid="{00000000-0005-0000-0000-0000566F0000}"/>
    <cellStyle name="Normal 5 22 2 13 4 6" xfId="28508" xr:uid="{00000000-0005-0000-0000-0000576F0000}"/>
    <cellStyle name="Normal 5 22 2 13 4 7" xfId="28509" xr:uid="{00000000-0005-0000-0000-0000586F0000}"/>
    <cellStyle name="Normal 5 22 2 13 4 8" xfId="28510" xr:uid="{00000000-0005-0000-0000-0000596F0000}"/>
    <cellStyle name="Normal 5 22 2 13 5" xfId="28511" xr:uid="{00000000-0005-0000-0000-00005A6F0000}"/>
    <cellStyle name="Normal 5 22 2 13 5 2" xfId="28512" xr:uid="{00000000-0005-0000-0000-00005B6F0000}"/>
    <cellStyle name="Normal 5 22 2 13 5 3" xfId="28513" xr:uid="{00000000-0005-0000-0000-00005C6F0000}"/>
    <cellStyle name="Normal 5 22 2 13 5 4" xfId="28514" xr:uid="{00000000-0005-0000-0000-00005D6F0000}"/>
    <cellStyle name="Normal 5 22 2 13 5 5" xfId="28515" xr:uid="{00000000-0005-0000-0000-00005E6F0000}"/>
    <cellStyle name="Normal 5 22 2 13 5 6" xfId="28516" xr:uid="{00000000-0005-0000-0000-00005F6F0000}"/>
    <cellStyle name="Normal 5 22 2 13 5 7" xfId="28517" xr:uid="{00000000-0005-0000-0000-0000606F0000}"/>
    <cellStyle name="Normal 5 22 2 13 5 8" xfId="28518" xr:uid="{00000000-0005-0000-0000-0000616F0000}"/>
    <cellStyle name="Normal 5 22 2 13 6" xfId="28519" xr:uid="{00000000-0005-0000-0000-0000626F0000}"/>
    <cellStyle name="Normal 5 22 2 13 7" xfId="28520" xr:uid="{00000000-0005-0000-0000-0000636F0000}"/>
    <cellStyle name="Normal 5 22 2 13 8" xfId="28521" xr:uid="{00000000-0005-0000-0000-0000646F0000}"/>
    <cellStyle name="Normal 5 22 2 13 9" xfId="28522" xr:uid="{00000000-0005-0000-0000-0000656F0000}"/>
    <cellStyle name="Normal 5 22 2 14" xfId="28523" xr:uid="{00000000-0005-0000-0000-0000666F0000}"/>
    <cellStyle name="Normal 5 22 2 14 2" xfId="28524" xr:uid="{00000000-0005-0000-0000-0000676F0000}"/>
    <cellStyle name="Normal 5 22 2 14 3" xfId="28525" xr:uid="{00000000-0005-0000-0000-0000686F0000}"/>
    <cellStyle name="Normal 5 22 2 14 4" xfId="28526" xr:uid="{00000000-0005-0000-0000-0000696F0000}"/>
    <cellStyle name="Normal 5 22 2 14 5" xfId="28527" xr:uid="{00000000-0005-0000-0000-00006A6F0000}"/>
    <cellStyle name="Normal 5 22 2 14 6" xfId="28528" xr:uid="{00000000-0005-0000-0000-00006B6F0000}"/>
    <cellStyle name="Normal 5 22 2 14 7" xfId="28529" xr:uid="{00000000-0005-0000-0000-00006C6F0000}"/>
    <cellStyle name="Normal 5 22 2 14 8" xfId="28530" xr:uid="{00000000-0005-0000-0000-00006D6F0000}"/>
    <cellStyle name="Normal 5 22 2 15" xfId="28531" xr:uid="{00000000-0005-0000-0000-00006E6F0000}"/>
    <cellStyle name="Normal 5 22 2 15 2" xfId="28532" xr:uid="{00000000-0005-0000-0000-00006F6F0000}"/>
    <cellStyle name="Normal 5 22 2 15 3" xfId="28533" xr:uid="{00000000-0005-0000-0000-0000706F0000}"/>
    <cellStyle name="Normal 5 22 2 15 4" xfId="28534" xr:uid="{00000000-0005-0000-0000-0000716F0000}"/>
    <cellStyle name="Normal 5 22 2 15 5" xfId="28535" xr:uid="{00000000-0005-0000-0000-0000726F0000}"/>
    <cellStyle name="Normal 5 22 2 15 6" xfId="28536" xr:uid="{00000000-0005-0000-0000-0000736F0000}"/>
    <cellStyle name="Normal 5 22 2 15 7" xfId="28537" xr:uid="{00000000-0005-0000-0000-0000746F0000}"/>
    <cellStyle name="Normal 5 22 2 15 8" xfId="28538" xr:uid="{00000000-0005-0000-0000-0000756F0000}"/>
    <cellStyle name="Normal 5 22 2 16" xfId="28539" xr:uid="{00000000-0005-0000-0000-0000766F0000}"/>
    <cellStyle name="Normal 5 22 2 16 2" xfId="28540" xr:uid="{00000000-0005-0000-0000-0000776F0000}"/>
    <cellStyle name="Normal 5 22 2 16 3" xfId="28541" xr:uid="{00000000-0005-0000-0000-0000786F0000}"/>
    <cellStyle name="Normal 5 22 2 16 4" xfId="28542" xr:uid="{00000000-0005-0000-0000-0000796F0000}"/>
    <cellStyle name="Normal 5 22 2 16 5" xfId="28543" xr:uid="{00000000-0005-0000-0000-00007A6F0000}"/>
    <cellStyle name="Normal 5 22 2 16 6" xfId="28544" xr:uid="{00000000-0005-0000-0000-00007B6F0000}"/>
    <cellStyle name="Normal 5 22 2 16 7" xfId="28545" xr:uid="{00000000-0005-0000-0000-00007C6F0000}"/>
    <cellStyle name="Normal 5 22 2 16 8" xfId="28546" xr:uid="{00000000-0005-0000-0000-00007D6F0000}"/>
    <cellStyle name="Normal 5 22 2 17" xfId="28547" xr:uid="{00000000-0005-0000-0000-00007E6F0000}"/>
    <cellStyle name="Normal 5 22 2 17 2" xfId="28548" xr:uid="{00000000-0005-0000-0000-00007F6F0000}"/>
    <cellStyle name="Normal 5 22 2 17 3" xfId="28549" xr:uid="{00000000-0005-0000-0000-0000806F0000}"/>
    <cellStyle name="Normal 5 22 2 17 4" xfId="28550" xr:uid="{00000000-0005-0000-0000-0000816F0000}"/>
    <cellStyle name="Normal 5 22 2 17 5" xfId="28551" xr:uid="{00000000-0005-0000-0000-0000826F0000}"/>
    <cellStyle name="Normal 5 22 2 17 6" xfId="28552" xr:uid="{00000000-0005-0000-0000-0000836F0000}"/>
    <cellStyle name="Normal 5 22 2 17 7" xfId="28553" xr:uid="{00000000-0005-0000-0000-0000846F0000}"/>
    <cellStyle name="Normal 5 22 2 17 8" xfId="28554" xr:uid="{00000000-0005-0000-0000-0000856F0000}"/>
    <cellStyle name="Normal 5 22 2 18" xfId="28555" xr:uid="{00000000-0005-0000-0000-0000866F0000}"/>
    <cellStyle name="Normal 5 22 2 19" xfId="28556" xr:uid="{00000000-0005-0000-0000-0000876F0000}"/>
    <cellStyle name="Normal 5 22 2 2" xfId="28557" xr:uid="{00000000-0005-0000-0000-0000886F0000}"/>
    <cellStyle name="Normal 5 22 2 2 10" xfId="28558" xr:uid="{00000000-0005-0000-0000-0000896F0000}"/>
    <cellStyle name="Normal 5 22 2 2 11" xfId="28559" xr:uid="{00000000-0005-0000-0000-00008A6F0000}"/>
    <cellStyle name="Normal 5 22 2 2 12" xfId="28560" xr:uid="{00000000-0005-0000-0000-00008B6F0000}"/>
    <cellStyle name="Normal 5 22 2 2 2" xfId="28561" xr:uid="{00000000-0005-0000-0000-00008C6F0000}"/>
    <cellStyle name="Normal 5 22 2 2 2 2" xfId="28562" xr:uid="{00000000-0005-0000-0000-00008D6F0000}"/>
    <cellStyle name="Normal 5 22 2 2 2 3" xfId="28563" xr:uid="{00000000-0005-0000-0000-00008E6F0000}"/>
    <cellStyle name="Normal 5 22 2 2 2 4" xfId="28564" xr:uid="{00000000-0005-0000-0000-00008F6F0000}"/>
    <cellStyle name="Normal 5 22 2 2 2 5" xfId="28565" xr:uid="{00000000-0005-0000-0000-0000906F0000}"/>
    <cellStyle name="Normal 5 22 2 2 2 6" xfId="28566" xr:uid="{00000000-0005-0000-0000-0000916F0000}"/>
    <cellStyle name="Normal 5 22 2 2 2 7" xfId="28567" xr:uid="{00000000-0005-0000-0000-0000926F0000}"/>
    <cellStyle name="Normal 5 22 2 2 2 8" xfId="28568" xr:uid="{00000000-0005-0000-0000-0000936F0000}"/>
    <cellStyle name="Normal 5 22 2 2 3" xfId="28569" xr:uid="{00000000-0005-0000-0000-0000946F0000}"/>
    <cellStyle name="Normal 5 22 2 2 3 2" xfId="28570" xr:uid="{00000000-0005-0000-0000-0000956F0000}"/>
    <cellStyle name="Normal 5 22 2 2 3 3" xfId="28571" xr:uid="{00000000-0005-0000-0000-0000966F0000}"/>
    <cellStyle name="Normal 5 22 2 2 3 4" xfId="28572" xr:uid="{00000000-0005-0000-0000-0000976F0000}"/>
    <cellStyle name="Normal 5 22 2 2 3 5" xfId="28573" xr:uid="{00000000-0005-0000-0000-0000986F0000}"/>
    <cellStyle name="Normal 5 22 2 2 3 6" xfId="28574" xr:uid="{00000000-0005-0000-0000-0000996F0000}"/>
    <cellStyle name="Normal 5 22 2 2 3 7" xfId="28575" xr:uid="{00000000-0005-0000-0000-00009A6F0000}"/>
    <cellStyle name="Normal 5 22 2 2 3 8" xfId="28576" xr:uid="{00000000-0005-0000-0000-00009B6F0000}"/>
    <cellStyle name="Normal 5 22 2 2 4" xfId="28577" xr:uid="{00000000-0005-0000-0000-00009C6F0000}"/>
    <cellStyle name="Normal 5 22 2 2 4 2" xfId="28578" xr:uid="{00000000-0005-0000-0000-00009D6F0000}"/>
    <cellStyle name="Normal 5 22 2 2 4 3" xfId="28579" xr:uid="{00000000-0005-0000-0000-00009E6F0000}"/>
    <cellStyle name="Normal 5 22 2 2 4 4" xfId="28580" xr:uid="{00000000-0005-0000-0000-00009F6F0000}"/>
    <cellStyle name="Normal 5 22 2 2 4 5" xfId="28581" xr:uid="{00000000-0005-0000-0000-0000A06F0000}"/>
    <cellStyle name="Normal 5 22 2 2 4 6" xfId="28582" xr:uid="{00000000-0005-0000-0000-0000A16F0000}"/>
    <cellStyle name="Normal 5 22 2 2 4 7" xfId="28583" xr:uid="{00000000-0005-0000-0000-0000A26F0000}"/>
    <cellStyle name="Normal 5 22 2 2 4 8" xfId="28584" xr:uid="{00000000-0005-0000-0000-0000A36F0000}"/>
    <cellStyle name="Normal 5 22 2 2 5" xfId="28585" xr:uid="{00000000-0005-0000-0000-0000A46F0000}"/>
    <cellStyle name="Normal 5 22 2 2 5 2" xfId="28586" xr:uid="{00000000-0005-0000-0000-0000A56F0000}"/>
    <cellStyle name="Normal 5 22 2 2 5 3" xfId="28587" xr:uid="{00000000-0005-0000-0000-0000A66F0000}"/>
    <cellStyle name="Normal 5 22 2 2 5 4" xfId="28588" xr:uid="{00000000-0005-0000-0000-0000A76F0000}"/>
    <cellStyle name="Normal 5 22 2 2 5 5" xfId="28589" xr:uid="{00000000-0005-0000-0000-0000A86F0000}"/>
    <cellStyle name="Normal 5 22 2 2 5 6" xfId="28590" xr:uid="{00000000-0005-0000-0000-0000A96F0000}"/>
    <cellStyle name="Normal 5 22 2 2 5 7" xfId="28591" xr:uid="{00000000-0005-0000-0000-0000AA6F0000}"/>
    <cellStyle name="Normal 5 22 2 2 5 8" xfId="28592" xr:uid="{00000000-0005-0000-0000-0000AB6F0000}"/>
    <cellStyle name="Normal 5 22 2 2 6" xfId="28593" xr:uid="{00000000-0005-0000-0000-0000AC6F0000}"/>
    <cellStyle name="Normal 5 22 2 2 7" xfId="28594" xr:uid="{00000000-0005-0000-0000-0000AD6F0000}"/>
    <cellStyle name="Normal 5 22 2 2 8" xfId="28595" xr:uid="{00000000-0005-0000-0000-0000AE6F0000}"/>
    <cellStyle name="Normal 5 22 2 2 9" xfId="28596" xr:uid="{00000000-0005-0000-0000-0000AF6F0000}"/>
    <cellStyle name="Normal 5 22 2 20" xfId="28597" xr:uid="{00000000-0005-0000-0000-0000B06F0000}"/>
    <cellStyle name="Normal 5 22 2 21" xfId="28598" xr:uid="{00000000-0005-0000-0000-0000B16F0000}"/>
    <cellStyle name="Normal 5 22 2 22" xfId="28599" xr:uid="{00000000-0005-0000-0000-0000B26F0000}"/>
    <cellStyle name="Normal 5 22 2 23" xfId="28600" xr:uid="{00000000-0005-0000-0000-0000B36F0000}"/>
    <cellStyle name="Normal 5 22 2 24" xfId="28601" xr:uid="{00000000-0005-0000-0000-0000B46F0000}"/>
    <cellStyle name="Normal 5 22 2 3" xfId="28602" xr:uid="{00000000-0005-0000-0000-0000B56F0000}"/>
    <cellStyle name="Normal 5 22 2 3 10" xfId="28603" xr:uid="{00000000-0005-0000-0000-0000B66F0000}"/>
    <cellStyle name="Normal 5 22 2 3 11" xfId="28604" xr:uid="{00000000-0005-0000-0000-0000B76F0000}"/>
    <cellStyle name="Normal 5 22 2 3 12" xfId="28605" xr:uid="{00000000-0005-0000-0000-0000B86F0000}"/>
    <cellStyle name="Normal 5 22 2 3 2" xfId="28606" xr:uid="{00000000-0005-0000-0000-0000B96F0000}"/>
    <cellStyle name="Normal 5 22 2 3 2 2" xfId="28607" xr:uid="{00000000-0005-0000-0000-0000BA6F0000}"/>
    <cellStyle name="Normal 5 22 2 3 2 3" xfId="28608" xr:uid="{00000000-0005-0000-0000-0000BB6F0000}"/>
    <cellStyle name="Normal 5 22 2 3 2 4" xfId="28609" xr:uid="{00000000-0005-0000-0000-0000BC6F0000}"/>
    <cellStyle name="Normal 5 22 2 3 2 5" xfId="28610" xr:uid="{00000000-0005-0000-0000-0000BD6F0000}"/>
    <cellStyle name="Normal 5 22 2 3 2 6" xfId="28611" xr:uid="{00000000-0005-0000-0000-0000BE6F0000}"/>
    <cellStyle name="Normal 5 22 2 3 2 7" xfId="28612" xr:uid="{00000000-0005-0000-0000-0000BF6F0000}"/>
    <cellStyle name="Normal 5 22 2 3 2 8" xfId="28613" xr:uid="{00000000-0005-0000-0000-0000C06F0000}"/>
    <cellStyle name="Normal 5 22 2 3 3" xfId="28614" xr:uid="{00000000-0005-0000-0000-0000C16F0000}"/>
    <cellStyle name="Normal 5 22 2 3 3 2" xfId="28615" xr:uid="{00000000-0005-0000-0000-0000C26F0000}"/>
    <cellStyle name="Normal 5 22 2 3 3 3" xfId="28616" xr:uid="{00000000-0005-0000-0000-0000C36F0000}"/>
    <cellStyle name="Normal 5 22 2 3 3 4" xfId="28617" xr:uid="{00000000-0005-0000-0000-0000C46F0000}"/>
    <cellStyle name="Normal 5 22 2 3 3 5" xfId="28618" xr:uid="{00000000-0005-0000-0000-0000C56F0000}"/>
    <cellStyle name="Normal 5 22 2 3 3 6" xfId="28619" xr:uid="{00000000-0005-0000-0000-0000C66F0000}"/>
    <cellStyle name="Normal 5 22 2 3 3 7" xfId="28620" xr:uid="{00000000-0005-0000-0000-0000C76F0000}"/>
    <cellStyle name="Normal 5 22 2 3 3 8" xfId="28621" xr:uid="{00000000-0005-0000-0000-0000C86F0000}"/>
    <cellStyle name="Normal 5 22 2 3 4" xfId="28622" xr:uid="{00000000-0005-0000-0000-0000C96F0000}"/>
    <cellStyle name="Normal 5 22 2 3 4 2" xfId="28623" xr:uid="{00000000-0005-0000-0000-0000CA6F0000}"/>
    <cellStyle name="Normal 5 22 2 3 4 3" xfId="28624" xr:uid="{00000000-0005-0000-0000-0000CB6F0000}"/>
    <cellStyle name="Normal 5 22 2 3 4 4" xfId="28625" xr:uid="{00000000-0005-0000-0000-0000CC6F0000}"/>
    <cellStyle name="Normal 5 22 2 3 4 5" xfId="28626" xr:uid="{00000000-0005-0000-0000-0000CD6F0000}"/>
    <cellStyle name="Normal 5 22 2 3 4 6" xfId="28627" xr:uid="{00000000-0005-0000-0000-0000CE6F0000}"/>
    <cellStyle name="Normal 5 22 2 3 4 7" xfId="28628" xr:uid="{00000000-0005-0000-0000-0000CF6F0000}"/>
    <cellStyle name="Normal 5 22 2 3 4 8" xfId="28629" xr:uid="{00000000-0005-0000-0000-0000D06F0000}"/>
    <cellStyle name="Normal 5 22 2 3 5" xfId="28630" xr:uid="{00000000-0005-0000-0000-0000D16F0000}"/>
    <cellStyle name="Normal 5 22 2 3 5 2" xfId="28631" xr:uid="{00000000-0005-0000-0000-0000D26F0000}"/>
    <cellStyle name="Normal 5 22 2 3 5 3" xfId="28632" xr:uid="{00000000-0005-0000-0000-0000D36F0000}"/>
    <cellStyle name="Normal 5 22 2 3 5 4" xfId="28633" xr:uid="{00000000-0005-0000-0000-0000D46F0000}"/>
    <cellStyle name="Normal 5 22 2 3 5 5" xfId="28634" xr:uid="{00000000-0005-0000-0000-0000D56F0000}"/>
    <cellStyle name="Normal 5 22 2 3 5 6" xfId="28635" xr:uid="{00000000-0005-0000-0000-0000D66F0000}"/>
    <cellStyle name="Normal 5 22 2 3 5 7" xfId="28636" xr:uid="{00000000-0005-0000-0000-0000D76F0000}"/>
    <cellStyle name="Normal 5 22 2 3 5 8" xfId="28637" xr:uid="{00000000-0005-0000-0000-0000D86F0000}"/>
    <cellStyle name="Normal 5 22 2 3 6" xfId="28638" xr:uid="{00000000-0005-0000-0000-0000D96F0000}"/>
    <cellStyle name="Normal 5 22 2 3 7" xfId="28639" xr:uid="{00000000-0005-0000-0000-0000DA6F0000}"/>
    <cellStyle name="Normal 5 22 2 3 8" xfId="28640" xr:uid="{00000000-0005-0000-0000-0000DB6F0000}"/>
    <cellStyle name="Normal 5 22 2 3 9" xfId="28641" xr:uid="{00000000-0005-0000-0000-0000DC6F0000}"/>
    <cellStyle name="Normal 5 22 2 4" xfId="28642" xr:uid="{00000000-0005-0000-0000-0000DD6F0000}"/>
    <cellStyle name="Normal 5 22 2 4 10" xfId="28643" xr:uid="{00000000-0005-0000-0000-0000DE6F0000}"/>
    <cellStyle name="Normal 5 22 2 4 11" xfId="28644" xr:uid="{00000000-0005-0000-0000-0000DF6F0000}"/>
    <cellStyle name="Normal 5 22 2 4 12" xfId="28645" xr:uid="{00000000-0005-0000-0000-0000E06F0000}"/>
    <cellStyle name="Normal 5 22 2 4 2" xfId="28646" xr:uid="{00000000-0005-0000-0000-0000E16F0000}"/>
    <cellStyle name="Normal 5 22 2 4 2 2" xfId="28647" xr:uid="{00000000-0005-0000-0000-0000E26F0000}"/>
    <cellStyle name="Normal 5 22 2 4 2 3" xfId="28648" xr:uid="{00000000-0005-0000-0000-0000E36F0000}"/>
    <cellStyle name="Normal 5 22 2 4 2 4" xfId="28649" xr:uid="{00000000-0005-0000-0000-0000E46F0000}"/>
    <cellStyle name="Normal 5 22 2 4 2 5" xfId="28650" xr:uid="{00000000-0005-0000-0000-0000E56F0000}"/>
    <cellStyle name="Normal 5 22 2 4 2 6" xfId="28651" xr:uid="{00000000-0005-0000-0000-0000E66F0000}"/>
    <cellStyle name="Normal 5 22 2 4 2 7" xfId="28652" xr:uid="{00000000-0005-0000-0000-0000E76F0000}"/>
    <cellStyle name="Normal 5 22 2 4 2 8" xfId="28653" xr:uid="{00000000-0005-0000-0000-0000E86F0000}"/>
    <cellStyle name="Normal 5 22 2 4 3" xfId="28654" xr:uid="{00000000-0005-0000-0000-0000E96F0000}"/>
    <cellStyle name="Normal 5 22 2 4 3 2" xfId="28655" xr:uid="{00000000-0005-0000-0000-0000EA6F0000}"/>
    <cellStyle name="Normal 5 22 2 4 3 3" xfId="28656" xr:uid="{00000000-0005-0000-0000-0000EB6F0000}"/>
    <cellStyle name="Normal 5 22 2 4 3 4" xfId="28657" xr:uid="{00000000-0005-0000-0000-0000EC6F0000}"/>
    <cellStyle name="Normal 5 22 2 4 3 5" xfId="28658" xr:uid="{00000000-0005-0000-0000-0000ED6F0000}"/>
    <cellStyle name="Normal 5 22 2 4 3 6" xfId="28659" xr:uid="{00000000-0005-0000-0000-0000EE6F0000}"/>
    <cellStyle name="Normal 5 22 2 4 3 7" xfId="28660" xr:uid="{00000000-0005-0000-0000-0000EF6F0000}"/>
    <cellStyle name="Normal 5 22 2 4 3 8" xfId="28661" xr:uid="{00000000-0005-0000-0000-0000F06F0000}"/>
    <cellStyle name="Normal 5 22 2 4 4" xfId="28662" xr:uid="{00000000-0005-0000-0000-0000F16F0000}"/>
    <cellStyle name="Normal 5 22 2 4 4 2" xfId="28663" xr:uid="{00000000-0005-0000-0000-0000F26F0000}"/>
    <cellStyle name="Normal 5 22 2 4 4 3" xfId="28664" xr:uid="{00000000-0005-0000-0000-0000F36F0000}"/>
    <cellStyle name="Normal 5 22 2 4 4 4" xfId="28665" xr:uid="{00000000-0005-0000-0000-0000F46F0000}"/>
    <cellStyle name="Normal 5 22 2 4 4 5" xfId="28666" xr:uid="{00000000-0005-0000-0000-0000F56F0000}"/>
    <cellStyle name="Normal 5 22 2 4 4 6" xfId="28667" xr:uid="{00000000-0005-0000-0000-0000F66F0000}"/>
    <cellStyle name="Normal 5 22 2 4 4 7" xfId="28668" xr:uid="{00000000-0005-0000-0000-0000F76F0000}"/>
    <cellStyle name="Normal 5 22 2 4 4 8" xfId="28669" xr:uid="{00000000-0005-0000-0000-0000F86F0000}"/>
    <cellStyle name="Normal 5 22 2 4 5" xfId="28670" xr:uid="{00000000-0005-0000-0000-0000F96F0000}"/>
    <cellStyle name="Normal 5 22 2 4 5 2" xfId="28671" xr:uid="{00000000-0005-0000-0000-0000FA6F0000}"/>
    <cellStyle name="Normal 5 22 2 4 5 3" xfId="28672" xr:uid="{00000000-0005-0000-0000-0000FB6F0000}"/>
    <cellStyle name="Normal 5 22 2 4 5 4" xfId="28673" xr:uid="{00000000-0005-0000-0000-0000FC6F0000}"/>
    <cellStyle name="Normal 5 22 2 4 5 5" xfId="28674" xr:uid="{00000000-0005-0000-0000-0000FD6F0000}"/>
    <cellStyle name="Normal 5 22 2 4 5 6" xfId="28675" xr:uid="{00000000-0005-0000-0000-0000FE6F0000}"/>
    <cellStyle name="Normal 5 22 2 4 5 7" xfId="28676" xr:uid="{00000000-0005-0000-0000-0000FF6F0000}"/>
    <cellStyle name="Normal 5 22 2 4 5 8" xfId="28677" xr:uid="{00000000-0005-0000-0000-000000700000}"/>
    <cellStyle name="Normal 5 22 2 4 6" xfId="28678" xr:uid="{00000000-0005-0000-0000-000001700000}"/>
    <cellStyle name="Normal 5 22 2 4 7" xfId="28679" xr:uid="{00000000-0005-0000-0000-000002700000}"/>
    <cellStyle name="Normal 5 22 2 4 8" xfId="28680" xr:uid="{00000000-0005-0000-0000-000003700000}"/>
    <cellStyle name="Normal 5 22 2 4 9" xfId="28681" xr:uid="{00000000-0005-0000-0000-000004700000}"/>
    <cellStyle name="Normal 5 22 2 5" xfId="28682" xr:uid="{00000000-0005-0000-0000-000005700000}"/>
    <cellStyle name="Normal 5 22 2 5 10" xfId="28683" xr:uid="{00000000-0005-0000-0000-000006700000}"/>
    <cellStyle name="Normal 5 22 2 5 11" xfId="28684" xr:uid="{00000000-0005-0000-0000-000007700000}"/>
    <cellStyle name="Normal 5 22 2 5 12" xfId="28685" xr:uid="{00000000-0005-0000-0000-000008700000}"/>
    <cellStyle name="Normal 5 22 2 5 2" xfId="28686" xr:uid="{00000000-0005-0000-0000-000009700000}"/>
    <cellStyle name="Normal 5 22 2 5 2 2" xfId="28687" xr:uid="{00000000-0005-0000-0000-00000A700000}"/>
    <cellStyle name="Normal 5 22 2 5 2 3" xfId="28688" xr:uid="{00000000-0005-0000-0000-00000B700000}"/>
    <cellStyle name="Normal 5 22 2 5 2 4" xfId="28689" xr:uid="{00000000-0005-0000-0000-00000C700000}"/>
    <cellStyle name="Normal 5 22 2 5 2 5" xfId="28690" xr:uid="{00000000-0005-0000-0000-00000D700000}"/>
    <cellStyle name="Normal 5 22 2 5 2 6" xfId="28691" xr:uid="{00000000-0005-0000-0000-00000E700000}"/>
    <cellStyle name="Normal 5 22 2 5 2 7" xfId="28692" xr:uid="{00000000-0005-0000-0000-00000F700000}"/>
    <cellStyle name="Normal 5 22 2 5 2 8" xfId="28693" xr:uid="{00000000-0005-0000-0000-000010700000}"/>
    <cellStyle name="Normal 5 22 2 5 3" xfId="28694" xr:uid="{00000000-0005-0000-0000-000011700000}"/>
    <cellStyle name="Normal 5 22 2 5 3 2" xfId="28695" xr:uid="{00000000-0005-0000-0000-000012700000}"/>
    <cellStyle name="Normal 5 22 2 5 3 3" xfId="28696" xr:uid="{00000000-0005-0000-0000-000013700000}"/>
    <cellStyle name="Normal 5 22 2 5 3 4" xfId="28697" xr:uid="{00000000-0005-0000-0000-000014700000}"/>
    <cellStyle name="Normal 5 22 2 5 3 5" xfId="28698" xr:uid="{00000000-0005-0000-0000-000015700000}"/>
    <cellStyle name="Normal 5 22 2 5 3 6" xfId="28699" xr:uid="{00000000-0005-0000-0000-000016700000}"/>
    <cellStyle name="Normal 5 22 2 5 3 7" xfId="28700" xr:uid="{00000000-0005-0000-0000-000017700000}"/>
    <cellStyle name="Normal 5 22 2 5 3 8" xfId="28701" xr:uid="{00000000-0005-0000-0000-000018700000}"/>
    <cellStyle name="Normal 5 22 2 5 4" xfId="28702" xr:uid="{00000000-0005-0000-0000-000019700000}"/>
    <cellStyle name="Normal 5 22 2 5 4 2" xfId="28703" xr:uid="{00000000-0005-0000-0000-00001A700000}"/>
    <cellStyle name="Normal 5 22 2 5 4 3" xfId="28704" xr:uid="{00000000-0005-0000-0000-00001B700000}"/>
    <cellStyle name="Normal 5 22 2 5 4 4" xfId="28705" xr:uid="{00000000-0005-0000-0000-00001C700000}"/>
    <cellStyle name="Normal 5 22 2 5 4 5" xfId="28706" xr:uid="{00000000-0005-0000-0000-00001D700000}"/>
    <cellStyle name="Normal 5 22 2 5 4 6" xfId="28707" xr:uid="{00000000-0005-0000-0000-00001E700000}"/>
    <cellStyle name="Normal 5 22 2 5 4 7" xfId="28708" xr:uid="{00000000-0005-0000-0000-00001F700000}"/>
    <cellStyle name="Normal 5 22 2 5 4 8" xfId="28709" xr:uid="{00000000-0005-0000-0000-000020700000}"/>
    <cellStyle name="Normal 5 22 2 5 5" xfId="28710" xr:uid="{00000000-0005-0000-0000-000021700000}"/>
    <cellStyle name="Normal 5 22 2 5 5 2" xfId="28711" xr:uid="{00000000-0005-0000-0000-000022700000}"/>
    <cellStyle name="Normal 5 22 2 5 5 3" xfId="28712" xr:uid="{00000000-0005-0000-0000-000023700000}"/>
    <cellStyle name="Normal 5 22 2 5 5 4" xfId="28713" xr:uid="{00000000-0005-0000-0000-000024700000}"/>
    <cellStyle name="Normal 5 22 2 5 5 5" xfId="28714" xr:uid="{00000000-0005-0000-0000-000025700000}"/>
    <cellStyle name="Normal 5 22 2 5 5 6" xfId="28715" xr:uid="{00000000-0005-0000-0000-000026700000}"/>
    <cellStyle name="Normal 5 22 2 5 5 7" xfId="28716" xr:uid="{00000000-0005-0000-0000-000027700000}"/>
    <cellStyle name="Normal 5 22 2 5 5 8" xfId="28717" xr:uid="{00000000-0005-0000-0000-000028700000}"/>
    <cellStyle name="Normal 5 22 2 5 6" xfId="28718" xr:uid="{00000000-0005-0000-0000-000029700000}"/>
    <cellStyle name="Normal 5 22 2 5 7" xfId="28719" xr:uid="{00000000-0005-0000-0000-00002A700000}"/>
    <cellStyle name="Normal 5 22 2 5 8" xfId="28720" xr:uid="{00000000-0005-0000-0000-00002B700000}"/>
    <cellStyle name="Normal 5 22 2 5 9" xfId="28721" xr:uid="{00000000-0005-0000-0000-00002C700000}"/>
    <cellStyle name="Normal 5 22 2 6" xfId="28722" xr:uid="{00000000-0005-0000-0000-00002D700000}"/>
    <cellStyle name="Normal 5 22 2 6 10" xfId="28723" xr:uid="{00000000-0005-0000-0000-00002E700000}"/>
    <cellStyle name="Normal 5 22 2 6 11" xfId="28724" xr:uid="{00000000-0005-0000-0000-00002F700000}"/>
    <cellStyle name="Normal 5 22 2 6 12" xfId="28725" xr:uid="{00000000-0005-0000-0000-000030700000}"/>
    <cellStyle name="Normal 5 22 2 6 2" xfId="28726" xr:uid="{00000000-0005-0000-0000-000031700000}"/>
    <cellStyle name="Normal 5 22 2 6 2 2" xfId="28727" xr:uid="{00000000-0005-0000-0000-000032700000}"/>
    <cellStyle name="Normal 5 22 2 6 2 3" xfId="28728" xr:uid="{00000000-0005-0000-0000-000033700000}"/>
    <cellStyle name="Normal 5 22 2 6 2 4" xfId="28729" xr:uid="{00000000-0005-0000-0000-000034700000}"/>
    <cellStyle name="Normal 5 22 2 6 2 5" xfId="28730" xr:uid="{00000000-0005-0000-0000-000035700000}"/>
    <cellStyle name="Normal 5 22 2 6 2 6" xfId="28731" xr:uid="{00000000-0005-0000-0000-000036700000}"/>
    <cellStyle name="Normal 5 22 2 6 2 7" xfId="28732" xr:uid="{00000000-0005-0000-0000-000037700000}"/>
    <cellStyle name="Normal 5 22 2 6 2 8" xfId="28733" xr:uid="{00000000-0005-0000-0000-000038700000}"/>
    <cellStyle name="Normal 5 22 2 6 3" xfId="28734" xr:uid="{00000000-0005-0000-0000-000039700000}"/>
    <cellStyle name="Normal 5 22 2 6 3 2" xfId="28735" xr:uid="{00000000-0005-0000-0000-00003A700000}"/>
    <cellStyle name="Normal 5 22 2 6 3 3" xfId="28736" xr:uid="{00000000-0005-0000-0000-00003B700000}"/>
    <cellStyle name="Normal 5 22 2 6 3 4" xfId="28737" xr:uid="{00000000-0005-0000-0000-00003C700000}"/>
    <cellStyle name="Normal 5 22 2 6 3 5" xfId="28738" xr:uid="{00000000-0005-0000-0000-00003D700000}"/>
    <cellStyle name="Normal 5 22 2 6 3 6" xfId="28739" xr:uid="{00000000-0005-0000-0000-00003E700000}"/>
    <cellStyle name="Normal 5 22 2 6 3 7" xfId="28740" xr:uid="{00000000-0005-0000-0000-00003F700000}"/>
    <cellStyle name="Normal 5 22 2 6 3 8" xfId="28741" xr:uid="{00000000-0005-0000-0000-000040700000}"/>
    <cellStyle name="Normal 5 22 2 6 4" xfId="28742" xr:uid="{00000000-0005-0000-0000-000041700000}"/>
    <cellStyle name="Normal 5 22 2 6 4 2" xfId="28743" xr:uid="{00000000-0005-0000-0000-000042700000}"/>
    <cellStyle name="Normal 5 22 2 6 4 3" xfId="28744" xr:uid="{00000000-0005-0000-0000-000043700000}"/>
    <cellStyle name="Normal 5 22 2 6 4 4" xfId="28745" xr:uid="{00000000-0005-0000-0000-000044700000}"/>
    <cellStyle name="Normal 5 22 2 6 4 5" xfId="28746" xr:uid="{00000000-0005-0000-0000-000045700000}"/>
    <cellStyle name="Normal 5 22 2 6 4 6" xfId="28747" xr:uid="{00000000-0005-0000-0000-000046700000}"/>
    <cellStyle name="Normal 5 22 2 6 4 7" xfId="28748" xr:uid="{00000000-0005-0000-0000-000047700000}"/>
    <cellStyle name="Normal 5 22 2 6 4 8" xfId="28749" xr:uid="{00000000-0005-0000-0000-000048700000}"/>
    <cellStyle name="Normal 5 22 2 6 5" xfId="28750" xr:uid="{00000000-0005-0000-0000-000049700000}"/>
    <cellStyle name="Normal 5 22 2 6 5 2" xfId="28751" xr:uid="{00000000-0005-0000-0000-00004A700000}"/>
    <cellStyle name="Normal 5 22 2 6 5 3" xfId="28752" xr:uid="{00000000-0005-0000-0000-00004B700000}"/>
    <cellStyle name="Normal 5 22 2 6 5 4" xfId="28753" xr:uid="{00000000-0005-0000-0000-00004C700000}"/>
    <cellStyle name="Normal 5 22 2 6 5 5" xfId="28754" xr:uid="{00000000-0005-0000-0000-00004D700000}"/>
    <cellStyle name="Normal 5 22 2 6 5 6" xfId="28755" xr:uid="{00000000-0005-0000-0000-00004E700000}"/>
    <cellStyle name="Normal 5 22 2 6 5 7" xfId="28756" xr:uid="{00000000-0005-0000-0000-00004F700000}"/>
    <cellStyle name="Normal 5 22 2 6 5 8" xfId="28757" xr:uid="{00000000-0005-0000-0000-000050700000}"/>
    <cellStyle name="Normal 5 22 2 6 6" xfId="28758" xr:uid="{00000000-0005-0000-0000-000051700000}"/>
    <cellStyle name="Normal 5 22 2 6 7" xfId="28759" xr:uid="{00000000-0005-0000-0000-000052700000}"/>
    <cellStyle name="Normal 5 22 2 6 8" xfId="28760" xr:uid="{00000000-0005-0000-0000-000053700000}"/>
    <cellStyle name="Normal 5 22 2 6 9" xfId="28761" xr:uid="{00000000-0005-0000-0000-000054700000}"/>
    <cellStyle name="Normal 5 22 2 7" xfId="28762" xr:uid="{00000000-0005-0000-0000-000055700000}"/>
    <cellStyle name="Normal 5 22 2 7 10" xfId="28763" xr:uid="{00000000-0005-0000-0000-000056700000}"/>
    <cellStyle name="Normal 5 22 2 7 11" xfId="28764" xr:uid="{00000000-0005-0000-0000-000057700000}"/>
    <cellStyle name="Normal 5 22 2 7 12" xfId="28765" xr:uid="{00000000-0005-0000-0000-000058700000}"/>
    <cellStyle name="Normal 5 22 2 7 2" xfId="28766" xr:uid="{00000000-0005-0000-0000-000059700000}"/>
    <cellStyle name="Normal 5 22 2 7 2 2" xfId="28767" xr:uid="{00000000-0005-0000-0000-00005A700000}"/>
    <cellStyle name="Normal 5 22 2 7 2 3" xfId="28768" xr:uid="{00000000-0005-0000-0000-00005B700000}"/>
    <cellStyle name="Normal 5 22 2 7 2 4" xfId="28769" xr:uid="{00000000-0005-0000-0000-00005C700000}"/>
    <cellStyle name="Normal 5 22 2 7 2 5" xfId="28770" xr:uid="{00000000-0005-0000-0000-00005D700000}"/>
    <cellStyle name="Normal 5 22 2 7 2 6" xfId="28771" xr:uid="{00000000-0005-0000-0000-00005E700000}"/>
    <cellStyle name="Normal 5 22 2 7 2 7" xfId="28772" xr:uid="{00000000-0005-0000-0000-00005F700000}"/>
    <cellStyle name="Normal 5 22 2 7 2 8" xfId="28773" xr:uid="{00000000-0005-0000-0000-000060700000}"/>
    <cellStyle name="Normal 5 22 2 7 3" xfId="28774" xr:uid="{00000000-0005-0000-0000-000061700000}"/>
    <cellStyle name="Normal 5 22 2 7 3 2" xfId="28775" xr:uid="{00000000-0005-0000-0000-000062700000}"/>
    <cellStyle name="Normal 5 22 2 7 3 3" xfId="28776" xr:uid="{00000000-0005-0000-0000-000063700000}"/>
    <cellStyle name="Normal 5 22 2 7 3 4" xfId="28777" xr:uid="{00000000-0005-0000-0000-000064700000}"/>
    <cellStyle name="Normal 5 22 2 7 3 5" xfId="28778" xr:uid="{00000000-0005-0000-0000-000065700000}"/>
    <cellStyle name="Normal 5 22 2 7 3 6" xfId="28779" xr:uid="{00000000-0005-0000-0000-000066700000}"/>
    <cellStyle name="Normal 5 22 2 7 3 7" xfId="28780" xr:uid="{00000000-0005-0000-0000-000067700000}"/>
    <cellStyle name="Normal 5 22 2 7 3 8" xfId="28781" xr:uid="{00000000-0005-0000-0000-000068700000}"/>
    <cellStyle name="Normal 5 22 2 7 4" xfId="28782" xr:uid="{00000000-0005-0000-0000-000069700000}"/>
    <cellStyle name="Normal 5 22 2 7 4 2" xfId="28783" xr:uid="{00000000-0005-0000-0000-00006A700000}"/>
    <cellStyle name="Normal 5 22 2 7 4 3" xfId="28784" xr:uid="{00000000-0005-0000-0000-00006B700000}"/>
    <cellStyle name="Normal 5 22 2 7 4 4" xfId="28785" xr:uid="{00000000-0005-0000-0000-00006C700000}"/>
    <cellStyle name="Normal 5 22 2 7 4 5" xfId="28786" xr:uid="{00000000-0005-0000-0000-00006D700000}"/>
    <cellStyle name="Normal 5 22 2 7 4 6" xfId="28787" xr:uid="{00000000-0005-0000-0000-00006E700000}"/>
    <cellStyle name="Normal 5 22 2 7 4 7" xfId="28788" xr:uid="{00000000-0005-0000-0000-00006F700000}"/>
    <cellStyle name="Normal 5 22 2 7 4 8" xfId="28789" xr:uid="{00000000-0005-0000-0000-000070700000}"/>
    <cellStyle name="Normal 5 22 2 7 5" xfId="28790" xr:uid="{00000000-0005-0000-0000-000071700000}"/>
    <cellStyle name="Normal 5 22 2 7 5 2" xfId="28791" xr:uid="{00000000-0005-0000-0000-000072700000}"/>
    <cellStyle name="Normal 5 22 2 7 5 3" xfId="28792" xr:uid="{00000000-0005-0000-0000-000073700000}"/>
    <cellStyle name="Normal 5 22 2 7 5 4" xfId="28793" xr:uid="{00000000-0005-0000-0000-000074700000}"/>
    <cellStyle name="Normal 5 22 2 7 5 5" xfId="28794" xr:uid="{00000000-0005-0000-0000-000075700000}"/>
    <cellStyle name="Normal 5 22 2 7 5 6" xfId="28795" xr:uid="{00000000-0005-0000-0000-000076700000}"/>
    <cellStyle name="Normal 5 22 2 7 5 7" xfId="28796" xr:uid="{00000000-0005-0000-0000-000077700000}"/>
    <cellStyle name="Normal 5 22 2 7 5 8" xfId="28797" xr:uid="{00000000-0005-0000-0000-000078700000}"/>
    <cellStyle name="Normal 5 22 2 7 6" xfId="28798" xr:uid="{00000000-0005-0000-0000-000079700000}"/>
    <cellStyle name="Normal 5 22 2 7 7" xfId="28799" xr:uid="{00000000-0005-0000-0000-00007A700000}"/>
    <cellStyle name="Normal 5 22 2 7 8" xfId="28800" xr:uid="{00000000-0005-0000-0000-00007B700000}"/>
    <cellStyle name="Normal 5 22 2 7 9" xfId="28801" xr:uid="{00000000-0005-0000-0000-00007C700000}"/>
    <cellStyle name="Normal 5 22 2 8" xfId="28802" xr:uid="{00000000-0005-0000-0000-00007D700000}"/>
    <cellStyle name="Normal 5 22 2 8 10" xfId="28803" xr:uid="{00000000-0005-0000-0000-00007E700000}"/>
    <cellStyle name="Normal 5 22 2 8 11" xfId="28804" xr:uid="{00000000-0005-0000-0000-00007F700000}"/>
    <cellStyle name="Normal 5 22 2 8 12" xfId="28805" xr:uid="{00000000-0005-0000-0000-000080700000}"/>
    <cellStyle name="Normal 5 22 2 8 2" xfId="28806" xr:uid="{00000000-0005-0000-0000-000081700000}"/>
    <cellStyle name="Normal 5 22 2 8 2 2" xfId="28807" xr:uid="{00000000-0005-0000-0000-000082700000}"/>
    <cellStyle name="Normal 5 22 2 8 2 3" xfId="28808" xr:uid="{00000000-0005-0000-0000-000083700000}"/>
    <cellStyle name="Normal 5 22 2 8 2 4" xfId="28809" xr:uid="{00000000-0005-0000-0000-000084700000}"/>
    <cellStyle name="Normal 5 22 2 8 2 5" xfId="28810" xr:uid="{00000000-0005-0000-0000-000085700000}"/>
    <cellStyle name="Normal 5 22 2 8 2 6" xfId="28811" xr:uid="{00000000-0005-0000-0000-000086700000}"/>
    <cellStyle name="Normal 5 22 2 8 2 7" xfId="28812" xr:uid="{00000000-0005-0000-0000-000087700000}"/>
    <cellStyle name="Normal 5 22 2 8 2 8" xfId="28813" xr:uid="{00000000-0005-0000-0000-000088700000}"/>
    <cellStyle name="Normal 5 22 2 8 3" xfId="28814" xr:uid="{00000000-0005-0000-0000-000089700000}"/>
    <cellStyle name="Normal 5 22 2 8 3 2" xfId="28815" xr:uid="{00000000-0005-0000-0000-00008A700000}"/>
    <cellStyle name="Normal 5 22 2 8 3 3" xfId="28816" xr:uid="{00000000-0005-0000-0000-00008B700000}"/>
    <cellStyle name="Normal 5 22 2 8 3 4" xfId="28817" xr:uid="{00000000-0005-0000-0000-00008C700000}"/>
    <cellStyle name="Normal 5 22 2 8 3 5" xfId="28818" xr:uid="{00000000-0005-0000-0000-00008D700000}"/>
    <cellStyle name="Normal 5 22 2 8 3 6" xfId="28819" xr:uid="{00000000-0005-0000-0000-00008E700000}"/>
    <cellStyle name="Normal 5 22 2 8 3 7" xfId="28820" xr:uid="{00000000-0005-0000-0000-00008F700000}"/>
    <cellStyle name="Normal 5 22 2 8 3 8" xfId="28821" xr:uid="{00000000-0005-0000-0000-000090700000}"/>
    <cellStyle name="Normal 5 22 2 8 4" xfId="28822" xr:uid="{00000000-0005-0000-0000-000091700000}"/>
    <cellStyle name="Normal 5 22 2 8 4 2" xfId="28823" xr:uid="{00000000-0005-0000-0000-000092700000}"/>
    <cellStyle name="Normal 5 22 2 8 4 3" xfId="28824" xr:uid="{00000000-0005-0000-0000-000093700000}"/>
    <cellStyle name="Normal 5 22 2 8 4 4" xfId="28825" xr:uid="{00000000-0005-0000-0000-000094700000}"/>
    <cellStyle name="Normal 5 22 2 8 4 5" xfId="28826" xr:uid="{00000000-0005-0000-0000-000095700000}"/>
    <cellStyle name="Normal 5 22 2 8 4 6" xfId="28827" xr:uid="{00000000-0005-0000-0000-000096700000}"/>
    <cellStyle name="Normal 5 22 2 8 4 7" xfId="28828" xr:uid="{00000000-0005-0000-0000-000097700000}"/>
    <cellStyle name="Normal 5 22 2 8 4 8" xfId="28829" xr:uid="{00000000-0005-0000-0000-000098700000}"/>
    <cellStyle name="Normal 5 22 2 8 5" xfId="28830" xr:uid="{00000000-0005-0000-0000-000099700000}"/>
    <cellStyle name="Normal 5 22 2 8 5 2" xfId="28831" xr:uid="{00000000-0005-0000-0000-00009A700000}"/>
    <cellStyle name="Normal 5 22 2 8 5 3" xfId="28832" xr:uid="{00000000-0005-0000-0000-00009B700000}"/>
    <cellStyle name="Normal 5 22 2 8 5 4" xfId="28833" xr:uid="{00000000-0005-0000-0000-00009C700000}"/>
    <cellStyle name="Normal 5 22 2 8 5 5" xfId="28834" xr:uid="{00000000-0005-0000-0000-00009D700000}"/>
    <cellStyle name="Normal 5 22 2 8 5 6" xfId="28835" xr:uid="{00000000-0005-0000-0000-00009E700000}"/>
    <cellStyle name="Normal 5 22 2 8 5 7" xfId="28836" xr:uid="{00000000-0005-0000-0000-00009F700000}"/>
    <cellStyle name="Normal 5 22 2 8 5 8" xfId="28837" xr:uid="{00000000-0005-0000-0000-0000A0700000}"/>
    <cellStyle name="Normal 5 22 2 8 6" xfId="28838" xr:uid="{00000000-0005-0000-0000-0000A1700000}"/>
    <cellStyle name="Normal 5 22 2 8 7" xfId="28839" xr:uid="{00000000-0005-0000-0000-0000A2700000}"/>
    <cellStyle name="Normal 5 22 2 8 8" xfId="28840" xr:uid="{00000000-0005-0000-0000-0000A3700000}"/>
    <cellStyle name="Normal 5 22 2 8 9" xfId="28841" xr:uid="{00000000-0005-0000-0000-0000A4700000}"/>
    <cellStyle name="Normal 5 22 2 9" xfId="28842" xr:uid="{00000000-0005-0000-0000-0000A5700000}"/>
    <cellStyle name="Normal 5 22 2 9 10" xfId="28843" xr:uid="{00000000-0005-0000-0000-0000A6700000}"/>
    <cellStyle name="Normal 5 22 2 9 11" xfId="28844" xr:uid="{00000000-0005-0000-0000-0000A7700000}"/>
    <cellStyle name="Normal 5 22 2 9 12" xfId="28845" xr:uid="{00000000-0005-0000-0000-0000A8700000}"/>
    <cellStyle name="Normal 5 22 2 9 2" xfId="28846" xr:uid="{00000000-0005-0000-0000-0000A9700000}"/>
    <cellStyle name="Normal 5 22 2 9 2 2" xfId="28847" xr:uid="{00000000-0005-0000-0000-0000AA700000}"/>
    <cellStyle name="Normal 5 22 2 9 2 3" xfId="28848" xr:uid="{00000000-0005-0000-0000-0000AB700000}"/>
    <cellStyle name="Normal 5 22 2 9 2 4" xfId="28849" xr:uid="{00000000-0005-0000-0000-0000AC700000}"/>
    <cellStyle name="Normal 5 22 2 9 2 5" xfId="28850" xr:uid="{00000000-0005-0000-0000-0000AD700000}"/>
    <cellStyle name="Normal 5 22 2 9 2 6" xfId="28851" xr:uid="{00000000-0005-0000-0000-0000AE700000}"/>
    <cellStyle name="Normal 5 22 2 9 2 7" xfId="28852" xr:uid="{00000000-0005-0000-0000-0000AF700000}"/>
    <cellStyle name="Normal 5 22 2 9 2 8" xfId="28853" xr:uid="{00000000-0005-0000-0000-0000B0700000}"/>
    <cellStyle name="Normal 5 22 2 9 3" xfId="28854" xr:uid="{00000000-0005-0000-0000-0000B1700000}"/>
    <cellStyle name="Normal 5 22 2 9 3 2" xfId="28855" xr:uid="{00000000-0005-0000-0000-0000B2700000}"/>
    <cellStyle name="Normal 5 22 2 9 3 3" xfId="28856" xr:uid="{00000000-0005-0000-0000-0000B3700000}"/>
    <cellStyle name="Normal 5 22 2 9 3 4" xfId="28857" xr:uid="{00000000-0005-0000-0000-0000B4700000}"/>
    <cellStyle name="Normal 5 22 2 9 3 5" xfId="28858" xr:uid="{00000000-0005-0000-0000-0000B5700000}"/>
    <cellStyle name="Normal 5 22 2 9 3 6" xfId="28859" xr:uid="{00000000-0005-0000-0000-0000B6700000}"/>
    <cellStyle name="Normal 5 22 2 9 3 7" xfId="28860" xr:uid="{00000000-0005-0000-0000-0000B7700000}"/>
    <cellStyle name="Normal 5 22 2 9 3 8" xfId="28861" xr:uid="{00000000-0005-0000-0000-0000B8700000}"/>
    <cellStyle name="Normal 5 22 2 9 4" xfId="28862" xr:uid="{00000000-0005-0000-0000-0000B9700000}"/>
    <cellStyle name="Normal 5 22 2 9 4 2" xfId="28863" xr:uid="{00000000-0005-0000-0000-0000BA700000}"/>
    <cellStyle name="Normal 5 22 2 9 4 3" xfId="28864" xr:uid="{00000000-0005-0000-0000-0000BB700000}"/>
    <cellStyle name="Normal 5 22 2 9 4 4" xfId="28865" xr:uid="{00000000-0005-0000-0000-0000BC700000}"/>
    <cellStyle name="Normal 5 22 2 9 4 5" xfId="28866" xr:uid="{00000000-0005-0000-0000-0000BD700000}"/>
    <cellStyle name="Normal 5 22 2 9 4 6" xfId="28867" xr:uid="{00000000-0005-0000-0000-0000BE700000}"/>
    <cellStyle name="Normal 5 22 2 9 4 7" xfId="28868" xr:uid="{00000000-0005-0000-0000-0000BF700000}"/>
    <cellStyle name="Normal 5 22 2 9 4 8" xfId="28869" xr:uid="{00000000-0005-0000-0000-0000C0700000}"/>
    <cellStyle name="Normal 5 22 2 9 5" xfId="28870" xr:uid="{00000000-0005-0000-0000-0000C1700000}"/>
    <cellStyle name="Normal 5 22 2 9 5 2" xfId="28871" xr:uid="{00000000-0005-0000-0000-0000C2700000}"/>
    <cellStyle name="Normal 5 22 2 9 5 3" xfId="28872" xr:uid="{00000000-0005-0000-0000-0000C3700000}"/>
    <cellStyle name="Normal 5 22 2 9 5 4" xfId="28873" xr:uid="{00000000-0005-0000-0000-0000C4700000}"/>
    <cellStyle name="Normal 5 22 2 9 5 5" xfId="28874" xr:uid="{00000000-0005-0000-0000-0000C5700000}"/>
    <cellStyle name="Normal 5 22 2 9 5 6" xfId="28875" xr:uid="{00000000-0005-0000-0000-0000C6700000}"/>
    <cellStyle name="Normal 5 22 2 9 5 7" xfId="28876" xr:uid="{00000000-0005-0000-0000-0000C7700000}"/>
    <cellStyle name="Normal 5 22 2 9 5 8" xfId="28877" xr:uid="{00000000-0005-0000-0000-0000C8700000}"/>
    <cellStyle name="Normal 5 22 2 9 6" xfId="28878" xr:uid="{00000000-0005-0000-0000-0000C9700000}"/>
    <cellStyle name="Normal 5 22 2 9 7" xfId="28879" xr:uid="{00000000-0005-0000-0000-0000CA700000}"/>
    <cellStyle name="Normal 5 22 2 9 8" xfId="28880" xr:uid="{00000000-0005-0000-0000-0000CB700000}"/>
    <cellStyle name="Normal 5 22 2 9 9" xfId="28881" xr:uid="{00000000-0005-0000-0000-0000CC700000}"/>
    <cellStyle name="Normal 5 22 20" xfId="28882" xr:uid="{00000000-0005-0000-0000-0000CD700000}"/>
    <cellStyle name="Normal 5 22 20 2" xfId="28883" xr:uid="{00000000-0005-0000-0000-0000CE700000}"/>
    <cellStyle name="Normal 5 22 20 3" xfId="28884" xr:uid="{00000000-0005-0000-0000-0000CF700000}"/>
    <cellStyle name="Normal 5 22 20 4" xfId="28885" xr:uid="{00000000-0005-0000-0000-0000D0700000}"/>
    <cellStyle name="Normal 5 22 20 5" xfId="28886" xr:uid="{00000000-0005-0000-0000-0000D1700000}"/>
    <cellStyle name="Normal 5 22 20 6" xfId="28887" xr:uid="{00000000-0005-0000-0000-0000D2700000}"/>
    <cellStyle name="Normal 5 22 20 7" xfId="28888" xr:uid="{00000000-0005-0000-0000-0000D3700000}"/>
    <cellStyle name="Normal 5 22 20 8" xfId="28889" xr:uid="{00000000-0005-0000-0000-0000D4700000}"/>
    <cellStyle name="Normal 5 22 21" xfId="28890" xr:uid="{00000000-0005-0000-0000-0000D5700000}"/>
    <cellStyle name="Normal 5 22 22" xfId="28891" xr:uid="{00000000-0005-0000-0000-0000D6700000}"/>
    <cellStyle name="Normal 5 22 23" xfId="28892" xr:uid="{00000000-0005-0000-0000-0000D7700000}"/>
    <cellStyle name="Normal 5 22 24" xfId="28893" xr:uid="{00000000-0005-0000-0000-0000D8700000}"/>
    <cellStyle name="Normal 5 22 25" xfId="28894" xr:uid="{00000000-0005-0000-0000-0000D9700000}"/>
    <cellStyle name="Normal 5 22 26" xfId="28895" xr:uid="{00000000-0005-0000-0000-0000DA700000}"/>
    <cellStyle name="Normal 5 22 27" xfId="28896" xr:uid="{00000000-0005-0000-0000-0000DB700000}"/>
    <cellStyle name="Normal 5 22 3" xfId="28897" xr:uid="{00000000-0005-0000-0000-0000DC700000}"/>
    <cellStyle name="Normal 5 22 3 10" xfId="28898" xr:uid="{00000000-0005-0000-0000-0000DD700000}"/>
    <cellStyle name="Normal 5 22 3 10 10" xfId="28899" xr:uid="{00000000-0005-0000-0000-0000DE700000}"/>
    <cellStyle name="Normal 5 22 3 10 11" xfId="28900" xr:uid="{00000000-0005-0000-0000-0000DF700000}"/>
    <cellStyle name="Normal 5 22 3 10 12" xfId="28901" xr:uid="{00000000-0005-0000-0000-0000E0700000}"/>
    <cellStyle name="Normal 5 22 3 10 2" xfId="28902" xr:uid="{00000000-0005-0000-0000-0000E1700000}"/>
    <cellStyle name="Normal 5 22 3 10 2 2" xfId="28903" xr:uid="{00000000-0005-0000-0000-0000E2700000}"/>
    <cellStyle name="Normal 5 22 3 10 2 3" xfId="28904" xr:uid="{00000000-0005-0000-0000-0000E3700000}"/>
    <cellStyle name="Normal 5 22 3 10 2 4" xfId="28905" xr:uid="{00000000-0005-0000-0000-0000E4700000}"/>
    <cellStyle name="Normal 5 22 3 10 2 5" xfId="28906" xr:uid="{00000000-0005-0000-0000-0000E5700000}"/>
    <cellStyle name="Normal 5 22 3 10 2 6" xfId="28907" xr:uid="{00000000-0005-0000-0000-0000E6700000}"/>
    <cellStyle name="Normal 5 22 3 10 2 7" xfId="28908" xr:uid="{00000000-0005-0000-0000-0000E7700000}"/>
    <cellStyle name="Normal 5 22 3 10 2 8" xfId="28909" xr:uid="{00000000-0005-0000-0000-0000E8700000}"/>
    <cellStyle name="Normal 5 22 3 10 3" xfId="28910" xr:uid="{00000000-0005-0000-0000-0000E9700000}"/>
    <cellStyle name="Normal 5 22 3 10 3 2" xfId="28911" xr:uid="{00000000-0005-0000-0000-0000EA700000}"/>
    <cellStyle name="Normal 5 22 3 10 3 3" xfId="28912" xr:uid="{00000000-0005-0000-0000-0000EB700000}"/>
    <cellStyle name="Normal 5 22 3 10 3 4" xfId="28913" xr:uid="{00000000-0005-0000-0000-0000EC700000}"/>
    <cellStyle name="Normal 5 22 3 10 3 5" xfId="28914" xr:uid="{00000000-0005-0000-0000-0000ED700000}"/>
    <cellStyle name="Normal 5 22 3 10 3 6" xfId="28915" xr:uid="{00000000-0005-0000-0000-0000EE700000}"/>
    <cellStyle name="Normal 5 22 3 10 3 7" xfId="28916" xr:uid="{00000000-0005-0000-0000-0000EF700000}"/>
    <cellStyle name="Normal 5 22 3 10 3 8" xfId="28917" xr:uid="{00000000-0005-0000-0000-0000F0700000}"/>
    <cellStyle name="Normal 5 22 3 10 4" xfId="28918" xr:uid="{00000000-0005-0000-0000-0000F1700000}"/>
    <cellStyle name="Normal 5 22 3 10 4 2" xfId="28919" xr:uid="{00000000-0005-0000-0000-0000F2700000}"/>
    <cellStyle name="Normal 5 22 3 10 4 3" xfId="28920" xr:uid="{00000000-0005-0000-0000-0000F3700000}"/>
    <cellStyle name="Normal 5 22 3 10 4 4" xfId="28921" xr:uid="{00000000-0005-0000-0000-0000F4700000}"/>
    <cellStyle name="Normal 5 22 3 10 4 5" xfId="28922" xr:uid="{00000000-0005-0000-0000-0000F5700000}"/>
    <cellStyle name="Normal 5 22 3 10 4 6" xfId="28923" xr:uid="{00000000-0005-0000-0000-0000F6700000}"/>
    <cellStyle name="Normal 5 22 3 10 4 7" xfId="28924" xr:uid="{00000000-0005-0000-0000-0000F7700000}"/>
    <cellStyle name="Normal 5 22 3 10 4 8" xfId="28925" xr:uid="{00000000-0005-0000-0000-0000F8700000}"/>
    <cellStyle name="Normal 5 22 3 10 5" xfId="28926" xr:uid="{00000000-0005-0000-0000-0000F9700000}"/>
    <cellStyle name="Normal 5 22 3 10 5 2" xfId="28927" xr:uid="{00000000-0005-0000-0000-0000FA700000}"/>
    <cellStyle name="Normal 5 22 3 10 5 3" xfId="28928" xr:uid="{00000000-0005-0000-0000-0000FB700000}"/>
    <cellStyle name="Normal 5 22 3 10 5 4" xfId="28929" xr:uid="{00000000-0005-0000-0000-0000FC700000}"/>
    <cellStyle name="Normal 5 22 3 10 5 5" xfId="28930" xr:uid="{00000000-0005-0000-0000-0000FD700000}"/>
    <cellStyle name="Normal 5 22 3 10 5 6" xfId="28931" xr:uid="{00000000-0005-0000-0000-0000FE700000}"/>
    <cellStyle name="Normal 5 22 3 10 5 7" xfId="28932" xr:uid="{00000000-0005-0000-0000-0000FF700000}"/>
    <cellStyle name="Normal 5 22 3 10 5 8" xfId="28933" xr:uid="{00000000-0005-0000-0000-000000710000}"/>
    <cellStyle name="Normal 5 22 3 10 6" xfId="28934" xr:uid="{00000000-0005-0000-0000-000001710000}"/>
    <cellStyle name="Normal 5 22 3 10 7" xfId="28935" xr:uid="{00000000-0005-0000-0000-000002710000}"/>
    <cellStyle name="Normal 5 22 3 10 8" xfId="28936" xr:uid="{00000000-0005-0000-0000-000003710000}"/>
    <cellStyle name="Normal 5 22 3 10 9" xfId="28937" xr:uid="{00000000-0005-0000-0000-000004710000}"/>
    <cellStyle name="Normal 5 22 3 11" xfId="28938" xr:uid="{00000000-0005-0000-0000-000005710000}"/>
    <cellStyle name="Normal 5 22 3 11 10" xfId="28939" xr:uid="{00000000-0005-0000-0000-000006710000}"/>
    <cellStyle name="Normal 5 22 3 11 11" xfId="28940" xr:uid="{00000000-0005-0000-0000-000007710000}"/>
    <cellStyle name="Normal 5 22 3 11 12" xfId="28941" xr:uid="{00000000-0005-0000-0000-000008710000}"/>
    <cellStyle name="Normal 5 22 3 11 2" xfId="28942" xr:uid="{00000000-0005-0000-0000-000009710000}"/>
    <cellStyle name="Normal 5 22 3 11 2 2" xfId="28943" xr:uid="{00000000-0005-0000-0000-00000A710000}"/>
    <cellStyle name="Normal 5 22 3 11 2 3" xfId="28944" xr:uid="{00000000-0005-0000-0000-00000B710000}"/>
    <cellStyle name="Normal 5 22 3 11 2 4" xfId="28945" xr:uid="{00000000-0005-0000-0000-00000C710000}"/>
    <cellStyle name="Normal 5 22 3 11 2 5" xfId="28946" xr:uid="{00000000-0005-0000-0000-00000D710000}"/>
    <cellStyle name="Normal 5 22 3 11 2 6" xfId="28947" xr:uid="{00000000-0005-0000-0000-00000E710000}"/>
    <cellStyle name="Normal 5 22 3 11 2 7" xfId="28948" xr:uid="{00000000-0005-0000-0000-00000F710000}"/>
    <cellStyle name="Normal 5 22 3 11 2 8" xfId="28949" xr:uid="{00000000-0005-0000-0000-000010710000}"/>
    <cellStyle name="Normal 5 22 3 11 3" xfId="28950" xr:uid="{00000000-0005-0000-0000-000011710000}"/>
    <cellStyle name="Normal 5 22 3 11 3 2" xfId="28951" xr:uid="{00000000-0005-0000-0000-000012710000}"/>
    <cellStyle name="Normal 5 22 3 11 3 3" xfId="28952" xr:uid="{00000000-0005-0000-0000-000013710000}"/>
    <cellStyle name="Normal 5 22 3 11 3 4" xfId="28953" xr:uid="{00000000-0005-0000-0000-000014710000}"/>
    <cellStyle name="Normal 5 22 3 11 3 5" xfId="28954" xr:uid="{00000000-0005-0000-0000-000015710000}"/>
    <cellStyle name="Normal 5 22 3 11 3 6" xfId="28955" xr:uid="{00000000-0005-0000-0000-000016710000}"/>
    <cellStyle name="Normal 5 22 3 11 3 7" xfId="28956" xr:uid="{00000000-0005-0000-0000-000017710000}"/>
    <cellStyle name="Normal 5 22 3 11 3 8" xfId="28957" xr:uid="{00000000-0005-0000-0000-000018710000}"/>
    <cellStyle name="Normal 5 22 3 11 4" xfId="28958" xr:uid="{00000000-0005-0000-0000-000019710000}"/>
    <cellStyle name="Normal 5 22 3 11 4 2" xfId="28959" xr:uid="{00000000-0005-0000-0000-00001A710000}"/>
    <cellStyle name="Normal 5 22 3 11 4 3" xfId="28960" xr:uid="{00000000-0005-0000-0000-00001B710000}"/>
    <cellStyle name="Normal 5 22 3 11 4 4" xfId="28961" xr:uid="{00000000-0005-0000-0000-00001C710000}"/>
    <cellStyle name="Normal 5 22 3 11 4 5" xfId="28962" xr:uid="{00000000-0005-0000-0000-00001D710000}"/>
    <cellStyle name="Normal 5 22 3 11 4 6" xfId="28963" xr:uid="{00000000-0005-0000-0000-00001E710000}"/>
    <cellStyle name="Normal 5 22 3 11 4 7" xfId="28964" xr:uid="{00000000-0005-0000-0000-00001F710000}"/>
    <cellStyle name="Normal 5 22 3 11 4 8" xfId="28965" xr:uid="{00000000-0005-0000-0000-000020710000}"/>
    <cellStyle name="Normal 5 22 3 11 5" xfId="28966" xr:uid="{00000000-0005-0000-0000-000021710000}"/>
    <cellStyle name="Normal 5 22 3 11 5 2" xfId="28967" xr:uid="{00000000-0005-0000-0000-000022710000}"/>
    <cellStyle name="Normal 5 22 3 11 5 3" xfId="28968" xr:uid="{00000000-0005-0000-0000-000023710000}"/>
    <cellStyle name="Normal 5 22 3 11 5 4" xfId="28969" xr:uid="{00000000-0005-0000-0000-000024710000}"/>
    <cellStyle name="Normal 5 22 3 11 5 5" xfId="28970" xr:uid="{00000000-0005-0000-0000-000025710000}"/>
    <cellStyle name="Normal 5 22 3 11 5 6" xfId="28971" xr:uid="{00000000-0005-0000-0000-000026710000}"/>
    <cellStyle name="Normal 5 22 3 11 5 7" xfId="28972" xr:uid="{00000000-0005-0000-0000-000027710000}"/>
    <cellStyle name="Normal 5 22 3 11 5 8" xfId="28973" xr:uid="{00000000-0005-0000-0000-000028710000}"/>
    <cellStyle name="Normal 5 22 3 11 6" xfId="28974" xr:uid="{00000000-0005-0000-0000-000029710000}"/>
    <cellStyle name="Normal 5 22 3 11 7" xfId="28975" xr:uid="{00000000-0005-0000-0000-00002A710000}"/>
    <cellStyle name="Normal 5 22 3 11 8" xfId="28976" xr:uid="{00000000-0005-0000-0000-00002B710000}"/>
    <cellStyle name="Normal 5 22 3 11 9" xfId="28977" xr:uid="{00000000-0005-0000-0000-00002C710000}"/>
    <cellStyle name="Normal 5 22 3 12" xfId="28978" xr:uid="{00000000-0005-0000-0000-00002D710000}"/>
    <cellStyle name="Normal 5 22 3 12 10" xfId="28979" xr:uid="{00000000-0005-0000-0000-00002E710000}"/>
    <cellStyle name="Normal 5 22 3 12 11" xfId="28980" xr:uid="{00000000-0005-0000-0000-00002F710000}"/>
    <cellStyle name="Normal 5 22 3 12 12" xfId="28981" xr:uid="{00000000-0005-0000-0000-000030710000}"/>
    <cellStyle name="Normal 5 22 3 12 2" xfId="28982" xr:uid="{00000000-0005-0000-0000-000031710000}"/>
    <cellStyle name="Normal 5 22 3 12 2 2" xfId="28983" xr:uid="{00000000-0005-0000-0000-000032710000}"/>
    <cellStyle name="Normal 5 22 3 12 2 3" xfId="28984" xr:uid="{00000000-0005-0000-0000-000033710000}"/>
    <cellStyle name="Normal 5 22 3 12 2 4" xfId="28985" xr:uid="{00000000-0005-0000-0000-000034710000}"/>
    <cellStyle name="Normal 5 22 3 12 2 5" xfId="28986" xr:uid="{00000000-0005-0000-0000-000035710000}"/>
    <cellStyle name="Normal 5 22 3 12 2 6" xfId="28987" xr:uid="{00000000-0005-0000-0000-000036710000}"/>
    <cellStyle name="Normal 5 22 3 12 2 7" xfId="28988" xr:uid="{00000000-0005-0000-0000-000037710000}"/>
    <cellStyle name="Normal 5 22 3 12 2 8" xfId="28989" xr:uid="{00000000-0005-0000-0000-000038710000}"/>
    <cellStyle name="Normal 5 22 3 12 3" xfId="28990" xr:uid="{00000000-0005-0000-0000-000039710000}"/>
    <cellStyle name="Normal 5 22 3 12 3 2" xfId="28991" xr:uid="{00000000-0005-0000-0000-00003A710000}"/>
    <cellStyle name="Normal 5 22 3 12 3 3" xfId="28992" xr:uid="{00000000-0005-0000-0000-00003B710000}"/>
    <cellStyle name="Normal 5 22 3 12 3 4" xfId="28993" xr:uid="{00000000-0005-0000-0000-00003C710000}"/>
    <cellStyle name="Normal 5 22 3 12 3 5" xfId="28994" xr:uid="{00000000-0005-0000-0000-00003D710000}"/>
    <cellStyle name="Normal 5 22 3 12 3 6" xfId="28995" xr:uid="{00000000-0005-0000-0000-00003E710000}"/>
    <cellStyle name="Normal 5 22 3 12 3 7" xfId="28996" xr:uid="{00000000-0005-0000-0000-00003F710000}"/>
    <cellStyle name="Normal 5 22 3 12 3 8" xfId="28997" xr:uid="{00000000-0005-0000-0000-000040710000}"/>
    <cellStyle name="Normal 5 22 3 12 4" xfId="28998" xr:uid="{00000000-0005-0000-0000-000041710000}"/>
    <cellStyle name="Normal 5 22 3 12 4 2" xfId="28999" xr:uid="{00000000-0005-0000-0000-000042710000}"/>
    <cellStyle name="Normal 5 22 3 12 4 3" xfId="29000" xr:uid="{00000000-0005-0000-0000-000043710000}"/>
    <cellStyle name="Normal 5 22 3 12 4 4" xfId="29001" xr:uid="{00000000-0005-0000-0000-000044710000}"/>
    <cellStyle name="Normal 5 22 3 12 4 5" xfId="29002" xr:uid="{00000000-0005-0000-0000-000045710000}"/>
    <cellStyle name="Normal 5 22 3 12 4 6" xfId="29003" xr:uid="{00000000-0005-0000-0000-000046710000}"/>
    <cellStyle name="Normal 5 22 3 12 4 7" xfId="29004" xr:uid="{00000000-0005-0000-0000-000047710000}"/>
    <cellStyle name="Normal 5 22 3 12 4 8" xfId="29005" xr:uid="{00000000-0005-0000-0000-000048710000}"/>
    <cellStyle name="Normal 5 22 3 12 5" xfId="29006" xr:uid="{00000000-0005-0000-0000-000049710000}"/>
    <cellStyle name="Normal 5 22 3 12 5 2" xfId="29007" xr:uid="{00000000-0005-0000-0000-00004A710000}"/>
    <cellStyle name="Normal 5 22 3 12 5 3" xfId="29008" xr:uid="{00000000-0005-0000-0000-00004B710000}"/>
    <cellStyle name="Normal 5 22 3 12 5 4" xfId="29009" xr:uid="{00000000-0005-0000-0000-00004C710000}"/>
    <cellStyle name="Normal 5 22 3 12 5 5" xfId="29010" xr:uid="{00000000-0005-0000-0000-00004D710000}"/>
    <cellStyle name="Normal 5 22 3 12 5 6" xfId="29011" xr:uid="{00000000-0005-0000-0000-00004E710000}"/>
    <cellStyle name="Normal 5 22 3 12 5 7" xfId="29012" xr:uid="{00000000-0005-0000-0000-00004F710000}"/>
    <cellStyle name="Normal 5 22 3 12 5 8" xfId="29013" xr:uid="{00000000-0005-0000-0000-000050710000}"/>
    <cellStyle name="Normal 5 22 3 12 6" xfId="29014" xr:uid="{00000000-0005-0000-0000-000051710000}"/>
    <cellStyle name="Normal 5 22 3 12 7" xfId="29015" xr:uid="{00000000-0005-0000-0000-000052710000}"/>
    <cellStyle name="Normal 5 22 3 12 8" xfId="29016" xr:uid="{00000000-0005-0000-0000-000053710000}"/>
    <cellStyle name="Normal 5 22 3 12 9" xfId="29017" xr:uid="{00000000-0005-0000-0000-000054710000}"/>
    <cellStyle name="Normal 5 22 3 13" xfId="29018" xr:uid="{00000000-0005-0000-0000-000055710000}"/>
    <cellStyle name="Normal 5 22 3 13 10" xfId="29019" xr:uid="{00000000-0005-0000-0000-000056710000}"/>
    <cellStyle name="Normal 5 22 3 13 11" xfId="29020" xr:uid="{00000000-0005-0000-0000-000057710000}"/>
    <cellStyle name="Normal 5 22 3 13 12" xfId="29021" xr:uid="{00000000-0005-0000-0000-000058710000}"/>
    <cellStyle name="Normal 5 22 3 13 2" xfId="29022" xr:uid="{00000000-0005-0000-0000-000059710000}"/>
    <cellStyle name="Normal 5 22 3 13 2 2" xfId="29023" xr:uid="{00000000-0005-0000-0000-00005A710000}"/>
    <cellStyle name="Normal 5 22 3 13 2 3" xfId="29024" xr:uid="{00000000-0005-0000-0000-00005B710000}"/>
    <cellStyle name="Normal 5 22 3 13 2 4" xfId="29025" xr:uid="{00000000-0005-0000-0000-00005C710000}"/>
    <cellStyle name="Normal 5 22 3 13 2 5" xfId="29026" xr:uid="{00000000-0005-0000-0000-00005D710000}"/>
    <cellStyle name="Normal 5 22 3 13 2 6" xfId="29027" xr:uid="{00000000-0005-0000-0000-00005E710000}"/>
    <cellStyle name="Normal 5 22 3 13 2 7" xfId="29028" xr:uid="{00000000-0005-0000-0000-00005F710000}"/>
    <cellStyle name="Normal 5 22 3 13 2 8" xfId="29029" xr:uid="{00000000-0005-0000-0000-000060710000}"/>
    <cellStyle name="Normal 5 22 3 13 3" xfId="29030" xr:uid="{00000000-0005-0000-0000-000061710000}"/>
    <cellStyle name="Normal 5 22 3 13 3 2" xfId="29031" xr:uid="{00000000-0005-0000-0000-000062710000}"/>
    <cellStyle name="Normal 5 22 3 13 3 3" xfId="29032" xr:uid="{00000000-0005-0000-0000-000063710000}"/>
    <cellStyle name="Normal 5 22 3 13 3 4" xfId="29033" xr:uid="{00000000-0005-0000-0000-000064710000}"/>
    <cellStyle name="Normal 5 22 3 13 3 5" xfId="29034" xr:uid="{00000000-0005-0000-0000-000065710000}"/>
    <cellStyle name="Normal 5 22 3 13 3 6" xfId="29035" xr:uid="{00000000-0005-0000-0000-000066710000}"/>
    <cellStyle name="Normal 5 22 3 13 3 7" xfId="29036" xr:uid="{00000000-0005-0000-0000-000067710000}"/>
    <cellStyle name="Normal 5 22 3 13 3 8" xfId="29037" xr:uid="{00000000-0005-0000-0000-000068710000}"/>
    <cellStyle name="Normal 5 22 3 13 4" xfId="29038" xr:uid="{00000000-0005-0000-0000-000069710000}"/>
    <cellStyle name="Normal 5 22 3 13 4 2" xfId="29039" xr:uid="{00000000-0005-0000-0000-00006A710000}"/>
    <cellStyle name="Normal 5 22 3 13 4 3" xfId="29040" xr:uid="{00000000-0005-0000-0000-00006B710000}"/>
    <cellStyle name="Normal 5 22 3 13 4 4" xfId="29041" xr:uid="{00000000-0005-0000-0000-00006C710000}"/>
    <cellStyle name="Normal 5 22 3 13 4 5" xfId="29042" xr:uid="{00000000-0005-0000-0000-00006D710000}"/>
    <cellStyle name="Normal 5 22 3 13 4 6" xfId="29043" xr:uid="{00000000-0005-0000-0000-00006E710000}"/>
    <cellStyle name="Normal 5 22 3 13 4 7" xfId="29044" xr:uid="{00000000-0005-0000-0000-00006F710000}"/>
    <cellStyle name="Normal 5 22 3 13 4 8" xfId="29045" xr:uid="{00000000-0005-0000-0000-000070710000}"/>
    <cellStyle name="Normal 5 22 3 13 5" xfId="29046" xr:uid="{00000000-0005-0000-0000-000071710000}"/>
    <cellStyle name="Normal 5 22 3 13 5 2" xfId="29047" xr:uid="{00000000-0005-0000-0000-000072710000}"/>
    <cellStyle name="Normal 5 22 3 13 5 3" xfId="29048" xr:uid="{00000000-0005-0000-0000-000073710000}"/>
    <cellStyle name="Normal 5 22 3 13 5 4" xfId="29049" xr:uid="{00000000-0005-0000-0000-000074710000}"/>
    <cellStyle name="Normal 5 22 3 13 5 5" xfId="29050" xr:uid="{00000000-0005-0000-0000-000075710000}"/>
    <cellStyle name="Normal 5 22 3 13 5 6" xfId="29051" xr:uid="{00000000-0005-0000-0000-000076710000}"/>
    <cellStyle name="Normal 5 22 3 13 5 7" xfId="29052" xr:uid="{00000000-0005-0000-0000-000077710000}"/>
    <cellStyle name="Normal 5 22 3 13 5 8" xfId="29053" xr:uid="{00000000-0005-0000-0000-000078710000}"/>
    <cellStyle name="Normal 5 22 3 13 6" xfId="29054" xr:uid="{00000000-0005-0000-0000-000079710000}"/>
    <cellStyle name="Normal 5 22 3 13 7" xfId="29055" xr:uid="{00000000-0005-0000-0000-00007A710000}"/>
    <cellStyle name="Normal 5 22 3 13 8" xfId="29056" xr:uid="{00000000-0005-0000-0000-00007B710000}"/>
    <cellStyle name="Normal 5 22 3 13 9" xfId="29057" xr:uid="{00000000-0005-0000-0000-00007C710000}"/>
    <cellStyle name="Normal 5 22 3 14" xfId="29058" xr:uid="{00000000-0005-0000-0000-00007D710000}"/>
    <cellStyle name="Normal 5 22 3 14 2" xfId="29059" xr:uid="{00000000-0005-0000-0000-00007E710000}"/>
    <cellStyle name="Normal 5 22 3 14 3" xfId="29060" xr:uid="{00000000-0005-0000-0000-00007F710000}"/>
    <cellStyle name="Normal 5 22 3 14 4" xfId="29061" xr:uid="{00000000-0005-0000-0000-000080710000}"/>
    <cellStyle name="Normal 5 22 3 14 5" xfId="29062" xr:uid="{00000000-0005-0000-0000-000081710000}"/>
    <cellStyle name="Normal 5 22 3 14 6" xfId="29063" xr:uid="{00000000-0005-0000-0000-000082710000}"/>
    <cellStyle name="Normal 5 22 3 14 7" xfId="29064" xr:uid="{00000000-0005-0000-0000-000083710000}"/>
    <cellStyle name="Normal 5 22 3 14 8" xfId="29065" xr:uid="{00000000-0005-0000-0000-000084710000}"/>
    <cellStyle name="Normal 5 22 3 15" xfId="29066" xr:uid="{00000000-0005-0000-0000-000085710000}"/>
    <cellStyle name="Normal 5 22 3 15 2" xfId="29067" xr:uid="{00000000-0005-0000-0000-000086710000}"/>
    <cellStyle name="Normal 5 22 3 15 3" xfId="29068" xr:uid="{00000000-0005-0000-0000-000087710000}"/>
    <cellStyle name="Normal 5 22 3 15 4" xfId="29069" xr:uid="{00000000-0005-0000-0000-000088710000}"/>
    <cellStyle name="Normal 5 22 3 15 5" xfId="29070" xr:uid="{00000000-0005-0000-0000-000089710000}"/>
    <cellStyle name="Normal 5 22 3 15 6" xfId="29071" xr:uid="{00000000-0005-0000-0000-00008A710000}"/>
    <cellStyle name="Normal 5 22 3 15 7" xfId="29072" xr:uid="{00000000-0005-0000-0000-00008B710000}"/>
    <cellStyle name="Normal 5 22 3 15 8" xfId="29073" xr:uid="{00000000-0005-0000-0000-00008C710000}"/>
    <cellStyle name="Normal 5 22 3 16" xfId="29074" xr:uid="{00000000-0005-0000-0000-00008D710000}"/>
    <cellStyle name="Normal 5 22 3 16 2" xfId="29075" xr:uid="{00000000-0005-0000-0000-00008E710000}"/>
    <cellStyle name="Normal 5 22 3 16 3" xfId="29076" xr:uid="{00000000-0005-0000-0000-00008F710000}"/>
    <cellStyle name="Normal 5 22 3 16 4" xfId="29077" xr:uid="{00000000-0005-0000-0000-000090710000}"/>
    <cellStyle name="Normal 5 22 3 16 5" xfId="29078" xr:uid="{00000000-0005-0000-0000-000091710000}"/>
    <cellStyle name="Normal 5 22 3 16 6" xfId="29079" xr:uid="{00000000-0005-0000-0000-000092710000}"/>
    <cellStyle name="Normal 5 22 3 16 7" xfId="29080" xr:uid="{00000000-0005-0000-0000-000093710000}"/>
    <cellStyle name="Normal 5 22 3 16 8" xfId="29081" xr:uid="{00000000-0005-0000-0000-000094710000}"/>
    <cellStyle name="Normal 5 22 3 17" xfId="29082" xr:uid="{00000000-0005-0000-0000-000095710000}"/>
    <cellStyle name="Normal 5 22 3 17 2" xfId="29083" xr:uid="{00000000-0005-0000-0000-000096710000}"/>
    <cellStyle name="Normal 5 22 3 17 3" xfId="29084" xr:uid="{00000000-0005-0000-0000-000097710000}"/>
    <cellStyle name="Normal 5 22 3 17 4" xfId="29085" xr:uid="{00000000-0005-0000-0000-000098710000}"/>
    <cellStyle name="Normal 5 22 3 17 5" xfId="29086" xr:uid="{00000000-0005-0000-0000-000099710000}"/>
    <cellStyle name="Normal 5 22 3 17 6" xfId="29087" xr:uid="{00000000-0005-0000-0000-00009A710000}"/>
    <cellStyle name="Normal 5 22 3 17 7" xfId="29088" xr:uid="{00000000-0005-0000-0000-00009B710000}"/>
    <cellStyle name="Normal 5 22 3 17 8" xfId="29089" xr:uid="{00000000-0005-0000-0000-00009C710000}"/>
    <cellStyle name="Normal 5 22 3 18" xfId="29090" xr:uid="{00000000-0005-0000-0000-00009D710000}"/>
    <cellStyle name="Normal 5 22 3 19" xfId="29091" xr:uid="{00000000-0005-0000-0000-00009E710000}"/>
    <cellStyle name="Normal 5 22 3 2" xfId="29092" xr:uid="{00000000-0005-0000-0000-00009F710000}"/>
    <cellStyle name="Normal 5 22 3 2 10" xfId="29093" xr:uid="{00000000-0005-0000-0000-0000A0710000}"/>
    <cellStyle name="Normal 5 22 3 2 11" xfId="29094" xr:uid="{00000000-0005-0000-0000-0000A1710000}"/>
    <cellStyle name="Normal 5 22 3 2 12" xfId="29095" xr:uid="{00000000-0005-0000-0000-0000A2710000}"/>
    <cellStyle name="Normal 5 22 3 2 2" xfId="29096" xr:uid="{00000000-0005-0000-0000-0000A3710000}"/>
    <cellStyle name="Normal 5 22 3 2 2 2" xfId="29097" xr:uid="{00000000-0005-0000-0000-0000A4710000}"/>
    <cellStyle name="Normal 5 22 3 2 2 3" xfId="29098" xr:uid="{00000000-0005-0000-0000-0000A5710000}"/>
    <cellStyle name="Normal 5 22 3 2 2 4" xfId="29099" xr:uid="{00000000-0005-0000-0000-0000A6710000}"/>
    <cellStyle name="Normal 5 22 3 2 2 5" xfId="29100" xr:uid="{00000000-0005-0000-0000-0000A7710000}"/>
    <cellStyle name="Normal 5 22 3 2 2 6" xfId="29101" xr:uid="{00000000-0005-0000-0000-0000A8710000}"/>
    <cellStyle name="Normal 5 22 3 2 2 7" xfId="29102" xr:uid="{00000000-0005-0000-0000-0000A9710000}"/>
    <cellStyle name="Normal 5 22 3 2 2 8" xfId="29103" xr:uid="{00000000-0005-0000-0000-0000AA710000}"/>
    <cellStyle name="Normal 5 22 3 2 3" xfId="29104" xr:uid="{00000000-0005-0000-0000-0000AB710000}"/>
    <cellStyle name="Normal 5 22 3 2 3 2" xfId="29105" xr:uid="{00000000-0005-0000-0000-0000AC710000}"/>
    <cellStyle name="Normal 5 22 3 2 3 3" xfId="29106" xr:uid="{00000000-0005-0000-0000-0000AD710000}"/>
    <cellStyle name="Normal 5 22 3 2 3 4" xfId="29107" xr:uid="{00000000-0005-0000-0000-0000AE710000}"/>
    <cellStyle name="Normal 5 22 3 2 3 5" xfId="29108" xr:uid="{00000000-0005-0000-0000-0000AF710000}"/>
    <cellStyle name="Normal 5 22 3 2 3 6" xfId="29109" xr:uid="{00000000-0005-0000-0000-0000B0710000}"/>
    <cellStyle name="Normal 5 22 3 2 3 7" xfId="29110" xr:uid="{00000000-0005-0000-0000-0000B1710000}"/>
    <cellStyle name="Normal 5 22 3 2 3 8" xfId="29111" xr:uid="{00000000-0005-0000-0000-0000B2710000}"/>
    <cellStyle name="Normal 5 22 3 2 4" xfId="29112" xr:uid="{00000000-0005-0000-0000-0000B3710000}"/>
    <cellStyle name="Normal 5 22 3 2 4 2" xfId="29113" xr:uid="{00000000-0005-0000-0000-0000B4710000}"/>
    <cellStyle name="Normal 5 22 3 2 4 3" xfId="29114" xr:uid="{00000000-0005-0000-0000-0000B5710000}"/>
    <cellStyle name="Normal 5 22 3 2 4 4" xfId="29115" xr:uid="{00000000-0005-0000-0000-0000B6710000}"/>
    <cellStyle name="Normal 5 22 3 2 4 5" xfId="29116" xr:uid="{00000000-0005-0000-0000-0000B7710000}"/>
    <cellStyle name="Normal 5 22 3 2 4 6" xfId="29117" xr:uid="{00000000-0005-0000-0000-0000B8710000}"/>
    <cellStyle name="Normal 5 22 3 2 4 7" xfId="29118" xr:uid="{00000000-0005-0000-0000-0000B9710000}"/>
    <cellStyle name="Normal 5 22 3 2 4 8" xfId="29119" xr:uid="{00000000-0005-0000-0000-0000BA710000}"/>
    <cellStyle name="Normal 5 22 3 2 5" xfId="29120" xr:uid="{00000000-0005-0000-0000-0000BB710000}"/>
    <cellStyle name="Normal 5 22 3 2 5 2" xfId="29121" xr:uid="{00000000-0005-0000-0000-0000BC710000}"/>
    <cellStyle name="Normal 5 22 3 2 5 3" xfId="29122" xr:uid="{00000000-0005-0000-0000-0000BD710000}"/>
    <cellStyle name="Normal 5 22 3 2 5 4" xfId="29123" xr:uid="{00000000-0005-0000-0000-0000BE710000}"/>
    <cellStyle name="Normal 5 22 3 2 5 5" xfId="29124" xr:uid="{00000000-0005-0000-0000-0000BF710000}"/>
    <cellStyle name="Normal 5 22 3 2 5 6" xfId="29125" xr:uid="{00000000-0005-0000-0000-0000C0710000}"/>
    <cellStyle name="Normal 5 22 3 2 5 7" xfId="29126" xr:uid="{00000000-0005-0000-0000-0000C1710000}"/>
    <cellStyle name="Normal 5 22 3 2 5 8" xfId="29127" xr:uid="{00000000-0005-0000-0000-0000C2710000}"/>
    <cellStyle name="Normal 5 22 3 2 6" xfId="29128" xr:uid="{00000000-0005-0000-0000-0000C3710000}"/>
    <cellStyle name="Normal 5 22 3 2 7" xfId="29129" xr:uid="{00000000-0005-0000-0000-0000C4710000}"/>
    <cellStyle name="Normal 5 22 3 2 8" xfId="29130" xr:uid="{00000000-0005-0000-0000-0000C5710000}"/>
    <cellStyle name="Normal 5 22 3 2 9" xfId="29131" xr:uid="{00000000-0005-0000-0000-0000C6710000}"/>
    <cellStyle name="Normal 5 22 3 20" xfId="29132" xr:uid="{00000000-0005-0000-0000-0000C7710000}"/>
    <cellStyle name="Normal 5 22 3 21" xfId="29133" xr:uid="{00000000-0005-0000-0000-0000C8710000}"/>
    <cellStyle name="Normal 5 22 3 22" xfId="29134" xr:uid="{00000000-0005-0000-0000-0000C9710000}"/>
    <cellStyle name="Normal 5 22 3 23" xfId="29135" xr:uid="{00000000-0005-0000-0000-0000CA710000}"/>
    <cellStyle name="Normal 5 22 3 24" xfId="29136" xr:uid="{00000000-0005-0000-0000-0000CB710000}"/>
    <cellStyle name="Normal 5 22 3 3" xfId="29137" xr:uid="{00000000-0005-0000-0000-0000CC710000}"/>
    <cellStyle name="Normal 5 22 3 3 10" xfId="29138" xr:uid="{00000000-0005-0000-0000-0000CD710000}"/>
    <cellStyle name="Normal 5 22 3 3 11" xfId="29139" xr:uid="{00000000-0005-0000-0000-0000CE710000}"/>
    <cellStyle name="Normal 5 22 3 3 12" xfId="29140" xr:uid="{00000000-0005-0000-0000-0000CF710000}"/>
    <cellStyle name="Normal 5 22 3 3 2" xfId="29141" xr:uid="{00000000-0005-0000-0000-0000D0710000}"/>
    <cellStyle name="Normal 5 22 3 3 2 2" xfId="29142" xr:uid="{00000000-0005-0000-0000-0000D1710000}"/>
    <cellStyle name="Normal 5 22 3 3 2 3" xfId="29143" xr:uid="{00000000-0005-0000-0000-0000D2710000}"/>
    <cellStyle name="Normal 5 22 3 3 2 4" xfId="29144" xr:uid="{00000000-0005-0000-0000-0000D3710000}"/>
    <cellStyle name="Normal 5 22 3 3 2 5" xfId="29145" xr:uid="{00000000-0005-0000-0000-0000D4710000}"/>
    <cellStyle name="Normal 5 22 3 3 2 6" xfId="29146" xr:uid="{00000000-0005-0000-0000-0000D5710000}"/>
    <cellStyle name="Normal 5 22 3 3 2 7" xfId="29147" xr:uid="{00000000-0005-0000-0000-0000D6710000}"/>
    <cellStyle name="Normal 5 22 3 3 2 8" xfId="29148" xr:uid="{00000000-0005-0000-0000-0000D7710000}"/>
    <cellStyle name="Normal 5 22 3 3 3" xfId="29149" xr:uid="{00000000-0005-0000-0000-0000D8710000}"/>
    <cellStyle name="Normal 5 22 3 3 3 2" xfId="29150" xr:uid="{00000000-0005-0000-0000-0000D9710000}"/>
    <cellStyle name="Normal 5 22 3 3 3 3" xfId="29151" xr:uid="{00000000-0005-0000-0000-0000DA710000}"/>
    <cellStyle name="Normal 5 22 3 3 3 4" xfId="29152" xr:uid="{00000000-0005-0000-0000-0000DB710000}"/>
    <cellStyle name="Normal 5 22 3 3 3 5" xfId="29153" xr:uid="{00000000-0005-0000-0000-0000DC710000}"/>
    <cellStyle name="Normal 5 22 3 3 3 6" xfId="29154" xr:uid="{00000000-0005-0000-0000-0000DD710000}"/>
    <cellStyle name="Normal 5 22 3 3 3 7" xfId="29155" xr:uid="{00000000-0005-0000-0000-0000DE710000}"/>
    <cellStyle name="Normal 5 22 3 3 3 8" xfId="29156" xr:uid="{00000000-0005-0000-0000-0000DF710000}"/>
    <cellStyle name="Normal 5 22 3 3 4" xfId="29157" xr:uid="{00000000-0005-0000-0000-0000E0710000}"/>
    <cellStyle name="Normal 5 22 3 3 4 2" xfId="29158" xr:uid="{00000000-0005-0000-0000-0000E1710000}"/>
    <cellStyle name="Normal 5 22 3 3 4 3" xfId="29159" xr:uid="{00000000-0005-0000-0000-0000E2710000}"/>
    <cellStyle name="Normal 5 22 3 3 4 4" xfId="29160" xr:uid="{00000000-0005-0000-0000-0000E3710000}"/>
    <cellStyle name="Normal 5 22 3 3 4 5" xfId="29161" xr:uid="{00000000-0005-0000-0000-0000E4710000}"/>
    <cellStyle name="Normal 5 22 3 3 4 6" xfId="29162" xr:uid="{00000000-0005-0000-0000-0000E5710000}"/>
    <cellStyle name="Normal 5 22 3 3 4 7" xfId="29163" xr:uid="{00000000-0005-0000-0000-0000E6710000}"/>
    <cellStyle name="Normal 5 22 3 3 4 8" xfId="29164" xr:uid="{00000000-0005-0000-0000-0000E7710000}"/>
    <cellStyle name="Normal 5 22 3 3 5" xfId="29165" xr:uid="{00000000-0005-0000-0000-0000E8710000}"/>
    <cellStyle name="Normal 5 22 3 3 5 2" xfId="29166" xr:uid="{00000000-0005-0000-0000-0000E9710000}"/>
    <cellStyle name="Normal 5 22 3 3 5 3" xfId="29167" xr:uid="{00000000-0005-0000-0000-0000EA710000}"/>
    <cellStyle name="Normal 5 22 3 3 5 4" xfId="29168" xr:uid="{00000000-0005-0000-0000-0000EB710000}"/>
    <cellStyle name="Normal 5 22 3 3 5 5" xfId="29169" xr:uid="{00000000-0005-0000-0000-0000EC710000}"/>
    <cellStyle name="Normal 5 22 3 3 5 6" xfId="29170" xr:uid="{00000000-0005-0000-0000-0000ED710000}"/>
    <cellStyle name="Normal 5 22 3 3 5 7" xfId="29171" xr:uid="{00000000-0005-0000-0000-0000EE710000}"/>
    <cellStyle name="Normal 5 22 3 3 5 8" xfId="29172" xr:uid="{00000000-0005-0000-0000-0000EF710000}"/>
    <cellStyle name="Normal 5 22 3 3 6" xfId="29173" xr:uid="{00000000-0005-0000-0000-0000F0710000}"/>
    <cellStyle name="Normal 5 22 3 3 7" xfId="29174" xr:uid="{00000000-0005-0000-0000-0000F1710000}"/>
    <cellStyle name="Normal 5 22 3 3 8" xfId="29175" xr:uid="{00000000-0005-0000-0000-0000F2710000}"/>
    <cellStyle name="Normal 5 22 3 3 9" xfId="29176" xr:uid="{00000000-0005-0000-0000-0000F3710000}"/>
    <cellStyle name="Normal 5 22 3 4" xfId="29177" xr:uid="{00000000-0005-0000-0000-0000F4710000}"/>
    <cellStyle name="Normal 5 22 3 4 10" xfId="29178" xr:uid="{00000000-0005-0000-0000-0000F5710000}"/>
    <cellStyle name="Normal 5 22 3 4 11" xfId="29179" xr:uid="{00000000-0005-0000-0000-0000F6710000}"/>
    <cellStyle name="Normal 5 22 3 4 12" xfId="29180" xr:uid="{00000000-0005-0000-0000-0000F7710000}"/>
    <cellStyle name="Normal 5 22 3 4 2" xfId="29181" xr:uid="{00000000-0005-0000-0000-0000F8710000}"/>
    <cellStyle name="Normal 5 22 3 4 2 2" xfId="29182" xr:uid="{00000000-0005-0000-0000-0000F9710000}"/>
    <cellStyle name="Normal 5 22 3 4 2 3" xfId="29183" xr:uid="{00000000-0005-0000-0000-0000FA710000}"/>
    <cellStyle name="Normal 5 22 3 4 2 4" xfId="29184" xr:uid="{00000000-0005-0000-0000-0000FB710000}"/>
    <cellStyle name="Normal 5 22 3 4 2 5" xfId="29185" xr:uid="{00000000-0005-0000-0000-0000FC710000}"/>
    <cellStyle name="Normal 5 22 3 4 2 6" xfId="29186" xr:uid="{00000000-0005-0000-0000-0000FD710000}"/>
    <cellStyle name="Normal 5 22 3 4 2 7" xfId="29187" xr:uid="{00000000-0005-0000-0000-0000FE710000}"/>
    <cellStyle name="Normal 5 22 3 4 2 8" xfId="29188" xr:uid="{00000000-0005-0000-0000-0000FF710000}"/>
    <cellStyle name="Normal 5 22 3 4 3" xfId="29189" xr:uid="{00000000-0005-0000-0000-000000720000}"/>
    <cellStyle name="Normal 5 22 3 4 3 2" xfId="29190" xr:uid="{00000000-0005-0000-0000-000001720000}"/>
    <cellStyle name="Normal 5 22 3 4 3 3" xfId="29191" xr:uid="{00000000-0005-0000-0000-000002720000}"/>
    <cellStyle name="Normal 5 22 3 4 3 4" xfId="29192" xr:uid="{00000000-0005-0000-0000-000003720000}"/>
    <cellStyle name="Normal 5 22 3 4 3 5" xfId="29193" xr:uid="{00000000-0005-0000-0000-000004720000}"/>
    <cellStyle name="Normal 5 22 3 4 3 6" xfId="29194" xr:uid="{00000000-0005-0000-0000-000005720000}"/>
    <cellStyle name="Normal 5 22 3 4 3 7" xfId="29195" xr:uid="{00000000-0005-0000-0000-000006720000}"/>
    <cellStyle name="Normal 5 22 3 4 3 8" xfId="29196" xr:uid="{00000000-0005-0000-0000-000007720000}"/>
    <cellStyle name="Normal 5 22 3 4 4" xfId="29197" xr:uid="{00000000-0005-0000-0000-000008720000}"/>
    <cellStyle name="Normal 5 22 3 4 4 2" xfId="29198" xr:uid="{00000000-0005-0000-0000-000009720000}"/>
    <cellStyle name="Normal 5 22 3 4 4 3" xfId="29199" xr:uid="{00000000-0005-0000-0000-00000A720000}"/>
    <cellStyle name="Normal 5 22 3 4 4 4" xfId="29200" xr:uid="{00000000-0005-0000-0000-00000B720000}"/>
    <cellStyle name="Normal 5 22 3 4 4 5" xfId="29201" xr:uid="{00000000-0005-0000-0000-00000C720000}"/>
    <cellStyle name="Normal 5 22 3 4 4 6" xfId="29202" xr:uid="{00000000-0005-0000-0000-00000D720000}"/>
    <cellStyle name="Normal 5 22 3 4 4 7" xfId="29203" xr:uid="{00000000-0005-0000-0000-00000E720000}"/>
    <cellStyle name="Normal 5 22 3 4 4 8" xfId="29204" xr:uid="{00000000-0005-0000-0000-00000F720000}"/>
    <cellStyle name="Normal 5 22 3 4 5" xfId="29205" xr:uid="{00000000-0005-0000-0000-000010720000}"/>
    <cellStyle name="Normal 5 22 3 4 5 2" xfId="29206" xr:uid="{00000000-0005-0000-0000-000011720000}"/>
    <cellStyle name="Normal 5 22 3 4 5 3" xfId="29207" xr:uid="{00000000-0005-0000-0000-000012720000}"/>
    <cellStyle name="Normal 5 22 3 4 5 4" xfId="29208" xr:uid="{00000000-0005-0000-0000-000013720000}"/>
    <cellStyle name="Normal 5 22 3 4 5 5" xfId="29209" xr:uid="{00000000-0005-0000-0000-000014720000}"/>
    <cellStyle name="Normal 5 22 3 4 5 6" xfId="29210" xr:uid="{00000000-0005-0000-0000-000015720000}"/>
    <cellStyle name="Normal 5 22 3 4 5 7" xfId="29211" xr:uid="{00000000-0005-0000-0000-000016720000}"/>
    <cellStyle name="Normal 5 22 3 4 5 8" xfId="29212" xr:uid="{00000000-0005-0000-0000-000017720000}"/>
    <cellStyle name="Normal 5 22 3 4 6" xfId="29213" xr:uid="{00000000-0005-0000-0000-000018720000}"/>
    <cellStyle name="Normal 5 22 3 4 7" xfId="29214" xr:uid="{00000000-0005-0000-0000-000019720000}"/>
    <cellStyle name="Normal 5 22 3 4 8" xfId="29215" xr:uid="{00000000-0005-0000-0000-00001A720000}"/>
    <cellStyle name="Normal 5 22 3 4 9" xfId="29216" xr:uid="{00000000-0005-0000-0000-00001B720000}"/>
    <cellStyle name="Normal 5 22 3 5" xfId="29217" xr:uid="{00000000-0005-0000-0000-00001C720000}"/>
    <cellStyle name="Normal 5 22 3 5 10" xfId="29218" xr:uid="{00000000-0005-0000-0000-00001D720000}"/>
    <cellStyle name="Normal 5 22 3 5 11" xfId="29219" xr:uid="{00000000-0005-0000-0000-00001E720000}"/>
    <cellStyle name="Normal 5 22 3 5 12" xfId="29220" xr:uid="{00000000-0005-0000-0000-00001F720000}"/>
    <cellStyle name="Normal 5 22 3 5 2" xfId="29221" xr:uid="{00000000-0005-0000-0000-000020720000}"/>
    <cellStyle name="Normal 5 22 3 5 2 2" xfId="29222" xr:uid="{00000000-0005-0000-0000-000021720000}"/>
    <cellStyle name="Normal 5 22 3 5 2 3" xfId="29223" xr:uid="{00000000-0005-0000-0000-000022720000}"/>
    <cellStyle name="Normal 5 22 3 5 2 4" xfId="29224" xr:uid="{00000000-0005-0000-0000-000023720000}"/>
    <cellStyle name="Normal 5 22 3 5 2 5" xfId="29225" xr:uid="{00000000-0005-0000-0000-000024720000}"/>
    <cellStyle name="Normal 5 22 3 5 2 6" xfId="29226" xr:uid="{00000000-0005-0000-0000-000025720000}"/>
    <cellStyle name="Normal 5 22 3 5 2 7" xfId="29227" xr:uid="{00000000-0005-0000-0000-000026720000}"/>
    <cellStyle name="Normal 5 22 3 5 2 8" xfId="29228" xr:uid="{00000000-0005-0000-0000-000027720000}"/>
    <cellStyle name="Normal 5 22 3 5 3" xfId="29229" xr:uid="{00000000-0005-0000-0000-000028720000}"/>
    <cellStyle name="Normal 5 22 3 5 3 2" xfId="29230" xr:uid="{00000000-0005-0000-0000-000029720000}"/>
    <cellStyle name="Normal 5 22 3 5 3 3" xfId="29231" xr:uid="{00000000-0005-0000-0000-00002A720000}"/>
    <cellStyle name="Normal 5 22 3 5 3 4" xfId="29232" xr:uid="{00000000-0005-0000-0000-00002B720000}"/>
    <cellStyle name="Normal 5 22 3 5 3 5" xfId="29233" xr:uid="{00000000-0005-0000-0000-00002C720000}"/>
    <cellStyle name="Normal 5 22 3 5 3 6" xfId="29234" xr:uid="{00000000-0005-0000-0000-00002D720000}"/>
    <cellStyle name="Normal 5 22 3 5 3 7" xfId="29235" xr:uid="{00000000-0005-0000-0000-00002E720000}"/>
    <cellStyle name="Normal 5 22 3 5 3 8" xfId="29236" xr:uid="{00000000-0005-0000-0000-00002F720000}"/>
    <cellStyle name="Normal 5 22 3 5 4" xfId="29237" xr:uid="{00000000-0005-0000-0000-000030720000}"/>
    <cellStyle name="Normal 5 22 3 5 4 2" xfId="29238" xr:uid="{00000000-0005-0000-0000-000031720000}"/>
    <cellStyle name="Normal 5 22 3 5 4 3" xfId="29239" xr:uid="{00000000-0005-0000-0000-000032720000}"/>
    <cellStyle name="Normal 5 22 3 5 4 4" xfId="29240" xr:uid="{00000000-0005-0000-0000-000033720000}"/>
    <cellStyle name="Normal 5 22 3 5 4 5" xfId="29241" xr:uid="{00000000-0005-0000-0000-000034720000}"/>
    <cellStyle name="Normal 5 22 3 5 4 6" xfId="29242" xr:uid="{00000000-0005-0000-0000-000035720000}"/>
    <cellStyle name="Normal 5 22 3 5 4 7" xfId="29243" xr:uid="{00000000-0005-0000-0000-000036720000}"/>
    <cellStyle name="Normal 5 22 3 5 4 8" xfId="29244" xr:uid="{00000000-0005-0000-0000-000037720000}"/>
    <cellStyle name="Normal 5 22 3 5 5" xfId="29245" xr:uid="{00000000-0005-0000-0000-000038720000}"/>
    <cellStyle name="Normal 5 22 3 5 5 2" xfId="29246" xr:uid="{00000000-0005-0000-0000-000039720000}"/>
    <cellStyle name="Normal 5 22 3 5 5 3" xfId="29247" xr:uid="{00000000-0005-0000-0000-00003A720000}"/>
    <cellStyle name="Normal 5 22 3 5 5 4" xfId="29248" xr:uid="{00000000-0005-0000-0000-00003B720000}"/>
    <cellStyle name="Normal 5 22 3 5 5 5" xfId="29249" xr:uid="{00000000-0005-0000-0000-00003C720000}"/>
    <cellStyle name="Normal 5 22 3 5 5 6" xfId="29250" xr:uid="{00000000-0005-0000-0000-00003D720000}"/>
    <cellStyle name="Normal 5 22 3 5 5 7" xfId="29251" xr:uid="{00000000-0005-0000-0000-00003E720000}"/>
    <cellStyle name="Normal 5 22 3 5 5 8" xfId="29252" xr:uid="{00000000-0005-0000-0000-00003F720000}"/>
    <cellStyle name="Normal 5 22 3 5 6" xfId="29253" xr:uid="{00000000-0005-0000-0000-000040720000}"/>
    <cellStyle name="Normal 5 22 3 5 7" xfId="29254" xr:uid="{00000000-0005-0000-0000-000041720000}"/>
    <cellStyle name="Normal 5 22 3 5 8" xfId="29255" xr:uid="{00000000-0005-0000-0000-000042720000}"/>
    <cellStyle name="Normal 5 22 3 5 9" xfId="29256" xr:uid="{00000000-0005-0000-0000-000043720000}"/>
    <cellStyle name="Normal 5 22 3 6" xfId="29257" xr:uid="{00000000-0005-0000-0000-000044720000}"/>
    <cellStyle name="Normal 5 22 3 6 10" xfId="29258" xr:uid="{00000000-0005-0000-0000-000045720000}"/>
    <cellStyle name="Normal 5 22 3 6 11" xfId="29259" xr:uid="{00000000-0005-0000-0000-000046720000}"/>
    <cellStyle name="Normal 5 22 3 6 12" xfId="29260" xr:uid="{00000000-0005-0000-0000-000047720000}"/>
    <cellStyle name="Normal 5 22 3 6 2" xfId="29261" xr:uid="{00000000-0005-0000-0000-000048720000}"/>
    <cellStyle name="Normal 5 22 3 6 2 2" xfId="29262" xr:uid="{00000000-0005-0000-0000-000049720000}"/>
    <cellStyle name="Normal 5 22 3 6 2 3" xfId="29263" xr:uid="{00000000-0005-0000-0000-00004A720000}"/>
    <cellStyle name="Normal 5 22 3 6 2 4" xfId="29264" xr:uid="{00000000-0005-0000-0000-00004B720000}"/>
    <cellStyle name="Normal 5 22 3 6 2 5" xfId="29265" xr:uid="{00000000-0005-0000-0000-00004C720000}"/>
    <cellStyle name="Normal 5 22 3 6 2 6" xfId="29266" xr:uid="{00000000-0005-0000-0000-00004D720000}"/>
    <cellStyle name="Normal 5 22 3 6 2 7" xfId="29267" xr:uid="{00000000-0005-0000-0000-00004E720000}"/>
    <cellStyle name="Normal 5 22 3 6 2 8" xfId="29268" xr:uid="{00000000-0005-0000-0000-00004F720000}"/>
    <cellStyle name="Normal 5 22 3 6 3" xfId="29269" xr:uid="{00000000-0005-0000-0000-000050720000}"/>
    <cellStyle name="Normal 5 22 3 6 3 2" xfId="29270" xr:uid="{00000000-0005-0000-0000-000051720000}"/>
    <cellStyle name="Normal 5 22 3 6 3 3" xfId="29271" xr:uid="{00000000-0005-0000-0000-000052720000}"/>
    <cellStyle name="Normal 5 22 3 6 3 4" xfId="29272" xr:uid="{00000000-0005-0000-0000-000053720000}"/>
    <cellStyle name="Normal 5 22 3 6 3 5" xfId="29273" xr:uid="{00000000-0005-0000-0000-000054720000}"/>
    <cellStyle name="Normal 5 22 3 6 3 6" xfId="29274" xr:uid="{00000000-0005-0000-0000-000055720000}"/>
    <cellStyle name="Normal 5 22 3 6 3 7" xfId="29275" xr:uid="{00000000-0005-0000-0000-000056720000}"/>
    <cellStyle name="Normal 5 22 3 6 3 8" xfId="29276" xr:uid="{00000000-0005-0000-0000-000057720000}"/>
    <cellStyle name="Normal 5 22 3 6 4" xfId="29277" xr:uid="{00000000-0005-0000-0000-000058720000}"/>
    <cellStyle name="Normal 5 22 3 6 4 2" xfId="29278" xr:uid="{00000000-0005-0000-0000-000059720000}"/>
    <cellStyle name="Normal 5 22 3 6 4 3" xfId="29279" xr:uid="{00000000-0005-0000-0000-00005A720000}"/>
    <cellStyle name="Normal 5 22 3 6 4 4" xfId="29280" xr:uid="{00000000-0005-0000-0000-00005B720000}"/>
    <cellStyle name="Normal 5 22 3 6 4 5" xfId="29281" xr:uid="{00000000-0005-0000-0000-00005C720000}"/>
    <cellStyle name="Normal 5 22 3 6 4 6" xfId="29282" xr:uid="{00000000-0005-0000-0000-00005D720000}"/>
    <cellStyle name="Normal 5 22 3 6 4 7" xfId="29283" xr:uid="{00000000-0005-0000-0000-00005E720000}"/>
    <cellStyle name="Normal 5 22 3 6 4 8" xfId="29284" xr:uid="{00000000-0005-0000-0000-00005F720000}"/>
    <cellStyle name="Normal 5 22 3 6 5" xfId="29285" xr:uid="{00000000-0005-0000-0000-000060720000}"/>
    <cellStyle name="Normal 5 22 3 6 5 2" xfId="29286" xr:uid="{00000000-0005-0000-0000-000061720000}"/>
    <cellStyle name="Normal 5 22 3 6 5 3" xfId="29287" xr:uid="{00000000-0005-0000-0000-000062720000}"/>
    <cellStyle name="Normal 5 22 3 6 5 4" xfId="29288" xr:uid="{00000000-0005-0000-0000-000063720000}"/>
    <cellStyle name="Normal 5 22 3 6 5 5" xfId="29289" xr:uid="{00000000-0005-0000-0000-000064720000}"/>
    <cellStyle name="Normal 5 22 3 6 5 6" xfId="29290" xr:uid="{00000000-0005-0000-0000-000065720000}"/>
    <cellStyle name="Normal 5 22 3 6 5 7" xfId="29291" xr:uid="{00000000-0005-0000-0000-000066720000}"/>
    <cellStyle name="Normal 5 22 3 6 5 8" xfId="29292" xr:uid="{00000000-0005-0000-0000-000067720000}"/>
    <cellStyle name="Normal 5 22 3 6 6" xfId="29293" xr:uid="{00000000-0005-0000-0000-000068720000}"/>
    <cellStyle name="Normal 5 22 3 6 7" xfId="29294" xr:uid="{00000000-0005-0000-0000-000069720000}"/>
    <cellStyle name="Normal 5 22 3 6 8" xfId="29295" xr:uid="{00000000-0005-0000-0000-00006A720000}"/>
    <cellStyle name="Normal 5 22 3 6 9" xfId="29296" xr:uid="{00000000-0005-0000-0000-00006B720000}"/>
    <cellStyle name="Normal 5 22 3 7" xfId="29297" xr:uid="{00000000-0005-0000-0000-00006C720000}"/>
    <cellStyle name="Normal 5 22 3 7 10" xfId="29298" xr:uid="{00000000-0005-0000-0000-00006D720000}"/>
    <cellStyle name="Normal 5 22 3 7 11" xfId="29299" xr:uid="{00000000-0005-0000-0000-00006E720000}"/>
    <cellStyle name="Normal 5 22 3 7 12" xfId="29300" xr:uid="{00000000-0005-0000-0000-00006F720000}"/>
    <cellStyle name="Normal 5 22 3 7 2" xfId="29301" xr:uid="{00000000-0005-0000-0000-000070720000}"/>
    <cellStyle name="Normal 5 22 3 7 2 2" xfId="29302" xr:uid="{00000000-0005-0000-0000-000071720000}"/>
    <cellStyle name="Normal 5 22 3 7 2 3" xfId="29303" xr:uid="{00000000-0005-0000-0000-000072720000}"/>
    <cellStyle name="Normal 5 22 3 7 2 4" xfId="29304" xr:uid="{00000000-0005-0000-0000-000073720000}"/>
    <cellStyle name="Normal 5 22 3 7 2 5" xfId="29305" xr:uid="{00000000-0005-0000-0000-000074720000}"/>
    <cellStyle name="Normal 5 22 3 7 2 6" xfId="29306" xr:uid="{00000000-0005-0000-0000-000075720000}"/>
    <cellStyle name="Normal 5 22 3 7 2 7" xfId="29307" xr:uid="{00000000-0005-0000-0000-000076720000}"/>
    <cellStyle name="Normal 5 22 3 7 2 8" xfId="29308" xr:uid="{00000000-0005-0000-0000-000077720000}"/>
    <cellStyle name="Normal 5 22 3 7 3" xfId="29309" xr:uid="{00000000-0005-0000-0000-000078720000}"/>
    <cellStyle name="Normal 5 22 3 7 3 2" xfId="29310" xr:uid="{00000000-0005-0000-0000-000079720000}"/>
    <cellStyle name="Normal 5 22 3 7 3 3" xfId="29311" xr:uid="{00000000-0005-0000-0000-00007A720000}"/>
    <cellStyle name="Normal 5 22 3 7 3 4" xfId="29312" xr:uid="{00000000-0005-0000-0000-00007B720000}"/>
    <cellStyle name="Normal 5 22 3 7 3 5" xfId="29313" xr:uid="{00000000-0005-0000-0000-00007C720000}"/>
    <cellStyle name="Normal 5 22 3 7 3 6" xfId="29314" xr:uid="{00000000-0005-0000-0000-00007D720000}"/>
    <cellStyle name="Normal 5 22 3 7 3 7" xfId="29315" xr:uid="{00000000-0005-0000-0000-00007E720000}"/>
    <cellStyle name="Normal 5 22 3 7 3 8" xfId="29316" xr:uid="{00000000-0005-0000-0000-00007F720000}"/>
    <cellStyle name="Normal 5 22 3 7 4" xfId="29317" xr:uid="{00000000-0005-0000-0000-000080720000}"/>
    <cellStyle name="Normal 5 22 3 7 4 2" xfId="29318" xr:uid="{00000000-0005-0000-0000-000081720000}"/>
    <cellStyle name="Normal 5 22 3 7 4 3" xfId="29319" xr:uid="{00000000-0005-0000-0000-000082720000}"/>
    <cellStyle name="Normal 5 22 3 7 4 4" xfId="29320" xr:uid="{00000000-0005-0000-0000-000083720000}"/>
    <cellStyle name="Normal 5 22 3 7 4 5" xfId="29321" xr:uid="{00000000-0005-0000-0000-000084720000}"/>
    <cellStyle name="Normal 5 22 3 7 4 6" xfId="29322" xr:uid="{00000000-0005-0000-0000-000085720000}"/>
    <cellStyle name="Normal 5 22 3 7 4 7" xfId="29323" xr:uid="{00000000-0005-0000-0000-000086720000}"/>
    <cellStyle name="Normal 5 22 3 7 4 8" xfId="29324" xr:uid="{00000000-0005-0000-0000-000087720000}"/>
    <cellStyle name="Normal 5 22 3 7 5" xfId="29325" xr:uid="{00000000-0005-0000-0000-000088720000}"/>
    <cellStyle name="Normal 5 22 3 7 5 2" xfId="29326" xr:uid="{00000000-0005-0000-0000-000089720000}"/>
    <cellStyle name="Normal 5 22 3 7 5 3" xfId="29327" xr:uid="{00000000-0005-0000-0000-00008A720000}"/>
    <cellStyle name="Normal 5 22 3 7 5 4" xfId="29328" xr:uid="{00000000-0005-0000-0000-00008B720000}"/>
    <cellStyle name="Normal 5 22 3 7 5 5" xfId="29329" xr:uid="{00000000-0005-0000-0000-00008C720000}"/>
    <cellStyle name="Normal 5 22 3 7 5 6" xfId="29330" xr:uid="{00000000-0005-0000-0000-00008D720000}"/>
    <cellStyle name="Normal 5 22 3 7 5 7" xfId="29331" xr:uid="{00000000-0005-0000-0000-00008E720000}"/>
    <cellStyle name="Normal 5 22 3 7 5 8" xfId="29332" xr:uid="{00000000-0005-0000-0000-00008F720000}"/>
    <cellStyle name="Normal 5 22 3 7 6" xfId="29333" xr:uid="{00000000-0005-0000-0000-000090720000}"/>
    <cellStyle name="Normal 5 22 3 7 7" xfId="29334" xr:uid="{00000000-0005-0000-0000-000091720000}"/>
    <cellStyle name="Normal 5 22 3 7 8" xfId="29335" xr:uid="{00000000-0005-0000-0000-000092720000}"/>
    <cellStyle name="Normal 5 22 3 7 9" xfId="29336" xr:uid="{00000000-0005-0000-0000-000093720000}"/>
    <cellStyle name="Normal 5 22 3 8" xfId="29337" xr:uid="{00000000-0005-0000-0000-000094720000}"/>
    <cellStyle name="Normal 5 22 3 8 10" xfId="29338" xr:uid="{00000000-0005-0000-0000-000095720000}"/>
    <cellStyle name="Normal 5 22 3 8 11" xfId="29339" xr:uid="{00000000-0005-0000-0000-000096720000}"/>
    <cellStyle name="Normal 5 22 3 8 12" xfId="29340" xr:uid="{00000000-0005-0000-0000-000097720000}"/>
    <cellStyle name="Normal 5 22 3 8 2" xfId="29341" xr:uid="{00000000-0005-0000-0000-000098720000}"/>
    <cellStyle name="Normal 5 22 3 8 2 2" xfId="29342" xr:uid="{00000000-0005-0000-0000-000099720000}"/>
    <cellStyle name="Normal 5 22 3 8 2 3" xfId="29343" xr:uid="{00000000-0005-0000-0000-00009A720000}"/>
    <cellStyle name="Normal 5 22 3 8 2 4" xfId="29344" xr:uid="{00000000-0005-0000-0000-00009B720000}"/>
    <cellStyle name="Normal 5 22 3 8 2 5" xfId="29345" xr:uid="{00000000-0005-0000-0000-00009C720000}"/>
    <cellStyle name="Normal 5 22 3 8 2 6" xfId="29346" xr:uid="{00000000-0005-0000-0000-00009D720000}"/>
    <cellStyle name="Normal 5 22 3 8 2 7" xfId="29347" xr:uid="{00000000-0005-0000-0000-00009E720000}"/>
    <cellStyle name="Normal 5 22 3 8 2 8" xfId="29348" xr:uid="{00000000-0005-0000-0000-00009F720000}"/>
    <cellStyle name="Normal 5 22 3 8 3" xfId="29349" xr:uid="{00000000-0005-0000-0000-0000A0720000}"/>
    <cellStyle name="Normal 5 22 3 8 3 2" xfId="29350" xr:uid="{00000000-0005-0000-0000-0000A1720000}"/>
    <cellStyle name="Normal 5 22 3 8 3 3" xfId="29351" xr:uid="{00000000-0005-0000-0000-0000A2720000}"/>
    <cellStyle name="Normal 5 22 3 8 3 4" xfId="29352" xr:uid="{00000000-0005-0000-0000-0000A3720000}"/>
    <cellStyle name="Normal 5 22 3 8 3 5" xfId="29353" xr:uid="{00000000-0005-0000-0000-0000A4720000}"/>
    <cellStyle name="Normal 5 22 3 8 3 6" xfId="29354" xr:uid="{00000000-0005-0000-0000-0000A5720000}"/>
    <cellStyle name="Normal 5 22 3 8 3 7" xfId="29355" xr:uid="{00000000-0005-0000-0000-0000A6720000}"/>
    <cellStyle name="Normal 5 22 3 8 3 8" xfId="29356" xr:uid="{00000000-0005-0000-0000-0000A7720000}"/>
    <cellStyle name="Normal 5 22 3 8 4" xfId="29357" xr:uid="{00000000-0005-0000-0000-0000A8720000}"/>
    <cellStyle name="Normal 5 22 3 8 4 2" xfId="29358" xr:uid="{00000000-0005-0000-0000-0000A9720000}"/>
    <cellStyle name="Normal 5 22 3 8 4 3" xfId="29359" xr:uid="{00000000-0005-0000-0000-0000AA720000}"/>
    <cellStyle name="Normal 5 22 3 8 4 4" xfId="29360" xr:uid="{00000000-0005-0000-0000-0000AB720000}"/>
    <cellStyle name="Normal 5 22 3 8 4 5" xfId="29361" xr:uid="{00000000-0005-0000-0000-0000AC720000}"/>
    <cellStyle name="Normal 5 22 3 8 4 6" xfId="29362" xr:uid="{00000000-0005-0000-0000-0000AD720000}"/>
    <cellStyle name="Normal 5 22 3 8 4 7" xfId="29363" xr:uid="{00000000-0005-0000-0000-0000AE720000}"/>
    <cellStyle name="Normal 5 22 3 8 4 8" xfId="29364" xr:uid="{00000000-0005-0000-0000-0000AF720000}"/>
    <cellStyle name="Normal 5 22 3 8 5" xfId="29365" xr:uid="{00000000-0005-0000-0000-0000B0720000}"/>
    <cellStyle name="Normal 5 22 3 8 5 2" xfId="29366" xr:uid="{00000000-0005-0000-0000-0000B1720000}"/>
    <cellStyle name="Normal 5 22 3 8 5 3" xfId="29367" xr:uid="{00000000-0005-0000-0000-0000B2720000}"/>
    <cellStyle name="Normal 5 22 3 8 5 4" xfId="29368" xr:uid="{00000000-0005-0000-0000-0000B3720000}"/>
    <cellStyle name="Normal 5 22 3 8 5 5" xfId="29369" xr:uid="{00000000-0005-0000-0000-0000B4720000}"/>
    <cellStyle name="Normal 5 22 3 8 5 6" xfId="29370" xr:uid="{00000000-0005-0000-0000-0000B5720000}"/>
    <cellStyle name="Normal 5 22 3 8 5 7" xfId="29371" xr:uid="{00000000-0005-0000-0000-0000B6720000}"/>
    <cellStyle name="Normal 5 22 3 8 5 8" xfId="29372" xr:uid="{00000000-0005-0000-0000-0000B7720000}"/>
    <cellStyle name="Normal 5 22 3 8 6" xfId="29373" xr:uid="{00000000-0005-0000-0000-0000B8720000}"/>
    <cellStyle name="Normal 5 22 3 8 7" xfId="29374" xr:uid="{00000000-0005-0000-0000-0000B9720000}"/>
    <cellStyle name="Normal 5 22 3 8 8" xfId="29375" xr:uid="{00000000-0005-0000-0000-0000BA720000}"/>
    <cellStyle name="Normal 5 22 3 8 9" xfId="29376" xr:uid="{00000000-0005-0000-0000-0000BB720000}"/>
    <cellStyle name="Normal 5 22 3 9" xfId="29377" xr:uid="{00000000-0005-0000-0000-0000BC720000}"/>
    <cellStyle name="Normal 5 22 3 9 10" xfId="29378" xr:uid="{00000000-0005-0000-0000-0000BD720000}"/>
    <cellStyle name="Normal 5 22 3 9 11" xfId="29379" xr:uid="{00000000-0005-0000-0000-0000BE720000}"/>
    <cellStyle name="Normal 5 22 3 9 12" xfId="29380" xr:uid="{00000000-0005-0000-0000-0000BF720000}"/>
    <cellStyle name="Normal 5 22 3 9 2" xfId="29381" xr:uid="{00000000-0005-0000-0000-0000C0720000}"/>
    <cellStyle name="Normal 5 22 3 9 2 2" xfId="29382" xr:uid="{00000000-0005-0000-0000-0000C1720000}"/>
    <cellStyle name="Normal 5 22 3 9 2 3" xfId="29383" xr:uid="{00000000-0005-0000-0000-0000C2720000}"/>
    <cellStyle name="Normal 5 22 3 9 2 4" xfId="29384" xr:uid="{00000000-0005-0000-0000-0000C3720000}"/>
    <cellStyle name="Normal 5 22 3 9 2 5" xfId="29385" xr:uid="{00000000-0005-0000-0000-0000C4720000}"/>
    <cellStyle name="Normal 5 22 3 9 2 6" xfId="29386" xr:uid="{00000000-0005-0000-0000-0000C5720000}"/>
    <cellStyle name="Normal 5 22 3 9 2 7" xfId="29387" xr:uid="{00000000-0005-0000-0000-0000C6720000}"/>
    <cellStyle name="Normal 5 22 3 9 2 8" xfId="29388" xr:uid="{00000000-0005-0000-0000-0000C7720000}"/>
    <cellStyle name="Normal 5 22 3 9 3" xfId="29389" xr:uid="{00000000-0005-0000-0000-0000C8720000}"/>
    <cellStyle name="Normal 5 22 3 9 3 2" xfId="29390" xr:uid="{00000000-0005-0000-0000-0000C9720000}"/>
    <cellStyle name="Normal 5 22 3 9 3 3" xfId="29391" xr:uid="{00000000-0005-0000-0000-0000CA720000}"/>
    <cellStyle name="Normal 5 22 3 9 3 4" xfId="29392" xr:uid="{00000000-0005-0000-0000-0000CB720000}"/>
    <cellStyle name="Normal 5 22 3 9 3 5" xfId="29393" xr:uid="{00000000-0005-0000-0000-0000CC720000}"/>
    <cellStyle name="Normal 5 22 3 9 3 6" xfId="29394" xr:uid="{00000000-0005-0000-0000-0000CD720000}"/>
    <cellStyle name="Normal 5 22 3 9 3 7" xfId="29395" xr:uid="{00000000-0005-0000-0000-0000CE720000}"/>
    <cellStyle name="Normal 5 22 3 9 3 8" xfId="29396" xr:uid="{00000000-0005-0000-0000-0000CF720000}"/>
    <cellStyle name="Normal 5 22 3 9 4" xfId="29397" xr:uid="{00000000-0005-0000-0000-0000D0720000}"/>
    <cellStyle name="Normal 5 22 3 9 4 2" xfId="29398" xr:uid="{00000000-0005-0000-0000-0000D1720000}"/>
    <cellStyle name="Normal 5 22 3 9 4 3" xfId="29399" xr:uid="{00000000-0005-0000-0000-0000D2720000}"/>
    <cellStyle name="Normal 5 22 3 9 4 4" xfId="29400" xr:uid="{00000000-0005-0000-0000-0000D3720000}"/>
    <cellStyle name="Normal 5 22 3 9 4 5" xfId="29401" xr:uid="{00000000-0005-0000-0000-0000D4720000}"/>
    <cellStyle name="Normal 5 22 3 9 4 6" xfId="29402" xr:uid="{00000000-0005-0000-0000-0000D5720000}"/>
    <cellStyle name="Normal 5 22 3 9 4 7" xfId="29403" xr:uid="{00000000-0005-0000-0000-0000D6720000}"/>
    <cellStyle name="Normal 5 22 3 9 4 8" xfId="29404" xr:uid="{00000000-0005-0000-0000-0000D7720000}"/>
    <cellStyle name="Normal 5 22 3 9 5" xfId="29405" xr:uid="{00000000-0005-0000-0000-0000D8720000}"/>
    <cellStyle name="Normal 5 22 3 9 5 2" xfId="29406" xr:uid="{00000000-0005-0000-0000-0000D9720000}"/>
    <cellStyle name="Normal 5 22 3 9 5 3" xfId="29407" xr:uid="{00000000-0005-0000-0000-0000DA720000}"/>
    <cellStyle name="Normal 5 22 3 9 5 4" xfId="29408" xr:uid="{00000000-0005-0000-0000-0000DB720000}"/>
    <cellStyle name="Normal 5 22 3 9 5 5" xfId="29409" xr:uid="{00000000-0005-0000-0000-0000DC720000}"/>
    <cellStyle name="Normal 5 22 3 9 5 6" xfId="29410" xr:uid="{00000000-0005-0000-0000-0000DD720000}"/>
    <cellStyle name="Normal 5 22 3 9 5 7" xfId="29411" xr:uid="{00000000-0005-0000-0000-0000DE720000}"/>
    <cellStyle name="Normal 5 22 3 9 5 8" xfId="29412" xr:uid="{00000000-0005-0000-0000-0000DF720000}"/>
    <cellStyle name="Normal 5 22 3 9 6" xfId="29413" xr:uid="{00000000-0005-0000-0000-0000E0720000}"/>
    <cellStyle name="Normal 5 22 3 9 7" xfId="29414" xr:uid="{00000000-0005-0000-0000-0000E1720000}"/>
    <cellStyle name="Normal 5 22 3 9 8" xfId="29415" xr:uid="{00000000-0005-0000-0000-0000E2720000}"/>
    <cellStyle name="Normal 5 22 3 9 9" xfId="29416" xr:uid="{00000000-0005-0000-0000-0000E3720000}"/>
    <cellStyle name="Normal 5 22 4" xfId="29417" xr:uid="{00000000-0005-0000-0000-0000E4720000}"/>
    <cellStyle name="Normal 5 22 4 10" xfId="29418" xr:uid="{00000000-0005-0000-0000-0000E5720000}"/>
    <cellStyle name="Normal 5 22 4 10 10" xfId="29419" xr:uid="{00000000-0005-0000-0000-0000E6720000}"/>
    <cellStyle name="Normal 5 22 4 10 11" xfId="29420" xr:uid="{00000000-0005-0000-0000-0000E7720000}"/>
    <cellStyle name="Normal 5 22 4 10 12" xfId="29421" xr:uid="{00000000-0005-0000-0000-0000E8720000}"/>
    <cellStyle name="Normal 5 22 4 10 2" xfId="29422" xr:uid="{00000000-0005-0000-0000-0000E9720000}"/>
    <cellStyle name="Normal 5 22 4 10 2 2" xfId="29423" xr:uid="{00000000-0005-0000-0000-0000EA720000}"/>
    <cellStyle name="Normal 5 22 4 10 2 3" xfId="29424" xr:uid="{00000000-0005-0000-0000-0000EB720000}"/>
    <cellStyle name="Normal 5 22 4 10 2 4" xfId="29425" xr:uid="{00000000-0005-0000-0000-0000EC720000}"/>
    <cellStyle name="Normal 5 22 4 10 2 5" xfId="29426" xr:uid="{00000000-0005-0000-0000-0000ED720000}"/>
    <cellStyle name="Normal 5 22 4 10 2 6" xfId="29427" xr:uid="{00000000-0005-0000-0000-0000EE720000}"/>
    <cellStyle name="Normal 5 22 4 10 2 7" xfId="29428" xr:uid="{00000000-0005-0000-0000-0000EF720000}"/>
    <cellStyle name="Normal 5 22 4 10 2 8" xfId="29429" xr:uid="{00000000-0005-0000-0000-0000F0720000}"/>
    <cellStyle name="Normal 5 22 4 10 3" xfId="29430" xr:uid="{00000000-0005-0000-0000-0000F1720000}"/>
    <cellStyle name="Normal 5 22 4 10 3 2" xfId="29431" xr:uid="{00000000-0005-0000-0000-0000F2720000}"/>
    <cellStyle name="Normal 5 22 4 10 3 3" xfId="29432" xr:uid="{00000000-0005-0000-0000-0000F3720000}"/>
    <cellStyle name="Normal 5 22 4 10 3 4" xfId="29433" xr:uid="{00000000-0005-0000-0000-0000F4720000}"/>
    <cellStyle name="Normal 5 22 4 10 3 5" xfId="29434" xr:uid="{00000000-0005-0000-0000-0000F5720000}"/>
    <cellStyle name="Normal 5 22 4 10 3 6" xfId="29435" xr:uid="{00000000-0005-0000-0000-0000F6720000}"/>
    <cellStyle name="Normal 5 22 4 10 3 7" xfId="29436" xr:uid="{00000000-0005-0000-0000-0000F7720000}"/>
    <cellStyle name="Normal 5 22 4 10 3 8" xfId="29437" xr:uid="{00000000-0005-0000-0000-0000F8720000}"/>
    <cellStyle name="Normal 5 22 4 10 4" xfId="29438" xr:uid="{00000000-0005-0000-0000-0000F9720000}"/>
    <cellStyle name="Normal 5 22 4 10 4 2" xfId="29439" xr:uid="{00000000-0005-0000-0000-0000FA720000}"/>
    <cellStyle name="Normal 5 22 4 10 4 3" xfId="29440" xr:uid="{00000000-0005-0000-0000-0000FB720000}"/>
    <cellStyle name="Normal 5 22 4 10 4 4" xfId="29441" xr:uid="{00000000-0005-0000-0000-0000FC720000}"/>
    <cellStyle name="Normal 5 22 4 10 4 5" xfId="29442" xr:uid="{00000000-0005-0000-0000-0000FD720000}"/>
    <cellStyle name="Normal 5 22 4 10 4 6" xfId="29443" xr:uid="{00000000-0005-0000-0000-0000FE720000}"/>
    <cellStyle name="Normal 5 22 4 10 4 7" xfId="29444" xr:uid="{00000000-0005-0000-0000-0000FF720000}"/>
    <cellStyle name="Normal 5 22 4 10 4 8" xfId="29445" xr:uid="{00000000-0005-0000-0000-000000730000}"/>
    <cellStyle name="Normal 5 22 4 10 5" xfId="29446" xr:uid="{00000000-0005-0000-0000-000001730000}"/>
    <cellStyle name="Normal 5 22 4 10 5 2" xfId="29447" xr:uid="{00000000-0005-0000-0000-000002730000}"/>
    <cellStyle name="Normal 5 22 4 10 5 3" xfId="29448" xr:uid="{00000000-0005-0000-0000-000003730000}"/>
    <cellStyle name="Normal 5 22 4 10 5 4" xfId="29449" xr:uid="{00000000-0005-0000-0000-000004730000}"/>
    <cellStyle name="Normal 5 22 4 10 5 5" xfId="29450" xr:uid="{00000000-0005-0000-0000-000005730000}"/>
    <cellStyle name="Normal 5 22 4 10 5 6" xfId="29451" xr:uid="{00000000-0005-0000-0000-000006730000}"/>
    <cellStyle name="Normal 5 22 4 10 5 7" xfId="29452" xr:uid="{00000000-0005-0000-0000-000007730000}"/>
    <cellStyle name="Normal 5 22 4 10 5 8" xfId="29453" xr:uid="{00000000-0005-0000-0000-000008730000}"/>
    <cellStyle name="Normal 5 22 4 10 6" xfId="29454" xr:uid="{00000000-0005-0000-0000-000009730000}"/>
    <cellStyle name="Normal 5 22 4 10 7" xfId="29455" xr:uid="{00000000-0005-0000-0000-00000A730000}"/>
    <cellStyle name="Normal 5 22 4 10 8" xfId="29456" xr:uid="{00000000-0005-0000-0000-00000B730000}"/>
    <cellStyle name="Normal 5 22 4 10 9" xfId="29457" xr:uid="{00000000-0005-0000-0000-00000C730000}"/>
    <cellStyle name="Normal 5 22 4 11" xfId="29458" xr:uid="{00000000-0005-0000-0000-00000D730000}"/>
    <cellStyle name="Normal 5 22 4 11 10" xfId="29459" xr:uid="{00000000-0005-0000-0000-00000E730000}"/>
    <cellStyle name="Normal 5 22 4 11 11" xfId="29460" xr:uid="{00000000-0005-0000-0000-00000F730000}"/>
    <cellStyle name="Normal 5 22 4 11 12" xfId="29461" xr:uid="{00000000-0005-0000-0000-000010730000}"/>
    <cellStyle name="Normal 5 22 4 11 2" xfId="29462" xr:uid="{00000000-0005-0000-0000-000011730000}"/>
    <cellStyle name="Normal 5 22 4 11 2 2" xfId="29463" xr:uid="{00000000-0005-0000-0000-000012730000}"/>
    <cellStyle name="Normal 5 22 4 11 2 3" xfId="29464" xr:uid="{00000000-0005-0000-0000-000013730000}"/>
    <cellStyle name="Normal 5 22 4 11 2 4" xfId="29465" xr:uid="{00000000-0005-0000-0000-000014730000}"/>
    <cellStyle name="Normal 5 22 4 11 2 5" xfId="29466" xr:uid="{00000000-0005-0000-0000-000015730000}"/>
    <cellStyle name="Normal 5 22 4 11 2 6" xfId="29467" xr:uid="{00000000-0005-0000-0000-000016730000}"/>
    <cellStyle name="Normal 5 22 4 11 2 7" xfId="29468" xr:uid="{00000000-0005-0000-0000-000017730000}"/>
    <cellStyle name="Normal 5 22 4 11 2 8" xfId="29469" xr:uid="{00000000-0005-0000-0000-000018730000}"/>
    <cellStyle name="Normal 5 22 4 11 3" xfId="29470" xr:uid="{00000000-0005-0000-0000-000019730000}"/>
    <cellStyle name="Normal 5 22 4 11 3 2" xfId="29471" xr:uid="{00000000-0005-0000-0000-00001A730000}"/>
    <cellStyle name="Normal 5 22 4 11 3 3" xfId="29472" xr:uid="{00000000-0005-0000-0000-00001B730000}"/>
    <cellStyle name="Normal 5 22 4 11 3 4" xfId="29473" xr:uid="{00000000-0005-0000-0000-00001C730000}"/>
    <cellStyle name="Normal 5 22 4 11 3 5" xfId="29474" xr:uid="{00000000-0005-0000-0000-00001D730000}"/>
    <cellStyle name="Normal 5 22 4 11 3 6" xfId="29475" xr:uid="{00000000-0005-0000-0000-00001E730000}"/>
    <cellStyle name="Normal 5 22 4 11 3 7" xfId="29476" xr:uid="{00000000-0005-0000-0000-00001F730000}"/>
    <cellStyle name="Normal 5 22 4 11 3 8" xfId="29477" xr:uid="{00000000-0005-0000-0000-000020730000}"/>
    <cellStyle name="Normal 5 22 4 11 4" xfId="29478" xr:uid="{00000000-0005-0000-0000-000021730000}"/>
    <cellStyle name="Normal 5 22 4 11 4 2" xfId="29479" xr:uid="{00000000-0005-0000-0000-000022730000}"/>
    <cellStyle name="Normal 5 22 4 11 4 3" xfId="29480" xr:uid="{00000000-0005-0000-0000-000023730000}"/>
    <cellStyle name="Normal 5 22 4 11 4 4" xfId="29481" xr:uid="{00000000-0005-0000-0000-000024730000}"/>
    <cellStyle name="Normal 5 22 4 11 4 5" xfId="29482" xr:uid="{00000000-0005-0000-0000-000025730000}"/>
    <cellStyle name="Normal 5 22 4 11 4 6" xfId="29483" xr:uid="{00000000-0005-0000-0000-000026730000}"/>
    <cellStyle name="Normal 5 22 4 11 4 7" xfId="29484" xr:uid="{00000000-0005-0000-0000-000027730000}"/>
    <cellStyle name="Normal 5 22 4 11 4 8" xfId="29485" xr:uid="{00000000-0005-0000-0000-000028730000}"/>
    <cellStyle name="Normal 5 22 4 11 5" xfId="29486" xr:uid="{00000000-0005-0000-0000-000029730000}"/>
    <cellStyle name="Normal 5 22 4 11 5 2" xfId="29487" xr:uid="{00000000-0005-0000-0000-00002A730000}"/>
    <cellStyle name="Normal 5 22 4 11 5 3" xfId="29488" xr:uid="{00000000-0005-0000-0000-00002B730000}"/>
    <cellStyle name="Normal 5 22 4 11 5 4" xfId="29489" xr:uid="{00000000-0005-0000-0000-00002C730000}"/>
    <cellStyle name="Normal 5 22 4 11 5 5" xfId="29490" xr:uid="{00000000-0005-0000-0000-00002D730000}"/>
    <cellStyle name="Normal 5 22 4 11 5 6" xfId="29491" xr:uid="{00000000-0005-0000-0000-00002E730000}"/>
    <cellStyle name="Normal 5 22 4 11 5 7" xfId="29492" xr:uid="{00000000-0005-0000-0000-00002F730000}"/>
    <cellStyle name="Normal 5 22 4 11 5 8" xfId="29493" xr:uid="{00000000-0005-0000-0000-000030730000}"/>
    <cellStyle name="Normal 5 22 4 11 6" xfId="29494" xr:uid="{00000000-0005-0000-0000-000031730000}"/>
    <cellStyle name="Normal 5 22 4 11 7" xfId="29495" xr:uid="{00000000-0005-0000-0000-000032730000}"/>
    <cellStyle name="Normal 5 22 4 11 8" xfId="29496" xr:uid="{00000000-0005-0000-0000-000033730000}"/>
    <cellStyle name="Normal 5 22 4 11 9" xfId="29497" xr:uid="{00000000-0005-0000-0000-000034730000}"/>
    <cellStyle name="Normal 5 22 4 12" xfId="29498" xr:uid="{00000000-0005-0000-0000-000035730000}"/>
    <cellStyle name="Normal 5 22 4 12 10" xfId="29499" xr:uid="{00000000-0005-0000-0000-000036730000}"/>
    <cellStyle name="Normal 5 22 4 12 11" xfId="29500" xr:uid="{00000000-0005-0000-0000-000037730000}"/>
    <cellStyle name="Normal 5 22 4 12 12" xfId="29501" xr:uid="{00000000-0005-0000-0000-000038730000}"/>
    <cellStyle name="Normal 5 22 4 12 2" xfId="29502" xr:uid="{00000000-0005-0000-0000-000039730000}"/>
    <cellStyle name="Normal 5 22 4 12 2 2" xfId="29503" xr:uid="{00000000-0005-0000-0000-00003A730000}"/>
    <cellStyle name="Normal 5 22 4 12 2 3" xfId="29504" xr:uid="{00000000-0005-0000-0000-00003B730000}"/>
    <cellStyle name="Normal 5 22 4 12 2 4" xfId="29505" xr:uid="{00000000-0005-0000-0000-00003C730000}"/>
    <cellStyle name="Normal 5 22 4 12 2 5" xfId="29506" xr:uid="{00000000-0005-0000-0000-00003D730000}"/>
    <cellStyle name="Normal 5 22 4 12 2 6" xfId="29507" xr:uid="{00000000-0005-0000-0000-00003E730000}"/>
    <cellStyle name="Normal 5 22 4 12 2 7" xfId="29508" xr:uid="{00000000-0005-0000-0000-00003F730000}"/>
    <cellStyle name="Normal 5 22 4 12 2 8" xfId="29509" xr:uid="{00000000-0005-0000-0000-000040730000}"/>
    <cellStyle name="Normal 5 22 4 12 3" xfId="29510" xr:uid="{00000000-0005-0000-0000-000041730000}"/>
    <cellStyle name="Normal 5 22 4 12 3 2" xfId="29511" xr:uid="{00000000-0005-0000-0000-000042730000}"/>
    <cellStyle name="Normal 5 22 4 12 3 3" xfId="29512" xr:uid="{00000000-0005-0000-0000-000043730000}"/>
    <cellStyle name="Normal 5 22 4 12 3 4" xfId="29513" xr:uid="{00000000-0005-0000-0000-000044730000}"/>
    <cellStyle name="Normal 5 22 4 12 3 5" xfId="29514" xr:uid="{00000000-0005-0000-0000-000045730000}"/>
    <cellStyle name="Normal 5 22 4 12 3 6" xfId="29515" xr:uid="{00000000-0005-0000-0000-000046730000}"/>
    <cellStyle name="Normal 5 22 4 12 3 7" xfId="29516" xr:uid="{00000000-0005-0000-0000-000047730000}"/>
    <cellStyle name="Normal 5 22 4 12 3 8" xfId="29517" xr:uid="{00000000-0005-0000-0000-000048730000}"/>
    <cellStyle name="Normal 5 22 4 12 4" xfId="29518" xr:uid="{00000000-0005-0000-0000-000049730000}"/>
    <cellStyle name="Normal 5 22 4 12 4 2" xfId="29519" xr:uid="{00000000-0005-0000-0000-00004A730000}"/>
    <cellStyle name="Normal 5 22 4 12 4 3" xfId="29520" xr:uid="{00000000-0005-0000-0000-00004B730000}"/>
    <cellStyle name="Normal 5 22 4 12 4 4" xfId="29521" xr:uid="{00000000-0005-0000-0000-00004C730000}"/>
    <cellStyle name="Normal 5 22 4 12 4 5" xfId="29522" xr:uid="{00000000-0005-0000-0000-00004D730000}"/>
    <cellStyle name="Normal 5 22 4 12 4 6" xfId="29523" xr:uid="{00000000-0005-0000-0000-00004E730000}"/>
    <cellStyle name="Normal 5 22 4 12 4 7" xfId="29524" xr:uid="{00000000-0005-0000-0000-00004F730000}"/>
    <cellStyle name="Normal 5 22 4 12 4 8" xfId="29525" xr:uid="{00000000-0005-0000-0000-000050730000}"/>
    <cellStyle name="Normal 5 22 4 12 5" xfId="29526" xr:uid="{00000000-0005-0000-0000-000051730000}"/>
    <cellStyle name="Normal 5 22 4 12 5 2" xfId="29527" xr:uid="{00000000-0005-0000-0000-000052730000}"/>
    <cellStyle name="Normal 5 22 4 12 5 3" xfId="29528" xr:uid="{00000000-0005-0000-0000-000053730000}"/>
    <cellStyle name="Normal 5 22 4 12 5 4" xfId="29529" xr:uid="{00000000-0005-0000-0000-000054730000}"/>
    <cellStyle name="Normal 5 22 4 12 5 5" xfId="29530" xr:uid="{00000000-0005-0000-0000-000055730000}"/>
    <cellStyle name="Normal 5 22 4 12 5 6" xfId="29531" xr:uid="{00000000-0005-0000-0000-000056730000}"/>
    <cellStyle name="Normal 5 22 4 12 5 7" xfId="29532" xr:uid="{00000000-0005-0000-0000-000057730000}"/>
    <cellStyle name="Normal 5 22 4 12 5 8" xfId="29533" xr:uid="{00000000-0005-0000-0000-000058730000}"/>
    <cellStyle name="Normal 5 22 4 12 6" xfId="29534" xr:uid="{00000000-0005-0000-0000-000059730000}"/>
    <cellStyle name="Normal 5 22 4 12 7" xfId="29535" xr:uid="{00000000-0005-0000-0000-00005A730000}"/>
    <cellStyle name="Normal 5 22 4 12 8" xfId="29536" xr:uid="{00000000-0005-0000-0000-00005B730000}"/>
    <cellStyle name="Normal 5 22 4 12 9" xfId="29537" xr:uid="{00000000-0005-0000-0000-00005C730000}"/>
    <cellStyle name="Normal 5 22 4 13" xfId="29538" xr:uid="{00000000-0005-0000-0000-00005D730000}"/>
    <cellStyle name="Normal 5 22 4 13 10" xfId="29539" xr:uid="{00000000-0005-0000-0000-00005E730000}"/>
    <cellStyle name="Normal 5 22 4 13 11" xfId="29540" xr:uid="{00000000-0005-0000-0000-00005F730000}"/>
    <cellStyle name="Normal 5 22 4 13 12" xfId="29541" xr:uid="{00000000-0005-0000-0000-000060730000}"/>
    <cellStyle name="Normal 5 22 4 13 2" xfId="29542" xr:uid="{00000000-0005-0000-0000-000061730000}"/>
    <cellStyle name="Normal 5 22 4 13 2 2" xfId="29543" xr:uid="{00000000-0005-0000-0000-000062730000}"/>
    <cellStyle name="Normal 5 22 4 13 2 3" xfId="29544" xr:uid="{00000000-0005-0000-0000-000063730000}"/>
    <cellStyle name="Normal 5 22 4 13 2 4" xfId="29545" xr:uid="{00000000-0005-0000-0000-000064730000}"/>
    <cellStyle name="Normal 5 22 4 13 2 5" xfId="29546" xr:uid="{00000000-0005-0000-0000-000065730000}"/>
    <cellStyle name="Normal 5 22 4 13 2 6" xfId="29547" xr:uid="{00000000-0005-0000-0000-000066730000}"/>
    <cellStyle name="Normal 5 22 4 13 2 7" xfId="29548" xr:uid="{00000000-0005-0000-0000-000067730000}"/>
    <cellStyle name="Normal 5 22 4 13 2 8" xfId="29549" xr:uid="{00000000-0005-0000-0000-000068730000}"/>
    <cellStyle name="Normal 5 22 4 13 3" xfId="29550" xr:uid="{00000000-0005-0000-0000-000069730000}"/>
    <cellStyle name="Normal 5 22 4 13 3 2" xfId="29551" xr:uid="{00000000-0005-0000-0000-00006A730000}"/>
    <cellStyle name="Normal 5 22 4 13 3 3" xfId="29552" xr:uid="{00000000-0005-0000-0000-00006B730000}"/>
    <cellStyle name="Normal 5 22 4 13 3 4" xfId="29553" xr:uid="{00000000-0005-0000-0000-00006C730000}"/>
    <cellStyle name="Normal 5 22 4 13 3 5" xfId="29554" xr:uid="{00000000-0005-0000-0000-00006D730000}"/>
    <cellStyle name="Normal 5 22 4 13 3 6" xfId="29555" xr:uid="{00000000-0005-0000-0000-00006E730000}"/>
    <cellStyle name="Normal 5 22 4 13 3 7" xfId="29556" xr:uid="{00000000-0005-0000-0000-00006F730000}"/>
    <cellStyle name="Normal 5 22 4 13 3 8" xfId="29557" xr:uid="{00000000-0005-0000-0000-000070730000}"/>
    <cellStyle name="Normal 5 22 4 13 4" xfId="29558" xr:uid="{00000000-0005-0000-0000-000071730000}"/>
    <cellStyle name="Normal 5 22 4 13 4 2" xfId="29559" xr:uid="{00000000-0005-0000-0000-000072730000}"/>
    <cellStyle name="Normal 5 22 4 13 4 3" xfId="29560" xr:uid="{00000000-0005-0000-0000-000073730000}"/>
    <cellStyle name="Normal 5 22 4 13 4 4" xfId="29561" xr:uid="{00000000-0005-0000-0000-000074730000}"/>
    <cellStyle name="Normal 5 22 4 13 4 5" xfId="29562" xr:uid="{00000000-0005-0000-0000-000075730000}"/>
    <cellStyle name="Normal 5 22 4 13 4 6" xfId="29563" xr:uid="{00000000-0005-0000-0000-000076730000}"/>
    <cellStyle name="Normal 5 22 4 13 4 7" xfId="29564" xr:uid="{00000000-0005-0000-0000-000077730000}"/>
    <cellStyle name="Normal 5 22 4 13 4 8" xfId="29565" xr:uid="{00000000-0005-0000-0000-000078730000}"/>
    <cellStyle name="Normal 5 22 4 13 5" xfId="29566" xr:uid="{00000000-0005-0000-0000-000079730000}"/>
    <cellStyle name="Normal 5 22 4 13 5 2" xfId="29567" xr:uid="{00000000-0005-0000-0000-00007A730000}"/>
    <cellStyle name="Normal 5 22 4 13 5 3" xfId="29568" xr:uid="{00000000-0005-0000-0000-00007B730000}"/>
    <cellStyle name="Normal 5 22 4 13 5 4" xfId="29569" xr:uid="{00000000-0005-0000-0000-00007C730000}"/>
    <cellStyle name="Normal 5 22 4 13 5 5" xfId="29570" xr:uid="{00000000-0005-0000-0000-00007D730000}"/>
    <cellStyle name="Normal 5 22 4 13 5 6" xfId="29571" xr:uid="{00000000-0005-0000-0000-00007E730000}"/>
    <cellStyle name="Normal 5 22 4 13 5 7" xfId="29572" xr:uid="{00000000-0005-0000-0000-00007F730000}"/>
    <cellStyle name="Normal 5 22 4 13 5 8" xfId="29573" xr:uid="{00000000-0005-0000-0000-000080730000}"/>
    <cellStyle name="Normal 5 22 4 13 6" xfId="29574" xr:uid="{00000000-0005-0000-0000-000081730000}"/>
    <cellStyle name="Normal 5 22 4 13 7" xfId="29575" xr:uid="{00000000-0005-0000-0000-000082730000}"/>
    <cellStyle name="Normal 5 22 4 13 8" xfId="29576" xr:uid="{00000000-0005-0000-0000-000083730000}"/>
    <cellStyle name="Normal 5 22 4 13 9" xfId="29577" xr:uid="{00000000-0005-0000-0000-000084730000}"/>
    <cellStyle name="Normal 5 22 4 14" xfId="29578" xr:uid="{00000000-0005-0000-0000-000085730000}"/>
    <cellStyle name="Normal 5 22 4 14 2" xfId="29579" xr:uid="{00000000-0005-0000-0000-000086730000}"/>
    <cellStyle name="Normal 5 22 4 14 3" xfId="29580" xr:uid="{00000000-0005-0000-0000-000087730000}"/>
    <cellStyle name="Normal 5 22 4 14 4" xfId="29581" xr:uid="{00000000-0005-0000-0000-000088730000}"/>
    <cellStyle name="Normal 5 22 4 14 5" xfId="29582" xr:uid="{00000000-0005-0000-0000-000089730000}"/>
    <cellStyle name="Normal 5 22 4 14 6" xfId="29583" xr:uid="{00000000-0005-0000-0000-00008A730000}"/>
    <cellStyle name="Normal 5 22 4 14 7" xfId="29584" xr:uid="{00000000-0005-0000-0000-00008B730000}"/>
    <cellStyle name="Normal 5 22 4 14 8" xfId="29585" xr:uid="{00000000-0005-0000-0000-00008C730000}"/>
    <cellStyle name="Normal 5 22 4 15" xfId="29586" xr:uid="{00000000-0005-0000-0000-00008D730000}"/>
    <cellStyle name="Normal 5 22 4 15 2" xfId="29587" xr:uid="{00000000-0005-0000-0000-00008E730000}"/>
    <cellStyle name="Normal 5 22 4 15 3" xfId="29588" xr:uid="{00000000-0005-0000-0000-00008F730000}"/>
    <cellStyle name="Normal 5 22 4 15 4" xfId="29589" xr:uid="{00000000-0005-0000-0000-000090730000}"/>
    <cellStyle name="Normal 5 22 4 15 5" xfId="29590" xr:uid="{00000000-0005-0000-0000-000091730000}"/>
    <cellStyle name="Normal 5 22 4 15 6" xfId="29591" xr:uid="{00000000-0005-0000-0000-000092730000}"/>
    <cellStyle name="Normal 5 22 4 15 7" xfId="29592" xr:uid="{00000000-0005-0000-0000-000093730000}"/>
    <cellStyle name="Normal 5 22 4 15 8" xfId="29593" xr:uid="{00000000-0005-0000-0000-000094730000}"/>
    <cellStyle name="Normal 5 22 4 16" xfId="29594" xr:uid="{00000000-0005-0000-0000-000095730000}"/>
    <cellStyle name="Normal 5 22 4 16 2" xfId="29595" xr:uid="{00000000-0005-0000-0000-000096730000}"/>
    <cellStyle name="Normal 5 22 4 16 3" xfId="29596" xr:uid="{00000000-0005-0000-0000-000097730000}"/>
    <cellStyle name="Normal 5 22 4 16 4" xfId="29597" xr:uid="{00000000-0005-0000-0000-000098730000}"/>
    <cellStyle name="Normal 5 22 4 16 5" xfId="29598" xr:uid="{00000000-0005-0000-0000-000099730000}"/>
    <cellStyle name="Normal 5 22 4 16 6" xfId="29599" xr:uid="{00000000-0005-0000-0000-00009A730000}"/>
    <cellStyle name="Normal 5 22 4 16 7" xfId="29600" xr:uid="{00000000-0005-0000-0000-00009B730000}"/>
    <cellStyle name="Normal 5 22 4 16 8" xfId="29601" xr:uid="{00000000-0005-0000-0000-00009C730000}"/>
    <cellStyle name="Normal 5 22 4 17" xfId="29602" xr:uid="{00000000-0005-0000-0000-00009D730000}"/>
    <cellStyle name="Normal 5 22 4 17 2" xfId="29603" xr:uid="{00000000-0005-0000-0000-00009E730000}"/>
    <cellStyle name="Normal 5 22 4 17 3" xfId="29604" xr:uid="{00000000-0005-0000-0000-00009F730000}"/>
    <cellStyle name="Normal 5 22 4 17 4" xfId="29605" xr:uid="{00000000-0005-0000-0000-0000A0730000}"/>
    <cellStyle name="Normal 5 22 4 17 5" xfId="29606" xr:uid="{00000000-0005-0000-0000-0000A1730000}"/>
    <cellStyle name="Normal 5 22 4 17 6" xfId="29607" xr:uid="{00000000-0005-0000-0000-0000A2730000}"/>
    <cellStyle name="Normal 5 22 4 17 7" xfId="29608" xr:uid="{00000000-0005-0000-0000-0000A3730000}"/>
    <cellStyle name="Normal 5 22 4 17 8" xfId="29609" xr:uid="{00000000-0005-0000-0000-0000A4730000}"/>
    <cellStyle name="Normal 5 22 4 18" xfId="29610" xr:uid="{00000000-0005-0000-0000-0000A5730000}"/>
    <cellStyle name="Normal 5 22 4 19" xfId="29611" xr:uid="{00000000-0005-0000-0000-0000A6730000}"/>
    <cellStyle name="Normal 5 22 4 2" xfId="29612" xr:uid="{00000000-0005-0000-0000-0000A7730000}"/>
    <cellStyle name="Normal 5 22 4 2 10" xfId="29613" xr:uid="{00000000-0005-0000-0000-0000A8730000}"/>
    <cellStyle name="Normal 5 22 4 2 11" xfId="29614" xr:uid="{00000000-0005-0000-0000-0000A9730000}"/>
    <cellStyle name="Normal 5 22 4 2 12" xfId="29615" xr:uid="{00000000-0005-0000-0000-0000AA730000}"/>
    <cellStyle name="Normal 5 22 4 2 2" xfId="29616" xr:uid="{00000000-0005-0000-0000-0000AB730000}"/>
    <cellStyle name="Normal 5 22 4 2 2 2" xfId="29617" xr:uid="{00000000-0005-0000-0000-0000AC730000}"/>
    <cellStyle name="Normal 5 22 4 2 2 3" xfId="29618" xr:uid="{00000000-0005-0000-0000-0000AD730000}"/>
    <cellStyle name="Normal 5 22 4 2 2 4" xfId="29619" xr:uid="{00000000-0005-0000-0000-0000AE730000}"/>
    <cellStyle name="Normal 5 22 4 2 2 5" xfId="29620" xr:uid="{00000000-0005-0000-0000-0000AF730000}"/>
    <cellStyle name="Normal 5 22 4 2 2 6" xfId="29621" xr:uid="{00000000-0005-0000-0000-0000B0730000}"/>
    <cellStyle name="Normal 5 22 4 2 2 7" xfId="29622" xr:uid="{00000000-0005-0000-0000-0000B1730000}"/>
    <cellStyle name="Normal 5 22 4 2 2 8" xfId="29623" xr:uid="{00000000-0005-0000-0000-0000B2730000}"/>
    <cellStyle name="Normal 5 22 4 2 3" xfId="29624" xr:uid="{00000000-0005-0000-0000-0000B3730000}"/>
    <cellStyle name="Normal 5 22 4 2 3 2" xfId="29625" xr:uid="{00000000-0005-0000-0000-0000B4730000}"/>
    <cellStyle name="Normal 5 22 4 2 3 3" xfId="29626" xr:uid="{00000000-0005-0000-0000-0000B5730000}"/>
    <cellStyle name="Normal 5 22 4 2 3 4" xfId="29627" xr:uid="{00000000-0005-0000-0000-0000B6730000}"/>
    <cellStyle name="Normal 5 22 4 2 3 5" xfId="29628" xr:uid="{00000000-0005-0000-0000-0000B7730000}"/>
    <cellStyle name="Normal 5 22 4 2 3 6" xfId="29629" xr:uid="{00000000-0005-0000-0000-0000B8730000}"/>
    <cellStyle name="Normal 5 22 4 2 3 7" xfId="29630" xr:uid="{00000000-0005-0000-0000-0000B9730000}"/>
    <cellStyle name="Normal 5 22 4 2 3 8" xfId="29631" xr:uid="{00000000-0005-0000-0000-0000BA730000}"/>
    <cellStyle name="Normal 5 22 4 2 4" xfId="29632" xr:uid="{00000000-0005-0000-0000-0000BB730000}"/>
    <cellStyle name="Normal 5 22 4 2 4 2" xfId="29633" xr:uid="{00000000-0005-0000-0000-0000BC730000}"/>
    <cellStyle name="Normal 5 22 4 2 4 3" xfId="29634" xr:uid="{00000000-0005-0000-0000-0000BD730000}"/>
    <cellStyle name="Normal 5 22 4 2 4 4" xfId="29635" xr:uid="{00000000-0005-0000-0000-0000BE730000}"/>
    <cellStyle name="Normal 5 22 4 2 4 5" xfId="29636" xr:uid="{00000000-0005-0000-0000-0000BF730000}"/>
    <cellStyle name="Normal 5 22 4 2 4 6" xfId="29637" xr:uid="{00000000-0005-0000-0000-0000C0730000}"/>
    <cellStyle name="Normal 5 22 4 2 4 7" xfId="29638" xr:uid="{00000000-0005-0000-0000-0000C1730000}"/>
    <cellStyle name="Normal 5 22 4 2 4 8" xfId="29639" xr:uid="{00000000-0005-0000-0000-0000C2730000}"/>
    <cellStyle name="Normal 5 22 4 2 5" xfId="29640" xr:uid="{00000000-0005-0000-0000-0000C3730000}"/>
    <cellStyle name="Normal 5 22 4 2 5 2" xfId="29641" xr:uid="{00000000-0005-0000-0000-0000C4730000}"/>
    <cellStyle name="Normal 5 22 4 2 5 3" xfId="29642" xr:uid="{00000000-0005-0000-0000-0000C5730000}"/>
    <cellStyle name="Normal 5 22 4 2 5 4" xfId="29643" xr:uid="{00000000-0005-0000-0000-0000C6730000}"/>
    <cellStyle name="Normal 5 22 4 2 5 5" xfId="29644" xr:uid="{00000000-0005-0000-0000-0000C7730000}"/>
    <cellStyle name="Normal 5 22 4 2 5 6" xfId="29645" xr:uid="{00000000-0005-0000-0000-0000C8730000}"/>
    <cellStyle name="Normal 5 22 4 2 5 7" xfId="29646" xr:uid="{00000000-0005-0000-0000-0000C9730000}"/>
    <cellStyle name="Normal 5 22 4 2 5 8" xfId="29647" xr:uid="{00000000-0005-0000-0000-0000CA730000}"/>
    <cellStyle name="Normal 5 22 4 2 6" xfId="29648" xr:uid="{00000000-0005-0000-0000-0000CB730000}"/>
    <cellStyle name="Normal 5 22 4 2 7" xfId="29649" xr:uid="{00000000-0005-0000-0000-0000CC730000}"/>
    <cellStyle name="Normal 5 22 4 2 8" xfId="29650" xr:uid="{00000000-0005-0000-0000-0000CD730000}"/>
    <cellStyle name="Normal 5 22 4 2 9" xfId="29651" xr:uid="{00000000-0005-0000-0000-0000CE730000}"/>
    <cellStyle name="Normal 5 22 4 20" xfId="29652" xr:uid="{00000000-0005-0000-0000-0000CF730000}"/>
    <cellStyle name="Normal 5 22 4 21" xfId="29653" xr:uid="{00000000-0005-0000-0000-0000D0730000}"/>
    <cellStyle name="Normal 5 22 4 22" xfId="29654" xr:uid="{00000000-0005-0000-0000-0000D1730000}"/>
    <cellStyle name="Normal 5 22 4 23" xfId="29655" xr:uid="{00000000-0005-0000-0000-0000D2730000}"/>
    <cellStyle name="Normal 5 22 4 24" xfId="29656" xr:uid="{00000000-0005-0000-0000-0000D3730000}"/>
    <cellStyle name="Normal 5 22 4 3" xfId="29657" xr:uid="{00000000-0005-0000-0000-0000D4730000}"/>
    <cellStyle name="Normal 5 22 4 3 10" xfId="29658" xr:uid="{00000000-0005-0000-0000-0000D5730000}"/>
    <cellStyle name="Normal 5 22 4 3 11" xfId="29659" xr:uid="{00000000-0005-0000-0000-0000D6730000}"/>
    <cellStyle name="Normal 5 22 4 3 12" xfId="29660" xr:uid="{00000000-0005-0000-0000-0000D7730000}"/>
    <cellStyle name="Normal 5 22 4 3 2" xfId="29661" xr:uid="{00000000-0005-0000-0000-0000D8730000}"/>
    <cellStyle name="Normal 5 22 4 3 2 2" xfId="29662" xr:uid="{00000000-0005-0000-0000-0000D9730000}"/>
    <cellStyle name="Normal 5 22 4 3 2 3" xfId="29663" xr:uid="{00000000-0005-0000-0000-0000DA730000}"/>
    <cellStyle name="Normal 5 22 4 3 2 4" xfId="29664" xr:uid="{00000000-0005-0000-0000-0000DB730000}"/>
    <cellStyle name="Normal 5 22 4 3 2 5" xfId="29665" xr:uid="{00000000-0005-0000-0000-0000DC730000}"/>
    <cellStyle name="Normal 5 22 4 3 2 6" xfId="29666" xr:uid="{00000000-0005-0000-0000-0000DD730000}"/>
    <cellStyle name="Normal 5 22 4 3 2 7" xfId="29667" xr:uid="{00000000-0005-0000-0000-0000DE730000}"/>
    <cellStyle name="Normal 5 22 4 3 2 8" xfId="29668" xr:uid="{00000000-0005-0000-0000-0000DF730000}"/>
    <cellStyle name="Normal 5 22 4 3 3" xfId="29669" xr:uid="{00000000-0005-0000-0000-0000E0730000}"/>
    <cellStyle name="Normal 5 22 4 3 3 2" xfId="29670" xr:uid="{00000000-0005-0000-0000-0000E1730000}"/>
    <cellStyle name="Normal 5 22 4 3 3 3" xfId="29671" xr:uid="{00000000-0005-0000-0000-0000E2730000}"/>
    <cellStyle name="Normal 5 22 4 3 3 4" xfId="29672" xr:uid="{00000000-0005-0000-0000-0000E3730000}"/>
    <cellStyle name="Normal 5 22 4 3 3 5" xfId="29673" xr:uid="{00000000-0005-0000-0000-0000E4730000}"/>
    <cellStyle name="Normal 5 22 4 3 3 6" xfId="29674" xr:uid="{00000000-0005-0000-0000-0000E5730000}"/>
    <cellStyle name="Normal 5 22 4 3 3 7" xfId="29675" xr:uid="{00000000-0005-0000-0000-0000E6730000}"/>
    <cellStyle name="Normal 5 22 4 3 3 8" xfId="29676" xr:uid="{00000000-0005-0000-0000-0000E7730000}"/>
    <cellStyle name="Normal 5 22 4 3 4" xfId="29677" xr:uid="{00000000-0005-0000-0000-0000E8730000}"/>
    <cellStyle name="Normal 5 22 4 3 4 2" xfId="29678" xr:uid="{00000000-0005-0000-0000-0000E9730000}"/>
    <cellStyle name="Normal 5 22 4 3 4 3" xfId="29679" xr:uid="{00000000-0005-0000-0000-0000EA730000}"/>
    <cellStyle name="Normal 5 22 4 3 4 4" xfId="29680" xr:uid="{00000000-0005-0000-0000-0000EB730000}"/>
    <cellStyle name="Normal 5 22 4 3 4 5" xfId="29681" xr:uid="{00000000-0005-0000-0000-0000EC730000}"/>
    <cellStyle name="Normal 5 22 4 3 4 6" xfId="29682" xr:uid="{00000000-0005-0000-0000-0000ED730000}"/>
    <cellStyle name="Normal 5 22 4 3 4 7" xfId="29683" xr:uid="{00000000-0005-0000-0000-0000EE730000}"/>
    <cellStyle name="Normal 5 22 4 3 4 8" xfId="29684" xr:uid="{00000000-0005-0000-0000-0000EF730000}"/>
    <cellStyle name="Normal 5 22 4 3 5" xfId="29685" xr:uid="{00000000-0005-0000-0000-0000F0730000}"/>
    <cellStyle name="Normal 5 22 4 3 5 2" xfId="29686" xr:uid="{00000000-0005-0000-0000-0000F1730000}"/>
    <cellStyle name="Normal 5 22 4 3 5 3" xfId="29687" xr:uid="{00000000-0005-0000-0000-0000F2730000}"/>
    <cellStyle name="Normal 5 22 4 3 5 4" xfId="29688" xr:uid="{00000000-0005-0000-0000-0000F3730000}"/>
    <cellStyle name="Normal 5 22 4 3 5 5" xfId="29689" xr:uid="{00000000-0005-0000-0000-0000F4730000}"/>
    <cellStyle name="Normal 5 22 4 3 5 6" xfId="29690" xr:uid="{00000000-0005-0000-0000-0000F5730000}"/>
    <cellStyle name="Normal 5 22 4 3 5 7" xfId="29691" xr:uid="{00000000-0005-0000-0000-0000F6730000}"/>
    <cellStyle name="Normal 5 22 4 3 5 8" xfId="29692" xr:uid="{00000000-0005-0000-0000-0000F7730000}"/>
    <cellStyle name="Normal 5 22 4 3 6" xfId="29693" xr:uid="{00000000-0005-0000-0000-0000F8730000}"/>
    <cellStyle name="Normal 5 22 4 3 7" xfId="29694" xr:uid="{00000000-0005-0000-0000-0000F9730000}"/>
    <cellStyle name="Normal 5 22 4 3 8" xfId="29695" xr:uid="{00000000-0005-0000-0000-0000FA730000}"/>
    <cellStyle name="Normal 5 22 4 3 9" xfId="29696" xr:uid="{00000000-0005-0000-0000-0000FB730000}"/>
    <cellStyle name="Normal 5 22 4 4" xfId="29697" xr:uid="{00000000-0005-0000-0000-0000FC730000}"/>
    <cellStyle name="Normal 5 22 4 4 10" xfId="29698" xr:uid="{00000000-0005-0000-0000-0000FD730000}"/>
    <cellStyle name="Normal 5 22 4 4 11" xfId="29699" xr:uid="{00000000-0005-0000-0000-0000FE730000}"/>
    <cellStyle name="Normal 5 22 4 4 12" xfId="29700" xr:uid="{00000000-0005-0000-0000-0000FF730000}"/>
    <cellStyle name="Normal 5 22 4 4 2" xfId="29701" xr:uid="{00000000-0005-0000-0000-000000740000}"/>
    <cellStyle name="Normal 5 22 4 4 2 2" xfId="29702" xr:uid="{00000000-0005-0000-0000-000001740000}"/>
    <cellStyle name="Normal 5 22 4 4 2 3" xfId="29703" xr:uid="{00000000-0005-0000-0000-000002740000}"/>
    <cellStyle name="Normal 5 22 4 4 2 4" xfId="29704" xr:uid="{00000000-0005-0000-0000-000003740000}"/>
    <cellStyle name="Normal 5 22 4 4 2 5" xfId="29705" xr:uid="{00000000-0005-0000-0000-000004740000}"/>
    <cellStyle name="Normal 5 22 4 4 2 6" xfId="29706" xr:uid="{00000000-0005-0000-0000-000005740000}"/>
    <cellStyle name="Normal 5 22 4 4 2 7" xfId="29707" xr:uid="{00000000-0005-0000-0000-000006740000}"/>
    <cellStyle name="Normal 5 22 4 4 2 8" xfId="29708" xr:uid="{00000000-0005-0000-0000-000007740000}"/>
    <cellStyle name="Normal 5 22 4 4 3" xfId="29709" xr:uid="{00000000-0005-0000-0000-000008740000}"/>
    <cellStyle name="Normal 5 22 4 4 3 2" xfId="29710" xr:uid="{00000000-0005-0000-0000-000009740000}"/>
    <cellStyle name="Normal 5 22 4 4 3 3" xfId="29711" xr:uid="{00000000-0005-0000-0000-00000A740000}"/>
    <cellStyle name="Normal 5 22 4 4 3 4" xfId="29712" xr:uid="{00000000-0005-0000-0000-00000B740000}"/>
    <cellStyle name="Normal 5 22 4 4 3 5" xfId="29713" xr:uid="{00000000-0005-0000-0000-00000C740000}"/>
    <cellStyle name="Normal 5 22 4 4 3 6" xfId="29714" xr:uid="{00000000-0005-0000-0000-00000D740000}"/>
    <cellStyle name="Normal 5 22 4 4 3 7" xfId="29715" xr:uid="{00000000-0005-0000-0000-00000E740000}"/>
    <cellStyle name="Normal 5 22 4 4 3 8" xfId="29716" xr:uid="{00000000-0005-0000-0000-00000F740000}"/>
    <cellStyle name="Normal 5 22 4 4 4" xfId="29717" xr:uid="{00000000-0005-0000-0000-000010740000}"/>
    <cellStyle name="Normal 5 22 4 4 4 2" xfId="29718" xr:uid="{00000000-0005-0000-0000-000011740000}"/>
    <cellStyle name="Normal 5 22 4 4 4 3" xfId="29719" xr:uid="{00000000-0005-0000-0000-000012740000}"/>
    <cellStyle name="Normal 5 22 4 4 4 4" xfId="29720" xr:uid="{00000000-0005-0000-0000-000013740000}"/>
    <cellStyle name="Normal 5 22 4 4 4 5" xfId="29721" xr:uid="{00000000-0005-0000-0000-000014740000}"/>
    <cellStyle name="Normal 5 22 4 4 4 6" xfId="29722" xr:uid="{00000000-0005-0000-0000-000015740000}"/>
    <cellStyle name="Normal 5 22 4 4 4 7" xfId="29723" xr:uid="{00000000-0005-0000-0000-000016740000}"/>
    <cellStyle name="Normal 5 22 4 4 4 8" xfId="29724" xr:uid="{00000000-0005-0000-0000-000017740000}"/>
    <cellStyle name="Normal 5 22 4 4 5" xfId="29725" xr:uid="{00000000-0005-0000-0000-000018740000}"/>
    <cellStyle name="Normal 5 22 4 4 5 2" xfId="29726" xr:uid="{00000000-0005-0000-0000-000019740000}"/>
    <cellStyle name="Normal 5 22 4 4 5 3" xfId="29727" xr:uid="{00000000-0005-0000-0000-00001A740000}"/>
    <cellStyle name="Normal 5 22 4 4 5 4" xfId="29728" xr:uid="{00000000-0005-0000-0000-00001B740000}"/>
    <cellStyle name="Normal 5 22 4 4 5 5" xfId="29729" xr:uid="{00000000-0005-0000-0000-00001C740000}"/>
    <cellStyle name="Normal 5 22 4 4 5 6" xfId="29730" xr:uid="{00000000-0005-0000-0000-00001D740000}"/>
    <cellStyle name="Normal 5 22 4 4 5 7" xfId="29731" xr:uid="{00000000-0005-0000-0000-00001E740000}"/>
    <cellStyle name="Normal 5 22 4 4 5 8" xfId="29732" xr:uid="{00000000-0005-0000-0000-00001F740000}"/>
    <cellStyle name="Normal 5 22 4 4 6" xfId="29733" xr:uid="{00000000-0005-0000-0000-000020740000}"/>
    <cellStyle name="Normal 5 22 4 4 7" xfId="29734" xr:uid="{00000000-0005-0000-0000-000021740000}"/>
    <cellStyle name="Normal 5 22 4 4 8" xfId="29735" xr:uid="{00000000-0005-0000-0000-000022740000}"/>
    <cellStyle name="Normal 5 22 4 4 9" xfId="29736" xr:uid="{00000000-0005-0000-0000-000023740000}"/>
    <cellStyle name="Normal 5 22 4 5" xfId="29737" xr:uid="{00000000-0005-0000-0000-000024740000}"/>
    <cellStyle name="Normal 5 22 4 5 10" xfId="29738" xr:uid="{00000000-0005-0000-0000-000025740000}"/>
    <cellStyle name="Normal 5 22 4 5 11" xfId="29739" xr:uid="{00000000-0005-0000-0000-000026740000}"/>
    <cellStyle name="Normal 5 22 4 5 12" xfId="29740" xr:uid="{00000000-0005-0000-0000-000027740000}"/>
    <cellStyle name="Normal 5 22 4 5 2" xfId="29741" xr:uid="{00000000-0005-0000-0000-000028740000}"/>
    <cellStyle name="Normal 5 22 4 5 2 2" xfId="29742" xr:uid="{00000000-0005-0000-0000-000029740000}"/>
    <cellStyle name="Normal 5 22 4 5 2 3" xfId="29743" xr:uid="{00000000-0005-0000-0000-00002A740000}"/>
    <cellStyle name="Normal 5 22 4 5 2 4" xfId="29744" xr:uid="{00000000-0005-0000-0000-00002B740000}"/>
    <cellStyle name="Normal 5 22 4 5 2 5" xfId="29745" xr:uid="{00000000-0005-0000-0000-00002C740000}"/>
    <cellStyle name="Normal 5 22 4 5 2 6" xfId="29746" xr:uid="{00000000-0005-0000-0000-00002D740000}"/>
    <cellStyle name="Normal 5 22 4 5 2 7" xfId="29747" xr:uid="{00000000-0005-0000-0000-00002E740000}"/>
    <cellStyle name="Normal 5 22 4 5 2 8" xfId="29748" xr:uid="{00000000-0005-0000-0000-00002F740000}"/>
    <cellStyle name="Normal 5 22 4 5 3" xfId="29749" xr:uid="{00000000-0005-0000-0000-000030740000}"/>
    <cellStyle name="Normal 5 22 4 5 3 2" xfId="29750" xr:uid="{00000000-0005-0000-0000-000031740000}"/>
    <cellStyle name="Normal 5 22 4 5 3 3" xfId="29751" xr:uid="{00000000-0005-0000-0000-000032740000}"/>
    <cellStyle name="Normal 5 22 4 5 3 4" xfId="29752" xr:uid="{00000000-0005-0000-0000-000033740000}"/>
    <cellStyle name="Normal 5 22 4 5 3 5" xfId="29753" xr:uid="{00000000-0005-0000-0000-000034740000}"/>
    <cellStyle name="Normal 5 22 4 5 3 6" xfId="29754" xr:uid="{00000000-0005-0000-0000-000035740000}"/>
    <cellStyle name="Normal 5 22 4 5 3 7" xfId="29755" xr:uid="{00000000-0005-0000-0000-000036740000}"/>
    <cellStyle name="Normal 5 22 4 5 3 8" xfId="29756" xr:uid="{00000000-0005-0000-0000-000037740000}"/>
    <cellStyle name="Normal 5 22 4 5 4" xfId="29757" xr:uid="{00000000-0005-0000-0000-000038740000}"/>
    <cellStyle name="Normal 5 22 4 5 4 2" xfId="29758" xr:uid="{00000000-0005-0000-0000-000039740000}"/>
    <cellStyle name="Normal 5 22 4 5 4 3" xfId="29759" xr:uid="{00000000-0005-0000-0000-00003A740000}"/>
    <cellStyle name="Normal 5 22 4 5 4 4" xfId="29760" xr:uid="{00000000-0005-0000-0000-00003B740000}"/>
    <cellStyle name="Normal 5 22 4 5 4 5" xfId="29761" xr:uid="{00000000-0005-0000-0000-00003C740000}"/>
    <cellStyle name="Normal 5 22 4 5 4 6" xfId="29762" xr:uid="{00000000-0005-0000-0000-00003D740000}"/>
    <cellStyle name="Normal 5 22 4 5 4 7" xfId="29763" xr:uid="{00000000-0005-0000-0000-00003E740000}"/>
    <cellStyle name="Normal 5 22 4 5 4 8" xfId="29764" xr:uid="{00000000-0005-0000-0000-00003F740000}"/>
    <cellStyle name="Normal 5 22 4 5 5" xfId="29765" xr:uid="{00000000-0005-0000-0000-000040740000}"/>
    <cellStyle name="Normal 5 22 4 5 5 2" xfId="29766" xr:uid="{00000000-0005-0000-0000-000041740000}"/>
    <cellStyle name="Normal 5 22 4 5 5 3" xfId="29767" xr:uid="{00000000-0005-0000-0000-000042740000}"/>
    <cellStyle name="Normal 5 22 4 5 5 4" xfId="29768" xr:uid="{00000000-0005-0000-0000-000043740000}"/>
    <cellStyle name="Normal 5 22 4 5 5 5" xfId="29769" xr:uid="{00000000-0005-0000-0000-000044740000}"/>
    <cellStyle name="Normal 5 22 4 5 5 6" xfId="29770" xr:uid="{00000000-0005-0000-0000-000045740000}"/>
    <cellStyle name="Normal 5 22 4 5 5 7" xfId="29771" xr:uid="{00000000-0005-0000-0000-000046740000}"/>
    <cellStyle name="Normal 5 22 4 5 5 8" xfId="29772" xr:uid="{00000000-0005-0000-0000-000047740000}"/>
    <cellStyle name="Normal 5 22 4 5 6" xfId="29773" xr:uid="{00000000-0005-0000-0000-000048740000}"/>
    <cellStyle name="Normal 5 22 4 5 7" xfId="29774" xr:uid="{00000000-0005-0000-0000-000049740000}"/>
    <cellStyle name="Normal 5 22 4 5 8" xfId="29775" xr:uid="{00000000-0005-0000-0000-00004A740000}"/>
    <cellStyle name="Normal 5 22 4 5 9" xfId="29776" xr:uid="{00000000-0005-0000-0000-00004B740000}"/>
    <cellStyle name="Normal 5 22 4 6" xfId="29777" xr:uid="{00000000-0005-0000-0000-00004C740000}"/>
    <cellStyle name="Normal 5 22 4 6 10" xfId="29778" xr:uid="{00000000-0005-0000-0000-00004D740000}"/>
    <cellStyle name="Normal 5 22 4 6 11" xfId="29779" xr:uid="{00000000-0005-0000-0000-00004E740000}"/>
    <cellStyle name="Normal 5 22 4 6 12" xfId="29780" xr:uid="{00000000-0005-0000-0000-00004F740000}"/>
    <cellStyle name="Normal 5 22 4 6 2" xfId="29781" xr:uid="{00000000-0005-0000-0000-000050740000}"/>
    <cellStyle name="Normal 5 22 4 6 2 2" xfId="29782" xr:uid="{00000000-0005-0000-0000-000051740000}"/>
    <cellStyle name="Normal 5 22 4 6 2 3" xfId="29783" xr:uid="{00000000-0005-0000-0000-000052740000}"/>
    <cellStyle name="Normal 5 22 4 6 2 4" xfId="29784" xr:uid="{00000000-0005-0000-0000-000053740000}"/>
    <cellStyle name="Normal 5 22 4 6 2 5" xfId="29785" xr:uid="{00000000-0005-0000-0000-000054740000}"/>
    <cellStyle name="Normal 5 22 4 6 2 6" xfId="29786" xr:uid="{00000000-0005-0000-0000-000055740000}"/>
    <cellStyle name="Normal 5 22 4 6 2 7" xfId="29787" xr:uid="{00000000-0005-0000-0000-000056740000}"/>
    <cellStyle name="Normal 5 22 4 6 2 8" xfId="29788" xr:uid="{00000000-0005-0000-0000-000057740000}"/>
    <cellStyle name="Normal 5 22 4 6 3" xfId="29789" xr:uid="{00000000-0005-0000-0000-000058740000}"/>
    <cellStyle name="Normal 5 22 4 6 3 2" xfId="29790" xr:uid="{00000000-0005-0000-0000-000059740000}"/>
    <cellStyle name="Normal 5 22 4 6 3 3" xfId="29791" xr:uid="{00000000-0005-0000-0000-00005A740000}"/>
    <cellStyle name="Normal 5 22 4 6 3 4" xfId="29792" xr:uid="{00000000-0005-0000-0000-00005B740000}"/>
    <cellStyle name="Normal 5 22 4 6 3 5" xfId="29793" xr:uid="{00000000-0005-0000-0000-00005C740000}"/>
    <cellStyle name="Normal 5 22 4 6 3 6" xfId="29794" xr:uid="{00000000-0005-0000-0000-00005D740000}"/>
    <cellStyle name="Normal 5 22 4 6 3 7" xfId="29795" xr:uid="{00000000-0005-0000-0000-00005E740000}"/>
    <cellStyle name="Normal 5 22 4 6 3 8" xfId="29796" xr:uid="{00000000-0005-0000-0000-00005F740000}"/>
    <cellStyle name="Normal 5 22 4 6 4" xfId="29797" xr:uid="{00000000-0005-0000-0000-000060740000}"/>
    <cellStyle name="Normal 5 22 4 6 4 2" xfId="29798" xr:uid="{00000000-0005-0000-0000-000061740000}"/>
    <cellStyle name="Normal 5 22 4 6 4 3" xfId="29799" xr:uid="{00000000-0005-0000-0000-000062740000}"/>
    <cellStyle name="Normal 5 22 4 6 4 4" xfId="29800" xr:uid="{00000000-0005-0000-0000-000063740000}"/>
    <cellStyle name="Normal 5 22 4 6 4 5" xfId="29801" xr:uid="{00000000-0005-0000-0000-000064740000}"/>
    <cellStyle name="Normal 5 22 4 6 4 6" xfId="29802" xr:uid="{00000000-0005-0000-0000-000065740000}"/>
    <cellStyle name="Normal 5 22 4 6 4 7" xfId="29803" xr:uid="{00000000-0005-0000-0000-000066740000}"/>
    <cellStyle name="Normal 5 22 4 6 4 8" xfId="29804" xr:uid="{00000000-0005-0000-0000-000067740000}"/>
    <cellStyle name="Normal 5 22 4 6 5" xfId="29805" xr:uid="{00000000-0005-0000-0000-000068740000}"/>
    <cellStyle name="Normal 5 22 4 6 5 2" xfId="29806" xr:uid="{00000000-0005-0000-0000-000069740000}"/>
    <cellStyle name="Normal 5 22 4 6 5 3" xfId="29807" xr:uid="{00000000-0005-0000-0000-00006A740000}"/>
    <cellStyle name="Normal 5 22 4 6 5 4" xfId="29808" xr:uid="{00000000-0005-0000-0000-00006B740000}"/>
    <cellStyle name="Normal 5 22 4 6 5 5" xfId="29809" xr:uid="{00000000-0005-0000-0000-00006C740000}"/>
    <cellStyle name="Normal 5 22 4 6 5 6" xfId="29810" xr:uid="{00000000-0005-0000-0000-00006D740000}"/>
    <cellStyle name="Normal 5 22 4 6 5 7" xfId="29811" xr:uid="{00000000-0005-0000-0000-00006E740000}"/>
    <cellStyle name="Normal 5 22 4 6 5 8" xfId="29812" xr:uid="{00000000-0005-0000-0000-00006F740000}"/>
    <cellStyle name="Normal 5 22 4 6 6" xfId="29813" xr:uid="{00000000-0005-0000-0000-000070740000}"/>
    <cellStyle name="Normal 5 22 4 6 7" xfId="29814" xr:uid="{00000000-0005-0000-0000-000071740000}"/>
    <cellStyle name="Normal 5 22 4 6 8" xfId="29815" xr:uid="{00000000-0005-0000-0000-000072740000}"/>
    <cellStyle name="Normal 5 22 4 6 9" xfId="29816" xr:uid="{00000000-0005-0000-0000-000073740000}"/>
    <cellStyle name="Normal 5 22 4 7" xfId="29817" xr:uid="{00000000-0005-0000-0000-000074740000}"/>
    <cellStyle name="Normal 5 22 4 7 10" xfId="29818" xr:uid="{00000000-0005-0000-0000-000075740000}"/>
    <cellStyle name="Normal 5 22 4 7 11" xfId="29819" xr:uid="{00000000-0005-0000-0000-000076740000}"/>
    <cellStyle name="Normal 5 22 4 7 12" xfId="29820" xr:uid="{00000000-0005-0000-0000-000077740000}"/>
    <cellStyle name="Normal 5 22 4 7 2" xfId="29821" xr:uid="{00000000-0005-0000-0000-000078740000}"/>
    <cellStyle name="Normal 5 22 4 7 2 2" xfId="29822" xr:uid="{00000000-0005-0000-0000-000079740000}"/>
    <cellStyle name="Normal 5 22 4 7 2 3" xfId="29823" xr:uid="{00000000-0005-0000-0000-00007A740000}"/>
    <cellStyle name="Normal 5 22 4 7 2 4" xfId="29824" xr:uid="{00000000-0005-0000-0000-00007B740000}"/>
    <cellStyle name="Normal 5 22 4 7 2 5" xfId="29825" xr:uid="{00000000-0005-0000-0000-00007C740000}"/>
    <cellStyle name="Normal 5 22 4 7 2 6" xfId="29826" xr:uid="{00000000-0005-0000-0000-00007D740000}"/>
    <cellStyle name="Normal 5 22 4 7 2 7" xfId="29827" xr:uid="{00000000-0005-0000-0000-00007E740000}"/>
    <cellStyle name="Normal 5 22 4 7 2 8" xfId="29828" xr:uid="{00000000-0005-0000-0000-00007F740000}"/>
    <cellStyle name="Normal 5 22 4 7 3" xfId="29829" xr:uid="{00000000-0005-0000-0000-000080740000}"/>
    <cellStyle name="Normal 5 22 4 7 3 2" xfId="29830" xr:uid="{00000000-0005-0000-0000-000081740000}"/>
    <cellStyle name="Normal 5 22 4 7 3 3" xfId="29831" xr:uid="{00000000-0005-0000-0000-000082740000}"/>
    <cellStyle name="Normal 5 22 4 7 3 4" xfId="29832" xr:uid="{00000000-0005-0000-0000-000083740000}"/>
    <cellStyle name="Normal 5 22 4 7 3 5" xfId="29833" xr:uid="{00000000-0005-0000-0000-000084740000}"/>
    <cellStyle name="Normal 5 22 4 7 3 6" xfId="29834" xr:uid="{00000000-0005-0000-0000-000085740000}"/>
    <cellStyle name="Normal 5 22 4 7 3 7" xfId="29835" xr:uid="{00000000-0005-0000-0000-000086740000}"/>
    <cellStyle name="Normal 5 22 4 7 3 8" xfId="29836" xr:uid="{00000000-0005-0000-0000-000087740000}"/>
    <cellStyle name="Normal 5 22 4 7 4" xfId="29837" xr:uid="{00000000-0005-0000-0000-000088740000}"/>
    <cellStyle name="Normal 5 22 4 7 4 2" xfId="29838" xr:uid="{00000000-0005-0000-0000-000089740000}"/>
    <cellStyle name="Normal 5 22 4 7 4 3" xfId="29839" xr:uid="{00000000-0005-0000-0000-00008A740000}"/>
    <cellStyle name="Normal 5 22 4 7 4 4" xfId="29840" xr:uid="{00000000-0005-0000-0000-00008B740000}"/>
    <cellStyle name="Normal 5 22 4 7 4 5" xfId="29841" xr:uid="{00000000-0005-0000-0000-00008C740000}"/>
    <cellStyle name="Normal 5 22 4 7 4 6" xfId="29842" xr:uid="{00000000-0005-0000-0000-00008D740000}"/>
    <cellStyle name="Normal 5 22 4 7 4 7" xfId="29843" xr:uid="{00000000-0005-0000-0000-00008E740000}"/>
    <cellStyle name="Normal 5 22 4 7 4 8" xfId="29844" xr:uid="{00000000-0005-0000-0000-00008F740000}"/>
    <cellStyle name="Normal 5 22 4 7 5" xfId="29845" xr:uid="{00000000-0005-0000-0000-000090740000}"/>
    <cellStyle name="Normal 5 22 4 7 5 2" xfId="29846" xr:uid="{00000000-0005-0000-0000-000091740000}"/>
    <cellStyle name="Normal 5 22 4 7 5 3" xfId="29847" xr:uid="{00000000-0005-0000-0000-000092740000}"/>
    <cellStyle name="Normal 5 22 4 7 5 4" xfId="29848" xr:uid="{00000000-0005-0000-0000-000093740000}"/>
    <cellStyle name="Normal 5 22 4 7 5 5" xfId="29849" xr:uid="{00000000-0005-0000-0000-000094740000}"/>
    <cellStyle name="Normal 5 22 4 7 5 6" xfId="29850" xr:uid="{00000000-0005-0000-0000-000095740000}"/>
    <cellStyle name="Normal 5 22 4 7 5 7" xfId="29851" xr:uid="{00000000-0005-0000-0000-000096740000}"/>
    <cellStyle name="Normal 5 22 4 7 5 8" xfId="29852" xr:uid="{00000000-0005-0000-0000-000097740000}"/>
    <cellStyle name="Normal 5 22 4 7 6" xfId="29853" xr:uid="{00000000-0005-0000-0000-000098740000}"/>
    <cellStyle name="Normal 5 22 4 7 7" xfId="29854" xr:uid="{00000000-0005-0000-0000-000099740000}"/>
    <cellStyle name="Normal 5 22 4 7 8" xfId="29855" xr:uid="{00000000-0005-0000-0000-00009A740000}"/>
    <cellStyle name="Normal 5 22 4 7 9" xfId="29856" xr:uid="{00000000-0005-0000-0000-00009B740000}"/>
    <cellStyle name="Normal 5 22 4 8" xfId="29857" xr:uid="{00000000-0005-0000-0000-00009C740000}"/>
    <cellStyle name="Normal 5 22 4 8 10" xfId="29858" xr:uid="{00000000-0005-0000-0000-00009D740000}"/>
    <cellStyle name="Normal 5 22 4 8 11" xfId="29859" xr:uid="{00000000-0005-0000-0000-00009E740000}"/>
    <cellStyle name="Normal 5 22 4 8 12" xfId="29860" xr:uid="{00000000-0005-0000-0000-00009F740000}"/>
    <cellStyle name="Normal 5 22 4 8 2" xfId="29861" xr:uid="{00000000-0005-0000-0000-0000A0740000}"/>
    <cellStyle name="Normal 5 22 4 8 2 2" xfId="29862" xr:uid="{00000000-0005-0000-0000-0000A1740000}"/>
    <cellStyle name="Normal 5 22 4 8 2 3" xfId="29863" xr:uid="{00000000-0005-0000-0000-0000A2740000}"/>
    <cellStyle name="Normal 5 22 4 8 2 4" xfId="29864" xr:uid="{00000000-0005-0000-0000-0000A3740000}"/>
    <cellStyle name="Normal 5 22 4 8 2 5" xfId="29865" xr:uid="{00000000-0005-0000-0000-0000A4740000}"/>
    <cellStyle name="Normal 5 22 4 8 2 6" xfId="29866" xr:uid="{00000000-0005-0000-0000-0000A5740000}"/>
    <cellStyle name="Normal 5 22 4 8 2 7" xfId="29867" xr:uid="{00000000-0005-0000-0000-0000A6740000}"/>
    <cellStyle name="Normal 5 22 4 8 2 8" xfId="29868" xr:uid="{00000000-0005-0000-0000-0000A7740000}"/>
    <cellStyle name="Normal 5 22 4 8 3" xfId="29869" xr:uid="{00000000-0005-0000-0000-0000A8740000}"/>
    <cellStyle name="Normal 5 22 4 8 3 2" xfId="29870" xr:uid="{00000000-0005-0000-0000-0000A9740000}"/>
    <cellStyle name="Normal 5 22 4 8 3 3" xfId="29871" xr:uid="{00000000-0005-0000-0000-0000AA740000}"/>
    <cellStyle name="Normal 5 22 4 8 3 4" xfId="29872" xr:uid="{00000000-0005-0000-0000-0000AB740000}"/>
    <cellStyle name="Normal 5 22 4 8 3 5" xfId="29873" xr:uid="{00000000-0005-0000-0000-0000AC740000}"/>
    <cellStyle name="Normal 5 22 4 8 3 6" xfId="29874" xr:uid="{00000000-0005-0000-0000-0000AD740000}"/>
    <cellStyle name="Normal 5 22 4 8 3 7" xfId="29875" xr:uid="{00000000-0005-0000-0000-0000AE740000}"/>
    <cellStyle name="Normal 5 22 4 8 3 8" xfId="29876" xr:uid="{00000000-0005-0000-0000-0000AF740000}"/>
    <cellStyle name="Normal 5 22 4 8 4" xfId="29877" xr:uid="{00000000-0005-0000-0000-0000B0740000}"/>
    <cellStyle name="Normal 5 22 4 8 4 2" xfId="29878" xr:uid="{00000000-0005-0000-0000-0000B1740000}"/>
    <cellStyle name="Normal 5 22 4 8 4 3" xfId="29879" xr:uid="{00000000-0005-0000-0000-0000B2740000}"/>
    <cellStyle name="Normal 5 22 4 8 4 4" xfId="29880" xr:uid="{00000000-0005-0000-0000-0000B3740000}"/>
    <cellStyle name="Normal 5 22 4 8 4 5" xfId="29881" xr:uid="{00000000-0005-0000-0000-0000B4740000}"/>
    <cellStyle name="Normal 5 22 4 8 4 6" xfId="29882" xr:uid="{00000000-0005-0000-0000-0000B5740000}"/>
    <cellStyle name="Normal 5 22 4 8 4 7" xfId="29883" xr:uid="{00000000-0005-0000-0000-0000B6740000}"/>
    <cellStyle name="Normal 5 22 4 8 4 8" xfId="29884" xr:uid="{00000000-0005-0000-0000-0000B7740000}"/>
    <cellStyle name="Normal 5 22 4 8 5" xfId="29885" xr:uid="{00000000-0005-0000-0000-0000B8740000}"/>
    <cellStyle name="Normal 5 22 4 8 5 2" xfId="29886" xr:uid="{00000000-0005-0000-0000-0000B9740000}"/>
    <cellStyle name="Normal 5 22 4 8 5 3" xfId="29887" xr:uid="{00000000-0005-0000-0000-0000BA740000}"/>
    <cellStyle name="Normal 5 22 4 8 5 4" xfId="29888" xr:uid="{00000000-0005-0000-0000-0000BB740000}"/>
    <cellStyle name="Normal 5 22 4 8 5 5" xfId="29889" xr:uid="{00000000-0005-0000-0000-0000BC740000}"/>
    <cellStyle name="Normal 5 22 4 8 5 6" xfId="29890" xr:uid="{00000000-0005-0000-0000-0000BD740000}"/>
    <cellStyle name="Normal 5 22 4 8 5 7" xfId="29891" xr:uid="{00000000-0005-0000-0000-0000BE740000}"/>
    <cellStyle name="Normal 5 22 4 8 5 8" xfId="29892" xr:uid="{00000000-0005-0000-0000-0000BF740000}"/>
    <cellStyle name="Normal 5 22 4 8 6" xfId="29893" xr:uid="{00000000-0005-0000-0000-0000C0740000}"/>
    <cellStyle name="Normal 5 22 4 8 7" xfId="29894" xr:uid="{00000000-0005-0000-0000-0000C1740000}"/>
    <cellStyle name="Normal 5 22 4 8 8" xfId="29895" xr:uid="{00000000-0005-0000-0000-0000C2740000}"/>
    <cellStyle name="Normal 5 22 4 8 9" xfId="29896" xr:uid="{00000000-0005-0000-0000-0000C3740000}"/>
    <cellStyle name="Normal 5 22 4 9" xfId="29897" xr:uid="{00000000-0005-0000-0000-0000C4740000}"/>
    <cellStyle name="Normal 5 22 4 9 10" xfId="29898" xr:uid="{00000000-0005-0000-0000-0000C5740000}"/>
    <cellStyle name="Normal 5 22 4 9 11" xfId="29899" xr:uid="{00000000-0005-0000-0000-0000C6740000}"/>
    <cellStyle name="Normal 5 22 4 9 12" xfId="29900" xr:uid="{00000000-0005-0000-0000-0000C7740000}"/>
    <cellStyle name="Normal 5 22 4 9 2" xfId="29901" xr:uid="{00000000-0005-0000-0000-0000C8740000}"/>
    <cellStyle name="Normal 5 22 4 9 2 2" xfId="29902" xr:uid="{00000000-0005-0000-0000-0000C9740000}"/>
    <cellStyle name="Normal 5 22 4 9 2 3" xfId="29903" xr:uid="{00000000-0005-0000-0000-0000CA740000}"/>
    <cellStyle name="Normal 5 22 4 9 2 4" xfId="29904" xr:uid="{00000000-0005-0000-0000-0000CB740000}"/>
    <cellStyle name="Normal 5 22 4 9 2 5" xfId="29905" xr:uid="{00000000-0005-0000-0000-0000CC740000}"/>
    <cellStyle name="Normal 5 22 4 9 2 6" xfId="29906" xr:uid="{00000000-0005-0000-0000-0000CD740000}"/>
    <cellStyle name="Normal 5 22 4 9 2 7" xfId="29907" xr:uid="{00000000-0005-0000-0000-0000CE740000}"/>
    <cellStyle name="Normal 5 22 4 9 2 8" xfId="29908" xr:uid="{00000000-0005-0000-0000-0000CF740000}"/>
    <cellStyle name="Normal 5 22 4 9 3" xfId="29909" xr:uid="{00000000-0005-0000-0000-0000D0740000}"/>
    <cellStyle name="Normal 5 22 4 9 3 2" xfId="29910" xr:uid="{00000000-0005-0000-0000-0000D1740000}"/>
    <cellStyle name="Normal 5 22 4 9 3 3" xfId="29911" xr:uid="{00000000-0005-0000-0000-0000D2740000}"/>
    <cellStyle name="Normal 5 22 4 9 3 4" xfId="29912" xr:uid="{00000000-0005-0000-0000-0000D3740000}"/>
    <cellStyle name="Normal 5 22 4 9 3 5" xfId="29913" xr:uid="{00000000-0005-0000-0000-0000D4740000}"/>
    <cellStyle name="Normal 5 22 4 9 3 6" xfId="29914" xr:uid="{00000000-0005-0000-0000-0000D5740000}"/>
    <cellStyle name="Normal 5 22 4 9 3 7" xfId="29915" xr:uid="{00000000-0005-0000-0000-0000D6740000}"/>
    <cellStyle name="Normal 5 22 4 9 3 8" xfId="29916" xr:uid="{00000000-0005-0000-0000-0000D7740000}"/>
    <cellStyle name="Normal 5 22 4 9 4" xfId="29917" xr:uid="{00000000-0005-0000-0000-0000D8740000}"/>
    <cellStyle name="Normal 5 22 4 9 4 2" xfId="29918" xr:uid="{00000000-0005-0000-0000-0000D9740000}"/>
    <cellStyle name="Normal 5 22 4 9 4 3" xfId="29919" xr:uid="{00000000-0005-0000-0000-0000DA740000}"/>
    <cellStyle name="Normal 5 22 4 9 4 4" xfId="29920" xr:uid="{00000000-0005-0000-0000-0000DB740000}"/>
    <cellStyle name="Normal 5 22 4 9 4 5" xfId="29921" xr:uid="{00000000-0005-0000-0000-0000DC740000}"/>
    <cellStyle name="Normal 5 22 4 9 4 6" xfId="29922" xr:uid="{00000000-0005-0000-0000-0000DD740000}"/>
    <cellStyle name="Normal 5 22 4 9 4 7" xfId="29923" xr:uid="{00000000-0005-0000-0000-0000DE740000}"/>
    <cellStyle name="Normal 5 22 4 9 4 8" xfId="29924" xr:uid="{00000000-0005-0000-0000-0000DF740000}"/>
    <cellStyle name="Normal 5 22 4 9 5" xfId="29925" xr:uid="{00000000-0005-0000-0000-0000E0740000}"/>
    <cellStyle name="Normal 5 22 4 9 5 2" xfId="29926" xr:uid="{00000000-0005-0000-0000-0000E1740000}"/>
    <cellStyle name="Normal 5 22 4 9 5 3" xfId="29927" xr:uid="{00000000-0005-0000-0000-0000E2740000}"/>
    <cellStyle name="Normal 5 22 4 9 5 4" xfId="29928" xr:uid="{00000000-0005-0000-0000-0000E3740000}"/>
    <cellStyle name="Normal 5 22 4 9 5 5" xfId="29929" xr:uid="{00000000-0005-0000-0000-0000E4740000}"/>
    <cellStyle name="Normal 5 22 4 9 5 6" xfId="29930" xr:uid="{00000000-0005-0000-0000-0000E5740000}"/>
    <cellStyle name="Normal 5 22 4 9 5 7" xfId="29931" xr:uid="{00000000-0005-0000-0000-0000E6740000}"/>
    <cellStyle name="Normal 5 22 4 9 5 8" xfId="29932" xr:uid="{00000000-0005-0000-0000-0000E7740000}"/>
    <cellStyle name="Normal 5 22 4 9 6" xfId="29933" xr:uid="{00000000-0005-0000-0000-0000E8740000}"/>
    <cellStyle name="Normal 5 22 4 9 7" xfId="29934" xr:uid="{00000000-0005-0000-0000-0000E9740000}"/>
    <cellStyle name="Normal 5 22 4 9 8" xfId="29935" xr:uid="{00000000-0005-0000-0000-0000EA740000}"/>
    <cellStyle name="Normal 5 22 4 9 9" xfId="29936" xr:uid="{00000000-0005-0000-0000-0000EB740000}"/>
    <cellStyle name="Normal 5 22 5" xfId="29937" xr:uid="{00000000-0005-0000-0000-0000EC740000}"/>
    <cellStyle name="Normal 5 22 5 10" xfId="29938" xr:uid="{00000000-0005-0000-0000-0000ED740000}"/>
    <cellStyle name="Normal 5 22 5 11" xfId="29939" xr:uid="{00000000-0005-0000-0000-0000EE740000}"/>
    <cellStyle name="Normal 5 22 5 12" xfId="29940" xr:uid="{00000000-0005-0000-0000-0000EF740000}"/>
    <cellStyle name="Normal 5 22 5 2" xfId="29941" xr:uid="{00000000-0005-0000-0000-0000F0740000}"/>
    <cellStyle name="Normal 5 22 5 2 2" xfId="29942" xr:uid="{00000000-0005-0000-0000-0000F1740000}"/>
    <cellStyle name="Normal 5 22 5 2 3" xfId="29943" xr:uid="{00000000-0005-0000-0000-0000F2740000}"/>
    <cellStyle name="Normal 5 22 5 2 4" xfId="29944" xr:uid="{00000000-0005-0000-0000-0000F3740000}"/>
    <cellStyle name="Normal 5 22 5 2 5" xfId="29945" xr:uid="{00000000-0005-0000-0000-0000F4740000}"/>
    <cellStyle name="Normal 5 22 5 2 6" xfId="29946" xr:uid="{00000000-0005-0000-0000-0000F5740000}"/>
    <cellStyle name="Normal 5 22 5 2 7" xfId="29947" xr:uid="{00000000-0005-0000-0000-0000F6740000}"/>
    <cellStyle name="Normal 5 22 5 2 8" xfId="29948" xr:uid="{00000000-0005-0000-0000-0000F7740000}"/>
    <cellStyle name="Normal 5 22 5 3" xfId="29949" xr:uid="{00000000-0005-0000-0000-0000F8740000}"/>
    <cellStyle name="Normal 5 22 5 3 2" xfId="29950" xr:uid="{00000000-0005-0000-0000-0000F9740000}"/>
    <cellStyle name="Normal 5 22 5 3 3" xfId="29951" xr:uid="{00000000-0005-0000-0000-0000FA740000}"/>
    <cellStyle name="Normal 5 22 5 3 4" xfId="29952" xr:uid="{00000000-0005-0000-0000-0000FB740000}"/>
    <cellStyle name="Normal 5 22 5 3 5" xfId="29953" xr:uid="{00000000-0005-0000-0000-0000FC740000}"/>
    <cellStyle name="Normal 5 22 5 3 6" xfId="29954" xr:uid="{00000000-0005-0000-0000-0000FD740000}"/>
    <cellStyle name="Normal 5 22 5 3 7" xfId="29955" xr:uid="{00000000-0005-0000-0000-0000FE740000}"/>
    <cellStyle name="Normal 5 22 5 3 8" xfId="29956" xr:uid="{00000000-0005-0000-0000-0000FF740000}"/>
    <cellStyle name="Normal 5 22 5 4" xfId="29957" xr:uid="{00000000-0005-0000-0000-000000750000}"/>
    <cellStyle name="Normal 5 22 5 4 2" xfId="29958" xr:uid="{00000000-0005-0000-0000-000001750000}"/>
    <cellStyle name="Normal 5 22 5 4 3" xfId="29959" xr:uid="{00000000-0005-0000-0000-000002750000}"/>
    <cellStyle name="Normal 5 22 5 4 4" xfId="29960" xr:uid="{00000000-0005-0000-0000-000003750000}"/>
    <cellStyle name="Normal 5 22 5 4 5" xfId="29961" xr:uid="{00000000-0005-0000-0000-000004750000}"/>
    <cellStyle name="Normal 5 22 5 4 6" xfId="29962" xr:uid="{00000000-0005-0000-0000-000005750000}"/>
    <cellStyle name="Normal 5 22 5 4 7" xfId="29963" xr:uid="{00000000-0005-0000-0000-000006750000}"/>
    <cellStyle name="Normal 5 22 5 4 8" xfId="29964" xr:uid="{00000000-0005-0000-0000-000007750000}"/>
    <cellStyle name="Normal 5 22 5 5" xfId="29965" xr:uid="{00000000-0005-0000-0000-000008750000}"/>
    <cellStyle name="Normal 5 22 5 5 2" xfId="29966" xr:uid="{00000000-0005-0000-0000-000009750000}"/>
    <cellStyle name="Normal 5 22 5 5 3" xfId="29967" xr:uid="{00000000-0005-0000-0000-00000A750000}"/>
    <cellStyle name="Normal 5 22 5 5 4" xfId="29968" xr:uid="{00000000-0005-0000-0000-00000B750000}"/>
    <cellStyle name="Normal 5 22 5 5 5" xfId="29969" xr:uid="{00000000-0005-0000-0000-00000C750000}"/>
    <cellStyle name="Normal 5 22 5 5 6" xfId="29970" xr:uid="{00000000-0005-0000-0000-00000D750000}"/>
    <cellStyle name="Normal 5 22 5 5 7" xfId="29971" xr:uid="{00000000-0005-0000-0000-00000E750000}"/>
    <cellStyle name="Normal 5 22 5 5 8" xfId="29972" xr:uid="{00000000-0005-0000-0000-00000F750000}"/>
    <cellStyle name="Normal 5 22 5 6" xfId="29973" xr:uid="{00000000-0005-0000-0000-000010750000}"/>
    <cellStyle name="Normal 5 22 5 7" xfId="29974" xr:uid="{00000000-0005-0000-0000-000011750000}"/>
    <cellStyle name="Normal 5 22 5 8" xfId="29975" xr:uid="{00000000-0005-0000-0000-000012750000}"/>
    <cellStyle name="Normal 5 22 5 9" xfId="29976" xr:uid="{00000000-0005-0000-0000-000013750000}"/>
    <cellStyle name="Normal 5 22 6" xfId="29977" xr:uid="{00000000-0005-0000-0000-000014750000}"/>
    <cellStyle name="Normal 5 22 6 10" xfId="29978" xr:uid="{00000000-0005-0000-0000-000015750000}"/>
    <cellStyle name="Normal 5 22 6 11" xfId="29979" xr:uid="{00000000-0005-0000-0000-000016750000}"/>
    <cellStyle name="Normal 5 22 6 12" xfId="29980" xr:uid="{00000000-0005-0000-0000-000017750000}"/>
    <cellStyle name="Normal 5 22 6 2" xfId="29981" xr:uid="{00000000-0005-0000-0000-000018750000}"/>
    <cellStyle name="Normal 5 22 6 2 2" xfId="29982" xr:uid="{00000000-0005-0000-0000-000019750000}"/>
    <cellStyle name="Normal 5 22 6 2 3" xfId="29983" xr:uid="{00000000-0005-0000-0000-00001A750000}"/>
    <cellStyle name="Normal 5 22 6 2 4" xfId="29984" xr:uid="{00000000-0005-0000-0000-00001B750000}"/>
    <cellStyle name="Normal 5 22 6 2 5" xfId="29985" xr:uid="{00000000-0005-0000-0000-00001C750000}"/>
    <cellStyle name="Normal 5 22 6 2 6" xfId="29986" xr:uid="{00000000-0005-0000-0000-00001D750000}"/>
    <cellStyle name="Normal 5 22 6 2 7" xfId="29987" xr:uid="{00000000-0005-0000-0000-00001E750000}"/>
    <cellStyle name="Normal 5 22 6 2 8" xfId="29988" xr:uid="{00000000-0005-0000-0000-00001F750000}"/>
    <cellStyle name="Normal 5 22 6 3" xfId="29989" xr:uid="{00000000-0005-0000-0000-000020750000}"/>
    <cellStyle name="Normal 5 22 6 3 2" xfId="29990" xr:uid="{00000000-0005-0000-0000-000021750000}"/>
    <cellStyle name="Normal 5 22 6 3 3" xfId="29991" xr:uid="{00000000-0005-0000-0000-000022750000}"/>
    <cellStyle name="Normal 5 22 6 3 4" xfId="29992" xr:uid="{00000000-0005-0000-0000-000023750000}"/>
    <cellStyle name="Normal 5 22 6 3 5" xfId="29993" xr:uid="{00000000-0005-0000-0000-000024750000}"/>
    <cellStyle name="Normal 5 22 6 3 6" xfId="29994" xr:uid="{00000000-0005-0000-0000-000025750000}"/>
    <cellStyle name="Normal 5 22 6 3 7" xfId="29995" xr:uid="{00000000-0005-0000-0000-000026750000}"/>
    <cellStyle name="Normal 5 22 6 3 8" xfId="29996" xr:uid="{00000000-0005-0000-0000-000027750000}"/>
    <cellStyle name="Normal 5 22 6 4" xfId="29997" xr:uid="{00000000-0005-0000-0000-000028750000}"/>
    <cellStyle name="Normal 5 22 6 4 2" xfId="29998" xr:uid="{00000000-0005-0000-0000-000029750000}"/>
    <cellStyle name="Normal 5 22 6 4 3" xfId="29999" xr:uid="{00000000-0005-0000-0000-00002A750000}"/>
    <cellStyle name="Normal 5 22 6 4 4" xfId="30000" xr:uid="{00000000-0005-0000-0000-00002B750000}"/>
    <cellStyle name="Normal 5 22 6 4 5" xfId="30001" xr:uid="{00000000-0005-0000-0000-00002C750000}"/>
    <cellStyle name="Normal 5 22 6 4 6" xfId="30002" xr:uid="{00000000-0005-0000-0000-00002D750000}"/>
    <cellStyle name="Normal 5 22 6 4 7" xfId="30003" xr:uid="{00000000-0005-0000-0000-00002E750000}"/>
    <cellStyle name="Normal 5 22 6 4 8" xfId="30004" xr:uid="{00000000-0005-0000-0000-00002F750000}"/>
    <cellStyle name="Normal 5 22 6 5" xfId="30005" xr:uid="{00000000-0005-0000-0000-000030750000}"/>
    <cellStyle name="Normal 5 22 6 5 2" xfId="30006" xr:uid="{00000000-0005-0000-0000-000031750000}"/>
    <cellStyle name="Normal 5 22 6 5 3" xfId="30007" xr:uid="{00000000-0005-0000-0000-000032750000}"/>
    <cellStyle name="Normal 5 22 6 5 4" xfId="30008" xr:uid="{00000000-0005-0000-0000-000033750000}"/>
    <cellStyle name="Normal 5 22 6 5 5" xfId="30009" xr:uid="{00000000-0005-0000-0000-000034750000}"/>
    <cellStyle name="Normal 5 22 6 5 6" xfId="30010" xr:uid="{00000000-0005-0000-0000-000035750000}"/>
    <cellStyle name="Normal 5 22 6 5 7" xfId="30011" xr:uid="{00000000-0005-0000-0000-000036750000}"/>
    <cellStyle name="Normal 5 22 6 5 8" xfId="30012" xr:uid="{00000000-0005-0000-0000-000037750000}"/>
    <cellStyle name="Normal 5 22 6 6" xfId="30013" xr:uid="{00000000-0005-0000-0000-000038750000}"/>
    <cellStyle name="Normal 5 22 6 7" xfId="30014" xr:uid="{00000000-0005-0000-0000-000039750000}"/>
    <cellStyle name="Normal 5 22 6 8" xfId="30015" xr:uid="{00000000-0005-0000-0000-00003A750000}"/>
    <cellStyle name="Normal 5 22 6 9" xfId="30016" xr:uid="{00000000-0005-0000-0000-00003B750000}"/>
    <cellStyle name="Normal 5 22 7" xfId="30017" xr:uid="{00000000-0005-0000-0000-00003C750000}"/>
    <cellStyle name="Normal 5 22 7 10" xfId="30018" xr:uid="{00000000-0005-0000-0000-00003D750000}"/>
    <cellStyle name="Normal 5 22 7 11" xfId="30019" xr:uid="{00000000-0005-0000-0000-00003E750000}"/>
    <cellStyle name="Normal 5 22 7 12" xfId="30020" xr:uid="{00000000-0005-0000-0000-00003F750000}"/>
    <cellStyle name="Normal 5 22 7 2" xfId="30021" xr:uid="{00000000-0005-0000-0000-000040750000}"/>
    <cellStyle name="Normal 5 22 7 2 2" xfId="30022" xr:uid="{00000000-0005-0000-0000-000041750000}"/>
    <cellStyle name="Normal 5 22 7 2 3" xfId="30023" xr:uid="{00000000-0005-0000-0000-000042750000}"/>
    <cellStyle name="Normal 5 22 7 2 4" xfId="30024" xr:uid="{00000000-0005-0000-0000-000043750000}"/>
    <cellStyle name="Normal 5 22 7 2 5" xfId="30025" xr:uid="{00000000-0005-0000-0000-000044750000}"/>
    <cellStyle name="Normal 5 22 7 2 6" xfId="30026" xr:uid="{00000000-0005-0000-0000-000045750000}"/>
    <cellStyle name="Normal 5 22 7 2 7" xfId="30027" xr:uid="{00000000-0005-0000-0000-000046750000}"/>
    <cellStyle name="Normal 5 22 7 2 8" xfId="30028" xr:uid="{00000000-0005-0000-0000-000047750000}"/>
    <cellStyle name="Normal 5 22 7 3" xfId="30029" xr:uid="{00000000-0005-0000-0000-000048750000}"/>
    <cellStyle name="Normal 5 22 7 3 2" xfId="30030" xr:uid="{00000000-0005-0000-0000-000049750000}"/>
    <cellStyle name="Normal 5 22 7 3 3" xfId="30031" xr:uid="{00000000-0005-0000-0000-00004A750000}"/>
    <cellStyle name="Normal 5 22 7 3 4" xfId="30032" xr:uid="{00000000-0005-0000-0000-00004B750000}"/>
    <cellStyle name="Normal 5 22 7 3 5" xfId="30033" xr:uid="{00000000-0005-0000-0000-00004C750000}"/>
    <cellStyle name="Normal 5 22 7 3 6" xfId="30034" xr:uid="{00000000-0005-0000-0000-00004D750000}"/>
    <cellStyle name="Normal 5 22 7 3 7" xfId="30035" xr:uid="{00000000-0005-0000-0000-00004E750000}"/>
    <cellStyle name="Normal 5 22 7 3 8" xfId="30036" xr:uid="{00000000-0005-0000-0000-00004F750000}"/>
    <cellStyle name="Normal 5 22 7 4" xfId="30037" xr:uid="{00000000-0005-0000-0000-000050750000}"/>
    <cellStyle name="Normal 5 22 7 4 2" xfId="30038" xr:uid="{00000000-0005-0000-0000-000051750000}"/>
    <cellStyle name="Normal 5 22 7 4 3" xfId="30039" xr:uid="{00000000-0005-0000-0000-000052750000}"/>
    <cellStyle name="Normal 5 22 7 4 4" xfId="30040" xr:uid="{00000000-0005-0000-0000-000053750000}"/>
    <cellStyle name="Normal 5 22 7 4 5" xfId="30041" xr:uid="{00000000-0005-0000-0000-000054750000}"/>
    <cellStyle name="Normal 5 22 7 4 6" xfId="30042" xr:uid="{00000000-0005-0000-0000-000055750000}"/>
    <cellStyle name="Normal 5 22 7 4 7" xfId="30043" xr:uid="{00000000-0005-0000-0000-000056750000}"/>
    <cellStyle name="Normal 5 22 7 4 8" xfId="30044" xr:uid="{00000000-0005-0000-0000-000057750000}"/>
    <cellStyle name="Normal 5 22 7 5" xfId="30045" xr:uid="{00000000-0005-0000-0000-000058750000}"/>
    <cellStyle name="Normal 5 22 7 5 2" xfId="30046" xr:uid="{00000000-0005-0000-0000-000059750000}"/>
    <cellStyle name="Normal 5 22 7 5 3" xfId="30047" xr:uid="{00000000-0005-0000-0000-00005A750000}"/>
    <cellStyle name="Normal 5 22 7 5 4" xfId="30048" xr:uid="{00000000-0005-0000-0000-00005B750000}"/>
    <cellStyle name="Normal 5 22 7 5 5" xfId="30049" xr:uid="{00000000-0005-0000-0000-00005C750000}"/>
    <cellStyle name="Normal 5 22 7 5 6" xfId="30050" xr:uid="{00000000-0005-0000-0000-00005D750000}"/>
    <cellStyle name="Normal 5 22 7 5 7" xfId="30051" xr:uid="{00000000-0005-0000-0000-00005E750000}"/>
    <cellStyle name="Normal 5 22 7 5 8" xfId="30052" xr:uid="{00000000-0005-0000-0000-00005F750000}"/>
    <cellStyle name="Normal 5 22 7 6" xfId="30053" xr:uid="{00000000-0005-0000-0000-000060750000}"/>
    <cellStyle name="Normal 5 22 7 7" xfId="30054" xr:uid="{00000000-0005-0000-0000-000061750000}"/>
    <cellStyle name="Normal 5 22 7 8" xfId="30055" xr:uid="{00000000-0005-0000-0000-000062750000}"/>
    <cellStyle name="Normal 5 22 7 9" xfId="30056" xr:uid="{00000000-0005-0000-0000-000063750000}"/>
    <cellStyle name="Normal 5 22 8" xfId="30057" xr:uid="{00000000-0005-0000-0000-000064750000}"/>
    <cellStyle name="Normal 5 22 8 10" xfId="30058" xr:uid="{00000000-0005-0000-0000-000065750000}"/>
    <cellStyle name="Normal 5 22 8 11" xfId="30059" xr:uid="{00000000-0005-0000-0000-000066750000}"/>
    <cellStyle name="Normal 5 22 8 12" xfId="30060" xr:uid="{00000000-0005-0000-0000-000067750000}"/>
    <cellStyle name="Normal 5 22 8 2" xfId="30061" xr:uid="{00000000-0005-0000-0000-000068750000}"/>
    <cellStyle name="Normal 5 22 8 2 2" xfId="30062" xr:uid="{00000000-0005-0000-0000-000069750000}"/>
    <cellStyle name="Normal 5 22 8 2 3" xfId="30063" xr:uid="{00000000-0005-0000-0000-00006A750000}"/>
    <cellStyle name="Normal 5 22 8 2 4" xfId="30064" xr:uid="{00000000-0005-0000-0000-00006B750000}"/>
    <cellStyle name="Normal 5 22 8 2 5" xfId="30065" xr:uid="{00000000-0005-0000-0000-00006C750000}"/>
    <cellStyle name="Normal 5 22 8 2 6" xfId="30066" xr:uid="{00000000-0005-0000-0000-00006D750000}"/>
    <cellStyle name="Normal 5 22 8 2 7" xfId="30067" xr:uid="{00000000-0005-0000-0000-00006E750000}"/>
    <cellStyle name="Normal 5 22 8 2 8" xfId="30068" xr:uid="{00000000-0005-0000-0000-00006F750000}"/>
    <cellStyle name="Normal 5 22 8 3" xfId="30069" xr:uid="{00000000-0005-0000-0000-000070750000}"/>
    <cellStyle name="Normal 5 22 8 3 2" xfId="30070" xr:uid="{00000000-0005-0000-0000-000071750000}"/>
    <cellStyle name="Normal 5 22 8 3 3" xfId="30071" xr:uid="{00000000-0005-0000-0000-000072750000}"/>
    <cellStyle name="Normal 5 22 8 3 4" xfId="30072" xr:uid="{00000000-0005-0000-0000-000073750000}"/>
    <cellStyle name="Normal 5 22 8 3 5" xfId="30073" xr:uid="{00000000-0005-0000-0000-000074750000}"/>
    <cellStyle name="Normal 5 22 8 3 6" xfId="30074" xr:uid="{00000000-0005-0000-0000-000075750000}"/>
    <cellStyle name="Normal 5 22 8 3 7" xfId="30075" xr:uid="{00000000-0005-0000-0000-000076750000}"/>
    <cellStyle name="Normal 5 22 8 3 8" xfId="30076" xr:uid="{00000000-0005-0000-0000-000077750000}"/>
    <cellStyle name="Normal 5 22 8 4" xfId="30077" xr:uid="{00000000-0005-0000-0000-000078750000}"/>
    <cellStyle name="Normal 5 22 8 4 2" xfId="30078" xr:uid="{00000000-0005-0000-0000-000079750000}"/>
    <cellStyle name="Normal 5 22 8 4 3" xfId="30079" xr:uid="{00000000-0005-0000-0000-00007A750000}"/>
    <cellStyle name="Normal 5 22 8 4 4" xfId="30080" xr:uid="{00000000-0005-0000-0000-00007B750000}"/>
    <cellStyle name="Normal 5 22 8 4 5" xfId="30081" xr:uid="{00000000-0005-0000-0000-00007C750000}"/>
    <cellStyle name="Normal 5 22 8 4 6" xfId="30082" xr:uid="{00000000-0005-0000-0000-00007D750000}"/>
    <cellStyle name="Normal 5 22 8 4 7" xfId="30083" xr:uid="{00000000-0005-0000-0000-00007E750000}"/>
    <cellStyle name="Normal 5 22 8 4 8" xfId="30084" xr:uid="{00000000-0005-0000-0000-00007F750000}"/>
    <cellStyle name="Normal 5 22 8 5" xfId="30085" xr:uid="{00000000-0005-0000-0000-000080750000}"/>
    <cellStyle name="Normal 5 22 8 5 2" xfId="30086" xr:uid="{00000000-0005-0000-0000-000081750000}"/>
    <cellStyle name="Normal 5 22 8 5 3" xfId="30087" xr:uid="{00000000-0005-0000-0000-000082750000}"/>
    <cellStyle name="Normal 5 22 8 5 4" xfId="30088" xr:uid="{00000000-0005-0000-0000-000083750000}"/>
    <cellStyle name="Normal 5 22 8 5 5" xfId="30089" xr:uid="{00000000-0005-0000-0000-000084750000}"/>
    <cellStyle name="Normal 5 22 8 5 6" xfId="30090" xr:uid="{00000000-0005-0000-0000-000085750000}"/>
    <cellStyle name="Normal 5 22 8 5 7" xfId="30091" xr:uid="{00000000-0005-0000-0000-000086750000}"/>
    <cellStyle name="Normal 5 22 8 5 8" xfId="30092" xr:uid="{00000000-0005-0000-0000-000087750000}"/>
    <cellStyle name="Normal 5 22 8 6" xfId="30093" xr:uid="{00000000-0005-0000-0000-000088750000}"/>
    <cellStyle name="Normal 5 22 8 7" xfId="30094" xr:uid="{00000000-0005-0000-0000-000089750000}"/>
    <cellStyle name="Normal 5 22 8 8" xfId="30095" xr:uid="{00000000-0005-0000-0000-00008A750000}"/>
    <cellStyle name="Normal 5 22 8 9" xfId="30096" xr:uid="{00000000-0005-0000-0000-00008B750000}"/>
    <cellStyle name="Normal 5 22 9" xfId="30097" xr:uid="{00000000-0005-0000-0000-00008C750000}"/>
    <cellStyle name="Normal 5 22 9 10" xfId="30098" xr:uid="{00000000-0005-0000-0000-00008D750000}"/>
    <cellStyle name="Normal 5 22 9 11" xfId="30099" xr:uid="{00000000-0005-0000-0000-00008E750000}"/>
    <cellStyle name="Normal 5 22 9 12" xfId="30100" xr:uid="{00000000-0005-0000-0000-00008F750000}"/>
    <cellStyle name="Normal 5 22 9 2" xfId="30101" xr:uid="{00000000-0005-0000-0000-000090750000}"/>
    <cellStyle name="Normal 5 22 9 2 2" xfId="30102" xr:uid="{00000000-0005-0000-0000-000091750000}"/>
    <cellStyle name="Normal 5 22 9 2 3" xfId="30103" xr:uid="{00000000-0005-0000-0000-000092750000}"/>
    <cellStyle name="Normal 5 22 9 2 4" xfId="30104" xr:uid="{00000000-0005-0000-0000-000093750000}"/>
    <cellStyle name="Normal 5 22 9 2 5" xfId="30105" xr:uid="{00000000-0005-0000-0000-000094750000}"/>
    <cellStyle name="Normal 5 22 9 2 6" xfId="30106" xr:uid="{00000000-0005-0000-0000-000095750000}"/>
    <cellStyle name="Normal 5 22 9 2 7" xfId="30107" xr:uid="{00000000-0005-0000-0000-000096750000}"/>
    <cellStyle name="Normal 5 22 9 2 8" xfId="30108" xr:uid="{00000000-0005-0000-0000-000097750000}"/>
    <cellStyle name="Normal 5 22 9 3" xfId="30109" xr:uid="{00000000-0005-0000-0000-000098750000}"/>
    <cellStyle name="Normal 5 22 9 3 2" xfId="30110" xr:uid="{00000000-0005-0000-0000-000099750000}"/>
    <cellStyle name="Normal 5 22 9 3 3" xfId="30111" xr:uid="{00000000-0005-0000-0000-00009A750000}"/>
    <cellStyle name="Normal 5 22 9 3 4" xfId="30112" xr:uid="{00000000-0005-0000-0000-00009B750000}"/>
    <cellStyle name="Normal 5 22 9 3 5" xfId="30113" xr:uid="{00000000-0005-0000-0000-00009C750000}"/>
    <cellStyle name="Normal 5 22 9 3 6" xfId="30114" xr:uid="{00000000-0005-0000-0000-00009D750000}"/>
    <cellStyle name="Normal 5 22 9 3 7" xfId="30115" xr:uid="{00000000-0005-0000-0000-00009E750000}"/>
    <cellStyle name="Normal 5 22 9 3 8" xfId="30116" xr:uid="{00000000-0005-0000-0000-00009F750000}"/>
    <cellStyle name="Normal 5 22 9 4" xfId="30117" xr:uid="{00000000-0005-0000-0000-0000A0750000}"/>
    <cellStyle name="Normal 5 22 9 4 2" xfId="30118" xr:uid="{00000000-0005-0000-0000-0000A1750000}"/>
    <cellStyle name="Normal 5 22 9 4 3" xfId="30119" xr:uid="{00000000-0005-0000-0000-0000A2750000}"/>
    <cellStyle name="Normal 5 22 9 4 4" xfId="30120" xr:uid="{00000000-0005-0000-0000-0000A3750000}"/>
    <cellStyle name="Normal 5 22 9 4 5" xfId="30121" xr:uid="{00000000-0005-0000-0000-0000A4750000}"/>
    <cellStyle name="Normal 5 22 9 4 6" xfId="30122" xr:uid="{00000000-0005-0000-0000-0000A5750000}"/>
    <cellStyle name="Normal 5 22 9 4 7" xfId="30123" xr:uid="{00000000-0005-0000-0000-0000A6750000}"/>
    <cellStyle name="Normal 5 22 9 4 8" xfId="30124" xr:uid="{00000000-0005-0000-0000-0000A7750000}"/>
    <cellStyle name="Normal 5 22 9 5" xfId="30125" xr:uid="{00000000-0005-0000-0000-0000A8750000}"/>
    <cellStyle name="Normal 5 22 9 5 2" xfId="30126" xr:uid="{00000000-0005-0000-0000-0000A9750000}"/>
    <cellStyle name="Normal 5 22 9 5 3" xfId="30127" xr:uid="{00000000-0005-0000-0000-0000AA750000}"/>
    <cellStyle name="Normal 5 22 9 5 4" xfId="30128" xr:uid="{00000000-0005-0000-0000-0000AB750000}"/>
    <cellStyle name="Normal 5 22 9 5 5" xfId="30129" xr:uid="{00000000-0005-0000-0000-0000AC750000}"/>
    <cellStyle name="Normal 5 22 9 5 6" xfId="30130" xr:uid="{00000000-0005-0000-0000-0000AD750000}"/>
    <cellStyle name="Normal 5 22 9 5 7" xfId="30131" xr:uid="{00000000-0005-0000-0000-0000AE750000}"/>
    <cellStyle name="Normal 5 22 9 5 8" xfId="30132" xr:uid="{00000000-0005-0000-0000-0000AF750000}"/>
    <cellStyle name="Normal 5 22 9 6" xfId="30133" xr:uid="{00000000-0005-0000-0000-0000B0750000}"/>
    <cellStyle name="Normal 5 22 9 7" xfId="30134" xr:uid="{00000000-0005-0000-0000-0000B1750000}"/>
    <cellStyle name="Normal 5 22 9 8" xfId="30135" xr:uid="{00000000-0005-0000-0000-0000B2750000}"/>
    <cellStyle name="Normal 5 22 9 9" xfId="30136" xr:uid="{00000000-0005-0000-0000-0000B3750000}"/>
    <cellStyle name="Normal 5 23" xfId="30137" xr:uid="{00000000-0005-0000-0000-0000B4750000}"/>
    <cellStyle name="Normal 5 23 10" xfId="30138" xr:uid="{00000000-0005-0000-0000-0000B5750000}"/>
    <cellStyle name="Normal 5 23 10 10" xfId="30139" xr:uid="{00000000-0005-0000-0000-0000B6750000}"/>
    <cellStyle name="Normal 5 23 10 11" xfId="30140" xr:uid="{00000000-0005-0000-0000-0000B7750000}"/>
    <cellStyle name="Normal 5 23 10 12" xfId="30141" xr:uid="{00000000-0005-0000-0000-0000B8750000}"/>
    <cellStyle name="Normal 5 23 10 2" xfId="30142" xr:uid="{00000000-0005-0000-0000-0000B9750000}"/>
    <cellStyle name="Normal 5 23 10 2 2" xfId="30143" xr:uid="{00000000-0005-0000-0000-0000BA750000}"/>
    <cellStyle name="Normal 5 23 10 2 3" xfId="30144" xr:uid="{00000000-0005-0000-0000-0000BB750000}"/>
    <cellStyle name="Normal 5 23 10 2 4" xfId="30145" xr:uid="{00000000-0005-0000-0000-0000BC750000}"/>
    <cellStyle name="Normal 5 23 10 2 5" xfId="30146" xr:uid="{00000000-0005-0000-0000-0000BD750000}"/>
    <cellStyle name="Normal 5 23 10 2 6" xfId="30147" xr:uid="{00000000-0005-0000-0000-0000BE750000}"/>
    <cellStyle name="Normal 5 23 10 2 7" xfId="30148" xr:uid="{00000000-0005-0000-0000-0000BF750000}"/>
    <cellStyle name="Normal 5 23 10 2 8" xfId="30149" xr:uid="{00000000-0005-0000-0000-0000C0750000}"/>
    <cellStyle name="Normal 5 23 10 3" xfId="30150" xr:uid="{00000000-0005-0000-0000-0000C1750000}"/>
    <cellStyle name="Normal 5 23 10 3 2" xfId="30151" xr:uid="{00000000-0005-0000-0000-0000C2750000}"/>
    <cellStyle name="Normal 5 23 10 3 3" xfId="30152" xr:uid="{00000000-0005-0000-0000-0000C3750000}"/>
    <cellStyle name="Normal 5 23 10 3 4" xfId="30153" xr:uid="{00000000-0005-0000-0000-0000C4750000}"/>
    <cellStyle name="Normal 5 23 10 3 5" xfId="30154" xr:uid="{00000000-0005-0000-0000-0000C5750000}"/>
    <cellStyle name="Normal 5 23 10 3 6" xfId="30155" xr:uid="{00000000-0005-0000-0000-0000C6750000}"/>
    <cellStyle name="Normal 5 23 10 3 7" xfId="30156" xr:uid="{00000000-0005-0000-0000-0000C7750000}"/>
    <cellStyle name="Normal 5 23 10 3 8" xfId="30157" xr:uid="{00000000-0005-0000-0000-0000C8750000}"/>
    <cellStyle name="Normal 5 23 10 4" xfId="30158" xr:uid="{00000000-0005-0000-0000-0000C9750000}"/>
    <cellStyle name="Normal 5 23 10 4 2" xfId="30159" xr:uid="{00000000-0005-0000-0000-0000CA750000}"/>
    <cellStyle name="Normal 5 23 10 4 3" xfId="30160" xr:uid="{00000000-0005-0000-0000-0000CB750000}"/>
    <cellStyle name="Normal 5 23 10 4 4" xfId="30161" xr:uid="{00000000-0005-0000-0000-0000CC750000}"/>
    <cellStyle name="Normal 5 23 10 4 5" xfId="30162" xr:uid="{00000000-0005-0000-0000-0000CD750000}"/>
    <cellStyle name="Normal 5 23 10 4 6" xfId="30163" xr:uid="{00000000-0005-0000-0000-0000CE750000}"/>
    <cellStyle name="Normal 5 23 10 4 7" xfId="30164" xr:uid="{00000000-0005-0000-0000-0000CF750000}"/>
    <cellStyle name="Normal 5 23 10 4 8" xfId="30165" xr:uid="{00000000-0005-0000-0000-0000D0750000}"/>
    <cellStyle name="Normal 5 23 10 5" xfId="30166" xr:uid="{00000000-0005-0000-0000-0000D1750000}"/>
    <cellStyle name="Normal 5 23 10 5 2" xfId="30167" xr:uid="{00000000-0005-0000-0000-0000D2750000}"/>
    <cellStyle name="Normal 5 23 10 5 3" xfId="30168" xr:uid="{00000000-0005-0000-0000-0000D3750000}"/>
    <cellStyle name="Normal 5 23 10 5 4" xfId="30169" xr:uid="{00000000-0005-0000-0000-0000D4750000}"/>
    <cellStyle name="Normal 5 23 10 5 5" xfId="30170" xr:uid="{00000000-0005-0000-0000-0000D5750000}"/>
    <cellStyle name="Normal 5 23 10 5 6" xfId="30171" xr:uid="{00000000-0005-0000-0000-0000D6750000}"/>
    <cellStyle name="Normal 5 23 10 5 7" xfId="30172" xr:uid="{00000000-0005-0000-0000-0000D7750000}"/>
    <cellStyle name="Normal 5 23 10 5 8" xfId="30173" xr:uid="{00000000-0005-0000-0000-0000D8750000}"/>
    <cellStyle name="Normal 5 23 10 6" xfId="30174" xr:uid="{00000000-0005-0000-0000-0000D9750000}"/>
    <cellStyle name="Normal 5 23 10 7" xfId="30175" xr:uid="{00000000-0005-0000-0000-0000DA750000}"/>
    <cellStyle name="Normal 5 23 10 8" xfId="30176" xr:uid="{00000000-0005-0000-0000-0000DB750000}"/>
    <cellStyle name="Normal 5 23 10 9" xfId="30177" xr:uid="{00000000-0005-0000-0000-0000DC750000}"/>
    <cellStyle name="Normal 5 23 11" xfId="30178" xr:uid="{00000000-0005-0000-0000-0000DD750000}"/>
    <cellStyle name="Normal 5 23 11 10" xfId="30179" xr:uid="{00000000-0005-0000-0000-0000DE750000}"/>
    <cellStyle name="Normal 5 23 11 11" xfId="30180" xr:uid="{00000000-0005-0000-0000-0000DF750000}"/>
    <cellStyle name="Normal 5 23 11 12" xfId="30181" xr:uid="{00000000-0005-0000-0000-0000E0750000}"/>
    <cellStyle name="Normal 5 23 11 2" xfId="30182" xr:uid="{00000000-0005-0000-0000-0000E1750000}"/>
    <cellStyle name="Normal 5 23 11 2 2" xfId="30183" xr:uid="{00000000-0005-0000-0000-0000E2750000}"/>
    <cellStyle name="Normal 5 23 11 2 3" xfId="30184" xr:uid="{00000000-0005-0000-0000-0000E3750000}"/>
    <cellStyle name="Normal 5 23 11 2 4" xfId="30185" xr:uid="{00000000-0005-0000-0000-0000E4750000}"/>
    <cellStyle name="Normal 5 23 11 2 5" xfId="30186" xr:uid="{00000000-0005-0000-0000-0000E5750000}"/>
    <cellStyle name="Normal 5 23 11 2 6" xfId="30187" xr:uid="{00000000-0005-0000-0000-0000E6750000}"/>
    <cellStyle name="Normal 5 23 11 2 7" xfId="30188" xr:uid="{00000000-0005-0000-0000-0000E7750000}"/>
    <cellStyle name="Normal 5 23 11 2 8" xfId="30189" xr:uid="{00000000-0005-0000-0000-0000E8750000}"/>
    <cellStyle name="Normal 5 23 11 3" xfId="30190" xr:uid="{00000000-0005-0000-0000-0000E9750000}"/>
    <cellStyle name="Normal 5 23 11 3 2" xfId="30191" xr:uid="{00000000-0005-0000-0000-0000EA750000}"/>
    <cellStyle name="Normal 5 23 11 3 3" xfId="30192" xr:uid="{00000000-0005-0000-0000-0000EB750000}"/>
    <cellStyle name="Normal 5 23 11 3 4" xfId="30193" xr:uid="{00000000-0005-0000-0000-0000EC750000}"/>
    <cellStyle name="Normal 5 23 11 3 5" xfId="30194" xr:uid="{00000000-0005-0000-0000-0000ED750000}"/>
    <cellStyle name="Normal 5 23 11 3 6" xfId="30195" xr:uid="{00000000-0005-0000-0000-0000EE750000}"/>
    <cellStyle name="Normal 5 23 11 3 7" xfId="30196" xr:uid="{00000000-0005-0000-0000-0000EF750000}"/>
    <cellStyle name="Normal 5 23 11 3 8" xfId="30197" xr:uid="{00000000-0005-0000-0000-0000F0750000}"/>
    <cellStyle name="Normal 5 23 11 4" xfId="30198" xr:uid="{00000000-0005-0000-0000-0000F1750000}"/>
    <cellStyle name="Normal 5 23 11 4 2" xfId="30199" xr:uid="{00000000-0005-0000-0000-0000F2750000}"/>
    <cellStyle name="Normal 5 23 11 4 3" xfId="30200" xr:uid="{00000000-0005-0000-0000-0000F3750000}"/>
    <cellStyle name="Normal 5 23 11 4 4" xfId="30201" xr:uid="{00000000-0005-0000-0000-0000F4750000}"/>
    <cellStyle name="Normal 5 23 11 4 5" xfId="30202" xr:uid="{00000000-0005-0000-0000-0000F5750000}"/>
    <cellStyle name="Normal 5 23 11 4 6" xfId="30203" xr:uid="{00000000-0005-0000-0000-0000F6750000}"/>
    <cellStyle name="Normal 5 23 11 4 7" xfId="30204" xr:uid="{00000000-0005-0000-0000-0000F7750000}"/>
    <cellStyle name="Normal 5 23 11 4 8" xfId="30205" xr:uid="{00000000-0005-0000-0000-0000F8750000}"/>
    <cellStyle name="Normal 5 23 11 5" xfId="30206" xr:uid="{00000000-0005-0000-0000-0000F9750000}"/>
    <cellStyle name="Normal 5 23 11 5 2" xfId="30207" xr:uid="{00000000-0005-0000-0000-0000FA750000}"/>
    <cellStyle name="Normal 5 23 11 5 3" xfId="30208" xr:uid="{00000000-0005-0000-0000-0000FB750000}"/>
    <cellStyle name="Normal 5 23 11 5 4" xfId="30209" xr:uid="{00000000-0005-0000-0000-0000FC750000}"/>
    <cellStyle name="Normal 5 23 11 5 5" xfId="30210" xr:uid="{00000000-0005-0000-0000-0000FD750000}"/>
    <cellStyle name="Normal 5 23 11 5 6" xfId="30211" xr:uid="{00000000-0005-0000-0000-0000FE750000}"/>
    <cellStyle name="Normal 5 23 11 5 7" xfId="30212" xr:uid="{00000000-0005-0000-0000-0000FF750000}"/>
    <cellStyle name="Normal 5 23 11 5 8" xfId="30213" xr:uid="{00000000-0005-0000-0000-000000760000}"/>
    <cellStyle name="Normal 5 23 11 6" xfId="30214" xr:uid="{00000000-0005-0000-0000-000001760000}"/>
    <cellStyle name="Normal 5 23 11 7" xfId="30215" xr:uid="{00000000-0005-0000-0000-000002760000}"/>
    <cellStyle name="Normal 5 23 11 8" xfId="30216" xr:uid="{00000000-0005-0000-0000-000003760000}"/>
    <cellStyle name="Normal 5 23 11 9" xfId="30217" xr:uid="{00000000-0005-0000-0000-000004760000}"/>
    <cellStyle name="Normal 5 23 12" xfId="30218" xr:uid="{00000000-0005-0000-0000-000005760000}"/>
    <cellStyle name="Normal 5 23 12 10" xfId="30219" xr:uid="{00000000-0005-0000-0000-000006760000}"/>
    <cellStyle name="Normal 5 23 12 11" xfId="30220" xr:uid="{00000000-0005-0000-0000-000007760000}"/>
    <cellStyle name="Normal 5 23 12 12" xfId="30221" xr:uid="{00000000-0005-0000-0000-000008760000}"/>
    <cellStyle name="Normal 5 23 12 2" xfId="30222" xr:uid="{00000000-0005-0000-0000-000009760000}"/>
    <cellStyle name="Normal 5 23 12 2 2" xfId="30223" xr:uid="{00000000-0005-0000-0000-00000A760000}"/>
    <cellStyle name="Normal 5 23 12 2 3" xfId="30224" xr:uid="{00000000-0005-0000-0000-00000B760000}"/>
    <cellStyle name="Normal 5 23 12 2 4" xfId="30225" xr:uid="{00000000-0005-0000-0000-00000C760000}"/>
    <cellStyle name="Normal 5 23 12 2 5" xfId="30226" xr:uid="{00000000-0005-0000-0000-00000D760000}"/>
    <cellStyle name="Normal 5 23 12 2 6" xfId="30227" xr:uid="{00000000-0005-0000-0000-00000E760000}"/>
    <cellStyle name="Normal 5 23 12 2 7" xfId="30228" xr:uid="{00000000-0005-0000-0000-00000F760000}"/>
    <cellStyle name="Normal 5 23 12 2 8" xfId="30229" xr:uid="{00000000-0005-0000-0000-000010760000}"/>
    <cellStyle name="Normal 5 23 12 3" xfId="30230" xr:uid="{00000000-0005-0000-0000-000011760000}"/>
    <cellStyle name="Normal 5 23 12 3 2" xfId="30231" xr:uid="{00000000-0005-0000-0000-000012760000}"/>
    <cellStyle name="Normal 5 23 12 3 3" xfId="30232" xr:uid="{00000000-0005-0000-0000-000013760000}"/>
    <cellStyle name="Normal 5 23 12 3 4" xfId="30233" xr:uid="{00000000-0005-0000-0000-000014760000}"/>
    <cellStyle name="Normal 5 23 12 3 5" xfId="30234" xr:uid="{00000000-0005-0000-0000-000015760000}"/>
    <cellStyle name="Normal 5 23 12 3 6" xfId="30235" xr:uid="{00000000-0005-0000-0000-000016760000}"/>
    <cellStyle name="Normal 5 23 12 3 7" xfId="30236" xr:uid="{00000000-0005-0000-0000-000017760000}"/>
    <cellStyle name="Normal 5 23 12 3 8" xfId="30237" xr:uid="{00000000-0005-0000-0000-000018760000}"/>
    <cellStyle name="Normal 5 23 12 4" xfId="30238" xr:uid="{00000000-0005-0000-0000-000019760000}"/>
    <cellStyle name="Normal 5 23 12 4 2" xfId="30239" xr:uid="{00000000-0005-0000-0000-00001A760000}"/>
    <cellStyle name="Normal 5 23 12 4 3" xfId="30240" xr:uid="{00000000-0005-0000-0000-00001B760000}"/>
    <cellStyle name="Normal 5 23 12 4 4" xfId="30241" xr:uid="{00000000-0005-0000-0000-00001C760000}"/>
    <cellStyle name="Normal 5 23 12 4 5" xfId="30242" xr:uid="{00000000-0005-0000-0000-00001D760000}"/>
    <cellStyle name="Normal 5 23 12 4 6" xfId="30243" xr:uid="{00000000-0005-0000-0000-00001E760000}"/>
    <cellStyle name="Normal 5 23 12 4 7" xfId="30244" xr:uid="{00000000-0005-0000-0000-00001F760000}"/>
    <cellStyle name="Normal 5 23 12 4 8" xfId="30245" xr:uid="{00000000-0005-0000-0000-000020760000}"/>
    <cellStyle name="Normal 5 23 12 5" xfId="30246" xr:uid="{00000000-0005-0000-0000-000021760000}"/>
    <cellStyle name="Normal 5 23 12 5 2" xfId="30247" xr:uid="{00000000-0005-0000-0000-000022760000}"/>
    <cellStyle name="Normal 5 23 12 5 3" xfId="30248" xr:uid="{00000000-0005-0000-0000-000023760000}"/>
    <cellStyle name="Normal 5 23 12 5 4" xfId="30249" xr:uid="{00000000-0005-0000-0000-000024760000}"/>
    <cellStyle name="Normal 5 23 12 5 5" xfId="30250" xr:uid="{00000000-0005-0000-0000-000025760000}"/>
    <cellStyle name="Normal 5 23 12 5 6" xfId="30251" xr:uid="{00000000-0005-0000-0000-000026760000}"/>
    <cellStyle name="Normal 5 23 12 5 7" xfId="30252" xr:uid="{00000000-0005-0000-0000-000027760000}"/>
    <cellStyle name="Normal 5 23 12 5 8" xfId="30253" xr:uid="{00000000-0005-0000-0000-000028760000}"/>
    <cellStyle name="Normal 5 23 12 6" xfId="30254" xr:uid="{00000000-0005-0000-0000-000029760000}"/>
    <cellStyle name="Normal 5 23 12 7" xfId="30255" xr:uid="{00000000-0005-0000-0000-00002A760000}"/>
    <cellStyle name="Normal 5 23 12 8" xfId="30256" xr:uid="{00000000-0005-0000-0000-00002B760000}"/>
    <cellStyle name="Normal 5 23 12 9" xfId="30257" xr:uid="{00000000-0005-0000-0000-00002C760000}"/>
    <cellStyle name="Normal 5 23 13" xfId="30258" xr:uid="{00000000-0005-0000-0000-00002D760000}"/>
    <cellStyle name="Normal 5 23 13 10" xfId="30259" xr:uid="{00000000-0005-0000-0000-00002E760000}"/>
    <cellStyle name="Normal 5 23 13 11" xfId="30260" xr:uid="{00000000-0005-0000-0000-00002F760000}"/>
    <cellStyle name="Normal 5 23 13 12" xfId="30261" xr:uid="{00000000-0005-0000-0000-000030760000}"/>
    <cellStyle name="Normal 5 23 13 2" xfId="30262" xr:uid="{00000000-0005-0000-0000-000031760000}"/>
    <cellStyle name="Normal 5 23 13 2 2" xfId="30263" xr:uid="{00000000-0005-0000-0000-000032760000}"/>
    <cellStyle name="Normal 5 23 13 2 3" xfId="30264" xr:uid="{00000000-0005-0000-0000-000033760000}"/>
    <cellStyle name="Normal 5 23 13 2 4" xfId="30265" xr:uid="{00000000-0005-0000-0000-000034760000}"/>
    <cellStyle name="Normal 5 23 13 2 5" xfId="30266" xr:uid="{00000000-0005-0000-0000-000035760000}"/>
    <cellStyle name="Normal 5 23 13 2 6" xfId="30267" xr:uid="{00000000-0005-0000-0000-000036760000}"/>
    <cellStyle name="Normal 5 23 13 2 7" xfId="30268" xr:uid="{00000000-0005-0000-0000-000037760000}"/>
    <cellStyle name="Normal 5 23 13 2 8" xfId="30269" xr:uid="{00000000-0005-0000-0000-000038760000}"/>
    <cellStyle name="Normal 5 23 13 3" xfId="30270" xr:uid="{00000000-0005-0000-0000-000039760000}"/>
    <cellStyle name="Normal 5 23 13 3 2" xfId="30271" xr:uid="{00000000-0005-0000-0000-00003A760000}"/>
    <cellStyle name="Normal 5 23 13 3 3" xfId="30272" xr:uid="{00000000-0005-0000-0000-00003B760000}"/>
    <cellStyle name="Normal 5 23 13 3 4" xfId="30273" xr:uid="{00000000-0005-0000-0000-00003C760000}"/>
    <cellStyle name="Normal 5 23 13 3 5" xfId="30274" xr:uid="{00000000-0005-0000-0000-00003D760000}"/>
    <cellStyle name="Normal 5 23 13 3 6" xfId="30275" xr:uid="{00000000-0005-0000-0000-00003E760000}"/>
    <cellStyle name="Normal 5 23 13 3 7" xfId="30276" xr:uid="{00000000-0005-0000-0000-00003F760000}"/>
    <cellStyle name="Normal 5 23 13 3 8" xfId="30277" xr:uid="{00000000-0005-0000-0000-000040760000}"/>
    <cellStyle name="Normal 5 23 13 4" xfId="30278" xr:uid="{00000000-0005-0000-0000-000041760000}"/>
    <cellStyle name="Normal 5 23 13 4 2" xfId="30279" xr:uid="{00000000-0005-0000-0000-000042760000}"/>
    <cellStyle name="Normal 5 23 13 4 3" xfId="30280" xr:uid="{00000000-0005-0000-0000-000043760000}"/>
    <cellStyle name="Normal 5 23 13 4 4" xfId="30281" xr:uid="{00000000-0005-0000-0000-000044760000}"/>
    <cellStyle name="Normal 5 23 13 4 5" xfId="30282" xr:uid="{00000000-0005-0000-0000-000045760000}"/>
    <cellStyle name="Normal 5 23 13 4 6" xfId="30283" xr:uid="{00000000-0005-0000-0000-000046760000}"/>
    <cellStyle name="Normal 5 23 13 4 7" xfId="30284" xr:uid="{00000000-0005-0000-0000-000047760000}"/>
    <cellStyle name="Normal 5 23 13 4 8" xfId="30285" xr:uid="{00000000-0005-0000-0000-000048760000}"/>
    <cellStyle name="Normal 5 23 13 5" xfId="30286" xr:uid="{00000000-0005-0000-0000-000049760000}"/>
    <cellStyle name="Normal 5 23 13 5 2" xfId="30287" xr:uid="{00000000-0005-0000-0000-00004A760000}"/>
    <cellStyle name="Normal 5 23 13 5 3" xfId="30288" xr:uid="{00000000-0005-0000-0000-00004B760000}"/>
    <cellStyle name="Normal 5 23 13 5 4" xfId="30289" xr:uid="{00000000-0005-0000-0000-00004C760000}"/>
    <cellStyle name="Normal 5 23 13 5 5" xfId="30290" xr:uid="{00000000-0005-0000-0000-00004D760000}"/>
    <cellStyle name="Normal 5 23 13 5 6" xfId="30291" xr:uid="{00000000-0005-0000-0000-00004E760000}"/>
    <cellStyle name="Normal 5 23 13 5 7" xfId="30292" xr:uid="{00000000-0005-0000-0000-00004F760000}"/>
    <cellStyle name="Normal 5 23 13 5 8" xfId="30293" xr:uid="{00000000-0005-0000-0000-000050760000}"/>
    <cellStyle name="Normal 5 23 13 6" xfId="30294" xr:uid="{00000000-0005-0000-0000-000051760000}"/>
    <cellStyle name="Normal 5 23 13 7" xfId="30295" xr:uid="{00000000-0005-0000-0000-000052760000}"/>
    <cellStyle name="Normal 5 23 13 8" xfId="30296" xr:uid="{00000000-0005-0000-0000-000053760000}"/>
    <cellStyle name="Normal 5 23 13 9" xfId="30297" xr:uid="{00000000-0005-0000-0000-000054760000}"/>
    <cellStyle name="Normal 5 23 14" xfId="30298" xr:uid="{00000000-0005-0000-0000-000055760000}"/>
    <cellStyle name="Normal 5 23 14 10" xfId="30299" xr:uid="{00000000-0005-0000-0000-000056760000}"/>
    <cellStyle name="Normal 5 23 14 11" xfId="30300" xr:uid="{00000000-0005-0000-0000-000057760000}"/>
    <cellStyle name="Normal 5 23 14 12" xfId="30301" xr:uid="{00000000-0005-0000-0000-000058760000}"/>
    <cellStyle name="Normal 5 23 14 2" xfId="30302" xr:uid="{00000000-0005-0000-0000-000059760000}"/>
    <cellStyle name="Normal 5 23 14 2 2" xfId="30303" xr:uid="{00000000-0005-0000-0000-00005A760000}"/>
    <cellStyle name="Normal 5 23 14 2 3" xfId="30304" xr:uid="{00000000-0005-0000-0000-00005B760000}"/>
    <cellStyle name="Normal 5 23 14 2 4" xfId="30305" xr:uid="{00000000-0005-0000-0000-00005C760000}"/>
    <cellStyle name="Normal 5 23 14 2 5" xfId="30306" xr:uid="{00000000-0005-0000-0000-00005D760000}"/>
    <cellStyle name="Normal 5 23 14 2 6" xfId="30307" xr:uid="{00000000-0005-0000-0000-00005E760000}"/>
    <cellStyle name="Normal 5 23 14 2 7" xfId="30308" xr:uid="{00000000-0005-0000-0000-00005F760000}"/>
    <cellStyle name="Normal 5 23 14 2 8" xfId="30309" xr:uid="{00000000-0005-0000-0000-000060760000}"/>
    <cellStyle name="Normal 5 23 14 3" xfId="30310" xr:uid="{00000000-0005-0000-0000-000061760000}"/>
    <cellStyle name="Normal 5 23 14 3 2" xfId="30311" xr:uid="{00000000-0005-0000-0000-000062760000}"/>
    <cellStyle name="Normal 5 23 14 3 3" xfId="30312" xr:uid="{00000000-0005-0000-0000-000063760000}"/>
    <cellStyle name="Normal 5 23 14 3 4" xfId="30313" xr:uid="{00000000-0005-0000-0000-000064760000}"/>
    <cellStyle name="Normal 5 23 14 3 5" xfId="30314" xr:uid="{00000000-0005-0000-0000-000065760000}"/>
    <cellStyle name="Normal 5 23 14 3 6" xfId="30315" xr:uid="{00000000-0005-0000-0000-000066760000}"/>
    <cellStyle name="Normal 5 23 14 3 7" xfId="30316" xr:uid="{00000000-0005-0000-0000-000067760000}"/>
    <cellStyle name="Normal 5 23 14 3 8" xfId="30317" xr:uid="{00000000-0005-0000-0000-000068760000}"/>
    <cellStyle name="Normal 5 23 14 4" xfId="30318" xr:uid="{00000000-0005-0000-0000-000069760000}"/>
    <cellStyle name="Normal 5 23 14 4 2" xfId="30319" xr:uid="{00000000-0005-0000-0000-00006A760000}"/>
    <cellStyle name="Normal 5 23 14 4 3" xfId="30320" xr:uid="{00000000-0005-0000-0000-00006B760000}"/>
    <cellStyle name="Normal 5 23 14 4 4" xfId="30321" xr:uid="{00000000-0005-0000-0000-00006C760000}"/>
    <cellStyle name="Normal 5 23 14 4 5" xfId="30322" xr:uid="{00000000-0005-0000-0000-00006D760000}"/>
    <cellStyle name="Normal 5 23 14 4 6" xfId="30323" xr:uid="{00000000-0005-0000-0000-00006E760000}"/>
    <cellStyle name="Normal 5 23 14 4 7" xfId="30324" xr:uid="{00000000-0005-0000-0000-00006F760000}"/>
    <cellStyle name="Normal 5 23 14 4 8" xfId="30325" xr:uid="{00000000-0005-0000-0000-000070760000}"/>
    <cellStyle name="Normal 5 23 14 5" xfId="30326" xr:uid="{00000000-0005-0000-0000-000071760000}"/>
    <cellStyle name="Normal 5 23 14 5 2" xfId="30327" xr:uid="{00000000-0005-0000-0000-000072760000}"/>
    <cellStyle name="Normal 5 23 14 5 3" xfId="30328" xr:uid="{00000000-0005-0000-0000-000073760000}"/>
    <cellStyle name="Normal 5 23 14 5 4" xfId="30329" xr:uid="{00000000-0005-0000-0000-000074760000}"/>
    <cellStyle name="Normal 5 23 14 5 5" xfId="30330" xr:uid="{00000000-0005-0000-0000-000075760000}"/>
    <cellStyle name="Normal 5 23 14 5 6" xfId="30331" xr:uid="{00000000-0005-0000-0000-000076760000}"/>
    <cellStyle name="Normal 5 23 14 5 7" xfId="30332" xr:uid="{00000000-0005-0000-0000-000077760000}"/>
    <cellStyle name="Normal 5 23 14 5 8" xfId="30333" xr:uid="{00000000-0005-0000-0000-000078760000}"/>
    <cellStyle name="Normal 5 23 14 6" xfId="30334" xr:uid="{00000000-0005-0000-0000-000079760000}"/>
    <cellStyle name="Normal 5 23 14 7" xfId="30335" xr:uid="{00000000-0005-0000-0000-00007A760000}"/>
    <cellStyle name="Normal 5 23 14 8" xfId="30336" xr:uid="{00000000-0005-0000-0000-00007B760000}"/>
    <cellStyle name="Normal 5 23 14 9" xfId="30337" xr:uid="{00000000-0005-0000-0000-00007C760000}"/>
    <cellStyle name="Normal 5 23 15" xfId="30338" xr:uid="{00000000-0005-0000-0000-00007D760000}"/>
    <cellStyle name="Normal 5 23 15 10" xfId="30339" xr:uid="{00000000-0005-0000-0000-00007E760000}"/>
    <cellStyle name="Normal 5 23 15 11" xfId="30340" xr:uid="{00000000-0005-0000-0000-00007F760000}"/>
    <cellStyle name="Normal 5 23 15 12" xfId="30341" xr:uid="{00000000-0005-0000-0000-000080760000}"/>
    <cellStyle name="Normal 5 23 15 2" xfId="30342" xr:uid="{00000000-0005-0000-0000-000081760000}"/>
    <cellStyle name="Normal 5 23 15 2 2" xfId="30343" xr:uid="{00000000-0005-0000-0000-000082760000}"/>
    <cellStyle name="Normal 5 23 15 2 3" xfId="30344" xr:uid="{00000000-0005-0000-0000-000083760000}"/>
    <cellStyle name="Normal 5 23 15 2 4" xfId="30345" xr:uid="{00000000-0005-0000-0000-000084760000}"/>
    <cellStyle name="Normal 5 23 15 2 5" xfId="30346" xr:uid="{00000000-0005-0000-0000-000085760000}"/>
    <cellStyle name="Normal 5 23 15 2 6" xfId="30347" xr:uid="{00000000-0005-0000-0000-000086760000}"/>
    <cellStyle name="Normal 5 23 15 2 7" xfId="30348" xr:uid="{00000000-0005-0000-0000-000087760000}"/>
    <cellStyle name="Normal 5 23 15 2 8" xfId="30349" xr:uid="{00000000-0005-0000-0000-000088760000}"/>
    <cellStyle name="Normal 5 23 15 3" xfId="30350" xr:uid="{00000000-0005-0000-0000-000089760000}"/>
    <cellStyle name="Normal 5 23 15 3 2" xfId="30351" xr:uid="{00000000-0005-0000-0000-00008A760000}"/>
    <cellStyle name="Normal 5 23 15 3 3" xfId="30352" xr:uid="{00000000-0005-0000-0000-00008B760000}"/>
    <cellStyle name="Normal 5 23 15 3 4" xfId="30353" xr:uid="{00000000-0005-0000-0000-00008C760000}"/>
    <cellStyle name="Normal 5 23 15 3 5" xfId="30354" xr:uid="{00000000-0005-0000-0000-00008D760000}"/>
    <cellStyle name="Normal 5 23 15 3 6" xfId="30355" xr:uid="{00000000-0005-0000-0000-00008E760000}"/>
    <cellStyle name="Normal 5 23 15 3 7" xfId="30356" xr:uid="{00000000-0005-0000-0000-00008F760000}"/>
    <cellStyle name="Normal 5 23 15 3 8" xfId="30357" xr:uid="{00000000-0005-0000-0000-000090760000}"/>
    <cellStyle name="Normal 5 23 15 4" xfId="30358" xr:uid="{00000000-0005-0000-0000-000091760000}"/>
    <cellStyle name="Normal 5 23 15 4 2" xfId="30359" xr:uid="{00000000-0005-0000-0000-000092760000}"/>
    <cellStyle name="Normal 5 23 15 4 3" xfId="30360" xr:uid="{00000000-0005-0000-0000-000093760000}"/>
    <cellStyle name="Normal 5 23 15 4 4" xfId="30361" xr:uid="{00000000-0005-0000-0000-000094760000}"/>
    <cellStyle name="Normal 5 23 15 4 5" xfId="30362" xr:uid="{00000000-0005-0000-0000-000095760000}"/>
    <cellStyle name="Normal 5 23 15 4 6" xfId="30363" xr:uid="{00000000-0005-0000-0000-000096760000}"/>
    <cellStyle name="Normal 5 23 15 4 7" xfId="30364" xr:uid="{00000000-0005-0000-0000-000097760000}"/>
    <cellStyle name="Normal 5 23 15 4 8" xfId="30365" xr:uid="{00000000-0005-0000-0000-000098760000}"/>
    <cellStyle name="Normal 5 23 15 5" xfId="30366" xr:uid="{00000000-0005-0000-0000-000099760000}"/>
    <cellStyle name="Normal 5 23 15 5 2" xfId="30367" xr:uid="{00000000-0005-0000-0000-00009A760000}"/>
    <cellStyle name="Normal 5 23 15 5 3" xfId="30368" xr:uid="{00000000-0005-0000-0000-00009B760000}"/>
    <cellStyle name="Normal 5 23 15 5 4" xfId="30369" xr:uid="{00000000-0005-0000-0000-00009C760000}"/>
    <cellStyle name="Normal 5 23 15 5 5" xfId="30370" xr:uid="{00000000-0005-0000-0000-00009D760000}"/>
    <cellStyle name="Normal 5 23 15 5 6" xfId="30371" xr:uid="{00000000-0005-0000-0000-00009E760000}"/>
    <cellStyle name="Normal 5 23 15 5 7" xfId="30372" xr:uid="{00000000-0005-0000-0000-00009F760000}"/>
    <cellStyle name="Normal 5 23 15 5 8" xfId="30373" xr:uid="{00000000-0005-0000-0000-0000A0760000}"/>
    <cellStyle name="Normal 5 23 15 6" xfId="30374" xr:uid="{00000000-0005-0000-0000-0000A1760000}"/>
    <cellStyle name="Normal 5 23 15 7" xfId="30375" xr:uid="{00000000-0005-0000-0000-0000A2760000}"/>
    <cellStyle name="Normal 5 23 15 8" xfId="30376" xr:uid="{00000000-0005-0000-0000-0000A3760000}"/>
    <cellStyle name="Normal 5 23 15 9" xfId="30377" xr:uid="{00000000-0005-0000-0000-0000A4760000}"/>
    <cellStyle name="Normal 5 23 16" xfId="30378" xr:uid="{00000000-0005-0000-0000-0000A5760000}"/>
    <cellStyle name="Normal 5 23 16 10" xfId="30379" xr:uid="{00000000-0005-0000-0000-0000A6760000}"/>
    <cellStyle name="Normal 5 23 16 11" xfId="30380" xr:uid="{00000000-0005-0000-0000-0000A7760000}"/>
    <cellStyle name="Normal 5 23 16 12" xfId="30381" xr:uid="{00000000-0005-0000-0000-0000A8760000}"/>
    <cellStyle name="Normal 5 23 16 2" xfId="30382" xr:uid="{00000000-0005-0000-0000-0000A9760000}"/>
    <cellStyle name="Normal 5 23 16 2 2" xfId="30383" xr:uid="{00000000-0005-0000-0000-0000AA760000}"/>
    <cellStyle name="Normal 5 23 16 2 3" xfId="30384" xr:uid="{00000000-0005-0000-0000-0000AB760000}"/>
    <cellStyle name="Normal 5 23 16 2 4" xfId="30385" xr:uid="{00000000-0005-0000-0000-0000AC760000}"/>
    <cellStyle name="Normal 5 23 16 2 5" xfId="30386" xr:uid="{00000000-0005-0000-0000-0000AD760000}"/>
    <cellStyle name="Normal 5 23 16 2 6" xfId="30387" xr:uid="{00000000-0005-0000-0000-0000AE760000}"/>
    <cellStyle name="Normal 5 23 16 2 7" xfId="30388" xr:uid="{00000000-0005-0000-0000-0000AF760000}"/>
    <cellStyle name="Normal 5 23 16 2 8" xfId="30389" xr:uid="{00000000-0005-0000-0000-0000B0760000}"/>
    <cellStyle name="Normal 5 23 16 3" xfId="30390" xr:uid="{00000000-0005-0000-0000-0000B1760000}"/>
    <cellStyle name="Normal 5 23 16 3 2" xfId="30391" xr:uid="{00000000-0005-0000-0000-0000B2760000}"/>
    <cellStyle name="Normal 5 23 16 3 3" xfId="30392" xr:uid="{00000000-0005-0000-0000-0000B3760000}"/>
    <cellStyle name="Normal 5 23 16 3 4" xfId="30393" xr:uid="{00000000-0005-0000-0000-0000B4760000}"/>
    <cellStyle name="Normal 5 23 16 3 5" xfId="30394" xr:uid="{00000000-0005-0000-0000-0000B5760000}"/>
    <cellStyle name="Normal 5 23 16 3 6" xfId="30395" xr:uid="{00000000-0005-0000-0000-0000B6760000}"/>
    <cellStyle name="Normal 5 23 16 3 7" xfId="30396" xr:uid="{00000000-0005-0000-0000-0000B7760000}"/>
    <cellStyle name="Normal 5 23 16 3 8" xfId="30397" xr:uid="{00000000-0005-0000-0000-0000B8760000}"/>
    <cellStyle name="Normal 5 23 16 4" xfId="30398" xr:uid="{00000000-0005-0000-0000-0000B9760000}"/>
    <cellStyle name="Normal 5 23 16 4 2" xfId="30399" xr:uid="{00000000-0005-0000-0000-0000BA760000}"/>
    <cellStyle name="Normal 5 23 16 4 3" xfId="30400" xr:uid="{00000000-0005-0000-0000-0000BB760000}"/>
    <cellStyle name="Normal 5 23 16 4 4" xfId="30401" xr:uid="{00000000-0005-0000-0000-0000BC760000}"/>
    <cellStyle name="Normal 5 23 16 4 5" xfId="30402" xr:uid="{00000000-0005-0000-0000-0000BD760000}"/>
    <cellStyle name="Normal 5 23 16 4 6" xfId="30403" xr:uid="{00000000-0005-0000-0000-0000BE760000}"/>
    <cellStyle name="Normal 5 23 16 4 7" xfId="30404" xr:uid="{00000000-0005-0000-0000-0000BF760000}"/>
    <cellStyle name="Normal 5 23 16 4 8" xfId="30405" xr:uid="{00000000-0005-0000-0000-0000C0760000}"/>
    <cellStyle name="Normal 5 23 16 5" xfId="30406" xr:uid="{00000000-0005-0000-0000-0000C1760000}"/>
    <cellStyle name="Normal 5 23 16 5 2" xfId="30407" xr:uid="{00000000-0005-0000-0000-0000C2760000}"/>
    <cellStyle name="Normal 5 23 16 5 3" xfId="30408" xr:uid="{00000000-0005-0000-0000-0000C3760000}"/>
    <cellStyle name="Normal 5 23 16 5 4" xfId="30409" xr:uid="{00000000-0005-0000-0000-0000C4760000}"/>
    <cellStyle name="Normal 5 23 16 5 5" xfId="30410" xr:uid="{00000000-0005-0000-0000-0000C5760000}"/>
    <cellStyle name="Normal 5 23 16 5 6" xfId="30411" xr:uid="{00000000-0005-0000-0000-0000C6760000}"/>
    <cellStyle name="Normal 5 23 16 5 7" xfId="30412" xr:uid="{00000000-0005-0000-0000-0000C7760000}"/>
    <cellStyle name="Normal 5 23 16 5 8" xfId="30413" xr:uid="{00000000-0005-0000-0000-0000C8760000}"/>
    <cellStyle name="Normal 5 23 16 6" xfId="30414" xr:uid="{00000000-0005-0000-0000-0000C9760000}"/>
    <cellStyle name="Normal 5 23 16 7" xfId="30415" xr:uid="{00000000-0005-0000-0000-0000CA760000}"/>
    <cellStyle name="Normal 5 23 16 8" xfId="30416" xr:uid="{00000000-0005-0000-0000-0000CB760000}"/>
    <cellStyle name="Normal 5 23 16 9" xfId="30417" xr:uid="{00000000-0005-0000-0000-0000CC760000}"/>
    <cellStyle name="Normal 5 23 17" xfId="30418" xr:uid="{00000000-0005-0000-0000-0000CD760000}"/>
    <cellStyle name="Normal 5 23 17 2" xfId="30419" xr:uid="{00000000-0005-0000-0000-0000CE760000}"/>
    <cellStyle name="Normal 5 23 17 3" xfId="30420" xr:uid="{00000000-0005-0000-0000-0000CF760000}"/>
    <cellStyle name="Normal 5 23 17 4" xfId="30421" xr:uid="{00000000-0005-0000-0000-0000D0760000}"/>
    <cellStyle name="Normal 5 23 17 5" xfId="30422" xr:uid="{00000000-0005-0000-0000-0000D1760000}"/>
    <cellStyle name="Normal 5 23 17 6" xfId="30423" xr:uid="{00000000-0005-0000-0000-0000D2760000}"/>
    <cellStyle name="Normal 5 23 17 7" xfId="30424" xr:uid="{00000000-0005-0000-0000-0000D3760000}"/>
    <cellStyle name="Normal 5 23 17 8" xfId="30425" xr:uid="{00000000-0005-0000-0000-0000D4760000}"/>
    <cellStyle name="Normal 5 23 18" xfId="30426" xr:uid="{00000000-0005-0000-0000-0000D5760000}"/>
    <cellStyle name="Normal 5 23 18 2" xfId="30427" xr:uid="{00000000-0005-0000-0000-0000D6760000}"/>
    <cellStyle name="Normal 5 23 18 3" xfId="30428" xr:uid="{00000000-0005-0000-0000-0000D7760000}"/>
    <cellStyle name="Normal 5 23 18 4" xfId="30429" xr:uid="{00000000-0005-0000-0000-0000D8760000}"/>
    <cellStyle name="Normal 5 23 18 5" xfId="30430" xr:uid="{00000000-0005-0000-0000-0000D9760000}"/>
    <cellStyle name="Normal 5 23 18 6" xfId="30431" xr:uid="{00000000-0005-0000-0000-0000DA760000}"/>
    <cellStyle name="Normal 5 23 18 7" xfId="30432" xr:uid="{00000000-0005-0000-0000-0000DB760000}"/>
    <cellStyle name="Normal 5 23 18 8" xfId="30433" xr:uid="{00000000-0005-0000-0000-0000DC760000}"/>
    <cellStyle name="Normal 5 23 19" xfId="30434" xr:uid="{00000000-0005-0000-0000-0000DD760000}"/>
    <cellStyle name="Normal 5 23 19 2" xfId="30435" xr:uid="{00000000-0005-0000-0000-0000DE760000}"/>
    <cellStyle name="Normal 5 23 19 3" xfId="30436" xr:uid="{00000000-0005-0000-0000-0000DF760000}"/>
    <cellStyle name="Normal 5 23 19 4" xfId="30437" xr:uid="{00000000-0005-0000-0000-0000E0760000}"/>
    <cellStyle name="Normal 5 23 19 5" xfId="30438" xr:uid="{00000000-0005-0000-0000-0000E1760000}"/>
    <cellStyle name="Normal 5 23 19 6" xfId="30439" xr:uid="{00000000-0005-0000-0000-0000E2760000}"/>
    <cellStyle name="Normal 5 23 19 7" xfId="30440" xr:uid="{00000000-0005-0000-0000-0000E3760000}"/>
    <cellStyle name="Normal 5 23 19 8" xfId="30441" xr:uid="{00000000-0005-0000-0000-0000E4760000}"/>
    <cellStyle name="Normal 5 23 2" xfId="30442" xr:uid="{00000000-0005-0000-0000-0000E5760000}"/>
    <cellStyle name="Normal 5 23 2 10" xfId="30443" xr:uid="{00000000-0005-0000-0000-0000E6760000}"/>
    <cellStyle name="Normal 5 23 2 10 10" xfId="30444" xr:uid="{00000000-0005-0000-0000-0000E7760000}"/>
    <cellStyle name="Normal 5 23 2 10 11" xfId="30445" xr:uid="{00000000-0005-0000-0000-0000E8760000}"/>
    <cellStyle name="Normal 5 23 2 10 12" xfId="30446" xr:uid="{00000000-0005-0000-0000-0000E9760000}"/>
    <cellStyle name="Normal 5 23 2 10 2" xfId="30447" xr:uid="{00000000-0005-0000-0000-0000EA760000}"/>
    <cellStyle name="Normal 5 23 2 10 2 2" xfId="30448" xr:uid="{00000000-0005-0000-0000-0000EB760000}"/>
    <cellStyle name="Normal 5 23 2 10 2 3" xfId="30449" xr:uid="{00000000-0005-0000-0000-0000EC760000}"/>
    <cellStyle name="Normal 5 23 2 10 2 4" xfId="30450" xr:uid="{00000000-0005-0000-0000-0000ED760000}"/>
    <cellStyle name="Normal 5 23 2 10 2 5" xfId="30451" xr:uid="{00000000-0005-0000-0000-0000EE760000}"/>
    <cellStyle name="Normal 5 23 2 10 2 6" xfId="30452" xr:uid="{00000000-0005-0000-0000-0000EF760000}"/>
    <cellStyle name="Normal 5 23 2 10 2 7" xfId="30453" xr:uid="{00000000-0005-0000-0000-0000F0760000}"/>
    <cellStyle name="Normal 5 23 2 10 2 8" xfId="30454" xr:uid="{00000000-0005-0000-0000-0000F1760000}"/>
    <cellStyle name="Normal 5 23 2 10 3" xfId="30455" xr:uid="{00000000-0005-0000-0000-0000F2760000}"/>
    <cellStyle name="Normal 5 23 2 10 3 2" xfId="30456" xr:uid="{00000000-0005-0000-0000-0000F3760000}"/>
    <cellStyle name="Normal 5 23 2 10 3 3" xfId="30457" xr:uid="{00000000-0005-0000-0000-0000F4760000}"/>
    <cellStyle name="Normal 5 23 2 10 3 4" xfId="30458" xr:uid="{00000000-0005-0000-0000-0000F5760000}"/>
    <cellStyle name="Normal 5 23 2 10 3 5" xfId="30459" xr:uid="{00000000-0005-0000-0000-0000F6760000}"/>
    <cellStyle name="Normal 5 23 2 10 3 6" xfId="30460" xr:uid="{00000000-0005-0000-0000-0000F7760000}"/>
    <cellStyle name="Normal 5 23 2 10 3 7" xfId="30461" xr:uid="{00000000-0005-0000-0000-0000F8760000}"/>
    <cellStyle name="Normal 5 23 2 10 3 8" xfId="30462" xr:uid="{00000000-0005-0000-0000-0000F9760000}"/>
    <cellStyle name="Normal 5 23 2 10 4" xfId="30463" xr:uid="{00000000-0005-0000-0000-0000FA760000}"/>
    <cellStyle name="Normal 5 23 2 10 4 2" xfId="30464" xr:uid="{00000000-0005-0000-0000-0000FB760000}"/>
    <cellStyle name="Normal 5 23 2 10 4 3" xfId="30465" xr:uid="{00000000-0005-0000-0000-0000FC760000}"/>
    <cellStyle name="Normal 5 23 2 10 4 4" xfId="30466" xr:uid="{00000000-0005-0000-0000-0000FD760000}"/>
    <cellStyle name="Normal 5 23 2 10 4 5" xfId="30467" xr:uid="{00000000-0005-0000-0000-0000FE760000}"/>
    <cellStyle name="Normal 5 23 2 10 4 6" xfId="30468" xr:uid="{00000000-0005-0000-0000-0000FF760000}"/>
    <cellStyle name="Normal 5 23 2 10 4 7" xfId="30469" xr:uid="{00000000-0005-0000-0000-000000770000}"/>
    <cellStyle name="Normal 5 23 2 10 4 8" xfId="30470" xr:uid="{00000000-0005-0000-0000-000001770000}"/>
    <cellStyle name="Normal 5 23 2 10 5" xfId="30471" xr:uid="{00000000-0005-0000-0000-000002770000}"/>
    <cellStyle name="Normal 5 23 2 10 5 2" xfId="30472" xr:uid="{00000000-0005-0000-0000-000003770000}"/>
    <cellStyle name="Normal 5 23 2 10 5 3" xfId="30473" xr:uid="{00000000-0005-0000-0000-000004770000}"/>
    <cellStyle name="Normal 5 23 2 10 5 4" xfId="30474" xr:uid="{00000000-0005-0000-0000-000005770000}"/>
    <cellStyle name="Normal 5 23 2 10 5 5" xfId="30475" xr:uid="{00000000-0005-0000-0000-000006770000}"/>
    <cellStyle name="Normal 5 23 2 10 5 6" xfId="30476" xr:uid="{00000000-0005-0000-0000-000007770000}"/>
    <cellStyle name="Normal 5 23 2 10 5 7" xfId="30477" xr:uid="{00000000-0005-0000-0000-000008770000}"/>
    <cellStyle name="Normal 5 23 2 10 5 8" xfId="30478" xr:uid="{00000000-0005-0000-0000-000009770000}"/>
    <cellStyle name="Normal 5 23 2 10 6" xfId="30479" xr:uid="{00000000-0005-0000-0000-00000A770000}"/>
    <cellStyle name="Normal 5 23 2 10 7" xfId="30480" xr:uid="{00000000-0005-0000-0000-00000B770000}"/>
    <cellStyle name="Normal 5 23 2 10 8" xfId="30481" xr:uid="{00000000-0005-0000-0000-00000C770000}"/>
    <cellStyle name="Normal 5 23 2 10 9" xfId="30482" xr:uid="{00000000-0005-0000-0000-00000D770000}"/>
    <cellStyle name="Normal 5 23 2 11" xfId="30483" xr:uid="{00000000-0005-0000-0000-00000E770000}"/>
    <cellStyle name="Normal 5 23 2 11 10" xfId="30484" xr:uid="{00000000-0005-0000-0000-00000F770000}"/>
    <cellStyle name="Normal 5 23 2 11 11" xfId="30485" xr:uid="{00000000-0005-0000-0000-000010770000}"/>
    <cellStyle name="Normal 5 23 2 11 12" xfId="30486" xr:uid="{00000000-0005-0000-0000-000011770000}"/>
    <cellStyle name="Normal 5 23 2 11 2" xfId="30487" xr:uid="{00000000-0005-0000-0000-000012770000}"/>
    <cellStyle name="Normal 5 23 2 11 2 2" xfId="30488" xr:uid="{00000000-0005-0000-0000-000013770000}"/>
    <cellStyle name="Normal 5 23 2 11 2 3" xfId="30489" xr:uid="{00000000-0005-0000-0000-000014770000}"/>
    <cellStyle name="Normal 5 23 2 11 2 4" xfId="30490" xr:uid="{00000000-0005-0000-0000-000015770000}"/>
    <cellStyle name="Normal 5 23 2 11 2 5" xfId="30491" xr:uid="{00000000-0005-0000-0000-000016770000}"/>
    <cellStyle name="Normal 5 23 2 11 2 6" xfId="30492" xr:uid="{00000000-0005-0000-0000-000017770000}"/>
    <cellStyle name="Normal 5 23 2 11 2 7" xfId="30493" xr:uid="{00000000-0005-0000-0000-000018770000}"/>
    <cellStyle name="Normal 5 23 2 11 2 8" xfId="30494" xr:uid="{00000000-0005-0000-0000-000019770000}"/>
    <cellStyle name="Normal 5 23 2 11 3" xfId="30495" xr:uid="{00000000-0005-0000-0000-00001A770000}"/>
    <cellStyle name="Normal 5 23 2 11 3 2" xfId="30496" xr:uid="{00000000-0005-0000-0000-00001B770000}"/>
    <cellStyle name="Normal 5 23 2 11 3 3" xfId="30497" xr:uid="{00000000-0005-0000-0000-00001C770000}"/>
    <cellStyle name="Normal 5 23 2 11 3 4" xfId="30498" xr:uid="{00000000-0005-0000-0000-00001D770000}"/>
    <cellStyle name="Normal 5 23 2 11 3 5" xfId="30499" xr:uid="{00000000-0005-0000-0000-00001E770000}"/>
    <cellStyle name="Normal 5 23 2 11 3 6" xfId="30500" xr:uid="{00000000-0005-0000-0000-00001F770000}"/>
    <cellStyle name="Normal 5 23 2 11 3 7" xfId="30501" xr:uid="{00000000-0005-0000-0000-000020770000}"/>
    <cellStyle name="Normal 5 23 2 11 3 8" xfId="30502" xr:uid="{00000000-0005-0000-0000-000021770000}"/>
    <cellStyle name="Normal 5 23 2 11 4" xfId="30503" xr:uid="{00000000-0005-0000-0000-000022770000}"/>
    <cellStyle name="Normal 5 23 2 11 4 2" xfId="30504" xr:uid="{00000000-0005-0000-0000-000023770000}"/>
    <cellStyle name="Normal 5 23 2 11 4 3" xfId="30505" xr:uid="{00000000-0005-0000-0000-000024770000}"/>
    <cellStyle name="Normal 5 23 2 11 4 4" xfId="30506" xr:uid="{00000000-0005-0000-0000-000025770000}"/>
    <cellStyle name="Normal 5 23 2 11 4 5" xfId="30507" xr:uid="{00000000-0005-0000-0000-000026770000}"/>
    <cellStyle name="Normal 5 23 2 11 4 6" xfId="30508" xr:uid="{00000000-0005-0000-0000-000027770000}"/>
    <cellStyle name="Normal 5 23 2 11 4 7" xfId="30509" xr:uid="{00000000-0005-0000-0000-000028770000}"/>
    <cellStyle name="Normal 5 23 2 11 4 8" xfId="30510" xr:uid="{00000000-0005-0000-0000-000029770000}"/>
    <cellStyle name="Normal 5 23 2 11 5" xfId="30511" xr:uid="{00000000-0005-0000-0000-00002A770000}"/>
    <cellStyle name="Normal 5 23 2 11 5 2" xfId="30512" xr:uid="{00000000-0005-0000-0000-00002B770000}"/>
    <cellStyle name="Normal 5 23 2 11 5 3" xfId="30513" xr:uid="{00000000-0005-0000-0000-00002C770000}"/>
    <cellStyle name="Normal 5 23 2 11 5 4" xfId="30514" xr:uid="{00000000-0005-0000-0000-00002D770000}"/>
    <cellStyle name="Normal 5 23 2 11 5 5" xfId="30515" xr:uid="{00000000-0005-0000-0000-00002E770000}"/>
    <cellStyle name="Normal 5 23 2 11 5 6" xfId="30516" xr:uid="{00000000-0005-0000-0000-00002F770000}"/>
    <cellStyle name="Normal 5 23 2 11 5 7" xfId="30517" xr:uid="{00000000-0005-0000-0000-000030770000}"/>
    <cellStyle name="Normal 5 23 2 11 5 8" xfId="30518" xr:uid="{00000000-0005-0000-0000-000031770000}"/>
    <cellStyle name="Normal 5 23 2 11 6" xfId="30519" xr:uid="{00000000-0005-0000-0000-000032770000}"/>
    <cellStyle name="Normal 5 23 2 11 7" xfId="30520" xr:uid="{00000000-0005-0000-0000-000033770000}"/>
    <cellStyle name="Normal 5 23 2 11 8" xfId="30521" xr:uid="{00000000-0005-0000-0000-000034770000}"/>
    <cellStyle name="Normal 5 23 2 11 9" xfId="30522" xr:uid="{00000000-0005-0000-0000-000035770000}"/>
    <cellStyle name="Normal 5 23 2 12" xfId="30523" xr:uid="{00000000-0005-0000-0000-000036770000}"/>
    <cellStyle name="Normal 5 23 2 12 10" xfId="30524" xr:uid="{00000000-0005-0000-0000-000037770000}"/>
    <cellStyle name="Normal 5 23 2 12 11" xfId="30525" xr:uid="{00000000-0005-0000-0000-000038770000}"/>
    <cellStyle name="Normal 5 23 2 12 12" xfId="30526" xr:uid="{00000000-0005-0000-0000-000039770000}"/>
    <cellStyle name="Normal 5 23 2 12 2" xfId="30527" xr:uid="{00000000-0005-0000-0000-00003A770000}"/>
    <cellStyle name="Normal 5 23 2 12 2 2" xfId="30528" xr:uid="{00000000-0005-0000-0000-00003B770000}"/>
    <cellStyle name="Normal 5 23 2 12 2 3" xfId="30529" xr:uid="{00000000-0005-0000-0000-00003C770000}"/>
    <cellStyle name="Normal 5 23 2 12 2 4" xfId="30530" xr:uid="{00000000-0005-0000-0000-00003D770000}"/>
    <cellStyle name="Normal 5 23 2 12 2 5" xfId="30531" xr:uid="{00000000-0005-0000-0000-00003E770000}"/>
    <cellStyle name="Normal 5 23 2 12 2 6" xfId="30532" xr:uid="{00000000-0005-0000-0000-00003F770000}"/>
    <cellStyle name="Normal 5 23 2 12 2 7" xfId="30533" xr:uid="{00000000-0005-0000-0000-000040770000}"/>
    <cellStyle name="Normal 5 23 2 12 2 8" xfId="30534" xr:uid="{00000000-0005-0000-0000-000041770000}"/>
    <cellStyle name="Normal 5 23 2 12 3" xfId="30535" xr:uid="{00000000-0005-0000-0000-000042770000}"/>
    <cellStyle name="Normal 5 23 2 12 3 2" xfId="30536" xr:uid="{00000000-0005-0000-0000-000043770000}"/>
    <cellStyle name="Normal 5 23 2 12 3 3" xfId="30537" xr:uid="{00000000-0005-0000-0000-000044770000}"/>
    <cellStyle name="Normal 5 23 2 12 3 4" xfId="30538" xr:uid="{00000000-0005-0000-0000-000045770000}"/>
    <cellStyle name="Normal 5 23 2 12 3 5" xfId="30539" xr:uid="{00000000-0005-0000-0000-000046770000}"/>
    <cellStyle name="Normal 5 23 2 12 3 6" xfId="30540" xr:uid="{00000000-0005-0000-0000-000047770000}"/>
    <cellStyle name="Normal 5 23 2 12 3 7" xfId="30541" xr:uid="{00000000-0005-0000-0000-000048770000}"/>
    <cellStyle name="Normal 5 23 2 12 3 8" xfId="30542" xr:uid="{00000000-0005-0000-0000-000049770000}"/>
    <cellStyle name="Normal 5 23 2 12 4" xfId="30543" xr:uid="{00000000-0005-0000-0000-00004A770000}"/>
    <cellStyle name="Normal 5 23 2 12 4 2" xfId="30544" xr:uid="{00000000-0005-0000-0000-00004B770000}"/>
    <cellStyle name="Normal 5 23 2 12 4 3" xfId="30545" xr:uid="{00000000-0005-0000-0000-00004C770000}"/>
    <cellStyle name="Normal 5 23 2 12 4 4" xfId="30546" xr:uid="{00000000-0005-0000-0000-00004D770000}"/>
    <cellStyle name="Normal 5 23 2 12 4 5" xfId="30547" xr:uid="{00000000-0005-0000-0000-00004E770000}"/>
    <cellStyle name="Normal 5 23 2 12 4 6" xfId="30548" xr:uid="{00000000-0005-0000-0000-00004F770000}"/>
    <cellStyle name="Normal 5 23 2 12 4 7" xfId="30549" xr:uid="{00000000-0005-0000-0000-000050770000}"/>
    <cellStyle name="Normal 5 23 2 12 4 8" xfId="30550" xr:uid="{00000000-0005-0000-0000-000051770000}"/>
    <cellStyle name="Normal 5 23 2 12 5" xfId="30551" xr:uid="{00000000-0005-0000-0000-000052770000}"/>
    <cellStyle name="Normal 5 23 2 12 5 2" xfId="30552" xr:uid="{00000000-0005-0000-0000-000053770000}"/>
    <cellStyle name="Normal 5 23 2 12 5 3" xfId="30553" xr:uid="{00000000-0005-0000-0000-000054770000}"/>
    <cellStyle name="Normal 5 23 2 12 5 4" xfId="30554" xr:uid="{00000000-0005-0000-0000-000055770000}"/>
    <cellStyle name="Normal 5 23 2 12 5 5" xfId="30555" xr:uid="{00000000-0005-0000-0000-000056770000}"/>
    <cellStyle name="Normal 5 23 2 12 5 6" xfId="30556" xr:uid="{00000000-0005-0000-0000-000057770000}"/>
    <cellStyle name="Normal 5 23 2 12 5 7" xfId="30557" xr:uid="{00000000-0005-0000-0000-000058770000}"/>
    <cellStyle name="Normal 5 23 2 12 5 8" xfId="30558" xr:uid="{00000000-0005-0000-0000-000059770000}"/>
    <cellStyle name="Normal 5 23 2 12 6" xfId="30559" xr:uid="{00000000-0005-0000-0000-00005A770000}"/>
    <cellStyle name="Normal 5 23 2 12 7" xfId="30560" xr:uid="{00000000-0005-0000-0000-00005B770000}"/>
    <cellStyle name="Normal 5 23 2 12 8" xfId="30561" xr:uid="{00000000-0005-0000-0000-00005C770000}"/>
    <cellStyle name="Normal 5 23 2 12 9" xfId="30562" xr:uid="{00000000-0005-0000-0000-00005D770000}"/>
    <cellStyle name="Normal 5 23 2 13" xfId="30563" xr:uid="{00000000-0005-0000-0000-00005E770000}"/>
    <cellStyle name="Normal 5 23 2 13 10" xfId="30564" xr:uid="{00000000-0005-0000-0000-00005F770000}"/>
    <cellStyle name="Normal 5 23 2 13 11" xfId="30565" xr:uid="{00000000-0005-0000-0000-000060770000}"/>
    <cellStyle name="Normal 5 23 2 13 12" xfId="30566" xr:uid="{00000000-0005-0000-0000-000061770000}"/>
    <cellStyle name="Normal 5 23 2 13 2" xfId="30567" xr:uid="{00000000-0005-0000-0000-000062770000}"/>
    <cellStyle name="Normal 5 23 2 13 2 2" xfId="30568" xr:uid="{00000000-0005-0000-0000-000063770000}"/>
    <cellStyle name="Normal 5 23 2 13 2 3" xfId="30569" xr:uid="{00000000-0005-0000-0000-000064770000}"/>
    <cellStyle name="Normal 5 23 2 13 2 4" xfId="30570" xr:uid="{00000000-0005-0000-0000-000065770000}"/>
    <cellStyle name="Normal 5 23 2 13 2 5" xfId="30571" xr:uid="{00000000-0005-0000-0000-000066770000}"/>
    <cellStyle name="Normal 5 23 2 13 2 6" xfId="30572" xr:uid="{00000000-0005-0000-0000-000067770000}"/>
    <cellStyle name="Normal 5 23 2 13 2 7" xfId="30573" xr:uid="{00000000-0005-0000-0000-000068770000}"/>
    <cellStyle name="Normal 5 23 2 13 2 8" xfId="30574" xr:uid="{00000000-0005-0000-0000-000069770000}"/>
    <cellStyle name="Normal 5 23 2 13 3" xfId="30575" xr:uid="{00000000-0005-0000-0000-00006A770000}"/>
    <cellStyle name="Normal 5 23 2 13 3 2" xfId="30576" xr:uid="{00000000-0005-0000-0000-00006B770000}"/>
    <cellStyle name="Normal 5 23 2 13 3 3" xfId="30577" xr:uid="{00000000-0005-0000-0000-00006C770000}"/>
    <cellStyle name="Normal 5 23 2 13 3 4" xfId="30578" xr:uid="{00000000-0005-0000-0000-00006D770000}"/>
    <cellStyle name="Normal 5 23 2 13 3 5" xfId="30579" xr:uid="{00000000-0005-0000-0000-00006E770000}"/>
    <cellStyle name="Normal 5 23 2 13 3 6" xfId="30580" xr:uid="{00000000-0005-0000-0000-00006F770000}"/>
    <cellStyle name="Normal 5 23 2 13 3 7" xfId="30581" xr:uid="{00000000-0005-0000-0000-000070770000}"/>
    <cellStyle name="Normal 5 23 2 13 3 8" xfId="30582" xr:uid="{00000000-0005-0000-0000-000071770000}"/>
    <cellStyle name="Normal 5 23 2 13 4" xfId="30583" xr:uid="{00000000-0005-0000-0000-000072770000}"/>
    <cellStyle name="Normal 5 23 2 13 4 2" xfId="30584" xr:uid="{00000000-0005-0000-0000-000073770000}"/>
    <cellStyle name="Normal 5 23 2 13 4 3" xfId="30585" xr:uid="{00000000-0005-0000-0000-000074770000}"/>
    <cellStyle name="Normal 5 23 2 13 4 4" xfId="30586" xr:uid="{00000000-0005-0000-0000-000075770000}"/>
    <cellStyle name="Normal 5 23 2 13 4 5" xfId="30587" xr:uid="{00000000-0005-0000-0000-000076770000}"/>
    <cellStyle name="Normal 5 23 2 13 4 6" xfId="30588" xr:uid="{00000000-0005-0000-0000-000077770000}"/>
    <cellStyle name="Normal 5 23 2 13 4 7" xfId="30589" xr:uid="{00000000-0005-0000-0000-000078770000}"/>
    <cellStyle name="Normal 5 23 2 13 4 8" xfId="30590" xr:uid="{00000000-0005-0000-0000-000079770000}"/>
    <cellStyle name="Normal 5 23 2 13 5" xfId="30591" xr:uid="{00000000-0005-0000-0000-00007A770000}"/>
    <cellStyle name="Normal 5 23 2 13 5 2" xfId="30592" xr:uid="{00000000-0005-0000-0000-00007B770000}"/>
    <cellStyle name="Normal 5 23 2 13 5 3" xfId="30593" xr:uid="{00000000-0005-0000-0000-00007C770000}"/>
    <cellStyle name="Normal 5 23 2 13 5 4" xfId="30594" xr:uid="{00000000-0005-0000-0000-00007D770000}"/>
    <cellStyle name="Normal 5 23 2 13 5 5" xfId="30595" xr:uid="{00000000-0005-0000-0000-00007E770000}"/>
    <cellStyle name="Normal 5 23 2 13 5 6" xfId="30596" xr:uid="{00000000-0005-0000-0000-00007F770000}"/>
    <cellStyle name="Normal 5 23 2 13 5 7" xfId="30597" xr:uid="{00000000-0005-0000-0000-000080770000}"/>
    <cellStyle name="Normal 5 23 2 13 5 8" xfId="30598" xr:uid="{00000000-0005-0000-0000-000081770000}"/>
    <cellStyle name="Normal 5 23 2 13 6" xfId="30599" xr:uid="{00000000-0005-0000-0000-000082770000}"/>
    <cellStyle name="Normal 5 23 2 13 7" xfId="30600" xr:uid="{00000000-0005-0000-0000-000083770000}"/>
    <cellStyle name="Normal 5 23 2 13 8" xfId="30601" xr:uid="{00000000-0005-0000-0000-000084770000}"/>
    <cellStyle name="Normal 5 23 2 13 9" xfId="30602" xr:uid="{00000000-0005-0000-0000-000085770000}"/>
    <cellStyle name="Normal 5 23 2 14" xfId="30603" xr:uid="{00000000-0005-0000-0000-000086770000}"/>
    <cellStyle name="Normal 5 23 2 14 2" xfId="30604" xr:uid="{00000000-0005-0000-0000-000087770000}"/>
    <cellStyle name="Normal 5 23 2 14 3" xfId="30605" xr:uid="{00000000-0005-0000-0000-000088770000}"/>
    <cellStyle name="Normal 5 23 2 14 4" xfId="30606" xr:uid="{00000000-0005-0000-0000-000089770000}"/>
    <cellStyle name="Normal 5 23 2 14 5" xfId="30607" xr:uid="{00000000-0005-0000-0000-00008A770000}"/>
    <cellStyle name="Normal 5 23 2 14 6" xfId="30608" xr:uid="{00000000-0005-0000-0000-00008B770000}"/>
    <cellStyle name="Normal 5 23 2 14 7" xfId="30609" xr:uid="{00000000-0005-0000-0000-00008C770000}"/>
    <cellStyle name="Normal 5 23 2 14 8" xfId="30610" xr:uid="{00000000-0005-0000-0000-00008D770000}"/>
    <cellStyle name="Normal 5 23 2 15" xfId="30611" xr:uid="{00000000-0005-0000-0000-00008E770000}"/>
    <cellStyle name="Normal 5 23 2 15 2" xfId="30612" xr:uid="{00000000-0005-0000-0000-00008F770000}"/>
    <cellStyle name="Normal 5 23 2 15 3" xfId="30613" xr:uid="{00000000-0005-0000-0000-000090770000}"/>
    <cellStyle name="Normal 5 23 2 15 4" xfId="30614" xr:uid="{00000000-0005-0000-0000-000091770000}"/>
    <cellStyle name="Normal 5 23 2 15 5" xfId="30615" xr:uid="{00000000-0005-0000-0000-000092770000}"/>
    <cellStyle name="Normal 5 23 2 15 6" xfId="30616" xr:uid="{00000000-0005-0000-0000-000093770000}"/>
    <cellStyle name="Normal 5 23 2 15 7" xfId="30617" xr:uid="{00000000-0005-0000-0000-000094770000}"/>
    <cellStyle name="Normal 5 23 2 15 8" xfId="30618" xr:uid="{00000000-0005-0000-0000-000095770000}"/>
    <cellStyle name="Normal 5 23 2 16" xfId="30619" xr:uid="{00000000-0005-0000-0000-000096770000}"/>
    <cellStyle name="Normal 5 23 2 16 2" xfId="30620" xr:uid="{00000000-0005-0000-0000-000097770000}"/>
    <cellStyle name="Normal 5 23 2 16 3" xfId="30621" xr:uid="{00000000-0005-0000-0000-000098770000}"/>
    <cellStyle name="Normal 5 23 2 16 4" xfId="30622" xr:uid="{00000000-0005-0000-0000-000099770000}"/>
    <cellStyle name="Normal 5 23 2 16 5" xfId="30623" xr:uid="{00000000-0005-0000-0000-00009A770000}"/>
    <cellStyle name="Normal 5 23 2 16 6" xfId="30624" xr:uid="{00000000-0005-0000-0000-00009B770000}"/>
    <cellStyle name="Normal 5 23 2 16 7" xfId="30625" xr:uid="{00000000-0005-0000-0000-00009C770000}"/>
    <cellStyle name="Normal 5 23 2 16 8" xfId="30626" xr:uid="{00000000-0005-0000-0000-00009D770000}"/>
    <cellStyle name="Normal 5 23 2 17" xfId="30627" xr:uid="{00000000-0005-0000-0000-00009E770000}"/>
    <cellStyle name="Normal 5 23 2 17 2" xfId="30628" xr:uid="{00000000-0005-0000-0000-00009F770000}"/>
    <cellStyle name="Normal 5 23 2 17 3" xfId="30629" xr:uid="{00000000-0005-0000-0000-0000A0770000}"/>
    <cellStyle name="Normal 5 23 2 17 4" xfId="30630" xr:uid="{00000000-0005-0000-0000-0000A1770000}"/>
    <cellStyle name="Normal 5 23 2 17 5" xfId="30631" xr:uid="{00000000-0005-0000-0000-0000A2770000}"/>
    <cellStyle name="Normal 5 23 2 17 6" xfId="30632" xr:uid="{00000000-0005-0000-0000-0000A3770000}"/>
    <cellStyle name="Normal 5 23 2 17 7" xfId="30633" xr:uid="{00000000-0005-0000-0000-0000A4770000}"/>
    <cellStyle name="Normal 5 23 2 17 8" xfId="30634" xr:uid="{00000000-0005-0000-0000-0000A5770000}"/>
    <cellStyle name="Normal 5 23 2 18" xfId="30635" xr:uid="{00000000-0005-0000-0000-0000A6770000}"/>
    <cellStyle name="Normal 5 23 2 19" xfId="30636" xr:uid="{00000000-0005-0000-0000-0000A7770000}"/>
    <cellStyle name="Normal 5 23 2 2" xfId="30637" xr:uid="{00000000-0005-0000-0000-0000A8770000}"/>
    <cellStyle name="Normal 5 23 2 2 10" xfId="30638" xr:uid="{00000000-0005-0000-0000-0000A9770000}"/>
    <cellStyle name="Normal 5 23 2 2 11" xfId="30639" xr:uid="{00000000-0005-0000-0000-0000AA770000}"/>
    <cellStyle name="Normal 5 23 2 2 12" xfId="30640" xr:uid="{00000000-0005-0000-0000-0000AB770000}"/>
    <cellStyle name="Normal 5 23 2 2 2" xfId="30641" xr:uid="{00000000-0005-0000-0000-0000AC770000}"/>
    <cellStyle name="Normal 5 23 2 2 2 2" xfId="30642" xr:uid="{00000000-0005-0000-0000-0000AD770000}"/>
    <cellStyle name="Normal 5 23 2 2 2 3" xfId="30643" xr:uid="{00000000-0005-0000-0000-0000AE770000}"/>
    <cellStyle name="Normal 5 23 2 2 2 4" xfId="30644" xr:uid="{00000000-0005-0000-0000-0000AF770000}"/>
    <cellStyle name="Normal 5 23 2 2 2 5" xfId="30645" xr:uid="{00000000-0005-0000-0000-0000B0770000}"/>
    <cellStyle name="Normal 5 23 2 2 2 6" xfId="30646" xr:uid="{00000000-0005-0000-0000-0000B1770000}"/>
    <cellStyle name="Normal 5 23 2 2 2 7" xfId="30647" xr:uid="{00000000-0005-0000-0000-0000B2770000}"/>
    <cellStyle name="Normal 5 23 2 2 2 8" xfId="30648" xr:uid="{00000000-0005-0000-0000-0000B3770000}"/>
    <cellStyle name="Normal 5 23 2 2 3" xfId="30649" xr:uid="{00000000-0005-0000-0000-0000B4770000}"/>
    <cellStyle name="Normal 5 23 2 2 3 2" xfId="30650" xr:uid="{00000000-0005-0000-0000-0000B5770000}"/>
    <cellStyle name="Normal 5 23 2 2 3 3" xfId="30651" xr:uid="{00000000-0005-0000-0000-0000B6770000}"/>
    <cellStyle name="Normal 5 23 2 2 3 4" xfId="30652" xr:uid="{00000000-0005-0000-0000-0000B7770000}"/>
    <cellStyle name="Normal 5 23 2 2 3 5" xfId="30653" xr:uid="{00000000-0005-0000-0000-0000B8770000}"/>
    <cellStyle name="Normal 5 23 2 2 3 6" xfId="30654" xr:uid="{00000000-0005-0000-0000-0000B9770000}"/>
    <cellStyle name="Normal 5 23 2 2 3 7" xfId="30655" xr:uid="{00000000-0005-0000-0000-0000BA770000}"/>
    <cellStyle name="Normal 5 23 2 2 3 8" xfId="30656" xr:uid="{00000000-0005-0000-0000-0000BB770000}"/>
    <cellStyle name="Normal 5 23 2 2 4" xfId="30657" xr:uid="{00000000-0005-0000-0000-0000BC770000}"/>
    <cellStyle name="Normal 5 23 2 2 4 2" xfId="30658" xr:uid="{00000000-0005-0000-0000-0000BD770000}"/>
    <cellStyle name="Normal 5 23 2 2 4 3" xfId="30659" xr:uid="{00000000-0005-0000-0000-0000BE770000}"/>
    <cellStyle name="Normal 5 23 2 2 4 4" xfId="30660" xr:uid="{00000000-0005-0000-0000-0000BF770000}"/>
    <cellStyle name="Normal 5 23 2 2 4 5" xfId="30661" xr:uid="{00000000-0005-0000-0000-0000C0770000}"/>
    <cellStyle name="Normal 5 23 2 2 4 6" xfId="30662" xr:uid="{00000000-0005-0000-0000-0000C1770000}"/>
    <cellStyle name="Normal 5 23 2 2 4 7" xfId="30663" xr:uid="{00000000-0005-0000-0000-0000C2770000}"/>
    <cellStyle name="Normal 5 23 2 2 4 8" xfId="30664" xr:uid="{00000000-0005-0000-0000-0000C3770000}"/>
    <cellStyle name="Normal 5 23 2 2 5" xfId="30665" xr:uid="{00000000-0005-0000-0000-0000C4770000}"/>
    <cellStyle name="Normal 5 23 2 2 5 2" xfId="30666" xr:uid="{00000000-0005-0000-0000-0000C5770000}"/>
    <cellStyle name="Normal 5 23 2 2 5 3" xfId="30667" xr:uid="{00000000-0005-0000-0000-0000C6770000}"/>
    <cellStyle name="Normal 5 23 2 2 5 4" xfId="30668" xr:uid="{00000000-0005-0000-0000-0000C7770000}"/>
    <cellStyle name="Normal 5 23 2 2 5 5" xfId="30669" xr:uid="{00000000-0005-0000-0000-0000C8770000}"/>
    <cellStyle name="Normal 5 23 2 2 5 6" xfId="30670" xr:uid="{00000000-0005-0000-0000-0000C9770000}"/>
    <cellStyle name="Normal 5 23 2 2 5 7" xfId="30671" xr:uid="{00000000-0005-0000-0000-0000CA770000}"/>
    <cellStyle name="Normal 5 23 2 2 5 8" xfId="30672" xr:uid="{00000000-0005-0000-0000-0000CB770000}"/>
    <cellStyle name="Normal 5 23 2 2 6" xfId="30673" xr:uid="{00000000-0005-0000-0000-0000CC770000}"/>
    <cellStyle name="Normal 5 23 2 2 7" xfId="30674" xr:uid="{00000000-0005-0000-0000-0000CD770000}"/>
    <cellStyle name="Normal 5 23 2 2 8" xfId="30675" xr:uid="{00000000-0005-0000-0000-0000CE770000}"/>
    <cellStyle name="Normal 5 23 2 2 9" xfId="30676" xr:uid="{00000000-0005-0000-0000-0000CF770000}"/>
    <cellStyle name="Normal 5 23 2 20" xfId="30677" xr:uid="{00000000-0005-0000-0000-0000D0770000}"/>
    <cellStyle name="Normal 5 23 2 21" xfId="30678" xr:uid="{00000000-0005-0000-0000-0000D1770000}"/>
    <cellStyle name="Normal 5 23 2 22" xfId="30679" xr:uid="{00000000-0005-0000-0000-0000D2770000}"/>
    <cellStyle name="Normal 5 23 2 23" xfId="30680" xr:uid="{00000000-0005-0000-0000-0000D3770000}"/>
    <cellStyle name="Normal 5 23 2 24" xfId="30681" xr:uid="{00000000-0005-0000-0000-0000D4770000}"/>
    <cellStyle name="Normal 5 23 2 3" xfId="30682" xr:uid="{00000000-0005-0000-0000-0000D5770000}"/>
    <cellStyle name="Normal 5 23 2 3 10" xfId="30683" xr:uid="{00000000-0005-0000-0000-0000D6770000}"/>
    <cellStyle name="Normal 5 23 2 3 11" xfId="30684" xr:uid="{00000000-0005-0000-0000-0000D7770000}"/>
    <cellStyle name="Normal 5 23 2 3 12" xfId="30685" xr:uid="{00000000-0005-0000-0000-0000D8770000}"/>
    <cellStyle name="Normal 5 23 2 3 2" xfId="30686" xr:uid="{00000000-0005-0000-0000-0000D9770000}"/>
    <cellStyle name="Normal 5 23 2 3 2 2" xfId="30687" xr:uid="{00000000-0005-0000-0000-0000DA770000}"/>
    <cellStyle name="Normal 5 23 2 3 2 3" xfId="30688" xr:uid="{00000000-0005-0000-0000-0000DB770000}"/>
    <cellStyle name="Normal 5 23 2 3 2 4" xfId="30689" xr:uid="{00000000-0005-0000-0000-0000DC770000}"/>
    <cellStyle name="Normal 5 23 2 3 2 5" xfId="30690" xr:uid="{00000000-0005-0000-0000-0000DD770000}"/>
    <cellStyle name="Normal 5 23 2 3 2 6" xfId="30691" xr:uid="{00000000-0005-0000-0000-0000DE770000}"/>
    <cellStyle name="Normal 5 23 2 3 2 7" xfId="30692" xr:uid="{00000000-0005-0000-0000-0000DF770000}"/>
    <cellStyle name="Normal 5 23 2 3 2 8" xfId="30693" xr:uid="{00000000-0005-0000-0000-0000E0770000}"/>
    <cellStyle name="Normal 5 23 2 3 3" xfId="30694" xr:uid="{00000000-0005-0000-0000-0000E1770000}"/>
    <cellStyle name="Normal 5 23 2 3 3 2" xfId="30695" xr:uid="{00000000-0005-0000-0000-0000E2770000}"/>
    <cellStyle name="Normal 5 23 2 3 3 3" xfId="30696" xr:uid="{00000000-0005-0000-0000-0000E3770000}"/>
    <cellStyle name="Normal 5 23 2 3 3 4" xfId="30697" xr:uid="{00000000-0005-0000-0000-0000E4770000}"/>
    <cellStyle name="Normal 5 23 2 3 3 5" xfId="30698" xr:uid="{00000000-0005-0000-0000-0000E5770000}"/>
    <cellStyle name="Normal 5 23 2 3 3 6" xfId="30699" xr:uid="{00000000-0005-0000-0000-0000E6770000}"/>
    <cellStyle name="Normal 5 23 2 3 3 7" xfId="30700" xr:uid="{00000000-0005-0000-0000-0000E7770000}"/>
    <cellStyle name="Normal 5 23 2 3 3 8" xfId="30701" xr:uid="{00000000-0005-0000-0000-0000E8770000}"/>
    <cellStyle name="Normal 5 23 2 3 4" xfId="30702" xr:uid="{00000000-0005-0000-0000-0000E9770000}"/>
    <cellStyle name="Normal 5 23 2 3 4 2" xfId="30703" xr:uid="{00000000-0005-0000-0000-0000EA770000}"/>
    <cellStyle name="Normal 5 23 2 3 4 3" xfId="30704" xr:uid="{00000000-0005-0000-0000-0000EB770000}"/>
    <cellStyle name="Normal 5 23 2 3 4 4" xfId="30705" xr:uid="{00000000-0005-0000-0000-0000EC770000}"/>
    <cellStyle name="Normal 5 23 2 3 4 5" xfId="30706" xr:uid="{00000000-0005-0000-0000-0000ED770000}"/>
    <cellStyle name="Normal 5 23 2 3 4 6" xfId="30707" xr:uid="{00000000-0005-0000-0000-0000EE770000}"/>
    <cellStyle name="Normal 5 23 2 3 4 7" xfId="30708" xr:uid="{00000000-0005-0000-0000-0000EF770000}"/>
    <cellStyle name="Normal 5 23 2 3 4 8" xfId="30709" xr:uid="{00000000-0005-0000-0000-0000F0770000}"/>
    <cellStyle name="Normal 5 23 2 3 5" xfId="30710" xr:uid="{00000000-0005-0000-0000-0000F1770000}"/>
    <cellStyle name="Normal 5 23 2 3 5 2" xfId="30711" xr:uid="{00000000-0005-0000-0000-0000F2770000}"/>
    <cellStyle name="Normal 5 23 2 3 5 3" xfId="30712" xr:uid="{00000000-0005-0000-0000-0000F3770000}"/>
    <cellStyle name="Normal 5 23 2 3 5 4" xfId="30713" xr:uid="{00000000-0005-0000-0000-0000F4770000}"/>
    <cellStyle name="Normal 5 23 2 3 5 5" xfId="30714" xr:uid="{00000000-0005-0000-0000-0000F5770000}"/>
    <cellStyle name="Normal 5 23 2 3 5 6" xfId="30715" xr:uid="{00000000-0005-0000-0000-0000F6770000}"/>
    <cellStyle name="Normal 5 23 2 3 5 7" xfId="30716" xr:uid="{00000000-0005-0000-0000-0000F7770000}"/>
    <cellStyle name="Normal 5 23 2 3 5 8" xfId="30717" xr:uid="{00000000-0005-0000-0000-0000F8770000}"/>
    <cellStyle name="Normal 5 23 2 3 6" xfId="30718" xr:uid="{00000000-0005-0000-0000-0000F9770000}"/>
    <cellStyle name="Normal 5 23 2 3 7" xfId="30719" xr:uid="{00000000-0005-0000-0000-0000FA770000}"/>
    <cellStyle name="Normal 5 23 2 3 8" xfId="30720" xr:uid="{00000000-0005-0000-0000-0000FB770000}"/>
    <cellStyle name="Normal 5 23 2 3 9" xfId="30721" xr:uid="{00000000-0005-0000-0000-0000FC770000}"/>
    <cellStyle name="Normal 5 23 2 4" xfId="30722" xr:uid="{00000000-0005-0000-0000-0000FD770000}"/>
    <cellStyle name="Normal 5 23 2 4 10" xfId="30723" xr:uid="{00000000-0005-0000-0000-0000FE770000}"/>
    <cellStyle name="Normal 5 23 2 4 11" xfId="30724" xr:uid="{00000000-0005-0000-0000-0000FF770000}"/>
    <cellStyle name="Normal 5 23 2 4 12" xfId="30725" xr:uid="{00000000-0005-0000-0000-000000780000}"/>
    <cellStyle name="Normal 5 23 2 4 2" xfId="30726" xr:uid="{00000000-0005-0000-0000-000001780000}"/>
    <cellStyle name="Normal 5 23 2 4 2 2" xfId="30727" xr:uid="{00000000-0005-0000-0000-000002780000}"/>
    <cellStyle name="Normal 5 23 2 4 2 3" xfId="30728" xr:uid="{00000000-0005-0000-0000-000003780000}"/>
    <cellStyle name="Normal 5 23 2 4 2 4" xfId="30729" xr:uid="{00000000-0005-0000-0000-000004780000}"/>
    <cellStyle name="Normal 5 23 2 4 2 5" xfId="30730" xr:uid="{00000000-0005-0000-0000-000005780000}"/>
    <cellStyle name="Normal 5 23 2 4 2 6" xfId="30731" xr:uid="{00000000-0005-0000-0000-000006780000}"/>
    <cellStyle name="Normal 5 23 2 4 2 7" xfId="30732" xr:uid="{00000000-0005-0000-0000-000007780000}"/>
    <cellStyle name="Normal 5 23 2 4 2 8" xfId="30733" xr:uid="{00000000-0005-0000-0000-000008780000}"/>
    <cellStyle name="Normal 5 23 2 4 3" xfId="30734" xr:uid="{00000000-0005-0000-0000-000009780000}"/>
    <cellStyle name="Normal 5 23 2 4 3 2" xfId="30735" xr:uid="{00000000-0005-0000-0000-00000A780000}"/>
    <cellStyle name="Normal 5 23 2 4 3 3" xfId="30736" xr:uid="{00000000-0005-0000-0000-00000B780000}"/>
    <cellStyle name="Normal 5 23 2 4 3 4" xfId="30737" xr:uid="{00000000-0005-0000-0000-00000C780000}"/>
    <cellStyle name="Normal 5 23 2 4 3 5" xfId="30738" xr:uid="{00000000-0005-0000-0000-00000D780000}"/>
    <cellStyle name="Normal 5 23 2 4 3 6" xfId="30739" xr:uid="{00000000-0005-0000-0000-00000E780000}"/>
    <cellStyle name="Normal 5 23 2 4 3 7" xfId="30740" xr:uid="{00000000-0005-0000-0000-00000F780000}"/>
    <cellStyle name="Normal 5 23 2 4 3 8" xfId="30741" xr:uid="{00000000-0005-0000-0000-000010780000}"/>
    <cellStyle name="Normal 5 23 2 4 4" xfId="30742" xr:uid="{00000000-0005-0000-0000-000011780000}"/>
    <cellStyle name="Normal 5 23 2 4 4 2" xfId="30743" xr:uid="{00000000-0005-0000-0000-000012780000}"/>
    <cellStyle name="Normal 5 23 2 4 4 3" xfId="30744" xr:uid="{00000000-0005-0000-0000-000013780000}"/>
    <cellStyle name="Normal 5 23 2 4 4 4" xfId="30745" xr:uid="{00000000-0005-0000-0000-000014780000}"/>
    <cellStyle name="Normal 5 23 2 4 4 5" xfId="30746" xr:uid="{00000000-0005-0000-0000-000015780000}"/>
    <cellStyle name="Normal 5 23 2 4 4 6" xfId="30747" xr:uid="{00000000-0005-0000-0000-000016780000}"/>
    <cellStyle name="Normal 5 23 2 4 4 7" xfId="30748" xr:uid="{00000000-0005-0000-0000-000017780000}"/>
    <cellStyle name="Normal 5 23 2 4 4 8" xfId="30749" xr:uid="{00000000-0005-0000-0000-000018780000}"/>
    <cellStyle name="Normal 5 23 2 4 5" xfId="30750" xr:uid="{00000000-0005-0000-0000-000019780000}"/>
    <cellStyle name="Normal 5 23 2 4 5 2" xfId="30751" xr:uid="{00000000-0005-0000-0000-00001A780000}"/>
    <cellStyle name="Normal 5 23 2 4 5 3" xfId="30752" xr:uid="{00000000-0005-0000-0000-00001B780000}"/>
    <cellStyle name="Normal 5 23 2 4 5 4" xfId="30753" xr:uid="{00000000-0005-0000-0000-00001C780000}"/>
    <cellStyle name="Normal 5 23 2 4 5 5" xfId="30754" xr:uid="{00000000-0005-0000-0000-00001D780000}"/>
    <cellStyle name="Normal 5 23 2 4 5 6" xfId="30755" xr:uid="{00000000-0005-0000-0000-00001E780000}"/>
    <cellStyle name="Normal 5 23 2 4 5 7" xfId="30756" xr:uid="{00000000-0005-0000-0000-00001F780000}"/>
    <cellStyle name="Normal 5 23 2 4 5 8" xfId="30757" xr:uid="{00000000-0005-0000-0000-000020780000}"/>
    <cellStyle name="Normal 5 23 2 4 6" xfId="30758" xr:uid="{00000000-0005-0000-0000-000021780000}"/>
    <cellStyle name="Normal 5 23 2 4 7" xfId="30759" xr:uid="{00000000-0005-0000-0000-000022780000}"/>
    <cellStyle name="Normal 5 23 2 4 8" xfId="30760" xr:uid="{00000000-0005-0000-0000-000023780000}"/>
    <cellStyle name="Normal 5 23 2 4 9" xfId="30761" xr:uid="{00000000-0005-0000-0000-000024780000}"/>
    <cellStyle name="Normal 5 23 2 5" xfId="30762" xr:uid="{00000000-0005-0000-0000-000025780000}"/>
    <cellStyle name="Normal 5 23 2 5 10" xfId="30763" xr:uid="{00000000-0005-0000-0000-000026780000}"/>
    <cellStyle name="Normal 5 23 2 5 11" xfId="30764" xr:uid="{00000000-0005-0000-0000-000027780000}"/>
    <cellStyle name="Normal 5 23 2 5 12" xfId="30765" xr:uid="{00000000-0005-0000-0000-000028780000}"/>
    <cellStyle name="Normal 5 23 2 5 2" xfId="30766" xr:uid="{00000000-0005-0000-0000-000029780000}"/>
    <cellStyle name="Normal 5 23 2 5 2 2" xfId="30767" xr:uid="{00000000-0005-0000-0000-00002A780000}"/>
    <cellStyle name="Normal 5 23 2 5 2 3" xfId="30768" xr:uid="{00000000-0005-0000-0000-00002B780000}"/>
    <cellStyle name="Normal 5 23 2 5 2 4" xfId="30769" xr:uid="{00000000-0005-0000-0000-00002C780000}"/>
    <cellStyle name="Normal 5 23 2 5 2 5" xfId="30770" xr:uid="{00000000-0005-0000-0000-00002D780000}"/>
    <cellStyle name="Normal 5 23 2 5 2 6" xfId="30771" xr:uid="{00000000-0005-0000-0000-00002E780000}"/>
    <cellStyle name="Normal 5 23 2 5 2 7" xfId="30772" xr:uid="{00000000-0005-0000-0000-00002F780000}"/>
    <cellStyle name="Normal 5 23 2 5 2 8" xfId="30773" xr:uid="{00000000-0005-0000-0000-000030780000}"/>
    <cellStyle name="Normal 5 23 2 5 3" xfId="30774" xr:uid="{00000000-0005-0000-0000-000031780000}"/>
    <cellStyle name="Normal 5 23 2 5 3 2" xfId="30775" xr:uid="{00000000-0005-0000-0000-000032780000}"/>
    <cellStyle name="Normal 5 23 2 5 3 3" xfId="30776" xr:uid="{00000000-0005-0000-0000-000033780000}"/>
    <cellStyle name="Normal 5 23 2 5 3 4" xfId="30777" xr:uid="{00000000-0005-0000-0000-000034780000}"/>
    <cellStyle name="Normal 5 23 2 5 3 5" xfId="30778" xr:uid="{00000000-0005-0000-0000-000035780000}"/>
    <cellStyle name="Normal 5 23 2 5 3 6" xfId="30779" xr:uid="{00000000-0005-0000-0000-000036780000}"/>
    <cellStyle name="Normal 5 23 2 5 3 7" xfId="30780" xr:uid="{00000000-0005-0000-0000-000037780000}"/>
    <cellStyle name="Normal 5 23 2 5 3 8" xfId="30781" xr:uid="{00000000-0005-0000-0000-000038780000}"/>
    <cellStyle name="Normal 5 23 2 5 4" xfId="30782" xr:uid="{00000000-0005-0000-0000-000039780000}"/>
    <cellStyle name="Normal 5 23 2 5 4 2" xfId="30783" xr:uid="{00000000-0005-0000-0000-00003A780000}"/>
    <cellStyle name="Normal 5 23 2 5 4 3" xfId="30784" xr:uid="{00000000-0005-0000-0000-00003B780000}"/>
    <cellStyle name="Normal 5 23 2 5 4 4" xfId="30785" xr:uid="{00000000-0005-0000-0000-00003C780000}"/>
    <cellStyle name="Normal 5 23 2 5 4 5" xfId="30786" xr:uid="{00000000-0005-0000-0000-00003D780000}"/>
    <cellStyle name="Normal 5 23 2 5 4 6" xfId="30787" xr:uid="{00000000-0005-0000-0000-00003E780000}"/>
    <cellStyle name="Normal 5 23 2 5 4 7" xfId="30788" xr:uid="{00000000-0005-0000-0000-00003F780000}"/>
    <cellStyle name="Normal 5 23 2 5 4 8" xfId="30789" xr:uid="{00000000-0005-0000-0000-000040780000}"/>
    <cellStyle name="Normal 5 23 2 5 5" xfId="30790" xr:uid="{00000000-0005-0000-0000-000041780000}"/>
    <cellStyle name="Normal 5 23 2 5 5 2" xfId="30791" xr:uid="{00000000-0005-0000-0000-000042780000}"/>
    <cellStyle name="Normal 5 23 2 5 5 3" xfId="30792" xr:uid="{00000000-0005-0000-0000-000043780000}"/>
    <cellStyle name="Normal 5 23 2 5 5 4" xfId="30793" xr:uid="{00000000-0005-0000-0000-000044780000}"/>
    <cellStyle name="Normal 5 23 2 5 5 5" xfId="30794" xr:uid="{00000000-0005-0000-0000-000045780000}"/>
    <cellStyle name="Normal 5 23 2 5 5 6" xfId="30795" xr:uid="{00000000-0005-0000-0000-000046780000}"/>
    <cellStyle name="Normal 5 23 2 5 5 7" xfId="30796" xr:uid="{00000000-0005-0000-0000-000047780000}"/>
    <cellStyle name="Normal 5 23 2 5 5 8" xfId="30797" xr:uid="{00000000-0005-0000-0000-000048780000}"/>
    <cellStyle name="Normal 5 23 2 5 6" xfId="30798" xr:uid="{00000000-0005-0000-0000-000049780000}"/>
    <cellStyle name="Normal 5 23 2 5 7" xfId="30799" xr:uid="{00000000-0005-0000-0000-00004A780000}"/>
    <cellStyle name="Normal 5 23 2 5 8" xfId="30800" xr:uid="{00000000-0005-0000-0000-00004B780000}"/>
    <cellStyle name="Normal 5 23 2 5 9" xfId="30801" xr:uid="{00000000-0005-0000-0000-00004C780000}"/>
    <cellStyle name="Normal 5 23 2 6" xfId="30802" xr:uid="{00000000-0005-0000-0000-00004D780000}"/>
    <cellStyle name="Normal 5 23 2 6 10" xfId="30803" xr:uid="{00000000-0005-0000-0000-00004E780000}"/>
    <cellStyle name="Normal 5 23 2 6 11" xfId="30804" xr:uid="{00000000-0005-0000-0000-00004F780000}"/>
    <cellStyle name="Normal 5 23 2 6 12" xfId="30805" xr:uid="{00000000-0005-0000-0000-000050780000}"/>
    <cellStyle name="Normal 5 23 2 6 2" xfId="30806" xr:uid="{00000000-0005-0000-0000-000051780000}"/>
    <cellStyle name="Normal 5 23 2 6 2 2" xfId="30807" xr:uid="{00000000-0005-0000-0000-000052780000}"/>
    <cellStyle name="Normal 5 23 2 6 2 3" xfId="30808" xr:uid="{00000000-0005-0000-0000-000053780000}"/>
    <cellStyle name="Normal 5 23 2 6 2 4" xfId="30809" xr:uid="{00000000-0005-0000-0000-000054780000}"/>
    <cellStyle name="Normal 5 23 2 6 2 5" xfId="30810" xr:uid="{00000000-0005-0000-0000-000055780000}"/>
    <cellStyle name="Normal 5 23 2 6 2 6" xfId="30811" xr:uid="{00000000-0005-0000-0000-000056780000}"/>
    <cellStyle name="Normal 5 23 2 6 2 7" xfId="30812" xr:uid="{00000000-0005-0000-0000-000057780000}"/>
    <cellStyle name="Normal 5 23 2 6 2 8" xfId="30813" xr:uid="{00000000-0005-0000-0000-000058780000}"/>
    <cellStyle name="Normal 5 23 2 6 3" xfId="30814" xr:uid="{00000000-0005-0000-0000-000059780000}"/>
    <cellStyle name="Normal 5 23 2 6 3 2" xfId="30815" xr:uid="{00000000-0005-0000-0000-00005A780000}"/>
    <cellStyle name="Normal 5 23 2 6 3 3" xfId="30816" xr:uid="{00000000-0005-0000-0000-00005B780000}"/>
    <cellStyle name="Normal 5 23 2 6 3 4" xfId="30817" xr:uid="{00000000-0005-0000-0000-00005C780000}"/>
    <cellStyle name="Normal 5 23 2 6 3 5" xfId="30818" xr:uid="{00000000-0005-0000-0000-00005D780000}"/>
    <cellStyle name="Normal 5 23 2 6 3 6" xfId="30819" xr:uid="{00000000-0005-0000-0000-00005E780000}"/>
    <cellStyle name="Normal 5 23 2 6 3 7" xfId="30820" xr:uid="{00000000-0005-0000-0000-00005F780000}"/>
    <cellStyle name="Normal 5 23 2 6 3 8" xfId="30821" xr:uid="{00000000-0005-0000-0000-000060780000}"/>
    <cellStyle name="Normal 5 23 2 6 4" xfId="30822" xr:uid="{00000000-0005-0000-0000-000061780000}"/>
    <cellStyle name="Normal 5 23 2 6 4 2" xfId="30823" xr:uid="{00000000-0005-0000-0000-000062780000}"/>
    <cellStyle name="Normal 5 23 2 6 4 3" xfId="30824" xr:uid="{00000000-0005-0000-0000-000063780000}"/>
    <cellStyle name="Normal 5 23 2 6 4 4" xfId="30825" xr:uid="{00000000-0005-0000-0000-000064780000}"/>
    <cellStyle name="Normal 5 23 2 6 4 5" xfId="30826" xr:uid="{00000000-0005-0000-0000-000065780000}"/>
    <cellStyle name="Normal 5 23 2 6 4 6" xfId="30827" xr:uid="{00000000-0005-0000-0000-000066780000}"/>
    <cellStyle name="Normal 5 23 2 6 4 7" xfId="30828" xr:uid="{00000000-0005-0000-0000-000067780000}"/>
    <cellStyle name="Normal 5 23 2 6 4 8" xfId="30829" xr:uid="{00000000-0005-0000-0000-000068780000}"/>
    <cellStyle name="Normal 5 23 2 6 5" xfId="30830" xr:uid="{00000000-0005-0000-0000-000069780000}"/>
    <cellStyle name="Normal 5 23 2 6 5 2" xfId="30831" xr:uid="{00000000-0005-0000-0000-00006A780000}"/>
    <cellStyle name="Normal 5 23 2 6 5 3" xfId="30832" xr:uid="{00000000-0005-0000-0000-00006B780000}"/>
    <cellStyle name="Normal 5 23 2 6 5 4" xfId="30833" xr:uid="{00000000-0005-0000-0000-00006C780000}"/>
    <cellStyle name="Normal 5 23 2 6 5 5" xfId="30834" xr:uid="{00000000-0005-0000-0000-00006D780000}"/>
    <cellStyle name="Normal 5 23 2 6 5 6" xfId="30835" xr:uid="{00000000-0005-0000-0000-00006E780000}"/>
    <cellStyle name="Normal 5 23 2 6 5 7" xfId="30836" xr:uid="{00000000-0005-0000-0000-00006F780000}"/>
    <cellStyle name="Normal 5 23 2 6 5 8" xfId="30837" xr:uid="{00000000-0005-0000-0000-000070780000}"/>
    <cellStyle name="Normal 5 23 2 6 6" xfId="30838" xr:uid="{00000000-0005-0000-0000-000071780000}"/>
    <cellStyle name="Normal 5 23 2 6 7" xfId="30839" xr:uid="{00000000-0005-0000-0000-000072780000}"/>
    <cellStyle name="Normal 5 23 2 6 8" xfId="30840" xr:uid="{00000000-0005-0000-0000-000073780000}"/>
    <cellStyle name="Normal 5 23 2 6 9" xfId="30841" xr:uid="{00000000-0005-0000-0000-000074780000}"/>
    <cellStyle name="Normal 5 23 2 7" xfId="30842" xr:uid="{00000000-0005-0000-0000-000075780000}"/>
    <cellStyle name="Normal 5 23 2 7 10" xfId="30843" xr:uid="{00000000-0005-0000-0000-000076780000}"/>
    <cellStyle name="Normal 5 23 2 7 11" xfId="30844" xr:uid="{00000000-0005-0000-0000-000077780000}"/>
    <cellStyle name="Normal 5 23 2 7 12" xfId="30845" xr:uid="{00000000-0005-0000-0000-000078780000}"/>
    <cellStyle name="Normal 5 23 2 7 2" xfId="30846" xr:uid="{00000000-0005-0000-0000-000079780000}"/>
    <cellStyle name="Normal 5 23 2 7 2 2" xfId="30847" xr:uid="{00000000-0005-0000-0000-00007A780000}"/>
    <cellStyle name="Normal 5 23 2 7 2 3" xfId="30848" xr:uid="{00000000-0005-0000-0000-00007B780000}"/>
    <cellStyle name="Normal 5 23 2 7 2 4" xfId="30849" xr:uid="{00000000-0005-0000-0000-00007C780000}"/>
    <cellStyle name="Normal 5 23 2 7 2 5" xfId="30850" xr:uid="{00000000-0005-0000-0000-00007D780000}"/>
    <cellStyle name="Normal 5 23 2 7 2 6" xfId="30851" xr:uid="{00000000-0005-0000-0000-00007E780000}"/>
    <cellStyle name="Normal 5 23 2 7 2 7" xfId="30852" xr:uid="{00000000-0005-0000-0000-00007F780000}"/>
    <cellStyle name="Normal 5 23 2 7 2 8" xfId="30853" xr:uid="{00000000-0005-0000-0000-000080780000}"/>
    <cellStyle name="Normal 5 23 2 7 3" xfId="30854" xr:uid="{00000000-0005-0000-0000-000081780000}"/>
    <cellStyle name="Normal 5 23 2 7 3 2" xfId="30855" xr:uid="{00000000-0005-0000-0000-000082780000}"/>
    <cellStyle name="Normal 5 23 2 7 3 3" xfId="30856" xr:uid="{00000000-0005-0000-0000-000083780000}"/>
    <cellStyle name="Normal 5 23 2 7 3 4" xfId="30857" xr:uid="{00000000-0005-0000-0000-000084780000}"/>
    <cellStyle name="Normal 5 23 2 7 3 5" xfId="30858" xr:uid="{00000000-0005-0000-0000-000085780000}"/>
    <cellStyle name="Normal 5 23 2 7 3 6" xfId="30859" xr:uid="{00000000-0005-0000-0000-000086780000}"/>
    <cellStyle name="Normal 5 23 2 7 3 7" xfId="30860" xr:uid="{00000000-0005-0000-0000-000087780000}"/>
    <cellStyle name="Normal 5 23 2 7 3 8" xfId="30861" xr:uid="{00000000-0005-0000-0000-000088780000}"/>
    <cellStyle name="Normal 5 23 2 7 4" xfId="30862" xr:uid="{00000000-0005-0000-0000-000089780000}"/>
    <cellStyle name="Normal 5 23 2 7 4 2" xfId="30863" xr:uid="{00000000-0005-0000-0000-00008A780000}"/>
    <cellStyle name="Normal 5 23 2 7 4 3" xfId="30864" xr:uid="{00000000-0005-0000-0000-00008B780000}"/>
    <cellStyle name="Normal 5 23 2 7 4 4" xfId="30865" xr:uid="{00000000-0005-0000-0000-00008C780000}"/>
    <cellStyle name="Normal 5 23 2 7 4 5" xfId="30866" xr:uid="{00000000-0005-0000-0000-00008D780000}"/>
    <cellStyle name="Normal 5 23 2 7 4 6" xfId="30867" xr:uid="{00000000-0005-0000-0000-00008E780000}"/>
    <cellStyle name="Normal 5 23 2 7 4 7" xfId="30868" xr:uid="{00000000-0005-0000-0000-00008F780000}"/>
    <cellStyle name="Normal 5 23 2 7 4 8" xfId="30869" xr:uid="{00000000-0005-0000-0000-000090780000}"/>
    <cellStyle name="Normal 5 23 2 7 5" xfId="30870" xr:uid="{00000000-0005-0000-0000-000091780000}"/>
    <cellStyle name="Normal 5 23 2 7 5 2" xfId="30871" xr:uid="{00000000-0005-0000-0000-000092780000}"/>
    <cellStyle name="Normal 5 23 2 7 5 3" xfId="30872" xr:uid="{00000000-0005-0000-0000-000093780000}"/>
    <cellStyle name="Normal 5 23 2 7 5 4" xfId="30873" xr:uid="{00000000-0005-0000-0000-000094780000}"/>
    <cellStyle name="Normal 5 23 2 7 5 5" xfId="30874" xr:uid="{00000000-0005-0000-0000-000095780000}"/>
    <cellStyle name="Normal 5 23 2 7 5 6" xfId="30875" xr:uid="{00000000-0005-0000-0000-000096780000}"/>
    <cellStyle name="Normal 5 23 2 7 5 7" xfId="30876" xr:uid="{00000000-0005-0000-0000-000097780000}"/>
    <cellStyle name="Normal 5 23 2 7 5 8" xfId="30877" xr:uid="{00000000-0005-0000-0000-000098780000}"/>
    <cellStyle name="Normal 5 23 2 7 6" xfId="30878" xr:uid="{00000000-0005-0000-0000-000099780000}"/>
    <cellStyle name="Normal 5 23 2 7 7" xfId="30879" xr:uid="{00000000-0005-0000-0000-00009A780000}"/>
    <cellStyle name="Normal 5 23 2 7 8" xfId="30880" xr:uid="{00000000-0005-0000-0000-00009B780000}"/>
    <cellStyle name="Normal 5 23 2 7 9" xfId="30881" xr:uid="{00000000-0005-0000-0000-00009C780000}"/>
    <cellStyle name="Normal 5 23 2 8" xfId="30882" xr:uid="{00000000-0005-0000-0000-00009D780000}"/>
    <cellStyle name="Normal 5 23 2 8 10" xfId="30883" xr:uid="{00000000-0005-0000-0000-00009E780000}"/>
    <cellStyle name="Normal 5 23 2 8 11" xfId="30884" xr:uid="{00000000-0005-0000-0000-00009F780000}"/>
    <cellStyle name="Normal 5 23 2 8 12" xfId="30885" xr:uid="{00000000-0005-0000-0000-0000A0780000}"/>
    <cellStyle name="Normal 5 23 2 8 2" xfId="30886" xr:uid="{00000000-0005-0000-0000-0000A1780000}"/>
    <cellStyle name="Normal 5 23 2 8 2 2" xfId="30887" xr:uid="{00000000-0005-0000-0000-0000A2780000}"/>
    <cellStyle name="Normal 5 23 2 8 2 3" xfId="30888" xr:uid="{00000000-0005-0000-0000-0000A3780000}"/>
    <cellStyle name="Normal 5 23 2 8 2 4" xfId="30889" xr:uid="{00000000-0005-0000-0000-0000A4780000}"/>
    <cellStyle name="Normal 5 23 2 8 2 5" xfId="30890" xr:uid="{00000000-0005-0000-0000-0000A5780000}"/>
    <cellStyle name="Normal 5 23 2 8 2 6" xfId="30891" xr:uid="{00000000-0005-0000-0000-0000A6780000}"/>
    <cellStyle name="Normal 5 23 2 8 2 7" xfId="30892" xr:uid="{00000000-0005-0000-0000-0000A7780000}"/>
    <cellStyle name="Normal 5 23 2 8 2 8" xfId="30893" xr:uid="{00000000-0005-0000-0000-0000A8780000}"/>
    <cellStyle name="Normal 5 23 2 8 3" xfId="30894" xr:uid="{00000000-0005-0000-0000-0000A9780000}"/>
    <cellStyle name="Normal 5 23 2 8 3 2" xfId="30895" xr:uid="{00000000-0005-0000-0000-0000AA780000}"/>
    <cellStyle name="Normal 5 23 2 8 3 3" xfId="30896" xr:uid="{00000000-0005-0000-0000-0000AB780000}"/>
    <cellStyle name="Normal 5 23 2 8 3 4" xfId="30897" xr:uid="{00000000-0005-0000-0000-0000AC780000}"/>
    <cellStyle name="Normal 5 23 2 8 3 5" xfId="30898" xr:uid="{00000000-0005-0000-0000-0000AD780000}"/>
    <cellStyle name="Normal 5 23 2 8 3 6" xfId="30899" xr:uid="{00000000-0005-0000-0000-0000AE780000}"/>
    <cellStyle name="Normal 5 23 2 8 3 7" xfId="30900" xr:uid="{00000000-0005-0000-0000-0000AF780000}"/>
    <cellStyle name="Normal 5 23 2 8 3 8" xfId="30901" xr:uid="{00000000-0005-0000-0000-0000B0780000}"/>
    <cellStyle name="Normal 5 23 2 8 4" xfId="30902" xr:uid="{00000000-0005-0000-0000-0000B1780000}"/>
    <cellStyle name="Normal 5 23 2 8 4 2" xfId="30903" xr:uid="{00000000-0005-0000-0000-0000B2780000}"/>
    <cellStyle name="Normal 5 23 2 8 4 3" xfId="30904" xr:uid="{00000000-0005-0000-0000-0000B3780000}"/>
    <cellStyle name="Normal 5 23 2 8 4 4" xfId="30905" xr:uid="{00000000-0005-0000-0000-0000B4780000}"/>
    <cellStyle name="Normal 5 23 2 8 4 5" xfId="30906" xr:uid="{00000000-0005-0000-0000-0000B5780000}"/>
    <cellStyle name="Normal 5 23 2 8 4 6" xfId="30907" xr:uid="{00000000-0005-0000-0000-0000B6780000}"/>
    <cellStyle name="Normal 5 23 2 8 4 7" xfId="30908" xr:uid="{00000000-0005-0000-0000-0000B7780000}"/>
    <cellStyle name="Normal 5 23 2 8 4 8" xfId="30909" xr:uid="{00000000-0005-0000-0000-0000B8780000}"/>
    <cellStyle name="Normal 5 23 2 8 5" xfId="30910" xr:uid="{00000000-0005-0000-0000-0000B9780000}"/>
    <cellStyle name="Normal 5 23 2 8 5 2" xfId="30911" xr:uid="{00000000-0005-0000-0000-0000BA780000}"/>
    <cellStyle name="Normal 5 23 2 8 5 3" xfId="30912" xr:uid="{00000000-0005-0000-0000-0000BB780000}"/>
    <cellStyle name="Normal 5 23 2 8 5 4" xfId="30913" xr:uid="{00000000-0005-0000-0000-0000BC780000}"/>
    <cellStyle name="Normal 5 23 2 8 5 5" xfId="30914" xr:uid="{00000000-0005-0000-0000-0000BD780000}"/>
    <cellStyle name="Normal 5 23 2 8 5 6" xfId="30915" xr:uid="{00000000-0005-0000-0000-0000BE780000}"/>
    <cellStyle name="Normal 5 23 2 8 5 7" xfId="30916" xr:uid="{00000000-0005-0000-0000-0000BF780000}"/>
    <cellStyle name="Normal 5 23 2 8 5 8" xfId="30917" xr:uid="{00000000-0005-0000-0000-0000C0780000}"/>
    <cellStyle name="Normal 5 23 2 8 6" xfId="30918" xr:uid="{00000000-0005-0000-0000-0000C1780000}"/>
    <cellStyle name="Normal 5 23 2 8 7" xfId="30919" xr:uid="{00000000-0005-0000-0000-0000C2780000}"/>
    <cellStyle name="Normal 5 23 2 8 8" xfId="30920" xr:uid="{00000000-0005-0000-0000-0000C3780000}"/>
    <cellStyle name="Normal 5 23 2 8 9" xfId="30921" xr:uid="{00000000-0005-0000-0000-0000C4780000}"/>
    <cellStyle name="Normal 5 23 2 9" xfId="30922" xr:uid="{00000000-0005-0000-0000-0000C5780000}"/>
    <cellStyle name="Normal 5 23 2 9 10" xfId="30923" xr:uid="{00000000-0005-0000-0000-0000C6780000}"/>
    <cellStyle name="Normal 5 23 2 9 11" xfId="30924" xr:uid="{00000000-0005-0000-0000-0000C7780000}"/>
    <cellStyle name="Normal 5 23 2 9 12" xfId="30925" xr:uid="{00000000-0005-0000-0000-0000C8780000}"/>
    <cellStyle name="Normal 5 23 2 9 2" xfId="30926" xr:uid="{00000000-0005-0000-0000-0000C9780000}"/>
    <cellStyle name="Normal 5 23 2 9 2 2" xfId="30927" xr:uid="{00000000-0005-0000-0000-0000CA780000}"/>
    <cellStyle name="Normal 5 23 2 9 2 3" xfId="30928" xr:uid="{00000000-0005-0000-0000-0000CB780000}"/>
    <cellStyle name="Normal 5 23 2 9 2 4" xfId="30929" xr:uid="{00000000-0005-0000-0000-0000CC780000}"/>
    <cellStyle name="Normal 5 23 2 9 2 5" xfId="30930" xr:uid="{00000000-0005-0000-0000-0000CD780000}"/>
    <cellStyle name="Normal 5 23 2 9 2 6" xfId="30931" xr:uid="{00000000-0005-0000-0000-0000CE780000}"/>
    <cellStyle name="Normal 5 23 2 9 2 7" xfId="30932" xr:uid="{00000000-0005-0000-0000-0000CF780000}"/>
    <cellStyle name="Normal 5 23 2 9 2 8" xfId="30933" xr:uid="{00000000-0005-0000-0000-0000D0780000}"/>
    <cellStyle name="Normal 5 23 2 9 3" xfId="30934" xr:uid="{00000000-0005-0000-0000-0000D1780000}"/>
    <cellStyle name="Normal 5 23 2 9 3 2" xfId="30935" xr:uid="{00000000-0005-0000-0000-0000D2780000}"/>
    <cellStyle name="Normal 5 23 2 9 3 3" xfId="30936" xr:uid="{00000000-0005-0000-0000-0000D3780000}"/>
    <cellStyle name="Normal 5 23 2 9 3 4" xfId="30937" xr:uid="{00000000-0005-0000-0000-0000D4780000}"/>
    <cellStyle name="Normal 5 23 2 9 3 5" xfId="30938" xr:uid="{00000000-0005-0000-0000-0000D5780000}"/>
    <cellStyle name="Normal 5 23 2 9 3 6" xfId="30939" xr:uid="{00000000-0005-0000-0000-0000D6780000}"/>
    <cellStyle name="Normal 5 23 2 9 3 7" xfId="30940" xr:uid="{00000000-0005-0000-0000-0000D7780000}"/>
    <cellStyle name="Normal 5 23 2 9 3 8" xfId="30941" xr:uid="{00000000-0005-0000-0000-0000D8780000}"/>
    <cellStyle name="Normal 5 23 2 9 4" xfId="30942" xr:uid="{00000000-0005-0000-0000-0000D9780000}"/>
    <cellStyle name="Normal 5 23 2 9 4 2" xfId="30943" xr:uid="{00000000-0005-0000-0000-0000DA780000}"/>
    <cellStyle name="Normal 5 23 2 9 4 3" xfId="30944" xr:uid="{00000000-0005-0000-0000-0000DB780000}"/>
    <cellStyle name="Normal 5 23 2 9 4 4" xfId="30945" xr:uid="{00000000-0005-0000-0000-0000DC780000}"/>
    <cellStyle name="Normal 5 23 2 9 4 5" xfId="30946" xr:uid="{00000000-0005-0000-0000-0000DD780000}"/>
    <cellStyle name="Normal 5 23 2 9 4 6" xfId="30947" xr:uid="{00000000-0005-0000-0000-0000DE780000}"/>
    <cellStyle name="Normal 5 23 2 9 4 7" xfId="30948" xr:uid="{00000000-0005-0000-0000-0000DF780000}"/>
    <cellStyle name="Normal 5 23 2 9 4 8" xfId="30949" xr:uid="{00000000-0005-0000-0000-0000E0780000}"/>
    <cellStyle name="Normal 5 23 2 9 5" xfId="30950" xr:uid="{00000000-0005-0000-0000-0000E1780000}"/>
    <cellStyle name="Normal 5 23 2 9 5 2" xfId="30951" xr:uid="{00000000-0005-0000-0000-0000E2780000}"/>
    <cellStyle name="Normal 5 23 2 9 5 3" xfId="30952" xr:uid="{00000000-0005-0000-0000-0000E3780000}"/>
    <cellStyle name="Normal 5 23 2 9 5 4" xfId="30953" xr:uid="{00000000-0005-0000-0000-0000E4780000}"/>
    <cellStyle name="Normal 5 23 2 9 5 5" xfId="30954" xr:uid="{00000000-0005-0000-0000-0000E5780000}"/>
    <cellStyle name="Normal 5 23 2 9 5 6" xfId="30955" xr:uid="{00000000-0005-0000-0000-0000E6780000}"/>
    <cellStyle name="Normal 5 23 2 9 5 7" xfId="30956" xr:uid="{00000000-0005-0000-0000-0000E7780000}"/>
    <cellStyle name="Normal 5 23 2 9 5 8" xfId="30957" xr:uid="{00000000-0005-0000-0000-0000E8780000}"/>
    <cellStyle name="Normal 5 23 2 9 6" xfId="30958" xr:uid="{00000000-0005-0000-0000-0000E9780000}"/>
    <cellStyle name="Normal 5 23 2 9 7" xfId="30959" xr:uid="{00000000-0005-0000-0000-0000EA780000}"/>
    <cellStyle name="Normal 5 23 2 9 8" xfId="30960" xr:uid="{00000000-0005-0000-0000-0000EB780000}"/>
    <cellStyle name="Normal 5 23 2 9 9" xfId="30961" xr:uid="{00000000-0005-0000-0000-0000EC780000}"/>
    <cellStyle name="Normal 5 23 20" xfId="30962" xr:uid="{00000000-0005-0000-0000-0000ED780000}"/>
    <cellStyle name="Normal 5 23 20 2" xfId="30963" xr:uid="{00000000-0005-0000-0000-0000EE780000}"/>
    <cellStyle name="Normal 5 23 20 3" xfId="30964" xr:uid="{00000000-0005-0000-0000-0000EF780000}"/>
    <cellStyle name="Normal 5 23 20 4" xfId="30965" xr:uid="{00000000-0005-0000-0000-0000F0780000}"/>
    <cellStyle name="Normal 5 23 20 5" xfId="30966" xr:uid="{00000000-0005-0000-0000-0000F1780000}"/>
    <cellStyle name="Normal 5 23 20 6" xfId="30967" xr:uid="{00000000-0005-0000-0000-0000F2780000}"/>
    <cellStyle name="Normal 5 23 20 7" xfId="30968" xr:uid="{00000000-0005-0000-0000-0000F3780000}"/>
    <cellStyle name="Normal 5 23 20 8" xfId="30969" xr:uid="{00000000-0005-0000-0000-0000F4780000}"/>
    <cellStyle name="Normal 5 23 21" xfId="30970" xr:uid="{00000000-0005-0000-0000-0000F5780000}"/>
    <cellStyle name="Normal 5 23 22" xfId="30971" xr:uid="{00000000-0005-0000-0000-0000F6780000}"/>
    <cellStyle name="Normal 5 23 23" xfId="30972" xr:uid="{00000000-0005-0000-0000-0000F7780000}"/>
    <cellStyle name="Normal 5 23 24" xfId="30973" xr:uid="{00000000-0005-0000-0000-0000F8780000}"/>
    <cellStyle name="Normal 5 23 25" xfId="30974" xr:uid="{00000000-0005-0000-0000-0000F9780000}"/>
    <cellStyle name="Normal 5 23 26" xfId="30975" xr:uid="{00000000-0005-0000-0000-0000FA780000}"/>
    <cellStyle name="Normal 5 23 27" xfId="30976" xr:uid="{00000000-0005-0000-0000-0000FB780000}"/>
    <cellStyle name="Normal 5 23 3" xfId="30977" xr:uid="{00000000-0005-0000-0000-0000FC780000}"/>
    <cellStyle name="Normal 5 23 3 10" xfId="30978" xr:uid="{00000000-0005-0000-0000-0000FD780000}"/>
    <cellStyle name="Normal 5 23 3 10 10" xfId="30979" xr:uid="{00000000-0005-0000-0000-0000FE780000}"/>
    <cellStyle name="Normal 5 23 3 10 11" xfId="30980" xr:uid="{00000000-0005-0000-0000-0000FF780000}"/>
    <cellStyle name="Normal 5 23 3 10 12" xfId="30981" xr:uid="{00000000-0005-0000-0000-000000790000}"/>
    <cellStyle name="Normal 5 23 3 10 2" xfId="30982" xr:uid="{00000000-0005-0000-0000-000001790000}"/>
    <cellStyle name="Normal 5 23 3 10 2 2" xfId="30983" xr:uid="{00000000-0005-0000-0000-000002790000}"/>
    <cellStyle name="Normal 5 23 3 10 2 3" xfId="30984" xr:uid="{00000000-0005-0000-0000-000003790000}"/>
    <cellStyle name="Normal 5 23 3 10 2 4" xfId="30985" xr:uid="{00000000-0005-0000-0000-000004790000}"/>
    <cellStyle name="Normal 5 23 3 10 2 5" xfId="30986" xr:uid="{00000000-0005-0000-0000-000005790000}"/>
    <cellStyle name="Normal 5 23 3 10 2 6" xfId="30987" xr:uid="{00000000-0005-0000-0000-000006790000}"/>
    <cellStyle name="Normal 5 23 3 10 2 7" xfId="30988" xr:uid="{00000000-0005-0000-0000-000007790000}"/>
    <cellStyle name="Normal 5 23 3 10 2 8" xfId="30989" xr:uid="{00000000-0005-0000-0000-000008790000}"/>
    <cellStyle name="Normal 5 23 3 10 3" xfId="30990" xr:uid="{00000000-0005-0000-0000-000009790000}"/>
    <cellStyle name="Normal 5 23 3 10 3 2" xfId="30991" xr:uid="{00000000-0005-0000-0000-00000A790000}"/>
    <cellStyle name="Normal 5 23 3 10 3 3" xfId="30992" xr:uid="{00000000-0005-0000-0000-00000B790000}"/>
    <cellStyle name="Normal 5 23 3 10 3 4" xfId="30993" xr:uid="{00000000-0005-0000-0000-00000C790000}"/>
    <cellStyle name="Normal 5 23 3 10 3 5" xfId="30994" xr:uid="{00000000-0005-0000-0000-00000D790000}"/>
    <cellStyle name="Normal 5 23 3 10 3 6" xfId="30995" xr:uid="{00000000-0005-0000-0000-00000E790000}"/>
    <cellStyle name="Normal 5 23 3 10 3 7" xfId="30996" xr:uid="{00000000-0005-0000-0000-00000F790000}"/>
    <cellStyle name="Normal 5 23 3 10 3 8" xfId="30997" xr:uid="{00000000-0005-0000-0000-000010790000}"/>
    <cellStyle name="Normal 5 23 3 10 4" xfId="30998" xr:uid="{00000000-0005-0000-0000-000011790000}"/>
    <cellStyle name="Normal 5 23 3 10 4 2" xfId="30999" xr:uid="{00000000-0005-0000-0000-000012790000}"/>
    <cellStyle name="Normal 5 23 3 10 4 3" xfId="31000" xr:uid="{00000000-0005-0000-0000-000013790000}"/>
    <cellStyle name="Normal 5 23 3 10 4 4" xfId="31001" xr:uid="{00000000-0005-0000-0000-000014790000}"/>
    <cellStyle name="Normal 5 23 3 10 4 5" xfId="31002" xr:uid="{00000000-0005-0000-0000-000015790000}"/>
    <cellStyle name="Normal 5 23 3 10 4 6" xfId="31003" xr:uid="{00000000-0005-0000-0000-000016790000}"/>
    <cellStyle name="Normal 5 23 3 10 4 7" xfId="31004" xr:uid="{00000000-0005-0000-0000-000017790000}"/>
    <cellStyle name="Normal 5 23 3 10 4 8" xfId="31005" xr:uid="{00000000-0005-0000-0000-000018790000}"/>
    <cellStyle name="Normal 5 23 3 10 5" xfId="31006" xr:uid="{00000000-0005-0000-0000-000019790000}"/>
    <cellStyle name="Normal 5 23 3 10 5 2" xfId="31007" xr:uid="{00000000-0005-0000-0000-00001A790000}"/>
    <cellStyle name="Normal 5 23 3 10 5 3" xfId="31008" xr:uid="{00000000-0005-0000-0000-00001B790000}"/>
    <cellStyle name="Normal 5 23 3 10 5 4" xfId="31009" xr:uid="{00000000-0005-0000-0000-00001C790000}"/>
    <cellStyle name="Normal 5 23 3 10 5 5" xfId="31010" xr:uid="{00000000-0005-0000-0000-00001D790000}"/>
    <cellStyle name="Normal 5 23 3 10 5 6" xfId="31011" xr:uid="{00000000-0005-0000-0000-00001E790000}"/>
    <cellStyle name="Normal 5 23 3 10 5 7" xfId="31012" xr:uid="{00000000-0005-0000-0000-00001F790000}"/>
    <cellStyle name="Normal 5 23 3 10 5 8" xfId="31013" xr:uid="{00000000-0005-0000-0000-000020790000}"/>
    <cellStyle name="Normal 5 23 3 10 6" xfId="31014" xr:uid="{00000000-0005-0000-0000-000021790000}"/>
    <cellStyle name="Normal 5 23 3 10 7" xfId="31015" xr:uid="{00000000-0005-0000-0000-000022790000}"/>
    <cellStyle name="Normal 5 23 3 10 8" xfId="31016" xr:uid="{00000000-0005-0000-0000-000023790000}"/>
    <cellStyle name="Normal 5 23 3 10 9" xfId="31017" xr:uid="{00000000-0005-0000-0000-000024790000}"/>
    <cellStyle name="Normal 5 23 3 11" xfId="31018" xr:uid="{00000000-0005-0000-0000-000025790000}"/>
    <cellStyle name="Normal 5 23 3 11 10" xfId="31019" xr:uid="{00000000-0005-0000-0000-000026790000}"/>
    <cellStyle name="Normal 5 23 3 11 11" xfId="31020" xr:uid="{00000000-0005-0000-0000-000027790000}"/>
    <cellStyle name="Normal 5 23 3 11 12" xfId="31021" xr:uid="{00000000-0005-0000-0000-000028790000}"/>
    <cellStyle name="Normal 5 23 3 11 2" xfId="31022" xr:uid="{00000000-0005-0000-0000-000029790000}"/>
    <cellStyle name="Normal 5 23 3 11 2 2" xfId="31023" xr:uid="{00000000-0005-0000-0000-00002A790000}"/>
    <cellStyle name="Normal 5 23 3 11 2 3" xfId="31024" xr:uid="{00000000-0005-0000-0000-00002B790000}"/>
    <cellStyle name="Normal 5 23 3 11 2 4" xfId="31025" xr:uid="{00000000-0005-0000-0000-00002C790000}"/>
    <cellStyle name="Normal 5 23 3 11 2 5" xfId="31026" xr:uid="{00000000-0005-0000-0000-00002D790000}"/>
    <cellStyle name="Normal 5 23 3 11 2 6" xfId="31027" xr:uid="{00000000-0005-0000-0000-00002E790000}"/>
    <cellStyle name="Normal 5 23 3 11 2 7" xfId="31028" xr:uid="{00000000-0005-0000-0000-00002F790000}"/>
    <cellStyle name="Normal 5 23 3 11 2 8" xfId="31029" xr:uid="{00000000-0005-0000-0000-000030790000}"/>
    <cellStyle name="Normal 5 23 3 11 3" xfId="31030" xr:uid="{00000000-0005-0000-0000-000031790000}"/>
    <cellStyle name="Normal 5 23 3 11 3 2" xfId="31031" xr:uid="{00000000-0005-0000-0000-000032790000}"/>
    <cellStyle name="Normal 5 23 3 11 3 3" xfId="31032" xr:uid="{00000000-0005-0000-0000-000033790000}"/>
    <cellStyle name="Normal 5 23 3 11 3 4" xfId="31033" xr:uid="{00000000-0005-0000-0000-000034790000}"/>
    <cellStyle name="Normal 5 23 3 11 3 5" xfId="31034" xr:uid="{00000000-0005-0000-0000-000035790000}"/>
    <cellStyle name="Normal 5 23 3 11 3 6" xfId="31035" xr:uid="{00000000-0005-0000-0000-000036790000}"/>
    <cellStyle name="Normal 5 23 3 11 3 7" xfId="31036" xr:uid="{00000000-0005-0000-0000-000037790000}"/>
    <cellStyle name="Normal 5 23 3 11 3 8" xfId="31037" xr:uid="{00000000-0005-0000-0000-000038790000}"/>
    <cellStyle name="Normal 5 23 3 11 4" xfId="31038" xr:uid="{00000000-0005-0000-0000-000039790000}"/>
    <cellStyle name="Normal 5 23 3 11 4 2" xfId="31039" xr:uid="{00000000-0005-0000-0000-00003A790000}"/>
    <cellStyle name="Normal 5 23 3 11 4 3" xfId="31040" xr:uid="{00000000-0005-0000-0000-00003B790000}"/>
    <cellStyle name="Normal 5 23 3 11 4 4" xfId="31041" xr:uid="{00000000-0005-0000-0000-00003C790000}"/>
    <cellStyle name="Normal 5 23 3 11 4 5" xfId="31042" xr:uid="{00000000-0005-0000-0000-00003D790000}"/>
    <cellStyle name="Normal 5 23 3 11 4 6" xfId="31043" xr:uid="{00000000-0005-0000-0000-00003E790000}"/>
    <cellStyle name="Normal 5 23 3 11 4 7" xfId="31044" xr:uid="{00000000-0005-0000-0000-00003F790000}"/>
    <cellStyle name="Normal 5 23 3 11 4 8" xfId="31045" xr:uid="{00000000-0005-0000-0000-000040790000}"/>
    <cellStyle name="Normal 5 23 3 11 5" xfId="31046" xr:uid="{00000000-0005-0000-0000-000041790000}"/>
    <cellStyle name="Normal 5 23 3 11 5 2" xfId="31047" xr:uid="{00000000-0005-0000-0000-000042790000}"/>
    <cellStyle name="Normal 5 23 3 11 5 3" xfId="31048" xr:uid="{00000000-0005-0000-0000-000043790000}"/>
    <cellStyle name="Normal 5 23 3 11 5 4" xfId="31049" xr:uid="{00000000-0005-0000-0000-000044790000}"/>
    <cellStyle name="Normal 5 23 3 11 5 5" xfId="31050" xr:uid="{00000000-0005-0000-0000-000045790000}"/>
    <cellStyle name="Normal 5 23 3 11 5 6" xfId="31051" xr:uid="{00000000-0005-0000-0000-000046790000}"/>
    <cellStyle name="Normal 5 23 3 11 5 7" xfId="31052" xr:uid="{00000000-0005-0000-0000-000047790000}"/>
    <cellStyle name="Normal 5 23 3 11 5 8" xfId="31053" xr:uid="{00000000-0005-0000-0000-000048790000}"/>
    <cellStyle name="Normal 5 23 3 11 6" xfId="31054" xr:uid="{00000000-0005-0000-0000-000049790000}"/>
    <cellStyle name="Normal 5 23 3 11 7" xfId="31055" xr:uid="{00000000-0005-0000-0000-00004A790000}"/>
    <cellStyle name="Normal 5 23 3 11 8" xfId="31056" xr:uid="{00000000-0005-0000-0000-00004B790000}"/>
    <cellStyle name="Normal 5 23 3 11 9" xfId="31057" xr:uid="{00000000-0005-0000-0000-00004C790000}"/>
    <cellStyle name="Normal 5 23 3 12" xfId="31058" xr:uid="{00000000-0005-0000-0000-00004D790000}"/>
    <cellStyle name="Normal 5 23 3 12 10" xfId="31059" xr:uid="{00000000-0005-0000-0000-00004E790000}"/>
    <cellStyle name="Normal 5 23 3 12 11" xfId="31060" xr:uid="{00000000-0005-0000-0000-00004F790000}"/>
    <cellStyle name="Normal 5 23 3 12 12" xfId="31061" xr:uid="{00000000-0005-0000-0000-000050790000}"/>
    <cellStyle name="Normal 5 23 3 12 2" xfId="31062" xr:uid="{00000000-0005-0000-0000-000051790000}"/>
    <cellStyle name="Normal 5 23 3 12 2 2" xfId="31063" xr:uid="{00000000-0005-0000-0000-000052790000}"/>
    <cellStyle name="Normal 5 23 3 12 2 3" xfId="31064" xr:uid="{00000000-0005-0000-0000-000053790000}"/>
    <cellStyle name="Normal 5 23 3 12 2 4" xfId="31065" xr:uid="{00000000-0005-0000-0000-000054790000}"/>
    <cellStyle name="Normal 5 23 3 12 2 5" xfId="31066" xr:uid="{00000000-0005-0000-0000-000055790000}"/>
    <cellStyle name="Normal 5 23 3 12 2 6" xfId="31067" xr:uid="{00000000-0005-0000-0000-000056790000}"/>
    <cellStyle name="Normal 5 23 3 12 2 7" xfId="31068" xr:uid="{00000000-0005-0000-0000-000057790000}"/>
    <cellStyle name="Normal 5 23 3 12 2 8" xfId="31069" xr:uid="{00000000-0005-0000-0000-000058790000}"/>
    <cellStyle name="Normal 5 23 3 12 3" xfId="31070" xr:uid="{00000000-0005-0000-0000-000059790000}"/>
    <cellStyle name="Normal 5 23 3 12 3 2" xfId="31071" xr:uid="{00000000-0005-0000-0000-00005A790000}"/>
    <cellStyle name="Normal 5 23 3 12 3 3" xfId="31072" xr:uid="{00000000-0005-0000-0000-00005B790000}"/>
    <cellStyle name="Normal 5 23 3 12 3 4" xfId="31073" xr:uid="{00000000-0005-0000-0000-00005C790000}"/>
    <cellStyle name="Normal 5 23 3 12 3 5" xfId="31074" xr:uid="{00000000-0005-0000-0000-00005D790000}"/>
    <cellStyle name="Normal 5 23 3 12 3 6" xfId="31075" xr:uid="{00000000-0005-0000-0000-00005E790000}"/>
    <cellStyle name="Normal 5 23 3 12 3 7" xfId="31076" xr:uid="{00000000-0005-0000-0000-00005F790000}"/>
    <cellStyle name="Normal 5 23 3 12 3 8" xfId="31077" xr:uid="{00000000-0005-0000-0000-000060790000}"/>
    <cellStyle name="Normal 5 23 3 12 4" xfId="31078" xr:uid="{00000000-0005-0000-0000-000061790000}"/>
    <cellStyle name="Normal 5 23 3 12 4 2" xfId="31079" xr:uid="{00000000-0005-0000-0000-000062790000}"/>
    <cellStyle name="Normal 5 23 3 12 4 3" xfId="31080" xr:uid="{00000000-0005-0000-0000-000063790000}"/>
    <cellStyle name="Normal 5 23 3 12 4 4" xfId="31081" xr:uid="{00000000-0005-0000-0000-000064790000}"/>
    <cellStyle name="Normal 5 23 3 12 4 5" xfId="31082" xr:uid="{00000000-0005-0000-0000-000065790000}"/>
    <cellStyle name="Normal 5 23 3 12 4 6" xfId="31083" xr:uid="{00000000-0005-0000-0000-000066790000}"/>
    <cellStyle name="Normal 5 23 3 12 4 7" xfId="31084" xr:uid="{00000000-0005-0000-0000-000067790000}"/>
    <cellStyle name="Normal 5 23 3 12 4 8" xfId="31085" xr:uid="{00000000-0005-0000-0000-000068790000}"/>
    <cellStyle name="Normal 5 23 3 12 5" xfId="31086" xr:uid="{00000000-0005-0000-0000-000069790000}"/>
    <cellStyle name="Normal 5 23 3 12 5 2" xfId="31087" xr:uid="{00000000-0005-0000-0000-00006A790000}"/>
    <cellStyle name="Normal 5 23 3 12 5 3" xfId="31088" xr:uid="{00000000-0005-0000-0000-00006B790000}"/>
    <cellStyle name="Normal 5 23 3 12 5 4" xfId="31089" xr:uid="{00000000-0005-0000-0000-00006C790000}"/>
    <cellStyle name="Normal 5 23 3 12 5 5" xfId="31090" xr:uid="{00000000-0005-0000-0000-00006D790000}"/>
    <cellStyle name="Normal 5 23 3 12 5 6" xfId="31091" xr:uid="{00000000-0005-0000-0000-00006E790000}"/>
    <cellStyle name="Normal 5 23 3 12 5 7" xfId="31092" xr:uid="{00000000-0005-0000-0000-00006F790000}"/>
    <cellStyle name="Normal 5 23 3 12 5 8" xfId="31093" xr:uid="{00000000-0005-0000-0000-000070790000}"/>
    <cellStyle name="Normal 5 23 3 12 6" xfId="31094" xr:uid="{00000000-0005-0000-0000-000071790000}"/>
    <cellStyle name="Normal 5 23 3 12 7" xfId="31095" xr:uid="{00000000-0005-0000-0000-000072790000}"/>
    <cellStyle name="Normal 5 23 3 12 8" xfId="31096" xr:uid="{00000000-0005-0000-0000-000073790000}"/>
    <cellStyle name="Normal 5 23 3 12 9" xfId="31097" xr:uid="{00000000-0005-0000-0000-000074790000}"/>
    <cellStyle name="Normal 5 23 3 13" xfId="31098" xr:uid="{00000000-0005-0000-0000-000075790000}"/>
    <cellStyle name="Normal 5 23 3 13 10" xfId="31099" xr:uid="{00000000-0005-0000-0000-000076790000}"/>
    <cellStyle name="Normal 5 23 3 13 11" xfId="31100" xr:uid="{00000000-0005-0000-0000-000077790000}"/>
    <cellStyle name="Normal 5 23 3 13 12" xfId="31101" xr:uid="{00000000-0005-0000-0000-000078790000}"/>
    <cellStyle name="Normal 5 23 3 13 2" xfId="31102" xr:uid="{00000000-0005-0000-0000-000079790000}"/>
    <cellStyle name="Normal 5 23 3 13 2 2" xfId="31103" xr:uid="{00000000-0005-0000-0000-00007A790000}"/>
    <cellStyle name="Normal 5 23 3 13 2 3" xfId="31104" xr:uid="{00000000-0005-0000-0000-00007B790000}"/>
    <cellStyle name="Normal 5 23 3 13 2 4" xfId="31105" xr:uid="{00000000-0005-0000-0000-00007C790000}"/>
    <cellStyle name="Normal 5 23 3 13 2 5" xfId="31106" xr:uid="{00000000-0005-0000-0000-00007D790000}"/>
    <cellStyle name="Normal 5 23 3 13 2 6" xfId="31107" xr:uid="{00000000-0005-0000-0000-00007E790000}"/>
    <cellStyle name="Normal 5 23 3 13 2 7" xfId="31108" xr:uid="{00000000-0005-0000-0000-00007F790000}"/>
    <cellStyle name="Normal 5 23 3 13 2 8" xfId="31109" xr:uid="{00000000-0005-0000-0000-000080790000}"/>
    <cellStyle name="Normal 5 23 3 13 3" xfId="31110" xr:uid="{00000000-0005-0000-0000-000081790000}"/>
    <cellStyle name="Normal 5 23 3 13 3 2" xfId="31111" xr:uid="{00000000-0005-0000-0000-000082790000}"/>
    <cellStyle name="Normal 5 23 3 13 3 3" xfId="31112" xr:uid="{00000000-0005-0000-0000-000083790000}"/>
    <cellStyle name="Normal 5 23 3 13 3 4" xfId="31113" xr:uid="{00000000-0005-0000-0000-000084790000}"/>
    <cellStyle name="Normal 5 23 3 13 3 5" xfId="31114" xr:uid="{00000000-0005-0000-0000-000085790000}"/>
    <cellStyle name="Normal 5 23 3 13 3 6" xfId="31115" xr:uid="{00000000-0005-0000-0000-000086790000}"/>
    <cellStyle name="Normal 5 23 3 13 3 7" xfId="31116" xr:uid="{00000000-0005-0000-0000-000087790000}"/>
    <cellStyle name="Normal 5 23 3 13 3 8" xfId="31117" xr:uid="{00000000-0005-0000-0000-000088790000}"/>
    <cellStyle name="Normal 5 23 3 13 4" xfId="31118" xr:uid="{00000000-0005-0000-0000-000089790000}"/>
    <cellStyle name="Normal 5 23 3 13 4 2" xfId="31119" xr:uid="{00000000-0005-0000-0000-00008A790000}"/>
    <cellStyle name="Normal 5 23 3 13 4 3" xfId="31120" xr:uid="{00000000-0005-0000-0000-00008B790000}"/>
    <cellStyle name="Normal 5 23 3 13 4 4" xfId="31121" xr:uid="{00000000-0005-0000-0000-00008C790000}"/>
    <cellStyle name="Normal 5 23 3 13 4 5" xfId="31122" xr:uid="{00000000-0005-0000-0000-00008D790000}"/>
    <cellStyle name="Normal 5 23 3 13 4 6" xfId="31123" xr:uid="{00000000-0005-0000-0000-00008E790000}"/>
    <cellStyle name="Normal 5 23 3 13 4 7" xfId="31124" xr:uid="{00000000-0005-0000-0000-00008F790000}"/>
    <cellStyle name="Normal 5 23 3 13 4 8" xfId="31125" xr:uid="{00000000-0005-0000-0000-000090790000}"/>
    <cellStyle name="Normal 5 23 3 13 5" xfId="31126" xr:uid="{00000000-0005-0000-0000-000091790000}"/>
    <cellStyle name="Normal 5 23 3 13 5 2" xfId="31127" xr:uid="{00000000-0005-0000-0000-000092790000}"/>
    <cellStyle name="Normal 5 23 3 13 5 3" xfId="31128" xr:uid="{00000000-0005-0000-0000-000093790000}"/>
    <cellStyle name="Normal 5 23 3 13 5 4" xfId="31129" xr:uid="{00000000-0005-0000-0000-000094790000}"/>
    <cellStyle name="Normal 5 23 3 13 5 5" xfId="31130" xr:uid="{00000000-0005-0000-0000-000095790000}"/>
    <cellStyle name="Normal 5 23 3 13 5 6" xfId="31131" xr:uid="{00000000-0005-0000-0000-000096790000}"/>
    <cellStyle name="Normal 5 23 3 13 5 7" xfId="31132" xr:uid="{00000000-0005-0000-0000-000097790000}"/>
    <cellStyle name="Normal 5 23 3 13 5 8" xfId="31133" xr:uid="{00000000-0005-0000-0000-000098790000}"/>
    <cellStyle name="Normal 5 23 3 13 6" xfId="31134" xr:uid="{00000000-0005-0000-0000-000099790000}"/>
    <cellStyle name="Normal 5 23 3 13 7" xfId="31135" xr:uid="{00000000-0005-0000-0000-00009A790000}"/>
    <cellStyle name="Normal 5 23 3 13 8" xfId="31136" xr:uid="{00000000-0005-0000-0000-00009B790000}"/>
    <cellStyle name="Normal 5 23 3 13 9" xfId="31137" xr:uid="{00000000-0005-0000-0000-00009C790000}"/>
    <cellStyle name="Normal 5 23 3 14" xfId="31138" xr:uid="{00000000-0005-0000-0000-00009D790000}"/>
    <cellStyle name="Normal 5 23 3 14 2" xfId="31139" xr:uid="{00000000-0005-0000-0000-00009E790000}"/>
    <cellStyle name="Normal 5 23 3 14 3" xfId="31140" xr:uid="{00000000-0005-0000-0000-00009F790000}"/>
    <cellStyle name="Normal 5 23 3 14 4" xfId="31141" xr:uid="{00000000-0005-0000-0000-0000A0790000}"/>
    <cellStyle name="Normal 5 23 3 14 5" xfId="31142" xr:uid="{00000000-0005-0000-0000-0000A1790000}"/>
    <cellStyle name="Normal 5 23 3 14 6" xfId="31143" xr:uid="{00000000-0005-0000-0000-0000A2790000}"/>
    <cellStyle name="Normal 5 23 3 14 7" xfId="31144" xr:uid="{00000000-0005-0000-0000-0000A3790000}"/>
    <cellStyle name="Normal 5 23 3 14 8" xfId="31145" xr:uid="{00000000-0005-0000-0000-0000A4790000}"/>
    <cellStyle name="Normal 5 23 3 15" xfId="31146" xr:uid="{00000000-0005-0000-0000-0000A5790000}"/>
    <cellStyle name="Normal 5 23 3 15 2" xfId="31147" xr:uid="{00000000-0005-0000-0000-0000A6790000}"/>
    <cellStyle name="Normal 5 23 3 15 3" xfId="31148" xr:uid="{00000000-0005-0000-0000-0000A7790000}"/>
    <cellStyle name="Normal 5 23 3 15 4" xfId="31149" xr:uid="{00000000-0005-0000-0000-0000A8790000}"/>
    <cellStyle name="Normal 5 23 3 15 5" xfId="31150" xr:uid="{00000000-0005-0000-0000-0000A9790000}"/>
    <cellStyle name="Normal 5 23 3 15 6" xfId="31151" xr:uid="{00000000-0005-0000-0000-0000AA790000}"/>
    <cellStyle name="Normal 5 23 3 15 7" xfId="31152" xr:uid="{00000000-0005-0000-0000-0000AB790000}"/>
    <cellStyle name="Normal 5 23 3 15 8" xfId="31153" xr:uid="{00000000-0005-0000-0000-0000AC790000}"/>
    <cellStyle name="Normal 5 23 3 16" xfId="31154" xr:uid="{00000000-0005-0000-0000-0000AD790000}"/>
    <cellStyle name="Normal 5 23 3 16 2" xfId="31155" xr:uid="{00000000-0005-0000-0000-0000AE790000}"/>
    <cellStyle name="Normal 5 23 3 16 3" xfId="31156" xr:uid="{00000000-0005-0000-0000-0000AF790000}"/>
    <cellStyle name="Normal 5 23 3 16 4" xfId="31157" xr:uid="{00000000-0005-0000-0000-0000B0790000}"/>
    <cellStyle name="Normal 5 23 3 16 5" xfId="31158" xr:uid="{00000000-0005-0000-0000-0000B1790000}"/>
    <cellStyle name="Normal 5 23 3 16 6" xfId="31159" xr:uid="{00000000-0005-0000-0000-0000B2790000}"/>
    <cellStyle name="Normal 5 23 3 16 7" xfId="31160" xr:uid="{00000000-0005-0000-0000-0000B3790000}"/>
    <cellStyle name="Normal 5 23 3 16 8" xfId="31161" xr:uid="{00000000-0005-0000-0000-0000B4790000}"/>
    <cellStyle name="Normal 5 23 3 17" xfId="31162" xr:uid="{00000000-0005-0000-0000-0000B5790000}"/>
    <cellStyle name="Normal 5 23 3 17 2" xfId="31163" xr:uid="{00000000-0005-0000-0000-0000B6790000}"/>
    <cellStyle name="Normal 5 23 3 17 3" xfId="31164" xr:uid="{00000000-0005-0000-0000-0000B7790000}"/>
    <cellStyle name="Normal 5 23 3 17 4" xfId="31165" xr:uid="{00000000-0005-0000-0000-0000B8790000}"/>
    <cellStyle name="Normal 5 23 3 17 5" xfId="31166" xr:uid="{00000000-0005-0000-0000-0000B9790000}"/>
    <cellStyle name="Normal 5 23 3 17 6" xfId="31167" xr:uid="{00000000-0005-0000-0000-0000BA790000}"/>
    <cellStyle name="Normal 5 23 3 17 7" xfId="31168" xr:uid="{00000000-0005-0000-0000-0000BB790000}"/>
    <cellStyle name="Normal 5 23 3 17 8" xfId="31169" xr:uid="{00000000-0005-0000-0000-0000BC790000}"/>
    <cellStyle name="Normal 5 23 3 18" xfId="31170" xr:uid="{00000000-0005-0000-0000-0000BD790000}"/>
    <cellStyle name="Normal 5 23 3 19" xfId="31171" xr:uid="{00000000-0005-0000-0000-0000BE790000}"/>
    <cellStyle name="Normal 5 23 3 2" xfId="31172" xr:uid="{00000000-0005-0000-0000-0000BF790000}"/>
    <cellStyle name="Normal 5 23 3 2 10" xfId="31173" xr:uid="{00000000-0005-0000-0000-0000C0790000}"/>
    <cellStyle name="Normal 5 23 3 2 11" xfId="31174" xr:uid="{00000000-0005-0000-0000-0000C1790000}"/>
    <cellStyle name="Normal 5 23 3 2 12" xfId="31175" xr:uid="{00000000-0005-0000-0000-0000C2790000}"/>
    <cellStyle name="Normal 5 23 3 2 2" xfId="31176" xr:uid="{00000000-0005-0000-0000-0000C3790000}"/>
    <cellStyle name="Normal 5 23 3 2 2 2" xfId="31177" xr:uid="{00000000-0005-0000-0000-0000C4790000}"/>
    <cellStyle name="Normal 5 23 3 2 2 3" xfId="31178" xr:uid="{00000000-0005-0000-0000-0000C5790000}"/>
    <cellStyle name="Normal 5 23 3 2 2 4" xfId="31179" xr:uid="{00000000-0005-0000-0000-0000C6790000}"/>
    <cellStyle name="Normal 5 23 3 2 2 5" xfId="31180" xr:uid="{00000000-0005-0000-0000-0000C7790000}"/>
    <cellStyle name="Normal 5 23 3 2 2 6" xfId="31181" xr:uid="{00000000-0005-0000-0000-0000C8790000}"/>
    <cellStyle name="Normal 5 23 3 2 2 7" xfId="31182" xr:uid="{00000000-0005-0000-0000-0000C9790000}"/>
    <cellStyle name="Normal 5 23 3 2 2 8" xfId="31183" xr:uid="{00000000-0005-0000-0000-0000CA790000}"/>
    <cellStyle name="Normal 5 23 3 2 3" xfId="31184" xr:uid="{00000000-0005-0000-0000-0000CB790000}"/>
    <cellStyle name="Normal 5 23 3 2 3 2" xfId="31185" xr:uid="{00000000-0005-0000-0000-0000CC790000}"/>
    <cellStyle name="Normal 5 23 3 2 3 3" xfId="31186" xr:uid="{00000000-0005-0000-0000-0000CD790000}"/>
    <cellStyle name="Normal 5 23 3 2 3 4" xfId="31187" xr:uid="{00000000-0005-0000-0000-0000CE790000}"/>
    <cellStyle name="Normal 5 23 3 2 3 5" xfId="31188" xr:uid="{00000000-0005-0000-0000-0000CF790000}"/>
    <cellStyle name="Normal 5 23 3 2 3 6" xfId="31189" xr:uid="{00000000-0005-0000-0000-0000D0790000}"/>
    <cellStyle name="Normal 5 23 3 2 3 7" xfId="31190" xr:uid="{00000000-0005-0000-0000-0000D1790000}"/>
    <cellStyle name="Normal 5 23 3 2 3 8" xfId="31191" xr:uid="{00000000-0005-0000-0000-0000D2790000}"/>
    <cellStyle name="Normal 5 23 3 2 4" xfId="31192" xr:uid="{00000000-0005-0000-0000-0000D3790000}"/>
    <cellStyle name="Normal 5 23 3 2 4 2" xfId="31193" xr:uid="{00000000-0005-0000-0000-0000D4790000}"/>
    <cellStyle name="Normal 5 23 3 2 4 3" xfId="31194" xr:uid="{00000000-0005-0000-0000-0000D5790000}"/>
    <cellStyle name="Normal 5 23 3 2 4 4" xfId="31195" xr:uid="{00000000-0005-0000-0000-0000D6790000}"/>
    <cellStyle name="Normal 5 23 3 2 4 5" xfId="31196" xr:uid="{00000000-0005-0000-0000-0000D7790000}"/>
    <cellStyle name="Normal 5 23 3 2 4 6" xfId="31197" xr:uid="{00000000-0005-0000-0000-0000D8790000}"/>
    <cellStyle name="Normal 5 23 3 2 4 7" xfId="31198" xr:uid="{00000000-0005-0000-0000-0000D9790000}"/>
    <cellStyle name="Normal 5 23 3 2 4 8" xfId="31199" xr:uid="{00000000-0005-0000-0000-0000DA790000}"/>
    <cellStyle name="Normal 5 23 3 2 5" xfId="31200" xr:uid="{00000000-0005-0000-0000-0000DB790000}"/>
    <cellStyle name="Normal 5 23 3 2 5 2" xfId="31201" xr:uid="{00000000-0005-0000-0000-0000DC790000}"/>
    <cellStyle name="Normal 5 23 3 2 5 3" xfId="31202" xr:uid="{00000000-0005-0000-0000-0000DD790000}"/>
    <cellStyle name="Normal 5 23 3 2 5 4" xfId="31203" xr:uid="{00000000-0005-0000-0000-0000DE790000}"/>
    <cellStyle name="Normal 5 23 3 2 5 5" xfId="31204" xr:uid="{00000000-0005-0000-0000-0000DF790000}"/>
    <cellStyle name="Normal 5 23 3 2 5 6" xfId="31205" xr:uid="{00000000-0005-0000-0000-0000E0790000}"/>
    <cellStyle name="Normal 5 23 3 2 5 7" xfId="31206" xr:uid="{00000000-0005-0000-0000-0000E1790000}"/>
    <cellStyle name="Normal 5 23 3 2 5 8" xfId="31207" xr:uid="{00000000-0005-0000-0000-0000E2790000}"/>
    <cellStyle name="Normal 5 23 3 2 6" xfId="31208" xr:uid="{00000000-0005-0000-0000-0000E3790000}"/>
    <cellStyle name="Normal 5 23 3 2 7" xfId="31209" xr:uid="{00000000-0005-0000-0000-0000E4790000}"/>
    <cellStyle name="Normal 5 23 3 2 8" xfId="31210" xr:uid="{00000000-0005-0000-0000-0000E5790000}"/>
    <cellStyle name="Normal 5 23 3 2 9" xfId="31211" xr:uid="{00000000-0005-0000-0000-0000E6790000}"/>
    <cellStyle name="Normal 5 23 3 20" xfId="31212" xr:uid="{00000000-0005-0000-0000-0000E7790000}"/>
    <cellStyle name="Normal 5 23 3 21" xfId="31213" xr:uid="{00000000-0005-0000-0000-0000E8790000}"/>
    <cellStyle name="Normal 5 23 3 22" xfId="31214" xr:uid="{00000000-0005-0000-0000-0000E9790000}"/>
    <cellStyle name="Normal 5 23 3 23" xfId="31215" xr:uid="{00000000-0005-0000-0000-0000EA790000}"/>
    <cellStyle name="Normal 5 23 3 24" xfId="31216" xr:uid="{00000000-0005-0000-0000-0000EB790000}"/>
    <cellStyle name="Normal 5 23 3 3" xfId="31217" xr:uid="{00000000-0005-0000-0000-0000EC790000}"/>
    <cellStyle name="Normal 5 23 3 3 10" xfId="31218" xr:uid="{00000000-0005-0000-0000-0000ED790000}"/>
    <cellStyle name="Normal 5 23 3 3 11" xfId="31219" xr:uid="{00000000-0005-0000-0000-0000EE790000}"/>
    <cellStyle name="Normal 5 23 3 3 12" xfId="31220" xr:uid="{00000000-0005-0000-0000-0000EF790000}"/>
    <cellStyle name="Normal 5 23 3 3 2" xfId="31221" xr:uid="{00000000-0005-0000-0000-0000F0790000}"/>
    <cellStyle name="Normal 5 23 3 3 2 2" xfId="31222" xr:uid="{00000000-0005-0000-0000-0000F1790000}"/>
    <cellStyle name="Normal 5 23 3 3 2 3" xfId="31223" xr:uid="{00000000-0005-0000-0000-0000F2790000}"/>
    <cellStyle name="Normal 5 23 3 3 2 4" xfId="31224" xr:uid="{00000000-0005-0000-0000-0000F3790000}"/>
    <cellStyle name="Normal 5 23 3 3 2 5" xfId="31225" xr:uid="{00000000-0005-0000-0000-0000F4790000}"/>
    <cellStyle name="Normal 5 23 3 3 2 6" xfId="31226" xr:uid="{00000000-0005-0000-0000-0000F5790000}"/>
    <cellStyle name="Normal 5 23 3 3 2 7" xfId="31227" xr:uid="{00000000-0005-0000-0000-0000F6790000}"/>
    <cellStyle name="Normal 5 23 3 3 2 8" xfId="31228" xr:uid="{00000000-0005-0000-0000-0000F7790000}"/>
    <cellStyle name="Normal 5 23 3 3 3" xfId="31229" xr:uid="{00000000-0005-0000-0000-0000F8790000}"/>
    <cellStyle name="Normal 5 23 3 3 3 2" xfId="31230" xr:uid="{00000000-0005-0000-0000-0000F9790000}"/>
    <cellStyle name="Normal 5 23 3 3 3 3" xfId="31231" xr:uid="{00000000-0005-0000-0000-0000FA790000}"/>
    <cellStyle name="Normal 5 23 3 3 3 4" xfId="31232" xr:uid="{00000000-0005-0000-0000-0000FB790000}"/>
    <cellStyle name="Normal 5 23 3 3 3 5" xfId="31233" xr:uid="{00000000-0005-0000-0000-0000FC790000}"/>
    <cellStyle name="Normal 5 23 3 3 3 6" xfId="31234" xr:uid="{00000000-0005-0000-0000-0000FD790000}"/>
    <cellStyle name="Normal 5 23 3 3 3 7" xfId="31235" xr:uid="{00000000-0005-0000-0000-0000FE790000}"/>
    <cellStyle name="Normal 5 23 3 3 3 8" xfId="31236" xr:uid="{00000000-0005-0000-0000-0000FF790000}"/>
    <cellStyle name="Normal 5 23 3 3 4" xfId="31237" xr:uid="{00000000-0005-0000-0000-0000007A0000}"/>
    <cellStyle name="Normal 5 23 3 3 4 2" xfId="31238" xr:uid="{00000000-0005-0000-0000-0000017A0000}"/>
    <cellStyle name="Normal 5 23 3 3 4 3" xfId="31239" xr:uid="{00000000-0005-0000-0000-0000027A0000}"/>
    <cellStyle name="Normal 5 23 3 3 4 4" xfId="31240" xr:uid="{00000000-0005-0000-0000-0000037A0000}"/>
    <cellStyle name="Normal 5 23 3 3 4 5" xfId="31241" xr:uid="{00000000-0005-0000-0000-0000047A0000}"/>
    <cellStyle name="Normal 5 23 3 3 4 6" xfId="31242" xr:uid="{00000000-0005-0000-0000-0000057A0000}"/>
    <cellStyle name="Normal 5 23 3 3 4 7" xfId="31243" xr:uid="{00000000-0005-0000-0000-0000067A0000}"/>
    <cellStyle name="Normal 5 23 3 3 4 8" xfId="31244" xr:uid="{00000000-0005-0000-0000-0000077A0000}"/>
    <cellStyle name="Normal 5 23 3 3 5" xfId="31245" xr:uid="{00000000-0005-0000-0000-0000087A0000}"/>
    <cellStyle name="Normal 5 23 3 3 5 2" xfId="31246" xr:uid="{00000000-0005-0000-0000-0000097A0000}"/>
    <cellStyle name="Normal 5 23 3 3 5 3" xfId="31247" xr:uid="{00000000-0005-0000-0000-00000A7A0000}"/>
    <cellStyle name="Normal 5 23 3 3 5 4" xfId="31248" xr:uid="{00000000-0005-0000-0000-00000B7A0000}"/>
    <cellStyle name="Normal 5 23 3 3 5 5" xfId="31249" xr:uid="{00000000-0005-0000-0000-00000C7A0000}"/>
    <cellStyle name="Normal 5 23 3 3 5 6" xfId="31250" xr:uid="{00000000-0005-0000-0000-00000D7A0000}"/>
    <cellStyle name="Normal 5 23 3 3 5 7" xfId="31251" xr:uid="{00000000-0005-0000-0000-00000E7A0000}"/>
    <cellStyle name="Normal 5 23 3 3 5 8" xfId="31252" xr:uid="{00000000-0005-0000-0000-00000F7A0000}"/>
    <cellStyle name="Normal 5 23 3 3 6" xfId="31253" xr:uid="{00000000-0005-0000-0000-0000107A0000}"/>
    <cellStyle name="Normal 5 23 3 3 7" xfId="31254" xr:uid="{00000000-0005-0000-0000-0000117A0000}"/>
    <cellStyle name="Normal 5 23 3 3 8" xfId="31255" xr:uid="{00000000-0005-0000-0000-0000127A0000}"/>
    <cellStyle name="Normal 5 23 3 3 9" xfId="31256" xr:uid="{00000000-0005-0000-0000-0000137A0000}"/>
    <cellStyle name="Normal 5 23 3 4" xfId="31257" xr:uid="{00000000-0005-0000-0000-0000147A0000}"/>
    <cellStyle name="Normal 5 23 3 4 10" xfId="31258" xr:uid="{00000000-0005-0000-0000-0000157A0000}"/>
    <cellStyle name="Normal 5 23 3 4 11" xfId="31259" xr:uid="{00000000-0005-0000-0000-0000167A0000}"/>
    <cellStyle name="Normal 5 23 3 4 12" xfId="31260" xr:uid="{00000000-0005-0000-0000-0000177A0000}"/>
    <cellStyle name="Normal 5 23 3 4 2" xfId="31261" xr:uid="{00000000-0005-0000-0000-0000187A0000}"/>
    <cellStyle name="Normal 5 23 3 4 2 2" xfId="31262" xr:uid="{00000000-0005-0000-0000-0000197A0000}"/>
    <cellStyle name="Normal 5 23 3 4 2 3" xfId="31263" xr:uid="{00000000-0005-0000-0000-00001A7A0000}"/>
    <cellStyle name="Normal 5 23 3 4 2 4" xfId="31264" xr:uid="{00000000-0005-0000-0000-00001B7A0000}"/>
    <cellStyle name="Normal 5 23 3 4 2 5" xfId="31265" xr:uid="{00000000-0005-0000-0000-00001C7A0000}"/>
    <cellStyle name="Normal 5 23 3 4 2 6" xfId="31266" xr:uid="{00000000-0005-0000-0000-00001D7A0000}"/>
    <cellStyle name="Normal 5 23 3 4 2 7" xfId="31267" xr:uid="{00000000-0005-0000-0000-00001E7A0000}"/>
    <cellStyle name="Normal 5 23 3 4 2 8" xfId="31268" xr:uid="{00000000-0005-0000-0000-00001F7A0000}"/>
    <cellStyle name="Normal 5 23 3 4 3" xfId="31269" xr:uid="{00000000-0005-0000-0000-0000207A0000}"/>
    <cellStyle name="Normal 5 23 3 4 3 2" xfId="31270" xr:uid="{00000000-0005-0000-0000-0000217A0000}"/>
    <cellStyle name="Normal 5 23 3 4 3 3" xfId="31271" xr:uid="{00000000-0005-0000-0000-0000227A0000}"/>
    <cellStyle name="Normal 5 23 3 4 3 4" xfId="31272" xr:uid="{00000000-0005-0000-0000-0000237A0000}"/>
    <cellStyle name="Normal 5 23 3 4 3 5" xfId="31273" xr:uid="{00000000-0005-0000-0000-0000247A0000}"/>
    <cellStyle name="Normal 5 23 3 4 3 6" xfId="31274" xr:uid="{00000000-0005-0000-0000-0000257A0000}"/>
    <cellStyle name="Normal 5 23 3 4 3 7" xfId="31275" xr:uid="{00000000-0005-0000-0000-0000267A0000}"/>
    <cellStyle name="Normal 5 23 3 4 3 8" xfId="31276" xr:uid="{00000000-0005-0000-0000-0000277A0000}"/>
    <cellStyle name="Normal 5 23 3 4 4" xfId="31277" xr:uid="{00000000-0005-0000-0000-0000287A0000}"/>
    <cellStyle name="Normal 5 23 3 4 4 2" xfId="31278" xr:uid="{00000000-0005-0000-0000-0000297A0000}"/>
    <cellStyle name="Normal 5 23 3 4 4 3" xfId="31279" xr:uid="{00000000-0005-0000-0000-00002A7A0000}"/>
    <cellStyle name="Normal 5 23 3 4 4 4" xfId="31280" xr:uid="{00000000-0005-0000-0000-00002B7A0000}"/>
    <cellStyle name="Normal 5 23 3 4 4 5" xfId="31281" xr:uid="{00000000-0005-0000-0000-00002C7A0000}"/>
    <cellStyle name="Normal 5 23 3 4 4 6" xfId="31282" xr:uid="{00000000-0005-0000-0000-00002D7A0000}"/>
    <cellStyle name="Normal 5 23 3 4 4 7" xfId="31283" xr:uid="{00000000-0005-0000-0000-00002E7A0000}"/>
    <cellStyle name="Normal 5 23 3 4 4 8" xfId="31284" xr:uid="{00000000-0005-0000-0000-00002F7A0000}"/>
    <cellStyle name="Normal 5 23 3 4 5" xfId="31285" xr:uid="{00000000-0005-0000-0000-0000307A0000}"/>
    <cellStyle name="Normal 5 23 3 4 5 2" xfId="31286" xr:uid="{00000000-0005-0000-0000-0000317A0000}"/>
    <cellStyle name="Normal 5 23 3 4 5 3" xfId="31287" xr:uid="{00000000-0005-0000-0000-0000327A0000}"/>
    <cellStyle name="Normal 5 23 3 4 5 4" xfId="31288" xr:uid="{00000000-0005-0000-0000-0000337A0000}"/>
    <cellStyle name="Normal 5 23 3 4 5 5" xfId="31289" xr:uid="{00000000-0005-0000-0000-0000347A0000}"/>
    <cellStyle name="Normal 5 23 3 4 5 6" xfId="31290" xr:uid="{00000000-0005-0000-0000-0000357A0000}"/>
    <cellStyle name="Normal 5 23 3 4 5 7" xfId="31291" xr:uid="{00000000-0005-0000-0000-0000367A0000}"/>
    <cellStyle name="Normal 5 23 3 4 5 8" xfId="31292" xr:uid="{00000000-0005-0000-0000-0000377A0000}"/>
    <cellStyle name="Normal 5 23 3 4 6" xfId="31293" xr:uid="{00000000-0005-0000-0000-0000387A0000}"/>
    <cellStyle name="Normal 5 23 3 4 7" xfId="31294" xr:uid="{00000000-0005-0000-0000-0000397A0000}"/>
    <cellStyle name="Normal 5 23 3 4 8" xfId="31295" xr:uid="{00000000-0005-0000-0000-00003A7A0000}"/>
    <cellStyle name="Normal 5 23 3 4 9" xfId="31296" xr:uid="{00000000-0005-0000-0000-00003B7A0000}"/>
    <cellStyle name="Normal 5 23 3 5" xfId="31297" xr:uid="{00000000-0005-0000-0000-00003C7A0000}"/>
    <cellStyle name="Normal 5 23 3 5 10" xfId="31298" xr:uid="{00000000-0005-0000-0000-00003D7A0000}"/>
    <cellStyle name="Normal 5 23 3 5 11" xfId="31299" xr:uid="{00000000-0005-0000-0000-00003E7A0000}"/>
    <cellStyle name="Normal 5 23 3 5 12" xfId="31300" xr:uid="{00000000-0005-0000-0000-00003F7A0000}"/>
    <cellStyle name="Normal 5 23 3 5 2" xfId="31301" xr:uid="{00000000-0005-0000-0000-0000407A0000}"/>
    <cellStyle name="Normal 5 23 3 5 2 2" xfId="31302" xr:uid="{00000000-0005-0000-0000-0000417A0000}"/>
    <cellStyle name="Normal 5 23 3 5 2 3" xfId="31303" xr:uid="{00000000-0005-0000-0000-0000427A0000}"/>
    <cellStyle name="Normal 5 23 3 5 2 4" xfId="31304" xr:uid="{00000000-0005-0000-0000-0000437A0000}"/>
    <cellStyle name="Normal 5 23 3 5 2 5" xfId="31305" xr:uid="{00000000-0005-0000-0000-0000447A0000}"/>
    <cellStyle name="Normal 5 23 3 5 2 6" xfId="31306" xr:uid="{00000000-0005-0000-0000-0000457A0000}"/>
    <cellStyle name="Normal 5 23 3 5 2 7" xfId="31307" xr:uid="{00000000-0005-0000-0000-0000467A0000}"/>
    <cellStyle name="Normal 5 23 3 5 2 8" xfId="31308" xr:uid="{00000000-0005-0000-0000-0000477A0000}"/>
    <cellStyle name="Normal 5 23 3 5 3" xfId="31309" xr:uid="{00000000-0005-0000-0000-0000487A0000}"/>
    <cellStyle name="Normal 5 23 3 5 3 2" xfId="31310" xr:uid="{00000000-0005-0000-0000-0000497A0000}"/>
    <cellStyle name="Normal 5 23 3 5 3 3" xfId="31311" xr:uid="{00000000-0005-0000-0000-00004A7A0000}"/>
    <cellStyle name="Normal 5 23 3 5 3 4" xfId="31312" xr:uid="{00000000-0005-0000-0000-00004B7A0000}"/>
    <cellStyle name="Normal 5 23 3 5 3 5" xfId="31313" xr:uid="{00000000-0005-0000-0000-00004C7A0000}"/>
    <cellStyle name="Normal 5 23 3 5 3 6" xfId="31314" xr:uid="{00000000-0005-0000-0000-00004D7A0000}"/>
    <cellStyle name="Normal 5 23 3 5 3 7" xfId="31315" xr:uid="{00000000-0005-0000-0000-00004E7A0000}"/>
    <cellStyle name="Normal 5 23 3 5 3 8" xfId="31316" xr:uid="{00000000-0005-0000-0000-00004F7A0000}"/>
    <cellStyle name="Normal 5 23 3 5 4" xfId="31317" xr:uid="{00000000-0005-0000-0000-0000507A0000}"/>
    <cellStyle name="Normal 5 23 3 5 4 2" xfId="31318" xr:uid="{00000000-0005-0000-0000-0000517A0000}"/>
    <cellStyle name="Normal 5 23 3 5 4 3" xfId="31319" xr:uid="{00000000-0005-0000-0000-0000527A0000}"/>
    <cellStyle name="Normal 5 23 3 5 4 4" xfId="31320" xr:uid="{00000000-0005-0000-0000-0000537A0000}"/>
    <cellStyle name="Normal 5 23 3 5 4 5" xfId="31321" xr:uid="{00000000-0005-0000-0000-0000547A0000}"/>
    <cellStyle name="Normal 5 23 3 5 4 6" xfId="31322" xr:uid="{00000000-0005-0000-0000-0000557A0000}"/>
    <cellStyle name="Normal 5 23 3 5 4 7" xfId="31323" xr:uid="{00000000-0005-0000-0000-0000567A0000}"/>
    <cellStyle name="Normal 5 23 3 5 4 8" xfId="31324" xr:uid="{00000000-0005-0000-0000-0000577A0000}"/>
    <cellStyle name="Normal 5 23 3 5 5" xfId="31325" xr:uid="{00000000-0005-0000-0000-0000587A0000}"/>
    <cellStyle name="Normal 5 23 3 5 5 2" xfId="31326" xr:uid="{00000000-0005-0000-0000-0000597A0000}"/>
    <cellStyle name="Normal 5 23 3 5 5 3" xfId="31327" xr:uid="{00000000-0005-0000-0000-00005A7A0000}"/>
    <cellStyle name="Normal 5 23 3 5 5 4" xfId="31328" xr:uid="{00000000-0005-0000-0000-00005B7A0000}"/>
    <cellStyle name="Normal 5 23 3 5 5 5" xfId="31329" xr:uid="{00000000-0005-0000-0000-00005C7A0000}"/>
    <cellStyle name="Normal 5 23 3 5 5 6" xfId="31330" xr:uid="{00000000-0005-0000-0000-00005D7A0000}"/>
    <cellStyle name="Normal 5 23 3 5 5 7" xfId="31331" xr:uid="{00000000-0005-0000-0000-00005E7A0000}"/>
    <cellStyle name="Normal 5 23 3 5 5 8" xfId="31332" xr:uid="{00000000-0005-0000-0000-00005F7A0000}"/>
    <cellStyle name="Normal 5 23 3 5 6" xfId="31333" xr:uid="{00000000-0005-0000-0000-0000607A0000}"/>
    <cellStyle name="Normal 5 23 3 5 7" xfId="31334" xr:uid="{00000000-0005-0000-0000-0000617A0000}"/>
    <cellStyle name="Normal 5 23 3 5 8" xfId="31335" xr:uid="{00000000-0005-0000-0000-0000627A0000}"/>
    <cellStyle name="Normal 5 23 3 5 9" xfId="31336" xr:uid="{00000000-0005-0000-0000-0000637A0000}"/>
    <cellStyle name="Normal 5 23 3 6" xfId="31337" xr:uid="{00000000-0005-0000-0000-0000647A0000}"/>
    <cellStyle name="Normal 5 23 3 6 10" xfId="31338" xr:uid="{00000000-0005-0000-0000-0000657A0000}"/>
    <cellStyle name="Normal 5 23 3 6 11" xfId="31339" xr:uid="{00000000-0005-0000-0000-0000667A0000}"/>
    <cellStyle name="Normal 5 23 3 6 12" xfId="31340" xr:uid="{00000000-0005-0000-0000-0000677A0000}"/>
    <cellStyle name="Normal 5 23 3 6 2" xfId="31341" xr:uid="{00000000-0005-0000-0000-0000687A0000}"/>
    <cellStyle name="Normal 5 23 3 6 2 2" xfId="31342" xr:uid="{00000000-0005-0000-0000-0000697A0000}"/>
    <cellStyle name="Normal 5 23 3 6 2 3" xfId="31343" xr:uid="{00000000-0005-0000-0000-00006A7A0000}"/>
    <cellStyle name="Normal 5 23 3 6 2 4" xfId="31344" xr:uid="{00000000-0005-0000-0000-00006B7A0000}"/>
    <cellStyle name="Normal 5 23 3 6 2 5" xfId="31345" xr:uid="{00000000-0005-0000-0000-00006C7A0000}"/>
    <cellStyle name="Normal 5 23 3 6 2 6" xfId="31346" xr:uid="{00000000-0005-0000-0000-00006D7A0000}"/>
    <cellStyle name="Normal 5 23 3 6 2 7" xfId="31347" xr:uid="{00000000-0005-0000-0000-00006E7A0000}"/>
    <cellStyle name="Normal 5 23 3 6 2 8" xfId="31348" xr:uid="{00000000-0005-0000-0000-00006F7A0000}"/>
    <cellStyle name="Normal 5 23 3 6 3" xfId="31349" xr:uid="{00000000-0005-0000-0000-0000707A0000}"/>
    <cellStyle name="Normal 5 23 3 6 3 2" xfId="31350" xr:uid="{00000000-0005-0000-0000-0000717A0000}"/>
    <cellStyle name="Normal 5 23 3 6 3 3" xfId="31351" xr:uid="{00000000-0005-0000-0000-0000727A0000}"/>
    <cellStyle name="Normal 5 23 3 6 3 4" xfId="31352" xr:uid="{00000000-0005-0000-0000-0000737A0000}"/>
    <cellStyle name="Normal 5 23 3 6 3 5" xfId="31353" xr:uid="{00000000-0005-0000-0000-0000747A0000}"/>
    <cellStyle name="Normal 5 23 3 6 3 6" xfId="31354" xr:uid="{00000000-0005-0000-0000-0000757A0000}"/>
    <cellStyle name="Normal 5 23 3 6 3 7" xfId="31355" xr:uid="{00000000-0005-0000-0000-0000767A0000}"/>
    <cellStyle name="Normal 5 23 3 6 3 8" xfId="31356" xr:uid="{00000000-0005-0000-0000-0000777A0000}"/>
    <cellStyle name="Normal 5 23 3 6 4" xfId="31357" xr:uid="{00000000-0005-0000-0000-0000787A0000}"/>
    <cellStyle name="Normal 5 23 3 6 4 2" xfId="31358" xr:uid="{00000000-0005-0000-0000-0000797A0000}"/>
    <cellStyle name="Normal 5 23 3 6 4 3" xfId="31359" xr:uid="{00000000-0005-0000-0000-00007A7A0000}"/>
    <cellStyle name="Normal 5 23 3 6 4 4" xfId="31360" xr:uid="{00000000-0005-0000-0000-00007B7A0000}"/>
    <cellStyle name="Normal 5 23 3 6 4 5" xfId="31361" xr:uid="{00000000-0005-0000-0000-00007C7A0000}"/>
    <cellStyle name="Normal 5 23 3 6 4 6" xfId="31362" xr:uid="{00000000-0005-0000-0000-00007D7A0000}"/>
    <cellStyle name="Normal 5 23 3 6 4 7" xfId="31363" xr:uid="{00000000-0005-0000-0000-00007E7A0000}"/>
    <cellStyle name="Normal 5 23 3 6 4 8" xfId="31364" xr:uid="{00000000-0005-0000-0000-00007F7A0000}"/>
    <cellStyle name="Normal 5 23 3 6 5" xfId="31365" xr:uid="{00000000-0005-0000-0000-0000807A0000}"/>
    <cellStyle name="Normal 5 23 3 6 5 2" xfId="31366" xr:uid="{00000000-0005-0000-0000-0000817A0000}"/>
    <cellStyle name="Normal 5 23 3 6 5 3" xfId="31367" xr:uid="{00000000-0005-0000-0000-0000827A0000}"/>
    <cellStyle name="Normal 5 23 3 6 5 4" xfId="31368" xr:uid="{00000000-0005-0000-0000-0000837A0000}"/>
    <cellStyle name="Normal 5 23 3 6 5 5" xfId="31369" xr:uid="{00000000-0005-0000-0000-0000847A0000}"/>
    <cellStyle name="Normal 5 23 3 6 5 6" xfId="31370" xr:uid="{00000000-0005-0000-0000-0000857A0000}"/>
    <cellStyle name="Normal 5 23 3 6 5 7" xfId="31371" xr:uid="{00000000-0005-0000-0000-0000867A0000}"/>
    <cellStyle name="Normal 5 23 3 6 5 8" xfId="31372" xr:uid="{00000000-0005-0000-0000-0000877A0000}"/>
    <cellStyle name="Normal 5 23 3 6 6" xfId="31373" xr:uid="{00000000-0005-0000-0000-0000887A0000}"/>
    <cellStyle name="Normal 5 23 3 6 7" xfId="31374" xr:uid="{00000000-0005-0000-0000-0000897A0000}"/>
    <cellStyle name="Normal 5 23 3 6 8" xfId="31375" xr:uid="{00000000-0005-0000-0000-00008A7A0000}"/>
    <cellStyle name="Normal 5 23 3 6 9" xfId="31376" xr:uid="{00000000-0005-0000-0000-00008B7A0000}"/>
    <cellStyle name="Normal 5 23 3 7" xfId="31377" xr:uid="{00000000-0005-0000-0000-00008C7A0000}"/>
    <cellStyle name="Normal 5 23 3 7 10" xfId="31378" xr:uid="{00000000-0005-0000-0000-00008D7A0000}"/>
    <cellStyle name="Normal 5 23 3 7 11" xfId="31379" xr:uid="{00000000-0005-0000-0000-00008E7A0000}"/>
    <cellStyle name="Normal 5 23 3 7 12" xfId="31380" xr:uid="{00000000-0005-0000-0000-00008F7A0000}"/>
    <cellStyle name="Normal 5 23 3 7 2" xfId="31381" xr:uid="{00000000-0005-0000-0000-0000907A0000}"/>
    <cellStyle name="Normal 5 23 3 7 2 2" xfId="31382" xr:uid="{00000000-0005-0000-0000-0000917A0000}"/>
    <cellStyle name="Normal 5 23 3 7 2 3" xfId="31383" xr:uid="{00000000-0005-0000-0000-0000927A0000}"/>
    <cellStyle name="Normal 5 23 3 7 2 4" xfId="31384" xr:uid="{00000000-0005-0000-0000-0000937A0000}"/>
    <cellStyle name="Normal 5 23 3 7 2 5" xfId="31385" xr:uid="{00000000-0005-0000-0000-0000947A0000}"/>
    <cellStyle name="Normal 5 23 3 7 2 6" xfId="31386" xr:uid="{00000000-0005-0000-0000-0000957A0000}"/>
    <cellStyle name="Normal 5 23 3 7 2 7" xfId="31387" xr:uid="{00000000-0005-0000-0000-0000967A0000}"/>
    <cellStyle name="Normal 5 23 3 7 2 8" xfId="31388" xr:uid="{00000000-0005-0000-0000-0000977A0000}"/>
    <cellStyle name="Normal 5 23 3 7 3" xfId="31389" xr:uid="{00000000-0005-0000-0000-0000987A0000}"/>
    <cellStyle name="Normal 5 23 3 7 3 2" xfId="31390" xr:uid="{00000000-0005-0000-0000-0000997A0000}"/>
    <cellStyle name="Normal 5 23 3 7 3 3" xfId="31391" xr:uid="{00000000-0005-0000-0000-00009A7A0000}"/>
    <cellStyle name="Normal 5 23 3 7 3 4" xfId="31392" xr:uid="{00000000-0005-0000-0000-00009B7A0000}"/>
    <cellStyle name="Normal 5 23 3 7 3 5" xfId="31393" xr:uid="{00000000-0005-0000-0000-00009C7A0000}"/>
    <cellStyle name="Normal 5 23 3 7 3 6" xfId="31394" xr:uid="{00000000-0005-0000-0000-00009D7A0000}"/>
    <cellStyle name="Normal 5 23 3 7 3 7" xfId="31395" xr:uid="{00000000-0005-0000-0000-00009E7A0000}"/>
    <cellStyle name="Normal 5 23 3 7 3 8" xfId="31396" xr:uid="{00000000-0005-0000-0000-00009F7A0000}"/>
    <cellStyle name="Normal 5 23 3 7 4" xfId="31397" xr:uid="{00000000-0005-0000-0000-0000A07A0000}"/>
    <cellStyle name="Normal 5 23 3 7 4 2" xfId="31398" xr:uid="{00000000-0005-0000-0000-0000A17A0000}"/>
    <cellStyle name="Normal 5 23 3 7 4 3" xfId="31399" xr:uid="{00000000-0005-0000-0000-0000A27A0000}"/>
    <cellStyle name="Normal 5 23 3 7 4 4" xfId="31400" xr:uid="{00000000-0005-0000-0000-0000A37A0000}"/>
    <cellStyle name="Normal 5 23 3 7 4 5" xfId="31401" xr:uid="{00000000-0005-0000-0000-0000A47A0000}"/>
    <cellStyle name="Normal 5 23 3 7 4 6" xfId="31402" xr:uid="{00000000-0005-0000-0000-0000A57A0000}"/>
    <cellStyle name="Normal 5 23 3 7 4 7" xfId="31403" xr:uid="{00000000-0005-0000-0000-0000A67A0000}"/>
    <cellStyle name="Normal 5 23 3 7 4 8" xfId="31404" xr:uid="{00000000-0005-0000-0000-0000A77A0000}"/>
    <cellStyle name="Normal 5 23 3 7 5" xfId="31405" xr:uid="{00000000-0005-0000-0000-0000A87A0000}"/>
    <cellStyle name="Normal 5 23 3 7 5 2" xfId="31406" xr:uid="{00000000-0005-0000-0000-0000A97A0000}"/>
    <cellStyle name="Normal 5 23 3 7 5 3" xfId="31407" xr:uid="{00000000-0005-0000-0000-0000AA7A0000}"/>
    <cellStyle name="Normal 5 23 3 7 5 4" xfId="31408" xr:uid="{00000000-0005-0000-0000-0000AB7A0000}"/>
    <cellStyle name="Normal 5 23 3 7 5 5" xfId="31409" xr:uid="{00000000-0005-0000-0000-0000AC7A0000}"/>
    <cellStyle name="Normal 5 23 3 7 5 6" xfId="31410" xr:uid="{00000000-0005-0000-0000-0000AD7A0000}"/>
    <cellStyle name="Normal 5 23 3 7 5 7" xfId="31411" xr:uid="{00000000-0005-0000-0000-0000AE7A0000}"/>
    <cellStyle name="Normal 5 23 3 7 5 8" xfId="31412" xr:uid="{00000000-0005-0000-0000-0000AF7A0000}"/>
    <cellStyle name="Normal 5 23 3 7 6" xfId="31413" xr:uid="{00000000-0005-0000-0000-0000B07A0000}"/>
    <cellStyle name="Normal 5 23 3 7 7" xfId="31414" xr:uid="{00000000-0005-0000-0000-0000B17A0000}"/>
    <cellStyle name="Normal 5 23 3 7 8" xfId="31415" xr:uid="{00000000-0005-0000-0000-0000B27A0000}"/>
    <cellStyle name="Normal 5 23 3 7 9" xfId="31416" xr:uid="{00000000-0005-0000-0000-0000B37A0000}"/>
    <cellStyle name="Normal 5 23 3 8" xfId="31417" xr:uid="{00000000-0005-0000-0000-0000B47A0000}"/>
    <cellStyle name="Normal 5 23 3 8 10" xfId="31418" xr:uid="{00000000-0005-0000-0000-0000B57A0000}"/>
    <cellStyle name="Normal 5 23 3 8 11" xfId="31419" xr:uid="{00000000-0005-0000-0000-0000B67A0000}"/>
    <cellStyle name="Normal 5 23 3 8 12" xfId="31420" xr:uid="{00000000-0005-0000-0000-0000B77A0000}"/>
    <cellStyle name="Normal 5 23 3 8 2" xfId="31421" xr:uid="{00000000-0005-0000-0000-0000B87A0000}"/>
    <cellStyle name="Normal 5 23 3 8 2 2" xfId="31422" xr:uid="{00000000-0005-0000-0000-0000B97A0000}"/>
    <cellStyle name="Normal 5 23 3 8 2 3" xfId="31423" xr:uid="{00000000-0005-0000-0000-0000BA7A0000}"/>
    <cellStyle name="Normal 5 23 3 8 2 4" xfId="31424" xr:uid="{00000000-0005-0000-0000-0000BB7A0000}"/>
    <cellStyle name="Normal 5 23 3 8 2 5" xfId="31425" xr:uid="{00000000-0005-0000-0000-0000BC7A0000}"/>
    <cellStyle name="Normal 5 23 3 8 2 6" xfId="31426" xr:uid="{00000000-0005-0000-0000-0000BD7A0000}"/>
    <cellStyle name="Normal 5 23 3 8 2 7" xfId="31427" xr:uid="{00000000-0005-0000-0000-0000BE7A0000}"/>
    <cellStyle name="Normal 5 23 3 8 2 8" xfId="31428" xr:uid="{00000000-0005-0000-0000-0000BF7A0000}"/>
    <cellStyle name="Normal 5 23 3 8 3" xfId="31429" xr:uid="{00000000-0005-0000-0000-0000C07A0000}"/>
    <cellStyle name="Normal 5 23 3 8 3 2" xfId="31430" xr:uid="{00000000-0005-0000-0000-0000C17A0000}"/>
    <cellStyle name="Normal 5 23 3 8 3 3" xfId="31431" xr:uid="{00000000-0005-0000-0000-0000C27A0000}"/>
    <cellStyle name="Normal 5 23 3 8 3 4" xfId="31432" xr:uid="{00000000-0005-0000-0000-0000C37A0000}"/>
    <cellStyle name="Normal 5 23 3 8 3 5" xfId="31433" xr:uid="{00000000-0005-0000-0000-0000C47A0000}"/>
    <cellStyle name="Normal 5 23 3 8 3 6" xfId="31434" xr:uid="{00000000-0005-0000-0000-0000C57A0000}"/>
    <cellStyle name="Normal 5 23 3 8 3 7" xfId="31435" xr:uid="{00000000-0005-0000-0000-0000C67A0000}"/>
    <cellStyle name="Normal 5 23 3 8 3 8" xfId="31436" xr:uid="{00000000-0005-0000-0000-0000C77A0000}"/>
    <cellStyle name="Normal 5 23 3 8 4" xfId="31437" xr:uid="{00000000-0005-0000-0000-0000C87A0000}"/>
    <cellStyle name="Normal 5 23 3 8 4 2" xfId="31438" xr:uid="{00000000-0005-0000-0000-0000C97A0000}"/>
    <cellStyle name="Normal 5 23 3 8 4 3" xfId="31439" xr:uid="{00000000-0005-0000-0000-0000CA7A0000}"/>
    <cellStyle name="Normal 5 23 3 8 4 4" xfId="31440" xr:uid="{00000000-0005-0000-0000-0000CB7A0000}"/>
    <cellStyle name="Normal 5 23 3 8 4 5" xfId="31441" xr:uid="{00000000-0005-0000-0000-0000CC7A0000}"/>
    <cellStyle name="Normal 5 23 3 8 4 6" xfId="31442" xr:uid="{00000000-0005-0000-0000-0000CD7A0000}"/>
    <cellStyle name="Normal 5 23 3 8 4 7" xfId="31443" xr:uid="{00000000-0005-0000-0000-0000CE7A0000}"/>
    <cellStyle name="Normal 5 23 3 8 4 8" xfId="31444" xr:uid="{00000000-0005-0000-0000-0000CF7A0000}"/>
    <cellStyle name="Normal 5 23 3 8 5" xfId="31445" xr:uid="{00000000-0005-0000-0000-0000D07A0000}"/>
    <cellStyle name="Normal 5 23 3 8 5 2" xfId="31446" xr:uid="{00000000-0005-0000-0000-0000D17A0000}"/>
    <cellStyle name="Normal 5 23 3 8 5 3" xfId="31447" xr:uid="{00000000-0005-0000-0000-0000D27A0000}"/>
    <cellStyle name="Normal 5 23 3 8 5 4" xfId="31448" xr:uid="{00000000-0005-0000-0000-0000D37A0000}"/>
    <cellStyle name="Normal 5 23 3 8 5 5" xfId="31449" xr:uid="{00000000-0005-0000-0000-0000D47A0000}"/>
    <cellStyle name="Normal 5 23 3 8 5 6" xfId="31450" xr:uid="{00000000-0005-0000-0000-0000D57A0000}"/>
    <cellStyle name="Normal 5 23 3 8 5 7" xfId="31451" xr:uid="{00000000-0005-0000-0000-0000D67A0000}"/>
    <cellStyle name="Normal 5 23 3 8 5 8" xfId="31452" xr:uid="{00000000-0005-0000-0000-0000D77A0000}"/>
    <cellStyle name="Normal 5 23 3 8 6" xfId="31453" xr:uid="{00000000-0005-0000-0000-0000D87A0000}"/>
    <cellStyle name="Normal 5 23 3 8 7" xfId="31454" xr:uid="{00000000-0005-0000-0000-0000D97A0000}"/>
    <cellStyle name="Normal 5 23 3 8 8" xfId="31455" xr:uid="{00000000-0005-0000-0000-0000DA7A0000}"/>
    <cellStyle name="Normal 5 23 3 8 9" xfId="31456" xr:uid="{00000000-0005-0000-0000-0000DB7A0000}"/>
    <cellStyle name="Normal 5 23 3 9" xfId="31457" xr:uid="{00000000-0005-0000-0000-0000DC7A0000}"/>
    <cellStyle name="Normal 5 23 3 9 10" xfId="31458" xr:uid="{00000000-0005-0000-0000-0000DD7A0000}"/>
    <cellStyle name="Normal 5 23 3 9 11" xfId="31459" xr:uid="{00000000-0005-0000-0000-0000DE7A0000}"/>
    <cellStyle name="Normal 5 23 3 9 12" xfId="31460" xr:uid="{00000000-0005-0000-0000-0000DF7A0000}"/>
    <cellStyle name="Normal 5 23 3 9 2" xfId="31461" xr:uid="{00000000-0005-0000-0000-0000E07A0000}"/>
    <cellStyle name="Normal 5 23 3 9 2 2" xfId="31462" xr:uid="{00000000-0005-0000-0000-0000E17A0000}"/>
    <cellStyle name="Normal 5 23 3 9 2 3" xfId="31463" xr:uid="{00000000-0005-0000-0000-0000E27A0000}"/>
    <cellStyle name="Normal 5 23 3 9 2 4" xfId="31464" xr:uid="{00000000-0005-0000-0000-0000E37A0000}"/>
    <cellStyle name="Normal 5 23 3 9 2 5" xfId="31465" xr:uid="{00000000-0005-0000-0000-0000E47A0000}"/>
    <cellStyle name="Normal 5 23 3 9 2 6" xfId="31466" xr:uid="{00000000-0005-0000-0000-0000E57A0000}"/>
    <cellStyle name="Normal 5 23 3 9 2 7" xfId="31467" xr:uid="{00000000-0005-0000-0000-0000E67A0000}"/>
    <cellStyle name="Normal 5 23 3 9 2 8" xfId="31468" xr:uid="{00000000-0005-0000-0000-0000E77A0000}"/>
    <cellStyle name="Normal 5 23 3 9 3" xfId="31469" xr:uid="{00000000-0005-0000-0000-0000E87A0000}"/>
    <cellStyle name="Normal 5 23 3 9 3 2" xfId="31470" xr:uid="{00000000-0005-0000-0000-0000E97A0000}"/>
    <cellStyle name="Normal 5 23 3 9 3 3" xfId="31471" xr:uid="{00000000-0005-0000-0000-0000EA7A0000}"/>
    <cellStyle name="Normal 5 23 3 9 3 4" xfId="31472" xr:uid="{00000000-0005-0000-0000-0000EB7A0000}"/>
    <cellStyle name="Normal 5 23 3 9 3 5" xfId="31473" xr:uid="{00000000-0005-0000-0000-0000EC7A0000}"/>
    <cellStyle name="Normal 5 23 3 9 3 6" xfId="31474" xr:uid="{00000000-0005-0000-0000-0000ED7A0000}"/>
    <cellStyle name="Normal 5 23 3 9 3 7" xfId="31475" xr:uid="{00000000-0005-0000-0000-0000EE7A0000}"/>
    <cellStyle name="Normal 5 23 3 9 3 8" xfId="31476" xr:uid="{00000000-0005-0000-0000-0000EF7A0000}"/>
    <cellStyle name="Normal 5 23 3 9 4" xfId="31477" xr:uid="{00000000-0005-0000-0000-0000F07A0000}"/>
    <cellStyle name="Normal 5 23 3 9 4 2" xfId="31478" xr:uid="{00000000-0005-0000-0000-0000F17A0000}"/>
    <cellStyle name="Normal 5 23 3 9 4 3" xfId="31479" xr:uid="{00000000-0005-0000-0000-0000F27A0000}"/>
    <cellStyle name="Normal 5 23 3 9 4 4" xfId="31480" xr:uid="{00000000-0005-0000-0000-0000F37A0000}"/>
    <cellStyle name="Normal 5 23 3 9 4 5" xfId="31481" xr:uid="{00000000-0005-0000-0000-0000F47A0000}"/>
    <cellStyle name="Normal 5 23 3 9 4 6" xfId="31482" xr:uid="{00000000-0005-0000-0000-0000F57A0000}"/>
    <cellStyle name="Normal 5 23 3 9 4 7" xfId="31483" xr:uid="{00000000-0005-0000-0000-0000F67A0000}"/>
    <cellStyle name="Normal 5 23 3 9 4 8" xfId="31484" xr:uid="{00000000-0005-0000-0000-0000F77A0000}"/>
    <cellStyle name="Normal 5 23 3 9 5" xfId="31485" xr:uid="{00000000-0005-0000-0000-0000F87A0000}"/>
    <cellStyle name="Normal 5 23 3 9 5 2" xfId="31486" xr:uid="{00000000-0005-0000-0000-0000F97A0000}"/>
    <cellStyle name="Normal 5 23 3 9 5 3" xfId="31487" xr:uid="{00000000-0005-0000-0000-0000FA7A0000}"/>
    <cellStyle name="Normal 5 23 3 9 5 4" xfId="31488" xr:uid="{00000000-0005-0000-0000-0000FB7A0000}"/>
    <cellStyle name="Normal 5 23 3 9 5 5" xfId="31489" xr:uid="{00000000-0005-0000-0000-0000FC7A0000}"/>
    <cellStyle name="Normal 5 23 3 9 5 6" xfId="31490" xr:uid="{00000000-0005-0000-0000-0000FD7A0000}"/>
    <cellStyle name="Normal 5 23 3 9 5 7" xfId="31491" xr:uid="{00000000-0005-0000-0000-0000FE7A0000}"/>
    <cellStyle name="Normal 5 23 3 9 5 8" xfId="31492" xr:uid="{00000000-0005-0000-0000-0000FF7A0000}"/>
    <cellStyle name="Normal 5 23 3 9 6" xfId="31493" xr:uid="{00000000-0005-0000-0000-0000007B0000}"/>
    <cellStyle name="Normal 5 23 3 9 7" xfId="31494" xr:uid="{00000000-0005-0000-0000-0000017B0000}"/>
    <cellStyle name="Normal 5 23 3 9 8" xfId="31495" xr:uid="{00000000-0005-0000-0000-0000027B0000}"/>
    <cellStyle name="Normal 5 23 3 9 9" xfId="31496" xr:uid="{00000000-0005-0000-0000-0000037B0000}"/>
    <cellStyle name="Normal 5 23 4" xfId="31497" xr:uid="{00000000-0005-0000-0000-0000047B0000}"/>
    <cellStyle name="Normal 5 23 4 10" xfId="31498" xr:uid="{00000000-0005-0000-0000-0000057B0000}"/>
    <cellStyle name="Normal 5 23 4 10 10" xfId="31499" xr:uid="{00000000-0005-0000-0000-0000067B0000}"/>
    <cellStyle name="Normal 5 23 4 10 11" xfId="31500" xr:uid="{00000000-0005-0000-0000-0000077B0000}"/>
    <cellStyle name="Normal 5 23 4 10 12" xfId="31501" xr:uid="{00000000-0005-0000-0000-0000087B0000}"/>
    <cellStyle name="Normal 5 23 4 10 2" xfId="31502" xr:uid="{00000000-0005-0000-0000-0000097B0000}"/>
    <cellStyle name="Normal 5 23 4 10 2 2" xfId="31503" xr:uid="{00000000-0005-0000-0000-00000A7B0000}"/>
    <cellStyle name="Normal 5 23 4 10 2 3" xfId="31504" xr:uid="{00000000-0005-0000-0000-00000B7B0000}"/>
    <cellStyle name="Normal 5 23 4 10 2 4" xfId="31505" xr:uid="{00000000-0005-0000-0000-00000C7B0000}"/>
    <cellStyle name="Normal 5 23 4 10 2 5" xfId="31506" xr:uid="{00000000-0005-0000-0000-00000D7B0000}"/>
    <cellStyle name="Normal 5 23 4 10 2 6" xfId="31507" xr:uid="{00000000-0005-0000-0000-00000E7B0000}"/>
    <cellStyle name="Normal 5 23 4 10 2 7" xfId="31508" xr:uid="{00000000-0005-0000-0000-00000F7B0000}"/>
    <cellStyle name="Normal 5 23 4 10 2 8" xfId="31509" xr:uid="{00000000-0005-0000-0000-0000107B0000}"/>
    <cellStyle name="Normal 5 23 4 10 3" xfId="31510" xr:uid="{00000000-0005-0000-0000-0000117B0000}"/>
    <cellStyle name="Normal 5 23 4 10 3 2" xfId="31511" xr:uid="{00000000-0005-0000-0000-0000127B0000}"/>
    <cellStyle name="Normal 5 23 4 10 3 3" xfId="31512" xr:uid="{00000000-0005-0000-0000-0000137B0000}"/>
    <cellStyle name="Normal 5 23 4 10 3 4" xfId="31513" xr:uid="{00000000-0005-0000-0000-0000147B0000}"/>
    <cellStyle name="Normal 5 23 4 10 3 5" xfId="31514" xr:uid="{00000000-0005-0000-0000-0000157B0000}"/>
    <cellStyle name="Normal 5 23 4 10 3 6" xfId="31515" xr:uid="{00000000-0005-0000-0000-0000167B0000}"/>
    <cellStyle name="Normal 5 23 4 10 3 7" xfId="31516" xr:uid="{00000000-0005-0000-0000-0000177B0000}"/>
    <cellStyle name="Normal 5 23 4 10 3 8" xfId="31517" xr:uid="{00000000-0005-0000-0000-0000187B0000}"/>
    <cellStyle name="Normal 5 23 4 10 4" xfId="31518" xr:uid="{00000000-0005-0000-0000-0000197B0000}"/>
    <cellStyle name="Normal 5 23 4 10 4 2" xfId="31519" xr:uid="{00000000-0005-0000-0000-00001A7B0000}"/>
    <cellStyle name="Normal 5 23 4 10 4 3" xfId="31520" xr:uid="{00000000-0005-0000-0000-00001B7B0000}"/>
    <cellStyle name="Normal 5 23 4 10 4 4" xfId="31521" xr:uid="{00000000-0005-0000-0000-00001C7B0000}"/>
    <cellStyle name="Normal 5 23 4 10 4 5" xfId="31522" xr:uid="{00000000-0005-0000-0000-00001D7B0000}"/>
    <cellStyle name="Normal 5 23 4 10 4 6" xfId="31523" xr:uid="{00000000-0005-0000-0000-00001E7B0000}"/>
    <cellStyle name="Normal 5 23 4 10 4 7" xfId="31524" xr:uid="{00000000-0005-0000-0000-00001F7B0000}"/>
    <cellStyle name="Normal 5 23 4 10 4 8" xfId="31525" xr:uid="{00000000-0005-0000-0000-0000207B0000}"/>
    <cellStyle name="Normal 5 23 4 10 5" xfId="31526" xr:uid="{00000000-0005-0000-0000-0000217B0000}"/>
    <cellStyle name="Normal 5 23 4 10 5 2" xfId="31527" xr:uid="{00000000-0005-0000-0000-0000227B0000}"/>
    <cellStyle name="Normal 5 23 4 10 5 3" xfId="31528" xr:uid="{00000000-0005-0000-0000-0000237B0000}"/>
    <cellStyle name="Normal 5 23 4 10 5 4" xfId="31529" xr:uid="{00000000-0005-0000-0000-0000247B0000}"/>
    <cellStyle name="Normal 5 23 4 10 5 5" xfId="31530" xr:uid="{00000000-0005-0000-0000-0000257B0000}"/>
    <cellStyle name="Normal 5 23 4 10 5 6" xfId="31531" xr:uid="{00000000-0005-0000-0000-0000267B0000}"/>
    <cellStyle name="Normal 5 23 4 10 5 7" xfId="31532" xr:uid="{00000000-0005-0000-0000-0000277B0000}"/>
    <cellStyle name="Normal 5 23 4 10 5 8" xfId="31533" xr:uid="{00000000-0005-0000-0000-0000287B0000}"/>
    <cellStyle name="Normal 5 23 4 10 6" xfId="31534" xr:uid="{00000000-0005-0000-0000-0000297B0000}"/>
    <cellStyle name="Normal 5 23 4 10 7" xfId="31535" xr:uid="{00000000-0005-0000-0000-00002A7B0000}"/>
    <cellStyle name="Normal 5 23 4 10 8" xfId="31536" xr:uid="{00000000-0005-0000-0000-00002B7B0000}"/>
    <cellStyle name="Normal 5 23 4 10 9" xfId="31537" xr:uid="{00000000-0005-0000-0000-00002C7B0000}"/>
    <cellStyle name="Normal 5 23 4 11" xfId="31538" xr:uid="{00000000-0005-0000-0000-00002D7B0000}"/>
    <cellStyle name="Normal 5 23 4 11 10" xfId="31539" xr:uid="{00000000-0005-0000-0000-00002E7B0000}"/>
    <cellStyle name="Normal 5 23 4 11 11" xfId="31540" xr:uid="{00000000-0005-0000-0000-00002F7B0000}"/>
    <cellStyle name="Normal 5 23 4 11 12" xfId="31541" xr:uid="{00000000-0005-0000-0000-0000307B0000}"/>
    <cellStyle name="Normal 5 23 4 11 2" xfId="31542" xr:uid="{00000000-0005-0000-0000-0000317B0000}"/>
    <cellStyle name="Normal 5 23 4 11 2 2" xfId="31543" xr:uid="{00000000-0005-0000-0000-0000327B0000}"/>
    <cellStyle name="Normal 5 23 4 11 2 3" xfId="31544" xr:uid="{00000000-0005-0000-0000-0000337B0000}"/>
    <cellStyle name="Normal 5 23 4 11 2 4" xfId="31545" xr:uid="{00000000-0005-0000-0000-0000347B0000}"/>
    <cellStyle name="Normal 5 23 4 11 2 5" xfId="31546" xr:uid="{00000000-0005-0000-0000-0000357B0000}"/>
    <cellStyle name="Normal 5 23 4 11 2 6" xfId="31547" xr:uid="{00000000-0005-0000-0000-0000367B0000}"/>
    <cellStyle name="Normal 5 23 4 11 2 7" xfId="31548" xr:uid="{00000000-0005-0000-0000-0000377B0000}"/>
    <cellStyle name="Normal 5 23 4 11 2 8" xfId="31549" xr:uid="{00000000-0005-0000-0000-0000387B0000}"/>
    <cellStyle name="Normal 5 23 4 11 3" xfId="31550" xr:uid="{00000000-0005-0000-0000-0000397B0000}"/>
    <cellStyle name="Normal 5 23 4 11 3 2" xfId="31551" xr:uid="{00000000-0005-0000-0000-00003A7B0000}"/>
    <cellStyle name="Normal 5 23 4 11 3 3" xfId="31552" xr:uid="{00000000-0005-0000-0000-00003B7B0000}"/>
    <cellStyle name="Normal 5 23 4 11 3 4" xfId="31553" xr:uid="{00000000-0005-0000-0000-00003C7B0000}"/>
    <cellStyle name="Normal 5 23 4 11 3 5" xfId="31554" xr:uid="{00000000-0005-0000-0000-00003D7B0000}"/>
    <cellStyle name="Normal 5 23 4 11 3 6" xfId="31555" xr:uid="{00000000-0005-0000-0000-00003E7B0000}"/>
    <cellStyle name="Normal 5 23 4 11 3 7" xfId="31556" xr:uid="{00000000-0005-0000-0000-00003F7B0000}"/>
    <cellStyle name="Normal 5 23 4 11 3 8" xfId="31557" xr:uid="{00000000-0005-0000-0000-0000407B0000}"/>
    <cellStyle name="Normal 5 23 4 11 4" xfId="31558" xr:uid="{00000000-0005-0000-0000-0000417B0000}"/>
    <cellStyle name="Normal 5 23 4 11 4 2" xfId="31559" xr:uid="{00000000-0005-0000-0000-0000427B0000}"/>
    <cellStyle name="Normal 5 23 4 11 4 3" xfId="31560" xr:uid="{00000000-0005-0000-0000-0000437B0000}"/>
    <cellStyle name="Normal 5 23 4 11 4 4" xfId="31561" xr:uid="{00000000-0005-0000-0000-0000447B0000}"/>
    <cellStyle name="Normal 5 23 4 11 4 5" xfId="31562" xr:uid="{00000000-0005-0000-0000-0000457B0000}"/>
    <cellStyle name="Normal 5 23 4 11 4 6" xfId="31563" xr:uid="{00000000-0005-0000-0000-0000467B0000}"/>
    <cellStyle name="Normal 5 23 4 11 4 7" xfId="31564" xr:uid="{00000000-0005-0000-0000-0000477B0000}"/>
    <cellStyle name="Normal 5 23 4 11 4 8" xfId="31565" xr:uid="{00000000-0005-0000-0000-0000487B0000}"/>
    <cellStyle name="Normal 5 23 4 11 5" xfId="31566" xr:uid="{00000000-0005-0000-0000-0000497B0000}"/>
    <cellStyle name="Normal 5 23 4 11 5 2" xfId="31567" xr:uid="{00000000-0005-0000-0000-00004A7B0000}"/>
    <cellStyle name="Normal 5 23 4 11 5 3" xfId="31568" xr:uid="{00000000-0005-0000-0000-00004B7B0000}"/>
    <cellStyle name="Normal 5 23 4 11 5 4" xfId="31569" xr:uid="{00000000-0005-0000-0000-00004C7B0000}"/>
    <cellStyle name="Normal 5 23 4 11 5 5" xfId="31570" xr:uid="{00000000-0005-0000-0000-00004D7B0000}"/>
    <cellStyle name="Normal 5 23 4 11 5 6" xfId="31571" xr:uid="{00000000-0005-0000-0000-00004E7B0000}"/>
    <cellStyle name="Normal 5 23 4 11 5 7" xfId="31572" xr:uid="{00000000-0005-0000-0000-00004F7B0000}"/>
    <cellStyle name="Normal 5 23 4 11 5 8" xfId="31573" xr:uid="{00000000-0005-0000-0000-0000507B0000}"/>
    <cellStyle name="Normal 5 23 4 11 6" xfId="31574" xr:uid="{00000000-0005-0000-0000-0000517B0000}"/>
    <cellStyle name="Normal 5 23 4 11 7" xfId="31575" xr:uid="{00000000-0005-0000-0000-0000527B0000}"/>
    <cellStyle name="Normal 5 23 4 11 8" xfId="31576" xr:uid="{00000000-0005-0000-0000-0000537B0000}"/>
    <cellStyle name="Normal 5 23 4 11 9" xfId="31577" xr:uid="{00000000-0005-0000-0000-0000547B0000}"/>
    <cellStyle name="Normal 5 23 4 12" xfId="31578" xr:uid="{00000000-0005-0000-0000-0000557B0000}"/>
    <cellStyle name="Normal 5 23 4 12 10" xfId="31579" xr:uid="{00000000-0005-0000-0000-0000567B0000}"/>
    <cellStyle name="Normal 5 23 4 12 11" xfId="31580" xr:uid="{00000000-0005-0000-0000-0000577B0000}"/>
    <cellStyle name="Normal 5 23 4 12 12" xfId="31581" xr:uid="{00000000-0005-0000-0000-0000587B0000}"/>
    <cellStyle name="Normal 5 23 4 12 2" xfId="31582" xr:uid="{00000000-0005-0000-0000-0000597B0000}"/>
    <cellStyle name="Normal 5 23 4 12 2 2" xfId="31583" xr:uid="{00000000-0005-0000-0000-00005A7B0000}"/>
    <cellStyle name="Normal 5 23 4 12 2 3" xfId="31584" xr:uid="{00000000-0005-0000-0000-00005B7B0000}"/>
    <cellStyle name="Normal 5 23 4 12 2 4" xfId="31585" xr:uid="{00000000-0005-0000-0000-00005C7B0000}"/>
    <cellStyle name="Normal 5 23 4 12 2 5" xfId="31586" xr:uid="{00000000-0005-0000-0000-00005D7B0000}"/>
    <cellStyle name="Normal 5 23 4 12 2 6" xfId="31587" xr:uid="{00000000-0005-0000-0000-00005E7B0000}"/>
    <cellStyle name="Normal 5 23 4 12 2 7" xfId="31588" xr:uid="{00000000-0005-0000-0000-00005F7B0000}"/>
    <cellStyle name="Normal 5 23 4 12 2 8" xfId="31589" xr:uid="{00000000-0005-0000-0000-0000607B0000}"/>
    <cellStyle name="Normal 5 23 4 12 3" xfId="31590" xr:uid="{00000000-0005-0000-0000-0000617B0000}"/>
    <cellStyle name="Normal 5 23 4 12 3 2" xfId="31591" xr:uid="{00000000-0005-0000-0000-0000627B0000}"/>
    <cellStyle name="Normal 5 23 4 12 3 3" xfId="31592" xr:uid="{00000000-0005-0000-0000-0000637B0000}"/>
    <cellStyle name="Normal 5 23 4 12 3 4" xfId="31593" xr:uid="{00000000-0005-0000-0000-0000647B0000}"/>
    <cellStyle name="Normal 5 23 4 12 3 5" xfId="31594" xr:uid="{00000000-0005-0000-0000-0000657B0000}"/>
    <cellStyle name="Normal 5 23 4 12 3 6" xfId="31595" xr:uid="{00000000-0005-0000-0000-0000667B0000}"/>
    <cellStyle name="Normal 5 23 4 12 3 7" xfId="31596" xr:uid="{00000000-0005-0000-0000-0000677B0000}"/>
    <cellStyle name="Normal 5 23 4 12 3 8" xfId="31597" xr:uid="{00000000-0005-0000-0000-0000687B0000}"/>
    <cellStyle name="Normal 5 23 4 12 4" xfId="31598" xr:uid="{00000000-0005-0000-0000-0000697B0000}"/>
    <cellStyle name="Normal 5 23 4 12 4 2" xfId="31599" xr:uid="{00000000-0005-0000-0000-00006A7B0000}"/>
    <cellStyle name="Normal 5 23 4 12 4 3" xfId="31600" xr:uid="{00000000-0005-0000-0000-00006B7B0000}"/>
    <cellStyle name="Normal 5 23 4 12 4 4" xfId="31601" xr:uid="{00000000-0005-0000-0000-00006C7B0000}"/>
    <cellStyle name="Normal 5 23 4 12 4 5" xfId="31602" xr:uid="{00000000-0005-0000-0000-00006D7B0000}"/>
    <cellStyle name="Normal 5 23 4 12 4 6" xfId="31603" xr:uid="{00000000-0005-0000-0000-00006E7B0000}"/>
    <cellStyle name="Normal 5 23 4 12 4 7" xfId="31604" xr:uid="{00000000-0005-0000-0000-00006F7B0000}"/>
    <cellStyle name="Normal 5 23 4 12 4 8" xfId="31605" xr:uid="{00000000-0005-0000-0000-0000707B0000}"/>
    <cellStyle name="Normal 5 23 4 12 5" xfId="31606" xr:uid="{00000000-0005-0000-0000-0000717B0000}"/>
    <cellStyle name="Normal 5 23 4 12 5 2" xfId="31607" xr:uid="{00000000-0005-0000-0000-0000727B0000}"/>
    <cellStyle name="Normal 5 23 4 12 5 3" xfId="31608" xr:uid="{00000000-0005-0000-0000-0000737B0000}"/>
    <cellStyle name="Normal 5 23 4 12 5 4" xfId="31609" xr:uid="{00000000-0005-0000-0000-0000747B0000}"/>
    <cellStyle name="Normal 5 23 4 12 5 5" xfId="31610" xr:uid="{00000000-0005-0000-0000-0000757B0000}"/>
    <cellStyle name="Normal 5 23 4 12 5 6" xfId="31611" xr:uid="{00000000-0005-0000-0000-0000767B0000}"/>
    <cellStyle name="Normal 5 23 4 12 5 7" xfId="31612" xr:uid="{00000000-0005-0000-0000-0000777B0000}"/>
    <cellStyle name="Normal 5 23 4 12 5 8" xfId="31613" xr:uid="{00000000-0005-0000-0000-0000787B0000}"/>
    <cellStyle name="Normal 5 23 4 12 6" xfId="31614" xr:uid="{00000000-0005-0000-0000-0000797B0000}"/>
    <cellStyle name="Normal 5 23 4 12 7" xfId="31615" xr:uid="{00000000-0005-0000-0000-00007A7B0000}"/>
    <cellStyle name="Normal 5 23 4 12 8" xfId="31616" xr:uid="{00000000-0005-0000-0000-00007B7B0000}"/>
    <cellStyle name="Normal 5 23 4 12 9" xfId="31617" xr:uid="{00000000-0005-0000-0000-00007C7B0000}"/>
    <cellStyle name="Normal 5 23 4 13" xfId="31618" xr:uid="{00000000-0005-0000-0000-00007D7B0000}"/>
    <cellStyle name="Normal 5 23 4 13 10" xfId="31619" xr:uid="{00000000-0005-0000-0000-00007E7B0000}"/>
    <cellStyle name="Normal 5 23 4 13 11" xfId="31620" xr:uid="{00000000-0005-0000-0000-00007F7B0000}"/>
    <cellStyle name="Normal 5 23 4 13 12" xfId="31621" xr:uid="{00000000-0005-0000-0000-0000807B0000}"/>
    <cellStyle name="Normal 5 23 4 13 2" xfId="31622" xr:uid="{00000000-0005-0000-0000-0000817B0000}"/>
    <cellStyle name="Normal 5 23 4 13 2 2" xfId="31623" xr:uid="{00000000-0005-0000-0000-0000827B0000}"/>
    <cellStyle name="Normal 5 23 4 13 2 3" xfId="31624" xr:uid="{00000000-0005-0000-0000-0000837B0000}"/>
    <cellStyle name="Normal 5 23 4 13 2 4" xfId="31625" xr:uid="{00000000-0005-0000-0000-0000847B0000}"/>
    <cellStyle name="Normal 5 23 4 13 2 5" xfId="31626" xr:uid="{00000000-0005-0000-0000-0000857B0000}"/>
    <cellStyle name="Normal 5 23 4 13 2 6" xfId="31627" xr:uid="{00000000-0005-0000-0000-0000867B0000}"/>
    <cellStyle name="Normal 5 23 4 13 2 7" xfId="31628" xr:uid="{00000000-0005-0000-0000-0000877B0000}"/>
    <cellStyle name="Normal 5 23 4 13 2 8" xfId="31629" xr:uid="{00000000-0005-0000-0000-0000887B0000}"/>
    <cellStyle name="Normal 5 23 4 13 3" xfId="31630" xr:uid="{00000000-0005-0000-0000-0000897B0000}"/>
    <cellStyle name="Normal 5 23 4 13 3 2" xfId="31631" xr:uid="{00000000-0005-0000-0000-00008A7B0000}"/>
    <cellStyle name="Normal 5 23 4 13 3 3" xfId="31632" xr:uid="{00000000-0005-0000-0000-00008B7B0000}"/>
    <cellStyle name="Normal 5 23 4 13 3 4" xfId="31633" xr:uid="{00000000-0005-0000-0000-00008C7B0000}"/>
    <cellStyle name="Normal 5 23 4 13 3 5" xfId="31634" xr:uid="{00000000-0005-0000-0000-00008D7B0000}"/>
    <cellStyle name="Normal 5 23 4 13 3 6" xfId="31635" xr:uid="{00000000-0005-0000-0000-00008E7B0000}"/>
    <cellStyle name="Normal 5 23 4 13 3 7" xfId="31636" xr:uid="{00000000-0005-0000-0000-00008F7B0000}"/>
    <cellStyle name="Normal 5 23 4 13 3 8" xfId="31637" xr:uid="{00000000-0005-0000-0000-0000907B0000}"/>
    <cellStyle name="Normal 5 23 4 13 4" xfId="31638" xr:uid="{00000000-0005-0000-0000-0000917B0000}"/>
    <cellStyle name="Normal 5 23 4 13 4 2" xfId="31639" xr:uid="{00000000-0005-0000-0000-0000927B0000}"/>
    <cellStyle name="Normal 5 23 4 13 4 3" xfId="31640" xr:uid="{00000000-0005-0000-0000-0000937B0000}"/>
    <cellStyle name="Normal 5 23 4 13 4 4" xfId="31641" xr:uid="{00000000-0005-0000-0000-0000947B0000}"/>
    <cellStyle name="Normal 5 23 4 13 4 5" xfId="31642" xr:uid="{00000000-0005-0000-0000-0000957B0000}"/>
    <cellStyle name="Normal 5 23 4 13 4 6" xfId="31643" xr:uid="{00000000-0005-0000-0000-0000967B0000}"/>
    <cellStyle name="Normal 5 23 4 13 4 7" xfId="31644" xr:uid="{00000000-0005-0000-0000-0000977B0000}"/>
    <cellStyle name="Normal 5 23 4 13 4 8" xfId="31645" xr:uid="{00000000-0005-0000-0000-0000987B0000}"/>
    <cellStyle name="Normal 5 23 4 13 5" xfId="31646" xr:uid="{00000000-0005-0000-0000-0000997B0000}"/>
    <cellStyle name="Normal 5 23 4 13 5 2" xfId="31647" xr:uid="{00000000-0005-0000-0000-00009A7B0000}"/>
    <cellStyle name="Normal 5 23 4 13 5 3" xfId="31648" xr:uid="{00000000-0005-0000-0000-00009B7B0000}"/>
    <cellStyle name="Normal 5 23 4 13 5 4" xfId="31649" xr:uid="{00000000-0005-0000-0000-00009C7B0000}"/>
    <cellStyle name="Normal 5 23 4 13 5 5" xfId="31650" xr:uid="{00000000-0005-0000-0000-00009D7B0000}"/>
    <cellStyle name="Normal 5 23 4 13 5 6" xfId="31651" xr:uid="{00000000-0005-0000-0000-00009E7B0000}"/>
    <cellStyle name="Normal 5 23 4 13 5 7" xfId="31652" xr:uid="{00000000-0005-0000-0000-00009F7B0000}"/>
    <cellStyle name="Normal 5 23 4 13 5 8" xfId="31653" xr:uid="{00000000-0005-0000-0000-0000A07B0000}"/>
    <cellStyle name="Normal 5 23 4 13 6" xfId="31654" xr:uid="{00000000-0005-0000-0000-0000A17B0000}"/>
    <cellStyle name="Normal 5 23 4 13 7" xfId="31655" xr:uid="{00000000-0005-0000-0000-0000A27B0000}"/>
    <cellStyle name="Normal 5 23 4 13 8" xfId="31656" xr:uid="{00000000-0005-0000-0000-0000A37B0000}"/>
    <cellStyle name="Normal 5 23 4 13 9" xfId="31657" xr:uid="{00000000-0005-0000-0000-0000A47B0000}"/>
    <cellStyle name="Normal 5 23 4 14" xfId="31658" xr:uid="{00000000-0005-0000-0000-0000A57B0000}"/>
    <cellStyle name="Normal 5 23 4 14 2" xfId="31659" xr:uid="{00000000-0005-0000-0000-0000A67B0000}"/>
    <cellStyle name="Normal 5 23 4 14 3" xfId="31660" xr:uid="{00000000-0005-0000-0000-0000A77B0000}"/>
    <cellStyle name="Normal 5 23 4 14 4" xfId="31661" xr:uid="{00000000-0005-0000-0000-0000A87B0000}"/>
    <cellStyle name="Normal 5 23 4 14 5" xfId="31662" xr:uid="{00000000-0005-0000-0000-0000A97B0000}"/>
    <cellStyle name="Normal 5 23 4 14 6" xfId="31663" xr:uid="{00000000-0005-0000-0000-0000AA7B0000}"/>
    <cellStyle name="Normal 5 23 4 14 7" xfId="31664" xr:uid="{00000000-0005-0000-0000-0000AB7B0000}"/>
    <cellStyle name="Normal 5 23 4 14 8" xfId="31665" xr:uid="{00000000-0005-0000-0000-0000AC7B0000}"/>
    <cellStyle name="Normal 5 23 4 15" xfId="31666" xr:uid="{00000000-0005-0000-0000-0000AD7B0000}"/>
    <cellStyle name="Normal 5 23 4 15 2" xfId="31667" xr:uid="{00000000-0005-0000-0000-0000AE7B0000}"/>
    <cellStyle name="Normal 5 23 4 15 3" xfId="31668" xr:uid="{00000000-0005-0000-0000-0000AF7B0000}"/>
    <cellStyle name="Normal 5 23 4 15 4" xfId="31669" xr:uid="{00000000-0005-0000-0000-0000B07B0000}"/>
    <cellStyle name="Normal 5 23 4 15 5" xfId="31670" xr:uid="{00000000-0005-0000-0000-0000B17B0000}"/>
    <cellStyle name="Normal 5 23 4 15 6" xfId="31671" xr:uid="{00000000-0005-0000-0000-0000B27B0000}"/>
    <cellStyle name="Normal 5 23 4 15 7" xfId="31672" xr:uid="{00000000-0005-0000-0000-0000B37B0000}"/>
    <cellStyle name="Normal 5 23 4 15 8" xfId="31673" xr:uid="{00000000-0005-0000-0000-0000B47B0000}"/>
    <cellStyle name="Normal 5 23 4 16" xfId="31674" xr:uid="{00000000-0005-0000-0000-0000B57B0000}"/>
    <cellStyle name="Normal 5 23 4 16 2" xfId="31675" xr:uid="{00000000-0005-0000-0000-0000B67B0000}"/>
    <cellStyle name="Normal 5 23 4 16 3" xfId="31676" xr:uid="{00000000-0005-0000-0000-0000B77B0000}"/>
    <cellStyle name="Normal 5 23 4 16 4" xfId="31677" xr:uid="{00000000-0005-0000-0000-0000B87B0000}"/>
    <cellStyle name="Normal 5 23 4 16 5" xfId="31678" xr:uid="{00000000-0005-0000-0000-0000B97B0000}"/>
    <cellStyle name="Normal 5 23 4 16 6" xfId="31679" xr:uid="{00000000-0005-0000-0000-0000BA7B0000}"/>
    <cellStyle name="Normal 5 23 4 16 7" xfId="31680" xr:uid="{00000000-0005-0000-0000-0000BB7B0000}"/>
    <cellStyle name="Normal 5 23 4 16 8" xfId="31681" xr:uid="{00000000-0005-0000-0000-0000BC7B0000}"/>
    <cellStyle name="Normal 5 23 4 17" xfId="31682" xr:uid="{00000000-0005-0000-0000-0000BD7B0000}"/>
    <cellStyle name="Normal 5 23 4 17 2" xfId="31683" xr:uid="{00000000-0005-0000-0000-0000BE7B0000}"/>
    <cellStyle name="Normal 5 23 4 17 3" xfId="31684" xr:uid="{00000000-0005-0000-0000-0000BF7B0000}"/>
    <cellStyle name="Normal 5 23 4 17 4" xfId="31685" xr:uid="{00000000-0005-0000-0000-0000C07B0000}"/>
    <cellStyle name="Normal 5 23 4 17 5" xfId="31686" xr:uid="{00000000-0005-0000-0000-0000C17B0000}"/>
    <cellStyle name="Normal 5 23 4 17 6" xfId="31687" xr:uid="{00000000-0005-0000-0000-0000C27B0000}"/>
    <cellStyle name="Normal 5 23 4 17 7" xfId="31688" xr:uid="{00000000-0005-0000-0000-0000C37B0000}"/>
    <cellStyle name="Normal 5 23 4 17 8" xfId="31689" xr:uid="{00000000-0005-0000-0000-0000C47B0000}"/>
    <cellStyle name="Normal 5 23 4 18" xfId="31690" xr:uid="{00000000-0005-0000-0000-0000C57B0000}"/>
    <cellStyle name="Normal 5 23 4 19" xfId="31691" xr:uid="{00000000-0005-0000-0000-0000C67B0000}"/>
    <cellStyle name="Normal 5 23 4 2" xfId="31692" xr:uid="{00000000-0005-0000-0000-0000C77B0000}"/>
    <cellStyle name="Normal 5 23 4 2 10" xfId="31693" xr:uid="{00000000-0005-0000-0000-0000C87B0000}"/>
    <cellStyle name="Normal 5 23 4 2 11" xfId="31694" xr:uid="{00000000-0005-0000-0000-0000C97B0000}"/>
    <cellStyle name="Normal 5 23 4 2 12" xfId="31695" xr:uid="{00000000-0005-0000-0000-0000CA7B0000}"/>
    <cellStyle name="Normal 5 23 4 2 2" xfId="31696" xr:uid="{00000000-0005-0000-0000-0000CB7B0000}"/>
    <cellStyle name="Normal 5 23 4 2 2 2" xfId="31697" xr:uid="{00000000-0005-0000-0000-0000CC7B0000}"/>
    <cellStyle name="Normal 5 23 4 2 2 3" xfId="31698" xr:uid="{00000000-0005-0000-0000-0000CD7B0000}"/>
    <cellStyle name="Normal 5 23 4 2 2 4" xfId="31699" xr:uid="{00000000-0005-0000-0000-0000CE7B0000}"/>
    <cellStyle name="Normal 5 23 4 2 2 5" xfId="31700" xr:uid="{00000000-0005-0000-0000-0000CF7B0000}"/>
    <cellStyle name="Normal 5 23 4 2 2 6" xfId="31701" xr:uid="{00000000-0005-0000-0000-0000D07B0000}"/>
    <cellStyle name="Normal 5 23 4 2 2 7" xfId="31702" xr:uid="{00000000-0005-0000-0000-0000D17B0000}"/>
    <cellStyle name="Normal 5 23 4 2 2 8" xfId="31703" xr:uid="{00000000-0005-0000-0000-0000D27B0000}"/>
    <cellStyle name="Normal 5 23 4 2 3" xfId="31704" xr:uid="{00000000-0005-0000-0000-0000D37B0000}"/>
    <cellStyle name="Normal 5 23 4 2 3 2" xfId="31705" xr:uid="{00000000-0005-0000-0000-0000D47B0000}"/>
    <cellStyle name="Normal 5 23 4 2 3 3" xfId="31706" xr:uid="{00000000-0005-0000-0000-0000D57B0000}"/>
    <cellStyle name="Normal 5 23 4 2 3 4" xfId="31707" xr:uid="{00000000-0005-0000-0000-0000D67B0000}"/>
    <cellStyle name="Normal 5 23 4 2 3 5" xfId="31708" xr:uid="{00000000-0005-0000-0000-0000D77B0000}"/>
    <cellStyle name="Normal 5 23 4 2 3 6" xfId="31709" xr:uid="{00000000-0005-0000-0000-0000D87B0000}"/>
    <cellStyle name="Normal 5 23 4 2 3 7" xfId="31710" xr:uid="{00000000-0005-0000-0000-0000D97B0000}"/>
    <cellStyle name="Normal 5 23 4 2 3 8" xfId="31711" xr:uid="{00000000-0005-0000-0000-0000DA7B0000}"/>
    <cellStyle name="Normal 5 23 4 2 4" xfId="31712" xr:uid="{00000000-0005-0000-0000-0000DB7B0000}"/>
    <cellStyle name="Normal 5 23 4 2 4 2" xfId="31713" xr:uid="{00000000-0005-0000-0000-0000DC7B0000}"/>
    <cellStyle name="Normal 5 23 4 2 4 3" xfId="31714" xr:uid="{00000000-0005-0000-0000-0000DD7B0000}"/>
    <cellStyle name="Normal 5 23 4 2 4 4" xfId="31715" xr:uid="{00000000-0005-0000-0000-0000DE7B0000}"/>
    <cellStyle name="Normal 5 23 4 2 4 5" xfId="31716" xr:uid="{00000000-0005-0000-0000-0000DF7B0000}"/>
    <cellStyle name="Normal 5 23 4 2 4 6" xfId="31717" xr:uid="{00000000-0005-0000-0000-0000E07B0000}"/>
    <cellStyle name="Normal 5 23 4 2 4 7" xfId="31718" xr:uid="{00000000-0005-0000-0000-0000E17B0000}"/>
    <cellStyle name="Normal 5 23 4 2 4 8" xfId="31719" xr:uid="{00000000-0005-0000-0000-0000E27B0000}"/>
    <cellStyle name="Normal 5 23 4 2 5" xfId="31720" xr:uid="{00000000-0005-0000-0000-0000E37B0000}"/>
    <cellStyle name="Normal 5 23 4 2 5 2" xfId="31721" xr:uid="{00000000-0005-0000-0000-0000E47B0000}"/>
    <cellStyle name="Normal 5 23 4 2 5 3" xfId="31722" xr:uid="{00000000-0005-0000-0000-0000E57B0000}"/>
    <cellStyle name="Normal 5 23 4 2 5 4" xfId="31723" xr:uid="{00000000-0005-0000-0000-0000E67B0000}"/>
    <cellStyle name="Normal 5 23 4 2 5 5" xfId="31724" xr:uid="{00000000-0005-0000-0000-0000E77B0000}"/>
    <cellStyle name="Normal 5 23 4 2 5 6" xfId="31725" xr:uid="{00000000-0005-0000-0000-0000E87B0000}"/>
    <cellStyle name="Normal 5 23 4 2 5 7" xfId="31726" xr:uid="{00000000-0005-0000-0000-0000E97B0000}"/>
    <cellStyle name="Normal 5 23 4 2 5 8" xfId="31727" xr:uid="{00000000-0005-0000-0000-0000EA7B0000}"/>
    <cellStyle name="Normal 5 23 4 2 6" xfId="31728" xr:uid="{00000000-0005-0000-0000-0000EB7B0000}"/>
    <cellStyle name="Normal 5 23 4 2 7" xfId="31729" xr:uid="{00000000-0005-0000-0000-0000EC7B0000}"/>
    <cellStyle name="Normal 5 23 4 2 8" xfId="31730" xr:uid="{00000000-0005-0000-0000-0000ED7B0000}"/>
    <cellStyle name="Normal 5 23 4 2 9" xfId="31731" xr:uid="{00000000-0005-0000-0000-0000EE7B0000}"/>
    <cellStyle name="Normal 5 23 4 20" xfId="31732" xr:uid="{00000000-0005-0000-0000-0000EF7B0000}"/>
    <cellStyle name="Normal 5 23 4 21" xfId="31733" xr:uid="{00000000-0005-0000-0000-0000F07B0000}"/>
    <cellStyle name="Normal 5 23 4 22" xfId="31734" xr:uid="{00000000-0005-0000-0000-0000F17B0000}"/>
    <cellStyle name="Normal 5 23 4 23" xfId="31735" xr:uid="{00000000-0005-0000-0000-0000F27B0000}"/>
    <cellStyle name="Normal 5 23 4 24" xfId="31736" xr:uid="{00000000-0005-0000-0000-0000F37B0000}"/>
    <cellStyle name="Normal 5 23 4 3" xfId="31737" xr:uid="{00000000-0005-0000-0000-0000F47B0000}"/>
    <cellStyle name="Normal 5 23 4 3 10" xfId="31738" xr:uid="{00000000-0005-0000-0000-0000F57B0000}"/>
    <cellStyle name="Normal 5 23 4 3 11" xfId="31739" xr:uid="{00000000-0005-0000-0000-0000F67B0000}"/>
    <cellStyle name="Normal 5 23 4 3 12" xfId="31740" xr:uid="{00000000-0005-0000-0000-0000F77B0000}"/>
    <cellStyle name="Normal 5 23 4 3 2" xfId="31741" xr:uid="{00000000-0005-0000-0000-0000F87B0000}"/>
    <cellStyle name="Normal 5 23 4 3 2 2" xfId="31742" xr:uid="{00000000-0005-0000-0000-0000F97B0000}"/>
    <cellStyle name="Normal 5 23 4 3 2 3" xfId="31743" xr:uid="{00000000-0005-0000-0000-0000FA7B0000}"/>
    <cellStyle name="Normal 5 23 4 3 2 4" xfId="31744" xr:uid="{00000000-0005-0000-0000-0000FB7B0000}"/>
    <cellStyle name="Normal 5 23 4 3 2 5" xfId="31745" xr:uid="{00000000-0005-0000-0000-0000FC7B0000}"/>
    <cellStyle name="Normal 5 23 4 3 2 6" xfId="31746" xr:uid="{00000000-0005-0000-0000-0000FD7B0000}"/>
    <cellStyle name="Normal 5 23 4 3 2 7" xfId="31747" xr:uid="{00000000-0005-0000-0000-0000FE7B0000}"/>
    <cellStyle name="Normal 5 23 4 3 2 8" xfId="31748" xr:uid="{00000000-0005-0000-0000-0000FF7B0000}"/>
    <cellStyle name="Normal 5 23 4 3 3" xfId="31749" xr:uid="{00000000-0005-0000-0000-0000007C0000}"/>
    <cellStyle name="Normal 5 23 4 3 3 2" xfId="31750" xr:uid="{00000000-0005-0000-0000-0000017C0000}"/>
    <cellStyle name="Normal 5 23 4 3 3 3" xfId="31751" xr:uid="{00000000-0005-0000-0000-0000027C0000}"/>
    <cellStyle name="Normal 5 23 4 3 3 4" xfId="31752" xr:uid="{00000000-0005-0000-0000-0000037C0000}"/>
    <cellStyle name="Normal 5 23 4 3 3 5" xfId="31753" xr:uid="{00000000-0005-0000-0000-0000047C0000}"/>
    <cellStyle name="Normal 5 23 4 3 3 6" xfId="31754" xr:uid="{00000000-0005-0000-0000-0000057C0000}"/>
    <cellStyle name="Normal 5 23 4 3 3 7" xfId="31755" xr:uid="{00000000-0005-0000-0000-0000067C0000}"/>
    <cellStyle name="Normal 5 23 4 3 3 8" xfId="31756" xr:uid="{00000000-0005-0000-0000-0000077C0000}"/>
    <cellStyle name="Normal 5 23 4 3 4" xfId="31757" xr:uid="{00000000-0005-0000-0000-0000087C0000}"/>
    <cellStyle name="Normal 5 23 4 3 4 2" xfId="31758" xr:uid="{00000000-0005-0000-0000-0000097C0000}"/>
    <cellStyle name="Normal 5 23 4 3 4 3" xfId="31759" xr:uid="{00000000-0005-0000-0000-00000A7C0000}"/>
    <cellStyle name="Normal 5 23 4 3 4 4" xfId="31760" xr:uid="{00000000-0005-0000-0000-00000B7C0000}"/>
    <cellStyle name="Normal 5 23 4 3 4 5" xfId="31761" xr:uid="{00000000-0005-0000-0000-00000C7C0000}"/>
    <cellStyle name="Normal 5 23 4 3 4 6" xfId="31762" xr:uid="{00000000-0005-0000-0000-00000D7C0000}"/>
    <cellStyle name="Normal 5 23 4 3 4 7" xfId="31763" xr:uid="{00000000-0005-0000-0000-00000E7C0000}"/>
    <cellStyle name="Normal 5 23 4 3 4 8" xfId="31764" xr:uid="{00000000-0005-0000-0000-00000F7C0000}"/>
    <cellStyle name="Normal 5 23 4 3 5" xfId="31765" xr:uid="{00000000-0005-0000-0000-0000107C0000}"/>
    <cellStyle name="Normal 5 23 4 3 5 2" xfId="31766" xr:uid="{00000000-0005-0000-0000-0000117C0000}"/>
    <cellStyle name="Normal 5 23 4 3 5 3" xfId="31767" xr:uid="{00000000-0005-0000-0000-0000127C0000}"/>
    <cellStyle name="Normal 5 23 4 3 5 4" xfId="31768" xr:uid="{00000000-0005-0000-0000-0000137C0000}"/>
    <cellStyle name="Normal 5 23 4 3 5 5" xfId="31769" xr:uid="{00000000-0005-0000-0000-0000147C0000}"/>
    <cellStyle name="Normal 5 23 4 3 5 6" xfId="31770" xr:uid="{00000000-0005-0000-0000-0000157C0000}"/>
    <cellStyle name="Normal 5 23 4 3 5 7" xfId="31771" xr:uid="{00000000-0005-0000-0000-0000167C0000}"/>
    <cellStyle name="Normal 5 23 4 3 5 8" xfId="31772" xr:uid="{00000000-0005-0000-0000-0000177C0000}"/>
    <cellStyle name="Normal 5 23 4 3 6" xfId="31773" xr:uid="{00000000-0005-0000-0000-0000187C0000}"/>
    <cellStyle name="Normal 5 23 4 3 7" xfId="31774" xr:uid="{00000000-0005-0000-0000-0000197C0000}"/>
    <cellStyle name="Normal 5 23 4 3 8" xfId="31775" xr:uid="{00000000-0005-0000-0000-00001A7C0000}"/>
    <cellStyle name="Normal 5 23 4 3 9" xfId="31776" xr:uid="{00000000-0005-0000-0000-00001B7C0000}"/>
    <cellStyle name="Normal 5 23 4 4" xfId="31777" xr:uid="{00000000-0005-0000-0000-00001C7C0000}"/>
    <cellStyle name="Normal 5 23 4 4 10" xfId="31778" xr:uid="{00000000-0005-0000-0000-00001D7C0000}"/>
    <cellStyle name="Normal 5 23 4 4 11" xfId="31779" xr:uid="{00000000-0005-0000-0000-00001E7C0000}"/>
    <cellStyle name="Normal 5 23 4 4 12" xfId="31780" xr:uid="{00000000-0005-0000-0000-00001F7C0000}"/>
    <cellStyle name="Normal 5 23 4 4 2" xfId="31781" xr:uid="{00000000-0005-0000-0000-0000207C0000}"/>
    <cellStyle name="Normal 5 23 4 4 2 2" xfId="31782" xr:uid="{00000000-0005-0000-0000-0000217C0000}"/>
    <cellStyle name="Normal 5 23 4 4 2 3" xfId="31783" xr:uid="{00000000-0005-0000-0000-0000227C0000}"/>
    <cellStyle name="Normal 5 23 4 4 2 4" xfId="31784" xr:uid="{00000000-0005-0000-0000-0000237C0000}"/>
    <cellStyle name="Normal 5 23 4 4 2 5" xfId="31785" xr:uid="{00000000-0005-0000-0000-0000247C0000}"/>
    <cellStyle name="Normal 5 23 4 4 2 6" xfId="31786" xr:uid="{00000000-0005-0000-0000-0000257C0000}"/>
    <cellStyle name="Normal 5 23 4 4 2 7" xfId="31787" xr:uid="{00000000-0005-0000-0000-0000267C0000}"/>
    <cellStyle name="Normal 5 23 4 4 2 8" xfId="31788" xr:uid="{00000000-0005-0000-0000-0000277C0000}"/>
    <cellStyle name="Normal 5 23 4 4 3" xfId="31789" xr:uid="{00000000-0005-0000-0000-0000287C0000}"/>
    <cellStyle name="Normal 5 23 4 4 3 2" xfId="31790" xr:uid="{00000000-0005-0000-0000-0000297C0000}"/>
    <cellStyle name="Normal 5 23 4 4 3 3" xfId="31791" xr:uid="{00000000-0005-0000-0000-00002A7C0000}"/>
    <cellStyle name="Normal 5 23 4 4 3 4" xfId="31792" xr:uid="{00000000-0005-0000-0000-00002B7C0000}"/>
    <cellStyle name="Normal 5 23 4 4 3 5" xfId="31793" xr:uid="{00000000-0005-0000-0000-00002C7C0000}"/>
    <cellStyle name="Normal 5 23 4 4 3 6" xfId="31794" xr:uid="{00000000-0005-0000-0000-00002D7C0000}"/>
    <cellStyle name="Normal 5 23 4 4 3 7" xfId="31795" xr:uid="{00000000-0005-0000-0000-00002E7C0000}"/>
    <cellStyle name="Normal 5 23 4 4 3 8" xfId="31796" xr:uid="{00000000-0005-0000-0000-00002F7C0000}"/>
    <cellStyle name="Normal 5 23 4 4 4" xfId="31797" xr:uid="{00000000-0005-0000-0000-0000307C0000}"/>
    <cellStyle name="Normal 5 23 4 4 4 2" xfId="31798" xr:uid="{00000000-0005-0000-0000-0000317C0000}"/>
    <cellStyle name="Normal 5 23 4 4 4 3" xfId="31799" xr:uid="{00000000-0005-0000-0000-0000327C0000}"/>
    <cellStyle name="Normal 5 23 4 4 4 4" xfId="31800" xr:uid="{00000000-0005-0000-0000-0000337C0000}"/>
    <cellStyle name="Normal 5 23 4 4 4 5" xfId="31801" xr:uid="{00000000-0005-0000-0000-0000347C0000}"/>
    <cellStyle name="Normal 5 23 4 4 4 6" xfId="31802" xr:uid="{00000000-0005-0000-0000-0000357C0000}"/>
    <cellStyle name="Normal 5 23 4 4 4 7" xfId="31803" xr:uid="{00000000-0005-0000-0000-0000367C0000}"/>
    <cellStyle name="Normal 5 23 4 4 4 8" xfId="31804" xr:uid="{00000000-0005-0000-0000-0000377C0000}"/>
    <cellStyle name="Normal 5 23 4 4 5" xfId="31805" xr:uid="{00000000-0005-0000-0000-0000387C0000}"/>
    <cellStyle name="Normal 5 23 4 4 5 2" xfId="31806" xr:uid="{00000000-0005-0000-0000-0000397C0000}"/>
    <cellStyle name="Normal 5 23 4 4 5 3" xfId="31807" xr:uid="{00000000-0005-0000-0000-00003A7C0000}"/>
    <cellStyle name="Normal 5 23 4 4 5 4" xfId="31808" xr:uid="{00000000-0005-0000-0000-00003B7C0000}"/>
    <cellStyle name="Normal 5 23 4 4 5 5" xfId="31809" xr:uid="{00000000-0005-0000-0000-00003C7C0000}"/>
    <cellStyle name="Normal 5 23 4 4 5 6" xfId="31810" xr:uid="{00000000-0005-0000-0000-00003D7C0000}"/>
    <cellStyle name="Normal 5 23 4 4 5 7" xfId="31811" xr:uid="{00000000-0005-0000-0000-00003E7C0000}"/>
    <cellStyle name="Normal 5 23 4 4 5 8" xfId="31812" xr:uid="{00000000-0005-0000-0000-00003F7C0000}"/>
    <cellStyle name="Normal 5 23 4 4 6" xfId="31813" xr:uid="{00000000-0005-0000-0000-0000407C0000}"/>
    <cellStyle name="Normal 5 23 4 4 7" xfId="31814" xr:uid="{00000000-0005-0000-0000-0000417C0000}"/>
    <cellStyle name="Normal 5 23 4 4 8" xfId="31815" xr:uid="{00000000-0005-0000-0000-0000427C0000}"/>
    <cellStyle name="Normal 5 23 4 4 9" xfId="31816" xr:uid="{00000000-0005-0000-0000-0000437C0000}"/>
    <cellStyle name="Normal 5 23 4 5" xfId="31817" xr:uid="{00000000-0005-0000-0000-0000447C0000}"/>
    <cellStyle name="Normal 5 23 4 5 10" xfId="31818" xr:uid="{00000000-0005-0000-0000-0000457C0000}"/>
    <cellStyle name="Normal 5 23 4 5 11" xfId="31819" xr:uid="{00000000-0005-0000-0000-0000467C0000}"/>
    <cellStyle name="Normal 5 23 4 5 12" xfId="31820" xr:uid="{00000000-0005-0000-0000-0000477C0000}"/>
    <cellStyle name="Normal 5 23 4 5 2" xfId="31821" xr:uid="{00000000-0005-0000-0000-0000487C0000}"/>
    <cellStyle name="Normal 5 23 4 5 2 2" xfId="31822" xr:uid="{00000000-0005-0000-0000-0000497C0000}"/>
    <cellStyle name="Normal 5 23 4 5 2 3" xfId="31823" xr:uid="{00000000-0005-0000-0000-00004A7C0000}"/>
    <cellStyle name="Normal 5 23 4 5 2 4" xfId="31824" xr:uid="{00000000-0005-0000-0000-00004B7C0000}"/>
    <cellStyle name="Normal 5 23 4 5 2 5" xfId="31825" xr:uid="{00000000-0005-0000-0000-00004C7C0000}"/>
    <cellStyle name="Normal 5 23 4 5 2 6" xfId="31826" xr:uid="{00000000-0005-0000-0000-00004D7C0000}"/>
    <cellStyle name="Normal 5 23 4 5 2 7" xfId="31827" xr:uid="{00000000-0005-0000-0000-00004E7C0000}"/>
    <cellStyle name="Normal 5 23 4 5 2 8" xfId="31828" xr:uid="{00000000-0005-0000-0000-00004F7C0000}"/>
    <cellStyle name="Normal 5 23 4 5 3" xfId="31829" xr:uid="{00000000-0005-0000-0000-0000507C0000}"/>
    <cellStyle name="Normal 5 23 4 5 3 2" xfId="31830" xr:uid="{00000000-0005-0000-0000-0000517C0000}"/>
    <cellStyle name="Normal 5 23 4 5 3 3" xfId="31831" xr:uid="{00000000-0005-0000-0000-0000527C0000}"/>
    <cellStyle name="Normal 5 23 4 5 3 4" xfId="31832" xr:uid="{00000000-0005-0000-0000-0000537C0000}"/>
    <cellStyle name="Normal 5 23 4 5 3 5" xfId="31833" xr:uid="{00000000-0005-0000-0000-0000547C0000}"/>
    <cellStyle name="Normal 5 23 4 5 3 6" xfId="31834" xr:uid="{00000000-0005-0000-0000-0000557C0000}"/>
    <cellStyle name="Normal 5 23 4 5 3 7" xfId="31835" xr:uid="{00000000-0005-0000-0000-0000567C0000}"/>
    <cellStyle name="Normal 5 23 4 5 3 8" xfId="31836" xr:uid="{00000000-0005-0000-0000-0000577C0000}"/>
    <cellStyle name="Normal 5 23 4 5 4" xfId="31837" xr:uid="{00000000-0005-0000-0000-0000587C0000}"/>
    <cellStyle name="Normal 5 23 4 5 4 2" xfId="31838" xr:uid="{00000000-0005-0000-0000-0000597C0000}"/>
    <cellStyle name="Normal 5 23 4 5 4 3" xfId="31839" xr:uid="{00000000-0005-0000-0000-00005A7C0000}"/>
    <cellStyle name="Normal 5 23 4 5 4 4" xfId="31840" xr:uid="{00000000-0005-0000-0000-00005B7C0000}"/>
    <cellStyle name="Normal 5 23 4 5 4 5" xfId="31841" xr:uid="{00000000-0005-0000-0000-00005C7C0000}"/>
    <cellStyle name="Normal 5 23 4 5 4 6" xfId="31842" xr:uid="{00000000-0005-0000-0000-00005D7C0000}"/>
    <cellStyle name="Normal 5 23 4 5 4 7" xfId="31843" xr:uid="{00000000-0005-0000-0000-00005E7C0000}"/>
    <cellStyle name="Normal 5 23 4 5 4 8" xfId="31844" xr:uid="{00000000-0005-0000-0000-00005F7C0000}"/>
    <cellStyle name="Normal 5 23 4 5 5" xfId="31845" xr:uid="{00000000-0005-0000-0000-0000607C0000}"/>
    <cellStyle name="Normal 5 23 4 5 5 2" xfId="31846" xr:uid="{00000000-0005-0000-0000-0000617C0000}"/>
    <cellStyle name="Normal 5 23 4 5 5 3" xfId="31847" xr:uid="{00000000-0005-0000-0000-0000627C0000}"/>
    <cellStyle name="Normal 5 23 4 5 5 4" xfId="31848" xr:uid="{00000000-0005-0000-0000-0000637C0000}"/>
    <cellStyle name="Normal 5 23 4 5 5 5" xfId="31849" xr:uid="{00000000-0005-0000-0000-0000647C0000}"/>
    <cellStyle name="Normal 5 23 4 5 5 6" xfId="31850" xr:uid="{00000000-0005-0000-0000-0000657C0000}"/>
    <cellStyle name="Normal 5 23 4 5 5 7" xfId="31851" xr:uid="{00000000-0005-0000-0000-0000667C0000}"/>
    <cellStyle name="Normal 5 23 4 5 5 8" xfId="31852" xr:uid="{00000000-0005-0000-0000-0000677C0000}"/>
    <cellStyle name="Normal 5 23 4 5 6" xfId="31853" xr:uid="{00000000-0005-0000-0000-0000687C0000}"/>
    <cellStyle name="Normal 5 23 4 5 7" xfId="31854" xr:uid="{00000000-0005-0000-0000-0000697C0000}"/>
    <cellStyle name="Normal 5 23 4 5 8" xfId="31855" xr:uid="{00000000-0005-0000-0000-00006A7C0000}"/>
    <cellStyle name="Normal 5 23 4 5 9" xfId="31856" xr:uid="{00000000-0005-0000-0000-00006B7C0000}"/>
    <cellStyle name="Normal 5 23 4 6" xfId="31857" xr:uid="{00000000-0005-0000-0000-00006C7C0000}"/>
    <cellStyle name="Normal 5 23 4 6 10" xfId="31858" xr:uid="{00000000-0005-0000-0000-00006D7C0000}"/>
    <cellStyle name="Normal 5 23 4 6 11" xfId="31859" xr:uid="{00000000-0005-0000-0000-00006E7C0000}"/>
    <cellStyle name="Normal 5 23 4 6 12" xfId="31860" xr:uid="{00000000-0005-0000-0000-00006F7C0000}"/>
    <cellStyle name="Normal 5 23 4 6 2" xfId="31861" xr:uid="{00000000-0005-0000-0000-0000707C0000}"/>
    <cellStyle name="Normal 5 23 4 6 2 2" xfId="31862" xr:uid="{00000000-0005-0000-0000-0000717C0000}"/>
    <cellStyle name="Normal 5 23 4 6 2 3" xfId="31863" xr:uid="{00000000-0005-0000-0000-0000727C0000}"/>
    <cellStyle name="Normal 5 23 4 6 2 4" xfId="31864" xr:uid="{00000000-0005-0000-0000-0000737C0000}"/>
    <cellStyle name="Normal 5 23 4 6 2 5" xfId="31865" xr:uid="{00000000-0005-0000-0000-0000747C0000}"/>
    <cellStyle name="Normal 5 23 4 6 2 6" xfId="31866" xr:uid="{00000000-0005-0000-0000-0000757C0000}"/>
    <cellStyle name="Normal 5 23 4 6 2 7" xfId="31867" xr:uid="{00000000-0005-0000-0000-0000767C0000}"/>
    <cellStyle name="Normal 5 23 4 6 2 8" xfId="31868" xr:uid="{00000000-0005-0000-0000-0000777C0000}"/>
    <cellStyle name="Normal 5 23 4 6 3" xfId="31869" xr:uid="{00000000-0005-0000-0000-0000787C0000}"/>
    <cellStyle name="Normal 5 23 4 6 3 2" xfId="31870" xr:uid="{00000000-0005-0000-0000-0000797C0000}"/>
    <cellStyle name="Normal 5 23 4 6 3 3" xfId="31871" xr:uid="{00000000-0005-0000-0000-00007A7C0000}"/>
    <cellStyle name="Normal 5 23 4 6 3 4" xfId="31872" xr:uid="{00000000-0005-0000-0000-00007B7C0000}"/>
    <cellStyle name="Normal 5 23 4 6 3 5" xfId="31873" xr:uid="{00000000-0005-0000-0000-00007C7C0000}"/>
    <cellStyle name="Normal 5 23 4 6 3 6" xfId="31874" xr:uid="{00000000-0005-0000-0000-00007D7C0000}"/>
    <cellStyle name="Normal 5 23 4 6 3 7" xfId="31875" xr:uid="{00000000-0005-0000-0000-00007E7C0000}"/>
    <cellStyle name="Normal 5 23 4 6 3 8" xfId="31876" xr:uid="{00000000-0005-0000-0000-00007F7C0000}"/>
    <cellStyle name="Normal 5 23 4 6 4" xfId="31877" xr:uid="{00000000-0005-0000-0000-0000807C0000}"/>
    <cellStyle name="Normal 5 23 4 6 4 2" xfId="31878" xr:uid="{00000000-0005-0000-0000-0000817C0000}"/>
    <cellStyle name="Normal 5 23 4 6 4 3" xfId="31879" xr:uid="{00000000-0005-0000-0000-0000827C0000}"/>
    <cellStyle name="Normal 5 23 4 6 4 4" xfId="31880" xr:uid="{00000000-0005-0000-0000-0000837C0000}"/>
    <cellStyle name="Normal 5 23 4 6 4 5" xfId="31881" xr:uid="{00000000-0005-0000-0000-0000847C0000}"/>
    <cellStyle name="Normal 5 23 4 6 4 6" xfId="31882" xr:uid="{00000000-0005-0000-0000-0000857C0000}"/>
    <cellStyle name="Normal 5 23 4 6 4 7" xfId="31883" xr:uid="{00000000-0005-0000-0000-0000867C0000}"/>
    <cellStyle name="Normal 5 23 4 6 4 8" xfId="31884" xr:uid="{00000000-0005-0000-0000-0000877C0000}"/>
    <cellStyle name="Normal 5 23 4 6 5" xfId="31885" xr:uid="{00000000-0005-0000-0000-0000887C0000}"/>
    <cellStyle name="Normal 5 23 4 6 5 2" xfId="31886" xr:uid="{00000000-0005-0000-0000-0000897C0000}"/>
    <cellStyle name="Normal 5 23 4 6 5 3" xfId="31887" xr:uid="{00000000-0005-0000-0000-00008A7C0000}"/>
    <cellStyle name="Normal 5 23 4 6 5 4" xfId="31888" xr:uid="{00000000-0005-0000-0000-00008B7C0000}"/>
    <cellStyle name="Normal 5 23 4 6 5 5" xfId="31889" xr:uid="{00000000-0005-0000-0000-00008C7C0000}"/>
    <cellStyle name="Normal 5 23 4 6 5 6" xfId="31890" xr:uid="{00000000-0005-0000-0000-00008D7C0000}"/>
    <cellStyle name="Normal 5 23 4 6 5 7" xfId="31891" xr:uid="{00000000-0005-0000-0000-00008E7C0000}"/>
    <cellStyle name="Normal 5 23 4 6 5 8" xfId="31892" xr:uid="{00000000-0005-0000-0000-00008F7C0000}"/>
    <cellStyle name="Normal 5 23 4 6 6" xfId="31893" xr:uid="{00000000-0005-0000-0000-0000907C0000}"/>
    <cellStyle name="Normal 5 23 4 6 7" xfId="31894" xr:uid="{00000000-0005-0000-0000-0000917C0000}"/>
    <cellStyle name="Normal 5 23 4 6 8" xfId="31895" xr:uid="{00000000-0005-0000-0000-0000927C0000}"/>
    <cellStyle name="Normal 5 23 4 6 9" xfId="31896" xr:uid="{00000000-0005-0000-0000-0000937C0000}"/>
    <cellStyle name="Normal 5 23 4 7" xfId="31897" xr:uid="{00000000-0005-0000-0000-0000947C0000}"/>
    <cellStyle name="Normal 5 23 4 7 10" xfId="31898" xr:uid="{00000000-0005-0000-0000-0000957C0000}"/>
    <cellStyle name="Normal 5 23 4 7 11" xfId="31899" xr:uid="{00000000-0005-0000-0000-0000967C0000}"/>
    <cellStyle name="Normal 5 23 4 7 12" xfId="31900" xr:uid="{00000000-0005-0000-0000-0000977C0000}"/>
    <cellStyle name="Normal 5 23 4 7 2" xfId="31901" xr:uid="{00000000-0005-0000-0000-0000987C0000}"/>
    <cellStyle name="Normal 5 23 4 7 2 2" xfId="31902" xr:uid="{00000000-0005-0000-0000-0000997C0000}"/>
    <cellStyle name="Normal 5 23 4 7 2 3" xfId="31903" xr:uid="{00000000-0005-0000-0000-00009A7C0000}"/>
    <cellStyle name="Normal 5 23 4 7 2 4" xfId="31904" xr:uid="{00000000-0005-0000-0000-00009B7C0000}"/>
    <cellStyle name="Normal 5 23 4 7 2 5" xfId="31905" xr:uid="{00000000-0005-0000-0000-00009C7C0000}"/>
    <cellStyle name="Normal 5 23 4 7 2 6" xfId="31906" xr:uid="{00000000-0005-0000-0000-00009D7C0000}"/>
    <cellStyle name="Normal 5 23 4 7 2 7" xfId="31907" xr:uid="{00000000-0005-0000-0000-00009E7C0000}"/>
    <cellStyle name="Normal 5 23 4 7 2 8" xfId="31908" xr:uid="{00000000-0005-0000-0000-00009F7C0000}"/>
    <cellStyle name="Normal 5 23 4 7 3" xfId="31909" xr:uid="{00000000-0005-0000-0000-0000A07C0000}"/>
    <cellStyle name="Normal 5 23 4 7 3 2" xfId="31910" xr:uid="{00000000-0005-0000-0000-0000A17C0000}"/>
    <cellStyle name="Normal 5 23 4 7 3 3" xfId="31911" xr:uid="{00000000-0005-0000-0000-0000A27C0000}"/>
    <cellStyle name="Normal 5 23 4 7 3 4" xfId="31912" xr:uid="{00000000-0005-0000-0000-0000A37C0000}"/>
    <cellStyle name="Normal 5 23 4 7 3 5" xfId="31913" xr:uid="{00000000-0005-0000-0000-0000A47C0000}"/>
    <cellStyle name="Normal 5 23 4 7 3 6" xfId="31914" xr:uid="{00000000-0005-0000-0000-0000A57C0000}"/>
    <cellStyle name="Normal 5 23 4 7 3 7" xfId="31915" xr:uid="{00000000-0005-0000-0000-0000A67C0000}"/>
    <cellStyle name="Normal 5 23 4 7 3 8" xfId="31916" xr:uid="{00000000-0005-0000-0000-0000A77C0000}"/>
    <cellStyle name="Normal 5 23 4 7 4" xfId="31917" xr:uid="{00000000-0005-0000-0000-0000A87C0000}"/>
    <cellStyle name="Normal 5 23 4 7 4 2" xfId="31918" xr:uid="{00000000-0005-0000-0000-0000A97C0000}"/>
    <cellStyle name="Normal 5 23 4 7 4 3" xfId="31919" xr:uid="{00000000-0005-0000-0000-0000AA7C0000}"/>
    <cellStyle name="Normal 5 23 4 7 4 4" xfId="31920" xr:uid="{00000000-0005-0000-0000-0000AB7C0000}"/>
    <cellStyle name="Normal 5 23 4 7 4 5" xfId="31921" xr:uid="{00000000-0005-0000-0000-0000AC7C0000}"/>
    <cellStyle name="Normal 5 23 4 7 4 6" xfId="31922" xr:uid="{00000000-0005-0000-0000-0000AD7C0000}"/>
    <cellStyle name="Normal 5 23 4 7 4 7" xfId="31923" xr:uid="{00000000-0005-0000-0000-0000AE7C0000}"/>
    <cellStyle name="Normal 5 23 4 7 4 8" xfId="31924" xr:uid="{00000000-0005-0000-0000-0000AF7C0000}"/>
    <cellStyle name="Normal 5 23 4 7 5" xfId="31925" xr:uid="{00000000-0005-0000-0000-0000B07C0000}"/>
    <cellStyle name="Normal 5 23 4 7 5 2" xfId="31926" xr:uid="{00000000-0005-0000-0000-0000B17C0000}"/>
    <cellStyle name="Normal 5 23 4 7 5 3" xfId="31927" xr:uid="{00000000-0005-0000-0000-0000B27C0000}"/>
    <cellStyle name="Normal 5 23 4 7 5 4" xfId="31928" xr:uid="{00000000-0005-0000-0000-0000B37C0000}"/>
    <cellStyle name="Normal 5 23 4 7 5 5" xfId="31929" xr:uid="{00000000-0005-0000-0000-0000B47C0000}"/>
    <cellStyle name="Normal 5 23 4 7 5 6" xfId="31930" xr:uid="{00000000-0005-0000-0000-0000B57C0000}"/>
    <cellStyle name="Normal 5 23 4 7 5 7" xfId="31931" xr:uid="{00000000-0005-0000-0000-0000B67C0000}"/>
    <cellStyle name="Normal 5 23 4 7 5 8" xfId="31932" xr:uid="{00000000-0005-0000-0000-0000B77C0000}"/>
    <cellStyle name="Normal 5 23 4 7 6" xfId="31933" xr:uid="{00000000-0005-0000-0000-0000B87C0000}"/>
    <cellStyle name="Normal 5 23 4 7 7" xfId="31934" xr:uid="{00000000-0005-0000-0000-0000B97C0000}"/>
    <cellStyle name="Normal 5 23 4 7 8" xfId="31935" xr:uid="{00000000-0005-0000-0000-0000BA7C0000}"/>
    <cellStyle name="Normal 5 23 4 7 9" xfId="31936" xr:uid="{00000000-0005-0000-0000-0000BB7C0000}"/>
    <cellStyle name="Normal 5 23 4 8" xfId="31937" xr:uid="{00000000-0005-0000-0000-0000BC7C0000}"/>
    <cellStyle name="Normal 5 23 4 8 10" xfId="31938" xr:uid="{00000000-0005-0000-0000-0000BD7C0000}"/>
    <cellStyle name="Normal 5 23 4 8 11" xfId="31939" xr:uid="{00000000-0005-0000-0000-0000BE7C0000}"/>
    <cellStyle name="Normal 5 23 4 8 12" xfId="31940" xr:uid="{00000000-0005-0000-0000-0000BF7C0000}"/>
    <cellStyle name="Normal 5 23 4 8 2" xfId="31941" xr:uid="{00000000-0005-0000-0000-0000C07C0000}"/>
    <cellStyle name="Normal 5 23 4 8 2 2" xfId="31942" xr:uid="{00000000-0005-0000-0000-0000C17C0000}"/>
    <cellStyle name="Normal 5 23 4 8 2 3" xfId="31943" xr:uid="{00000000-0005-0000-0000-0000C27C0000}"/>
    <cellStyle name="Normal 5 23 4 8 2 4" xfId="31944" xr:uid="{00000000-0005-0000-0000-0000C37C0000}"/>
    <cellStyle name="Normal 5 23 4 8 2 5" xfId="31945" xr:uid="{00000000-0005-0000-0000-0000C47C0000}"/>
    <cellStyle name="Normal 5 23 4 8 2 6" xfId="31946" xr:uid="{00000000-0005-0000-0000-0000C57C0000}"/>
    <cellStyle name="Normal 5 23 4 8 2 7" xfId="31947" xr:uid="{00000000-0005-0000-0000-0000C67C0000}"/>
    <cellStyle name="Normal 5 23 4 8 2 8" xfId="31948" xr:uid="{00000000-0005-0000-0000-0000C77C0000}"/>
    <cellStyle name="Normal 5 23 4 8 3" xfId="31949" xr:uid="{00000000-0005-0000-0000-0000C87C0000}"/>
    <cellStyle name="Normal 5 23 4 8 3 2" xfId="31950" xr:uid="{00000000-0005-0000-0000-0000C97C0000}"/>
    <cellStyle name="Normal 5 23 4 8 3 3" xfId="31951" xr:uid="{00000000-0005-0000-0000-0000CA7C0000}"/>
    <cellStyle name="Normal 5 23 4 8 3 4" xfId="31952" xr:uid="{00000000-0005-0000-0000-0000CB7C0000}"/>
    <cellStyle name="Normal 5 23 4 8 3 5" xfId="31953" xr:uid="{00000000-0005-0000-0000-0000CC7C0000}"/>
    <cellStyle name="Normal 5 23 4 8 3 6" xfId="31954" xr:uid="{00000000-0005-0000-0000-0000CD7C0000}"/>
    <cellStyle name="Normal 5 23 4 8 3 7" xfId="31955" xr:uid="{00000000-0005-0000-0000-0000CE7C0000}"/>
    <cellStyle name="Normal 5 23 4 8 3 8" xfId="31956" xr:uid="{00000000-0005-0000-0000-0000CF7C0000}"/>
    <cellStyle name="Normal 5 23 4 8 4" xfId="31957" xr:uid="{00000000-0005-0000-0000-0000D07C0000}"/>
    <cellStyle name="Normal 5 23 4 8 4 2" xfId="31958" xr:uid="{00000000-0005-0000-0000-0000D17C0000}"/>
    <cellStyle name="Normal 5 23 4 8 4 3" xfId="31959" xr:uid="{00000000-0005-0000-0000-0000D27C0000}"/>
    <cellStyle name="Normal 5 23 4 8 4 4" xfId="31960" xr:uid="{00000000-0005-0000-0000-0000D37C0000}"/>
    <cellStyle name="Normal 5 23 4 8 4 5" xfId="31961" xr:uid="{00000000-0005-0000-0000-0000D47C0000}"/>
    <cellStyle name="Normal 5 23 4 8 4 6" xfId="31962" xr:uid="{00000000-0005-0000-0000-0000D57C0000}"/>
    <cellStyle name="Normal 5 23 4 8 4 7" xfId="31963" xr:uid="{00000000-0005-0000-0000-0000D67C0000}"/>
    <cellStyle name="Normal 5 23 4 8 4 8" xfId="31964" xr:uid="{00000000-0005-0000-0000-0000D77C0000}"/>
    <cellStyle name="Normal 5 23 4 8 5" xfId="31965" xr:uid="{00000000-0005-0000-0000-0000D87C0000}"/>
    <cellStyle name="Normal 5 23 4 8 5 2" xfId="31966" xr:uid="{00000000-0005-0000-0000-0000D97C0000}"/>
    <cellStyle name="Normal 5 23 4 8 5 3" xfId="31967" xr:uid="{00000000-0005-0000-0000-0000DA7C0000}"/>
    <cellStyle name="Normal 5 23 4 8 5 4" xfId="31968" xr:uid="{00000000-0005-0000-0000-0000DB7C0000}"/>
    <cellStyle name="Normal 5 23 4 8 5 5" xfId="31969" xr:uid="{00000000-0005-0000-0000-0000DC7C0000}"/>
    <cellStyle name="Normal 5 23 4 8 5 6" xfId="31970" xr:uid="{00000000-0005-0000-0000-0000DD7C0000}"/>
    <cellStyle name="Normal 5 23 4 8 5 7" xfId="31971" xr:uid="{00000000-0005-0000-0000-0000DE7C0000}"/>
    <cellStyle name="Normal 5 23 4 8 5 8" xfId="31972" xr:uid="{00000000-0005-0000-0000-0000DF7C0000}"/>
    <cellStyle name="Normal 5 23 4 8 6" xfId="31973" xr:uid="{00000000-0005-0000-0000-0000E07C0000}"/>
    <cellStyle name="Normal 5 23 4 8 7" xfId="31974" xr:uid="{00000000-0005-0000-0000-0000E17C0000}"/>
    <cellStyle name="Normal 5 23 4 8 8" xfId="31975" xr:uid="{00000000-0005-0000-0000-0000E27C0000}"/>
    <cellStyle name="Normal 5 23 4 8 9" xfId="31976" xr:uid="{00000000-0005-0000-0000-0000E37C0000}"/>
    <cellStyle name="Normal 5 23 4 9" xfId="31977" xr:uid="{00000000-0005-0000-0000-0000E47C0000}"/>
    <cellStyle name="Normal 5 23 4 9 10" xfId="31978" xr:uid="{00000000-0005-0000-0000-0000E57C0000}"/>
    <cellStyle name="Normal 5 23 4 9 11" xfId="31979" xr:uid="{00000000-0005-0000-0000-0000E67C0000}"/>
    <cellStyle name="Normal 5 23 4 9 12" xfId="31980" xr:uid="{00000000-0005-0000-0000-0000E77C0000}"/>
    <cellStyle name="Normal 5 23 4 9 2" xfId="31981" xr:uid="{00000000-0005-0000-0000-0000E87C0000}"/>
    <cellStyle name="Normal 5 23 4 9 2 2" xfId="31982" xr:uid="{00000000-0005-0000-0000-0000E97C0000}"/>
    <cellStyle name="Normal 5 23 4 9 2 3" xfId="31983" xr:uid="{00000000-0005-0000-0000-0000EA7C0000}"/>
    <cellStyle name="Normal 5 23 4 9 2 4" xfId="31984" xr:uid="{00000000-0005-0000-0000-0000EB7C0000}"/>
    <cellStyle name="Normal 5 23 4 9 2 5" xfId="31985" xr:uid="{00000000-0005-0000-0000-0000EC7C0000}"/>
    <cellStyle name="Normal 5 23 4 9 2 6" xfId="31986" xr:uid="{00000000-0005-0000-0000-0000ED7C0000}"/>
    <cellStyle name="Normal 5 23 4 9 2 7" xfId="31987" xr:uid="{00000000-0005-0000-0000-0000EE7C0000}"/>
    <cellStyle name="Normal 5 23 4 9 2 8" xfId="31988" xr:uid="{00000000-0005-0000-0000-0000EF7C0000}"/>
    <cellStyle name="Normal 5 23 4 9 3" xfId="31989" xr:uid="{00000000-0005-0000-0000-0000F07C0000}"/>
    <cellStyle name="Normal 5 23 4 9 3 2" xfId="31990" xr:uid="{00000000-0005-0000-0000-0000F17C0000}"/>
    <cellStyle name="Normal 5 23 4 9 3 3" xfId="31991" xr:uid="{00000000-0005-0000-0000-0000F27C0000}"/>
    <cellStyle name="Normal 5 23 4 9 3 4" xfId="31992" xr:uid="{00000000-0005-0000-0000-0000F37C0000}"/>
    <cellStyle name="Normal 5 23 4 9 3 5" xfId="31993" xr:uid="{00000000-0005-0000-0000-0000F47C0000}"/>
    <cellStyle name="Normal 5 23 4 9 3 6" xfId="31994" xr:uid="{00000000-0005-0000-0000-0000F57C0000}"/>
    <cellStyle name="Normal 5 23 4 9 3 7" xfId="31995" xr:uid="{00000000-0005-0000-0000-0000F67C0000}"/>
    <cellStyle name="Normal 5 23 4 9 3 8" xfId="31996" xr:uid="{00000000-0005-0000-0000-0000F77C0000}"/>
    <cellStyle name="Normal 5 23 4 9 4" xfId="31997" xr:uid="{00000000-0005-0000-0000-0000F87C0000}"/>
    <cellStyle name="Normal 5 23 4 9 4 2" xfId="31998" xr:uid="{00000000-0005-0000-0000-0000F97C0000}"/>
    <cellStyle name="Normal 5 23 4 9 4 3" xfId="31999" xr:uid="{00000000-0005-0000-0000-0000FA7C0000}"/>
    <cellStyle name="Normal 5 23 4 9 4 4" xfId="32000" xr:uid="{00000000-0005-0000-0000-0000FB7C0000}"/>
    <cellStyle name="Normal 5 23 4 9 4 5" xfId="32001" xr:uid="{00000000-0005-0000-0000-0000FC7C0000}"/>
    <cellStyle name="Normal 5 23 4 9 4 6" xfId="32002" xr:uid="{00000000-0005-0000-0000-0000FD7C0000}"/>
    <cellStyle name="Normal 5 23 4 9 4 7" xfId="32003" xr:uid="{00000000-0005-0000-0000-0000FE7C0000}"/>
    <cellStyle name="Normal 5 23 4 9 4 8" xfId="32004" xr:uid="{00000000-0005-0000-0000-0000FF7C0000}"/>
    <cellStyle name="Normal 5 23 4 9 5" xfId="32005" xr:uid="{00000000-0005-0000-0000-0000007D0000}"/>
    <cellStyle name="Normal 5 23 4 9 5 2" xfId="32006" xr:uid="{00000000-0005-0000-0000-0000017D0000}"/>
    <cellStyle name="Normal 5 23 4 9 5 3" xfId="32007" xr:uid="{00000000-0005-0000-0000-0000027D0000}"/>
    <cellStyle name="Normal 5 23 4 9 5 4" xfId="32008" xr:uid="{00000000-0005-0000-0000-0000037D0000}"/>
    <cellStyle name="Normal 5 23 4 9 5 5" xfId="32009" xr:uid="{00000000-0005-0000-0000-0000047D0000}"/>
    <cellStyle name="Normal 5 23 4 9 5 6" xfId="32010" xr:uid="{00000000-0005-0000-0000-0000057D0000}"/>
    <cellStyle name="Normal 5 23 4 9 5 7" xfId="32011" xr:uid="{00000000-0005-0000-0000-0000067D0000}"/>
    <cellStyle name="Normal 5 23 4 9 5 8" xfId="32012" xr:uid="{00000000-0005-0000-0000-0000077D0000}"/>
    <cellStyle name="Normal 5 23 4 9 6" xfId="32013" xr:uid="{00000000-0005-0000-0000-0000087D0000}"/>
    <cellStyle name="Normal 5 23 4 9 7" xfId="32014" xr:uid="{00000000-0005-0000-0000-0000097D0000}"/>
    <cellStyle name="Normal 5 23 4 9 8" xfId="32015" xr:uid="{00000000-0005-0000-0000-00000A7D0000}"/>
    <cellStyle name="Normal 5 23 4 9 9" xfId="32016" xr:uid="{00000000-0005-0000-0000-00000B7D0000}"/>
    <cellStyle name="Normal 5 23 5" xfId="32017" xr:uid="{00000000-0005-0000-0000-00000C7D0000}"/>
    <cellStyle name="Normal 5 23 5 10" xfId="32018" xr:uid="{00000000-0005-0000-0000-00000D7D0000}"/>
    <cellStyle name="Normal 5 23 5 11" xfId="32019" xr:uid="{00000000-0005-0000-0000-00000E7D0000}"/>
    <cellStyle name="Normal 5 23 5 12" xfId="32020" xr:uid="{00000000-0005-0000-0000-00000F7D0000}"/>
    <cellStyle name="Normal 5 23 5 2" xfId="32021" xr:uid="{00000000-0005-0000-0000-0000107D0000}"/>
    <cellStyle name="Normal 5 23 5 2 2" xfId="32022" xr:uid="{00000000-0005-0000-0000-0000117D0000}"/>
    <cellStyle name="Normal 5 23 5 2 3" xfId="32023" xr:uid="{00000000-0005-0000-0000-0000127D0000}"/>
    <cellStyle name="Normal 5 23 5 2 4" xfId="32024" xr:uid="{00000000-0005-0000-0000-0000137D0000}"/>
    <cellStyle name="Normal 5 23 5 2 5" xfId="32025" xr:uid="{00000000-0005-0000-0000-0000147D0000}"/>
    <cellStyle name="Normal 5 23 5 2 6" xfId="32026" xr:uid="{00000000-0005-0000-0000-0000157D0000}"/>
    <cellStyle name="Normal 5 23 5 2 7" xfId="32027" xr:uid="{00000000-0005-0000-0000-0000167D0000}"/>
    <cellStyle name="Normal 5 23 5 2 8" xfId="32028" xr:uid="{00000000-0005-0000-0000-0000177D0000}"/>
    <cellStyle name="Normal 5 23 5 3" xfId="32029" xr:uid="{00000000-0005-0000-0000-0000187D0000}"/>
    <cellStyle name="Normal 5 23 5 3 2" xfId="32030" xr:uid="{00000000-0005-0000-0000-0000197D0000}"/>
    <cellStyle name="Normal 5 23 5 3 3" xfId="32031" xr:uid="{00000000-0005-0000-0000-00001A7D0000}"/>
    <cellStyle name="Normal 5 23 5 3 4" xfId="32032" xr:uid="{00000000-0005-0000-0000-00001B7D0000}"/>
    <cellStyle name="Normal 5 23 5 3 5" xfId="32033" xr:uid="{00000000-0005-0000-0000-00001C7D0000}"/>
    <cellStyle name="Normal 5 23 5 3 6" xfId="32034" xr:uid="{00000000-0005-0000-0000-00001D7D0000}"/>
    <cellStyle name="Normal 5 23 5 3 7" xfId="32035" xr:uid="{00000000-0005-0000-0000-00001E7D0000}"/>
    <cellStyle name="Normal 5 23 5 3 8" xfId="32036" xr:uid="{00000000-0005-0000-0000-00001F7D0000}"/>
    <cellStyle name="Normal 5 23 5 4" xfId="32037" xr:uid="{00000000-0005-0000-0000-0000207D0000}"/>
    <cellStyle name="Normal 5 23 5 4 2" xfId="32038" xr:uid="{00000000-0005-0000-0000-0000217D0000}"/>
    <cellStyle name="Normal 5 23 5 4 3" xfId="32039" xr:uid="{00000000-0005-0000-0000-0000227D0000}"/>
    <cellStyle name="Normal 5 23 5 4 4" xfId="32040" xr:uid="{00000000-0005-0000-0000-0000237D0000}"/>
    <cellStyle name="Normal 5 23 5 4 5" xfId="32041" xr:uid="{00000000-0005-0000-0000-0000247D0000}"/>
    <cellStyle name="Normal 5 23 5 4 6" xfId="32042" xr:uid="{00000000-0005-0000-0000-0000257D0000}"/>
    <cellStyle name="Normal 5 23 5 4 7" xfId="32043" xr:uid="{00000000-0005-0000-0000-0000267D0000}"/>
    <cellStyle name="Normal 5 23 5 4 8" xfId="32044" xr:uid="{00000000-0005-0000-0000-0000277D0000}"/>
    <cellStyle name="Normal 5 23 5 5" xfId="32045" xr:uid="{00000000-0005-0000-0000-0000287D0000}"/>
    <cellStyle name="Normal 5 23 5 5 2" xfId="32046" xr:uid="{00000000-0005-0000-0000-0000297D0000}"/>
    <cellStyle name="Normal 5 23 5 5 3" xfId="32047" xr:uid="{00000000-0005-0000-0000-00002A7D0000}"/>
    <cellStyle name="Normal 5 23 5 5 4" xfId="32048" xr:uid="{00000000-0005-0000-0000-00002B7D0000}"/>
    <cellStyle name="Normal 5 23 5 5 5" xfId="32049" xr:uid="{00000000-0005-0000-0000-00002C7D0000}"/>
    <cellStyle name="Normal 5 23 5 5 6" xfId="32050" xr:uid="{00000000-0005-0000-0000-00002D7D0000}"/>
    <cellStyle name="Normal 5 23 5 5 7" xfId="32051" xr:uid="{00000000-0005-0000-0000-00002E7D0000}"/>
    <cellStyle name="Normal 5 23 5 5 8" xfId="32052" xr:uid="{00000000-0005-0000-0000-00002F7D0000}"/>
    <cellStyle name="Normal 5 23 5 6" xfId="32053" xr:uid="{00000000-0005-0000-0000-0000307D0000}"/>
    <cellStyle name="Normal 5 23 5 7" xfId="32054" xr:uid="{00000000-0005-0000-0000-0000317D0000}"/>
    <cellStyle name="Normal 5 23 5 8" xfId="32055" xr:uid="{00000000-0005-0000-0000-0000327D0000}"/>
    <cellStyle name="Normal 5 23 5 9" xfId="32056" xr:uid="{00000000-0005-0000-0000-0000337D0000}"/>
    <cellStyle name="Normal 5 23 6" xfId="32057" xr:uid="{00000000-0005-0000-0000-0000347D0000}"/>
    <cellStyle name="Normal 5 23 6 10" xfId="32058" xr:uid="{00000000-0005-0000-0000-0000357D0000}"/>
    <cellStyle name="Normal 5 23 6 11" xfId="32059" xr:uid="{00000000-0005-0000-0000-0000367D0000}"/>
    <cellStyle name="Normal 5 23 6 12" xfId="32060" xr:uid="{00000000-0005-0000-0000-0000377D0000}"/>
    <cellStyle name="Normal 5 23 6 2" xfId="32061" xr:uid="{00000000-0005-0000-0000-0000387D0000}"/>
    <cellStyle name="Normal 5 23 6 2 2" xfId="32062" xr:uid="{00000000-0005-0000-0000-0000397D0000}"/>
    <cellStyle name="Normal 5 23 6 2 3" xfId="32063" xr:uid="{00000000-0005-0000-0000-00003A7D0000}"/>
    <cellStyle name="Normal 5 23 6 2 4" xfId="32064" xr:uid="{00000000-0005-0000-0000-00003B7D0000}"/>
    <cellStyle name="Normal 5 23 6 2 5" xfId="32065" xr:uid="{00000000-0005-0000-0000-00003C7D0000}"/>
    <cellStyle name="Normal 5 23 6 2 6" xfId="32066" xr:uid="{00000000-0005-0000-0000-00003D7D0000}"/>
    <cellStyle name="Normal 5 23 6 2 7" xfId="32067" xr:uid="{00000000-0005-0000-0000-00003E7D0000}"/>
    <cellStyle name="Normal 5 23 6 2 8" xfId="32068" xr:uid="{00000000-0005-0000-0000-00003F7D0000}"/>
    <cellStyle name="Normal 5 23 6 3" xfId="32069" xr:uid="{00000000-0005-0000-0000-0000407D0000}"/>
    <cellStyle name="Normal 5 23 6 3 2" xfId="32070" xr:uid="{00000000-0005-0000-0000-0000417D0000}"/>
    <cellStyle name="Normal 5 23 6 3 3" xfId="32071" xr:uid="{00000000-0005-0000-0000-0000427D0000}"/>
    <cellStyle name="Normal 5 23 6 3 4" xfId="32072" xr:uid="{00000000-0005-0000-0000-0000437D0000}"/>
    <cellStyle name="Normal 5 23 6 3 5" xfId="32073" xr:uid="{00000000-0005-0000-0000-0000447D0000}"/>
    <cellStyle name="Normal 5 23 6 3 6" xfId="32074" xr:uid="{00000000-0005-0000-0000-0000457D0000}"/>
    <cellStyle name="Normal 5 23 6 3 7" xfId="32075" xr:uid="{00000000-0005-0000-0000-0000467D0000}"/>
    <cellStyle name="Normal 5 23 6 3 8" xfId="32076" xr:uid="{00000000-0005-0000-0000-0000477D0000}"/>
    <cellStyle name="Normal 5 23 6 4" xfId="32077" xr:uid="{00000000-0005-0000-0000-0000487D0000}"/>
    <cellStyle name="Normal 5 23 6 4 2" xfId="32078" xr:uid="{00000000-0005-0000-0000-0000497D0000}"/>
    <cellStyle name="Normal 5 23 6 4 3" xfId="32079" xr:uid="{00000000-0005-0000-0000-00004A7D0000}"/>
    <cellStyle name="Normal 5 23 6 4 4" xfId="32080" xr:uid="{00000000-0005-0000-0000-00004B7D0000}"/>
    <cellStyle name="Normal 5 23 6 4 5" xfId="32081" xr:uid="{00000000-0005-0000-0000-00004C7D0000}"/>
    <cellStyle name="Normal 5 23 6 4 6" xfId="32082" xr:uid="{00000000-0005-0000-0000-00004D7D0000}"/>
    <cellStyle name="Normal 5 23 6 4 7" xfId="32083" xr:uid="{00000000-0005-0000-0000-00004E7D0000}"/>
    <cellStyle name="Normal 5 23 6 4 8" xfId="32084" xr:uid="{00000000-0005-0000-0000-00004F7D0000}"/>
    <cellStyle name="Normal 5 23 6 5" xfId="32085" xr:uid="{00000000-0005-0000-0000-0000507D0000}"/>
    <cellStyle name="Normal 5 23 6 5 2" xfId="32086" xr:uid="{00000000-0005-0000-0000-0000517D0000}"/>
    <cellStyle name="Normal 5 23 6 5 3" xfId="32087" xr:uid="{00000000-0005-0000-0000-0000527D0000}"/>
    <cellStyle name="Normal 5 23 6 5 4" xfId="32088" xr:uid="{00000000-0005-0000-0000-0000537D0000}"/>
    <cellStyle name="Normal 5 23 6 5 5" xfId="32089" xr:uid="{00000000-0005-0000-0000-0000547D0000}"/>
    <cellStyle name="Normal 5 23 6 5 6" xfId="32090" xr:uid="{00000000-0005-0000-0000-0000557D0000}"/>
    <cellStyle name="Normal 5 23 6 5 7" xfId="32091" xr:uid="{00000000-0005-0000-0000-0000567D0000}"/>
    <cellStyle name="Normal 5 23 6 5 8" xfId="32092" xr:uid="{00000000-0005-0000-0000-0000577D0000}"/>
    <cellStyle name="Normal 5 23 6 6" xfId="32093" xr:uid="{00000000-0005-0000-0000-0000587D0000}"/>
    <cellStyle name="Normal 5 23 6 7" xfId="32094" xr:uid="{00000000-0005-0000-0000-0000597D0000}"/>
    <cellStyle name="Normal 5 23 6 8" xfId="32095" xr:uid="{00000000-0005-0000-0000-00005A7D0000}"/>
    <cellStyle name="Normal 5 23 6 9" xfId="32096" xr:uid="{00000000-0005-0000-0000-00005B7D0000}"/>
    <cellStyle name="Normal 5 23 7" xfId="32097" xr:uid="{00000000-0005-0000-0000-00005C7D0000}"/>
    <cellStyle name="Normal 5 23 7 10" xfId="32098" xr:uid="{00000000-0005-0000-0000-00005D7D0000}"/>
    <cellStyle name="Normal 5 23 7 11" xfId="32099" xr:uid="{00000000-0005-0000-0000-00005E7D0000}"/>
    <cellStyle name="Normal 5 23 7 12" xfId="32100" xr:uid="{00000000-0005-0000-0000-00005F7D0000}"/>
    <cellStyle name="Normal 5 23 7 2" xfId="32101" xr:uid="{00000000-0005-0000-0000-0000607D0000}"/>
    <cellStyle name="Normal 5 23 7 2 2" xfId="32102" xr:uid="{00000000-0005-0000-0000-0000617D0000}"/>
    <cellStyle name="Normal 5 23 7 2 3" xfId="32103" xr:uid="{00000000-0005-0000-0000-0000627D0000}"/>
    <cellStyle name="Normal 5 23 7 2 4" xfId="32104" xr:uid="{00000000-0005-0000-0000-0000637D0000}"/>
    <cellStyle name="Normal 5 23 7 2 5" xfId="32105" xr:uid="{00000000-0005-0000-0000-0000647D0000}"/>
    <cellStyle name="Normal 5 23 7 2 6" xfId="32106" xr:uid="{00000000-0005-0000-0000-0000657D0000}"/>
    <cellStyle name="Normal 5 23 7 2 7" xfId="32107" xr:uid="{00000000-0005-0000-0000-0000667D0000}"/>
    <cellStyle name="Normal 5 23 7 2 8" xfId="32108" xr:uid="{00000000-0005-0000-0000-0000677D0000}"/>
    <cellStyle name="Normal 5 23 7 3" xfId="32109" xr:uid="{00000000-0005-0000-0000-0000687D0000}"/>
    <cellStyle name="Normal 5 23 7 3 2" xfId="32110" xr:uid="{00000000-0005-0000-0000-0000697D0000}"/>
    <cellStyle name="Normal 5 23 7 3 3" xfId="32111" xr:uid="{00000000-0005-0000-0000-00006A7D0000}"/>
    <cellStyle name="Normal 5 23 7 3 4" xfId="32112" xr:uid="{00000000-0005-0000-0000-00006B7D0000}"/>
    <cellStyle name="Normal 5 23 7 3 5" xfId="32113" xr:uid="{00000000-0005-0000-0000-00006C7D0000}"/>
    <cellStyle name="Normal 5 23 7 3 6" xfId="32114" xr:uid="{00000000-0005-0000-0000-00006D7D0000}"/>
    <cellStyle name="Normal 5 23 7 3 7" xfId="32115" xr:uid="{00000000-0005-0000-0000-00006E7D0000}"/>
    <cellStyle name="Normal 5 23 7 3 8" xfId="32116" xr:uid="{00000000-0005-0000-0000-00006F7D0000}"/>
    <cellStyle name="Normal 5 23 7 4" xfId="32117" xr:uid="{00000000-0005-0000-0000-0000707D0000}"/>
    <cellStyle name="Normal 5 23 7 4 2" xfId="32118" xr:uid="{00000000-0005-0000-0000-0000717D0000}"/>
    <cellStyle name="Normal 5 23 7 4 3" xfId="32119" xr:uid="{00000000-0005-0000-0000-0000727D0000}"/>
    <cellStyle name="Normal 5 23 7 4 4" xfId="32120" xr:uid="{00000000-0005-0000-0000-0000737D0000}"/>
    <cellStyle name="Normal 5 23 7 4 5" xfId="32121" xr:uid="{00000000-0005-0000-0000-0000747D0000}"/>
    <cellStyle name="Normal 5 23 7 4 6" xfId="32122" xr:uid="{00000000-0005-0000-0000-0000757D0000}"/>
    <cellStyle name="Normal 5 23 7 4 7" xfId="32123" xr:uid="{00000000-0005-0000-0000-0000767D0000}"/>
    <cellStyle name="Normal 5 23 7 4 8" xfId="32124" xr:uid="{00000000-0005-0000-0000-0000777D0000}"/>
    <cellStyle name="Normal 5 23 7 5" xfId="32125" xr:uid="{00000000-0005-0000-0000-0000787D0000}"/>
    <cellStyle name="Normal 5 23 7 5 2" xfId="32126" xr:uid="{00000000-0005-0000-0000-0000797D0000}"/>
    <cellStyle name="Normal 5 23 7 5 3" xfId="32127" xr:uid="{00000000-0005-0000-0000-00007A7D0000}"/>
    <cellStyle name="Normal 5 23 7 5 4" xfId="32128" xr:uid="{00000000-0005-0000-0000-00007B7D0000}"/>
    <cellStyle name="Normal 5 23 7 5 5" xfId="32129" xr:uid="{00000000-0005-0000-0000-00007C7D0000}"/>
    <cellStyle name="Normal 5 23 7 5 6" xfId="32130" xr:uid="{00000000-0005-0000-0000-00007D7D0000}"/>
    <cellStyle name="Normal 5 23 7 5 7" xfId="32131" xr:uid="{00000000-0005-0000-0000-00007E7D0000}"/>
    <cellStyle name="Normal 5 23 7 5 8" xfId="32132" xr:uid="{00000000-0005-0000-0000-00007F7D0000}"/>
    <cellStyle name="Normal 5 23 7 6" xfId="32133" xr:uid="{00000000-0005-0000-0000-0000807D0000}"/>
    <cellStyle name="Normal 5 23 7 7" xfId="32134" xr:uid="{00000000-0005-0000-0000-0000817D0000}"/>
    <cellStyle name="Normal 5 23 7 8" xfId="32135" xr:uid="{00000000-0005-0000-0000-0000827D0000}"/>
    <cellStyle name="Normal 5 23 7 9" xfId="32136" xr:uid="{00000000-0005-0000-0000-0000837D0000}"/>
    <cellStyle name="Normal 5 23 8" xfId="32137" xr:uid="{00000000-0005-0000-0000-0000847D0000}"/>
    <cellStyle name="Normal 5 23 8 10" xfId="32138" xr:uid="{00000000-0005-0000-0000-0000857D0000}"/>
    <cellStyle name="Normal 5 23 8 11" xfId="32139" xr:uid="{00000000-0005-0000-0000-0000867D0000}"/>
    <cellStyle name="Normal 5 23 8 12" xfId="32140" xr:uid="{00000000-0005-0000-0000-0000877D0000}"/>
    <cellStyle name="Normal 5 23 8 2" xfId="32141" xr:uid="{00000000-0005-0000-0000-0000887D0000}"/>
    <cellStyle name="Normal 5 23 8 2 2" xfId="32142" xr:uid="{00000000-0005-0000-0000-0000897D0000}"/>
    <cellStyle name="Normal 5 23 8 2 3" xfId="32143" xr:uid="{00000000-0005-0000-0000-00008A7D0000}"/>
    <cellStyle name="Normal 5 23 8 2 4" xfId="32144" xr:uid="{00000000-0005-0000-0000-00008B7D0000}"/>
    <cellStyle name="Normal 5 23 8 2 5" xfId="32145" xr:uid="{00000000-0005-0000-0000-00008C7D0000}"/>
    <cellStyle name="Normal 5 23 8 2 6" xfId="32146" xr:uid="{00000000-0005-0000-0000-00008D7D0000}"/>
    <cellStyle name="Normal 5 23 8 2 7" xfId="32147" xr:uid="{00000000-0005-0000-0000-00008E7D0000}"/>
    <cellStyle name="Normal 5 23 8 2 8" xfId="32148" xr:uid="{00000000-0005-0000-0000-00008F7D0000}"/>
    <cellStyle name="Normal 5 23 8 3" xfId="32149" xr:uid="{00000000-0005-0000-0000-0000907D0000}"/>
    <cellStyle name="Normal 5 23 8 3 2" xfId="32150" xr:uid="{00000000-0005-0000-0000-0000917D0000}"/>
    <cellStyle name="Normal 5 23 8 3 3" xfId="32151" xr:uid="{00000000-0005-0000-0000-0000927D0000}"/>
    <cellStyle name="Normal 5 23 8 3 4" xfId="32152" xr:uid="{00000000-0005-0000-0000-0000937D0000}"/>
    <cellStyle name="Normal 5 23 8 3 5" xfId="32153" xr:uid="{00000000-0005-0000-0000-0000947D0000}"/>
    <cellStyle name="Normal 5 23 8 3 6" xfId="32154" xr:uid="{00000000-0005-0000-0000-0000957D0000}"/>
    <cellStyle name="Normal 5 23 8 3 7" xfId="32155" xr:uid="{00000000-0005-0000-0000-0000967D0000}"/>
    <cellStyle name="Normal 5 23 8 3 8" xfId="32156" xr:uid="{00000000-0005-0000-0000-0000977D0000}"/>
    <cellStyle name="Normal 5 23 8 4" xfId="32157" xr:uid="{00000000-0005-0000-0000-0000987D0000}"/>
    <cellStyle name="Normal 5 23 8 4 2" xfId="32158" xr:uid="{00000000-0005-0000-0000-0000997D0000}"/>
    <cellStyle name="Normal 5 23 8 4 3" xfId="32159" xr:uid="{00000000-0005-0000-0000-00009A7D0000}"/>
    <cellStyle name="Normal 5 23 8 4 4" xfId="32160" xr:uid="{00000000-0005-0000-0000-00009B7D0000}"/>
    <cellStyle name="Normal 5 23 8 4 5" xfId="32161" xr:uid="{00000000-0005-0000-0000-00009C7D0000}"/>
    <cellStyle name="Normal 5 23 8 4 6" xfId="32162" xr:uid="{00000000-0005-0000-0000-00009D7D0000}"/>
    <cellStyle name="Normal 5 23 8 4 7" xfId="32163" xr:uid="{00000000-0005-0000-0000-00009E7D0000}"/>
    <cellStyle name="Normal 5 23 8 4 8" xfId="32164" xr:uid="{00000000-0005-0000-0000-00009F7D0000}"/>
    <cellStyle name="Normal 5 23 8 5" xfId="32165" xr:uid="{00000000-0005-0000-0000-0000A07D0000}"/>
    <cellStyle name="Normal 5 23 8 5 2" xfId="32166" xr:uid="{00000000-0005-0000-0000-0000A17D0000}"/>
    <cellStyle name="Normal 5 23 8 5 3" xfId="32167" xr:uid="{00000000-0005-0000-0000-0000A27D0000}"/>
    <cellStyle name="Normal 5 23 8 5 4" xfId="32168" xr:uid="{00000000-0005-0000-0000-0000A37D0000}"/>
    <cellStyle name="Normal 5 23 8 5 5" xfId="32169" xr:uid="{00000000-0005-0000-0000-0000A47D0000}"/>
    <cellStyle name="Normal 5 23 8 5 6" xfId="32170" xr:uid="{00000000-0005-0000-0000-0000A57D0000}"/>
    <cellStyle name="Normal 5 23 8 5 7" xfId="32171" xr:uid="{00000000-0005-0000-0000-0000A67D0000}"/>
    <cellStyle name="Normal 5 23 8 5 8" xfId="32172" xr:uid="{00000000-0005-0000-0000-0000A77D0000}"/>
    <cellStyle name="Normal 5 23 8 6" xfId="32173" xr:uid="{00000000-0005-0000-0000-0000A87D0000}"/>
    <cellStyle name="Normal 5 23 8 7" xfId="32174" xr:uid="{00000000-0005-0000-0000-0000A97D0000}"/>
    <cellStyle name="Normal 5 23 8 8" xfId="32175" xr:uid="{00000000-0005-0000-0000-0000AA7D0000}"/>
    <cellStyle name="Normal 5 23 8 9" xfId="32176" xr:uid="{00000000-0005-0000-0000-0000AB7D0000}"/>
    <cellStyle name="Normal 5 23 9" xfId="32177" xr:uid="{00000000-0005-0000-0000-0000AC7D0000}"/>
    <cellStyle name="Normal 5 23 9 10" xfId="32178" xr:uid="{00000000-0005-0000-0000-0000AD7D0000}"/>
    <cellStyle name="Normal 5 23 9 11" xfId="32179" xr:uid="{00000000-0005-0000-0000-0000AE7D0000}"/>
    <cellStyle name="Normal 5 23 9 12" xfId="32180" xr:uid="{00000000-0005-0000-0000-0000AF7D0000}"/>
    <cellStyle name="Normal 5 23 9 2" xfId="32181" xr:uid="{00000000-0005-0000-0000-0000B07D0000}"/>
    <cellStyle name="Normal 5 23 9 2 2" xfId="32182" xr:uid="{00000000-0005-0000-0000-0000B17D0000}"/>
    <cellStyle name="Normal 5 23 9 2 3" xfId="32183" xr:uid="{00000000-0005-0000-0000-0000B27D0000}"/>
    <cellStyle name="Normal 5 23 9 2 4" xfId="32184" xr:uid="{00000000-0005-0000-0000-0000B37D0000}"/>
    <cellStyle name="Normal 5 23 9 2 5" xfId="32185" xr:uid="{00000000-0005-0000-0000-0000B47D0000}"/>
    <cellStyle name="Normal 5 23 9 2 6" xfId="32186" xr:uid="{00000000-0005-0000-0000-0000B57D0000}"/>
    <cellStyle name="Normal 5 23 9 2 7" xfId="32187" xr:uid="{00000000-0005-0000-0000-0000B67D0000}"/>
    <cellStyle name="Normal 5 23 9 2 8" xfId="32188" xr:uid="{00000000-0005-0000-0000-0000B77D0000}"/>
    <cellStyle name="Normal 5 23 9 3" xfId="32189" xr:uid="{00000000-0005-0000-0000-0000B87D0000}"/>
    <cellStyle name="Normal 5 23 9 3 2" xfId="32190" xr:uid="{00000000-0005-0000-0000-0000B97D0000}"/>
    <cellStyle name="Normal 5 23 9 3 3" xfId="32191" xr:uid="{00000000-0005-0000-0000-0000BA7D0000}"/>
    <cellStyle name="Normal 5 23 9 3 4" xfId="32192" xr:uid="{00000000-0005-0000-0000-0000BB7D0000}"/>
    <cellStyle name="Normal 5 23 9 3 5" xfId="32193" xr:uid="{00000000-0005-0000-0000-0000BC7D0000}"/>
    <cellStyle name="Normal 5 23 9 3 6" xfId="32194" xr:uid="{00000000-0005-0000-0000-0000BD7D0000}"/>
    <cellStyle name="Normal 5 23 9 3 7" xfId="32195" xr:uid="{00000000-0005-0000-0000-0000BE7D0000}"/>
    <cellStyle name="Normal 5 23 9 3 8" xfId="32196" xr:uid="{00000000-0005-0000-0000-0000BF7D0000}"/>
    <cellStyle name="Normal 5 23 9 4" xfId="32197" xr:uid="{00000000-0005-0000-0000-0000C07D0000}"/>
    <cellStyle name="Normal 5 23 9 4 2" xfId="32198" xr:uid="{00000000-0005-0000-0000-0000C17D0000}"/>
    <cellStyle name="Normal 5 23 9 4 3" xfId="32199" xr:uid="{00000000-0005-0000-0000-0000C27D0000}"/>
    <cellStyle name="Normal 5 23 9 4 4" xfId="32200" xr:uid="{00000000-0005-0000-0000-0000C37D0000}"/>
    <cellStyle name="Normal 5 23 9 4 5" xfId="32201" xr:uid="{00000000-0005-0000-0000-0000C47D0000}"/>
    <cellStyle name="Normal 5 23 9 4 6" xfId="32202" xr:uid="{00000000-0005-0000-0000-0000C57D0000}"/>
    <cellStyle name="Normal 5 23 9 4 7" xfId="32203" xr:uid="{00000000-0005-0000-0000-0000C67D0000}"/>
    <cellStyle name="Normal 5 23 9 4 8" xfId="32204" xr:uid="{00000000-0005-0000-0000-0000C77D0000}"/>
    <cellStyle name="Normal 5 23 9 5" xfId="32205" xr:uid="{00000000-0005-0000-0000-0000C87D0000}"/>
    <cellStyle name="Normal 5 23 9 5 2" xfId="32206" xr:uid="{00000000-0005-0000-0000-0000C97D0000}"/>
    <cellStyle name="Normal 5 23 9 5 3" xfId="32207" xr:uid="{00000000-0005-0000-0000-0000CA7D0000}"/>
    <cellStyle name="Normal 5 23 9 5 4" xfId="32208" xr:uid="{00000000-0005-0000-0000-0000CB7D0000}"/>
    <cellStyle name="Normal 5 23 9 5 5" xfId="32209" xr:uid="{00000000-0005-0000-0000-0000CC7D0000}"/>
    <cellStyle name="Normal 5 23 9 5 6" xfId="32210" xr:uid="{00000000-0005-0000-0000-0000CD7D0000}"/>
    <cellStyle name="Normal 5 23 9 5 7" xfId="32211" xr:uid="{00000000-0005-0000-0000-0000CE7D0000}"/>
    <cellStyle name="Normal 5 23 9 5 8" xfId="32212" xr:uid="{00000000-0005-0000-0000-0000CF7D0000}"/>
    <cellStyle name="Normal 5 23 9 6" xfId="32213" xr:uid="{00000000-0005-0000-0000-0000D07D0000}"/>
    <cellStyle name="Normal 5 23 9 7" xfId="32214" xr:uid="{00000000-0005-0000-0000-0000D17D0000}"/>
    <cellStyle name="Normal 5 23 9 8" xfId="32215" xr:uid="{00000000-0005-0000-0000-0000D27D0000}"/>
    <cellStyle name="Normal 5 23 9 9" xfId="32216" xr:uid="{00000000-0005-0000-0000-0000D37D0000}"/>
    <cellStyle name="Normal 5 24" xfId="32217" xr:uid="{00000000-0005-0000-0000-0000D47D0000}"/>
    <cellStyle name="Normal 5 24 10" xfId="32218" xr:uid="{00000000-0005-0000-0000-0000D57D0000}"/>
    <cellStyle name="Normal 5 24 10 10" xfId="32219" xr:uid="{00000000-0005-0000-0000-0000D67D0000}"/>
    <cellStyle name="Normal 5 24 10 11" xfId="32220" xr:uid="{00000000-0005-0000-0000-0000D77D0000}"/>
    <cellStyle name="Normal 5 24 10 12" xfId="32221" xr:uid="{00000000-0005-0000-0000-0000D87D0000}"/>
    <cellStyle name="Normal 5 24 10 2" xfId="32222" xr:uid="{00000000-0005-0000-0000-0000D97D0000}"/>
    <cellStyle name="Normal 5 24 10 2 2" xfId="32223" xr:uid="{00000000-0005-0000-0000-0000DA7D0000}"/>
    <cellStyle name="Normal 5 24 10 2 3" xfId="32224" xr:uid="{00000000-0005-0000-0000-0000DB7D0000}"/>
    <cellStyle name="Normal 5 24 10 2 4" xfId="32225" xr:uid="{00000000-0005-0000-0000-0000DC7D0000}"/>
    <cellStyle name="Normal 5 24 10 2 5" xfId="32226" xr:uid="{00000000-0005-0000-0000-0000DD7D0000}"/>
    <cellStyle name="Normal 5 24 10 2 6" xfId="32227" xr:uid="{00000000-0005-0000-0000-0000DE7D0000}"/>
    <cellStyle name="Normal 5 24 10 2 7" xfId="32228" xr:uid="{00000000-0005-0000-0000-0000DF7D0000}"/>
    <cellStyle name="Normal 5 24 10 2 8" xfId="32229" xr:uid="{00000000-0005-0000-0000-0000E07D0000}"/>
    <cellStyle name="Normal 5 24 10 3" xfId="32230" xr:uid="{00000000-0005-0000-0000-0000E17D0000}"/>
    <cellStyle name="Normal 5 24 10 3 2" xfId="32231" xr:uid="{00000000-0005-0000-0000-0000E27D0000}"/>
    <cellStyle name="Normal 5 24 10 3 3" xfId="32232" xr:uid="{00000000-0005-0000-0000-0000E37D0000}"/>
    <cellStyle name="Normal 5 24 10 3 4" xfId="32233" xr:uid="{00000000-0005-0000-0000-0000E47D0000}"/>
    <cellStyle name="Normal 5 24 10 3 5" xfId="32234" xr:uid="{00000000-0005-0000-0000-0000E57D0000}"/>
    <cellStyle name="Normal 5 24 10 3 6" xfId="32235" xr:uid="{00000000-0005-0000-0000-0000E67D0000}"/>
    <cellStyle name="Normal 5 24 10 3 7" xfId="32236" xr:uid="{00000000-0005-0000-0000-0000E77D0000}"/>
    <cellStyle name="Normal 5 24 10 3 8" xfId="32237" xr:uid="{00000000-0005-0000-0000-0000E87D0000}"/>
    <cellStyle name="Normal 5 24 10 4" xfId="32238" xr:uid="{00000000-0005-0000-0000-0000E97D0000}"/>
    <cellStyle name="Normal 5 24 10 4 2" xfId="32239" xr:uid="{00000000-0005-0000-0000-0000EA7D0000}"/>
    <cellStyle name="Normal 5 24 10 4 3" xfId="32240" xr:uid="{00000000-0005-0000-0000-0000EB7D0000}"/>
    <cellStyle name="Normal 5 24 10 4 4" xfId="32241" xr:uid="{00000000-0005-0000-0000-0000EC7D0000}"/>
    <cellStyle name="Normal 5 24 10 4 5" xfId="32242" xr:uid="{00000000-0005-0000-0000-0000ED7D0000}"/>
    <cellStyle name="Normal 5 24 10 4 6" xfId="32243" xr:uid="{00000000-0005-0000-0000-0000EE7D0000}"/>
    <cellStyle name="Normal 5 24 10 4 7" xfId="32244" xr:uid="{00000000-0005-0000-0000-0000EF7D0000}"/>
    <cellStyle name="Normal 5 24 10 4 8" xfId="32245" xr:uid="{00000000-0005-0000-0000-0000F07D0000}"/>
    <cellStyle name="Normal 5 24 10 5" xfId="32246" xr:uid="{00000000-0005-0000-0000-0000F17D0000}"/>
    <cellStyle name="Normal 5 24 10 5 2" xfId="32247" xr:uid="{00000000-0005-0000-0000-0000F27D0000}"/>
    <cellStyle name="Normal 5 24 10 5 3" xfId="32248" xr:uid="{00000000-0005-0000-0000-0000F37D0000}"/>
    <cellStyle name="Normal 5 24 10 5 4" xfId="32249" xr:uid="{00000000-0005-0000-0000-0000F47D0000}"/>
    <cellStyle name="Normal 5 24 10 5 5" xfId="32250" xr:uid="{00000000-0005-0000-0000-0000F57D0000}"/>
    <cellStyle name="Normal 5 24 10 5 6" xfId="32251" xr:uid="{00000000-0005-0000-0000-0000F67D0000}"/>
    <cellStyle name="Normal 5 24 10 5 7" xfId="32252" xr:uid="{00000000-0005-0000-0000-0000F77D0000}"/>
    <cellStyle name="Normal 5 24 10 5 8" xfId="32253" xr:uid="{00000000-0005-0000-0000-0000F87D0000}"/>
    <cellStyle name="Normal 5 24 10 6" xfId="32254" xr:uid="{00000000-0005-0000-0000-0000F97D0000}"/>
    <cellStyle name="Normal 5 24 10 7" xfId="32255" xr:uid="{00000000-0005-0000-0000-0000FA7D0000}"/>
    <cellStyle name="Normal 5 24 10 8" xfId="32256" xr:uid="{00000000-0005-0000-0000-0000FB7D0000}"/>
    <cellStyle name="Normal 5 24 10 9" xfId="32257" xr:uid="{00000000-0005-0000-0000-0000FC7D0000}"/>
    <cellStyle name="Normal 5 24 11" xfId="32258" xr:uid="{00000000-0005-0000-0000-0000FD7D0000}"/>
    <cellStyle name="Normal 5 24 11 10" xfId="32259" xr:uid="{00000000-0005-0000-0000-0000FE7D0000}"/>
    <cellStyle name="Normal 5 24 11 11" xfId="32260" xr:uid="{00000000-0005-0000-0000-0000FF7D0000}"/>
    <cellStyle name="Normal 5 24 11 12" xfId="32261" xr:uid="{00000000-0005-0000-0000-0000007E0000}"/>
    <cellStyle name="Normal 5 24 11 2" xfId="32262" xr:uid="{00000000-0005-0000-0000-0000017E0000}"/>
    <cellStyle name="Normal 5 24 11 2 2" xfId="32263" xr:uid="{00000000-0005-0000-0000-0000027E0000}"/>
    <cellStyle name="Normal 5 24 11 2 3" xfId="32264" xr:uid="{00000000-0005-0000-0000-0000037E0000}"/>
    <cellStyle name="Normal 5 24 11 2 4" xfId="32265" xr:uid="{00000000-0005-0000-0000-0000047E0000}"/>
    <cellStyle name="Normal 5 24 11 2 5" xfId="32266" xr:uid="{00000000-0005-0000-0000-0000057E0000}"/>
    <cellStyle name="Normal 5 24 11 2 6" xfId="32267" xr:uid="{00000000-0005-0000-0000-0000067E0000}"/>
    <cellStyle name="Normal 5 24 11 2 7" xfId="32268" xr:uid="{00000000-0005-0000-0000-0000077E0000}"/>
    <cellStyle name="Normal 5 24 11 2 8" xfId="32269" xr:uid="{00000000-0005-0000-0000-0000087E0000}"/>
    <cellStyle name="Normal 5 24 11 3" xfId="32270" xr:uid="{00000000-0005-0000-0000-0000097E0000}"/>
    <cellStyle name="Normal 5 24 11 3 2" xfId="32271" xr:uid="{00000000-0005-0000-0000-00000A7E0000}"/>
    <cellStyle name="Normal 5 24 11 3 3" xfId="32272" xr:uid="{00000000-0005-0000-0000-00000B7E0000}"/>
    <cellStyle name="Normal 5 24 11 3 4" xfId="32273" xr:uid="{00000000-0005-0000-0000-00000C7E0000}"/>
    <cellStyle name="Normal 5 24 11 3 5" xfId="32274" xr:uid="{00000000-0005-0000-0000-00000D7E0000}"/>
    <cellStyle name="Normal 5 24 11 3 6" xfId="32275" xr:uid="{00000000-0005-0000-0000-00000E7E0000}"/>
    <cellStyle name="Normal 5 24 11 3 7" xfId="32276" xr:uid="{00000000-0005-0000-0000-00000F7E0000}"/>
    <cellStyle name="Normal 5 24 11 3 8" xfId="32277" xr:uid="{00000000-0005-0000-0000-0000107E0000}"/>
    <cellStyle name="Normal 5 24 11 4" xfId="32278" xr:uid="{00000000-0005-0000-0000-0000117E0000}"/>
    <cellStyle name="Normal 5 24 11 4 2" xfId="32279" xr:uid="{00000000-0005-0000-0000-0000127E0000}"/>
    <cellStyle name="Normal 5 24 11 4 3" xfId="32280" xr:uid="{00000000-0005-0000-0000-0000137E0000}"/>
    <cellStyle name="Normal 5 24 11 4 4" xfId="32281" xr:uid="{00000000-0005-0000-0000-0000147E0000}"/>
    <cellStyle name="Normal 5 24 11 4 5" xfId="32282" xr:uid="{00000000-0005-0000-0000-0000157E0000}"/>
    <cellStyle name="Normal 5 24 11 4 6" xfId="32283" xr:uid="{00000000-0005-0000-0000-0000167E0000}"/>
    <cellStyle name="Normal 5 24 11 4 7" xfId="32284" xr:uid="{00000000-0005-0000-0000-0000177E0000}"/>
    <cellStyle name="Normal 5 24 11 4 8" xfId="32285" xr:uid="{00000000-0005-0000-0000-0000187E0000}"/>
    <cellStyle name="Normal 5 24 11 5" xfId="32286" xr:uid="{00000000-0005-0000-0000-0000197E0000}"/>
    <cellStyle name="Normal 5 24 11 5 2" xfId="32287" xr:uid="{00000000-0005-0000-0000-00001A7E0000}"/>
    <cellStyle name="Normal 5 24 11 5 3" xfId="32288" xr:uid="{00000000-0005-0000-0000-00001B7E0000}"/>
    <cellStyle name="Normal 5 24 11 5 4" xfId="32289" xr:uid="{00000000-0005-0000-0000-00001C7E0000}"/>
    <cellStyle name="Normal 5 24 11 5 5" xfId="32290" xr:uid="{00000000-0005-0000-0000-00001D7E0000}"/>
    <cellStyle name="Normal 5 24 11 5 6" xfId="32291" xr:uid="{00000000-0005-0000-0000-00001E7E0000}"/>
    <cellStyle name="Normal 5 24 11 5 7" xfId="32292" xr:uid="{00000000-0005-0000-0000-00001F7E0000}"/>
    <cellStyle name="Normal 5 24 11 5 8" xfId="32293" xr:uid="{00000000-0005-0000-0000-0000207E0000}"/>
    <cellStyle name="Normal 5 24 11 6" xfId="32294" xr:uid="{00000000-0005-0000-0000-0000217E0000}"/>
    <cellStyle name="Normal 5 24 11 7" xfId="32295" xr:uid="{00000000-0005-0000-0000-0000227E0000}"/>
    <cellStyle name="Normal 5 24 11 8" xfId="32296" xr:uid="{00000000-0005-0000-0000-0000237E0000}"/>
    <cellStyle name="Normal 5 24 11 9" xfId="32297" xr:uid="{00000000-0005-0000-0000-0000247E0000}"/>
    <cellStyle name="Normal 5 24 12" xfId="32298" xr:uid="{00000000-0005-0000-0000-0000257E0000}"/>
    <cellStyle name="Normal 5 24 12 10" xfId="32299" xr:uid="{00000000-0005-0000-0000-0000267E0000}"/>
    <cellStyle name="Normal 5 24 12 11" xfId="32300" xr:uid="{00000000-0005-0000-0000-0000277E0000}"/>
    <cellStyle name="Normal 5 24 12 12" xfId="32301" xr:uid="{00000000-0005-0000-0000-0000287E0000}"/>
    <cellStyle name="Normal 5 24 12 2" xfId="32302" xr:uid="{00000000-0005-0000-0000-0000297E0000}"/>
    <cellStyle name="Normal 5 24 12 2 2" xfId="32303" xr:uid="{00000000-0005-0000-0000-00002A7E0000}"/>
    <cellStyle name="Normal 5 24 12 2 3" xfId="32304" xr:uid="{00000000-0005-0000-0000-00002B7E0000}"/>
    <cellStyle name="Normal 5 24 12 2 4" xfId="32305" xr:uid="{00000000-0005-0000-0000-00002C7E0000}"/>
    <cellStyle name="Normal 5 24 12 2 5" xfId="32306" xr:uid="{00000000-0005-0000-0000-00002D7E0000}"/>
    <cellStyle name="Normal 5 24 12 2 6" xfId="32307" xr:uid="{00000000-0005-0000-0000-00002E7E0000}"/>
    <cellStyle name="Normal 5 24 12 2 7" xfId="32308" xr:uid="{00000000-0005-0000-0000-00002F7E0000}"/>
    <cellStyle name="Normal 5 24 12 2 8" xfId="32309" xr:uid="{00000000-0005-0000-0000-0000307E0000}"/>
    <cellStyle name="Normal 5 24 12 3" xfId="32310" xr:uid="{00000000-0005-0000-0000-0000317E0000}"/>
    <cellStyle name="Normal 5 24 12 3 2" xfId="32311" xr:uid="{00000000-0005-0000-0000-0000327E0000}"/>
    <cellStyle name="Normal 5 24 12 3 3" xfId="32312" xr:uid="{00000000-0005-0000-0000-0000337E0000}"/>
    <cellStyle name="Normal 5 24 12 3 4" xfId="32313" xr:uid="{00000000-0005-0000-0000-0000347E0000}"/>
    <cellStyle name="Normal 5 24 12 3 5" xfId="32314" xr:uid="{00000000-0005-0000-0000-0000357E0000}"/>
    <cellStyle name="Normal 5 24 12 3 6" xfId="32315" xr:uid="{00000000-0005-0000-0000-0000367E0000}"/>
    <cellStyle name="Normal 5 24 12 3 7" xfId="32316" xr:uid="{00000000-0005-0000-0000-0000377E0000}"/>
    <cellStyle name="Normal 5 24 12 3 8" xfId="32317" xr:uid="{00000000-0005-0000-0000-0000387E0000}"/>
    <cellStyle name="Normal 5 24 12 4" xfId="32318" xr:uid="{00000000-0005-0000-0000-0000397E0000}"/>
    <cellStyle name="Normal 5 24 12 4 2" xfId="32319" xr:uid="{00000000-0005-0000-0000-00003A7E0000}"/>
    <cellStyle name="Normal 5 24 12 4 3" xfId="32320" xr:uid="{00000000-0005-0000-0000-00003B7E0000}"/>
    <cellStyle name="Normal 5 24 12 4 4" xfId="32321" xr:uid="{00000000-0005-0000-0000-00003C7E0000}"/>
    <cellStyle name="Normal 5 24 12 4 5" xfId="32322" xr:uid="{00000000-0005-0000-0000-00003D7E0000}"/>
    <cellStyle name="Normal 5 24 12 4 6" xfId="32323" xr:uid="{00000000-0005-0000-0000-00003E7E0000}"/>
    <cellStyle name="Normal 5 24 12 4 7" xfId="32324" xr:uid="{00000000-0005-0000-0000-00003F7E0000}"/>
    <cellStyle name="Normal 5 24 12 4 8" xfId="32325" xr:uid="{00000000-0005-0000-0000-0000407E0000}"/>
    <cellStyle name="Normal 5 24 12 5" xfId="32326" xr:uid="{00000000-0005-0000-0000-0000417E0000}"/>
    <cellStyle name="Normal 5 24 12 5 2" xfId="32327" xr:uid="{00000000-0005-0000-0000-0000427E0000}"/>
    <cellStyle name="Normal 5 24 12 5 3" xfId="32328" xr:uid="{00000000-0005-0000-0000-0000437E0000}"/>
    <cellStyle name="Normal 5 24 12 5 4" xfId="32329" xr:uid="{00000000-0005-0000-0000-0000447E0000}"/>
    <cellStyle name="Normal 5 24 12 5 5" xfId="32330" xr:uid="{00000000-0005-0000-0000-0000457E0000}"/>
    <cellStyle name="Normal 5 24 12 5 6" xfId="32331" xr:uid="{00000000-0005-0000-0000-0000467E0000}"/>
    <cellStyle name="Normal 5 24 12 5 7" xfId="32332" xr:uid="{00000000-0005-0000-0000-0000477E0000}"/>
    <cellStyle name="Normal 5 24 12 5 8" xfId="32333" xr:uid="{00000000-0005-0000-0000-0000487E0000}"/>
    <cellStyle name="Normal 5 24 12 6" xfId="32334" xr:uid="{00000000-0005-0000-0000-0000497E0000}"/>
    <cellStyle name="Normal 5 24 12 7" xfId="32335" xr:uid="{00000000-0005-0000-0000-00004A7E0000}"/>
    <cellStyle name="Normal 5 24 12 8" xfId="32336" xr:uid="{00000000-0005-0000-0000-00004B7E0000}"/>
    <cellStyle name="Normal 5 24 12 9" xfId="32337" xr:uid="{00000000-0005-0000-0000-00004C7E0000}"/>
    <cellStyle name="Normal 5 24 13" xfId="32338" xr:uid="{00000000-0005-0000-0000-00004D7E0000}"/>
    <cellStyle name="Normal 5 24 13 10" xfId="32339" xr:uid="{00000000-0005-0000-0000-00004E7E0000}"/>
    <cellStyle name="Normal 5 24 13 11" xfId="32340" xr:uid="{00000000-0005-0000-0000-00004F7E0000}"/>
    <cellStyle name="Normal 5 24 13 12" xfId="32341" xr:uid="{00000000-0005-0000-0000-0000507E0000}"/>
    <cellStyle name="Normal 5 24 13 2" xfId="32342" xr:uid="{00000000-0005-0000-0000-0000517E0000}"/>
    <cellStyle name="Normal 5 24 13 2 2" xfId="32343" xr:uid="{00000000-0005-0000-0000-0000527E0000}"/>
    <cellStyle name="Normal 5 24 13 2 3" xfId="32344" xr:uid="{00000000-0005-0000-0000-0000537E0000}"/>
    <cellStyle name="Normal 5 24 13 2 4" xfId="32345" xr:uid="{00000000-0005-0000-0000-0000547E0000}"/>
    <cellStyle name="Normal 5 24 13 2 5" xfId="32346" xr:uid="{00000000-0005-0000-0000-0000557E0000}"/>
    <cellStyle name="Normal 5 24 13 2 6" xfId="32347" xr:uid="{00000000-0005-0000-0000-0000567E0000}"/>
    <cellStyle name="Normal 5 24 13 2 7" xfId="32348" xr:uid="{00000000-0005-0000-0000-0000577E0000}"/>
    <cellStyle name="Normal 5 24 13 2 8" xfId="32349" xr:uid="{00000000-0005-0000-0000-0000587E0000}"/>
    <cellStyle name="Normal 5 24 13 3" xfId="32350" xr:uid="{00000000-0005-0000-0000-0000597E0000}"/>
    <cellStyle name="Normal 5 24 13 3 2" xfId="32351" xr:uid="{00000000-0005-0000-0000-00005A7E0000}"/>
    <cellStyle name="Normal 5 24 13 3 3" xfId="32352" xr:uid="{00000000-0005-0000-0000-00005B7E0000}"/>
    <cellStyle name="Normal 5 24 13 3 4" xfId="32353" xr:uid="{00000000-0005-0000-0000-00005C7E0000}"/>
    <cellStyle name="Normal 5 24 13 3 5" xfId="32354" xr:uid="{00000000-0005-0000-0000-00005D7E0000}"/>
    <cellStyle name="Normal 5 24 13 3 6" xfId="32355" xr:uid="{00000000-0005-0000-0000-00005E7E0000}"/>
    <cellStyle name="Normal 5 24 13 3 7" xfId="32356" xr:uid="{00000000-0005-0000-0000-00005F7E0000}"/>
    <cellStyle name="Normal 5 24 13 3 8" xfId="32357" xr:uid="{00000000-0005-0000-0000-0000607E0000}"/>
    <cellStyle name="Normal 5 24 13 4" xfId="32358" xr:uid="{00000000-0005-0000-0000-0000617E0000}"/>
    <cellStyle name="Normal 5 24 13 4 2" xfId="32359" xr:uid="{00000000-0005-0000-0000-0000627E0000}"/>
    <cellStyle name="Normal 5 24 13 4 3" xfId="32360" xr:uid="{00000000-0005-0000-0000-0000637E0000}"/>
    <cellStyle name="Normal 5 24 13 4 4" xfId="32361" xr:uid="{00000000-0005-0000-0000-0000647E0000}"/>
    <cellStyle name="Normal 5 24 13 4 5" xfId="32362" xr:uid="{00000000-0005-0000-0000-0000657E0000}"/>
    <cellStyle name="Normal 5 24 13 4 6" xfId="32363" xr:uid="{00000000-0005-0000-0000-0000667E0000}"/>
    <cellStyle name="Normal 5 24 13 4 7" xfId="32364" xr:uid="{00000000-0005-0000-0000-0000677E0000}"/>
    <cellStyle name="Normal 5 24 13 4 8" xfId="32365" xr:uid="{00000000-0005-0000-0000-0000687E0000}"/>
    <cellStyle name="Normal 5 24 13 5" xfId="32366" xr:uid="{00000000-0005-0000-0000-0000697E0000}"/>
    <cellStyle name="Normal 5 24 13 5 2" xfId="32367" xr:uid="{00000000-0005-0000-0000-00006A7E0000}"/>
    <cellStyle name="Normal 5 24 13 5 3" xfId="32368" xr:uid="{00000000-0005-0000-0000-00006B7E0000}"/>
    <cellStyle name="Normal 5 24 13 5 4" xfId="32369" xr:uid="{00000000-0005-0000-0000-00006C7E0000}"/>
    <cellStyle name="Normal 5 24 13 5 5" xfId="32370" xr:uid="{00000000-0005-0000-0000-00006D7E0000}"/>
    <cellStyle name="Normal 5 24 13 5 6" xfId="32371" xr:uid="{00000000-0005-0000-0000-00006E7E0000}"/>
    <cellStyle name="Normal 5 24 13 5 7" xfId="32372" xr:uid="{00000000-0005-0000-0000-00006F7E0000}"/>
    <cellStyle name="Normal 5 24 13 5 8" xfId="32373" xr:uid="{00000000-0005-0000-0000-0000707E0000}"/>
    <cellStyle name="Normal 5 24 13 6" xfId="32374" xr:uid="{00000000-0005-0000-0000-0000717E0000}"/>
    <cellStyle name="Normal 5 24 13 7" xfId="32375" xr:uid="{00000000-0005-0000-0000-0000727E0000}"/>
    <cellStyle name="Normal 5 24 13 8" xfId="32376" xr:uid="{00000000-0005-0000-0000-0000737E0000}"/>
    <cellStyle name="Normal 5 24 13 9" xfId="32377" xr:uid="{00000000-0005-0000-0000-0000747E0000}"/>
    <cellStyle name="Normal 5 24 14" xfId="32378" xr:uid="{00000000-0005-0000-0000-0000757E0000}"/>
    <cellStyle name="Normal 5 24 14 10" xfId="32379" xr:uid="{00000000-0005-0000-0000-0000767E0000}"/>
    <cellStyle name="Normal 5 24 14 11" xfId="32380" xr:uid="{00000000-0005-0000-0000-0000777E0000}"/>
    <cellStyle name="Normal 5 24 14 12" xfId="32381" xr:uid="{00000000-0005-0000-0000-0000787E0000}"/>
    <cellStyle name="Normal 5 24 14 2" xfId="32382" xr:uid="{00000000-0005-0000-0000-0000797E0000}"/>
    <cellStyle name="Normal 5 24 14 2 2" xfId="32383" xr:uid="{00000000-0005-0000-0000-00007A7E0000}"/>
    <cellStyle name="Normal 5 24 14 2 3" xfId="32384" xr:uid="{00000000-0005-0000-0000-00007B7E0000}"/>
    <cellStyle name="Normal 5 24 14 2 4" xfId="32385" xr:uid="{00000000-0005-0000-0000-00007C7E0000}"/>
    <cellStyle name="Normal 5 24 14 2 5" xfId="32386" xr:uid="{00000000-0005-0000-0000-00007D7E0000}"/>
    <cellStyle name="Normal 5 24 14 2 6" xfId="32387" xr:uid="{00000000-0005-0000-0000-00007E7E0000}"/>
    <cellStyle name="Normal 5 24 14 2 7" xfId="32388" xr:uid="{00000000-0005-0000-0000-00007F7E0000}"/>
    <cellStyle name="Normal 5 24 14 2 8" xfId="32389" xr:uid="{00000000-0005-0000-0000-0000807E0000}"/>
    <cellStyle name="Normal 5 24 14 3" xfId="32390" xr:uid="{00000000-0005-0000-0000-0000817E0000}"/>
    <cellStyle name="Normal 5 24 14 3 2" xfId="32391" xr:uid="{00000000-0005-0000-0000-0000827E0000}"/>
    <cellStyle name="Normal 5 24 14 3 3" xfId="32392" xr:uid="{00000000-0005-0000-0000-0000837E0000}"/>
    <cellStyle name="Normal 5 24 14 3 4" xfId="32393" xr:uid="{00000000-0005-0000-0000-0000847E0000}"/>
    <cellStyle name="Normal 5 24 14 3 5" xfId="32394" xr:uid="{00000000-0005-0000-0000-0000857E0000}"/>
    <cellStyle name="Normal 5 24 14 3 6" xfId="32395" xr:uid="{00000000-0005-0000-0000-0000867E0000}"/>
    <cellStyle name="Normal 5 24 14 3 7" xfId="32396" xr:uid="{00000000-0005-0000-0000-0000877E0000}"/>
    <cellStyle name="Normal 5 24 14 3 8" xfId="32397" xr:uid="{00000000-0005-0000-0000-0000887E0000}"/>
    <cellStyle name="Normal 5 24 14 4" xfId="32398" xr:uid="{00000000-0005-0000-0000-0000897E0000}"/>
    <cellStyle name="Normal 5 24 14 4 2" xfId="32399" xr:uid="{00000000-0005-0000-0000-00008A7E0000}"/>
    <cellStyle name="Normal 5 24 14 4 3" xfId="32400" xr:uid="{00000000-0005-0000-0000-00008B7E0000}"/>
    <cellStyle name="Normal 5 24 14 4 4" xfId="32401" xr:uid="{00000000-0005-0000-0000-00008C7E0000}"/>
    <cellStyle name="Normal 5 24 14 4 5" xfId="32402" xr:uid="{00000000-0005-0000-0000-00008D7E0000}"/>
    <cellStyle name="Normal 5 24 14 4 6" xfId="32403" xr:uid="{00000000-0005-0000-0000-00008E7E0000}"/>
    <cellStyle name="Normal 5 24 14 4 7" xfId="32404" xr:uid="{00000000-0005-0000-0000-00008F7E0000}"/>
    <cellStyle name="Normal 5 24 14 4 8" xfId="32405" xr:uid="{00000000-0005-0000-0000-0000907E0000}"/>
    <cellStyle name="Normal 5 24 14 5" xfId="32406" xr:uid="{00000000-0005-0000-0000-0000917E0000}"/>
    <cellStyle name="Normal 5 24 14 5 2" xfId="32407" xr:uid="{00000000-0005-0000-0000-0000927E0000}"/>
    <cellStyle name="Normal 5 24 14 5 3" xfId="32408" xr:uid="{00000000-0005-0000-0000-0000937E0000}"/>
    <cellStyle name="Normal 5 24 14 5 4" xfId="32409" xr:uid="{00000000-0005-0000-0000-0000947E0000}"/>
    <cellStyle name="Normal 5 24 14 5 5" xfId="32410" xr:uid="{00000000-0005-0000-0000-0000957E0000}"/>
    <cellStyle name="Normal 5 24 14 5 6" xfId="32411" xr:uid="{00000000-0005-0000-0000-0000967E0000}"/>
    <cellStyle name="Normal 5 24 14 5 7" xfId="32412" xr:uid="{00000000-0005-0000-0000-0000977E0000}"/>
    <cellStyle name="Normal 5 24 14 5 8" xfId="32413" xr:uid="{00000000-0005-0000-0000-0000987E0000}"/>
    <cellStyle name="Normal 5 24 14 6" xfId="32414" xr:uid="{00000000-0005-0000-0000-0000997E0000}"/>
    <cellStyle name="Normal 5 24 14 7" xfId="32415" xr:uid="{00000000-0005-0000-0000-00009A7E0000}"/>
    <cellStyle name="Normal 5 24 14 8" xfId="32416" xr:uid="{00000000-0005-0000-0000-00009B7E0000}"/>
    <cellStyle name="Normal 5 24 14 9" xfId="32417" xr:uid="{00000000-0005-0000-0000-00009C7E0000}"/>
    <cellStyle name="Normal 5 24 15" xfId="32418" xr:uid="{00000000-0005-0000-0000-00009D7E0000}"/>
    <cellStyle name="Normal 5 24 15 10" xfId="32419" xr:uid="{00000000-0005-0000-0000-00009E7E0000}"/>
    <cellStyle name="Normal 5 24 15 11" xfId="32420" xr:uid="{00000000-0005-0000-0000-00009F7E0000}"/>
    <cellStyle name="Normal 5 24 15 12" xfId="32421" xr:uid="{00000000-0005-0000-0000-0000A07E0000}"/>
    <cellStyle name="Normal 5 24 15 2" xfId="32422" xr:uid="{00000000-0005-0000-0000-0000A17E0000}"/>
    <cellStyle name="Normal 5 24 15 2 2" xfId="32423" xr:uid="{00000000-0005-0000-0000-0000A27E0000}"/>
    <cellStyle name="Normal 5 24 15 2 3" xfId="32424" xr:uid="{00000000-0005-0000-0000-0000A37E0000}"/>
    <cellStyle name="Normal 5 24 15 2 4" xfId="32425" xr:uid="{00000000-0005-0000-0000-0000A47E0000}"/>
    <cellStyle name="Normal 5 24 15 2 5" xfId="32426" xr:uid="{00000000-0005-0000-0000-0000A57E0000}"/>
    <cellStyle name="Normal 5 24 15 2 6" xfId="32427" xr:uid="{00000000-0005-0000-0000-0000A67E0000}"/>
    <cellStyle name="Normal 5 24 15 2 7" xfId="32428" xr:uid="{00000000-0005-0000-0000-0000A77E0000}"/>
    <cellStyle name="Normal 5 24 15 2 8" xfId="32429" xr:uid="{00000000-0005-0000-0000-0000A87E0000}"/>
    <cellStyle name="Normal 5 24 15 3" xfId="32430" xr:uid="{00000000-0005-0000-0000-0000A97E0000}"/>
    <cellStyle name="Normal 5 24 15 3 2" xfId="32431" xr:uid="{00000000-0005-0000-0000-0000AA7E0000}"/>
    <cellStyle name="Normal 5 24 15 3 3" xfId="32432" xr:uid="{00000000-0005-0000-0000-0000AB7E0000}"/>
    <cellStyle name="Normal 5 24 15 3 4" xfId="32433" xr:uid="{00000000-0005-0000-0000-0000AC7E0000}"/>
    <cellStyle name="Normal 5 24 15 3 5" xfId="32434" xr:uid="{00000000-0005-0000-0000-0000AD7E0000}"/>
    <cellStyle name="Normal 5 24 15 3 6" xfId="32435" xr:uid="{00000000-0005-0000-0000-0000AE7E0000}"/>
    <cellStyle name="Normal 5 24 15 3 7" xfId="32436" xr:uid="{00000000-0005-0000-0000-0000AF7E0000}"/>
    <cellStyle name="Normal 5 24 15 3 8" xfId="32437" xr:uid="{00000000-0005-0000-0000-0000B07E0000}"/>
    <cellStyle name="Normal 5 24 15 4" xfId="32438" xr:uid="{00000000-0005-0000-0000-0000B17E0000}"/>
    <cellStyle name="Normal 5 24 15 4 2" xfId="32439" xr:uid="{00000000-0005-0000-0000-0000B27E0000}"/>
    <cellStyle name="Normal 5 24 15 4 3" xfId="32440" xr:uid="{00000000-0005-0000-0000-0000B37E0000}"/>
    <cellStyle name="Normal 5 24 15 4 4" xfId="32441" xr:uid="{00000000-0005-0000-0000-0000B47E0000}"/>
    <cellStyle name="Normal 5 24 15 4 5" xfId="32442" xr:uid="{00000000-0005-0000-0000-0000B57E0000}"/>
    <cellStyle name="Normal 5 24 15 4 6" xfId="32443" xr:uid="{00000000-0005-0000-0000-0000B67E0000}"/>
    <cellStyle name="Normal 5 24 15 4 7" xfId="32444" xr:uid="{00000000-0005-0000-0000-0000B77E0000}"/>
    <cellStyle name="Normal 5 24 15 4 8" xfId="32445" xr:uid="{00000000-0005-0000-0000-0000B87E0000}"/>
    <cellStyle name="Normal 5 24 15 5" xfId="32446" xr:uid="{00000000-0005-0000-0000-0000B97E0000}"/>
    <cellStyle name="Normal 5 24 15 5 2" xfId="32447" xr:uid="{00000000-0005-0000-0000-0000BA7E0000}"/>
    <cellStyle name="Normal 5 24 15 5 3" xfId="32448" xr:uid="{00000000-0005-0000-0000-0000BB7E0000}"/>
    <cellStyle name="Normal 5 24 15 5 4" xfId="32449" xr:uid="{00000000-0005-0000-0000-0000BC7E0000}"/>
    <cellStyle name="Normal 5 24 15 5 5" xfId="32450" xr:uid="{00000000-0005-0000-0000-0000BD7E0000}"/>
    <cellStyle name="Normal 5 24 15 5 6" xfId="32451" xr:uid="{00000000-0005-0000-0000-0000BE7E0000}"/>
    <cellStyle name="Normal 5 24 15 5 7" xfId="32452" xr:uid="{00000000-0005-0000-0000-0000BF7E0000}"/>
    <cellStyle name="Normal 5 24 15 5 8" xfId="32453" xr:uid="{00000000-0005-0000-0000-0000C07E0000}"/>
    <cellStyle name="Normal 5 24 15 6" xfId="32454" xr:uid="{00000000-0005-0000-0000-0000C17E0000}"/>
    <cellStyle name="Normal 5 24 15 7" xfId="32455" xr:uid="{00000000-0005-0000-0000-0000C27E0000}"/>
    <cellStyle name="Normal 5 24 15 8" xfId="32456" xr:uid="{00000000-0005-0000-0000-0000C37E0000}"/>
    <cellStyle name="Normal 5 24 15 9" xfId="32457" xr:uid="{00000000-0005-0000-0000-0000C47E0000}"/>
    <cellStyle name="Normal 5 24 16" xfId="32458" xr:uid="{00000000-0005-0000-0000-0000C57E0000}"/>
    <cellStyle name="Normal 5 24 16 10" xfId="32459" xr:uid="{00000000-0005-0000-0000-0000C67E0000}"/>
    <cellStyle name="Normal 5 24 16 11" xfId="32460" xr:uid="{00000000-0005-0000-0000-0000C77E0000}"/>
    <cellStyle name="Normal 5 24 16 12" xfId="32461" xr:uid="{00000000-0005-0000-0000-0000C87E0000}"/>
    <cellStyle name="Normal 5 24 16 2" xfId="32462" xr:uid="{00000000-0005-0000-0000-0000C97E0000}"/>
    <cellStyle name="Normal 5 24 16 2 2" xfId="32463" xr:uid="{00000000-0005-0000-0000-0000CA7E0000}"/>
    <cellStyle name="Normal 5 24 16 2 3" xfId="32464" xr:uid="{00000000-0005-0000-0000-0000CB7E0000}"/>
    <cellStyle name="Normal 5 24 16 2 4" xfId="32465" xr:uid="{00000000-0005-0000-0000-0000CC7E0000}"/>
    <cellStyle name="Normal 5 24 16 2 5" xfId="32466" xr:uid="{00000000-0005-0000-0000-0000CD7E0000}"/>
    <cellStyle name="Normal 5 24 16 2 6" xfId="32467" xr:uid="{00000000-0005-0000-0000-0000CE7E0000}"/>
    <cellStyle name="Normal 5 24 16 2 7" xfId="32468" xr:uid="{00000000-0005-0000-0000-0000CF7E0000}"/>
    <cellStyle name="Normal 5 24 16 2 8" xfId="32469" xr:uid="{00000000-0005-0000-0000-0000D07E0000}"/>
    <cellStyle name="Normal 5 24 16 3" xfId="32470" xr:uid="{00000000-0005-0000-0000-0000D17E0000}"/>
    <cellStyle name="Normal 5 24 16 3 2" xfId="32471" xr:uid="{00000000-0005-0000-0000-0000D27E0000}"/>
    <cellStyle name="Normal 5 24 16 3 3" xfId="32472" xr:uid="{00000000-0005-0000-0000-0000D37E0000}"/>
    <cellStyle name="Normal 5 24 16 3 4" xfId="32473" xr:uid="{00000000-0005-0000-0000-0000D47E0000}"/>
    <cellStyle name="Normal 5 24 16 3 5" xfId="32474" xr:uid="{00000000-0005-0000-0000-0000D57E0000}"/>
    <cellStyle name="Normal 5 24 16 3 6" xfId="32475" xr:uid="{00000000-0005-0000-0000-0000D67E0000}"/>
    <cellStyle name="Normal 5 24 16 3 7" xfId="32476" xr:uid="{00000000-0005-0000-0000-0000D77E0000}"/>
    <cellStyle name="Normal 5 24 16 3 8" xfId="32477" xr:uid="{00000000-0005-0000-0000-0000D87E0000}"/>
    <cellStyle name="Normal 5 24 16 4" xfId="32478" xr:uid="{00000000-0005-0000-0000-0000D97E0000}"/>
    <cellStyle name="Normal 5 24 16 4 2" xfId="32479" xr:uid="{00000000-0005-0000-0000-0000DA7E0000}"/>
    <cellStyle name="Normal 5 24 16 4 3" xfId="32480" xr:uid="{00000000-0005-0000-0000-0000DB7E0000}"/>
    <cellStyle name="Normal 5 24 16 4 4" xfId="32481" xr:uid="{00000000-0005-0000-0000-0000DC7E0000}"/>
    <cellStyle name="Normal 5 24 16 4 5" xfId="32482" xr:uid="{00000000-0005-0000-0000-0000DD7E0000}"/>
    <cellStyle name="Normal 5 24 16 4 6" xfId="32483" xr:uid="{00000000-0005-0000-0000-0000DE7E0000}"/>
    <cellStyle name="Normal 5 24 16 4 7" xfId="32484" xr:uid="{00000000-0005-0000-0000-0000DF7E0000}"/>
    <cellStyle name="Normal 5 24 16 4 8" xfId="32485" xr:uid="{00000000-0005-0000-0000-0000E07E0000}"/>
    <cellStyle name="Normal 5 24 16 5" xfId="32486" xr:uid="{00000000-0005-0000-0000-0000E17E0000}"/>
    <cellStyle name="Normal 5 24 16 5 2" xfId="32487" xr:uid="{00000000-0005-0000-0000-0000E27E0000}"/>
    <cellStyle name="Normal 5 24 16 5 3" xfId="32488" xr:uid="{00000000-0005-0000-0000-0000E37E0000}"/>
    <cellStyle name="Normal 5 24 16 5 4" xfId="32489" xr:uid="{00000000-0005-0000-0000-0000E47E0000}"/>
    <cellStyle name="Normal 5 24 16 5 5" xfId="32490" xr:uid="{00000000-0005-0000-0000-0000E57E0000}"/>
    <cellStyle name="Normal 5 24 16 5 6" xfId="32491" xr:uid="{00000000-0005-0000-0000-0000E67E0000}"/>
    <cellStyle name="Normal 5 24 16 5 7" xfId="32492" xr:uid="{00000000-0005-0000-0000-0000E77E0000}"/>
    <cellStyle name="Normal 5 24 16 5 8" xfId="32493" xr:uid="{00000000-0005-0000-0000-0000E87E0000}"/>
    <cellStyle name="Normal 5 24 16 6" xfId="32494" xr:uid="{00000000-0005-0000-0000-0000E97E0000}"/>
    <cellStyle name="Normal 5 24 16 7" xfId="32495" xr:uid="{00000000-0005-0000-0000-0000EA7E0000}"/>
    <cellStyle name="Normal 5 24 16 8" xfId="32496" xr:uid="{00000000-0005-0000-0000-0000EB7E0000}"/>
    <cellStyle name="Normal 5 24 16 9" xfId="32497" xr:uid="{00000000-0005-0000-0000-0000EC7E0000}"/>
    <cellStyle name="Normal 5 24 17" xfId="32498" xr:uid="{00000000-0005-0000-0000-0000ED7E0000}"/>
    <cellStyle name="Normal 5 24 17 2" xfId="32499" xr:uid="{00000000-0005-0000-0000-0000EE7E0000}"/>
    <cellStyle name="Normal 5 24 17 3" xfId="32500" xr:uid="{00000000-0005-0000-0000-0000EF7E0000}"/>
    <cellStyle name="Normal 5 24 17 4" xfId="32501" xr:uid="{00000000-0005-0000-0000-0000F07E0000}"/>
    <cellStyle name="Normal 5 24 17 5" xfId="32502" xr:uid="{00000000-0005-0000-0000-0000F17E0000}"/>
    <cellStyle name="Normal 5 24 17 6" xfId="32503" xr:uid="{00000000-0005-0000-0000-0000F27E0000}"/>
    <cellStyle name="Normal 5 24 17 7" xfId="32504" xr:uid="{00000000-0005-0000-0000-0000F37E0000}"/>
    <cellStyle name="Normal 5 24 17 8" xfId="32505" xr:uid="{00000000-0005-0000-0000-0000F47E0000}"/>
    <cellStyle name="Normal 5 24 18" xfId="32506" xr:uid="{00000000-0005-0000-0000-0000F57E0000}"/>
    <cellStyle name="Normal 5 24 18 2" xfId="32507" xr:uid="{00000000-0005-0000-0000-0000F67E0000}"/>
    <cellStyle name="Normal 5 24 18 3" xfId="32508" xr:uid="{00000000-0005-0000-0000-0000F77E0000}"/>
    <cellStyle name="Normal 5 24 18 4" xfId="32509" xr:uid="{00000000-0005-0000-0000-0000F87E0000}"/>
    <cellStyle name="Normal 5 24 18 5" xfId="32510" xr:uid="{00000000-0005-0000-0000-0000F97E0000}"/>
    <cellStyle name="Normal 5 24 18 6" xfId="32511" xr:uid="{00000000-0005-0000-0000-0000FA7E0000}"/>
    <cellStyle name="Normal 5 24 18 7" xfId="32512" xr:uid="{00000000-0005-0000-0000-0000FB7E0000}"/>
    <cellStyle name="Normal 5 24 18 8" xfId="32513" xr:uid="{00000000-0005-0000-0000-0000FC7E0000}"/>
    <cellStyle name="Normal 5 24 19" xfId="32514" xr:uid="{00000000-0005-0000-0000-0000FD7E0000}"/>
    <cellStyle name="Normal 5 24 19 2" xfId="32515" xr:uid="{00000000-0005-0000-0000-0000FE7E0000}"/>
    <cellStyle name="Normal 5 24 19 3" xfId="32516" xr:uid="{00000000-0005-0000-0000-0000FF7E0000}"/>
    <cellStyle name="Normal 5 24 19 4" xfId="32517" xr:uid="{00000000-0005-0000-0000-0000007F0000}"/>
    <cellStyle name="Normal 5 24 19 5" xfId="32518" xr:uid="{00000000-0005-0000-0000-0000017F0000}"/>
    <cellStyle name="Normal 5 24 19 6" xfId="32519" xr:uid="{00000000-0005-0000-0000-0000027F0000}"/>
    <cellStyle name="Normal 5 24 19 7" xfId="32520" xr:uid="{00000000-0005-0000-0000-0000037F0000}"/>
    <cellStyle name="Normal 5 24 19 8" xfId="32521" xr:uid="{00000000-0005-0000-0000-0000047F0000}"/>
    <cellStyle name="Normal 5 24 2" xfId="32522" xr:uid="{00000000-0005-0000-0000-0000057F0000}"/>
    <cellStyle name="Normal 5 24 2 10" xfId="32523" xr:uid="{00000000-0005-0000-0000-0000067F0000}"/>
    <cellStyle name="Normal 5 24 2 10 10" xfId="32524" xr:uid="{00000000-0005-0000-0000-0000077F0000}"/>
    <cellStyle name="Normal 5 24 2 10 11" xfId="32525" xr:uid="{00000000-0005-0000-0000-0000087F0000}"/>
    <cellStyle name="Normal 5 24 2 10 12" xfId="32526" xr:uid="{00000000-0005-0000-0000-0000097F0000}"/>
    <cellStyle name="Normal 5 24 2 10 2" xfId="32527" xr:uid="{00000000-0005-0000-0000-00000A7F0000}"/>
    <cellStyle name="Normal 5 24 2 10 2 2" xfId="32528" xr:uid="{00000000-0005-0000-0000-00000B7F0000}"/>
    <cellStyle name="Normal 5 24 2 10 2 3" xfId="32529" xr:uid="{00000000-0005-0000-0000-00000C7F0000}"/>
    <cellStyle name="Normal 5 24 2 10 2 4" xfId="32530" xr:uid="{00000000-0005-0000-0000-00000D7F0000}"/>
    <cellStyle name="Normal 5 24 2 10 2 5" xfId="32531" xr:uid="{00000000-0005-0000-0000-00000E7F0000}"/>
    <cellStyle name="Normal 5 24 2 10 2 6" xfId="32532" xr:uid="{00000000-0005-0000-0000-00000F7F0000}"/>
    <cellStyle name="Normal 5 24 2 10 2 7" xfId="32533" xr:uid="{00000000-0005-0000-0000-0000107F0000}"/>
    <cellStyle name="Normal 5 24 2 10 2 8" xfId="32534" xr:uid="{00000000-0005-0000-0000-0000117F0000}"/>
    <cellStyle name="Normal 5 24 2 10 3" xfId="32535" xr:uid="{00000000-0005-0000-0000-0000127F0000}"/>
    <cellStyle name="Normal 5 24 2 10 3 2" xfId="32536" xr:uid="{00000000-0005-0000-0000-0000137F0000}"/>
    <cellStyle name="Normal 5 24 2 10 3 3" xfId="32537" xr:uid="{00000000-0005-0000-0000-0000147F0000}"/>
    <cellStyle name="Normal 5 24 2 10 3 4" xfId="32538" xr:uid="{00000000-0005-0000-0000-0000157F0000}"/>
    <cellStyle name="Normal 5 24 2 10 3 5" xfId="32539" xr:uid="{00000000-0005-0000-0000-0000167F0000}"/>
    <cellStyle name="Normal 5 24 2 10 3 6" xfId="32540" xr:uid="{00000000-0005-0000-0000-0000177F0000}"/>
    <cellStyle name="Normal 5 24 2 10 3 7" xfId="32541" xr:uid="{00000000-0005-0000-0000-0000187F0000}"/>
    <cellStyle name="Normal 5 24 2 10 3 8" xfId="32542" xr:uid="{00000000-0005-0000-0000-0000197F0000}"/>
    <cellStyle name="Normal 5 24 2 10 4" xfId="32543" xr:uid="{00000000-0005-0000-0000-00001A7F0000}"/>
    <cellStyle name="Normal 5 24 2 10 4 2" xfId="32544" xr:uid="{00000000-0005-0000-0000-00001B7F0000}"/>
    <cellStyle name="Normal 5 24 2 10 4 3" xfId="32545" xr:uid="{00000000-0005-0000-0000-00001C7F0000}"/>
    <cellStyle name="Normal 5 24 2 10 4 4" xfId="32546" xr:uid="{00000000-0005-0000-0000-00001D7F0000}"/>
    <cellStyle name="Normal 5 24 2 10 4 5" xfId="32547" xr:uid="{00000000-0005-0000-0000-00001E7F0000}"/>
    <cellStyle name="Normal 5 24 2 10 4 6" xfId="32548" xr:uid="{00000000-0005-0000-0000-00001F7F0000}"/>
    <cellStyle name="Normal 5 24 2 10 4 7" xfId="32549" xr:uid="{00000000-0005-0000-0000-0000207F0000}"/>
    <cellStyle name="Normal 5 24 2 10 4 8" xfId="32550" xr:uid="{00000000-0005-0000-0000-0000217F0000}"/>
    <cellStyle name="Normal 5 24 2 10 5" xfId="32551" xr:uid="{00000000-0005-0000-0000-0000227F0000}"/>
    <cellStyle name="Normal 5 24 2 10 5 2" xfId="32552" xr:uid="{00000000-0005-0000-0000-0000237F0000}"/>
    <cellStyle name="Normal 5 24 2 10 5 3" xfId="32553" xr:uid="{00000000-0005-0000-0000-0000247F0000}"/>
    <cellStyle name="Normal 5 24 2 10 5 4" xfId="32554" xr:uid="{00000000-0005-0000-0000-0000257F0000}"/>
    <cellStyle name="Normal 5 24 2 10 5 5" xfId="32555" xr:uid="{00000000-0005-0000-0000-0000267F0000}"/>
    <cellStyle name="Normal 5 24 2 10 5 6" xfId="32556" xr:uid="{00000000-0005-0000-0000-0000277F0000}"/>
    <cellStyle name="Normal 5 24 2 10 5 7" xfId="32557" xr:uid="{00000000-0005-0000-0000-0000287F0000}"/>
    <cellStyle name="Normal 5 24 2 10 5 8" xfId="32558" xr:uid="{00000000-0005-0000-0000-0000297F0000}"/>
    <cellStyle name="Normal 5 24 2 10 6" xfId="32559" xr:uid="{00000000-0005-0000-0000-00002A7F0000}"/>
    <cellStyle name="Normal 5 24 2 10 7" xfId="32560" xr:uid="{00000000-0005-0000-0000-00002B7F0000}"/>
    <cellStyle name="Normal 5 24 2 10 8" xfId="32561" xr:uid="{00000000-0005-0000-0000-00002C7F0000}"/>
    <cellStyle name="Normal 5 24 2 10 9" xfId="32562" xr:uid="{00000000-0005-0000-0000-00002D7F0000}"/>
    <cellStyle name="Normal 5 24 2 11" xfId="32563" xr:uid="{00000000-0005-0000-0000-00002E7F0000}"/>
    <cellStyle name="Normal 5 24 2 11 10" xfId="32564" xr:uid="{00000000-0005-0000-0000-00002F7F0000}"/>
    <cellStyle name="Normal 5 24 2 11 11" xfId="32565" xr:uid="{00000000-0005-0000-0000-0000307F0000}"/>
    <cellStyle name="Normal 5 24 2 11 12" xfId="32566" xr:uid="{00000000-0005-0000-0000-0000317F0000}"/>
    <cellStyle name="Normal 5 24 2 11 2" xfId="32567" xr:uid="{00000000-0005-0000-0000-0000327F0000}"/>
    <cellStyle name="Normal 5 24 2 11 2 2" xfId="32568" xr:uid="{00000000-0005-0000-0000-0000337F0000}"/>
    <cellStyle name="Normal 5 24 2 11 2 3" xfId="32569" xr:uid="{00000000-0005-0000-0000-0000347F0000}"/>
    <cellStyle name="Normal 5 24 2 11 2 4" xfId="32570" xr:uid="{00000000-0005-0000-0000-0000357F0000}"/>
    <cellStyle name="Normal 5 24 2 11 2 5" xfId="32571" xr:uid="{00000000-0005-0000-0000-0000367F0000}"/>
    <cellStyle name="Normal 5 24 2 11 2 6" xfId="32572" xr:uid="{00000000-0005-0000-0000-0000377F0000}"/>
    <cellStyle name="Normal 5 24 2 11 2 7" xfId="32573" xr:uid="{00000000-0005-0000-0000-0000387F0000}"/>
    <cellStyle name="Normal 5 24 2 11 2 8" xfId="32574" xr:uid="{00000000-0005-0000-0000-0000397F0000}"/>
    <cellStyle name="Normal 5 24 2 11 3" xfId="32575" xr:uid="{00000000-0005-0000-0000-00003A7F0000}"/>
    <cellStyle name="Normal 5 24 2 11 3 2" xfId="32576" xr:uid="{00000000-0005-0000-0000-00003B7F0000}"/>
    <cellStyle name="Normal 5 24 2 11 3 3" xfId="32577" xr:uid="{00000000-0005-0000-0000-00003C7F0000}"/>
    <cellStyle name="Normal 5 24 2 11 3 4" xfId="32578" xr:uid="{00000000-0005-0000-0000-00003D7F0000}"/>
    <cellStyle name="Normal 5 24 2 11 3 5" xfId="32579" xr:uid="{00000000-0005-0000-0000-00003E7F0000}"/>
    <cellStyle name="Normal 5 24 2 11 3 6" xfId="32580" xr:uid="{00000000-0005-0000-0000-00003F7F0000}"/>
    <cellStyle name="Normal 5 24 2 11 3 7" xfId="32581" xr:uid="{00000000-0005-0000-0000-0000407F0000}"/>
    <cellStyle name="Normal 5 24 2 11 3 8" xfId="32582" xr:uid="{00000000-0005-0000-0000-0000417F0000}"/>
    <cellStyle name="Normal 5 24 2 11 4" xfId="32583" xr:uid="{00000000-0005-0000-0000-0000427F0000}"/>
    <cellStyle name="Normal 5 24 2 11 4 2" xfId="32584" xr:uid="{00000000-0005-0000-0000-0000437F0000}"/>
    <cellStyle name="Normal 5 24 2 11 4 3" xfId="32585" xr:uid="{00000000-0005-0000-0000-0000447F0000}"/>
    <cellStyle name="Normal 5 24 2 11 4 4" xfId="32586" xr:uid="{00000000-0005-0000-0000-0000457F0000}"/>
    <cellStyle name="Normal 5 24 2 11 4 5" xfId="32587" xr:uid="{00000000-0005-0000-0000-0000467F0000}"/>
    <cellStyle name="Normal 5 24 2 11 4 6" xfId="32588" xr:uid="{00000000-0005-0000-0000-0000477F0000}"/>
    <cellStyle name="Normal 5 24 2 11 4 7" xfId="32589" xr:uid="{00000000-0005-0000-0000-0000487F0000}"/>
    <cellStyle name="Normal 5 24 2 11 4 8" xfId="32590" xr:uid="{00000000-0005-0000-0000-0000497F0000}"/>
    <cellStyle name="Normal 5 24 2 11 5" xfId="32591" xr:uid="{00000000-0005-0000-0000-00004A7F0000}"/>
    <cellStyle name="Normal 5 24 2 11 5 2" xfId="32592" xr:uid="{00000000-0005-0000-0000-00004B7F0000}"/>
    <cellStyle name="Normal 5 24 2 11 5 3" xfId="32593" xr:uid="{00000000-0005-0000-0000-00004C7F0000}"/>
    <cellStyle name="Normal 5 24 2 11 5 4" xfId="32594" xr:uid="{00000000-0005-0000-0000-00004D7F0000}"/>
    <cellStyle name="Normal 5 24 2 11 5 5" xfId="32595" xr:uid="{00000000-0005-0000-0000-00004E7F0000}"/>
    <cellStyle name="Normal 5 24 2 11 5 6" xfId="32596" xr:uid="{00000000-0005-0000-0000-00004F7F0000}"/>
    <cellStyle name="Normal 5 24 2 11 5 7" xfId="32597" xr:uid="{00000000-0005-0000-0000-0000507F0000}"/>
    <cellStyle name="Normal 5 24 2 11 5 8" xfId="32598" xr:uid="{00000000-0005-0000-0000-0000517F0000}"/>
    <cellStyle name="Normal 5 24 2 11 6" xfId="32599" xr:uid="{00000000-0005-0000-0000-0000527F0000}"/>
    <cellStyle name="Normal 5 24 2 11 7" xfId="32600" xr:uid="{00000000-0005-0000-0000-0000537F0000}"/>
    <cellStyle name="Normal 5 24 2 11 8" xfId="32601" xr:uid="{00000000-0005-0000-0000-0000547F0000}"/>
    <cellStyle name="Normal 5 24 2 11 9" xfId="32602" xr:uid="{00000000-0005-0000-0000-0000557F0000}"/>
    <cellStyle name="Normal 5 24 2 12" xfId="32603" xr:uid="{00000000-0005-0000-0000-0000567F0000}"/>
    <cellStyle name="Normal 5 24 2 12 10" xfId="32604" xr:uid="{00000000-0005-0000-0000-0000577F0000}"/>
    <cellStyle name="Normal 5 24 2 12 11" xfId="32605" xr:uid="{00000000-0005-0000-0000-0000587F0000}"/>
    <cellStyle name="Normal 5 24 2 12 12" xfId="32606" xr:uid="{00000000-0005-0000-0000-0000597F0000}"/>
    <cellStyle name="Normal 5 24 2 12 2" xfId="32607" xr:uid="{00000000-0005-0000-0000-00005A7F0000}"/>
    <cellStyle name="Normal 5 24 2 12 2 2" xfId="32608" xr:uid="{00000000-0005-0000-0000-00005B7F0000}"/>
    <cellStyle name="Normal 5 24 2 12 2 3" xfId="32609" xr:uid="{00000000-0005-0000-0000-00005C7F0000}"/>
    <cellStyle name="Normal 5 24 2 12 2 4" xfId="32610" xr:uid="{00000000-0005-0000-0000-00005D7F0000}"/>
    <cellStyle name="Normal 5 24 2 12 2 5" xfId="32611" xr:uid="{00000000-0005-0000-0000-00005E7F0000}"/>
    <cellStyle name="Normal 5 24 2 12 2 6" xfId="32612" xr:uid="{00000000-0005-0000-0000-00005F7F0000}"/>
    <cellStyle name="Normal 5 24 2 12 2 7" xfId="32613" xr:uid="{00000000-0005-0000-0000-0000607F0000}"/>
    <cellStyle name="Normal 5 24 2 12 2 8" xfId="32614" xr:uid="{00000000-0005-0000-0000-0000617F0000}"/>
    <cellStyle name="Normal 5 24 2 12 3" xfId="32615" xr:uid="{00000000-0005-0000-0000-0000627F0000}"/>
    <cellStyle name="Normal 5 24 2 12 3 2" xfId="32616" xr:uid="{00000000-0005-0000-0000-0000637F0000}"/>
    <cellStyle name="Normal 5 24 2 12 3 3" xfId="32617" xr:uid="{00000000-0005-0000-0000-0000647F0000}"/>
    <cellStyle name="Normal 5 24 2 12 3 4" xfId="32618" xr:uid="{00000000-0005-0000-0000-0000657F0000}"/>
    <cellStyle name="Normal 5 24 2 12 3 5" xfId="32619" xr:uid="{00000000-0005-0000-0000-0000667F0000}"/>
    <cellStyle name="Normal 5 24 2 12 3 6" xfId="32620" xr:uid="{00000000-0005-0000-0000-0000677F0000}"/>
    <cellStyle name="Normal 5 24 2 12 3 7" xfId="32621" xr:uid="{00000000-0005-0000-0000-0000687F0000}"/>
    <cellStyle name="Normal 5 24 2 12 3 8" xfId="32622" xr:uid="{00000000-0005-0000-0000-0000697F0000}"/>
    <cellStyle name="Normal 5 24 2 12 4" xfId="32623" xr:uid="{00000000-0005-0000-0000-00006A7F0000}"/>
    <cellStyle name="Normal 5 24 2 12 4 2" xfId="32624" xr:uid="{00000000-0005-0000-0000-00006B7F0000}"/>
    <cellStyle name="Normal 5 24 2 12 4 3" xfId="32625" xr:uid="{00000000-0005-0000-0000-00006C7F0000}"/>
    <cellStyle name="Normal 5 24 2 12 4 4" xfId="32626" xr:uid="{00000000-0005-0000-0000-00006D7F0000}"/>
    <cellStyle name="Normal 5 24 2 12 4 5" xfId="32627" xr:uid="{00000000-0005-0000-0000-00006E7F0000}"/>
    <cellStyle name="Normal 5 24 2 12 4 6" xfId="32628" xr:uid="{00000000-0005-0000-0000-00006F7F0000}"/>
    <cellStyle name="Normal 5 24 2 12 4 7" xfId="32629" xr:uid="{00000000-0005-0000-0000-0000707F0000}"/>
    <cellStyle name="Normal 5 24 2 12 4 8" xfId="32630" xr:uid="{00000000-0005-0000-0000-0000717F0000}"/>
    <cellStyle name="Normal 5 24 2 12 5" xfId="32631" xr:uid="{00000000-0005-0000-0000-0000727F0000}"/>
    <cellStyle name="Normal 5 24 2 12 5 2" xfId="32632" xr:uid="{00000000-0005-0000-0000-0000737F0000}"/>
    <cellStyle name="Normal 5 24 2 12 5 3" xfId="32633" xr:uid="{00000000-0005-0000-0000-0000747F0000}"/>
    <cellStyle name="Normal 5 24 2 12 5 4" xfId="32634" xr:uid="{00000000-0005-0000-0000-0000757F0000}"/>
    <cellStyle name="Normal 5 24 2 12 5 5" xfId="32635" xr:uid="{00000000-0005-0000-0000-0000767F0000}"/>
    <cellStyle name="Normal 5 24 2 12 5 6" xfId="32636" xr:uid="{00000000-0005-0000-0000-0000777F0000}"/>
    <cellStyle name="Normal 5 24 2 12 5 7" xfId="32637" xr:uid="{00000000-0005-0000-0000-0000787F0000}"/>
    <cellStyle name="Normal 5 24 2 12 5 8" xfId="32638" xr:uid="{00000000-0005-0000-0000-0000797F0000}"/>
    <cellStyle name="Normal 5 24 2 12 6" xfId="32639" xr:uid="{00000000-0005-0000-0000-00007A7F0000}"/>
    <cellStyle name="Normal 5 24 2 12 7" xfId="32640" xr:uid="{00000000-0005-0000-0000-00007B7F0000}"/>
    <cellStyle name="Normal 5 24 2 12 8" xfId="32641" xr:uid="{00000000-0005-0000-0000-00007C7F0000}"/>
    <cellStyle name="Normal 5 24 2 12 9" xfId="32642" xr:uid="{00000000-0005-0000-0000-00007D7F0000}"/>
    <cellStyle name="Normal 5 24 2 13" xfId="32643" xr:uid="{00000000-0005-0000-0000-00007E7F0000}"/>
    <cellStyle name="Normal 5 24 2 13 10" xfId="32644" xr:uid="{00000000-0005-0000-0000-00007F7F0000}"/>
    <cellStyle name="Normal 5 24 2 13 11" xfId="32645" xr:uid="{00000000-0005-0000-0000-0000807F0000}"/>
    <cellStyle name="Normal 5 24 2 13 12" xfId="32646" xr:uid="{00000000-0005-0000-0000-0000817F0000}"/>
    <cellStyle name="Normal 5 24 2 13 2" xfId="32647" xr:uid="{00000000-0005-0000-0000-0000827F0000}"/>
    <cellStyle name="Normal 5 24 2 13 2 2" xfId="32648" xr:uid="{00000000-0005-0000-0000-0000837F0000}"/>
    <cellStyle name="Normal 5 24 2 13 2 3" xfId="32649" xr:uid="{00000000-0005-0000-0000-0000847F0000}"/>
    <cellStyle name="Normal 5 24 2 13 2 4" xfId="32650" xr:uid="{00000000-0005-0000-0000-0000857F0000}"/>
    <cellStyle name="Normal 5 24 2 13 2 5" xfId="32651" xr:uid="{00000000-0005-0000-0000-0000867F0000}"/>
    <cellStyle name="Normal 5 24 2 13 2 6" xfId="32652" xr:uid="{00000000-0005-0000-0000-0000877F0000}"/>
    <cellStyle name="Normal 5 24 2 13 2 7" xfId="32653" xr:uid="{00000000-0005-0000-0000-0000887F0000}"/>
    <cellStyle name="Normal 5 24 2 13 2 8" xfId="32654" xr:uid="{00000000-0005-0000-0000-0000897F0000}"/>
    <cellStyle name="Normal 5 24 2 13 3" xfId="32655" xr:uid="{00000000-0005-0000-0000-00008A7F0000}"/>
    <cellStyle name="Normal 5 24 2 13 3 2" xfId="32656" xr:uid="{00000000-0005-0000-0000-00008B7F0000}"/>
    <cellStyle name="Normal 5 24 2 13 3 3" xfId="32657" xr:uid="{00000000-0005-0000-0000-00008C7F0000}"/>
    <cellStyle name="Normal 5 24 2 13 3 4" xfId="32658" xr:uid="{00000000-0005-0000-0000-00008D7F0000}"/>
    <cellStyle name="Normal 5 24 2 13 3 5" xfId="32659" xr:uid="{00000000-0005-0000-0000-00008E7F0000}"/>
    <cellStyle name="Normal 5 24 2 13 3 6" xfId="32660" xr:uid="{00000000-0005-0000-0000-00008F7F0000}"/>
    <cellStyle name="Normal 5 24 2 13 3 7" xfId="32661" xr:uid="{00000000-0005-0000-0000-0000907F0000}"/>
    <cellStyle name="Normal 5 24 2 13 3 8" xfId="32662" xr:uid="{00000000-0005-0000-0000-0000917F0000}"/>
    <cellStyle name="Normal 5 24 2 13 4" xfId="32663" xr:uid="{00000000-0005-0000-0000-0000927F0000}"/>
    <cellStyle name="Normal 5 24 2 13 4 2" xfId="32664" xr:uid="{00000000-0005-0000-0000-0000937F0000}"/>
    <cellStyle name="Normal 5 24 2 13 4 3" xfId="32665" xr:uid="{00000000-0005-0000-0000-0000947F0000}"/>
    <cellStyle name="Normal 5 24 2 13 4 4" xfId="32666" xr:uid="{00000000-0005-0000-0000-0000957F0000}"/>
    <cellStyle name="Normal 5 24 2 13 4 5" xfId="32667" xr:uid="{00000000-0005-0000-0000-0000967F0000}"/>
    <cellStyle name="Normal 5 24 2 13 4 6" xfId="32668" xr:uid="{00000000-0005-0000-0000-0000977F0000}"/>
    <cellStyle name="Normal 5 24 2 13 4 7" xfId="32669" xr:uid="{00000000-0005-0000-0000-0000987F0000}"/>
    <cellStyle name="Normal 5 24 2 13 4 8" xfId="32670" xr:uid="{00000000-0005-0000-0000-0000997F0000}"/>
    <cellStyle name="Normal 5 24 2 13 5" xfId="32671" xr:uid="{00000000-0005-0000-0000-00009A7F0000}"/>
    <cellStyle name="Normal 5 24 2 13 5 2" xfId="32672" xr:uid="{00000000-0005-0000-0000-00009B7F0000}"/>
    <cellStyle name="Normal 5 24 2 13 5 3" xfId="32673" xr:uid="{00000000-0005-0000-0000-00009C7F0000}"/>
    <cellStyle name="Normal 5 24 2 13 5 4" xfId="32674" xr:uid="{00000000-0005-0000-0000-00009D7F0000}"/>
    <cellStyle name="Normal 5 24 2 13 5 5" xfId="32675" xr:uid="{00000000-0005-0000-0000-00009E7F0000}"/>
    <cellStyle name="Normal 5 24 2 13 5 6" xfId="32676" xr:uid="{00000000-0005-0000-0000-00009F7F0000}"/>
    <cellStyle name="Normal 5 24 2 13 5 7" xfId="32677" xr:uid="{00000000-0005-0000-0000-0000A07F0000}"/>
    <cellStyle name="Normal 5 24 2 13 5 8" xfId="32678" xr:uid="{00000000-0005-0000-0000-0000A17F0000}"/>
    <cellStyle name="Normal 5 24 2 13 6" xfId="32679" xr:uid="{00000000-0005-0000-0000-0000A27F0000}"/>
    <cellStyle name="Normal 5 24 2 13 7" xfId="32680" xr:uid="{00000000-0005-0000-0000-0000A37F0000}"/>
    <cellStyle name="Normal 5 24 2 13 8" xfId="32681" xr:uid="{00000000-0005-0000-0000-0000A47F0000}"/>
    <cellStyle name="Normal 5 24 2 13 9" xfId="32682" xr:uid="{00000000-0005-0000-0000-0000A57F0000}"/>
    <cellStyle name="Normal 5 24 2 14" xfId="32683" xr:uid="{00000000-0005-0000-0000-0000A67F0000}"/>
    <cellStyle name="Normal 5 24 2 14 2" xfId="32684" xr:uid="{00000000-0005-0000-0000-0000A77F0000}"/>
    <cellStyle name="Normal 5 24 2 14 3" xfId="32685" xr:uid="{00000000-0005-0000-0000-0000A87F0000}"/>
    <cellStyle name="Normal 5 24 2 14 4" xfId="32686" xr:uid="{00000000-0005-0000-0000-0000A97F0000}"/>
    <cellStyle name="Normal 5 24 2 14 5" xfId="32687" xr:uid="{00000000-0005-0000-0000-0000AA7F0000}"/>
    <cellStyle name="Normal 5 24 2 14 6" xfId="32688" xr:uid="{00000000-0005-0000-0000-0000AB7F0000}"/>
    <cellStyle name="Normal 5 24 2 14 7" xfId="32689" xr:uid="{00000000-0005-0000-0000-0000AC7F0000}"/>
    <cellStyle name="Normal 5 24 2 14 8" xfId="32690" xr:uid="{00000000-0005-0000-0000-0000AD7F0000}"/>
    <cellStyle name="Normal 5 24 2 15" xfId="32691" xr:uid="{00000000-0005-0000-0000-0000AE7F0000}"/>
    <cellStyle name="Normal 5 24 2 15 2" xfId="32692" xr:uid="{00000000-0005-0000-0000-0000AF7F0000}"/>
    <cellStyle name="Normal 5 24 2 15 3" xfId="32693" xr:uid="{00000000-0005-0000-0000-0000B07F0000}"/>
    <cellStyle name="Normal 5 24 2 15 4" xfId="32694" xr:uid="{00000000-0005-0000-0000-0000B17F0000}"/>
    <cellStyle name="Normal 5 24 2 15 5" xfId="32695" xr:uid="{00000000-0005-0000-0000-0000B27F0000}"/>
    <cellStyle name="Normal 5 24 2 15 6" xfId="32696" xr:uid="{00000000-0005-0000-0000-0000B37F0000}"/>
    <cellStyle name="Normal 5 24 2 15 7" xfId="32697" xr:uid="{00000000-0005-0000-0000-0000B47F0000}"/>
    <cellStyle name="Normal 5 24 2 15 8" xfId="32698" xr:uid="{00000000-0005-0000-0000-0000B57F0000}"/>
    <cellStyle name="Normal 5 24 2 16" xfId="32699" xr:uid="{00000000-0005-0000-0000-0000B67F0000}"/>
    <cellStyle name="Normal 5 24 2 16 2" xfId="32700" xr:uid="{00000000-0005-0000-0000-0000B77F0000}"/>
    <cellStyle name="Normal 5 24 2 16 3" xfId="32701" xr:uid="{00000000-0005-0000-0000-0000B87F0000}"/>
    <cellStyle name="Normal 5 24 2 16 4" xfId="32702" xr:uid="{00000000-0005-0000-0000-0000B97F0000}"/>
    <cellStyle name="Normal 5 24 2 16 5" xfId="32703" xr:uid="{00000000-0005-0000-0000-0000BA7F0000}"/>
    <cellStyle name="Normal 5 24 2 16 6" xfId="32704" xr:uid="{00000000-0005-0000-0000-0000BB7F0000}"/>
    <cellStyle name="Normal 5 24 2 16 7" xfId="32705" xr:uid="{00000000-0005-0000-0000-0000BC7F0000}"/>
    <cellStyle name="Normal 5 24 2 16 8" xfId="32706" xr:uid="{00000000-0005-0000-0000-0000BD7F0000}"/>
    <cellStyle name="Normal 5 24 2 17" xfId="32707" xr:uid="{00000000-0005-0000-0000-0000BE7F0000}"/>
    <cellStyle name="Normal 5 24 2 17 2" xfId="32708" xr:uid="{00000000-0005-0000-0000-0000BF7F0000}"/>
    <cellStyle name="Normal 5 24 2 17 3" xfId="32709" xr:uid="{00000000-0005-0000-0000-0000C07F0000}"/>
    <cellStyle name="Normal 5 24 2 17 4" xfId="32710" xr:uid="{00000000-0005-0000-0000-0000C17F0000}"/>
    <cellStyle name="Normal 5 24 2 17 5" xfId="32711" xr:uid="{00000000-0005-0000-0000-0000C27F0000}"/>
    <cellStyle name="Normal 5 24 2 17 6" xfId="32712" xr:uid="{00000000-0005-0000-0000-0000C37F0000}"/>
    <cellStyle name="Normal 5 24 2 17 7" xfId="32713" xr:uid="{00000000-0005-0000-0000-0000C47F0000}"/>
    <cellStyle name="Normal 5 24 2 17 8" xfId="32714" xr:uid="{00000000-0005-0000-0000-0000C57F0000}"/>
    <cellStyle name="Normal 5 24 2 18" xfId="32715" xr:uid="{00000000-0005-0000-0000-0000C67F0000}"/>
    <cellStyle name="Normal 5 24 2 19" xfId="32716" xr:uid="{00000000-0005-0000-0000-0000C77F0000}"/>
    <cellStyle name="Normal 5 24 2 2" xfId="32717" xr:uid="{00000000-0005-0000-0000-0000C87F0000}"/>
    <cellStyle name="Normal 5 24 2 2 10" xfId="32718" xr:uid="{00000000-0005-0000-0000-0000C97F0000}"/>
    <cellStyle name="Normal 5 24 2 2 11" xfId="32719" xr:uid="{00000000-0005-0000-0000-0000CA7F0000}"/>
    <cellStyle name="Normal 5 24 2 2 12" xfId="32720" xr:uid="{00000000-0005-0000-0000-0000CB7F0000}"/>
    <cellStyle name="Normal 5 24 2 2 2" xfId="32721" xr:uid="{00000000-0005-0000-0000-0000CC7F0000}"/>
    <cellStyle name="Normal 5 24 2 2 2 2" xfId="32722" xr:uid="{00000000-0005-0000-0000-0000CD7F0000}"/>
    <cellStyle name="Normal 5 24 2 2 2 3" xfId="32723" xr:uid="{00000000-0005-0000-0000-0000CE7F0000}"/>
    <cellStyle name="Normal 5 24 2 2 2 4" xfId="32724" xr:uid="{00000000-0005-0000-0000-0000CF7F0000}"/>
    <cellStyle name="Normal 5 24 2 2 2 5" xfId="32725" xr:uid="{00000000-0005-0000-0000-0000D07F0000}"/>
    <cellStyle name="Normal 5 24 2 2 2 6" xfId="32726" xr:uid="{00000000-0005-0000-0000-0000D17F0000}"/>
    <cellStyle name="Normal 5 24 2 2 2 7" xfId="32727" xr:uid="{00000000-0005-0000-0000-0000D27F0000}"/>
    <cellStyle name="Normal 5 24 2 2 2 8" xfId="32728" xr:uid="{00000000-0005-0000-0000-0000D37F0000}"/>
    <cellStyle name="Normal 5 24 2 2 3" xfId="32729" xr:uid="{00000000-0005-0000-0000-0000D47F0000}"/>
    <cellStyle name="Normal 5 24 2 2 3 2" xfId="32730" xr:uid="{00000000-0005-0000-0000-0000D57F0000}"/>
    <cellStyle name="Normal 5 24 2 2 3 3" xfId="32731" xr:uid="{00000000-0005-0000-0000-0000D67F0000}"/>
    <cellStyle name="Normal 5 24 2 2 3 4" xfId="32732" xr:uid="{00000000-0005-0000-0000-0000D77F0000}"/>
    <cellStyle name="Normal 5 24 2 2 3 5" xfId="32733" xr:uid="{00000000-0005-0000-0000-0000D87F0000}"/>
    <cellStyle name="Normal 5 24 2 2 3 6" xfId="32734" xr:uid="{00000000-0005-0000-0000-0000D97F0000}"/>
    <cellStyle name="Normal 5 24 2 2 3 7" xfId="32735" xr:uid="{00000000-0005-0000-0000-0000DA7F0000}"/>
    <cellStyle name="Normal 5 24 2 2 3 8" xfId="32736" xr:uid="{00000000-0005-0000-0000-0000DB7F0000}"/>
    <cellStyle name="Normal 5 24 2 2 4" xfId="32737" xr:uid="{00000000-0005-0000-0000-0000DC7F0000}"/>
    <cellStyle name="Normal 5 24 2 2 4 2" xfId="32738" xr:uid="{00000000-0005-0000-0000-0000DD7F0000}"/>
    <cellStyle name="Normal 5 24 2 2 4 3" xfId="32739" xr:uid="{00000000-0005-0000-0000-0000DE7F0000}"/>
    <cellStyle name="Normal 5 24 2 2 4 4" xfId="32740" xr:uid="{00000000-0005-0000-0000-0000DF7F0000}"/>
    <cellStyle name="Normal 5 24 2 2 4 5" xfId="32741" xr:uid="{00000000-0005-0000-0000-0000E07F0000}"/>
    <cellStyle name="Normal 5 24 2 2 4 6" xfId="32742" xr:uid="{00000000-0005-0000-0000-0000E17F0000}"/>
    <cellStyle name="Normal 5 24 2 2 4 7" xfId="32743" xr:uid="{00000000-0005-0000-0000-0000E27F0000}"/>
    <cellStyle name="Normal 5 24 2 2 4 8" xfId="32744" xr:uid="{00000000-0005-0000-0000-0000E37F0000}"/>
    <cellStyle name="Normal 5 24 2 2 5" xfId="32745" xr:uid="{00000000-0005-0000-0000-0000E47F0000}"/>
    <cellStyle name="Normal 5 24 2 2 5 2" xfId="32746" xr:uid="{00000000-0005-0000-0000-0000E57F0000}"/>
    <cellStyle name="Normal 5 24 2 2 5 3" xfId="32747" xr:uid="{00000000-0005-0000-0000-0000E67F0000}"/>
    <cellStyle name="Normal 5 24 2 2 5 4" xfId="32748" xr:uid="{00000000-0005-0000-0000-0000E77F0000}"/>
    <cellStyle name="Normal 5 24 2 2 5 5" xfId="32749" xr:uid="{00000000-0005-0000-0000-0000E87F0000}"/>
    <cellStyle name="Normal 5 24 2 2 5 6" xfId="32750" xr:uid="{00000000-0005-0000-0000-0000E97F0000}"/>
    <cellStyle name="Normal 5 24 2 2 5 7" xfId="32751" xr:uid="{00000000-0005-0000-0000-0000EA7F0000}"/>
    <cellStyle name="Normal 5 24 2 2 5 8" xfId="32752" xr:uid="{00000000-0005-0000-0000-0000EB7F0000}"/>
    <cellStyle name="Normal 5 24 2 2 6" xfId="32753" xr:uid="{00000000-0005-0000-0000-0000EC7F0000}"/>
    <cellStyle name="Normal 5 24 2 2 7" xfId="32754" xr:uid="{00000000-0005-0000-0000-0000ED7F0000}"/>
    <cellStyle name="Normal 5 24 2 2 8" xfId="32755" xr:uid="{00000000-0005-0000-0000-0000EE7F0000}"/>
    <cellStyle name="Normal 5 24 2 2 9" xfId="32756" xr:uid="{00000000-0005-0000-0000-0000EF7F0000}"/>
    <cellStyle name="Normal 5 24 2 20" xfId="32757" xr:uid="{00000000-0005-0000-0000-0000F07F0000}"/>
    <cellStyle name="Normal 5 24 2 21" xfId="32758" xr:uid="{00000000-0005-0000-0000-0000F17F0000}"/>
    <cellStyle name="Normal 5 24 2 22" xfId="32759" xr:uid="{00000000-0005-0000-0000-0000F27F0000}"/>
    <cellStyle name="Normal 5 24 2 23" xfId="32760" xr:uid="{00000000-0005-0000-0000-0000F37F0000}"/>
    <cellStyle name="Normal 5 24 2 24" xfId="32761" xr:uid="{00000000-0005-0000-0000-0000F47F0000}"/>
    <cellStyle name="Normal 5 24 2 3" xfId="32762" xr:uid="{00000000-0005-0000-0000-0000F57F0000}"/>
    <cellStyle name="Normal 5 24 2 3 10" xfId="32763" xr:uid="{00000000-0005-0000-0000-0000F67F0000}"/>
    <cellStyle name="Normal 5 24 2 3 11" xfId="32764" xr:uid="{00000000-0005-0000-0000-0000F77F0000}"/>
    <cellStyle name="Normal 5 24 2 3 12" xfId="32765" xr:uid="{00000000-0005-0000-0000-0000F87F0000}"/>
    <cellStyle name="Normal 5 24 2 3 2" xfId="32766" xr:uid="{00000000-0005-0000-0000-0000F97F0000}"/>
    <cellStyle name="Normal 5 24 2 3 2 2" xfId="32767" xr:uid="{00000000-0005-0000-0000-0000FA7F0000}"/>
    <cellStyle name="Normal 5 24 2 3 2 3" xfId="32768" xr:uid="{00000000-0005-0000-0000-0000FB7F0000}"/>
    <cellStyle name="Normal 5 24 2 3 2 4" xfId="32769" xr:uid="{00000000-0005-0000-0000-0000FC7F0000}"/>
    <cellStyle name="Normal 5 24 2 3 2 5" xfId="32770" xr:uid="{00000000-0005-0000-0000-0000FD7F0000}"/>
    <cellStyle name="Normal 5 24 2 3 2 6" xfId="32771" xr:uid="{00000000-0005-0000-0000-0000FE7F0000}"/>
    <cellStyle name="Normal 5 24 2 3 2 7" xfId="32772" xr:uid="{00000000-0005-0000-0000-0000FF7F0000}"/>
    <cellStyle name="Normal 5 24 2 3 2 8" xfId="32773" xr:uid="{00000000-0005-0000-0000-000000800000}"/>
    <cellStyle name="Normal 5 24 2 3 3" xfId="32774" xr:uid="{00000000-0005-0000-0000-000001800000}"/>
    <cellStyle name="Normal 5 24 2 3 3 2" xfId="32775" xr:uid="{00000000-0005-0000-0000-000002800000}"/>
    <cellStyle name="Normal 5 24 2 3 3 3" xfId="32776" xr:uid="{00000000-0005-0000-0000-000003800000}"/>
    <cellStyle name="Normal 5 24 2 3 3 4" xfId="32777" xr:uid="{00000000-0005-0000-0000-000004800000}"/>
    <cellStyle name="Normal 5 24 2 3 3 5" xfId="32778" xr:uid="{00000000-0005-0000-0000-000005800000}"/>
    <cellStyle name="Normal 5 24 2 3 3 6" xfId="32779" xr:uid="{00000000-0005-0000-0000-000006800000}"/>
    <cellStyle name="Normal 5 24 2 3 3 7" xfId="32780" xr:uid="{00000000-0005-0000-0000-000007800000}"/>
    <cellStyle name="Normal 5 24 2 3 3 8" xfId="32781" xr:uid="{00000000-0005-0000-0000-000008800000}"/>
    <cellStyle name="Normal 5 24 2 3 4" xfId="32782" xr:uid="{00000000-0005-0000-0000-000009800000}"/>
    <cellStyle name="Normal 5 24 2 3 4 2" xfId="32783" xr:uid="{00000000-0005-0000-0000-00000A800000}"/>
    <cellStyle name="Normal 5 24 2 3 4 3" xfId="32784" xr:uid="{00000000-0005-0000-0000-00000B800000}"/>
    <cellStyle name="Normal 5 24 2 3 4 4" xfId="32785" xr:uid="{00000000-0005-0000-0000-00000C800000}"/>
    <cellStyle name="Normal 5 24 2 3 4 5" xfId="32786" xr:uid="{00000000-0005-0000-0000-00000D800000}"/>
    <cellStyle name="Normal 5 24 2 3 4 6" xfId="32787" xr:uid="{00000000-0005-0000-0000-00000E800000}"/>
    <cellStyle name="Normal 5 24 2 3 4 7" xfId="32788" xr:uid="{00000000-0005-0000-0000-00000F800000}"/>
    <cellStyle name="Normal 5 24 2 3 4 8" xfId="32789" xr:uid="{00000000-0005-0000-0000-000010800000}"/>
    <cellStyle name="Normal 5 24 2 3 5" xfId="32790" xr:uid="{00000000-0005-0000-0000-000011800000}"/>
    <cellStyle name="Normal 5 24 2 3 5 2" xfId="32791" xr:uid="{00000000-0005-0000-0000-000012800000}"/>
    <cellStyle name="Normal 5 24 2 3 5 3" xfId="32792" xr:uid="{00000000-0005-0000-0000-000013800000}"/>
    <cellStyle name="Normal 5 24 2 3 5 4" xfId="32793" xr:uid="{00000000-0005-0000-0000-000014800000}"/>
    <cellStyle name="Normal 5 24 2 3 5 5" xfId="32794" xr:uid="{00000000-0005-0000-0000-000015800000}"/>
    <cellStyle name="Normal 5 24 2 3 5 6" xfId="32795" xr:uid="{00000000-0005-0000-0000-000016800000}"/>
    <cellStyle name="Normal 5 24 2 3 5 7" xfId="32796" xr:uid="{00000000-0005-0000-0000-000017800000}"/>
    <cellStyle name="Normal 5 24 2 3 5 8" xfId="32797" xr:uid="{00000000-0005-0000-0000-000018800000}"/>
    <cellStyle name="Normal 5 24 2 3 6" xfId="32798" xr:uid="{00000000-0005-0000-0000-000019800000}"/>
    <cellStyle name="Normal 5 24 2 3 7" xfId="32799" xr:uid="{00000000-0005-0000-0000-00001A800000}"/>
    <cellStyle name="Normal 5 24 2 3 8" xfId="32800" xr:uid="{00000000-0005-0000-0000-00001B800000}"/>
    <cellStyle name="Normal 5 24 2 3 9" xfId="32801" xr:uid="{00000000-0005-0000-0000-00001C800000}"/>
    <cellStyle name="Normal 5 24 2 4" xfId="32802" xr:uid="{00000000-0005-0000-0000-00001D800000}"/>
    <cellStyle name="Normal 5 24 2 4 10" xfId="32803" xr:uid="{00000000-0005-0000-0000-00001E800000}"/>
    <cellStyle name="Normal 5 24 2 4 11" xfId="32804" xr:uid="{00000000-0005-0000-0000-00001F800000}"/>
    <cellStyle name="Normal 5 24 2 4 12" xfId="32805" xr:uid="{00000000-0005-0000-0000-000020800000}"/>
    <cellStyle name="Normal 5 24 2 4 2" xfId="32806" xr:uid="{00000000-0005-0000-0000-000021800000}"/>
    <cellStyle name="Normal 5 24 2 4 2 2" xfId="32807" xr:uid="{00000000-0005-0000-0000-000022800000}"/>
    <cellStyle name="Normal 5 24 2 4 2 3" xfId="32808" xr:uid="{00000000-0005-0000-0000-000023800000}"/>
    <cellStyle name="Normal 5 24 2 4 2 4" xfId="32809" xr:uid="{00000000-0005-0000-0000-000024800000}"/>
    <cellStyle name="Normal 5 24 2 4 2 5" xfId="32810" xr:uid="{00000000-0005-0000-0000-000025800000}"/>
    <cellStyle name="Normal 5 24 2 4 2 6" xfId="32811" xr:uid="{00000000-0005-0000-0000-000026800000}"/>
    <cellStyle name="Normal 5 24 2 4 2 7" xfId="32812" xr:uid="{00000000-0005-0000-0000-000027800000}"/>
    <cellStyle name="Normal 5 24 2 4 2 8" xfId="32813" xr:uid="{00000000-0005-0000-0000-000028800000}"/>
    <cellStyle name="Normal 5 24 2 4 3" xfId="32814" xr:uid="{00000000-0005-0000-0000-000029800000}"/>
    <cellStyle name="Normal 5 24 2 4 3 2" xfId="32815" xr:uid="{00000000-0005-0000-0000-00002A800000}"/>
    <cellStyle name="Normal 5 24 2 4 3 3" xfId="32816" xr:uid="{00000000-0005-0000-0000-00002B800000}"/>
    <cellStyle name="Normal 5 24 2 4 3 4" xfId="32817" xr:uid="{00000000-0005-0000-0000-00002C800000}"/>
    <cellStyle name="Normal 5 24 2 4 3 5" xfId="32818" xr:uid="{00000000-0005-0000-0000-00002D800000}"/>
    <cellStyle name="Normal 5 24 2 4 3 6" xfId="32819" xr:uid="{00000000-0005-0000-0000-00002E800000}"/>
    <cellStyle name="Normal 5 24 2 4 3 7" xfId="32820" xr:uid="{00000000-0005-0000-0000-00002F800000}"/>
    <cellStyle name="Normal 5 24 2 4 3 8" xfId="32821" xr:uid="{00000000-0005-0000-0000-000030800000}"/>
    <cellStyle name="Normal 5 24 2 4 4" xfId="32822" xr:uid="{00000000-0005-0000-0000-000031800000}"/>
    <cellStyle name="Normal 5 24 2 4 4 2" xfId="32823" xr:uid="{00000000-0005-0000-0000-000032800000}"/>
    <cellStyle name="Normal 5 24 2 4 4 3" xfId="32824" xr:uid="{00000000-0005-0000-0000-000033800000}"/>
    <cellStyle name="Normal 5 24 2 4 4 4" xfId="32825" xr:uid="{00000000-0005-0000-0000-000034800000}"/>
    <cellStyle name="Normal 5 24 2 4 4 5" xfId="32826" xr:uid="{00000000-0005-0000-0000-000035800000}"/>
    <cellStyle name="Normal 5 24 2 4 4 6" xfId="32827" xr:uid="{00000000-0005-0000-0000-000036800000}"/>
    <cellStyle name="Normal 5 24 2 4 4 7" xfId="32828" xr:uid="{00000000-0005-0000-0000-000037800000}"/>
    <cellStyle name="Normal 5 24 2 4 4 8" xfId="32829" xr:uid="{00000000-0005-0000-0000-000038800000}"/>
    <cellStyle name="Normal 5 24 2 4 5" xfId="32830" xr:uid="{00000000-0005-0000-0000-000039800000}"/>
    <cellStyle name="Normal 5 24 2 4 5 2" xfId="32831" xr:uid="{00000000-0005-0000-0000-00003A800000}"/>
    <cellStyle name="Normal 5 24 2 4 5 3" xfId="32832" xr:uid="{00000000-0005-0000-0000-00003B800000}"/>
    <cellStyle name="Normal 5 24 2 4 5 4" xfId="32833" xr:uid="{00000000-0005-0000-0000-00003C800000}"/>
    <cellStyle name="Normal 5 24 2 4 5 5" xfId="32834" xr:uid="{00000000-0005-0000-0000-00003D800000}"/>
    <cellStyle name="Normal 5 24 2 4 5 6" xfId="32835" xr:uid="{00000000-0005-0000-0000-00003E800000}"/>
    <cellStyle name="Normal 5 24 2 4 5 7" xfId="32836" xr:uid="{00000000-0005-0000-0000-00003F800000}"/>
    <cellStyle name="Normal 5 24 2 4 5 8" xfId="32837" xr:uid="{00000000-0005-0000-0000-000040800000}"/>
    <cellStyle name="Normal 5 24 2 4 6" xfId="32838" xr:uid="{00000000-0005-0000-0000-000041800000}"/>
    <cellStyle name="Normal 5 24 2 4 7" xfId="32839" xr:uid="{00000000-0005-0000-0000-000042800000}"/>
    <cellStyle name="Normal 5 24 2 4 8" xfId="32840" xr:uid="{00000000-0005-0000-0000-000043800000}"/>
    <cellStyle name="Normal 5 24 2 4 9" xfId="32841" xr:uid="{00000000-0005-0000-0000-000044800000}"/>
    <cellStyle name="Normal 5 24 2 5" xfId="32842" xr:uid="{00000000-0005-0000-0000-000045800000}"/>
    <cellStyle name="Normal 5 24 2 5 10" xfId="32843" xr:uid="{00000000-0005-0000-0000-000046800000}"/>
    <cellStyle name="Normal 5 24 2 5 11" xfId="32844" xr:uid="{00000000-0005-0000-0000-000047800000}"/>
    <cellStyle name="Normal 5 24 2 5 12" xfId="32845" xr:uid="{00000000-0005-0000-0000-000048800000}"/>
    <cellStyle name="Normal 5 24 2 5 2" xfId="32846" xr:uid="{00000000-0005-0000-0000-000049800000}"/>
    <cellStyle name="Normal 5 24 2 5 2 2" xfId="32847" xr:uid="{00000000-0005-0000-0000-00004A800000}"/>
    <cellStyle name="Normal 5 24 2 5 2 3" xfId="32848" xr:uid="{00000000-0005-0000-0000-00004B800000}"/>
    <cellStyle name="Normal 5 24 2 5 2 4" xfId="32849" xr:uid="{00000000-0005-0000-0000-00004C800000}"/>
    <cellStyle name="Normal 5 24 2 5 2 5" xfId="32850" xr:uid="{00000000-0005-0000-0000-00004D800000}"/>
    <cellStyle name="Normal 5 24 2 5 2 6" xfId="32851" xr:uid="{00000000-0005-0000-0000-00004E800000}"/>
    <cellStyle name="Normal 5 24 2 5 2 7" xfId="32852" xr:uid="{00000000-0005-0000-0000-00004F800000}"/>
    <cellStyle name="Normal 5 24 2 5 2 8" xfId="32853" xr:uid="{00000000-0005-0000-0000-000050800000}"/>
    <cellStyle name="Normal 5 24 2 5 3" xfId="32854" xr:uid="{00000000-0005-0000-0000-000051800000}"/>
    <cellStyle name="Normal 5 24 2 5 3 2" xfId="32855" xr:uid="{00000000-0005-0000-0000-000052800000}"/>
    <cellStyle name="Normal 5 24 2 5 3 3" xfId="32856" xr:uid="{00000000-0005-0000-0000-000053800000}"/>
    <cellStyle name="Normal 5 24 2 5 3 4" xfId="32857" xr:uid="{00000000-0005-0000-0000-000054800000}"/>
    <cellStyle name="Normal 5 24 2 5 3 5" xfId="32858" xr:uid="{00000000-0005-0000-0000-000055800000}"/>
    <cellStyle name="Normal 5 24 2 5 3 6" xfId="32859" xr:uid="{00000000-0005-0000-0000-000056800000}"/>
    <cellStyle name="Normal 5 24 2 5 3 7" xfId="32860" xr:uid="{00000000-0005-0000-0000-000057800000}"/>
    <cellStyle name="Normal 5 24 2 5 3 8" xfId="32861" xr:uid="{00000000-0005-0000-0000-000058800000}"/>
    <cellStyle name="Normal 5 24 2 5 4" xfId="32862" xr:uid="{00000000-0005-0000-0000-000059800000}"/>
    <cellStyle name="Normal 5 24 2 5 4 2" xfId="32863" xr:uid="{00000000-0005-0000-0000-00005A800000}"/>
    <cellStyle name="Normal 5 24 2 5 4 3" xfId="32864" xr:uid="{00000000-0005-0000-0000-00005B800000}"/>
    <cellStyle name="Normal 5 24 2 5 4 4" xfId="32865" xr:uid="{00000000-0005-0000-0000-00005C800000}"/>
    <cellStyle name="Normal 5 24 2 5 4 5" xfId="32866" xr:uid="{00000000-0005-0000-0000-00005D800000}"/>
    <cellStyle name="Normal 5 24 2 5 4 6" xfId="32867" xr:uid="{00000000-0005-0000-0000-00005E800000}"/>
    <cellStyle name="Normal 5 24 2 5 4 7" xfId="32868" xr:uid="{00000000-0005-0000-0000-00005F800000}"/>
    <cellStyle name="Normal 5 24 2 5 4 8" xfId="32869" xr:uid="{00000000-0005-0000-0000-000060800000}"/>
    <cellStyle name="Normal 5 24 2 5 5" xfId="32870" xr:uid="{00000000-0005-0000-0000-000061800000}"/>
    <cellStyle name="Normal 5 24 2 5 5 2" xfId="32871" xr:uid="{00000000-0005-0000-0000-000062800000}"/>
    <cellStyle name="Normal 5 24 2 5 5 3" xfId="32872" xr:uid="{00000000-0005-0000-0000-000063800000}"/>
    <cellStyle name="Normal 5 24 2 5 5 4" xfId="32873" xr:uid="{00000000-0005-0000-0000-000064800000}"/>
    <cellStyle name="Normal 5 24 2 5 5 5" xfId="32874" xr:uid="{00000000-0005-0000-0000-000065800000}"/>
    <cellStyle name="Normal 5 24 2 5 5 6" xfId="32875" xr:uid="{00000000-0005-0000-0000-000066800000}"/>
    <cellStyle name="Normal 5 24 2 5 5 7" xfId="32876" xr:uid="{00000000-0005-0000-0000-000067800000}"/>
    <cellStyle name="Normal 5 24 2 5 5 8" xfId="32877" xr:uid="{00000000-0005-0000-0000-000068800000}"/>
    <cellStyle name="Normal 5 24 2 5 6" xfId="32878" xr:uid="{00000000-0005-0000-0000-000069800000}"/>
    <cellStyle name="Normal 5 24 2 5 7" xfId="32879" xr:uid="{00000000-0005-0000-0000-00006A800000}"/>
    <cellStyle name="Normal 5 24 2 5 8" xfId="32880" xr:uid="{00000000-0005-0000-0000-00006B800000}"/>
    <cellStyle name="Normal 5 24 2 5 9" xfId="32881" xr:uid="{00000000-0005-0000-0000-00006C800000}"/>
    <cellStyle name="Normal 5 24 2 6" xfId="32882" xr:uid="{00000000-0005-0000-0000-00006D800000}"/>
    <cellStyle name="Normal 5 24 2 6 10" xfId="32883" xr:uid="{00000000-0005-0000-0000-00006E800000}"/>
    <cellStyle name="Normal 5 24 2 6 11" xfId="32884" xr:uid="{00000000-0005-0000-0000-00006F800000}"/>
    <cellStyle name="Normal 5 24 2 6 12" xfId="32885" xr:uid="{00000000-0005-0000-0000-000070800000}"/>
    <cellStyle name="Normal 5 24 2 6 2" xfId="32886" xr:uid="{00000000-0005-0000-0000-000071800000}"/>
    <cellStyle name="Normal 5 24 2 6 2 2" xfId="32887" xr:uid="{00000000-0005-0000-0000-000072800000}"/>
    <cellStyle name="Normal 5 24 2 6 2 3" xfId="32888" xr:uid="{00000000-0005-0000-0000-000073800000}"/>
    <cellStyle name="Normal 5 24 2 6 2 4" xfId="32889" xr:uid="{00000000-0005-0000-0000-000074800000}"/>
    <cellStyle name="Normal 5 24 2 6 2 5" xfId="32890" xr:uid="{00000000-0005-0000-0000-000075800000}"/>
    <cellStyle name="Normal 5 24 2 6 2 6" xfId="32891" xr:uid="{00000000-0005-0000-0000-000076800000}"/>
    <cellStyle name="Normal 5 24 2 6 2 7" xfId="32892" xr:uid="{00000000-0005-0000-0000-000077800000}"/>
    <cellStyle name="Normal 5 24 2 6 2 8" xfId="32893" xr:uid="{00000000-0005-0000-0000-000078800000}"/>
    <cellStyle name="Normal 5 24 2 6 3" xfId="32894" xr:uid="{00000000-0005-0000-0000-000079800000}"/>
    <cellStyle name="Normal 5 24 2 6 3 2" xfId="32895" xr:uid="{00000000-0005-0000-0000-00007A800000}"/>
    <cellStyle name="Normal 5 24 2 6 3 3" xfId="32896" xr:uid="{00000000-0005-0000-0000-00007B800000}"/>
    <cellStyle name="Normal 5 24 2 6 3 4" xfId="32897" xr:uid="{00000000-0005-0000-0000-00007C800000}"/>
    <cellStyle name="Normal 5 24 2 6 3 5" xfId="32898" xr:uid="{00000000-0005-0000-0000-00007D800000}"/>
    <cellStyle name="Normal 5 24 2 6 3 6" xfId="32899" xr:uid="{00000000-0005-0000-0000-00007E800000}"/>
    <cellStyle name="Normal 5 24 2 6 3 7" xfId="32900" xr:uid="{00000000-0005-0000-0000-00007F800000}"/>
    <cellStyle name="Normal 5 24 2 6 3 8" xfId="32901" xr:uid="{00000000-0005-0000-0000-000080800000}"/>
    <cellStyle name="Normal 5 24 2 6 4" xfId="32902" xr:uid="{00000000-0005-0000-0000-000081800000}"/>
    <cellStyle name="Normal 5 24 2 6 4 2" xfId="32903" xr:uid="{00000000-0005-0000-0000-000082800000}"/>
    <cellStyle name="Normal 5 24 2 6 4 3" xfId="32904" xr:uid="{00000000-0005-0000-0000-000083800000}"/>
    <cellStyle name="Normal 5 24 2 6 4 4" xfId="32905" xr:uid="{00000000-0005-0000-0000-000084800000}"/>
    <cellStyle name="Normal 5 24 2 6 4 5" xfId="32906" xr:uid="{00000000-0005-0000-0000-000085800000}"/>
    <cellStyle name="Normal 5 24 2 6 4 6" xfId="32907" xr:uid="{00000000-0005-0000-0000-000086800000}"/>
    <cellStyle name="Normal 5 24 2 6 4 7" xfId="32908" xr:uid="{00000000-0005-0000-0000-000087800000}"/>
    <cellStyle name="Normal 5 24 2 6 4 8" xfId="32909" xr:uid="{00000000-0005-0000-0000-000088800000}"/>
    <cellStyle name="Normal 5 24 2 6 5" xfId="32910" xr:uid="{00000000-0005-0000-0000-000089800000}"/>
    <cellStyle name="Normal 5 24 2 6 5 2" xfId="32911" xr:uid="{00000000-0005-0000-0000-00008A800000}"/>
    <cellStyle name="Normal 5 24 2 6 5 3" xfId="32912" xr:uid="{00000000-0005-0000-0000-00008B800000}"/>
    <cellStyle name="Normal 5 24 2 6 5 4" xfId="32913" xr:uid="{00000000-0005-0000-0000-00008C800000}"/>
    <cellStyle name="Normal 5 24 2 6 5 5" xfId="32914" xr:uid="{00000000-0005-0000-0000-00008D800000}"/>
    <cellStyle name="Normal 5 24 2 6 5 6" xfId="32915" xr:uid="{00000000-0005-0000-0000-00008E800000}"/>
    <cellStyle name="Normal 5 24 2 6 5 7" xfId="32916" xr:uid="{00000000-0005-0000-0000-00008F800000}"/>
    <cellStyle name="Normal 5 24 2 6 5 8" xfId="32917" xr:uid="{00000000-0005-0000-0000-000090800000}"/>
    <cellStyle name="Normal 5 24 2 6 6" xfId="32918" xr:uid="{00000000-0005-0000-0000-000091800000}"/>
    <cellStyle name="Normal 5 24 2 6 7" xfId="32919" xr:uid="{00000000-0005-0000-0000-000092800000}"/>
    <cellStyle name="Normal 5 24 2 6 8" xfId="32920" xr:uid="{00000000-0005-0000-0000-000093800000}"/>
    <cellStyle name="Normal 5 24 2 6 9" xfId="32921" xr:uid="{00000000-0005-0000-0000-000094800000}"/>
    <cellStyle name="Normal 5 24 2 7" xfId="32922" xr:uid="{00000000-0005-0000-0000-000095800000}"/>
    <cellStyle name="Normal 5 24 2 7 10" xfId="32923" xr:uid="{00000000-0005-0000-0000-000096800000}"/>
    <cellStyle name="Normal 5 24 2 7 11" xfId="32924" xr:uid="{00000000-0005-0000-0000-000097800000}"/>
    <cellStyle name="Normal 5 24 2 7 12" xfId="32925" xr:uid="{00000000-0005-0000-0000-000098800000}"/>
    <cellStyle name="Normal 5 24 2 7 2" xfId="32926" xr:uid="{00000000-0005-0000-0000-000099800000}"/>
    <cellStyle name="Normal 5 24 2 7 2 2" xfId="32927" xr:uid="{00000000-0005-0000-0000-00009A800000}"/>
    <cellStyle name="Normal 5 24 2 7 2 3" xfId="32928" xr:uid="{00000000-0005-0000-0000-00009B800000}"/>
    <cellStyle name="Normal 5 24 2 7 2 4" xfId="32929" xr:uid="{00000000-0005-0000-0000-00009C800000}"/>
    <cellStyle name="Normal 5 24 2 7 2 5" xfId="32930" xr:uid="{00000000-0005-0000-0000-00009D800000}"/>
    <cellStyle name="Normal 5 24 2 7 2 6" xfId="32931" xr:uid="{00000000-0005-0000-0000-00009E800000}"/>
    <cellStyle name="Normal 5 24 2 7 2 7" xfId="32932" xr:uid="{00000000-0005-0000-0000-00009F800000}"/>
    <cellStyle name="Normal 5 24 2 7 2 8" xfId="32933" xr:uid="{00000000-0005-0000-0000-0000A0800000}"/>
    <cellStyle name="Normal 5 24 2 7 3" xfId="32934" xr:uid="{00000000-0005-0000-0000-0000A1800000}"/>
    <cellStyle name="Normal 5 24 2 7 3 2" xfId="32935" xr:uid="{00000000-0005-0000-0000-0000A2800000}"/>
    <cellStyle name="Normal 5 24 2 7 3 3" xfId="32936" xr:uid="{00000000-0005-0000-0000-0000A3800000}"/>
    <cellStyle name="Normal 5 24 2 7 3 4" xfId="32937" xr:uid="{00000000-0005-0000-0000-0000A4800000}"/>
    <cellStyle name="Normal 5 24 2 7 3 5" xfId="32938" xr:uid="{00000000-0005-0000-0000-0000A5800000}"/>
    <cellStyle name="Normal 5 24 2 7 3 6" xfId="32939" xr:uid="{00000000-0005-0000-0000-0000A6800000}"/>
    <cellStyle name="Normal 5 24 2 7 3 7" xfId="32940" xr:uid="{00000000-0005-0000-0000-0000A7800000}"/>
    <cellStyle name="Normal 5 24 2 7 3 8" xfId="32941" xr:uid="{00000000-0005-0000-0000-0000A8800000}"/>
    <cellStyle name="Normal 5 24 2 7 4" xfId="32942" xr:uid="{00000000-0005-0000-0000-0000A9800000}"/>
    <cellStyle name="Normal 5 24 2 7 4 2" xfId="32943" xr:uid="{00000000-0005-0000-0000-0000AA800000}"/>
    <cellStyle name="Normal 5 24 2 7 4 3" xfId="32944" xr:uid="{00000000-0005-0000-0000-0000AB800000}"/>
    <cellStyle name="Normal 5 24 2 7 4 4" xfId="32945" xr:uid="{00000000-0005-0000-0000-0000AC800000}"/>
    <cellStyle name="Normal 5 24 2 7 4 5" xfId="32946" xr:uid="{00000000-0005-0000-0000-0000AD800000}"/>
    <cellStyle name="Normal 5 24 2 7 4 6" xfId="32947" xr:uid="{00000000-0005-0000-0000-0000AE800000}"/>
    <cellStyle name="Normal 5 24 2 7 4 7" xfId="32948" xr:uid="{00000000-0005-0000-0000-0000AF800000}"/>
    <cellStyle name="Normal 5 24 2 7 4 8" xfId="32949" xr:uid="{00000000-0005-0000-0000-0000B0800000}"/>
    <cellStyle name="Normal 5 24 2 7 5" xfId="32950" xr:uid="{00000000-0005-0000-0000-0000B1800000}"/>
    <cellStyle name="Normal 5 24 2 7 5 2" xfId="32951" xr:uid="{00000000-0005-0000-0000-0000B2800000}"/>
    <cellStyle name="Normal 5 24 2 7 5 3" xfId="32952" xr:uid="{00000000-0005-0000-0000-0000B3800000}"/>
    <cellStyle name="Normal 5 24 2 7 5 4" xfId="32953" xr:uid="{00000000-0005-0000-0000-0000B4800000}"/>
    <cellStyle name="Normal 5 24 2 7 5 5" xfId="32954" xr:uid="{00000000-0005-0000-0000-0000B5800000}"/>
    <cellStyle name="Normal 5 24 2 7 5 6" xfId="32955" xr:uid="{00000000-0005-0000-0000-0000B6800000}"/>
    <cellStyle name="Normal 5 24 2 7 5 7" xfId="32956" xr:uid="{00000000-0005-0000-0000-0000B7800000}"/>
    <cellStyle name="Normal 5 24 2 7 5 8" xfId="32957" xr:uid="{00000000-0005-0000-0000-0000B8800000}"/>
    <cellStyle name="Normal 5 24 2 7 6" xfId="32958" xr:uid="{00000000-0005-0000-0000-0000B9800000}"/>
    <cellStyle name="Normal 5 24 2 7 7" xfId="32959" xr:uid="{00000000-0005-0000-0000-0000BA800000}"/>
    <cellStyle name="Normal 5 24 2 7 8" xfId="32960" xr:uid="{00000000-0005-0000-0000-0000BB800000}"/>
    <cellStyle name="Normal 5 24 2 7 9" xfId="32961" xr:uid="{00000000-0005-0000-0000-0000BC800000}"/>
    <cellStyle name="Normal 5 24 2 8" xfId="32962" xr:uid="{00000000-0005-0000-0000-0000BD800000}"/>
    <cellStyle name="Normal 5 24 2 8 10" xfId="32963" xr:uid="{00000000-0005-0000-0000-0000BE800000}"/>
    <cellStyle name="Normal 5 24 2 8 11" xfId="32964" xr:uid="{00000000-0005-0000-0000-0000BF800000}"/>
    <cellStyle name="Normal 5 24 2 8 12" xfId="32965" xr:uid="{00000000-0005-0000-0000-0000C0800000}"/>
    <cellStyle name="Normal 5 24 2 8 2" xfId="32966" xr:uid="{00000000-0005-0000-0000-0000C1800000}"/>
    <cellStyle name="Normal 5 24 2 8 2 2" xfId="32967" xr:uid="{00000000-0005-0000-0000-0000C2800000}"/>
    <cellStyle name="Normal 5 24 2 8 2 3" xfId="32968" xr:uid="{00000000-0005-0000-0000-0000C3800000}"/>
    <cellStyle name="Normal 5 24 2 8 2 4" xfId="32969" xr:uid="{00000000-0005-0000-0000-0000C4800000}"/>
    <cellStyle name="Normal 5 24 2 8 2 5" xfId="32970" xr:uid="{00000000-0005-0000-0000-0000C5800000}"/>
    <cellStyle name="Normal 5 24 2 8 2 6" xfId="32971" xr:uid="{00000000-0005-0000-0000-0000C6800000}"/>
    <cellStyle name="Normal 5 24 2 8 2 7" xfId="32972" xr:uid="{00000000-0005-0000-0000-0000C7800000}"/>
    <cellStyle name="Normal 5 24 2 8 2 8" xfId="32973" xr:uid="{00000000-0005-0000-0000-0000C8800000}"/>
    <cellStyle name="Normal 5 24 2 8 3" xfId="32974" xr:uid="{00000000-0005-0000-0000-0000C9800000}"/>
    <cellStyle name="Normal 5 24 2 8 3 2" xfId="32975" xr:uid="{00000000-0005-0000-0000-0000CA800000}"/>
    <cellStyle name="Normal 5 24 2 8 3 3" xfId="32976" xr:uid="{00000000-0005-0000-0000-0000CB800000}"/>
    <cellStyle name="Normal 5 24 2 8 3 4" xfId="32977" xr:uid="{00000000-0005-0000-0000-0000CC800000}"/>
    <cellStyle name="Normal 5 24 2 8 3 5" xfId="32978" xr:uid="{00000000-0005-0000-0000-0000CD800000}"/>
    <cellStyle name="Normal 5 24 2 8 3 6" xfId="32979" xr:uid="{00000000-0005-0000-0000-0000CE800000}"/>
    <cellStyle name="Normal 5 24 2 8 3 7" xfId="32980" xr:uid="{00000000-0005-0000-0000-0000CF800000}"/>
    <cellStyle name="Normal 5 24 2 8 3 8" xfId="32981" xr:uid="{00000000-0005-0000-0000-0000D0800000}"/>
    <cellStyle name="Normal 5 24 2 8 4" xfId="32982" xr:uid="{00000000-0005-0000-0000-0000D1800000}"/>
    <cellStyle name="Normal 5 24 2 8 4 2" xfId="32983" xr:uid="{00000000-0005-0000-0000-0000D2800000}"/>
    <cellStyle name="Normal 5 24 2 8 4 3" xfId="32984" xr:uid="{00000000-0005-0000-0000-0000D3800000}"/>
    <cellStyle name="Normal 5 24 2 8 4 4" xfId="32985" xr:uid="{00000000-0005-0000-0000-0000D4800000}"/>
    <cellStyle name="Normal 5 24 2 8 4 5" xfId="32986" xr:uid="{00000000-0005-0000-0000-0000D5800000}"/>
    <cellStyle name="Normal 5 24 2 8 4 6" xfId="32987" xr:uid="{00000000-0005-0000-0000-0000D6800000}"/>
    <cellStyle name="Normal 5 24 2 8 4 7" xfId="32988" xr:uid="{00000000-0005-0000-0000-0000D7800000}"/>
    <cellStyle name="Normal 5 24 2 8 4 8" xfId="32989" xr:uid="{00000000-0005-0000-0000-0000D8800000}"/>
    <cellStyle name="Normal 5 24 2 8 5" xfId="32990" xr:uid="{00000000-0005-0000-0000-0000D9800000}"/>
    <cellStyle name="Normal 5 24 2 8 5 2" xfId="32991" xr:uid="{00000000-0005-0000-0000-0000DA800000}"/>
    <cellStyle name="Normal 5 24 2 8 5 3" xfId="32992" xr:uid="{00000000-0005-0000-0000-0000DB800000}"/>
    <cellStyle name="Normal 5 24 2 8 5 4" xfId="32993" xr:uid="{00000000-0005-0000-0000-0000DC800000}"/>
    <cellStyle name="Normal 5 24 2 8 5 5" xfId="32994" xr:uid="{00000000-0005-0000-0000-0000DD800000}"/>
    <cellStyle name="Normal 5 24 2 8 5 6" xfId="32995" xr:uid="{00000000-0005-0000-0000-0000DE800000}"/>
    <cellStyle name="Normal 5 24 2 8 5 7" xfId="32996" xr:uid="{00000000-0005-0000-0000-0000DF800000}"/>
    <cellStyle name="Normal 5 24 2 8 5 8" xfId="32997" xr:uid="{00000000-0005-0000-0000-0000E0800000}"/>
    <cellStyle name="Normal 5 24 2 8 6" xfId="32998" xr:uid="{00000000-0005-0000-0000-0000E1800000}"/>
    <cellStyle name="Normal 5 24 2 8 7" xfId="32999" xr:uid="{00000000-0005-0000-0000-0000E2800000}"/>
    <cellStyle name="Normal 5 24 2 8 8" xfId="33000" xr:uid="{00000000-0005-0000-0000-0000E3800000}"/>
    <cellStyle name="Normal 5 24 2 8 9" xfId="33001" xr:uid="{00000000-0005-0000-0000-0000E4800000}"/>
    <cellStyle name="Normal 5 24 2 9" xfId="33002" xr:uid="{00000000-0005-0000-0000-0000E5800000}"/>
    <cellStyle name="Normal 5 24 2 9 10" xfId="33003" xr:uid="{00000000-0005-0000-0000-0000E6800000}"/>
    <cellStyle name="Normal 5 24 2 9 11" xfId="33004" xr:uid="{00000000-0005-0000-0000-0000E7800000}"/>
    <cellStyle name="Normal 5 24 2 9 12" xfId="33005" xr:uid="{00000000-0005-0000-0000-0000E8800000}"/>
    <cellStyle name="Normal 5 24 2 9 2" xfId="33006" xr:uid="{00000000-0005-0000-0000-0000E9800000}"/>
    <cellStyle name="Normal 5 24 2 9 2 2" xfId="33007" xr:uid="{00000000-0005-0000-0000-0000EA800000}"/>
    <cellStyle name="Normal 5 24 2 9 2 3" xfId="33008" xr:uid="{00000000-0005-0000-0000-0000EB800000}"/>
    <cellStyle name="Normal 5 24 2 9 2 4" xfId="33009" xr:uid="{00000000-0005-0000-0000-0000EC800000}"/>
    <cellStyle name="Normal 5 24 2 9 2 5" xfId="33010" xr:uid="{00000000-0005-0000-0000-0000ED800000}"/>
    <cellStyle name="Normal 5 24 2 9 2 6" xfId="33011" xr:uid="{00000000-0005-0000-0000-0000EE800000}"/>
    <cellStyle name="Normal 5 24 2 9 2 7" xfId="33012" xr:uid="{00000000-0005-0000-0000-0000EF800000}"/>
    <cellStyle name="Normal 5 24 2 9 2 8" xfId="33013" xr:uid="{00000000-0005-0000-0000-0000F0800000}"/>
    <cellStyle name="Normal 5 24 2 9 3" xfId="33014" xr:uid="{00000000-0005-0000-0000-0000F1800000}"/>
    <cellStyle name="Normal 5 24 2 9 3 2" xfId="33015" xr:uid="{00000000-0005-0000-0000-0000F2800000}"/>
    <cellStyle name="Normal 5 24 2 9 3 3" xfId="33016" xr:uid="{00000000-0005-0000-0000-0000F3800000}"/>
    <cellStyle name="Normal 5 24 2 9 3 4" xfId="33017" xr:uid="{00000000-0005-0000-0000-0000F4800000}"/>
    <cellStyle name="Normal 5 24 2 9 3 5" xfId="33018" xr:uid="{00000000-0005-0000-0000-0000F5800000}"/>
    <cellStyle name="Normal 5 24 2 9 3 6" xfId="33019" xr:uid="{00000000-0005-0000-0000-0000F6800000}"/>
    <cellStyle name="Normal 5 24 2 9 3 7" xfId="33020" xr:uid="{00000000-0005-0000-0000-0000F7800000}"/>
    <cellStyle name="Normal 5 24 2 9 3 8" xfId="33021" xr:uid="{00000000-0005-0000-0000-0000F8800000}"/>
    <cellStyle name="Normal 5 24 2 9 4" xfId="33022" xr:uid="{00000000-0005-0000-0000-0000F9800000}"/>
    <cellStyle name="Normal 5 24 2 9 4 2" xfId="33023" xr:uid="{00000000-0005-0000-0000-0000FA800000}"/>
    <cellStyle name="Normal 5 24 2 9 4 3" xfId="33024" xr:uid="{00000000-0005-0000-0000-0000FB800000}"/>
    <cellStyle name="Normal 5 24 2 9 4 4" xfId="33025" xr:uid="{00000000-0005-0000-0000-0000FC800000}"/>
    <cellStyle name="Normal 5 24 2 9 4 5" xfId="33026" xr:uid="{00000000-0005-0000-0000-0000FD800000}"/>
    <cellStyle name="Normal 5 24 2 9 4 6" xfId="33027" xr:uid="{00000000-0005-0000-0000-0000FE800000}"/>
    <cellStyle name="Normal 5 24 2 9 4 7" xfId="33028" xr:uid="{00000000-0005-0000-0000-0000FF800000}"/>
    <cellStyle name="Normal 5 24 2 9 4 8" xfId="33029" xr:uid="{00000000-0005-0000-0000-000000810000}"/>
    <cellStyle name="Normal 5 24 2 9 5" xfId="33030" xr:uid="{00000000-0005-0000-0000-000001810000}"/>
    <cellStyle name="Normal 5 24 2 9 5 2" xfId="33031" xr:uid="{00000000-0005-0000-0000-000002810000}"/>
    <cellStyle name="Normal 5 24 2 9 5 3" xfId="33032" xr:uid="{00000000-0005-0000-0000-000003810000}"/>
    <cellStyle name="Normal 5 24 2 9 5 4" xfId="33033" xr:uid="{00000000-0005-0000-0000-000004810000}"/>
    <cellStyle name="Normal 5 24 2 9 5 5" xfId="33034" xr:uid="{00000000-0005-0000-0000-000005810000}"/>
    <cellStyle name="Normal 5 24 2 9 5 6" xfId="33035" xr:uid="{00000000-0005-0000-0000-000006810000}"/>
    <cellStyle name="Normal 5 24 2 9 5 7" xfId="33036" xr:uid="{00000000-0005-0000-0000-000007810000}"/>
    <cellStyle name="Normal 5 24 2 9 5 8" xfId="33037" xr:uid="{00000000-0005-0000-0000-000008810000}"/>
    <cellStyle name="Normal 5 24 2 9 6" xfId="33038" xr:uid="{00000000-0005-0000-0000-000009810000}"/>
    <cellStyle name="Normal 5 24 2 9 7" xfId="33039" xr:uid="{00000000-0005-0000-0000-00000A810000}"/>
    <cellStyle name="Normal 5 24 2 9 8" xfId="33040" xr:uid="{00000000-0005-0000-0000-00000B810000}"/>
    <cellStyle name="Normal 5 24 2 9 9" xfId="33041" xr:uid="{00000000-0005-0000-0000-00000C810000}"/>
    <cellStyle name="Normal 5 24 20" xfId="33042" xr:uid="{00000000-0005-0000-0000-00000D810000}"/>
    <cellStyle name="Normal 5 24 20 2" xfId="33043" xr:uid="{00000000-0005-0000-0000-00000E810000}"/>
    <cellStyle name="Normal 5 24 20 3" xfId="33044" xr:uid="{00000000-0005-0000-0000-00000F810000}"/>
    <cellStyle name="Normal 5 24 20 4" xfId="33045" xr:uid="{00000000-0005-0000-0000-000010810000}"/>
    <cellStyle name="Normal 5 24 20 5" xfId="33046" xr:uid="{00000000-0005-0000-0000-000011810000}"/>
    <cellStyle name="Normal 5 24 20 6" xfId="33047" xr:uid="{00000000-0005-0000-0000-000012810000}"/>
    <cellStyle name="Normal 5 24 20 7" xfId="33048" xr:uid="{00000000-0005-0000-0000-000013810000}"/>
    <cellStyle name="Normal 5 24 20 8" xfId="33049" xr:uid="{00000000-0005-0000-0000-000014810000}"/>
    <cellStyle name="Normal 5 24 21" xfId="33050" xr:uid="{00000000-0005-0000-0000-000015810000}"/>
    <cellStyle name="Normal 5 24 22" xfId="33051" xr:uid="{00000000-0005-0000-0000-000016810000}"/>
    <cellStyle name="Normal 5 24 23" xfId="33052" xr:uid="{00000000-0005-0000-0000-000017810000}"/>
    <cellStyle name="Normal 5 24 24" xfId="33053" xr:uid="{00000000-0005-0000-0000-000018810000}"/>
    <cellStyle name="Normal 5 24 25" xfId="33054" xr:uid="{00000000-0005-0000-0000-000019810000}"/>
    <cellStyle name="Normal 5 24 26" xfId="33055" xr:uid="{00000000-0005-0000-0000-00001A810000}"/>
    <cellStyle name="Normal 5 24 27" xfId="33056" xr:uid="{00000000-0005-0000-0000-00001B810000}"/>
    <cellStyle name="Normal 5 24 3" xfId="33057" xr:uid="{00000000-0005-0000-0000-00001C810000}"/>
    <cellStyle name="Normal 5 24 3 10" xfId="33058" xr:uid="{00000000-0005-0000-0000-00001D810000}"/>
    <cellStyle name="Normal 5 24 3 10 10" xfId="33059" xr:uid="{00000000-0005-0000-0000-00001E810000}"/>
    <cellStyle name="Normal 5 24 3 10 11" xfId="33060" xr:uid="{00000000-0005-0000-0000-00001F810000}"/>
    <cellStyle name="Normal 5 24 3 10 12" xfId="33061" xr:uid="{00000000-0005-0000-0000-000020810000}"/>
    <cellStyle name="Normal 5 24 3 10 2" xfId="33062" xr:uid="{00000000-0005-0000-0000-000021810000}"/>
    <cellStyle name="Normal 5 24 3 10 2 2" xfId="33063" xr:uid="{00000000-0005-0000-0000-000022810000}"/>
    <cellStyle name="Normal 5 24 3 10 2 3" xfId="33064" xr:uid="{00000000-0005-0000-0000-000023810000}"/>
    <cellStyle name="Normal 5 24 3 10 2 4" xfId="33065" xr:uid="{00000000-0005-0000-0000-000024810000}"/>
    <cellStyle name="Normal 5 24 3 10 2 5" xfId="33066" xr:uid="{00000000-0005-0000-0000-000025810000}"/>
    <cellStyle name="Normal 5 24 3 10 2 6" xfId="33067" xr:uid="{00000000-0005-0000-0000-000026810000}"/>
    <cellStyle name="Normal 5 24 3 10 2 7" xfId="33068" xr:uid="{00000000-0005-0000-0000-000027810000}"/>
    <cellStyle name="Normal 5 24 3 10 2 8" xfId="33069" xr:uid="{00000000-0005-0000-0000-000028810000}"/>
    <cellStyle name="Normal 5 24 3 10 3" xfId="33070" xr:uid="{00000000-0005-0000-0000-000029810000}"/>
    <cellStyle name="Normal 5 24 3 10 3 2" xfId="33071" xr:uid="{00000000-0005-0000-0000-00002A810000}"/>
    <cellStyle name="Normal 5 24 3 10 3 3" xfId="33072" xr:uid="{00000000-0005-0000-0000-00002B810000}"/>
    <cellStyle name="Normal 5 24 3 10 3 4" xfId="33073" xr:uid="{00000000-0005-0000-0000-00002C810000}"/>
    <cellStyle name="Normal 5 24 3 10 3 5" xfId="33074" xr:uid="{00000000-0005-0000-0000-00002D810000}"/>
    <cellStyle name="Normal 5 24 3 10 3 6" xfId="33075" xr:uid="{00000000-0005-0000-0000-00002E810000}"/>
    <cellStyle name="Normal 5 24 3 10 3 7" xfId="33076" xr:uid="{00000000-0005-0000-0000-00002F810000}"/>
    <cellStyle name="Normal 5 24 3 10 3 8" xfId="33077" xr:uid="{00000000-0005-0000-0000-000030810000}"/>
    <cellStyle name="Normal 5 24 3 10 4" xfId="33078" xr:uid="{00000000-0005-0000-0000-000031810000}"/>
    <cellStyle name="Normal 5 24 3 10 4 2" xfId="33079" xr:uid="{00000000-0005-0000-0000-000032810000}"/>
    <cellStyle name="Normal 5 24 3 10 4 3" xfId="33080" xr:uid="{00000000-0005-0000-0000-000033810000}"/>
    <cellStyle name="Normal 5 24 3 10 4 4" xfId="33081" xr:uid="{00000000-0005-0000-0000-000034810000}"/>
    <cellStyle name="Normal 5 24 3 10 4 5" xfId="33082" xr:uid="{00000000-0005-0000-0000-000035810000}"/>
    <cellStyle name="Normal 5 24 3 10 4 6" xfId="33083" xr:uid="{00000000-0005-0000-0000-000036810000}"/>
    <cellStyle name="Normal 5 24 3 10 4 7" xfId="33084" xr:uid="{00000000-0005-0000-0000-000037810000}"/>
    <cellStyle name="Normal 5 24 3 10 4 8" xfId="33085" xr:uid="{00000000-0005-0000-0000-000038810000}"/>
    <cellStyle name="Normal 5 24 3 10 5" xfId="33086" xr:uid="{00000000-0005-0000-0000-000039810000}"/>
    <cellStyle name="Normal 5 24 3 10 5 2" xfId="33087" xr:uid="{00000000-0005-0000-0000-00003A810000}"/>
    <cellStyle name="Normal 5 24 3 10 5 3" xfId="33088" xr:uid="{00000000-0005-0000-0000-00003B810000}"/>
    <cellStyle name="Normal 5 24 3 10 5 4" xfId="33089" xr:uid="{00000000-0005-0000-0000-00003C810000}"/>
    <cellStyle name="Normal 5 24 3 10 5 5" xfId="33090" xr:uid="{00000000-0005-0000-0000-00003D810000}"/>
    <cellStyle name="Normal 5 24 3 10 5 6" xfId="33091" xr:uid="{00000000-0005-0000-0000-00003E810000}"/>
    <cellStyle name="Normal 5 24 3 10 5 7" xfId="33092" xr:uid="{00000000-0005-0000-0000-00003F810000}"/>
    <cellStyle name="Normal 5 24 3 10 5 8" xfId="33093" xr:uid="{00000000-0005-0000-0000-000040810000}"/>
    <cellStyle name="Normal 5 24 3 10 6" xfId="33094" xr:uid="{00000000-0005-0000-0000-000041810000}"/>
    <cellStyle name="Normal 5 24 3 10 7" xfId="33095" xr:uid="{00000000-0005-0000-0000-000042810000}"/>
    <cellStyle name="Normal 5 24 3 10 8" xfId="33096" xr:uid="{00000000-0005-0000-0000-000043810000}"/>
    <cellStyle name="Normal 5 24 3 10 9" xfId="33097" xr:uid="{00000000-0005-0000-0000-000044810000}"/>
    <cellStyle name="Normal 5 24 3 11" xfId="33098" xr:uid="{00000000-0005-0000-0000-000045810000}"/>
    <cellStyle name="Normal 5 24 3 11 10" xfId="33099" xr:uid="{00000000-0005-0000-0000-000046810000}"/>
    <cellStyle name="Normal 5 24 3 11 11" xfId="33100" xr:uid="{00000000-0005-0000-0000-000047810000}"/>
    <cellStyle name="Normal 5 24 3 11 12" xfId="33101" xr:uid="{00000000-0005-0000-0000-000048810000}"/>
    <cellStyle name="Normal 5 24 3 11 2" xfId="33102" xr:uid="{00000000-0005-0000-0000-000049810000}"/>
    <cellStyle name="Normal 5 24 3 11 2 2" xfId="33103" xr:uid="{00000000-0005-0000-0000-00004A810000}"/>
    <cellStyle name="Normal 5 24 3 11 2 3" xfId="33104" xr:uid="{00000000-0005-0000-0000-00004B810000}"/>
    <cellStyle name="Normal 5 24 3 11 2 4" xfId="33105" xr:uid="{00000000-0005-0000-0000-00004C810000}"/>
    <cellStyle name="Normal 5 24 3 11 2 5" xfId="33106" xr:uid="{00000000-0005-0000-0000-00004D810000}"/>
    <cellStyle name="Normal 5 24 3 11 2 6" xfId="33107" xr:uid="{00000000-0005-0000-0000-00004E810000}"/>
    <cellStyle name="Normal 5 24 3 11 2 7" xfId="33108" xr:uid="{00000000-0005-0000-0000-00004F810000}"/>
    <cellStyle name="Normal 5 24 3 11 2 8" xfId="33109" xr:uid="{00000000-0005-0000-0000-000050810000}"/>
    <cellStyle name="Normal 5 24 3 11 3" xfId="33110" xr:uid="{00000000-0005-0000-0000-000051810000}"/>
    <cellStyle name="Normal 5 24 3 11 3 2" xfId="33111" xr:uid="{00000000-0005-0000-0000-000052810000}"/>
    <cellStyle name="Normal 5 24 3 11 3 3" xfId="33112" xr:uid="{00000000-0005-0000-0000-000053810000}"/>
    <cellStyle name="Normal 5 24 3 11 3 4" xfId="33113" xr:uid="{00000000-0005-0000-0000-000054810000}"/>
    <cellStyle name="Normal 5 24 3 11 3 5" xfId="33114" xr:uid="{00000000-0005-0000-0000-000055810000}"/>
    <cellStyle name="Normal 5 24 3 11 3 6" xfId="33115" xr:uid="{00000000-0005-0000-0000-000056810000}"/>
    <cellStyle name="Normal 5 24 3 11 3 7" xfId="33116" xr:uid="{00000000-0005-0000-0000-000057810000}"/>
    <cellStyle name="Normal 5 24 3 11 3 8" xfId="33117" xr:uid="{00000000-0005-0000-0000-000058810000}"/>
    <cellStyle name="Normal 5 24 3 11 4" xfId="33118" xr:uid="{00000000-0005-0000-0000-000059810000}"/>
    <cellStyle name="Normal 5 24 3 11 4 2" xfId="33119" xr:uid="{00000000-0005-0000-0000-00005A810000}"/>
    <cellStyle name="Normal 5 24 3 11 4 3" xfId="33120" xr:uid="{00000000-0005-0000-0000-00005B810000}"/>
    <cellStyle name="Normal 5 24 3 11 4 4" xfId="33121" xr:uid="{00000000-0005-0000-0000-00005C810000}"/>
    <cellStyle name="Normal 5 24 3 11 4 5" xfId="33122" xr:uid="{00000000-0005-0000-0000-00005D810000}"/>
    <cellStyle name="Normal 5 24 3 11 4 6" xfId="33123" xr:uid="{00000000-0005-0000-0000-00005E810000}"/>
    <cellStyle name="Normal 5 24 3 11 4 7" xfId="33124" xr:uid="{00000000-0005-0000-0000-00005F810000}"/>
    <cellStyle name="Normal 5 24 3 11 4 8" xfId="33125" xr:uid="{00000000-0005-0000-0000-000060810000}"/>
    <cellStyle name="Normal 5 24 3 11 5" xfId="33126" xr:uid="{00000000-0005-0000-0000-000061810000}"/>
    <cellStyle name="Normal 5 24 3 11 5 2" xfId="33127" xr:uid="{00000000-0005-0000-0000-000062810000}"/>
    <cellStyle name="Normal 5 24 3 11 5 3" xfId="33128" xr:uid="{00000000-0005-0000-0000-000063810000}"/>
    <cellStyle name="Normal 5 24 3 11 5 4" xfId="33129" xr:uid="{00000000-0005-0000-0000-000064810000}"/>
    <cellStyle name="Normal 5 24 3 11 5 5" xfId="33130" xr:uid="{00000000-0005-0000-0000-000065810000}"/>
    <cellStyle name="Normal 5 24 3 11 5 6" xfId="33131" xr:uid="{00000000-0005-0000-0000-000066810000}"/>
    <cellStyle name="Normal 5 24 3 11 5 7" xfId="33132" xr:uid="{00000000-0005-0000-0000-000067810000}"/>
    <cellStyle name="Normal 5 24 3 11 5 8" xfId="33133" xr:uid="{00000000-0005-0000-0000-000068810000}"/>
    <cellStyle name="Normal 5 24 3 11 6" xfId="33134" xr:uid="{00000000-0005-0000-0000-000069810000}"/>
    <cellStyle name="Normal 5 24 3 11 7" xfId="33135" xr:uid="{00000000-0005-0000-0000-00006A810000}"/>
    <cellStyle name="Normal 5 24 3 11 8" xfId="33136" xr:uid="{00000000-0005-0000-0000-00006B810000}"/>
    <cellStyle name="Normal 5 24 3 11 9" xfId="33137" xr:uid="{00000000-0005-0000-0000-00006C810000}"/>
    <cellStyle name="Normal 5 24 3 12" xfId="33138" xr:uid="{00000000-0005-0000-0000-00006D810000}"/>
    <cellStyle name="Normal 5 24 3 12 10" xfId="33139" xr:uid="{00000000-0005-0000-0000-00006E810000}"/>
    <cellStyle name="Normal 5 24 3 12 11" xfId="33140" xr:uid="{00000000-0005-0000-0000-00006F810000}"/>
    <cellStyle name="Normal 5 24 3 12 12" xfId="33141" xr:uid="{00000000-0005-0000-0000-000070810000}"/>
    <cellStyle name="Normal 5 24 3 12 2" xfId="33142" xr:uid="{00000000-0005-0000-0000-000071810000}"/>
    <cellStyle name="Normal 5 24 3 12 2 2" xfId="33143" xr:uid="{00000000-0005-0000-0000-000072810000}"/>
    <cellStyle name="Normal 5 24 3 12 2 3" xfId="33144" xr:uid="{00000000-0005-0000-0000-000073810000}"/>
    <cellStyle name="Normal 5 24 3 12 2 4" xfId="33145" xr:uid="{00000000-0005-0000-0000-000074810000}"/>
    <cellStyle name="Normal 5 24 3 12 2 5" xfId="33146" xr:uid="{00000000-0005-0000-0000-000075810000}"/>
    <cellStyle name="Normal 5 24 3 12 2 6" xfId="33147" xr:uid="{00000000-0005-0000-0000-000076810000}"/>
    <cellStyle name="Normal 5 24 3 12 2 7" xfId="33148" xr:uid="{00000000-0005-0000-0000-000077810000}"/>
    <cellStyle name="Normal 5 24 3 12 2 8" xfId="33149" xr:uid="{00000000-0005-0000-0000-000078810000}"/>
    <cellStyle name="Normal 5 24 3 12 3" xfId="33150" xr:uid="{00000000-0005-0000-0000-000079810000}"/>
    <cellStyle name="Normal 5 24 3 12 3 2" xfId="33151" xr:uid="{00000000-0005-0000-0000-00007A810000}"/>
    <cellStyle name="Normal 5 24 3 12 3 3" xfId="33152" xr:uid="{00000000-0005-0000-0000-00007B810000}"/>
    <cellStyle name="Normal 5 24 3 12 3 4" xfId="33153" xr:uid="{00000000-0005-0000-0000-00007C810000}"/>
    <cellStyle name="Normal 5 24 3 12 3 5" xfId="33154" xr:uid="{00000000-0005-0000-0000-00007D810000}"/>
    <cellStyle name="Normal 5 24 3 12 3 6" xfId="33155" xr:uid="{00000000-0005-0000-0000-00007E810000}"/>
    <cellStyle name="Normal 5 24 3 12 3 7" xfId="33156" xr:uid="{00000000-0005-0000-0000-00007F810000}"/>
    <cellStyle name="Normal 5 24 3 12 3 8" xfId="33157" xr:uid="{00000000-0005-0000-0000-000080810000}"/>
    <cellStyle name="Normal 5 24 3 12 4" xfId="33158" xr:uid="{00000000-0005-0000-0000-000081810000}"/>
    <cellStyle name="Normal 5 24 3 12 4 2" xfId="33159" xr:uid="{00000000-0005-0000-0000-000082810000}"/>
    <cellStyle name="Normal 5 24 3 12 4 3" xfId="33160" xr:uid="{00000000-0005-0000-0000-000083810000}"/>
    <cellStyle name="Normal 5 24 3 12 4 4" xfId="33161" xr:uid="{00000000-0005-0000-0000-000084810000}"/>
    <cellStyle name="Normal 5 24 3 12 4 5" xfId="33162" xr:uid="{00000000-0005-0000-0000-000085810000}"/>
    <cellStyle name="Normal 5 24 3 12 4 6" xfId="33163" xr:uid="{00000000-0005-0000-0000-000086810000}"/>
    <cellStyle name="Normal 5 24 3 12 4 7" xfId="33164" xr:uid="{00000000-0005-0000-0000-000087810000}"/>
    <cellStyle name="Normal 5 24 3 12 4 8" xfId="33165" xr:uid="{00000000-0005-0000-0000-000088810000}"/>
    <cellStyle name="Normal 5 24 3 12 5" xfId="33166" xr:uid="{00000000-0005-0000-0000-000089810000}"/>
    <cellStyle name="Normal 5 24 3 12 5 2" xfId="33167" xr:uid="{00000000-0005-0000-0000-00008A810000}"/>
    <cellStyle name="Normal 5 24 3 12 5 3" xfId="33168" xr:uid="{00000000-0005-0000-0000-00008B810000}"/>
    <cellStyle name="Normal 5 24 3 12 5 4" xfId="33169" xr:uid="{00000000-0005-0000-0000-00008C810000}"/>
    <cellStyle name="Normal 5 24 3 12 5 5" xfId="33170" xr:uid="{00000000-0005-0000-0000-00008D810000}"/>
    <cellStyle name="Normal 5 24 3 12 5 6" xfId="33171" xr:uid="{00000000-0005-0000-0000-00008E810000}"/>
    <cellStyle name="Normal 5 24 3 12 5 7" xfId="33172" xr:uid="{00000000-0005-0000-0000-00008F810000}"/>
    <cellStyle name="Normal 5 24 3 12 5 8" xfId="33173" xr:uid="{00000000-0005-0000-0000-000090810000}"/>
    <cellStyle name="Normal 5 24 3 12 6" xfId="33174" xr:uid="{00000000-0005-0000-0000-000091810000}"/>
    <cellStyle name="Normal 5 24 3 12 7" xfId="33175" xr:uid="{00000000-0005-0000-0000-000092810000}"/>
    <cellStyle name="Normal 5 24 3 12 8" xfId="33176" xr:uid="{00000000-0005-0000-0000-000093810000}"/>
    <cellStyle name="Normal 5 24 3 12 9" xfId="33177" xr:uid="{00000000-0005-0000-0000-000094810000}"/>
    <cellStyle name="Normal 5 24 3 13" xfId="33178" xr:uid="{00000000-0005-0000-0000-000095810000}"/>
    <cellStyle name="Normal 5 24 3 13 10" xfId="33179" xr:uid="{00000000-0005-0000-0000-000096810000}"/>
    <cellStyle name="Normal 5 24 3 13 11" xfId="33180" xr:uid="{00000000-0005-0000-0000-000097810000}"/>
    <cellStyle name="Normal 5 24 3 13 12" xfId="33181" xr:uid="{00000000-0005-0000-0000-000098810000}"/>
    <cellStyle name="Normal 5 24 3 13 2" xfId="33182" xr:uid="{00000000-0005-0000-0000-000099810000}"/>
    <cellStyle name="Normal 5 24 3 13 2 2" xfId="33183" xr:uid="{00000000-0005-0000-0000-00009A810000}"/>
    <cellStyle name="Normal 5 24 3 13 2 3" xfId="33184" xr:uid="{00000000-0005-0000-0000-00009B810000}"/>
    <cellStyle name="Normal 5 24 3 13 2 4" xfId="33185" xr:uid="{00000000-0005-0000-0000-00009C810000}"/>
    <cellStyle name="Normal 5 24 3 13 2 5" xfId="33186" xr:uid="{00000000-0005-0000-0000-00009D810000}"/>
    <cellStyle name="Normal 5 24 3 13 2 6" xfId="33187" xr:uid="{00000000-0005-0000-0000-00009E810000}"/>
    <cellStyle name="Normal 5 24 3 13 2 7" xfId="33188" xr:uid="{00000000-0005-0000-0000-00009F810000}"/>
    <cellStyle name="Normal 5 24 3 13 2 8" xfId="33189" xr:uid="{00000000-0005-0000-0000-0000A0810000}"/>
    <cellStyle name="Normal 5 24 3 13 3" xfId="33190" xr:uid="{00000000-0005-0000-0000-0000A1810000}"/>
    <cellStyle name="Normal 5 24 3 13 3 2" xfId="33191" xr:uid="{00000000-0005-0000-0000-0000A2810000}"/>
    <cellStyle name="Normal 5 24 3 13 3 3" xfId="33192" xr:uid="{00000000-0005-0000-0000-0000A3810000}"/>
    <cellStyle name="Normal 5 24 3 13 3 4" xfId="33193" xr:uid="{00000000-0005-0000-0000-0000A4810000}"/>
    <cellStyle name="Normal 5 24 3 13 3 5" xfId="33194" xr:uid="{00000000-0005-0000-0000-0000A5810000}"/>
    <cellStyle name="Normal 5 24 3 13 3 6" xfId="33195" xr:uid="{00000000-0005-0000-0000-0000A6810000}"/>
    <cellStyle name="Normal 5 24 3 13 3 7" xfId="33196" xr:uid="{00000000-0005-0000-0000-0000A7810000}"/>
    <cellStyle name="Normal 5 24 3 13 3 8" xfId="33197" xr:uid="{00000000-0005-0000-0000-0000A8810000}"/>
    <cellStyle name="Normal 5 24 3 13 4" xfId="33198" xr:uid="{00000000-0005-0000-0000-0000A9810000}"/>
    <cellStyle name="Normal 5 24 3 13 4 2" xfId="33199" xr:uid="{00000000-0005-0000-0000-0000AA810000}"/>
    <cellStyle name="Normal 5 24 3 13 4 3" xfId="33200" xr:uid="{00000000-0005-0000-0000-0000AB810000}"/>
    <cellStyle name="Normal 5 24 3 13 4 4" xfId="33201" xr:uid="{00000000-0005-0000-0000-0000AC810000}"/>
    <cellStyle name="Normal 5 24 3 13 4 5" xfId="33202" xr:uid="{00000000-0005-0000-0000-0000AD810000}"/>
    <cellStyle name="Normal 5 24 3 13 4 6" xfId="33203" xr:uid="{00000000-0005-0000-0000-0000AE810000}"/>
    <cellStyle name="Normal 5 24 3 13 4 7" xfId="33204" xr:uid="{00000000-0005-0000-0000-0000AF810000}"/>
    <cellStyle name="Normal 5 24 3 13 4 8" xfId="33205" xr:uid="{00000000-0005-0000-0000-0000B0810000}"/>
    <cellStyle name="Normal 5 24 3 13 5" xfId="33206" xr:uid="{00000000-0005-0000-0000-0000B1810000}"/>
    <cellStyle name="Normal 5 24 3 13 5 2" xfId="33207" xr:uid="{00000000-0005-0000-0000-0000B2810000}"/>
    <cellStyle name="Normal 5 24 3 13 5 3" xfId="33208" xr:uid="{00000000-0005-0000-0000-0000B3810000}"/>
    <cellStyle name="Normal 5 24 3 13 5 4" xfId="33209" xr:uid="{00000000-0005-0000-0000-0000B4810000}"/>
    <cellStyle name="Normal 5 24 3 13 5 5" xfId="33210" xr:uid="{00000000-0005-0000-0000-0000B5810000}"/>
    <cellStyle name="Normal 5 24 3 13 5 6" xfId="33211" xr:uid="{00000000-0005-0000-0000-0000B6810000}"/>
    <cellStyle name="Normal 5 24 3 13 5 7" xfId="33212" xr:uid="{00000000-0005-0000-0000-0000B7810000}"/>
    <cellStyle name="Normal 5 24 3 13 5 8" xfId="33213" xr:uid="{00000000-0005-0000-0000-0000B8810000}"/>
    <cellStyle name="Normal 5 24 3 13 6" xfId="33214" xr:uid="{00000000-0005-0000-0000-0000B9810000}"/>
    <cellStyle name="Normal 5 24 3 13 7" xfId="33215" xr:uid="{00000000-0005-0000-0000-0000BA810000}"/>
    <cellStyle name="Normal 5 24 3 13 8" xfId="33216" xr:uid="{00000000-0005-0000-0000-0000BB810000}"/>
    <cellStyle name="Normal 5 24 3 13 9" xfId="33217" xr:uid="{00000000-0005-0000-0000-0000BC810000}"/>
    <cellStyle name="Normal 5 24 3 14" xfId="33218" xr:uid="{00000000-0005-0000-0000-0000BD810000}"/>
    <cellStyle name="Normal 5 24 3 14 2" xfId="33219" xr:uid="{00000000-0005-0000-0000-0000BE810000}"/>
    <cellStyle name="Normal 5 24 3 14 3" xfId="33220" xr:uid="{00000000-0005-0000-0000-0000BF810000}"/>
    <cellStyle name="Normal 5 24 3 14 4" xfId="33221" xr:uid="{00000000-0005-0000-0000-0000C0810000}"/>
    <cellStyle name="Normal 5 24 3 14 5" xfId="33222" xr:uid="{00000000-0005-0000-0000-0000C1810000}"/>
    <cellStyle name="Normal 5 24 3 14 6" xfId="33223" xr:uid="{00000000-0005-0000-0000-0000C2810000}"/>
    <cellStyle name="Normal 5 24 3 14 7" xfId="33224" xr:uid="{00000000-0005-0000-0000-0000C3810000}"/>
    <cellStyle name="Normal 5 24 3 14 8" xfId="33225" xr:uid="{00000000-0005-0000-0000-0000C4810000}"/>
    <cellStyle name="Normal 5 24 3 15" xfId="33226" xr:uid="{00000000-0005-0000-0000-0000C5810000}"/>
    <cellStyle name="Normal 5 24 3 15 2" xfId="33227" xr:uid="{00000000-0005-0000-0000-0000C6810000}"/>
    <cellStyle name="Normal 5 24 3 15 3" xfId="33228" xr:uid="{00000000-0005-0000-0000-0000C7810000}"/>
    <cellStyle name="Normal 5 24 3 15 4" xfId="33229" xr:uid="{00000000-0005-0000-0000-0000C8810000}"/>
    <cellStyle name="Normal 5 24 3 15 5" xfId="33230" xr:uid="{00000000-0005-0000-0000-0000C9810000}"/>
    <cellStyle name="Normal 5 24 3 15 6" xfId="33231" xr:uid="{00000000-0005-0000-0000-0000CA810000}"/>
    <cellStyle name="Normal 5 24 3 15 7" xfId="33232" xr:uid="{00000000-0005-0000-0000-0000CB810000}"/>
    <cellStyle name="Normal 5 24 3 15 8" xfId="33233" xr:uid="{00000000-0005-0000-0000-0000CC810000}"/>
    <cellStyle name="Normal 5 24 3 16" xfId="33234" xr:uid="{00000000-0005-0000-0000-0000CD810000}"/>
    <cellStyle name="Normal 5 24 3 16 2" xfId="33235" xr:uid="{00000000-0005-0000-0000-0000CE810000}"/>
    <cellStyle name="Normal 5 24 3 16 3" xfId="33236" xr:uid="{00000000-0005-0000-0000-0000CF810000}"/>
    <cellStyle name="Normal 5 24 3 16 4" xfId="33237" xr:uid="{00000000-0005-0000-0000-0000D0810000}"/>
    <cellStyle name="Normal 5 24 3 16 5" xfId="33238" xr:uid="{00000000-0005-0000-0000-0000D1810000}"/>
    <cellStyle name="Normal 5 24 3 16 6" xfId="33239" xr:uid="{00000000-0005-0000-0000-0000D2810000}"/>
    <cellStyle name="Normal 5 24 3 16 7" xfId="33240" xr:uid="{00000000-0005-0000-0000-0000D3810000}"/>
    <cellStyle name="Normal 5 24 3 16 8" xfId="33241" xr:uid="{00000000-0005-0000-0000-0000D4810000}"/>
    <cellStyle name="Normal 5 24 3 17" xfId="33242" xr:uid="{00000000-0005-0000-0000-0000D5810000}"/>
    <cellStyle name="Normal 5 24 3 17 2" xfId="33243" xr:uid="{00000000-0005-0000-0000-0000D6810000}"/>
    <cellStyle name="Normal 5 24 3 17 3" xfId="33244" xr:uid="{00000000-0005-0000-0000-0000D7810000}"/>
    <cellStyle name="Normal 5 24 3 17 4" xfId="33245" xr:uid="{00000000-0005-0000-0000-0000D8810000}"/>
    <cellStyle name="Normal 5 24 3 17 5" xfId="33246" xr:uid="{00000000-0005-0000-0000-0000D9810000}"/>
    <cellStyle name="Normal 5 24 3 17 6" xfId="33247" xr:uid="{00000000-0005-0000-0000-0000DA810000}"/>
    <cellStyle name="Normal 5 24 3 17 7" xfId="33248" xr:uid="{00000000-0005-0000-0000-0000DB810000}"/>
    <cellStyle name="Normal 5 24 3 17 8" xfId="33249" xr:uid="{00000000-0005-0000-0000-0000DC810000}"/>
    <cellStyle name="Normal 5 24 3 18" xfId="33250" xr:uid="{00000000-0005-0000-0000-0000DD810000}"/>
    <cellStyle name="Normal 5 24 3 19" xfId="33251" xr:uid="{00000000-0005-0000-0000-0000DE810000}"/>
    <cellStyle name="Normal 5 24 3 2" xfId="33252" xr:uid="{00000000-0005-0000-0000-0000DF810000}"/>
    <cellStyle name="Normal 5 24 3 2 10" xfId="33253" xr:uid="{00000000-0005-0000-0000-0000E0810000}"/>
    <cellStyle name="Normal 5 24 3 2 11" xfId="33254" xr:uid="{00000000-0005-0000-0000-0000E1810000}"/>
    <cellStyle name="Normal 5 24 3 2 12" xfId="33255" xr:uid="{00000000-0005-0000-0000-0000E2810000}"/>
    <cellStyle name="Normal 5 24 3 2 2" xfId="33256" xr:uid="{00000000-0005-0000-0000-0000E3810000}"/>
    <cellStyle name="Normal 5 24 3 2 2 2" xfId="33257" xr:uid="{00000000-0005-0000-0000-0000E4810000}"/>
    <cellStyle name="Normal 5 24 3 2 2 3" xfId="33258" xr:uid="{00000000-0005-0000-0000-0000E5810000}"/>
    <cellStyle name="Normal 5 24 3 2 2 4" xfId="33259" xr:uid="{00000000-0005-0000-0000-0000E6810000}"/>
    <cellStyle name="Normal 5 24 3 2 2 5" xfId="33260" xr:uid="{00000000-0005-0000-0000-0000E7810000}"/>
    <cellStyle name="Normal 5 24 3 2 2 6" xfId="33261" xr:uid="{00000000-0005-0000-0000-0000E8810000}"/>
    <cellStyle name="Normal 5 24 3 2 2 7" xfId="33262" xr:uid="{00000000-0005-0000-0000-0000E9810000}"/>
    <cellStyle name="Normal 5 24 3 2 2 8" xfId="33263" xr:uid="{00000000-0005-0000-0000-0000EA810000}"/>
    <cellStyle name="Normal 5 24 3 2 3" xfId="33264" xr:uid="{00000000-0005-0000-0000-0000EB810000}"/>
    <cellStyle name="Normal 5 24 3 2 3 2" xfId="33265" xr:uid="{00000000-0005-0000-0000-0000EC810000}"/>
    <cellStyle name="Normal 5 24 3 2 3 3" xfId="33266" xr:uid="{00000000-0005-0000-0000-0000ED810000}"/>
    <cellStyle name="Normal 5 24 3 2 3 4" xfId="33267" xr:uid="{00000000-0005-0000-0000-0000EE810000}"/>
    <cellStyle name="Normal 5 24 3 2 3 5" xfId="33268" xr:uid="{00000000-0005-0000-0000-0000EF810000}"/>
    <cellStyle name="Normal 5 24 3 2 3 6" xfId="33269" xr:uid="{00000000-0005-0000-0000-0000F0810000}"/>
    <cellStyle name="Normal 5 24 3 2 3 7" xfId="33270" xr:uid="{00000000-0005-0000-0000-0000F1810000}"/>
    <cellStyle name="Normal 5 24 3 2 3 8" xfId="33271" xr:uid="{00000000-0005-0000-0000-0000F2810000}"/>
    <cellStyle name="Normal 5 24 3 2 4" xfId="33272" xr:uid="{00000000-0005-0000-0000-0000F3810000}"/>
    <cellStyle name="Normal 5 24 3 2 4 2" xfId="33273" xr:uid="{00000000-0005-0000-0000-0000F4810000}"/>
    <cellStyle name="Normal 5 24 3 2 4 3" xfId="33274" xr:uid="{00000000-0005-0000-0000-0000F5810000}"/>
    <cellStyle name="Normal 5 24 3 2 4 4" xfId="33275" xr:uid="{00000000-0005-0000-0000-0000F6810000}"/>
    <cellStyle name="Normal 5 24 3 2 4 5" xfId="33276" xr:uid="{00000000-0005-0000-0000-0000F7810000}"/>
    <cellStyle name="Normal 5 24 3 2 4 6" xfId="33277" xr:uid="{00000000-0005-0000-0000-0000F8810000}"/>
    <cellStyle name="Normal 5 24 3 2 4 7" xfId="33278" xr:uid="{00000000-0005-0000-0000-0000F9810000}"/>
    <cellStyle name="Normal 5 24 3 2 4 8" xfId="33279" xr:uid="{00000000-0005-0000-0000-0000FA810000}"/>
    <cellStyle name="Normal 5 24 3 2 5" xfId="33280" xr:uid="{00000000-0005-0000-0000-0000FB810000}"/>
    <cellStyle name="Normal 5 24 3 2 5 2" xfId="33281" xr:uid="{00000000-0005-0000-0000-0000FC810000}"/>
    <cellStyle name="Normal 5 24 3 2 5 3" xfId="33282" xr:uid="{00000000-0005-0000-0000-0000FD810000}"/>
    <cellStyle name="Normal 5 24 3 2 5 4" xfId="33283" xr:uid="{00000000-0005-0000-0000-0000FE810000}"/>
    <cellStyle name="Normal 5 24 3 2 5 5" xfId="33284" xr:uid="{00000000-0005-0000-0000-0000FF810000}"/>
    <cellStyle name="Normal 5 24 3 2 5 6" xfId="33285" xr:uid="{00000000-0005-0000-0000-000000820000}"/>
    <cellStyle name="Normal 5 24 3 2 5 7" xfId="33286" xr:uid="{00000000-0005-0000-0000-000001820000}"/>
    <cellStyle name="Normal 5 24 3 2 5 8" xfId="33287" xr:uid="{00000000-0005-0000-0000-000002820000}"/>
    <cellStyle name="Normal 5 24 3 2 6" xfId="33288" xr:uid="{00000000-0005-0000-0000-000003820000}"/>
    <cellStyle name="Normal 5 24 3 2 7" xfId="33289" xr:uid="{00000000-0005-0000-0000-000004820000}"/>
    <cellStyle name="Normal 5 24 3 2 8" xfId="33290" xr:uid="{00000000-0005-0000-0000-000005820000}"/>
    <cellStyle name="Normal 5 24 3 2 9" xfId="33291" xr:uid="{00000000-0005-0000-0000-000006820000}"/>
    <cellStyle name="Normal 5 24 3 20" xfId="33292" xr:uid="{00000000-0005-0000-0000-000007820000}"/>
    <cellStyle name="Normal 5 24 3 21" xfId="33293" xr:uid="{00000000-0005-0000-0000-000008820000}"/>
    <cellStyle name="Normal 5 24 3 22" xfId="33294" xr:uid="{00000000-0005-0000-0000-000009820000}"/>
    <cellStyle name="Normal 5 24 3 23" xfId="33295" xr:uid="{00000000-0005-0000-0000-00000A820000}"/>
    <cellStyle name="Normal 5 24 3 24" xfId="33296" xr:uid="{00000000-0005-0000-0000-00000B820000}"/>
    <cellStyle name="Normal 5 24 3 3" xfId="33297" xr:uid="{00000000-0005-0000-0000-00000C820000}"/>
    <cellStyle name="Normal 5 24 3 3 10" xfId="33298" xr:uid="{00000000-0005-0000-0000-00000D820000}"/>
    <cellStyle name="Normal 5 24 3 3 11" xfId="33299" xr:uid="{00000000-0005-0000-0000-00000E820000}"/>
    <cellStyle name="Normal 5 24 3 3 12" xfId="33300" xr:uid="{00000000-0005-0000-0000-00000F820000}"/>
    <cellStyle name="Normal 5 24 3 3 2" xfId="33301" xr:uid="{00000000-0005-0000-0000-000010820000}"/>
    <cellStyle name="Normal 5 24 3 3 2 2" xfId="33302" xr:uid="{00000000-0005-0000-0000-000011820000}"/>
    <cellStyle name="Normal 5 24 3 3 2 3" xfId="33303" xr:uid="{00000000-0005-0000-0000-000012820000}"/>
    <cellStyle name="Normal 5 24 3 3 2 4" xfId="33304" xr:uid="{00000000-0005-0000-0000-000013820000}"/>
    <cellStyle name="Normal 5 24 3 3 2 5" xfId="33305" xr:uid="{00000000-0005-0000-0000-000014820000}"/>
    <cellStyle name="Normal 5 24 3 3 2 6" xfId="33306" xr:uid="{00000000-0005-0000-0000-000015820000}"/>
    <cellStyle name="Normal 5 24 3 3 2 7" xfId="33307" xr:uid="{00000000-0005-0000-0000-000016820000}"/>
    <cellStyle name="Normal 5 24 3 3 2 8" xfId="33308" xr:uid="{00000000-0005-0000-0000-000017820000}"/>
    <cellStyle name="Normal 5 24 3 3 3" xfId="33309" xr:uid="{00000000-0005-0000-0000-000018820000}"/>
    <cellStyle name="Normal 5 24 3 3 3 2" xfId="33310" xr:uid="{00000000-0005-0000-0000-000019820000}"/>
    <cellStyle name="Normal 5 24 3 3 3 3" xfId="33311" xr:uid="{00000000-0005-0000-0000-00001A820000}"/>
    <cellStyle name="Normal 5 24 3 3 3 4" xfId="33312" xr:uid="{00000000-0005-0000-0000-00001B820000}"/>
    <cellStyle name="Normal 5 24 3 3 3 5" xfId="33313" xr:uid="{00000000-0005-0000-0000-00001C820000}"/>
    <cellStyle name="Normal 5 24 3 3 3 6" xfId="33314" xr:uid="{00000000-0005-0000-0000-00001D820000}"/>
    <cellStyle name="Normal 5 24 3 3 3 7" xfId="33315" xr:uid="{00000000-0005-0000-0000-00001E820000}"/>
    <cellStyle name="Normal 5 24 3 3 3 8" xfId="33316" xr:uid="{00000000-0005-0000-0000-00001F820000}"/>
    <cellStyle name="Normal 5 24 3 3 4" xfId="33317" xr:uid="{00000000-0005-0000-0000-000020820000}"/>
    <cellStyle name="Normal 5 24 3 3 4 2" xfId="33318" xr:uid="{00000000-0005-0000-0000-000021820000}"/>
    <cellStyle name="Normal 5 24 3 3 4 3" xfId="33319" xr:uid="{00000000-0005-0000-0000-000022820000}"/>
    <cellStyle name="Normal 5 24 3 3 4 4" xfId="33320" xr:uid="{00000000-0005-0000-0000-000023820000}"/>
    <cellStyle name="Normal 5 24 3 3 4 5" xfId="33321" xr:uid="{00000000-0005-0000-0000-000024820000}"/>
    <cellStyle name="Normal 5 24 3 3 4 6" xfId="33322" xr:uid="{00000000-0005-0000-0000-000025820000}"/>
    <cellStyle name="Normal 5 24 3 3 4 7" xfId="33323" xr:uid="{00000000-0005-0000-0000-000026820000}"/>
    <cellStyle name="Normal 5 24 3 3 4 8" xfId="33324" xr:uid="{00000000-0005-0000-0000-000027820000}"/>
    <cellStyle name="Normal 5 24 3 3 5" xfId="33325" xr:uid="{00000000-0005-0000-0000-000028820000}"/>
    <cellStyle name="Normal 5 24 3 3 5 2" xfId="33326" xr:uid="{00000000-0005-0000-0000-000029820000}"/>
    <cellStyle name="Normal 5 24 3 3 5 3" xfId="33327" xr:uid="{00000000-0005-0000-0000-00002A820000}"/>
    <cellStyle name="Normal 5 24 3 3 5 4" xfId="33328" xr:uid="{00000000-0005-0000-0000-00002B820000}"/>
    <cellStyle name="Normal 5 24 3 3 5 5" xfId="33329" xr:uid="{00000000-0005-0000-0000-00002C820000}"/>
    <cellStyle name="Normal 5 24 3 3 5 6" xfId="33330" xr:uid="{00000000-0005-0000-0000-00002D820000}"/>
    <cellStyle name="Normal 5 24 3 3 5 7" xfId="33331" xr:uid="{00000000-0005-0000-0000-00002E820000}"/>
    <cellStyle name="Normal 5 24 3 3 5 8" xfId="33332" xr:uid="{00000000-0005-0000-0000-00002F820000}"/>
    <cellStyle name="Normal 5 24 3 3 6" xfId="33333" xr:uid="{00000000-0005-0000-0000-000030820000}"/>
    <cellStyle name="Normal 5 24 3 3 7" xfId="33334" xr:uid="{00000000-0005-0000-0000-000031820000}"/>
    <cellStyle name="Normal 5 24 3 3 8" xfId="33335" xr:uid="{00000000-0005-0000-0000-000032820000}"/>
    <cellStyle name="Normal 5 24 3 3 9" xfId="33336" xr:uid="{00000000-0005-0000-0000-000033820000}"/>
    <cellStyle name="Normal 5 24 3 4" xfId="33337" xr:uid="{00000000-0005-0000-0000-000034820000}"/>
    <cellStyle name="Normal 5 24 3 4 10" xfId="33338" xr:uid="{00000000-0005-0000-0000-000035820000}"/>
    <cellStyle name="Normal 5 24 3 4 11" xfId="33339" xr:uid="{00000000-0005-0000-0000-000036820000}"/>
    <cellStyle name="Normal 5 24 3 4 12" xfId="33340" xr:uid="{00000000-0005-0000-0000-000037820000}"/>
    <cellStyle name="Normal 5 24 3 4 2" xfId="33341" xr:uid="{00000000-0005-0000-0000-000038820000}"/>
    <cellStyle name="Normal 5 24 3 4 2 2" xfId="33342" xr:uid="{00000000-0005-0000-0000-000039820000}"/>
    <cellStyle name="Normal 5 24 3 4 2 3" xfId="33343" xr:uid="{00000000-0005-0000-0000-00003A820000}"/>
    <cellStyle name="Normal 5 24 3 4 2 4" xfId="33344" xr:uid="{00000000-0005-0000-0000-00003B820000}"/>
    <cellStyle name="Normal 5 24 3 4 2 5" xfId="33345" xr:uid="{00000000-0005-0000-0000-00003C820000}"/>
    <cellStyle name="Normal 5 24 3 4 2 6" xfId="33346" xr:uid="{00000000-0005-0000-0000-00003D820000}"/>
    <cellStyle name="Normal 5 24 3 4 2 7" xfId="33347" xr:uid="{00000000-0005-0000-0000-00003E820000}"/>
    <cellStyle name="Normal 5 24 3 4 2 8" xfId="33348" xr:uid="{00000000-0005-0000-0000-00003F820000}"/>
    <cellStyle name="Normal 5 24 3 4 3" xfId="33349" xr:uid="{00000000-0005-0000-0000-000040820000}"/>
    <cellStyle name="Normal 5 24 3 4 3 2" xfId="33350" xr:uid="{00000000-0005-0000-0000-000041820000}"/>
    <cellStyle name="Normal 5 24 3 4 3 3" xfId="33351" xr:uid="{00000000-0005-0000-0000-000042820000}"/>
    <cellStyle name="Normal 5 24 3 4 3 4" xfId="33352" xr:uid="{00000000-0005-0000-0000-000043820000}"/>
    <cellStyle name="Normal 5 24 3 4 3 5" xfId="33353" xr:uid="{00000000-0005-0000-0000-000044820000}"/>
    <cellStyle name="Normal 5 24 3 4 3 6" xfId="33354" xr:uid="{00000000-0005-0000-0000-000045820000}"/>
    <cellStyle name="Normal 5 24 3 4 3 7" xfId="33355" xr:uid="{00000000-0005-0000-0000-000046820000}"/>
    <cellStyle name="Normal 5 24 3 4 3 8" xfId="33356" xr:uid="{00000000-0005-0000-0000-000047820000}"/>
    <cellStyle name="Normal 5 24 3 4 4" xfId="33357" xr:uid="{00000000-0005-0000-0000-000048820000}"/>
    <cellStyle name="Normal 5 24 3 4 4 2" xfId="33358" xr:uid="{00000000-0005-0000-0000-000049820000}"/>
    <cellStyle name="Normal 5 24 3 4 4 3" xfId="33359" xr:uid="{00000000-0005-0000-0000-00004A820000}"/>
    <cellStyle name="Normal 5 24 3 4 4 4" xfId="33360" xr:uid="{00000000-0005-0000-0000-00004B820000}"/>
    <cellStyle name="Normal 5 24 3 4 4 5" xfId="33361" xr:uid="{00000000-0005-0000-0000-00004C820000}"/>
    <cellStyle name="Normal 5 24 3 4 4 6" xfId="33362" xr:uid="{00000000-0005-0000-0000-00004D820000}"/>
    <cellStyle name="Normal 5 24 3 4 4 7" xfId="33363" xr:uid="{00000000-0005-0000-0000-00004E820000}"/>
    <cellStyle name="Normal 5 24 3 4 4 8" xfId="33364" xr:uid="{00000000-0005-0000-0000-00004F820000}"/>
    <cellStyle name="Normal 5 24 3 4 5" xfId="33365" xr:uid="{00000000-0005-0000-0000-000050820000}"/>
    <cellStyle name="Normal 5 24 3 4 5 2" xfId="33366" xr:uid="{00000000-0005-0000-0000-000051820000}"/>
    <cellStyle name="Normal 5 24 3 4 5 3" xfId="33367" xr:uid="{00000000-0005-0000-0000-000052820000}"/>
    <cellStyle name="Normal 5 24 3 4 5 4" xfId="33368" xr:uid="{00000000-0005-0000-0000-000053820000}"/>
    <cellStyle name="Normal 5 24 3 4 5 5" xfId="33369" xr:uid="{00000000-0005-0000-0000-000054820000}"/>
    <cellStyle name="Normal 5 24 3 4 5 6" xfId="33370" xr:uid="{00000000-0005-0000-0000-000055820000}"/>
    <cellStyle name="Normal 5 24 3 4 5 7" xfId="33371" xr:uid="{00000000-0005-0000-0000-000056820000}"/>
    <cellStyle name="Normal 5 24 3 4 5 8" xfId="33372" xr:uid="{00000000-0005-0000-0000-000057820000}"/>
    <cellStyle name="Normal 5 24 3 4 6" xfId="33373" xr:uid="{00000000-0005-0000-0000-000058820000}"/>
    <cellStyle name="Normal 5 24 3 4 7" xfId="33374" xr:uid="{00000000-0005-0000-0000-000059820000}"/>
    <cellStyle name="Normal 5 24 3 4 8" xfId="33375" xr:uid="{00000000-0005-0000-0000-00005A820000}"/>
    <cellStyle name="Normal 5 24 3 4 9" xfId="33376" xr:uid="{00000000-0005-0000-0000-00005B820000}"/>
    <cellStyle name="Normal 5 24 3 5" xfId="33377" xr:uid="{00000000-0005-0000-0000-00005C820000}"/>
    <cellStyle name="Normal 5 24 3 5 10" xfId="33378" xr:uid="{00000000-0005-0000-0000-00005D820000}"/>
    <cellStyle name="Normal 5 24 3 5 11" xfId="33379" xr:uid="{00000000-0005-0000-0000-00005E820000}"/>
    <cellStyle name="Normal 5 24 3 5 12" xfId="33380" xr:uid="{00000000-0005-0000-0000-00005F820000}"/>
    <cellStyle name="Normal 5 24 3 5 2" xfId="33381" xr:uid="{00000000-0005-0000-0000-000060820000}"/>
    <cellStyle name="Normal 5 24 3 5 2 2" xfId="33382" xr:uid="{00000000-0005-0000-0000-000061820000}"/>
    <cellStyle name="Normal 5 24 3 5 2 3" xfId="33383" xr:uid="{00000000-0005-0000-0000-000062820000}"/>
    <cellStyle name="Normal 5 24 3 5 2 4" xfId="33384" xr:uid="{00000000-0005-0000-0000-000063820000}"/>
    <cellStyle name="Normal 5 24 3 5 2 5" xfId="33385" xr:uid="{00000000-0005-0000-0000-000064820000}"/>
    <cellStyle name="Normal 5 24 3 5 2 6" xfId="33386" xr:uid="{00000000-0005-0000-0000-000065820000}"/>
    <cellStyle name="Normal 5 24 3 5 2 7" xfId="33387" xr:uid="{00000000-0005-0000-0000-000066820000}"/>
    <cellStyle name="Normal 5 24 3 5 2 8" xfId="33388" xr:uid="{00000000-0005-0000-0000-000067820000}"/>
    <cellStyle name="Normal 5 24 3 5 3" xfId="33389" xr:uid="{00000000-0005-0000-0000-000068820000}"/>
    <cellStyle name="Normal 5 24 3 5 3 2" xfId="33390" xr:uid="{00000000-0005-0000-0000-000069820000}"/>
    <cellStyle name="Normal 5 24 3 5 3 3" xfId="33391" xr:uid="{00000000-0005-0000-0000-00006A820000}"/>
    <cellStyle name="Normal 5 24 3 5 3 4" xfId="33392" xr:uid="{00000000-0005-0000-0000-00006B820000}"/>
    <cellStyle name="Normal 5 24 3 5 3 5" xfId="33393" xr:uid="{00000000-0005-0000-0000-00006C820000}"/>
    <cellStyle name="Normal 5 24 3 5 3 6" xfId="33394" xr:uid="{00000000-0005-0000-0000-00006D820000}"/>
    <cellStyle name="Normal 5 24 3 5 3 7" xfId="33395" xr:uid="{00000000-0005-0000-0000-00006E820000}"/>
    <cellStyle name="Normal 5 24 3 5 3 8" xfId="33396" xr:uid="{00000000-0005-0000-0000-00006F820000}"/>
    <cellStyle name="Normal 5 24 3 5 4" xfId="33397" xr:uid="{00000000-0005-0000-0000-000070820000}"/>
    <cellStyle name="Normal 5 24 3 5 4 2" xfId="33398" xr:uid="{00000000-0005-0000-0000-000071820000}"/>
    <cellStyle name="Normal 5 24 3 5 4 3" xfId="33399" xr:uid="{00000000-0005-0000-0000-000072820000}"/>
    <cellStyle name="Normal 5 24 3 5 4 4" xfId="33400" xr:uid="{00000000-0005-0000-0000-000073820000}"/>
    <cellStyle name="Normal 5 24 3 5 4 5" xfId="33401" xr:uid="{00000000-0005-0000-0000-000074820000}"/>
    <cellStyle name="Normal 5 24 3 5 4 6" xfId="33402" xr:uid="{00000000-0005-0000-0000-000075820000}"/>
    <cellStyle name="Normal 5 24 3 5 4 7" xfId="33403" xr:uid="{00000000-0005-0000-0000-000076820000}"/>
    <cellStyle name="Normal 5 24 3 5 4 8" xfId="33404" xr:uid="{00000000-0005-0000-0000-000077820000}"/>
    <cellStyle name="Normal 5 24 3 5 5" xfId="33405" xr:uid="{00000000-0005-0000-0000-000078820000}"/>
    <cellStyle name="Normal 5 24 3 5 5 2" xfId="33406" xr:uid="{00000000-0005-0000-0000-000079820000}"/>
    <cellStyle name="Normal 5 24 3 5 5 3" xfId="33407" xr:uid="{00000000-0005-0000-0000-00007A820000}"/>
    <cellStyle name="Normal 5 24 3 5 5 4" xfId="33408" xr:uid="{00000000-0005-0000-0000-00007B820000}"/>
    <cellStyle name="Normal 5 24 3 5 5 5" xfId="33409" xr:uid="{00000000-0005-0000-0000-00007C820000}"/>
    <cellStyle name="Normal 5 24 3 5 5 6" xfId="33410" xr:uid="{00000000-0005-0000-0000-00007D820000}"/>
    <cellStyle name="Normal 5 24 3 5 5 7" xfId="33411" xr:uid="{00000000-0005-0000-0000-00007E820000}"/>
    <cellStyle name="Normal 5 24 3 5 5 8" xfId="33412" xr:uid="{00000000-0005-0000-0000-00007F820000}"/>
    <cellStyle name="Normal 5 24 3 5 6" xfId="33413" xr:uid="{00000000-0005-0000-0000-000080820000}"/>
    <cellStyle name="Normal 5 24 3 5 7" xfId="33414" xr:uid="{00000000-0005-0000-0000-000081820000}"/>
    <cellStyle name="Normal 5 24 3 5 8" xfId="33415" xr:uid="{00000000-0005-0000-0000-000082820000}"/>
    <cellStyle name="Normal 5 24 3 5 9" xfId="33416" xr:uid="{00000000-0005-0000-0000-000083820000}"/>
    <cellStyle name="Normal 5 24 3 6" xfId="33417" xr:uid="{00000000-0005-0000-0000-000084820000}"/>
    <cellStyle name="Normal 5 24 3 6 10" xfId="33418" xr:uid="{00000000-0005-0000-0000-000085820000}"/>
    <cellStyle name="Normal 5 24 3 6 11" xfId="33419" xr:uid="{00000000-0005-0000-0000-000086820000}"/>
    <cellStyle name="Normal 5 24 3 6 12" xfId="33420" xr:uid="{00000000-0005-0000-0000-000087820000}"/>
    <cellStyle name="Normal 5 24 3 6 2" xfId="33421" xr:uid="{00000000-0005-0000-0000-000088820000}"/>
    <cellStyle name="Normal 5 24 3 6 2 2" xfId="33422" xr:uid="{00000000-0005-0000-0000-000089820000}"/>
    <cellStyle name="Normal 5 24 3 6 2 3" xfId="33423" xr:uid="{00000000-0005-0000-0000-00008A820000}"/>
    <cellStyle name="Normal 5 24 3 6 2 4" xfId="33424" xr:uid="{00000000-0005-0000-0000-00008B820000}"/>
    <cellStyle name="Normal 5 24 3 6 2 5" xfId="33425" xr:uid="{00000000-0005-0000-0000-00008C820000}"/>
    <cellStyle name="Normal 5 24 3 6 2 6" xfId="33426" xr:uid="{00000000-0005-0000-0000-00008D820000}"/>
    <cellStyle name="Normal 5 24 3 6 2 7" xfId="33427" xr:uid="{00000000-0005-0000-0000-00008E820000}"/>
    <cellStyle name="Normal 5 24 3 6 2 8" xfId="33428" xr:uid="{00000000-0005-0000-0000-00008F820000}"/>
    <cellStyle name="Normal 5 24 3 6 3" xfId="33429" xr:uid="{00000000-0005-0000-0000-000090820000}"/>
    <cellStyle name="Normal 5 24 3 6 3 2" xfId="33430" xr:uid="{00000000-0005-0000-0000-000091820000}"/>
    <cellStyle name="Normal 5 24 3 6 3 3" xfId="33431" xr:uid="{00000000-0005-0000-0000-000092820000}"/>
    <cellStyle name="Normal 5 24 3 6 3 4" xfId="33432" xr:uid="{00000000-0005-0000-0000-000093820000}"/>
    <cellStyle name="Normal 5 24 3 6 3 5" xfId="33433" xr:uid="{00000000-0005-0000-0000-000094820000}"/>
    <cellStyle name="Normal 5 24 3 6 3 6" xfId="33434" xr:uid="{00000000-0005-0000-0000-000095820000}"/>
    <cellStyle name="Normal 5 24 3 6 3 7" xfId="33435" xr:uid="{00000000-0005-0000-0000-000096820000}"/>
    <cellStyle name="Normal 5 24 3 6 3 8" xfId="33436" xr:uid="{00000000-0005-0000-0000-000097820000}"/>
    <cellStyle name="Normal 5 24 3 6 4" xfId="33437" xr:uid="{00000000-0005-0000-0000-000098820000}"/>
    <cellStyle name="Normal 5 24 3 6 4 2" xfId="33438" xr:uid="{00000000-0005-0000-0000-000099820000}"/>
    <cellStyle name="Normal 5 24 3 6 4 3" xfId="33439" xr:uid="{00000000-0005-0000-0000-00009A820000}"/>
    <cellStyle name="Normal 5 24 3 6 4 4" xfId="33440" xr:uid="{00000000-0005-0000-0000-00009B820000}"/>
    <cellStyle name="Normal 5 24 3 6 4 5" xfId="33441" xr:uid="{00000000-0005-0000-0000-00009C820000}"/>
    <cellStyle name="Normal 5 24 3 6 4 6" xfId="33442" xr:uid="{00000000-0005-0000-0000-00009D820000}"/>
    <cellStyle name="Normal 5 24 3 6 4 7" xfId="33443" xr:uid="{00000000-0005-0000-0000-00009E820000}"/>
    <cellStyle name="Normal 5 24 3 6 4 8" xfId="33444" xr:uid="{00000000-0005-0000-0000-00009F820000}"/>
    <cellStyle name="Normal 5 24 3 6 5" xfId="33445" xr:uid="{00000000-0005-0000-0000-0000A0820000}"/>
    <cellStyle name="Normal 5 24 3 6 5 2" xfId="33446" xr:uid="{00000000-0005-0000-0000-0000A1820000}"/>
    <cellStyle name="Normal 5 24 3 6 5 3" xfId="33447" xr:uid="{00000000-0005-0000-0000-0000A2820000}"/>
    <cellStyle name="Normal 5 24 3 6 5 4" xfId="33448" xr:uid="{00000000-0005-0000-0000-0000A3820000}"/>
    <cellStyle name="Normal 5 24 3 6 5 5" xfId="33449" xr:uid="{00000000-0005-0000-0000-0000A4820000}"/>
    <cellStyle name="Normal 5 24 3 6 5 6" xfId="33450" xr:uid="{00000000-0005-0000-0000-0000A5820000}"/>
    <cellStyle name="Normal 5 24 3 6 5 7" xfId="33451" xr:uid="{00000000-0005-0000-0000-0000A6820000}"/>
    <cellStyle name="Normal 5 24 3 6 5 8" xfId="33452" xr:uid="{00000000-0005-0000-0000-0000A7820000}"/>
    <cellStyle name="Normal 5 24 3 6 6" xfId="33453" xr:uid="{00000000-0005-0000-0000-0000A8820000}"/>
    <cellStyle name="Normal 5 24 3 6 7" xfId="33454" xr:uid="{00000000-0005-0000-0000-0000A9820000}"/>
    <cellStyle name="Normal 5 24 3 6 8" xfId="33455" xr:uid="{00000000-0005-0000-0000-0000AA820000}"/>
    <cellStyle name="Normal 5 24 3 6 9" xfId="33456" xr:uid="{00000000-0005-0000-0000-0000AB820000}"/>
    <cellStyle name="Normal 5 24 3 7" xfId="33457" xr:uid="{00000000-0005-0000-0000-0000AC820000}"/>
    <cellStyle name="Normal 5 24 3 7 10" xfId="33458" xr:uid="{00000000-0005-0000-0000-0000AD820000}"/>
    <cellStyle name="Normal 5 24 3 7 11" xfId="33459" xr:uid="{00000000-0005-0000-0000-0000AE820000}"/>
    <cellStyle name="Normal 5 24 3 7 12" xfId="33460" xr:uid="{00000000-0005-0000-0000-0000AF820000}"/>
    <cellStyle name="Normal 5 24 3 7 2" xfId="33461" xr:uid="{00000000-0005-0000-0000-0000B0820000}"/>
    <cellStyle name="Normal 5 24 3 7 2 2" xfId="33462" xr:uid="{00000000-0005-0000-0000-0000B1820000}"/>
    <cellStyle name="Normal 5 24 3 7 2 3" xfId="33463" xr:uid="{00000000-0005-0000-0000-0000B2820000}"/>
    <cellStyle name="Normal 5 24 3 7 2 4" xfId="33464" xr:uid="{00000000-0005-0000-0000-0000B3820000}"/>
    <cellStyle name="Normal 5 24 3 7 2 5" xfId="33465" xr:uid="{00000000-0005-0000-0000-0000B4820000}"/>
    <cellStyle name="Normal 5 24 3 7 2 6" xfId="33466" xr:uid="{00000000-0005-0000-0000-0000B5820000}"/>
    <cellStyle name="Normal 5 24 3 7 2 7" xfId="33467" xr:uid="{00000000-0005-0000-0000-0000B6820000}"/>
    <cellStyle name="Normal 5 24 3 7 2 8" xfId="33468" xr:uid="{00000000-0005-0000-0000-0000B7820000}"/>
    <cellStyle name="Normal 5 24 3 7 3" xfId="33469" xr:uid="{00000000-0005-0000-0000-0000B8820000}"/>
    <cellStyle name="Normal 5 24 3 7 3 2" xfId="33470" xr:uid="{00000000-0005-0000-0000-0000B9820000}"/>
    <cellStyle name="Normal 5 24 3 7 3 3" xfId="33471" xr:uid="{00000000-0005-0000-0000-0000BA820000}"/>
    <cellStyle name="Normal 5 24 3 7 3 4" xfId="33472" xr:uid="{00000000-0005-0000-0000-0000BB820000}"/>
    <cellStyle name="Normal 5 24 3 7 3 5" xfId="33473" xr:uid="{00000000-0005-0000-0000-0000BC820000}"/>
    <cellStyle name="Normal 5 24 3 7 3 6" xfId="33474" xr:uid="{00000000-0005-0000-0000-0000BD820000}"/>
    <cellStyle name="Normal 5 24 3 7 3 7" xfId="33475" xr:uid="{00000000-0005-0000-0000-0000BE820000}"/>
    <cellStyle name="Normal 5 24 3 7 3 8" xfId="33476" xr:uid="{00000000-0005-0000-0000-0000BF820000}"/>
    <cellStyle name="Normal 5 24 3 7 4" xfId="33477" xr:uid="{00000000-0005-0000-0000-0000C0820000}"/>
    <cellStyle name="Normal 5 24 3 7 4 2" xfId="33478" xr:uid="{00000000-0005-0000-0000-0000C1820000}"/>
    <cellStyle name="Normal 5 24 3 7 4 3" xfId="33479" xr:uid="{00000000-0005-0000-0000-0000C2820000}"/>
    <cellStyle name="Normal 5 24 3 7 4 4" xfId="33480" xr:uid="{00000000-0005-0000-0000-0000C3820000}"/>
    <cellStyle name="Normal 5 24 3 7 4 5" xfId="33481" xr:uid="{00000000-0005-0000-0000-0000C4820000}"/>
    <cellStyle name="Normal 5 24 3 7 4 6" xfId="33482" xr:uid="{00000000-0005-0000-0000-0000C5820000}"/>
    <cellStyle name="Normal 5 24 3 7 4 7" xfId="33483" xr:uid="{00000000-0005-0000-0000-0000C6820000}"/>
    <cellStyle name="Normal 5 24 3 7 4 8" xfId="33484" xr:uid="{00000000-0005-0000-0000-0000C7820000}"/>
    <cellStyle name="Normal 5 24 3 7 5" xfId="33485" xr:uid="{00000000-0005-0000-0000-0000C8820000}"/>
    <cellStyle name="Normal 5 24 3 7 5 2" xfId="33486" xr:uid="{00000000-0005-0000-0000-0000C9820000}"/>
    <cellStyle name="Normal 5 24 3 7 5 3" xfId="33487" xr:uid="{00000000-0005-0000-0000-0000CA820000}"/>
    <cellStyle name="Normal 5 24 3 7 5 4" xfId="33488" xr:uid="{00000000-0005-0000-0000-0000CB820000}"/>
    <cellStyle name="Normal 5 24 3 7 5 5" xfId="33489" xr:uid="{00000000-0005-0000-0000-0000CC820000}"/>
    <cellStyle name="Normal 5 24 3 7 5 6" xfId="33490" xr:uid="{00000000-0005-0000-0000-0000CD820000}"/>
    <cellStyle name="Normal 5 24 3 7 5 7" xfId="33491" xr:uid="{00000000-0005-0000-0000-0000CE820000}"/>
    <cellStyle name="Normal 5 24 3 7 5 8" xfId="33492" xr:uid="{00000000-0005-0000-0000-0000CF820000}"/>
    <cellStyle name="Normal 5 24 3 7 6" xfId="33493" xr:uid="{00000000-0005-0000-0000-0000D0820000}"/>
    <cellStyle name="Normal 5 24 3 7 7" xfId="33494" xr:uid="{00000000-0005-0000-0000-0000D1820000}"/>
    <cellStyle name="Normal 5 24 3 7 8" xfId="33495" xr:uid="{00000000-0005-0000-0000-0000D2820000}"/>
    <cellStyle name="Normal 5 24 3 7 9" xfId="33496" xr:uid="{00000000-0005-0000-0000-0000D3820000}"/>
    <cellStyle name="Normal 5 24 3 8" xfId="33497" xr:uid="{00000000-0005-0000-0000-0000D4820000}"/>
    <cellStyle name="Normal 5 24 3 8 10" xfId="33498" xr:uid="{00000000-0005-0000-0000-0000D5820000}"/>
    <cellStyle name="Normal 5 24 3 8 11" xfId="33499" xr:uid="{00000000-0005-0000-0000-0000D6820000}"/>
    <cellStyle name="Normal 5 24 3 8 12" xfId="33500" xr:uid="{00000000-0005-0000-0000-0000D7820000}"/>
    <cellStyle name="Normal 5 24 3 8 2" xfId="33501" xr:uid="{00000000-0005-0000-0000-0000D8820000}"/>
    <cellStyle name="Normal 5 24 3 8 2 2" xfId="33502" xr:uid="{00000000-0005-0000-0000-0000D9820000}"/>
    <cellStyle name="Normal 5 24 3 8 2 3" xfId="33503" xr:uid="{00000000-0005-0000-0000-0000DA820000}"/>
    <cellStyle name="Normal 5 24 3 8 2 4" xfId="33504" xr:uid="{00000000-0005-0000-0000-0000DB820000}"/>
    <cellStyle name="Normal 5 24 3 8 2 5" xfId="33505" xr:uid="{00000000-0005-0000-0000-0000DC820000}"/>
    <cellStyle name="Normal 5 24 3 8 2 6" xfId="33506" xr:uid="{00000000-0005-0000-0000-0000DD820000}"/>
    <cellStyle name="Normal 5 24 3 8 2 7" xfId="33507" xr:uid="{00000000-0005-0000-0000-0000DE820000}"/>
    <cellStyle name="Normal 5 24 3 8 2 8" xfId="33508" xr:uid="{00000000-0005-0000-0000-0000DF820000}"/>
    <cellStyle name="Normal 5 24 3 8 3" xfId="33509" xr:uid="{00000000-0005-0000-0000-0000E0820000}"/>
    <cellStyle name="Normal 5 24 3 8 3 2" xfId="33510" xr:uid="{00000000-0005-0000-0000-0000E1820000}"/>
    <cellStyle name="Normal 5 24 3 8 3 3" xfId="33511" xr:uid="{00000000-0005-0000-0000-0000E2820000}"/>
    <cellStyle name="Normal 5 24 3 8 3 4" xfId="33512" xr:uid="{00000000-0005-0000-0000-0000E3820000}"/>
    <cellStyle name="Normal 5 24 3 8 3 5" xfId="33513" xr:uid="{00000000-0005-0000-0000-0000E4820000}"/>
    <cellStyle name="Normal 5 24 3 8 3 6" xfId="33514" xr:uid="{00000000-0005-0000-0000-0000E5820000}"/>
    <cellStyle name="Normal 5 24 3 8 3 7" xfId="33515" xr:uid="{00000000-0005-0000-0000-0000E6820000}"/>
    <cellStyle name="Normal 5 24 3 8 3 8" xfId="33516" xr:uid="{00000000-0005-0000-0000-0000E7820000}"/>
    <cellStyle name="Normal 5 24 3 8 4" xfId="33517" xr:uid="{00000000-0005-0000-0000-0000E8820000}"/>
    <cellStyle name="Normal 5 24 3 8 4 2" xfId="33518" xr:uid="{00000000-0005-0000-0000-0000E9820000}"/>
    <cellStyle name="Normal 5 24 3 8 4 3" xfId="33519" xr:uid="{00000000-0005-0000-0000-0000EA820000}"/>
    <cellStyle name="Normal 5 24 3 8 4 4" xfId="33520" xr:uid="{00000000-0005-0000-0000-0000EB820000}"/>
    <cellStyle name="Normal 5 24 3 8 4 5" xfId="33521" xr:uid="{00000000-0005-0000-0000-0000EC820000}"/>
    <cellStyle name="Normal 5 24 3 8 4 6" xfId="33522" xr:uid="{00000000-0005-0000-0000-0000ED820000}"/>
    <cellStyle name="Normal 5 24 3 8 4 7" xfId="33523" xr:uid="{00000000-0005-0000-0000-0000EE820000}"/>
    <cellStyle name="Normal 5 24 3 8 4 8" xfId="33524" xr:uid="{00000000-0005-0000-0000-0000EF820000}"/>
    <cellStyle name="Normal 5 24 3 8 5" xfId="33525" xr:uid="{00000000-0005-0000-0000-0000F0820000}"/>
    <cellStyle name="Normal 5 24 3 8 5 2" xfId="33526" xr:uid="{00000000-0005-0000-0000-0000F1820000}"/>
    <cellStyle name="Normal 5 24 3 8 5 3" xfId="33527" xr:uid="{00000000-0005-0000-0000-0000F2820000}"/>
    <cellStyle name="Normal 5 24 3 8 5 4" xfId="33528" xr:uid="{00000000-0005-0000-0000-0000F3820000}"/>
    <cellStyle name="Normal 5 24 3 8 5 5" xfId="33529" xr:uid="{00000000-0005-0000-0000-0000F4820000}"/>
    <cellStyle name="Normal 5 24 3 8 5 6" xfId="33530" xr:uid="{00000000-0005-0000-0000-0000F5820000}"/>
    <cellStyle name="Normal 5 24 3 8 5 7" xfId="33531" xr:uid="{00000000-0005-0000-0000-0000F6820000}"/>
    <cellStyle name="Normal 5 24 3 8 5 8" xfId="33532" xr:uid="{00000000-0005-0000-0000-0000F7820000}"/>
    <cellStyle name="Normal 5 24 3 8 6" xfId="33533" xr:uid="{00000000-0005-0000-0000-0000F8820000}"/>
    <cellStyle name="Normal 5 24 3 8 7" xfId="33534" xr:uid="{00000000-0005-0000-0000-0000F9820000}"/>
    <cellStyle name="Normal 5 24 3 8 8" xfId="33535" xr:uid="{00000000-0005-0000-0000-0000FA820000}"/>
    <cellStyle name="Normal 5 24 3 8 9" xfId="33536" xr:uid="{00000000-0005-0000-0000-0000FB820000}"/>
    <cellStyle name="Normal 5 24 3 9" xfId="33537" xr:uid="{00000000-0005-0000-0000-0000FC820000}"/>
    <cellStyle name="Normal 5 24 3 9 10" xfId="33538" xr:uid="{00000000-0005-0000-0000-0000FD820000}"/>
    <cellStyle name="Normal 5 24 3 9 11" xfId="33539" xr:uid="{00000000-0005-0000-0000-0000FE820000}"/>
    <cellStyle name="Normal 5 24 3 9 12" xfId="33540" xr:uid="{00000000-0005-0000-0000-0000FF820000}"/>
    <cellStyle name="Normal 5 24 3 9 2" xfId="33541" xr:uid="{00000000-0005-0000-0000-000000830000}"/>
    <cellStyle name="Normal 5 24 3 9 2 2" xfId="33542" xr:uid="{00000000-0005-0000-0000-000001830000}"/>
    <cellStyle name="Normal 5 24 3 9 2 3" xfId="33543" xr:uid="{00000000-0005-0000-0000-000002830000}"/>
    <cellStyle name="Normal 5 24 3 9 2 4" xfId="33544" xr:uid="{00000000-0005-0000-0000-000003830000}"/>
    <cellStyle name="Normal 5 24 3 9 2 5" xfId="33545" xr:uid="{00000000-0005-0000-0000-000004830000}"/>
    <cellStyle name="Normal 5 24 3 9 2 6" xfId="33546" xr:uid="{00000000-0005-0000-0000-000005830000}"/>
    <cellStyle name="Normal 5 24 3 9 2 7" xfId="33547" xr:uid="{00000000-0005-0000-0000-000006830000}"/>
    <cellStyle name="Normal 5 24 3 9 2 8" xfId="33548" xr:uid="{00000000-0005-0000-0000-000007830000}"/>
    <cellStyle name="Normal 5 24 3 9 3" xfId="33549" xr:uid="{00000000-0005-0000-0000-000008830000}"/>
    <cellStyle name="Normal 5 24 3 9 3 2" xfId="33550" xr:uid="{00000000-0005-0000-0000-000009830000}"/>
    <cellStyle name="Normal 5 24 3 9 3 3" xfId="33551" xr:uid="{00000000-0005-0000-0000-00000A830000}"/>
    <cellStyle name="Normal 5 24 3 9 3 4" xfId="33552" xr:uid="{00000000-0005-0000-0000-00000B830000}"/>
    <cellStyle name="Normal 5 24 3 9 3 5" xfId="33553" xr:uid="{00000000-0005-0000-0000-00000C830000}"/>
    <cellStyle name="Normal 5 24 3 9 3 6" xfId="33554" xr:uid="{00000000-0005-0000-0000-00000D830000}"/>
    <cellStyle name="Normal 5 24 3 9 3 7" xfId="33555" xr:uid="{00000000-0005-0000-0000-00000E830000}"/>
    <cellStyle name="Normal 5 24 3 9 3 8" xfId="33556" xr:uid="{00000000-0005-0000-0000-00000F830000}"/>
    <cellStyle name="Normal 5 24 3 9 4" xfId="33557" xr:uid="{00000000-0005-0000-0000-000010830000}"/>
    <cellStyle name="Normal 5 24 3 9 4 2" xfId="33558" xr:uid="{00000000-0005-0000-0000-000011830000}"/>
    <cellStyle name="Normal 5 24 3 9 4 3" xfId="33559" xr:uid="{00000000-0005-0000-0000-000012830000}"/>
    <cellStyle name="Normal 5 24 3 9 4 4" xfId="33560" xr:uid="{00000000-0005-0000-0000-000013830000}"/>
    <cellStyle name="Normal 5 24 3 9 4 5" xfId="33561" xr:uid="{00000000-0005-0000-0000-000014830000}"/>
    <cellStyle name="Normal 5 24 3 9 4 6" xfId="33562" xr:uid="{00000000-0005-0000-0000-000015830000}"/>
    <cellStyle name="Normal 5 24 3 9 4 7" xfId="33563" xr:uid="{00000000-0005-0000-0000-000016830000}"/>
    <cellStyle name="Normal 5 24 3 9 4 8" xfId="33564" xr:uid="{00000000-0005-0000-0000-000017830000}"/>
    <cellStyle name="Normal 5 24 3 9 5" xfId="33565" xr:uid="{00000000-0005-0000-0000-000018830000}"/>
    <cellStyle name="Normal 5 24 3 9 5 2" xfId="33566" xr:uid="{00000000-0005-0000-0000-000019830000}"/>
    <cellStyle name="Normal 5 24 3 9 5 3" xfId="33567" xr:uid="{00000000-0005-0000-0000-00001A830000}"/>
    <cellStyle name="Normal 5 24 3 9 5 4" xfId="33568" xr:uid="{00000000-0005-0000-0000-00001B830000}"/>
    <cellStyle name="Normal 5 24 3 9 5 5" xfId="33569" xr:uid="{00000000-0005-0000-0000-00001C830000}"/>
    <cellStyle name="Normal 5 24 3 9 5 6" xfId="33570" xr:uid="{00000000-0005-0000-0000-00001D830000}"/>
    <cellStyle name="Normal 5 24 3 9 5 7" xfId="33571" xr:uid="{00000000-0005-0000-0000-00001E830000}"/>
    <cellStyle name="Normal 5 24 3 9 5 8" xfId="33572" xr:uid="{00000000-0005-0000-0000-00001F830000}"/>
    <cellStyle name="Normal 5 24 3 9 6" xfId="33573" xr:uid="{00000000-0005-0000-0000-000020830000}"/>
    <cellStyle name="Normal 5 24 3 9 7" xfId="33574" xr:uid="{00000000-0005-0000-0000-000021830000}"/>
    <cellStyle name="Normal 5 24 3 9 8" xfId="33575" xr:uid="{00000000-0005-0000-0000-000022830000}"/>
    <cellStyle name="Normal 5 24 3 9 9" xfId="33576" xr:uid="{00000000-0005-0000-0000-000023830000}"/>
    <cellStyle name="Normal 5 24 4" xfId="33577" xr:uid="{00000000-0005-0000-0000-000024830000}"/>
    <cellStyle name="Normal 5 24 4 10" xfId="33578" xr:uid="{00000000-0005-0000-0000-000025830000}"/>
    <cellStyle name="Normal 5 24 4 10 10" xfId="33579" xr:uid="{00000000-0005-0000-0000-000026830000}"/>
    <cellStyle name="Normal 5 24 4 10 11" xfId="33580" xr:uid="{00000000-0005-0000-0000-000027830000}"/>
    <cellStyle name="Normal 5 24 4 10 12" xfId="33581" xr:uid="{00000000-0005-0000-0000-000028830000}"/>
    <cellStyle name="Normal 5 24 4 10 2" xfId="33582" xr:uid="{00000000-0005-0000-0000-000029830000}"/>
    <cellStyle name="Normal 5 24 4 10 2 2" xfId="33583" xr:uid="{00000000-0005-0000-0000-00002A830000}"/>
    <cellStyle name="Normal 5 24 4 10 2 3" xfId="33584" xr:uid="{00000000-0005-0000-0000-00002B830000}"/>
    <cellStyle name="Normal 5 24 4 10 2 4" xfId="33585" xr:uid="{00000000-0005-0000-0000-00002C830000}"/>
    <cellStyle name="Normal 5 24 4 10 2 5" xfId="33586" xr:uid="{00000000-0005-0000-0000-00002D830000}"/>
    <cellStyle name="Normal 5 24 4 10 2 6" xfId="33587" xr:uid="{00000000-0005-0000-0000-00002E830000}"/>
    <cellStyle name="Normal 5 24 4 10 2 7" xfId="33588" xr:uid="{00000000-0005-0000-0000-00002F830000}"/>
    <cellStyle name="Normal 5 24 4 10 2 8" xfId="33589" xr:uid="{00000000-0005-0000-0000-000030830000}"/>
    <cellStyle name="Normal 5 24 4 10 3" xfId="33590" xr:uid="{00000000-0005-0000-0000-000031830000}"/>
    <cellStyle name="Normal 5 24 4 10 3 2" xfId="33591" xr:uid="{00000000-0005-0000-0000-000032830000}"/>
    <cellStyle name="Normal 5 24 4 10 3 3" xfId="33592" xr:uid="{00000000-0005-0000-0000-000033830000}"/>
    <cellStyle name="Normal 5 24 4 10 3 4" xfId="33593" xr:uid="{00000000-0005-0000-0000-000034830000}"/>
    <cellStyle name="Normal 5 24 4 10 3 5" xfId="33594" xr:uid="{00000000-0005-0000-0000-000035830000}"/>
    <cellStyle name="Normal 5 24 4 10 3 6" xfId="33595" xr:uid="{00000000-0005-0000-0000-000036830000}"/>
    <cellStyle name="Normal 5 24 4 10 3 7" xfId="33596" xr:uid="{00000000-0005-0000-0000-000037830000}"/>
    <cellStyle name="Normal 5 24 4 10 3 8" xfId="33597" xr:uid="{00000000-0005-0000-0000-000038830000}"/>
    <cellStyle name="Normal 5 24 4 10 4" xfId="33598" xr:uid="{00000000-0005-0000-0000-000039830000}"/>
    <cellStyle name="Normal 5 24 4 10 4 2" xfId="33599" xr:uid="{00000000-0005-0000-0000-00003A830000}"/>
    <cellStyle name="Normal 5 24 4 10 4 3" xfId="33600" xr:uid="{00000000-0005-0000-0000-00003B830000}"/>
    <cellStyle name="Normal 5 24 4 10 4 4" xfId="33601" xr:uid="{00000000-0005-0000-0000-00003C830000}"/>
    <cellStyle name="Normal 5 24 4 10 4 5" xfId="33602" xr:uid="{00000000-0005-0000-0000-00003D830000}"/>
    <cellStyle name="Normal 5 24 4 10 4 6" xfId="33603" xr:uid="{00000000-0005-0000-0000-00003E830000}"/>
    <cellStyle name="Normal 5 24 4 10 4 7" xfId="33604" xr:uid="{00000000-0005-0000-0000-00003F830000}"/>
    <cellStyle name="Normal 5 24 4 10 4 8" xfId="33605" xr:uid="{00000000-0005-0000-0000-000040830000}"/>
    <cellStyle name="Normal 5 24 4 10 5" xfId="33606" xr:uid="{00000000-0005-0000-0000-000041830000}"/>
    <cellStyle name="Normal 5 24 4 10 5 2" xfId="33607" xr:uid="{00000000-0005-0000-0000-000042830000}"/>
    <cellStyle name="Normal 5 24 4 10 5 3" xfId="33608" xr:uid="{00000000-0005-0000-0000-000043830000}"/>
    <cellStyle name="Normal 5 24 4 10 5 4" xfId="33609" xr:uid="{00000000-0005-0000-0000-000044830000}"/>
    <cellStyle name="Normal 5 24 4 10 5 5" xfId="33610" xr:uid="{00000000-0005-0000-0000-000045830000}"/>
    <cellStyle name="Normal 5 24 4 10 5 6" xfId="33611" xr:uid="{00000000-0005-0000-0000-000046830000}"/>
    <cellStyle name="Normal 5 24 4 10 5 7" xfId="33612" xr:uid="{00000000-0005-0000-0000-000047830000}"/>
    <cellStyle name="Normal 5 24 4 10 5 8" xfId="33613" xr:uid="{00000000-0005-0000-0000-000048830000}"/>
    <cellStyle name="Normal 5 24 4 10 6" xfId="33614" xr:uid="{00000000-0005-0000-0000-000049830000}"/>
    <cellStyle name="Normal 5 24 4 10 7" xfId="33615" xr:uid="{00000000-0005-0000-0000-00004A830000}"/>
    <cellStyle name="Normal 5 24 4 10 8" xfId="33616" xr:uid="{00000000-0005-0000-0000-00004B830000}"/>
    <cellStyle name="Normal 5 24 4 10 9" xfId="33617" xr:uid="{00000000-0005-0000-0000-00004C830000}"/>
    <cellStyle name="Normal 5 24 4 11" xfId="33618" xr:uid="{00000000-0005-0000-0000-00004D830000}"/>
    <cellStyle name="Normal 5 24 4 11 10" xfId="33619" xr:uid="{00000000-0005-0000-0000-00004E830000}"/>
    <cellStyle name="Normal 5 24 4 11 11" xfId="33620" xr:uid="{00000000-0005-0000-0000-00004F830000}"/>
    <cellStyle name="Normal 5 24 4 11 12" xfId="33621" xr:uid="{00000000-0005-0000-0000-000050830000}"/>
    <cellStyle name="Normal 5 24 4 11 2" xfId="33622" xr:uid="{00000000-0005-0000-0000-000051830000}"/>
    <cellStyle name="Normal 5 24 4 11 2 2" xfId="33623" xr:uid="{00000000-0005-0000-0000-000052830000}"/>
    <cellStyle name="Normal 5 24 4 11 2 3" xfId="33624" xr:uid="{00000000-0005-0000-0000-000053830000}"/>
    <cellStyle name="Normal 5 24 4 11 2 4" xfId="33625" xr:uid="{00000000-0005-0000-0000-000054830000}"/>
    <cellStyle name="Normal 5 24 4 11 2 5" xfId="33626" xr:uid="{00000000-0005-0000-0000-000055830000}"/>
    <cellStyle name="Normal 5 24 4 11 2 6" xfId="33627" xr:uid="{00000000-0005-0000-0000-000056830000}"/>
    <cellStyle name="Normal 5 24 4 11 2 7" xfId="33628" xr:uid="{00000000-0005-0000-0000-000057830000}"/>
    <cellStyle name="Normal 5 24 4 11 2 8" xfId="33629" xr:uid="{00000000-0005-0000-0000-000058830000}"/>
    <cellStyle name="Normal 5 24 4 11 3" xfId="33630" xr:uid="{00000000-0005-0000-0000-000059830000}"/>
    <cellStyle name="Normal 5 24 4 11 3 2" xfId="33631" xr:uid="{00000000-0005-0000-0000-00005A830000}"/>
    <cellStyle name="Normal 5 24 4 11 3 3" xfId="33632" xr:uid="{00000000-0005-0000-0000-00005B830000}"/>
    <cellStyle name="Normal 5 24 4 11 3 4" xfId="33633" xr:uid="{00000000-0005-0000-0000-00005C830000}"/>
    <cellStyle name="Normal 5 24 4 11 3 5" xfId="33634" xr:uid="{00000000-0005-0000-0000-00005D830000}"/>
    <cellStyle name="Normal 5 24 4 11 3 6" xfId="33635" xr:uid="{00000000-0005-0000-0000-00005E830000}"/>
    <cellStyle name="Normal 5 24 4 11 3 7" xfId="33636" xr:uid="{00000000-0005-0000-0000-00005F830000}"/>
    <cellStyle name="Normal 5 24 4 11 3 8" xfId="33637" xr:uid="{00000000-0005-0000-0000-000060830000}"/>
    <cellStyle name="Normal 5 24 4 11 4" xfId="33638" xr:uid="{00000000-0005-0000-0000-000061830000}"/>
    <cellStyle name="Normal 5 24 4 11 4 2" xfId="33639" xr:uid="{00000000-0005-0000-0000-000062830000}"/>
    <cellStyle name="Normal 5 24 4 11 4 3" xfId="33640" xr:uid="{00000000-0005-0000-0000-000063830000}"/>
    <cellStyle name="Normal 5 24 4 11 4 4" xfId="33641" xr:uid="{00000000-0005-0000-0000-000064830000}"/>
    <cellStyle name="Normal 5 24 4 11 4 5" xfId="33642" xr:uid="{00000000-0005-0000-0000-000065830000}"/>
    <cellStyle name="Normal 5 24 4 11 4 6" xfId="33643" xr:uid="{00000000-0005-0000-0000-000066830000}"/>
    <cellStyle name="Normal 5 24 4 11 4 7" xfId="33644" xr:uid="{00000000-0005-0000-0000-000067830000}"/>
    <cellStyle name="Normal 5 24 4 11 4 8" xfId="33645" xr:uid="{00000000-0005-0000-0000-000068830000}"/>
    <cellStyle name="Normal 5 24 4 11 5" xfId="33646" xr:uid="{00000000-0005-0000-0000-000069830000}"/>
    <cellStyle name="Normal 5 24 4 11 5 2" xfId="33647" xr:uid="{00000000-0005-0000-0000-00006A830000}"/>
    <cellStyle name="Normal 5 24 4 11 5 3" xfId="33648" xr:uid="{00000000-0005-0000-0000-00006B830000}"/>
    <cellStyle name="Normal 5 24 4 11 5 4" xfId="33649" xr:uid="{00000000-0005-0000-0000-00006C830000}"/>
    <cellStyle name="Normal 5 24 4 11 5 5" xfId="33650" xr:uid="{00000000-0005-0000-0000-00006D830000}"/>
    <cellStyle name="Normal 5 24 4 11 5 6" xfId="33651" xr:uid="{00000000-0005-0000-0000-00006E830000}"/>
    <cellStyle name="Normal 5 24 4 11 5 7" xfId="33652" xr:uid="{00000000-0005-0000-0000-00006F830000}"/>
    <cellStyle name="Normal 5 24 4 11 5 8" xfId="33653" xr:uid="{00000000-0005-0000-0000-000070830000}"/>
    <cellStyle name="Normal 5 24 4 11 6" xfId="33654" xr:uid="{00000000-0005-0000-0000-000071830000}"/>
    <cellStyle name="Normal 5 24 4 11 7" xfId="33655" xr:uid="{00000000-0005-0000-0000-000072830000}"/>
    <cellStyle name="Normal 5 24 4 11 8" xfId="33656" xr:uid="{00000000-0005-0000-0000-000073830000}"/>
    <cellStyle name="Normal 5 24 4 11 9" xfId="33657" xr:uid="{00000000-0005-0000-0000-000074830000}"/>
    <cellStyle name="Normal 5 24 4 12" xfId="33658" xr:uid="{00000000-0005-0000-0000-000075830000}"/>
    <cellStyle name="Normal 5 24 4 12 10" xfId="33659" xr:uid="{00000000-0005-0000-0000-000076830000}"/>
    <cellStyle name="Normal 5 24 4 12 11" xfId="33660" xr:uid="{00000000-0005-0000-0000-000077830000}"/>
    <cellStyle name="Normal 5 24 4 12 12" xfId="33661" xr:uid="{00000000-0005-0000-0000-000078830000}"/>
    <cellStyle name="Normal 5 24 4 12 2" xfId="33662" xr:uid="{00000000-0005-0000-0000-000079830000}"/>
    <cellStyle name="Normal 5 24 4 12 2 2" xfId="33663" xr:uid="{00000000-0005-0000-0000-00007A830000}"/>
    <cellStyle name="Normal 5 24 4 12 2 3" xfId="33664" xr:uid="{00000000-0005-0000-0000-00007B830000}"/>
    <cellStyle name="Normal 5 24 4 12 2 4" xfId="33665" xr:uid="{00000000-0005-0000-0000-00007C830000}"/>
    <cellStyle name="Normal 5 24 4 12 2 5" xfId="33666" xr:uid="{00000000-0005-0000-0000-00007D830000}"/>
    <cellStyle name="Normal 5 24 4 12 2 6" xfId="33667" xr:uid="{00000000-0005-0000-0000-00007E830000}"/>
    <cellStyle name="Normal 5 24 4 12 2 7" xfId="33668" xr:uid="{00000000-0005-0000-0000-00007F830000}"/>
    <cellStyle name="Normal 5 24 4 12 2 8" xfId="33669" xr:uid="{00000000-0005-0000-0000-000080830000}"/>
    <cellStyle name="Normal 5 24 4 12 3" xfId="33670" xr:uid="{00000000-0005-0000-0000-000081830000}"/>
    <cellStyle name="Normal 5 24 4 12 3 2" xfId="33671" xr:uid="{00000000-0005-0000-0000-000082830000}"/>
    <cellStyle name="Normal 5 24 4 12 3 3" xfId="33672" xr:uid="{00000000-0005-0000-0000-000083830000}"/>
    <cellStyle name="Normal 5 24 4 12 3 4" xfId="33673" xr:uid="{00000000-0005-0000-0000-000084830000}"/>
    <cellStyle name="Normal 5 24 4 12 3 5" xfId="33674" xr:uid="{00000000-0005-0000-0000-000085830000}"/>
    <cellStyle name="Normal 5 24 4 12 3 6" xfId="33675" xr:uid="{00000000-0005-0000-0000-000086830000}"/>
    <cellStyle name="Normal 5 24 4 12 3 7" xfId="33676" xr:uid="{00000000-0005-0000-0000-000087830000}"/>
    <cellStyle name="Normal 5 24 4 12 3 8" xfId="33677" xr:uid="{00000000-0005-0000-0000-000088830000}"/>
    <cellStyle name="Normal 5 24 4 12 4" xfId="33678" xr:uid="{00000000-0005-0000-0000-000089830000}"/>
    <cellStyle name="Normal 5 24 4 12 4 2" xfId="33679" xr:uid="{00000000-0005-0000-0000-00008A830000}"/>
    <cellStyle name="Normal 5 24 4 12 4 3" xfId="33680" xr:uid="{00000000-0005-0000-0000-00008B830000}"/>
    <cellStyle name="Normal 5 24 4 12 4 4" xfId="33681" xr:uid="{00000000-0005-0000-0000-00008C830000}"/>
    <cellStyle name="Normal 5 24 4 12 4 5" xfId="33682" xr:uid="{00000000-0005-0000-0000-00008D830000}"/>
    <cellStyle name="Normal 5 24 4 12 4 6" xfId="33683" xr:uid="{00000000-0005-0000-0000-00008E830000}"/>
    <cellStyle name="Normal 5 24 4 12 4 7" xfId="33684" xr:uid="{00000000-0005-0000-0000-00008F830000}"/>
    <cellStyle name="Normal 5 24 4 12 4 8" xfId="33685" xr:uid="{00000000-0005-0000-0000-000090830000}"/>
    <cellStyle name="Normal 5 24 4 12 5" xfId="33686" xr:uid="{00000000-0005-0000-0000-000091830000}"/>
    <cellStyle name="Normal 5 24 4 12 5 2" xfId="33687" xr:uid="{00000000-0005-0000-0000-000092830000}"/>
    <cellStyle name="Normal 5 24 4 12 5 3" xfId="33688" xr:uid="{00000000-0005-0000-0000-000093830000}"/>
    <cellStyle name="Normal 5 24 4 12 5 4" xfId="33689" xr:uid="{00000000-0005-0000-0000-000094830000}"/>
    <cellStyle name="Normal 5 24 4 12 5 5" xfId="33690" xr:uid="{00000000-0005-0000-0000-000095830000}"/>
    <cellStyle name="Normal 5 24 4 12 5 6" xfId="33691" xr:uid="{00000000-0005-0000-0000-000096830000}"/>
    <cellStyle name="Normal 5 24 4 12 5 7" xfId="33692" xr:uid="{00000000-0005-0000-0000-000097830000}"/>
    <cellStyle name="Normal 5 24 4 12 5 8" xfId="33693" xr:uid="{00000000-0005-0000-0000-000098830000}"/>
    <cellStyle name="Normal 5 24 4 12 6" xfId="33694" xr:uid="{00000000-0005-0000-0000-000099830000}"/>
    <cellStyle name="Normal 5 24 4 12 7" xfId="33695" xr:uid="{00000000-0005-0000-0000-00009A830000}"/>
    <cellStyle name="Normal 5 24 4 12 8" xfId="33696" xr:uid="{00000000-0005-0000-0000-00009B830000}"/>
    <cellStyle name="Normal 5 24 4 12 9" xfId="33697" xr:uid="{00000000-0005-0000-0000-00009C830000}"/>
    <cellStyle name="Normal 5 24 4 13" xfId="33698" xr:uid="{00000000-0005-0000-0000-00009D830000}"/>
    <cellStyle name="Normal 5 24 4 13 10" xfId="33699" xr:uid="{00000000-0005-0000-0000-00009E830000}"/>
    <cellStyle name="Normal 5 24 4 13 11" xfId="33700" xr:uid="{00000000-0005-0000-0000-00009F830000}"/>
    <cellStyle name="Normal 5 24 4 13 12" xfId="33701" xr:uid="{00000000-0005-0000-0000-0000A0830000}"/>
    <cellStyle name="Normal 5 24 4 13 2" xfId="33702" xr:uid="{00000000-0005-0000-0000-0000A1830000}"/>
    <cellStyle name="Normal 5 24 4 13 2 2" xfId="33703" xr:uid="{00000000-0005-0000-0000-0000A2830000}"/>
    <cellStyle name="Normal 5 24 4 13 2 3" xfId="33704" xr:uid="{00000000-0005-0000-0000-0000A3830000}"/>
    <cellStyle name="Normal 5 24 4 13 2 4" xfId="33705" xr:uid="{00000000-0005-0000-0000-0000A4830000}"/>
    <cellStyle name="Normal 5 24 4 13 2 5" xfId="33706" xr:uid="{00000000-0005-0000-0000-0000A5830000}"/>
    <cellStyle name="Normal 5 24 4 13 2 6" xfId="33707" xr:uid="{00000000-0005-0000-0000-0000A6830000}"/>
    <cellStyle name="Normal 5 24 4 13 2 7" xfId="33708" xr:uid="{00000000-0005-0000-0000-0000A7830000}"/>
    <cellStyle name="Normal 5 24 4 13 2 8" xfId="33709" xr:uid="{00000000-0005-0000-0000-0000A8830000}"/>
    <cellStyle name="Normal 5 24 4 13 3" xfId="33710" xr:uid="{00000000-0005-0000-0000-0000A9830000}"/>
    <cellStyle name="Normal 5 24 4 13 3 2" xfId="33711" xr:uid="{00000000-0005-0000-0000-0000AA830000}"/>
    <cellStyle name="Normal 5 24 4 13 3 3" xfId="33712" xr:uid="{00000000-0005-0000-0000-0000AB830000}"/>
    <cellStyle name="Normal 5 24 4 13 3 4" xfId="33713" xr:uid="{00000000-0005-0000-0000-0000AC830000}"/>
    <cellStyle name="Normal 5 24 4 13 3 5" xfId="33714" xr:uid="{00000000-0005-0000-0000-0000AD830000}"/>
    <cellStyle name="Normal 5 24 4 13 3 6" xfId="33715" xr:uid="{00000000-0005-0000-0000-0000AE830000}"/>
    <cellStyle name="Normal 5 24 4 13 3 7" xfId="33716" xr:uid="{00000000-0005-0000-0000-0000AF830000}"/>
    <cellStyle name="Normal 5 24 4 13 3 8" xfId="33717" xr:uid="{00000000-0005-0000-0000-0000B0830000}"/>
    <cellStyle name="Normal 5 24 4 13 4" xfId="33718" xr:uid="{00000000-0005-0000-0000-0000B1830000}"/>
    <cellStyle name="Normal 5 24 4 13 4 2" xfId="33719" xr:uid="{00000000-0005-0000-0000-0000B2830000}"/>
    <cellStyle name="Normal 5 24 4 13 4 3" xfId="33720" xr:uid="{00000000-0005-0000-0000-0000B3830000}"/>
    <cellStyle name="Normal 5 24 4 13 4 4" xfId="33721" xr:uid="{00000000-0005-0000-0000-0000B4830000}"/>
    <cellStyle name="Normal 5 24 4 13 4 5" xfId="33722" xr:uid="{00000000-0005-0000-0000-0000B5830000}"/>
    <cellStyle name="Normal 5 24 4 13 4 6" xfId="33723" xr:uid="{00000000-0005-0000-0000-0000B6830000}"/>
    <cellStyle name="Normal 5 24 4 13 4 7" xfId="33724" xr:uid="{00000000-0005-0000-0000-0000B7830000}"/>
    <cellStyle name="Normal 5 24 4 13 4 8" xfId="33725" xr:uid="{00000000-0005-0000-0000-0000B8830000}"/>
    <cellStyle name="Normal 5 24 4 13 5" xfId="33726" xr:uid="{00000000-0005-0000-0000-0000B9830000}"/>
    <cellStyle name="Normal 5 24 4 13 5 2" xfId="33727" xr:uid="{00000000-0005-0000-0000-0000BA830000}"/>
    <cellStyle name="Normal 5 24 4 13 5 3" xfId="33728" xr:uid="{00000000-0005-0000-0000-0000BB830000}"/>
    <cellStyle name="Normal 5 24 4 13 5 4" xfId="33729" xr:uid="{00000000-0005-0000-0000-0000BC830000}"/>
    <cellStyle name="Normal 5 24 4 13 5 5" xfId="33730" xr:uid="{00000000-0005-0000-0000-0000BD830000}"/>
    <cellStyle name="Normal 5 24 4 13 5 6" xfId="33731" xr:uid="{00000000-0005-0000-0000-0000BE830000}"/>
    <cellStyle name="Normal 5 24 4 13 5 7" xfId="33732" xr:uid="{00000000-0005-0000-0000-0000BF830000}"/>
    <cellStyle name="Normal 5 24 4 13 5 8" xfId="33733" xr:uid="{00000000-0005-0000-0000-0000C0830000}"/>
    <cellStyle name="Normal 5 24 4 13 6" xfId="33734" xr:uid="{00000000-0005-0000-0000-0000C1830000}"/>
    <cellStyle name="Normal 5 24 4 13 7" xfId="33735" xr:uid="{00000000-0005-0000-0000-0000C2830000}"/>
    <cellStyle name="Normal 5 24 4 13 8" xfId="33736" xr:uid="{00000000-0005-0000-0000-0000C3830000}"/>
    <cellStyle name="Normal 5 24 4 13 9" xfId="33737" xr:uid="{00000000-0005-0000-0000-0000C4830000}"/>
    <cellStyle name="Normal 5 24 4 14" xfId="33738" xr:uid="{00000000-0005-0000-0000-0000C5830000}"/>
    <cellStyle name="Normal 5 24 4 14 2" xfId="33739" xr:uid="{00000000-0005-0000-0000-0000C6830000}"/>
    <cellStyle name="Normal 5 24 4 14 3" xfId="33740" xr:uid="{00000000-0005-0000-0000-0000C7830000}"/>
    <cellStyle name="Normal 5 24 4 14 4" xfId="33741" xr:uid="{00000000-0005-0000-0000-0000C8830000}"/>
    <cellStyle name="Normal 5 24 4 14 5" xfId="33742" xr:uid="{00000000-0005-0000-0000-0000C9830000}"/>
    <cellStyle name="Normal 5 24 4 14 6" xfId="33743" xr:uid="{00000000-0005-0000-0000-0000CA830000}"/>
    <cellStyle name="Normal 5 24 4 14 7" xfId="33744" xr:uid="{00000000-0005-0000-0000-0000CB830000}"/>
    <cellStyle name="Normal 5 24 4 14 8" xfId="33745" xr:uid="{00000000-0005-0000-0000-0000CC830000}"/>
    <cellStyle name="Normal 5 24 4 15" xfId="33746" xr:uid="{00000000-0005-0000-0000-0000CD830000}"/>
    <cellStyle name="Normal 5 24 4 15 2" xfId="33747" xr:uid="{00000000-0005-0000-0000-0000CE830000}"/>
    <cellStyle name="Normal 5 24 4 15 3" xfId="33748" xr:uid="{00000000-0005-0000-0000-0000CF830000}"/>
    <cellStyle name="Normal 5 24 4 15 4" xfId="33749" xr:uid="{00000000-0005-0000-0000-0000D0830000}"/>
    <cellStyle name="Normal 5 24 4 15 5" xfId="33750" xr:uid="{00000000-0005-0000-0000-0000D1830000}"/>
    <cellStyle name="Normal 5 24 4 15 6" xfId="33751" xr:uid="{00000000-0005-0000-0000-0000D2830000}"/>
    <cellStyle name="Normal 5 24 4 15 7" xfId="33752" xr:uid="{00000000-0005-0000-0000-0000D3830000}"/>
    <cellStyle name="Normal 5 24 4 15 8" xfId="33753" xr:uid="{00000000-0005-0000-0000-0000D4830000}"/>
    <cellStyle name="Normal 5 24 4 16" xfId="33754" xr:uid="{00000000-0005-0000-0000-0000D5830000}"/>
    <cellStyle name="Normal 5 24 4 16 2" xfId="33755" xr:uid="{00000000-0005-0000-0000-0000D6830000}"/>
    <cellStyle name="Normal 5 24 4 16 3" xfId="33756" xr:uid="{00000000-0005-0000-0000-0000D7830000}"/>
    <cellStyle name="Normal 5 24 4 16 4" xfId="33757" xr:uid="{00000000-0005-0000-0000-0000D8830000}"/>
    <cellStyle name="Normal 5 24 4 16 5" xfId="33758" xr:uid="{00000000-0005-0000-0000-0000D9830000}"/>
    <cellStyle name="Normal 5 24 4 16 6" xfId="33759" xr:uid="{00000000-0005-0000-0000-0000DA830000}"/>
    <cellStyle name="Normal 5 24 4 16 7" xfId="33760" xr:uid="{00000000-0005-0000-0000-0000DB830000}"/>
    <cellStyle name="Normal 5 24 4 16 8" xfId="33761" xr:uid="{00000000-0005-0000-0000-0000DC830000}"/>
    <cellStyle name="Normal 5 24 4 17" xfId="33762" xr:uid="{00000000-0005-0000-0000-0000DD830000}"/>
    <cellStyle name="Normal 5 24 4 17 2" xfId="33763" xr:uid="{00000000-0005-0000-0000-0000DE830000}"/>
    <cellStyle name="Normal 5 24 4 17 3" xfId="33764" xr:uid="{00000000-0005-0000-0000-0000DF830000}"/>
    <cellStyle name="Normal 5 24 4 17 4" xfId="33765" xr:uid="{00000000-0005-0000-0000-0000E0830000}"/>
    <cellStyle name="Normal 5 24 4 17 5" xfId="33766" xr:uid="{00000000-0005-0000-0000-0000E1830000}"/>
    <cellStyle name="Normal 5 24 4 17 6" xfId="33767" xr:uid="{00000000-0005-0000-0000-0000E2830000}"/>
    <cellStyle name="Normal 5 24 4 17 7" xfId="33768" xr:uid="{00000000-0005-0000-0000-0000E3830000}"/>
    <cellStyle name="Normal 5 24 4 17 8" xfId="33769" xr:uid="{00000000-0005-0000-0000-0000E4830000}"/>
    <cellStyle name="Normal 5 24 4 18" xfId="33770" xr:uid="{00000000-0005-0000-0000-0000E5830000}"/>
    <cellStyle name="Normal 5 24 4 19" xfId="33771" xr:uid="{00000000-0005-0000-0000-0000E6830000}"/>
    <cellStyle name="Normal 5 24 4 2" xfId="33772" xr:uid="{00000000-0005-0000-0000-0000E7830000}"/>
    <cellStyle name="Normal 5 24 4 2 10" xfId="33773" xr:uid="{00000000-0005-0000-0000-0000E8830000}"/>
    <cellStyle name="Normal 5 24 4 2 11" xfId="33774" xr:uid="{00000000-0005-0000-0000-0000E9830000}"/>
    <cellStyle name="Normal 5 24 4 2 12" xfId="33775" xr:uid="{00000000-0005-0000-0000-0000EA830000}"/>
    <cellStyle name="Normal 5 24 4 2 2" xfId="33776" xr:uid="{00000000-0005-0000-0000-0000EB830000}"/>
    <cellStyle name="Normal 5 24 4 2 2 2" xfId="33777" xr:uid="{00000000-0005-0000-0000-0000EC830000}"/>
    <cellStyle name="Normal 5 24 4 2 2 3" xfId="33778" xr:uid="{00000000-0005-0000-0000-0000ED830000}"/>
    <cellStyle name="Normal 5 24 4 2 2 4" xfId="33779" xr:uid="{00000000-0005-0000-0000-0000EE830000}"/>
    <cellStyle name="Normal 5 24 4 2 2 5" xfId="33780" xr:uid="{00000000-0005-0000-0000-0000EF830000}"/>
    <cellStyle name="Normal 5 24 4 2 2 6" xfId="33781" xr:uid="{00000000-0005-0000-0000-0000F0830000}"/>
    <cellStyle name="Normal 5 24 4 2 2 7" xfId="33782" xr:uid="{00000000-0005-0000-0000-0000F1830000}"/>
    <cellStyle name="Normal 5 24 4 2 2 8" xfId="33783" xr:uid="{00000000-0005-0000-0000-0000F2830000}"/>
    <cellStyle name="Normal 5 24 4 2 3" xfId="33784" xr:uid="{00000000-0005-0000-0000-0000F3830000}"/>
    <cellStyle name="Normal 5 24 4 2 3 2" xfId="33785" xr:uid="{00000000-0005-0000-0000-0000F4830000}"/>
    <cellStyle name="Normal 5 24 4 2 3 3" xfId="33786" xr:uid="{00000000-0005-0000-0000-0000F5830000}"/>
    <cellStyle name="Normal 5 24 4 2 3 4" xfId="33787" xr:uid="{00000000-0005-0000-0000-0000F6830000}"/>
    <cellStyle name="Normal 5 24 4 2 3 5" xfId="33788" xr:uid="{00000000-0005-0000-0000-0000F7830000}"/>
    <cellStyle name="Normal 5 24 4 2 3 6" xfId="33789" xr:uid="{00000000-0005-0000-0000-0000F8830000}"/>
    <cellStyle name="Normal 5 24 4 2 3 7" xfId="33790" xr:uid="{00000000-0005-0000-0000-0000F9830000}"/>
    <cellStyle name="Normal 5 24 4 2 3 8" xfId="33791" xr:uid="{00000000-0005-0000-0000-0000FA830000}"/>
    <cellStyle name="Normal 5 24 4 2 4" xfId="33792" xr:uid="{00000000-0005-0000-0000-0000FB830000}"/>
    <cellStyle name="Normal 5 24 4 2 4 2" xfId="33793" xr:uid="{00000000-0005-0000-0000-0000FC830000}"/>
    <cellStyle name="Normal 5 24 4 2 4 3" xfId="33794" xr:uid="{00000000-0005-0000-0000-0000FD830000}"/>
    <cellStyle name="Normal 5 24 4 2 4 4" xfId="33795" xr:uid="{00000000-0005-0000-0000-0000FE830000}"/>
    <cellStyle name="Normal 5 24 4 2 4 5" xfId="33796" xr:uid="{00000000-0005-0000-0000-0000FF830000}"/>
    <cellStyle name="Normal 5 24 4 2 4 6" xfId="33797" xr:uid="{00000000-0005-0000-0000-000000840000}"/>
    <cellStyle name="Normal 5 24 4 2 4 7" xfId="33798" xr:uid="{00000000-0005-0000-0000-000001840000}"/>
    <cellStyle name="Normal 5 24 4 2 4 8" xfId="33799" xr:uid="{00000000-0005-0000-0000-000002840000}"/>
    <cellStyle name="Normal 5 24 4 2 5" xfId="33800" xr:uid="{00000000-0005-0000-0000-000003840000}"/>
    <cellStyle name="Normal 5 24 4 2 5 2" xfId="33801" xr:uid="{00000000-0005-0000-0000-000004840000}"/>
    <cellStyle name="Normal 5 24 4 2 5 3" xfId="33802" xr:uid="{00000000-0005-0000-0000-000005840000}"/>
    <cellStyle name="Normal 5 24 4 2 5 4" xfId="33803" xr:uid="{00000000-0005-0000-0000-000006840000}"/>
    <cellStyle name="Normal 5 24 4 2 5 5" xfId="33804" xr:uid="{00000000-0005-0000-0000-000007840000}"/>
    <cellStyle name="Normal 5 24 4 2 5 6" xfId="33805" xr:uid="{00000000-0005-0000-0000-000008840000}"/>
    <cellStyle name="Normal 5 24 4 2 5 7" xfId="33806" xr:uid="{00000000-0005-0000-0000-000009840000}"/>
    <cellStyle name="Normal 5 24 4 2 5 8" xfId="33807" xr:uid="{00000000-0005-0000-0000-00000A840000}"/>
    <cellStyle name="Normal 5 24 4 2 6" xfId="33808" xr:uid="{00000000-0005-0000-0000-00000B840000}"/>
    <cellStyle name="Normal 5 24 4 2 7" xfId="33809" xr:uid="{00000000-0005-0000-0000-00000C840000}"/>
    <cellStyle name="Normal 5 24 4 2 8" xfId="33810" xr:uid="{00000000-0005-0000-0000-00000D840000}"/>
    <cellStyle name="Normal 5 24 4 2 9" xfId="33811" xr:uid="{00000000-0005-0000-0000-00000E840000}"/>
    <cellStyle name="Normal 5 24 4 20" xfId="33812" xr:uid="{00000000-0005-0000-0000-00000F840000}"/>
    <cellStyle name="Normal 5 24 4 21" xfId="33813" xr:uid="{00000000-0005-0000-0000-000010840000}"/>
    <cellStyle name="Normal 5 24 4 22" xfId="33814" xr:uid="{00000000-0005-0000-0000-000011840000}"/>
    <cellStyle name="Normal 5 24 4 23" xfId="33815" xr:uid="{00000000-0005-0000-0000-000012840000}"/>
    <cellStyle name="Normal 5 24 4 24" xfId="33816" xr:uid="{00000000-0005-0000-0000-000013840000}"/>
    <cellStyle name="Normal 5 24 4 3" xfId="33817" xr:uid="{00000000-0005-0000-0000-000014840000}"/>
    <cellStyle name="Normal 5 24 4 3 10" xfId="33818" xr:uid="{00000000-0005-0000-0000-000015840000}"/>
    <cellStyle name="Normal 5 24 4 3 11" xfId="33819" xr:uid="{00000000-0005-0000-0000-000016840000}"/>
    <cellStyle name="Normal 5 24 4 3 12" xfId="33820" xr:uid="{00000000-0005-0000-0000-000017840000}"/>
    <cellStyle name="Normal 5 24 4 3 2" xfId="33821" xr:uid="{00000000-0005-0000-0000-000018840000}"/>
    <cellStyle name="Normal 5 24 4 3 2 2" xfId="33822" xr:uid="{00000000-0005-0000-0000-000019840000}"/>
    <cellStyle name="Normal 5 24 4 3 2 3" xfId="33823" xr:uid="{00000000-0005-0000-0000-00001A840000}"/>
    <cellStyle name="Normal 5 24 4 3 2 4" xfId="33824" xr:uid="{00000000-0005-0000-0000-00001B840000}"/>
    <cellStyle name="Normal 5 24 4 3 2 5" xfId="33825" xr:uid="{00000000-0005-0000-0000-00001C840000}"/>
    <cellStyle name="Normal 5 24 4 3 2 6" xfId="33826" xr:uid="{00000000-0005-0000-0000-00001D840000}"/>
    <cellStyle name="Normal 5 24 4 3 2 7" xfId="33827" xr:uid="{00000000-0005-0000-0000-00001E840000}"/>
    <cellStyle name="Normal 5 24 4 3 2 8" xfId="33828" xr:uid="{00000000-0005-0000-0000-00001F840000}"/>
    <cellStyle name="Normal 5 24 4 3 3" xfId="33829" xr:uid="{00000000-0005-0000-0000-000020840000}"/>
    <cellStyle name="Normal 5 24 4 3 3 2" xfId="33830" xr:uid="{00000000-0005-0000-0000-000021840000}"/>
    <cellStyle name="Normal 5 24 4 3 3 3" xfId="33831" xr:uid="{00000000-0005-0000-0000-000022840000}"/>
    <cellStyle name="Normal 5 24 4 3 3 4" xfId="33832" xr:uid="{00000000-0005-0000-0000-000023840000}"/>
    <cellStyle name="Normal 5 24 4 3 3 5" xfId="33833" xr:uid="{00000000-0005-0000-0000-000024840000}"/>
    <cellStyle name="Normal 5 24 4 3 3 6" xfId="33834" xr:uid="{00000000-0005-0000-0000-000025840000}"/>
    <cellStyle name="Normal 5 24 4 3 3 7" xfId="33835" xr:uid="{00000000-0005-0000-0000-000026840000}"/>
    <cellStyle name="Normal 5 24 4 3 3 8" xfId="33836" xr:uid="{00000000-0005-0000-0000-000027840000}"/>
    <cellStyle name="Normal 5 24 4 3 4" xfId="33837" xr:uid="{00000000-0005-0000-0000-000028840000}"/>
    <cellStyle name="Normal 5 24 4 3 4 2" xfId="33838" xr:uid="{00000000-0005-0000-0000-000029840000}"/>
    <cellStyle name="Normal 5 24 4 3 4 3" xfId="33839" xr:uid="{00000000-0005-0000-0000-00002A840000}"/>
    <cellStyle name="Normal 5 24 4 3 4 4" xfId="33840" xr:uid="{00000000-0005-0000-0000-00002B840000}"/>
    <cellStyle name="Normal 5 24 4 3 4 5" xfId="33841" xr:uid="{00000000-0005-0000-0000-00002C840000}"/>
    <cellStyle name="Normal 5 24 4 3 4 6" xfId="33842" xr:uid="{00000000-0005-0000-0000-00002D840000}"/>
    <cellStyle name="Normal 5 24 4 3 4 7" xfId="33843" xr:uid="{00000000-0005-0000-0000-00002E840000}"/>
    <cellStyle name="Normal 5 24 4 3 4 8" xfId="33844" xr:uid="{00000000-0005-0000-0000-00002F840000}"/>
    <cellStyle name="Normal 5 24 4 3 5" xfId="33845" xr:uid="{00000000-0005-0000-0000-000030840000}"/>
    <cellStyle name="Normal 5 24 4 3 5 2" xfId="33846" xr:uid="{00000000-0005-0000-0000-000031840000}"/>
    <cellStyle name="Normal 5 24 4 3 5 3" xfId="33847" xr:uid="{00000000-0005-0000-0000-000032840000}"/>
    <cellStyle name="Normal 5 24 4 3 5 4" xfId="33848" xr:uid="{00000000-0005-0000-0000-000033840000}"/>
    <cellStyle name="Normal 5 24 4 3 5 5" xfId="33849" xr:uid="{00000000-0005-0000-0000-000034840000}"/>
    <cellStyle name="Normal 5 24 4 3 5 6" xfId="33850" xr:uid="{00000000-0005-0000-0000-000035840000}"/>
    <cellStyle name="Normal 5 24 4 3 5 7" xfId="33851" xr:uid="{00000000-0005-0000-0000-000036840000}"/>
    <cellStyle name="Normal 5 24 4 3 5 8" xfId="33852" xr:uid="{00000000-0005-0000-0000-000037840000}"/>
    <cellStyle name="Normal 5 24 4 3 6" xfId="33853" xr:uid="{00000000-0005-0000-0000-000038840000}"/>
    <cellStyle name="Normal 5 24 4 3 7" xfId="33854" xr:uid="{00000000-0005-0000-0000-000039840000}"/>
    <cellStyle name="Normal 5 24 4 3 8" xfId="33855" xr:uid="{00000000-0005-0000-0000-00003A840000}"/>
    <cellStyle name="Normal 5 24 4 3 9" xfId="33856" xr:uid="{00000000-0005-0000-0000-00003B840000}"/>
    <cellStyle name="Normal 5 24 4 4" xfId="33857" xr:uid="{00000000-0005-0000-0000-00003C840000}"/>
    <cellStyle name="Normal 5 24 4 4 10" xfId="33858" xr:uid="{00000000-0005-0000-0000-00003D840000}"/>
    <cellStyle name="Normal 5 24 4 4 11" xfId="33859" xr:uid="{00000000-0005-0000-0000-00003E840000}"/>
    <cellStyle name="Normal 5 24 4 4 12" xfId="33860" xr:uid="{00000000-0005-0000-0000-00003F840000}"/>
    <cellStyle name="Normal 5 24 4 4 2" xfId="33861" xr:uid="{00000000-0005-0000-0000-000040840000}"/>
    <cellStyle name="Normal 5 24 4 4 2 2" xfId="33862" xr:uid="{00000000-0005-0000-0000-000041840000}"/>
    <cellStyle name="Normal 5 24 4 4 2 3" xfId="33863" xr:uid="{00000000-0005-0000-0000-000042840000}"/>
    <cellStyle name="Normal 5 24 4 4 2 4" xfId="33864" xr:uid="{00000000-0005-0000-0000-000043840000}"/>
    <cellStyle name="Normal 5 24 4 4 2 5" xfId="33865" xr:uid="{00000000-0005-0000-0000-000044840000}"/>
    <cellStyle name="Normal 5 24 4 4 2 6" xfId="33866" xr:uid="{00000000-0005-0000-0000-000045840000}"/>
    <cellStyle name="Normal 5 24 4 4 2 7" xfId="33867" xr:uid="{00000000-0005-0000-0000-000046840000}"/>
    <cellStyle name="Normal 5 24 4 4 2 8" xfId="33868" xr:uid="{00000000-0005-0000-0000-000047840000}"/>
    <cellStyle name="Normal 5 24 4 4 3" xfId="33869" xr:uid="{00000000-0005-0000-0000-000048840000}"/>
    <cellStyle name="Normal 5 24 4 4 3 2" xfId="33870" xr:uid="{00000000-0005-0000-0000-000049840000}"/>
    <cellStyle name="Normal 5 24 4 4 3 3" xfId="33871" xr:uid="{00000000-0005-0000-0000-00004A840000}"/>
    <cellStyle name="Normal 5 24 4 4 3 4" xfId="33872" xr:uid="{00000000-0005-0000-0000-00004B840000}"/>
    <cellStyle name="Normal 5 24 4 4 3 5" xfId="33873" xr:uid="{00000000-0005-0000-0000-00004C840000}"/>
    <cellStyle name="Normal 5 24 4 4 3 6" xfId="33874" xr:uid="{00000000-0005-0000-0000-00004D840000}"/>
    <cellStyle name="Normal 5 24 4 4 3 7" xfId="33875" xr:uid="{00000000-0005-0000-0000-00004E840000}"/>
    <cellStyle name="Normal 5 24 4 4 3 8" xfId="33876" xr:uid="{00000000-0005-0000-0000-00004F840000}"/>
    <cellStyle name="Normal 5 24 4 4 4" xfId="33877" xr:uid="{00000000-0005-0000-0000-000050840000}"/>
    <cellStyle name="Normal 5 24 4 4 4 2" xfId="33878" xr:uid="{00000000-0005-0000-0000-000051840000}"/>
    <cellStyle name="Normal 5 24 4 4 4 3" xfId="33879" xr:uid="{00000000-0005-0000-0000-000052840000}"/>
    <cellStyle name="Normal 5 24 4 4 4 4" xfId="33880" xr:uid="{00000000-0005-0000-0000-000053840000}"/>
    <cellStyle name="Normal 5 24 4 4 4 5" xfId="33881" xr:uid="{00000000-0005-0000-0000-000054840000}"/>
    <cellStyle name="Normal 5 24 4 4 4 6" xfId="33882" xr:uid="{00000000-0005-0000-0000-000055840000}"/>
    <cellStyle name="Normal 5 24 4 4 4 7" xfId="33883" xr:uid="{00000000-0005-0000-0000-000056840000}"/>
    <cellStyle name="Normal 5 24 4 4 4 8" xfId="33884" xr:uid="{00000000-0005-0000-0000-000057840000}"/>
    <cellStyle name="Normal 5 24 4 4 5" xfId="33885" xr:uid="{00000000-0005-0000-0000-000058840000}"/>
    <cellStyle name="Normal 5 24 4 4 5 2" xfId="33886" xr:uid="{00000000-0005-0000-0000-000059840000}"/>
    <cellStyle name="Normal 5 24 4 4 5 3" xfId="33887" xr:uid="{00000000-0005-0000-0000-00005A840000}"/>
    <cellStyle name="Normal 5 24 4 4 5 4" xfId="33888" xr:uid="{00000000-0005-0000-0000-00005B840000}"/>
    <cellStyle name="Normal 5 24 4 4 5 5" xfId="33889" xr:uid="{00000000-0005-0000-0000-00005C840000}"/>
    <cellStyle name="Normal 5 24 4 4 5 6" xfId="33890" xr:uid="{00000000-0005-0000-0000-00005D840000}"/>
    <cellStyle name="Normal 5 24 4 4 5 7" xfId="33891" xr:uid="{00000000-0005-0000-0000-00005E840000}"/>
    <cellStyle name="Normal 5 24 4 4 5 8" xfId="33892" xr:uid="{00000000-0005-0000-0000-00005F840000}"/>
    <cellStyle name="Normal 5 24 4 4 6" xfId="33893" xr:uid="{00000000-0005-0000-0000-000060840000}"/>
    <cellStyle name="Normal 5 24 4 4 7" xfId="33894" xr:uid="{00000000-0005-0000-0000-000061840000}"/>
    <cellStyle name="Normal 5 24 4 4 8" xfId="33895" xr:uid="{00000000-0005-0000-0000-000062840000}"/>
    <cellStyle name="Normal 5 24 4 4 9" xfId="33896" xr:uid="{00000000-0005-0000-0000-000063840000}"/>
    <cellStyle name="Normal 5 24 4 5" xfId="33897" xr:uid="{00000000-0005-0000-0000-000064840000}"/>
    <cellStyle name="Normal 5 24 4 5 10" xfId="33898" xr:uid="{00000000-0005-0000-0000-000065840000}"/>
    <cellStyle name="Normal 5 24 4 5 11" xfId="33899" xr:uid="{00000000-0005-0000-0000-000066840000}"/>
    <cellStyle name="Normal 5 24 4 5 12" xfId="33900" xr:uid="{00000000-0005-0000-0000-000067840000}"/>
    <cellStyle name="Normal 5 24 4 5 2" xfId="33901" xr:uid="{00000000-0005-0000-0000-000068840000}"/>
    <cellStyle name="Normal 5 24 4 5 2 2" xfId="33902" xr:uid="{00000000-0005-0000-0000-000069840000}"/>
    <cellStyle name="Normal 5 24 4 5 2 3" xfId="33903" xr:uid="{00000000-0005-0000-0000-00006A840000}"/>
    <cellStyle name="Normal 5 24 4 5 2 4" xfId="33904" xr:uid="{00000000-0005-0000-0000-00006B840000}"/>
    <cellStyle name="Normal 5 24 4 5 2 5" xfId="33905" xr:uid="{00000000-0005-0000-0000-00006C840000}"/>
    <cellStyle name="Normal 5 24 4 5 2 6" xfId="33906" xr:uid="{00000000-0005-0000-0000-00006D840000}"/>
    <cellStyle name="Normal 5 24 4 5 2 7" xfId="33907" xr:uid="{00000000-0005-0000-0000-00006E840000}"/>
    <cellStyle name="Normal 5 24 4 5 2 8" xfId="33908" xr:uid="{00000000-0005-0000-0000-00006F840000}"/>
    <cellStyle name="Normal 5 24 4 5 3" xfId="33909" xr:uid="{00000000-0005-0000-0000-000070840000}"/>
    <cellStyle name="Normal 5 24 4 5 3 2" xfId="33910" xr:uid="{00000000-0005-0000-0000-000071840000}"/>
    <cellStyle name="Normal 5 24 4 5 3 3" xfId="33911" xr:uid="{00000000-0005-0000-0000-000072840000}"/>
    <cellStyle name="Normal 5 24 4 5 3 4" xfId="33912" xr:uid="{00000000-0005-0000-0000-000073840000}"/>
    <cellStyle name="Normal 5 24 4 5 3 5" xfId="33913" xr:uid="{00000000-0005-0000-0000-000074840000}"/>
    <cellStyle name="Normal 5 24 4 5 3 6" xfId="33914" xr:uid="{00000000-0005-0000-0000-000075840000}"/>
    <cellStyle name="Normal 5 24 4 5 3 7" xfId="33915" xr:uid="{00000000-0005-0000-0000-000076840000}"/>
    <cellStyle name="Normal 5 24 4 5 3 8" xfId="33916" xr:uid="{00000000-0005-0000-0000-000077840000}"/>
    <cellStyle name="Normal 5 24 4 5 4" xfId="33917" xr:uid="{00000000-0005-0000-0000-000078840000}"/>
    <cellStyle name="Normal 5 24 4 5 4 2" xfId="33918" xr:uid="{00000000-0005-0000-0000-000079840000}"/>
    <cellStyle name="Normal 5 24 4 5 4 3" xfId="33919" xr:uid="{00000000-0005-0000-0000-00007A840000}"/>
    <cellStyle name="Normal 5 24 4 5 4 4" xfId="33920" xr:uid="{00000000-0005-0000-0000-00007B840000}"/>
    <cellStyle name="Normal 5 24 4 5 4 5" xfId="33921" xr:uid="{00000000-0005-0000-0000-00007C840000}"/>
    <cellStyle name="Normal 5 24 4 5 4 6" xfId="33922" xr:uid="{00000000-0005-0000-0000-00007D840000}"/>
    <cellStyle name="Normal 5 24 4 5 4 7" xfId="33923" xr:uid="{00000000-0005-0000-0000-00007E840000}"/>
    <cellStyle name="Normal 5 24 4 5 4 8" xfId="33924" xr:uid="{00000000-0005-0000-0000-00007F840000}"/>
    <cellStyle name="Normal 5 24 4 5 5" xfId="33925" xr:uid="{00000000-0005-0000-0000-000080840000}"/>
    <cellStyle name="Normal 5 24 4 5 5 2" xfId="33926" xr:uid="{00000000-0005-0000-0000-000081840000}"/>
    <cellStyle name="Normal 5 24 4 5 5 3" xfId="33927" xr:uid="{00000000-0005-0000-0000-000082840000}"/>
    <cellStyle name="Normal 5 24 4 5 5 4" xfId="33928" xr:uid="{00000000-0005-0000-0000-000083840000}"/>
    <cellStyle name="Normal 5 24 4 5 5 5" xfId="33929" xr:uid="{00000000-0005-0000-0000-000084840000}"/>
    <cellStyle name="Normal 5 24 4 5 5 6" xfId="33930" xr:uid="{00000000-0005-0000-0000-000085840000}"/>
    <cellStyle name="Normal 5 24 4 5 5 7" xfId="33931" xr:uid="{00000000-0005-0000-0000-000086840000}"/>
    <cellStyle name="Normal 5 24 4 5 5 8" xfId="33932" xr:uid="{00000000-0005-0000-0000-000087840000}"/>
    <cellStyle name="Normal 5 24 4 5 6" xfId="33933" xr:uid="{00000000-0005-0000-0000-000088840000}"/>
    <cellStyle name="Normal 5 24 4 5 7" xfId="33934" xr:uid="{00000000-0005-0000-0000-000089840000}"/>
    <cellStyle name="Normal 5 24 4 5 8" xfId="33935" xr:uid="{00000000-0005-0000-0000-00008A840000}"/>
    <cellStyle name="Normal 5 24 4 5 9" xfId="33936" xr:uid="{00000000-0005-0000-0000-00008B840000}"/>
    <cellStyle name="Normal 5 24 4 6" xfId="33937" xr:uid="{00000000-0005-0000-0000-00008C840000}"/>
    <cellStyle name="Normal 5 24 4 6 10" xfId="33938" xr:uid="{00000000-0005-0000-0000-00008D840000}"/>
    <cellStyle name="Normal 5 24 4 6 11" xfId="33939" xr:uid="{00000000-0005-0000-0000-00008E840000}"/>
    <cellStyle name="Normal 5 24 4 6 12" xfId="33940" xr:uid="{00000000-0005-0000-0000-00008F840000}"/>
    <cellStyle name="Normal 5 24 4 6 2" xfId="33941" xr:uid="{00000000-0005-0000-0000-000090840000}"/>
    <cellStyle name="Normal 5 24 4 6 2 2" xfId="33942" xr:uid="{00000000-0005-0000-0000-000091840000}"/>
    <cellStyle name="Normal 5 24 4 6 2 3" xfId="33943" xr:uid="{00000000-0005-0000-0000-000092840000}"/>
    <cellStyle name="Normal 5 24 4 6 2 4" xfId="33944" xr:uid="{00000000-0005-0000-0000-000093840000}"/>
    <cellStyle name="Normal 5 24 4 6 2 5" xfId="33945" xr:uid="{00000000-0005-0000-0000-000094840000}"/>
    <cellStyle name="Normal 5 24 4 6 2 6" xfId="33946" xr:uid="{00000000-0005-0000-0000-000095840000}"/>
    <cellStyle name="Normal 5 24 4 6 2 7" xfId="33947" xr:uid="{00000000-0005-0000-0000-000096840000}"/>
    <cellStyle name="Normal 5 24 4 6 2 8" xfId="33948" xr:uid="{00000000-0005-0000-0000-000097840000}"/>
    <cellStyle name="Normal 5 24 4 6 3" xfId="33949" xr:uid="{00000000-0005-0000-0000-000098840000}"/>
    <cellStyle name="Normal 5 24 4 6 3 2" xfId="33950" xr:uid="{00000000-0005-0000-0000-000099840000}"/>
    <cellStyle name="Normal 5 24 4 6 3 3" xfId="33951" xr:uid="{00000000-0005-0000-0000-00009A840000}"/>
    <cellStyle name="Normal 5 24 4 6 3 4" xfId="33952" xr:uid="{00000000-0005-0000-0000-00009B840000}"/>
    <cellStyle name="Normal 5 24 4 6 3 5" xfId="33953" xr:uid="{00000000-0005-0000-0000-00009C840000}"/>
    <cellStyle name="Normal 5 24 4 6 3 6" xfId="33954" xr:uid="{00000000-0005-0000-0000-00009D840000}"/>
    <cellStyle name="Normal 5 24 4 6 3 7" xfId="33955" xr:uid="{00000000-0005-0000-0000-00009E840000}"/>
    <cellStyle name="Normal 5 24 4 6 3 8" xfId="33956" xr:uid="{00000000-0005-0000-0000-00009F840000}"/>
    <cellStyle name="Normal 5 24 4 6 4" xfId="33957" xr:uid="{00000000-0005-0000-0000-0000A0840000}"/>
    <cellStyle name="Normal 5 24 4 6 4 2" xfId="33958" xr:uid="{00000000-0005-0000-0000-0000A1840000}"/>
    <cellStyle name="Normal 5 24 4 6 4 3" xfId="33959" xr:uid="{00000000-0005-0000-0000-0000A2840000}"/>
    <cellStyle name="Normal 5 24 4 6 4 4" xfId="33960" xr:uid="{00000000-0005-0000-0000-0000A3840000}"/>
    <cellStyle name="Normal 5 24 4 6 4 5" xfId="33961" xr:uid="{00000000-0005-0000-0000-0000A4840000}"/>
    <cellStyle name="Normal 5 24 4 6 4 6" xfId="33962" xr:uid="{00000000-0005-0000-0000-0000A5840000}"/>
    <cellStyle name="Normal 5 24 4 6 4 7" xfId="33963" xr:uid="{00000000-0005-0000-0000-0000A6840000}"/>
    <cellStyle name="Normal 5 24 4 6 4 8" xfId="33964" xr:uid="{00000000-0005-0000-0000-0000A7840000}"/>
    <cellStyle name="Normal 5 24 4 6 5" xfId="33965" xr:uid="{00000000-0005-0000-0000-0000A8840000}"/>
    <cellStyle name="Normal 5 24 4 6 5 2" xfId="33966" xr:uid="{00000000-0005-0000-0000-0000A9840000}"/>
    <cellStyle name="Normal 5 24 4 6 5 3" xfId="33967" xr:uid="{00000000-0005-0000-0000-0000AA840000}"/>
    <cellStyle name="Normal 5 24 4 6 5 4" xfId="33968" xr:uid="{00000000-0005-0000-0000-0000AB840000}"/>
    <cellStyle name="Normal 5 24 4 6 5 5" xfId="33969" xr:uid="{00000000-0005-0000-0000-0000AC840000}"/>
    <cellStyle name="Normal 5 24 4 6 5 6" xfId="33970" xr:uid="{00000000-0005-0000-0000-0000AD840000}"/>
    <cellStyle name="Normal 5 24 4 6 5 7" xfId="33971" xr:uid="{00000000-0005-0000-0000-0000AE840000}"/>
    <cellStyle name="Normal 5 24 4 6 5 8" xfId="33972" xr:uid="{00000000-0005-0000-0000-0000AF840000}"/>
    <cellStyle name="Normal 5 24 4 6 6" xfId="33973" xr:uid="{00000000-0005-0000-0000-0000B0840000}"/>
    <cellStyle name="Normal 5 24 4 6 7" xfId="33974" xr:uid="{00000000-0005-0000-0000-0000B1840000}"/>
    <cellStyle name="Normal 5 24 4 6 8" xfId="33975" xr:uid="{00000000-0005-0000-0000-0000B2840000}"/>
    <cellStyle name="Normal 5 24 4 6 9" xfId="33976" xr:uid="{00000000-0005-0000-0000-0000B3840000}"/>
    <cellStyle name="Normal 5 24 4 7" xfId="33977" xr:uid="{00000000-0005-0000-0000-0000B4840000}"/>
    <cellStyle name="Normal 5 24 4 7 10" xfId="33978" xr:uid="{00000000-0005-0000-0000-0000B5840000}"/>
    <cellStyle name="Normal 5 24 4 7 11" xfId="33979" xr:uid="{00000000-0005-0000-0000-0000B6840000}"/>
    <cellStyle name="Normal 5 24 4 7 12" xfId="33980" xr:uid="{00000000-0005-0000-0000-0000B7840000}"/>
    <cellStyle name="Normal 5 24 4 7 2" xfId="33981" xr:uid="{00000000-0005-0000-0000-0000B8840000}"/>
    <cellStyle name="Normal 5 24 4 7 2 2" xfId="33982" xr:uid="{00000000-0005-0000-0000-0000B9840000}"/>
    <cellStyle name="Normal 5 24 4 7 2 3" xfId="33983" xr:uid="{00000000-0005-0000-0000-0000BA840000}"/>
    <cellStyle name="Normal 5 24 4 7 2 4" xfId="33984" xr:uid="{00000000-0005-0000-0000-0000BB840000}"/>
    <cellStyle name="Normal 5 24 4 7 2 5" xfId="33985" xr:uid="{00000000-0005-0000-0000-0000BC840000}"/>
    <cellStyle name="Normal 5 24 4 7 2 6" xfId="33986" xr:uid="{00000000-0005-0000-0000-0000BD840000}"/>
    <cellStyle name="Normal 5 24 4 7 2 7" xfId="33987" xr:uid="{00000000-0005-0000-0000-0000BE840000}"/>
    <cellStyle name="Normal 5 24 4 7 2 8" xfId="33988" xr:uid="{00000000-0005-0000-0000-0000BF840000}"/>
    <cellStyle name="Normal 5 24 4 7 3" xfId="33989" xr:uid="{00000000-0005-0000-0000-0000C0840000}"/>
    <cellStyle name="Normal 5 24 4 7 3 2" xfId="33990" xr:uid="{00000000-0005-0000-0000-0000C1840000}"/>
    <cellStyle name="Normal 5 24 4 7 3 3" xfId="33991" xr:uid="{00000000-0005-0000-0000-0000C2840000}"/>
    <cellStyle name="Normal 5 24 4 7 3 4" xfId="33992" xr:uid="{00000000-0005-0000-0000-0000C3840000}"/>
    <cellStyle name="Normal 5 24 4 7 3 5" xfId="33993" xr:uid="{00000000-0005-0000-0000-0000C4840000}"/>
    <cellStyle name="Normal 5 24 4 7 3 6" xfId="33994" xr:uid="{00000000-0005-0000-0000-0000C5840000}"/>
    <cellStyle name="Normal 5 24 4 7 3 7" xfId="33995" xr:uid="{00000000-0005-0000-0000-0000C6840000}"/>
    <cellStyle name="Normal 5 24 4 7 3 8" xfId="33996" xr:uid="{00000000-0005-0000-0000-0000C7840000}"/>
    <cellStyle name="Normal 5 24 4 7 4" xfId="33997" xr:uid="{00000000-0005-0000-0000-0000C8840000}"/>
    <cellStyle name="Normal 5 24 4 7 4 2" xfId="33998" xr:uid="{00000000-0005-0000-0000-0000C9840000}"/>
    <cellStyle name="Normal 5 24 4 7 4 3" xfId="33999" xr:uid="{00000000-0005-0000-0000-0000CA840000}"/>
    <cellStyle name="Normal 5 24 4 7 4 4" xfId="34000" xr:uid="{00000000-0005-0000-0000-0000CB840000}"/>
    <cellStyle name="Normal 5 24 4 7 4 5" xfId="34001" xr:uid="{00000000-0005-0000-0000-0000CC840000}"/>
    <cellStyle name="Normal 5 24 4 7 4 6" xfId="34002" xr:uid="{00000000-0005-0000-0000-0000CD840000}"/>
    <cellStyle name="Normal 5 24 4 7 4 7" xfId="34003" xr:uid="{00000000-0005-0000-0000-0000CE840000}"/>
    <cellStyle name="Normal 5 24 4 7 4 8" xfId="34004" xr:uid="{00000000-0005-0000-0000-0000CF840000}"/>
    <cellStyle name="Normal 5 24 4 7 5" xfId="34005" xr:uid="{00000000-0005-0000-0000-0000D0840000}"/>
    <cellStyle name="Normal 5 24 4 7 5 2" xfId="34006" xr:uid="{00000000-0005-0000-0000-0000D1840000}"/>
    <cellStyle name="Normal 5 24 4 7 5 3" xfId="34007" xr:uid="{00000000-0005-0000-0000-0000D2840000}"/>
    <cellStyle name="Normal 5 24 4 7 5 4" xfId="34008" xr:uid="{00000000-0005-0000-0000-0000D3840000}"/>
    <cellStyle name="Normal 5 24 4 7 5 5" xfId="34009" xr:uid="{00000000-0005-0000-0000-0000D4840000}"/>
    <cellStyle name="Normal 5 24 4 7 5 6" xfId="34010" xr:uid="{00000000-0005-0000-0000-0000D5840000}"/>
    <cellStyle name="Normal 5 24 4 7 5 7" xfId="34011" xr:uid="{00000000-0005-0000-0000-0000D6840000}"/>
    <cellStyle name="Normal 5 24 4 7 5 8" xfId="34012" xr:uid="{00000000-0005-0000-0000-0000D7840000}"/>
    <cellStyle name="Normal 5 24 4 7 6" xfId="34013" xr:uid="{00000000-0005-0000-0000-0000D8840000}"/>
    <cellStyle name="Normal 5 24 4 7 7" xfId="34014" xr:uid="{00000000-0005-0000-0000-0000D9840000}"/>
    <cellStyle name="Normal 5 24 4 7 8" xfId="34015" xr:uid="{00000000-0005-0000-0000-0000DA840000}"/>
    <cellStyle name="Normal 5 24 4 7 9" xfId="34016" xr:uid="{00000000-0005-0000-0000-0000DB840000}"/>
    <cellStyle name="Normal 5 24 4 8" xfId="34017" xr:uid="{00000000-0005-0000-0000-0000DC840000}"/>
    <cellStyle name="Normal 5 24 4 8 10" xfId="34018" xr:uid="{00000000-0005-0000-0000-0000DD840000}"/>
    <cellStyle name="Normal 5 24 4 8 11" xfId="34019" xr:uid="{00000000-0005-0000-0000-0000DE840000}"/>
    <cellStyle name="Normal 5 24 4 8 12" xfId="34020" xr:uid="{00000000-0005-0000-0000-0000DF840000}"/>
    <cellStyle name="Normal 5 24 4 8 2" xfId="34021" xr:uid="{00000000-0005-0000-0000-0000E0840000}"/>
    <cellStyle name="Normal 5 24 4 8 2 2" xfId="34022" xr:uid="{00000000-0005-0000-0000-0000E1840000}"/>
    <cellStyle name="Normal 5 24 4 8 2 3" xfId="34023" xr:uid="{00000000-0005-0000-0000-0000E2840000}"/>
    <cellStyle name="Normal 5 24 4 8 2 4" xfId="34024" xr:uid="{00000000-0005-0000-0000-0000E3840000}"/>
    <cellStyle name="Normal 5 24 4 8 2 5" xfId="34025" xr:uid="{00000000-0005-0000-0000-0000E4840000}"/>
    <cellStyle name="Normal 5 24 4 8 2 6" xfId="34026" xr:uid="{00000000-0005-0000-0000-0000E5840000}"/>
    <cellStyle name="Normal 5 24 4 8 2 7" xfId="34027" xr:uid="{00000000-0005-0000-0000-0000E6840000}"/>
    <cellStyle name="Normal 5 24 4 8 2 8" xfId="34028" xr:uid="{00000000-0005-0000-0000-0000E7840000}"/>
    <cellStyle name="Normal 5 24 4 8 3" xfId="34029" xr:uid="{00000000-0005-0000-0000-0000E8840000}"/>
    <cellStyle name="Normal 5 24 4 8 3 2" xfId="34030" xr:uid="{00000000-0005-0000-0000-0000E9840000}"/>
    <cellStyle name="Normal 5 24 4 8 3 3" xfId="34031" xr:uid="{00000000-0005-0000-0000-0000EA840000}"/>
    <cellStyle name="Normal 5 24 4 8 3 4" xfId="34032" xr:uid="{00000000-0005-0000-0000-0000EB840000}"/>
    <cellStyle name="Normal 5 24 4 8 3 5" xfId="34033" xr:uid="{00000000-0005-0000-0000-0000EC840000}"/>
    <cellStyle name="Normal 5 24 4 8 3 6" xfId="34034" xr:uid="{00000000-0005-0000-0000-0000ED840000}"/>
    <cellStyle name="Normal 5 24 4 8 3 7" xfId="34035" xr:uid="{00000000-0005-0000-0000-0000EE840000}"/>
    <cellStyle name="Normal 5 24 4 8 3 8" xfId="34036" xr:uid="{00000000-0005-0000-0000-0000EF840000}"/>
    <cellStyle name="Normal 5 24 4 8 4" xfId="34037" xr:uid="{00000000-0005-0000-0000-0000F0840000}"/>
    <cellStyle name="Normal 5 24 4 8 4 2" xfId="34038" xr:uid="{00000000-0005-0000-0000-0000F1840000}"/>
    <cellStyle name="Normal 5 24 4 8 4 3" xfId="34039" xr:uid="{00000000-0005-0000-0000-0000F2840000}"/>
    <cellStyle name="Normal 5 24 4 8 4 4" xfId="34040" xr:uid="{00000000-0005-0000-0000-0000F3840000}"/>
    <cellStyle name="Normal 5 24 4 8 4 5" xfId="34041" xr:uid="{00000000-0005-0000-0000-0000F4840000}"/>
    <cellStyle name="Normal 5 24 4 8 4 6" xfId="34042" xr:uid="{00000000-0005-0000-0000-0000F5840000}"/>
    <cellStyle name="Normal 5 24 4 8 4 7" xfId="34043" xr:uid="{00000000-0005-0000-0000-0000F6840000}"/>
    <cellStyle name="Normal 5 24 4 8 4 8" xfId="34044" xr:uid="{00000000-0005-0000-0000-0000F7840000}"/>
    <cellStyle name="Normal 5 24 4 8 5" xfId="34045" xr:uid="{00000000-0005-0000-0000-0000F8840000}"/>
    <cellStyle name="Normal 5 24 4 8 5 2" xfId="34046" xr:uid="{00000000-0005-0000-0000-0000F9840000}"/>
    <cellStyle name="Normal 5 24 4 8 5 3" xfId="34047" xr:uid="{00000000-0005-0000-0000-0000FA840000}"/>
    <cellStyle name="Normal 5 24 4 8 5 4" xfId="34048" xr:uid="{00000000-0005-0000-0000-0000FB840000}"/>
    <cellStyle name="Normal 5 24 4 8 5 5" xfId="34049" xr:uid="{00000000-0005-0000-0000-0000FC840000}"/>
    <cellStyle name="Normal 5 24 4 8 5 6" xfId="34050" xr:uid="{00000000-0005-0000-0000-0000FD840000}"/>
    <cellStyle name="Normal 5 24 4 8 5 7" xfId="34051" xr:uid="{00000000-0005-0000-0000-0000FE840000}"/>
    <cellStyle name="Normal 5 24 4 8 5 8" xfId="34052" xr:uid="{00000000-0005-0000-0000-0000FF840000}"/>
    <cellStyle name="Normal 5 24 4 8 6" xfId="34053" xr:uid="{00000000-0005-0000-0000-000000850000}"/>
    <cellStyle name="Normal 5 24 4 8 7" xfId="34054" xr:uid="{00000000-0005-0000-0000-000001850000}"/>
    <cellStyle name="Normal 5 24 4 8 8" xfId="34055" xr:uid="{00000000-0005-0000-0000-000002850000}"/>
    <cellStyle name="Normal 5 24 4 8 9" xfId="34056" xr:uid="{00000000-0005-0000-0000-000003850000}"/>
    <cellStyle name="Normal 5 24 4 9" xfId="34057" xr:uid="{00000000-0005-0000-0000-000004850000}"/>
    <cellStyle name="Normal 5 24 4 9 10" xfId="34058" xr:uid="{00000000-0005-0000-0000-000005850000}"/>
    <cellStyle name="Normal 5 24 4 9 11" xfId="34059" xr:uid="{00000000-0005-0000-0000-000006850000}"/>
    <cellStyle name="Normal 5 24 4 9 12" xfId="34060" xr:uid="{00000000-0005-0000-0000-000007850000}"/>
    <cellStyle name="Normal 5 24 4 9 2" xfId="34061" xr:uid="{00000000-0005-0000-0000-000008850000}"/>
    <cellStyle name="Normal 5 24 4 9 2 2" xfId="34062" xr:uid="{00000000-0005-0000-0000-000009850000}"/>
    <cellStyle name="Normal 5 24 4 9 2 3" xfId="34063" xr:uid="{00000000-0005-0000-0000-00000A850000}"/>
    <cellStyle name="Normal 5 24 4 9 2 4" xfId="34064" xr:uid="{00000000-0005-0000-0000-00000B850000}"/>
    <cellStyle name="Normal 5 24 4 9 2 5" xfId="34065" xr:uid="{00000000-0005-0000-0000-00000C850000}"/>
    <cellStyle name="Normal 5 24 4 9 2 6" xfId="34066" xr:uid="{00000000-0005-0000-0000-00000D850000}"/>
    <cellStyle name="Normal 5 24 4 9 2 7" xfId="34067" xr:uid="{00000000-0005-0000-0000-00000E850000}"/>
    <cellStyle name="Normal 5 24 4 9 2 8" xfId="34068" xr:uid="{00000000-0005-0000-0000-00000F850000}"/>
    <cellStyle name="Normal 5 24 4 9 3" xfId="34069" xr:uid="{00000000-0005-0000-0000-000010850000}"/>
    <cellStyle name="Normal 5 24 4 9 3 2" xfId="34070" xr:uid="{00000000-0005-0000-0000-000011850000}"/>
    <cellStyle name="Normal 5 24 4 9 3 3" xfId="34071" xr:uid="{00000000-0005-0000-0000-000012850000}"/>
    <cellStyle name="Normal 5 24 4 9 3 4" xfId="34072" xr:uid="{00000000-0005-0000-0000-000013850000}"/>
    <cellStyle name="Normal 5 24 4 9 3 5" xfId="34073" xr:uid="{00000000-0005-0000-0000-000014850000}"/>
    <cellStyle name="Normal 5 24 4 9 3 6" xfId="34074" xr:uid="{00000000-0005-0000-0000-000015850000}"/>
    <cellStyle name="Normal 5 24 4 9 3 7" xfId="34075" xr:uid="{00000000-0005-0000-0000-000016850000}"/>
    <cellStyle name="Normal 5 24 4 9 3 8" xfId="34076" xr:uid="{00000000-0005-0000-0000-000017850000}"/>
    <cellStyle name="Normal 5 24 4 9 4" xfId="34077" xr:uid="{00000000-0005-0000-0000-000018850000}"/>
    <cellStyle name="Normal 5 24 4 9 4 2" xfId="34078" xr:uid="{00000000-0005-0000-0000-000019850000}"/>
    <cellStyle name="Normal 5 24 4 9 4 3" xfId="34079" xr:uid="{00000000-0005-0000-0000-00001A850000}"/>
    <cellStyle name="Normal 5 24 4 9 4 4" xfId="34080" xr:uid="{00000000-0005-0000-0000-00001B850000}"/>
    <cellStyle name="Normal 5 24 4 9 4 5" xfId="34081" xr:uid="{00000000-0005-0000-0000-00001C850000}"/>
    <cellStyle name="Normal 5 24 4 9 4 6" xfId="34082" xr:uid="{00000000-0005-0000-0000-00001D850000}"/>
    <cellStyle name="Normal 5 24 4 9 4 7" xfId="34083" xr:uid="{00000000-0005-0000-0000-00001E850000}"/>
    <cellStyle name="Normal 5 24 4 9 4 8" xfId="34084" xr:uid="{00000000-0005-0000-0000-00001F850000}"/>
    <cellStyle name="Normal 5 24 4 9 5" xfId="34085" xr:uid="{00000000-0005-0000-0000-000020850000}"/>
    <cellStyle name="Normal 5 24 4 9 5 2" xfId="34086" xr:uid="{00000000-0005-0000-0000-000021850000}"/>
    <cellStyle name="Normal 5 24 4 9 5 3" xfId="34087" xr:uid="{00000000-0005-0000-0000-000022850000}"/>
    <cellStyle name="Normal 5 24 4 9 5 4" xfId="34088" xr:uid="{00000000-0005-0000-0000-000023850000}"/>
    <cellStyle name="Normal 5 24 4 9 5 5" xfId="34089" xr:uid="{00000000-0005-0000-0000-000024850000}"/>
    <cellStyle name="Normal 5 24 4 9 5 6" xfId="34090" xr:uid="{00000000-0005-0000-0000-000025850000}"/>
    <cellStyle name="Normal 5 24 4 9 5 7" xfId="34091" xr:uid="{00000000-0005-0000-0000-000026850000}"/>
    <cellStyle name="Normal 5 24 4 9 5 8" xfId="34092" xr:uid="{00000000-0005-0000-0000-000027850000}"/>
    <cellStyle name="Normal 5 24 4 9 6" xfId="34093" xr:uid="{00000000-0005-0000-0000-000028850000}"/>
    <cellStyle name="Normal 5 24 4 9 7" xfId="34094" xr:uid="{00000000-0005-0000-0000-000029850000}"/>
    <cellStyle name="Normal 5 24 4 9 8" xfId="34095" xr:uid="{00000000-0005-0000-0000-00002A850000}"/>
    <cellStyle name="Normal 5 24 4 9 9" xfId="34096" xr:uid="{00000000-0005-0000-0000-00002B850000}"/>
    <cellStyle name="Normal 5 24 5" xfId="34097" xr:uid="{00000000-0005-0000-0000-00002C850000}"/>
    <cellStyle name="Normal 5 24 5 10" xfId="34098" xr:uid="{00000000-0005-0000-0000-00002D850000}"/>
    <cellStyle name="Normal 5 24 5 11" xfId="34099" xr:uid="{00000000-0005-0000-0000-00002E850000}"/>
    <cellStyle name="Normal 5 24 5 12" xfId="34100" xr:uid="{00000000-0005-0000-0000-00002F850000}"/>
    <cellStyle name="Normal 5 24 5 2" xfId="34101" xr:uid="{00000000-0005-0000-0000-000030850000}"/>
    <cellStyle name="Normal 5 24 5 2 2" xfId="34102" xr:uid="{00000000-0005-0000-0000-000031850000}"/>
    <cellStyle name="Normal 5 24 5 2 3" xfId="34103" xr:uid="{00000000-0005-0000-0000-000032850000}"/>
    <cellStyle name="Normal 5 24 5 2 4" xfId="34104" xr:uid="{00000000-0005-0000-0000-000033850000}"/>
    <cellStyle name="Normal 5 24 5 2 5" xfId="34105" xr:uid="{00000000-0005-0000-0000-000034850000}"/>
    <cellStyle name="Normal 5 24 5 2 6" xfId="34106" xr:uid="{00000000-0005-0000-0000-000035850000}"/>
    <cellStyle name="Normal 5 24 5 2 7" xfId="34107" xr:uid="{00000000-0005-0000-0000-000036850000}"/>
    <cellStyle name="Normal 5 24 5 2 8" xfId="34108" xr:uid="{00000000-0005-0000-0000-000037850000}"/>
    <cellStyle name="Normal 5 24 5 3" xfId="34109" xr:uid="{00000000-0005-0000-0000-000038850000}"/>
    <cellStyle name="Normal 5 24 5 3 2" xfId="34110" xr:uid="{00000000-0005-0000-0000-000039850000}"/>
    <cellStyle name="Normal 5 24 5 3 3" xfId="34111" xr:uid="{00000000-0005-0000-0000-00003A850000}"/>
    <cellStyle name="Normal 5 24 5 3 4" xfId="34112" xr:uid="{00000000-0005-0000-0000-00003B850000}"/>
    <cellStyle name="Normal 5 24 5 3 5" xfId="34113" xr:uid="{00000000-0005-0000-0000-00003C850000}"/>
    <cellStyle name="Normal 5 24 5 3 6" xfId="34114" xr:uid="{00000000-0005-0000-0000-00003D850000}"/>
    <cellStyle name="Normal 5 24 5 3 7" xfId="34115" xr:uid="{00000000-0005-0000-0000-00003E850000}"/>
    <cellStyle name="Normal 5 24 5 3 8" xfId="34116" xr:uid="{00000000-0005-0000-0000-00003F850000}"/>
    <cellStyle name="Normal 5 24 5 4" xfId="34117" xr:uid="{00000000-0005-0000-0000-000040850000}"/>
    <cellStyle name="Normal 5 24 5 4 2" xfId="34118" xr:uid="{00000000-0005-0000-0000-000041850000}"/>
    <cellStyle name="Normal 5 24 5 4 3" xfId="34119" xr:uid="{00000000-0005-0000-0000-000042850000}"/>
    <cellStyle name="Normal 5 24 5 4 4" xfId="34120" xr:uid="{00000000-0005-0000-0000-000043850000}"/>
    <cellStyle name="Normal 5 24 5 4 5" xfId="34121" xr:uid="{00000000-0005-0000-0000-000044850000}"/>
    <cellStyle name="Normal 5 24 5 4 6" xfId="34122" xr:uid="{00000000-0005-0000-0000-000045850000}"/>
    <cellStyle name="Normal 5 24 5 4 7" xfId="34123" xr:uid="{00000000-0005-0000-0000-000046850000}"/>
    <cellStyle name="Normal 5 24 5 4 8" xfId="34124" xr:uid="{00000000-0005-0000-0000-000047850000}"/>
    <cellStyle name="Normal 5 24 5 5" xfId="34125" xr:uid="{00000000-0005-0000-0000-000048850000}"/>
    <cellStyle name="Normal 5 24 5 5 2" xfId="34126" xr:uid="{00000000-0005-0000-0000-000049850000}"/>
    <cellStyle name="Normal 5 24 5 5 3" xfId="34127" xr:uid="{00000000-0005-0000-0000-00004A850000}"/>
    <cellStyle name="Normal 5 24 5 5 4" xfId="34128" xr:uid="{00000000-0005-0000-0000-00004B850000}"/>
    <cellStyle name="Normal 5 24 5 5 5" xfId="34129" xr:uid="{00000000-0005-0000-0000-00004C850000}"/>
    <cellStyle name="Normal 5 24 5 5 6" xfId="34130" xr:uid="{00000000-0005-0000-0000-00004D850000}"/>
    <cellStyle name="Normal 5 24 5 5 7" xfId="34131" xr:uid="{00000000-0005-0000-0000-00004E850000}"/>
    <cellStyle name="Normal 5 24 5 5 8" xfId="34132" xr:uid="{00000000-0005-0000-0000-00004F850000}"/>
    <cellStyle name="Normal 5 24 5 6" xfId="34133" xr:uid="{00000000-0005-0000-0000-000050850000}"/>
    <cellStyle name="Normal 5 24 5 7" xfId="34134" xr:uid="{00000000-0005-0000-0000-000051850000}"/>
    <cellStyle name="Normal 5 24 5 8" xfId="34135" xr:uid="{00000000-0005-0000-0000-000052850000}"/>
    <cellStyle name="Normal 5 24 5 9" xfId="34136" xr:uid="{00000000-0005-0000-0000-000053850000}"/>
    <cellStyle name="Normal 5 24 6" xfId="34137" xr:uid="{00000000-0005-0000-0000-000054850000}"/>
    <cellStyle name="Normal 5 24 6 10" xfId="34138" xr:uid="{00000000-0005-0000-0000-000055850000}"/>
    <cellStyle name="Normal 5 24 6 11" xfId="34139" xr:uid="{00000000-0005-0000-0000-000056850000}"/>
    <cellStyle name="Normal 5 24 6 12" xfId="34140" xr:uid="{00000000-0005-0000-0000-000057850000}"/>
    <cellStyle name="Normal 5 24 6 2" xfId="34141" xr:uid="{00000000-0005-0000-0000-000058850000}"/>
    <cellStyle name="Normal 5 24 6 2 2" xfId="34142" xr:uid="{00000000-0005-0000-0000-000059850000}"/>
    <cellStyle name="Normal 5 24 6 2 3" xfId="34143" xr:uid="{00000000-0005-0000-0000-00005A850000}"/>
    <cellStyle name="Normal 5 24 6 2 4" xfId="34144" xr:uid="{00000000-0005-0000-0000-00005B850000}"/>
    <cellStyle name="Normal 5 24 6 2 5" xfId="34145" xr:uid="{00000000-0005-0000-0000-00005C850000}"/>
    <cellStyle name="Normal 5 24 6 2 6" xfId="34146" xr:uid="{00000000-0005-0000-0000-00005D850000}"/>
    <cellStyle name="Normal 5 24 6 2 7" xfId="34147" xr:uid="{00000000-0005-0000-0000-00005E850000}"/>
    <cellStyle name="Normal 5 24 6 2 8" xfId="34148" xr:uid="{00000000-0005-0000-0000-00005F850000}"/>
    <cellStyle name="Normal 5 24 6 3" xfId="34149" xr:uid="{00000000-0005-0000-0000-000060850000}"/>
    <cellStyle name="Normal 5 24 6 3 2" xfId="34150" xr:uid="{00000000-0005-0000-0000-000061850000}"/>
    <cellStyle name="Normal 5 24 6 3 3" xfId="34151" xr:uid="{00000000-0005-0000-0000-000062850000}"/>
    <cellStyle name="Normal 5 24 6 3 4" xfId="34152" xr:uid="{00000000-0005-0000-0000-000063850000}"/>
    <cellStyle name="Normal 5 24 6 3 5" xfId="34153" xr:uid="{00000000-0005-0000-0000-000064850000}"/>
    <cellStyle name="Normal 5 24 6 3 6" xfId="34154" xr:uid="{00000000-0005-0000-0000-000065850000}"/>
    <cellStyle name="Normal 5 24 6 3 7" xfId="34155" xr:uid="{00000000-0005-0000-0000-000066850000}"/>
    <cellStyle name="Normal 5 24 6 3 8" xfId="34156" xr:uid="{00000000-0005-0000-0000-000067850000}"/>
    <cellStyle name="Normal 5 24 6 4" xfId="34157" xr:uid="{00000000-0005-0000-0000-000068850000}"/>
    <cellStyle name="Normal 5 24 6 4 2" xfId="34158" xr:uid="{00000000-0005-0000-0000-000069850000}"/>
    <cellStyle name="Normal 5 24 6 4 3" xfId="34159" xr:uid="{00000000-0005-0000-0000-00006A850000}"/>
    <cellStyle name="Normal 5 24 6 4 4" xfId="34160" xr:uid="{00000000-0005-0000-0000-00006B850000}"/>
    <cellStyle name="Normal 5 24 6 4 5" xfId="34161" xr:uid="{00000000-0005-0000-0000-00006C850000}"/>
    <cellStyle name="Normal 5 24 6 4 6" xfId="34162" xr:uid="{00000000-0005-0000-0000-00006D850000}"/>
    <cellStyle name="Normal 5 24 6 4 7" xfId="34163" xr:uid="{00000000-0005-0000-0000-00006E850000}"/>
    <cellStyle name="Normal 5 24 6 4 8" xfId="34164" xr:uid="{00000000-0005-0000-0000-00006F850000}"/>
    <cellStyle name="Normal 5 24 6 5" xfId="34165" xr:uid="{00000000-0005-0000-0000-000070850000}"/>
    <cellStyle name="Normal 5 24 6 5 2" xfId="34166" xr:uid="{00000000-0005-0000-0000-000071850000}"/>
    <cellStyle name="Normal 5 24 6 5 3" xfId="34167" xr:uid="{00000000-0005-0000-0000-000072850000}"/>
    <cellStyle name="Normal 5 24 6 5 4" xfId="34168" xr:uid="{00000000-0005-0000-0000-000073850000}"/>
    <cellStyle name="Normal 5 24 6 5 5" xfId="34169" xr:uid="{00000000-0005-0000-0000-000074850000}"/>
    <cellStyle name="Normal 5 24 6 5 6" xfId="34170" xr:uid="{00000000-0005-0000-0000-000075850000}"/>
    <cellStyle name="Normal 5 24 6 5 7" xfId="34171" xr:uid="{00000000-0005-0000-0000-000076850000}"/>
    <cellStyle name="Normal 5 24 6 5 8" xfId="34172" xr:uid="{00000000-0005-0000-0000-000077850000}"/>
    <cellStyle name="Normal 5 24 6 6" xfId="34173" xr:uid="{00000000-0005-0000-0000-000078850000}"/>
    <cellStyle name="Normal 5 24 6 7" xfId="34174" xr:uid="{00000000-0005-0000-0000-000079850000}"/>
    <cellStyle name="Normal 5 24 6 8" xfId="34175" xr:uid="{00000000-0005-0000-0000-00007A850000}"/>
    <cellStyle name="Normal 5 24 6 9" xfId="34176" xr:uid="{00000000-0005-0000-0000-00007B850000}"/>
    <cellStyle name="Normal 5 24 7" xfId="34177" xr:uid="{00000000-0005-0000-0000-00007C850000}"/>
    <cellStyle name="Normal 5 24 7 10" xfId="34178" xr:uid="{00000000-0005-0000-0000-00007D850000}"/>
    <cellStyle name="Normal 5 24 7 11" xfId="34179" xr:uid="{00000000-0005-0000-0000-00007E850000}"/>
    <cellStyle name="Normal 5 24 7 12" xfId="34180" xr:uid="{00000000-0005-0000-0000-00007F850000}"/>
    <cellStyle name="Normal 5 24 7 2" xfId="34181" xr:uid="{00000000-0005-0000-0000-000080850000}"/>
    <cellStyle name="Normal 5 24 7 2 2" xfId="34182" xr:uid="{00000000-0005-0000-0000-000081850000}"/>
    <cellStyle name="Normal 5 24 7 2 3" xfId="34183" xr:uid="{00000000-0005-0000-0000-000082850000}"/>
    <cellStyle name="Normal 5 24 7 2 4" xfId="34184" xr:uid="{00000000-0005-0000-0000-000083850000}"/>
    <cellStyle name="Normal 5 24 7 2 5" xfId="34185" xr:uid="{00000000-0005-0000-0000-000084850000}"/>
    <cellStyle name="Normal 5 24 7 2 6" xfId="34186" xr:uid="{00000000-0005-0000-0000-000085850000}"/>
    <cellStyle name="Normal 5 24 7 2 7" xfId="34187" xr:uid="{00000000-0005-0000-0000-000086850000}"/>
    <cellStyle name="Normal 5 24 7 2 8" xfId="34188" xr:uid="{00000000-0005-0000-0000-000087850000}"/>
    <cellStyle name="Normal 5 24 7 3" xfId="34189" xr:uid="{00000000-0005-0000-0000-000088850000}"/>
    <cellStyle name="Normal 5 24 7 3 2" xfId="34190" xr:uid="{00000000-0005-0000-0000-000089850000}"/>
    <cellStyle name="Normal 5 24 7 3 3" xfId="34191" xr:uid="{00000000-0005-0000-0000-00008A850000}"/>
    <cellStyle name="Normal 5 24 7 3 4" xfId="34192" xr:uid="{00000000-0005-0000-0000-00008B850000}"/>
    <cellStyle name="Normal 5 24 7 3 5" xfId="34193" xr:uid="{00000000-0005-0000-0000-00008C850000}"/>
    <cellStyle name="Normal 5 24 7 3 6" xfId="34194" xr:uid="{00000000-0005-0000-0000-00008D850000}"/>
    <cellStyle name="Normal 5 24 7 3 7" xfId="34195" xr:uid="{00000000-0005-0000-0000-00008E850000}"/>
    <cellStyle name="Normal 5 24 7 3 8" xfId="34196" xr:uid="{00000000-0005-0000-0000-00008F850000}"/>
    <cellStyle name="Normal 5 24 7 4" xfId="34197" xr:uid="{00000000-0005-0000-0000-000090850000}"/>
    <cellStyle name="Normal 5 24 7 4 2" xfId="34198" xr:uid="{00000000-0005-0000-0000-000091850000}"/>
    <cellStyle name="Normal 5 24 7 4 3" xfId="34199" xr:uid="{00000000-0005-0000-0000-000092850000}"/>
    <cellStyle name="Normal 5 24 7 4 4" xfId="34200" xr:uid="{00000000-0005-0000-0000-000093850000}"/>
    <cellStyle name="Normal 5 24 7 4 5" xfId="34201" xr:uid="{00000000-0005-0000-0000-000094850000}"/>
    <cellStyle name="Normal 5 24 7 4 6" xfId="34202" xr:uid="{00000000-0005-0000-0000-000095850000}"/>
    <cellStyle name="Normal 5 24 7 4 7" xfId="34203" xr:uid="{00000000-0005-0000-0000-000096850000}"/>
    <cellStyle name="Normal 5 24 7 4 8" xfId="34204" xr:uid="{00000000-0005-0000-0000-000097850000}"/>
    <cellStyle name="Normal 5 24 7 5" xfId="34205" xr:uid="{00000000-0005-0000-0000-000098850000}"/>
    <cellStyle name="Normal 5 24 7 5 2" xfId="34206" xr:uid="{00000000-0005-0000-0000-000099850000}"/>
    <cellStyle name="Normal 5 24 7 5 3" xfId="34207" xr:uid="{00000000-0005-0000-0000-00009A850000}"/>
    <cellStyle name="Normal 5 24 7 5 4" xfId="34208" xr:uid="{00000000-0005-0000-0000-00009B850000}"/>
    <cellStyle name="Normal 5 24 7 5 5" xfId="34209" xr:uid="{00000000-0005-0000-0000-00009C850000}"/>
    <cellStyle name="Normal 5 24 7 5 6" xfId="34210" xr:uid="{00000000-0005-0000-0000-00009D850000}"/>
    <cellStyle name="Normal 5 24 7 5 7" xfId="34211" xr:uid="{00000000-0005-0000-0000-00009E850000}"/>
    <cellStyle name="Normal 5 24 7 5 8" xfId="34212" xr:uid="{00000000-0005-0000-0000-00009F850000}"/>
    <cellStyle name="Normal 5 24 7 6" xfId="34213" xr:uid="{00000000-0005-0000-0000-0000A0850000}"/>
    <cellStyle name="Normal 5 24 7 7" xfId="34214" xr:uid="{00000000-0005-0000-0000-0000A1850000}"/>
    <cellStyle name="Normal 5 24 7 8" xfId="34215" xr:uid="{00000000-0005-0000-0000-0000A2850000}"/>
    <cellStyle name="Normal 5 24 7 9" xfId="34216" xr:uid="{00000000-0005-0000-0000-0000A3850000}"/>
    <cellStyle name="Normal 5 24 8" xfId="34217" xr:uid="{00000000-0005-0000-0000-0000A4850000}"/>
    <cellStyle name="Normal 5 24 8 10" xfId="34218" xr:uid="{00000000-0005-0000-0000-0000A5850000}"/>
    <cellStyle name="Normal 5 24 8 11" xfId="34219" xr:uid="{00000000-0005-0000-0000-0000A6850000}"/>
    <cellStyle name="Normal 5 24 8 12" xfId="34220" xr:uid="{00000000-0005-0000-0000-0000A7850000}"/>
    <cellStyle name="Normal 5 24 8 2" xfId="34221" xr:uid="{00000000-0005-0000-0000-0000A8850000}"/>
    <cellStyle name="Normal 5 24 8 2 2" xfId="34222" xr:uid="{00000000-0005-0000-0000-0000A9850000}"/>
    <cellStyle name="Normal 5 24 8 2 3" xfId="34223" xr:uid="{00000000-0005-0000-0000-0000AA850000}"/>
    <cellStyle name="Normal 5 24 8 2 4" xfId="34224" xr:uid="{00000000-0005-0000-0000-0000AB850000}"/>
    <cellStyle name="Normal 5 24 8 2 5" xfId="34225" xr:uid="{00000000-0005-0000-0000-0000AC850000}"/>
    <cellStyle name="Normal 5 24 8 2 6" xfId="34226" xr:uid="{00000000-0005-0000-0000-0000AD850000}"/>
    <cellStyle name="Normal 5 24 8 2 7" xfId="34227" xr:uid="{00000000-0005-0000-0000-0000AE850000}"/>
    <cellStyle name="Normal 5 24 8 2 8" xfId="34228" xr:uid="{00000000-0005-0000-0000-0000AF850000}"/>
    <cellStyle name="Normal 5 24 8 3" xfId="34229" xr:uid="{00000000-0005-0000-0000-0000B0850000}"/>
    <cellStyle name="Normal 5 24 8 3 2" xfId="34230" xr:uid="{00000000-0005-0000-0000-0000B1850000}"/>
    <cellStyle name="Normal 5 24 8 3 3" xfId="34231" xr:uid="{00000000-0005-0000-0000-0000B2850000}"/>
    <cellStyle name="Normal 5 24 8 3 4" xfId="34232" xr:uid="{00000000-0005-0000-0000-0000B3850000}"/>
    <cellStyle name="Normal 5 24 8 3 5" xfId="34233" xr:uid="{00000000-0005-0000-0000-0000B4850000}"/>
    <cellStyle name="Normal 5 24 8 3 6" xfId="34234" xr:uid="{00000000-0005-0000-0000-0000B5850000}"/>
    <cellStyle name="Normal 5 24 8 3 7" xfId="34235" xr:uid="{00000000-0005-0000-0000-0000B6850000}"/>
    <cellStyle name="Normal 5 24 8 3 8" xfId="34236" xr:uid="{00000000-0005-0000-0000-0000B7850000}"/>
    <cellStyle name="Normal 5 24 8 4" xfId="34237" xr:uid="{00000000-0005-0000-0000-0000B8850000}"/>
    <cellStyle name="Normal 5 24 8 4 2" xfId="34238" xr:uid="{00000000-0005-0000-0000-0000B9850000}"/>
    <cellStyle name="Normal 5 24 8 4 3" xfId="34239" xr:uid="{00000000-0005-0000-0000-0000BA850000}"/>
    <cellStyle name="Normal 5 24 8 4 4" xfId="34240" xr:uid="{00000000-0005-0000-0000-0000BB850000}"/>
    <cellStyle name="Normal 5 24 8 4 5" xfId="34241" xr:uid="{00000000-0005-0000-0000-0000BC850000}"/>
    <cellStyle name="Normal 5 24 8 4 6" xfId="34242" xr:uid="{00000000-0005-0000-0000-0000BD850000}"/>
    <cellStyle name="Normal 5 24 8 4 7" xfId="34243" xr:uid="{00000000-0005-0000-0000-0000BE850000}"/>
    <cellStyle name="Normal 5 24 8 4 8" xfId="34244" xr:uid="{00000000-0005-0000-0000-0000BF850000}"/>
    <cellStyle name="Normal 5 24 8 5" xfId="34245" xr:uid="{00000000-0005-0000-0000-0000C0850000}"/>
    <cellStyle name="Normal 5 24 8 5 2" xfId="34246" xr:uid="{00000000-0005-0000-0000-0000C1850000}"/>
    <cellStyle name="Normal 5 24 8 5 3" xfId="34247" xr:uid="{00000000-0005-0000-0000-0000C2850000}"/>
    <cellStyle name="Normal 5 24 8 5 4" xfId="34248" xr:uid="{00000000-0005-0000-0000-0000C3850000}"/>
    <cellStyle name="Normal 5 24 8 5 5" xfId="34249" xr:uid="{00000000-0005-0000-0000-0000C4850000}"/>
    <cellStyle name="Normal 5 24 8 5 6" xfId="34250" xr:uid="{00000000-0005-0000-0000-0000C5850000}"/>
    <cellStyle name="Normal 5 24 8 5 7" xfId="34251" xr:uid="{00000000-0005-0000-0000-0000C6850000}"/>
    <cellStyle name="Normal 5 24 8 5 8" xfId="34252" xr:uid="{00000000-0005-0000-0000-0000C7850000}"/>
    <cellStyle name="Normal 5 24 8 6" xfId="34253" xr:uid="{00000000-0005-0000-0000-0000C8850000}"/>
    <cellStyle name="Normal 5 24 8 7" xfId="34254" xr:uid="{00000000-0005-0000-0000-0000C9850000}"/>
    <cellStyle name="Normal 5 24 8 8" xfId="34255" xr:uid="{00000000-0005-0000-0000-0000CA850000}"/>
    <cellStyle name="Normal 5 24 8 9" xfId="34256" xr:uid="{00000000-0005-0000-0000-0000CB850000}"/>
    <cellStyle name="Normal 5 24 9" xfId="34257" xr:uid="{00000000-0005-0000-0000-0000CC850000}"/>
    <cellStyle name="Normal 5 24 9 10" xfId="34258" xr:uid="{00000000-0005-0000-0000-0000CD850000}"/>
    <cellStyle name="Normal 5 24 9 11" xfId="34259" xr:uid="{00000000-0005-0000-0000-0000CE850000}"/>
    <cellStyle name="Normal 5 24 9 12" xfId="34260" xr:uid="{00000000-0005-0000-0000-0000CF850000}"/>
    <cellStyle name="Normal 5 24 9 2" xfId="34261" xr:uid="{00000000-0005-0000-0000-0000D0850000}"/>
    <cellStyle name="Normal 5 24 9 2 2" xfId="34262" xr:uid="{00000000-0005-0000-0000-0000D1850000}"/>
    <cellStyle name="Normal 5 24 9 2 3" xfId="34263" xr:uid="{00000000-0005-0000-0000-0000D2850000}"/>
    <cellStyle name="Normal 5 24 9 2 4" xfId="34264" xr:uid="{00000000-0005-0000-0000-0000D3850000}"/>
    <cellStyle name="Normal 5 24 9 2 5" xfId="34265" xr:uid="{00000000-0005-0000-0000-0000D4850000}"/>
    <cellStyle name="Normal 5 24 9 2 6" xfId="34266" xr:uid="{00000000-0005-0000-0000-0000D5850000}"/>
    <cellStyle name="Normal 5 24 9 2 7" xfId="34267" xr:uid="{00000000-0005-0000-0000-0000D6850000}"/>
    <cellStyle name="Normal 5 24 9 2 8" xfId="34268" xr:uid="{00000000-0005-0000-0000-0000D7850000}"/>
    <cellStyle name="Normal 5 24 9 3" xfId="34269" xr:uid="{00000000-0005-0000-0000-0000D8850000}"/>
    <cellStyle name="Normal 5 24 9 3 2" xfId="34270" xr:uid="{00000000-0005-0000-0000-0000D9850000}"/>
    <cellStyle name="Normal 5 24 9 3 3" xfId="34271" xr:uid="{00000000-0005-0000-0000-0000DA850000}"/>
    <cellStyle name="Normal 5 24 9 3 4" xfId="34272" xr:uid="{00000000-0005-0000-0000-0000DB850000}"/>
    <cellStyle name="Normal 5 24 9 3 5" xfId="34273" xr:uid="{00000000-0005-0000-0000-0000DC850000}"/>
    <cellStyle name="Normal 5 24 9 3 6" xfId="34274" xr:uid="{00000000-0005-0000-0000-0000DD850000}"/>
    <cellStyle name="Normal 5 24 9 3 7" xfId="34275" xr:uid="{00000000-0005-0000-0000-0000DE850000}"/>
    <cellStyle name="Normal 5 24 9 3 8" xfId="34276" xr:uid="{00000000-0005-0000-0000-0000DF850000}"/>
    <cellStyle name="Normal 5 24 9 4" xfId="34277" xr:uid="{00000000-0005-0000-0000-0000E0850000}"/>
    <cellStyle name="Normal 5 24 9 4 2" xfId="34278" xr:uid="{00000000-0005-0000-0000-0000E1850000}"/>
    <cellStyle name="Normal 5 24 9 4 3" xfId="34279" xr:uid="{00000000-0005-0000-0000-0000E2850000}"/>
    <cellStyle name="Normal 5 24 9 4 4" xfId="34280" xr:uid="{00000000-0005-0000-0000-0000E3850000}"/>
    <cellStyle name="Normal 5 24 9 4 5" xfId="34281" xr:uid="{00000000-0005-0000-0000-0000E4850000}"/>
    <cellStyle name="Normal 5 24 9 4 6" xfId="34282" xr:uid="{00000000-0005-0000-0000-0000E5850000}"/>
    <cellStyle name="Normal 5 24 9 4 7" xfId="34283" xr:uid="{00000000-0005-0000-0000-0000E6850000}"/>
    <cellStyle name="Normal 5 24 9 4 8" xfId="34284" xr:uid="{00000000-0005-0000-0000-0000E7850000}"/>
    <cellStyle name="Normal 5 24 9 5" xfId="34285" xr:uid="{00000000-0005-0000-0000-0000E8850000}"/>
    <cellStyle name="Normal 5 24 9 5 2" xfId="34286" xr:uid="{00000000-0005-0000-0000-0000E9850000}"/>
    <cellStyle name="Normal 5 24 9 5 3" xfId="34287" xr:uid="{00000000-0005-0000-0000-0000EA850000}"/>
    <cellStyle name="Normal 5 24 9 5 4" xfId="34288" xr:uid="{00000000-0005-0000-0000-0000EB850000}"/>
    <cellStyle name="Normal 5 24 9 5 5" xfId="34289" xr:uid="{00000000-0005-0000-0000-0000EC850000}"/>
    <cellStyle name="Normal 5 24 9 5 6" xfId="34290" xr:uid="{00000000-0005-0000-0000-0000ED850000}"/>
    <cellStyle name="Normal 5 24 9 5 7" xfId="34291" xr:uid="{00000000-0005-0000-0000-0000EE850000}"/>
    <cellStyle name="Normal 5 24 9 5 8" xfId="34292" xr:uid="{00000000-0005-0000-0000-0000EF850000}"/>
    <cellStyle name="Normal 5 24 9 6" xfId="34293" xr:uid="{00000000-0005-0000-0000-0000F0850000}"/>
    <cellStyle name="Normal 5 24 9 7" xfId="34294" xr:uid="{00000000-0005-0000-0000-0000F1850000}"/>
    <cellStyle name="Normal 5 24 9 8" xfId="34295" xr:uid="{00000000-0005-0000-0000-0000F2850000}"/>
    <cellStyle name="Normal 5 24 9 9" xfId="34296" xr:uid="{00000000-0005-0000-0000-0000F3850000}"/>
    <cellStyle name="Normal 5 25" xfId="34297" xr:uid="{00000000-0005-0000-0000-0000F4850000}"/>
    <cellStyle name="Normal 5 25 10" xfId="34298" xr:uid="{00000000-0005-0000-0000-0000F5850000}"/>
    <cellStyle name="Normal 5 25 10 10" xfId="34299" xr:uid="{00000000-0005-0000-0000-0000F6850000}"/>
    <cellStyle name="Normal 5 25 10 11" xfId="34300" xr:uid="{00000000-0005-0000-0000-0000F7850000}"/>
    <cellStyle name="Normal 5 25 10 12" xfId="34301" xr:uid="{00000000-0005-0000-0000-0000F8850000}"/>
    <cellStyle name="Normal 5 25 10 2" xfId="34302" xr:uid="{00000000-0005-0000-0000-0000F9850000}"/>
    <cellStyle name="Normal 5 25 10 2 2" xfId="34303" xr:uid="{00000000-0005-0000-0000-0000FA850000}"/>
    <cellStyle name="Normal 5 25 10 2 3" xfId="34304" xr:uid="{00000000-0005-0000-0000-0000FB850000}"/>
    <cellStyle name="Normal 5 25 10 2 4" xfId="34305" xr:uid="{00000000-0005-0000-0000-0000FC850000}"/>
    <cellStyle name="Normal 5 25 10 2 5" xfId="34306" xr:uid="{00000000-0005-0000-0000-0000FD850000}"/>
    <cellStyle name="Normal 5 25 10 2 6" xfId="34307" xr:uid="{00000000-0005-0000-0000-0000FE850000}"/>
    <cellStyle name="Normal 5 25 10 2 7" xfId="34308" xr:uid="{00000000-0005-0000-0000-0000FF850000}"/>
    <cellStyle name="Normal 5 25 10 2 8" xfId="34309" xr:uid="{00000000-0005-0000-0000-000000860000}"/>
    <cellStyle name="Normal 5 25 10 3" xfId="34310" xr:uid="{00000000-0005-0000-0000-000001860000}"/>
    <cellStyle name="Normal 5 25 10 3 2" xfId="34311" xr:uid="{00000000-0005-0000-0000-000002860000}"/>
    <cellStyle name="Normal 5 25 10 3 3" xfId="34312" xr:uid="{00000000-0005-0000-0000-000003860000}"/>
    <cellStyle name="Normal 5 25 10 3 4" xfId="34313" xr:uid="{00000000-0005-0000-0000-000004860000}"/>
    <cellStyle name="Normal 5 25 10 3 5" xfId="34314" xr:uid="{00000000-0005-0000-0000-000005860000}"/>
    <cellStyle name="Normal 5 25 10 3 6" xfId="34315" xr:uid="{00000000-0005-0000-0000-000006860000}"/>
    <cellStyle name="Normal 5 25 10 3 7" xfId="34316" xr:uid="{00000000-0005-0000-0000-000007860000}"/>
    <cellStyle name="Normal 5 25 10 3 8" xfId="34317" xr:uid="{00000000-0005-0000-0000-000008860000}"/>
    <cellStyle name="Normal 5 25 10 4" xfId="34318" xr:uid="{00000000-0005-0000-0000-000009860000}"/>
    <cellStyle name="Normal 5 25 10 4 2" xfId="34319" xr:uid="{00000000-0005-0000-0000-00000A860000}"/>
    <cellStyle name="Normal 5 25 10 4 3" xfId="34320" xr:uid="{00000000-0005-0000-0000-00000B860000}"/>
    <cellStyle name="Normal 5 25 10 4 4" xfId="34321" xr:uid="{00000000-0005-0000-0000-00000C860000}"/>
    <cellStyle name="Normal 5 25 10 4 5" xfId="34322" xr:uid="{00000000-0005-0000-0000-00000D860000}"/>
    <cellStyle name="Normal 5 25 10 4 6" xfId="34323" xr:uid="{00000000-0005-0000-0000-00000E860000}"/>
    <cellStyle name="Normal 5 25 10 4 7" xfId="34324" xr:uid="{00000000-0005-0000-0000-00000F860000}"/>
    <cellStyle name="Normal 5 25 10 4 8" xfId="34325" xr:uid="{00000000-0005-0000-0000-000010860000}"/>
    <cellStyle name="Normal 5 25 10 5" xfId="34326" xr:uid="{00000000-0005-0000-0000-000011860000}"/>
    <cellStyle name="Normal 5 25 10 5 2" xfId="34327" xr:uid="{00000000-0005-0000-0000-000012860000}"/>
    <cellStyle name="Normal 5 25 10 5 3" xfId="34328" xr:uid="{00000000-0005-0000-0000-000013860000}"/>
    <cellStyle name="Normal 5 25 10 5 4" xfId="34329" xr:uid="{00000000-0005-0000-0000-000014860000}"/>
    <cellStyle name="Normal 5 25 10 5 5" xfId="34330" xr:uid="{00000000-0005-0000-0000-000015860000}"/>
    <cellStyle name="Normal 5 25 10 5 6" xfId="34331" xr:uid="{00000000-0005-0000-0000-000016860000}"/>
    <cellStyle name="Normal 5 25 10 5 7" xfId="34332" xr:uid="{00000000-0005-0000-0000-000017860000}"/>
    <cellStyle name="Normal 5 25 10 5 8" xfId="34333" xr:uid="{00000000-0005-0000-0000-000018860000}"/>
    <cellStyle name="Normal 5 25 10 6" xfId="34334" xr:uid="{00000000-0005-0000-0000-000019860000}"/>
    <cellStyle name="Normal 5 25 10 7" xfId="34335" xr:uid="{00000000-0005-0000-0000-00001A860000}"/>
    <cellStyle name="Normal 5 25 10 8" xfId="34336" xr:uid="{00000000-0005-0000-0000-00001B860000}"/>
    <cellStyle name="Normal 5 25 10 9" xfId="34337" xr:uid="{00000000-0005-0000-0000-00001C860000}"/>
    <cellStyle name="Normal 5 25 11" xfId="34338" xr:uid="{00000000-0005-0000-0000-00001D860000}"/>
    <cellStyle name="Normal 5 25 11 10" xfId="34339" xr:uid="{00000000-0005-0000-0000-00001E860000}"/>
    <cellStyle name="Normal 5 25 11 11" xfId="34340" xr:uid="{00000000-0005-0000-0000-00001F860000}"/>
    <cellStyle name="Normal 5 25 11 12" xfId="34341" xr:uid="{00000000-0005-0000-0000-000020860000}"/>
    <cellStyle name="Normal 5 25 11 2" xfId="34342" xr:uid="{00000000-0005-0000-0000-000021860000}"/>
    <cellStyle name="Normal 5 25 11 2 2" xfId="34343" xr:uid="{00000000-0005-0000-0000-000022860000}"/>
    <cellStyle name="Normal 5 25 11 2 3" xfId="34344" xr:uid="{00000000-0005-0000-0000-000023860000}"/>
    <cellStyle name="Normal 5 25 11 2 4" xfId="34345" xr:uid="{00000000-0005-0000-0000-000024860000}"/>
    <cellStyle name="Normal 5 25 11 2 5" xfId="34346" xr:uid="{00000000-0005-0000-0000-000025860000}"/>
    <cellStyle name="Normal 5 25 11 2 6" xfId="34347" xr:uid="{00000000-0005-0000-0000-000026860000}"/>
    <cellStyle name="Normal 5 25 11 2 7" xfId="34348" xr:uid="{00000000-0005-0000-0000-000027860000}"/>
    <cellStyle name="Normal 5 25 11 2 8" xfId="34349" xr:uid="{00000000-0005-0000-0000-000028860000}"/>
    <cellStyle name="Normal 5 25 11 3" xfId="34350" xr:uid="{00000000-0005-0000-0000-000029860000}"/>
    <cellStyle name="Normal 5 25 11 3 2" xfId="34351" xr:uid="{00000000-0005-0000-0000-00002A860000}"/>
    <cellStyle name="Normal 5 25 11 3 3" xfId="34352" xr:uid="{00000000-0005-0000-0000-00002B860000}"/>
    <cellStyle name="Normal 5 25 11 3 4" xfId="34353" xr:uid="{00000000-0005-0000-0000-00002C860000}"/>
    <cellStyle name="Normal 5 25 11 3 5" xfId="34354" xr:uid="{00000000-0005-0000-0000-00002D860000}"/>
    <cellStyle name="Normal 5 25 11 3 6" xfId="34355" xr:uid="{00000000-0005-0000-0000-00002E860000}"/>
    <cellStyle name="Normal 5 25 11 3 7" xfId="34356" xr:uid="{00000000-0005-0000-0000-00002F860000}"/>
    <cellStyle name="Normal 5 25 11 3 8" xfId="34357" xr:uid="{00000000-0005-0000-0000-000030860000}"/>
    <cellStyle name="Normal 5 25 11 4" xfId="34358" xr:uid="{00000000-0005-0000-0000-000031860000}"/>
    <cellStyle name="Normal 5 25 11 4 2" xfId="34359" xr:uid="{00000000-0005-0000-0000-000032860000}"/>
    <cellStyle name="Normal 5 25 11 4 3" xfId="34360" xr:uid="{00000000-0005-0000-0000-000033860000}"/>
    <cellStyle name="Normal 5 25 11 4 4" xfId="34361" xr:uid="{00000000-0005-0000-0000-000034860000}"/>
    <cellStyle name="Normal 5 25 11 4 5" xfId="34362" xr:uid="{00000000-0005-0000-0000-000035860000}"/>
    <cellStyle name="Normal 5 25 11 4 6" xfId="34363" xr:uid="{00000000-0005-0000-0000-000036860000}"/>
    <cellStyle name="Normal 5 25 11 4 7" xfId="34364" xr:uid="{00000000-0005-0000-0000-000037860000}"/>
    <cellStyle name="Normal 5 25 11 4 8" xfId="34365" xr:uid="{00000000-0005-0000-0000-000038860000}"/>
    <cellStyle name="Normal 5 25 11 5" xfId="34366" xr:uid="{00000000-0005-0000-0000-000039860000}"/>
    <cellStyle name="Normal 5 25 11 5 2" xfId="34367" xr:uid="{00000000-0005-0000-0000-00003A860000}"/>
    <cellStyle name="Normal 5 25 11 5 3" xfId="34368" xr:uid="{00000000-0005-0000-0000-00003B860000}"/>
    <cellStyle name="Normal 5 25 11 5 4" xfId="34369" xr:uid="{00000000-0005-0000-0000-00003C860000}"/>
    <cellStyle name="Normal 5 25 11 5 5" xfId="34370" xr:uid="{00000000-0005-0000-0000-00003D860000}"/>
    <cellStyle name="Normal 5 25 11 5 6" xfId="34371" xr:uid="{00000000-0005-0000-0000-00003E860000}"/>
    <cellStyle name="Normal 5 25 11 5 7" xfId="34372" xr:uid="{00000000-0005-0000-0000-00003F860000}"/>
    <cellStyle name="Normal 5 25 11 5 8" xfId="34373" xr:uid="{00000000-0005-0000-0000-000040860000}"/>
    <cellStyle name="Normal 5 25 11 6" xfId="34374" xr:uid="{00000000-0005-0000-0000-000041860000}"/>
    <cellStyle name="Normal 5 25 11 7" xfId="34375" xr:uid="{00000000-0005-0000-0000-000042860000}"/>
    <cellStyle name="Normal 5 25 11 8" xfId="34376" xr:uid="{00000000-0005-0000-0000-000043860000}"/>
    <cellStyle name="Normal 5 25 11 9" xfId="34377" xr:uid="{00000000-0005-0000-0000-000044860000}"/>
    <cellStyle name="Normal 5 25 12" xfId="34378" xr:uid="{00000000-0005-0000-0000-000045860000}"/>
    <cellStyle name="Normal 5 25 12 10" xfId="34379" xr:uid="{00000000-0005-0000-0000-000046860000}"/>
    <cellStyle name="Normal 5 25 12 11" xfId="34380" xr:uid="{00000000-0005-0000-0000-000047860000}"/>
    <cellStyle name="Normal 5 25 12 12" xfId="34381" xr:uid="{00000000-0005-0000-0000-000048860000}"/>
    <cellStyle name="Normal 5 25 12 2" xfId="34382" xr:uid="{00000000-0005-0000-0000-000049860000}"/>
    <cellStyle name="Normal 5 25 12 2 2" xfId="34383" xr:uid="{00000000-0005-0000-0000-00004A860000}"/>
    <cellStyle name="Normal 5 25 12 2 3" xfId="34384" xr:uid="{00000000-0005-0000-0000-00004B860000}"/>
    <cellStyle name="Normal 5 25 12 2 4" xfId="34385" xr:uid="{00000000-0005-0000-0000-00004C860000}"/>
    <cellStyle name="Normal 5 25 12 2 5" xfId="34386" xr:uid="{00000000-0005-0000-0000-00004D860000}"/>
    <cellStyle name="Normal 5 25 12 2 6" xfId="34387" xr:uid="{00000000-0005-0000-0000-00004E860000}"/>
    <cellStyle name="Normal 5 25 12 2 7" xfId="34388" xr:uid="{00000000-0005-0000-0000-00004F860000}"/>
    <cellStyle name="Normal 5 25 12 2 8" xfId="34389" xr:uid="{00000000-0005-0000-0000-000050860000}"/>
    <cellStyle name="Normal 5 25 12 3" xfId="34390" xr:uid="{00000000-0005-0000-0000-000051860000}"/>
    <cellStyle name="Normal 5 25 12 3 2" xfId="34391" xr:uid="{00000000-0005-0000-0000-000052860000}"/>
    <cellStyle name="Normal 5 25 12 3 3" xfId="34392" xr:uid="{00000000-0005-0000-0000-000053860000}"/>
    <cellStyle name="Normal 5 25 12 3 4" xfId="34393" xr:uid="{00000000-0005-0000-0000-000054860000}"/>
    <cellStyle name="Normal 5 25 12 3 5" xfId="34394" xr:uid="{00000000-0005-0000-0000-000055860000}"/>
    <cellStyle name="Normal 5 25 12 3 6" xfId="34395" xr:uid="{00000000-0005-0000-0000-000056860000}"/>
    <cellStyle name="Normal 5 25 12 3 7" xfId="34396" xr:uid="{00000000-0005-0000-0000-000057860000}"/>
    <cellStyle name="Normal 5 25 12 3 8" xfId="34397" xr:uid="{00000000-0005-0000-0000-000058860000}"/>
    <cellStyle name="Normal 5 25 12 4" xfId="34398" xr:uid="{00000000-0005-0000-0000-000059860000}"/>
    <cellStyle name="Normal 5 25 12 4 2" xfId="34399" xr:uid="{00000000-0005-0000-0000-00005A860000}"/>
    <cellStyle name="Normal 5 25 12 4 3" xfId="34400" xr:uid="{00000000-0005-0000-0000-00005B860000}"/>
    <cellStyle name="Normal 5 25 12 4 4" xfId="34401" xr:uid="{00000000-0005-0000-0000-00005C860000}"/>
    <cellStyle name="Normal 5 25 12 4 5" xfId="34402" xr:uid="{00000000-0005-0000-0000-00005D860000}"/>
    <cellStyle name="Normal 5 25 12 4 6" xfId="34403" xr:uid="{00000000-0005-0000-0000-00005E860000}"/>
    <cellStyle name="Normal 5 25 12 4 7" xfId="34404" xr:uid="{00000000-0005-0000-0000-00005F860000}"/>
    <cellStyle name="Normal 5 25 12 4 8" xfId="34405" xr:uid="{00000000-0005-0000-0000-000060860000}"/>
    <cellStyle name="Normal 5 25 12 5" xfId="34406" xr:uid="{00000000-0005-0000-0000-000061860000}"/>
    <cellStyle name="Normal 5 25 12 5 2" xfId="34407" xr:uid="{00000000-0005-0000-0000-000062860000}"/>
    <cellStyle name="Normal 5 25 12 5 3" xfId="34408" xr:uid="{00000000-0005-0000-0000-000063860000}"/>
    <cellStyle name="Normal 5 25 12 5 4" xfId="34409" xr:uid="{00000000-0005-0000-0000-000064860000}"/>
    <cellStyle name="Normal 5 25 12 5 5" xfId="34410" xr:uid="{00000000-0005-0000-0000-000065860000}"/>
    <cellStyle name="Normal 5 25 12 5 6" xfId="34411" xr:uid="{00000000-0005-0000-0000-000066860000}"/>
    <cellStyle name="Normal 5 25 12 5 7" xfId="34412" xr:uid="{00000000-0005-0000-0000-000067860000}"/>
    <cellStyle name="Normal 5 25 12 5 8" xfId="34413" xr:uid="{00000000-0005-0000-0000-000068860000}"/>
    <cellStyle name="Normal 5 25 12 6" xfId="34414" xr:uid="{00000000-0005-0000-0000-000069860000}"/>
    <cellStyle name="Normal 5 25 12 7" xfId="34415" xr:uid="{00000000-0005-0000-0000-00006A860000}"/>
    <cellStyle name="Normal 5 25 12 8" xfId="34416" xr:uid="{00000000-0005-0000-0000-00006B860000}"/>
    <cellStyle name="Normal 5 25 12 9" xfId="34417" xr:uid="{00000000-0005-0000-0000-00006C860000}"/>
    <cellStyle name="Normal 5 25 13" xfId="34418" xr:uid="{00000000-0005-0000-0000-00006D860000}"/>
    <cellStyle name="Normal 5 25 13 10" xfId="34419" xr:uid="{00000000-0005-0000-0000-00006E860000}"/>
    <cellStyle name="Normal 5 25 13 11" xfId="34420" xr:uid="{00000000-0005-0000-0000-00006F860000}"/>
    <cellStyle name="Normal 5 25 13 12" xfId="34421" xr:uid="{00000000-0005-0000-0000-000070860000}"/>
    <cellStyle name="Normal 5 25 13 2" xfId="34422" xr:uid="{00000000-0005-0000-0000-000071860000}"/>
    <cellStyle name="Normal 5 25 13 2 2" xfId="34423" xr:uid="{00000000-0005-0000-0000-000072860000}"/>
    <cellStyle name="Normal 5 25 13 2 3" xfId="34424" xr:uid="{00000000-0005-0000-0000-000073860000}"/>
    <cellStyle name="Normal 5 25 13 2 4" xfId="34425" xr:uid="{00000000-0005-0000-0000-000074860000}"/>
    <cellStyle name="Normal 5 25 13 2 5" xfId="34426" xr:uid="{00000000-0005-0000-0000-000075860000}"/>
    <cellStyle name="Normal 5 25 13 2 6" xfId="34427" xr:uid="{00000000-0005-0000-0000-000076860000}"/>
    <cellStyle name="Normal 5 25 13 2 7" xfId="34428" xr:uid="{00000000-0005-0000-0000-000077860000}"/>
    <cellStyle name="Normal 5 25 13 2 8" xfId="34429" xr:uid="{00000000-0005-0000-0000-000078860000}"/>
    <cellStyle name="Normal 5 25 13 3" xfId="34430" xr:uid="{00000000-0005-0000-0000-000079860000}"/>
    <cellStyle name="Normal 5 25 13 3 2" xfId="34431" xr:uid="{00000000-0005-0000-0000-00007A860000}"/>
    <cellStyle name="Normal 5 25 13 3 3" xfId="34432" xr:uid="{00000000-0005-0000-0000-00007B860000}"/>
    <cellStyle name="Normal 5 25 13 3 4" xfId="34433" xr:uid="{00000000-0005-0000-0000-00007C860000}"/>
    <cellStyle name="Normal 5 25 13 3 5" xfId="34434" xr:uid="{00000000-0005-0000-0000-00007D860000}"/>
    <cellStyle name="Normal 5 25 13 3 6" xfId="34435" xr:uid="{00000000-0005-0000-0000-00007E860000}"/>
    <cellStyle name="Normal 5 25 13 3 7" xfId="34436" xr:uid="{00000000-0005-0000-0000-00007F860000}"/>
    <cellStyle name="Normal 5 25 13 3 8" xfId="34437" xr:uid="{00000000-0005-0000-0000-000080860000}"/>
    <cellStyle name="Normal 5 25 13 4" xfId="34438" xr:uid="{00000000-0005-0000-0000-000081860000}"/>
    <cellStyle name="Normal 5 25 13 4 2" xfId="34439" xr:uid="{00000000-0005-0000-0000-000082860000}"/>
    <cellStyle name="Normal 5 25 13 4 3" xfId="34440" xr:uid="{00000000-0005-0000-0000-000083860000}"/>
    <cellStyle name="Normal 5 25 13 4 4" xfId="34441" xr:uid="{00000000-0005-0000-0000-000084860000}"/>
    <cellStyle name="Normal 5 25 13 4 5" xfId="34442" xr:uid="{00000000-0005-0000-0000-000085860000}"/>
    <cellStyle name="Normal 5 25 13 4 6" xfId="34443" xr:uid="{00000000-0005-0000-0000-000086860000}"/>
    <cellStyle name="Normal 5 25 13 4 7" xfId="34444" xr:uid="{00000000-0005-0000-0000-000087860000}"/>
    <cellStyle name="Normal 5 25 13 4 8" xfId="34445" xr:uid="{00000000-0005-0000-0000-000088860000}"/>
    <cellStyle name="Normal 5 25 13 5" xfId="34446" xr:uid="{00000000-0005-0000-0000-000089860000}"/>
    <cellStyle name="Normal 5 25 13 5 2" xfId="34447" xr:uid="{00000000-0005-0000-0000-00008A860000}"/>
    <cellStyle name="Normal 5 25 13 5 3" xfId="34448" xr:uid="{00000000-0005-0000-0000-00008B860000}"/>
    <cellStyle name="Normal 5 25 13 5 4" xfId="34449" xr:uid="{00000000-0005-0000-0000-00008C860000}"/>
    <cellStyle name="Normal 5 25 13 5 5" xfId="34450" xr:uid="{00000000-0005-0000-0000-00008D860000}"/>
    <cellStyle name="Normal 5 25 13 5 6" xfId="34451" xr:uid="{00000000-0005-0000-0000-00008E860000}"/>
    <cellStyle name="Normal 5 25 13 5 7" xfId="34452" xr:uid="{00000000-0005-0000-0000-00008F860000}"/>
    <cellStyle name="Normal 5 25 13 5 8" xfId="34453" xr:uid="{00000000-0005-0000-0000-000090860000}"/>
    <cellStyle name="Normal 5 25 13 6" xfId="34454" xr:uid="{00000000-0005-0000-0000-000091860000}"/>
    <cellStyle name="Normal 5 25 13 7" xfId="34455" xr:uid="{00000000-0005-0000-0000-000092860000}"/>
    <cellStyle name="Normal 5 25 13 8" xfId="34456" xr:uid="{00000000-0005-0000-0000-000093860000}"/>
    <cellStyle name="Normal 5 25 13 9" xfId="34457" xr:uid="{00000000-0005-0000-0000-000094860000}"/>
    <cellStyle name="Normal 5 25 14" xfId="34458" xr:uid="{00000000-0005-0000-0000-000095860000}"/>
    <cellStyle name="Normal 5 25 14 10" xfId="34459" xr:uid="{00000000-0005-0000-0000-000096860000}"/>
    <cellStyle name="Normal 5 25 14 11" xfId="34460" xr:uid="{00000000-0005-0000-0000-000097860000}"/>
    <cellStyle name="Normal 5 25 14 12" xfId="34461" xr:uid="{00000000-0005-0000-0000-000098860000}"/>
    <cellStyle name="Normal 5 25 14 2" xfId="34462" xr:uid="{00000000-0005-0000-0000-000099860000}"/>
    <cellStyle name="Normal 5 25 14 2 2" xfId="34463" xr:uid="{00000000-0005-0000-0000-00009A860000}"/>
    <cellStyle name="Normal 5 25 14 2 3" xfId="34464" xr:uid="{00000000-0005-0000-0000-00009B860000}"/>
    <cellStyle name="Normal 5 25 14 2 4" xfId="34465" xr:uid="{00000000-0005-0000-0000-00009C860000}"/>
    <cellStyle name="Normal 5 25 14 2 5" xfId="34466" xr:uid="{00000000-0005-0000-0000-00009D860000}"/>
    <cellStyle name="Normal 5 25 14 2 6" xfId="34467" xr:uid="{00000000-0005-0000-0000-00009E860000}"/>
    <cellStyle name="Normal 5 25 14 2 7" xfId="34468" xr:uid="{00000000-0005-0000-0000-00009F860000}"/>
    <cellStyle name="Normal 5 25 14 2 8" xfId="34469" xr:uid="{00000000-0005-0000-0000-0000A0860000}"/>
    <cellStyle name="Normal 5 25 14 3" xfId="34470" xr:uid="{00000000-0005-0000-0000-0000A1860000}"/>
    <cellStyle name="Normal 5 25 14 3 2" xfId="34471" xr:uid="{00000000-0005-0000-0000-0000A2860000}"/>
    <cellStyle name="Normal 5 25 14 3 3" xfId="34472" xr:uid="{00000000-0005-0000-0000-0000A3860000}"/>
    <cellStyle name="Normal 5 25 14 3 4" xfId="34473" xr:uid="{00000000-0005-0000-0000-0000A4860000}"/>
    <cellStyle name="Normal 5 25 14 3 5" xfId="34474" xr:uid="{00000000-0005-0000-0000-0000A5860000}"/>
    <cellStyle name="Normal 5 25 14 3 6" xfId="34475" xr:uid="{00000000-0005-0000-0000-0000A6860000}"/>
    <cellStyle name="Normal 5 25 14 3 7" xfId="34476" xr:uid="{00000000-0005-0000-0000-0000A7860000}"/>
    <cellStyle name="Normal 5 25 14 3 8" xfId="34477" xr:uid="{00000000-0005-0000-0000-0000A8860000}"/>
    <cellStyle name="Normal 5 25 14 4" xfId="34478" xr:uid="{00000000-0005-0000-0000-0000A9860000}"/>
    <cellStyle name="Normal 5 25 14 4 2" xfId="34479" xr:uid="{00000000-0005-0000-0000-0000AA860000}"/>
    <cellStyle name="Normal 5 25 14 4 3" xfId="34480" xr:uid="{00000000-0005-0000-0000-0000AB860000}"/>
    <cellStyle name="Normal 5 25 14 4 4" xfId="34481" xr:uid="{00000000-0005-0000-0000-0000AC860000}"/>
    <cellStyle name="Normal 5 25 14 4 5" xfId="34482" xr:uid="{00000000-0005-0000-0000-0000AD860000}"/>
    <cellStyle name="Normal 5 25 14 4 6" xfId="34483" xr:uid="{00000000-0005-0000-0000-0000AE860000}"/>
    <cellStyle name="Normal 5 25 14 4 7" xfId="34484" xr:uid="{00000000-0005-0000-0000-0000AF860000}"/>
    <cellStyle name="Normal 5 25 14 4 8" xfId="34485" xr:uid="{00000000-0005-0000-0000-0000B0860000}"/>
    <cellStyle name="Normal 5 25 14 5" xfId="34486" xr:uid="{00000000-0005-0000-0000-0000B1860000}"/>
    <cellStyle name="Normal 5 25 14 5 2" xfId="34487" xr:uid="{00000000-0005-0000-0000-0000B2860000}"/>
    <cellStyle name="Normal 5 25 14 5 3" xfId="34488" xr:uid="{00000000-0005-0000-0000-0000B3860000}"/>
    <cellStyle name="Normal 5 25 14 5 4" xfId="34489" xr:uid="{00000000-0005-0000-0000-0000B4860000}"/>
    <cellStyle name="Normal 5 25 14 5 5" xfId="34490" xr:uid="{00000000-0005-0000-0000-0000B5860000}"/>
    <cellStyle name="Normal 5 25 14 5 6" xfId="34491" xr:uid="{00000000-0005-0000-0000-0000B6860000}"/>
    <cellStyle name="Normal 5 25 14 5 7" xfId="34492" xr:uid="{00000000-0005-0000-0000-0000B7860000}"/>
    <cellStyle name="Normal 5 25 14 5 8" xfId="34493" xr:uid="{00000000-0005-0000-0000-0000B8860000}"/>
    <cellStyle name="Normal 5 25 14 6" xfId="34494" xr:uid="{00000000-0005-0000-0000-0000B9860000}"/>
    <cellStyle name="Normal 5 25 14 7" xfId="34495" xr:uid="{00000000-0005-0000-0000-0000BA860000}"/>
    <cellStyle name="Normal 5 25 14 8" xfId="34496" xr:uid="{00000000-0005-0000-0000-0000BB860000}"/>
    <cellStyle name="Normal 5 25 14 9" xfId="34497" xr:uid="{00000000-0005-0000-0000-0000BC860000}"/>
    <cellStyle name="Normal 5 25 15" xfId="34498" xr:uid="{00000000-0005-0000-0000-0000BD860000}"/>
    <cellStyle name="Normal 5 25 15 10" xfId="34499" xr:uid="{00000000-0005-0000-0000-0000BE860000}"/>
    <cellStyle name="Normal 5 25 15 11" xfId="34500" xr:uid="{00000000-0005-0000-0000-0000BF860000}"/>
    <cellStyle name="Normal 5 25 15 12" xfId="34501" xr:uid="{00000000-0005-0000-0000-0000C0860000}"/>
    <cellStyle name="Normal 5 25 15 2" xfId="34502" xr:uid="{00000000-0005-0000-0000-0000C1860000}"/>
    <cellStyle name="Normal 5 25 15 2 2" xfId="34503" xr:uid="{00000000-0005-0000-0000-0000C2860000}"/>
    <cellStyle name="Normal 5 25 15 2 3" xfId="34504" xr:uid="{00000000-0005-0000-0000-0000C3860000}"/>
    <cellStyle name="Normal 5 25 15 2 4" xfId="34505" xr:uid="{00000000-0005-0000-0000-0000C4860000}"/>
    <cellStyle name="Normal 5 25 15 2 5" xfId="34506" xr:uid="{00000000-0005-0000-0000-0000C5860000}"/>
    <cellStyle name="Normal 5 25 15 2 6" xfId="34507" xr:uid="{00000000-0005-0000-0000-0000C6860000}"/>
    <cellStyle name="Normal 5 25 15 2 7" xfId="34508" xr:uid="{00000000-0005-0000-0000-0000C7860000}"/>
    <cellStyle name="Normal 5 25 15 2 8" xfId="34509" xr:uid="{00000000-0005-0000-0000-0000C8860000}"/>
    <cellStyle name="Normal 5 25 15 3" xfId="34510" xr:uid="{00000000-0005-0000-0000-0000C9860000}"/>
    <cellStyle name="Normal 5 25 15 3 2" xfId="34511" xr:uid="{00000000-0005-0000-0000-0000CA860000}"/>
    <cellStyle name="Normal 5 25 15 3 3" xfId="34512" xr:uid="{00000000-0005-0000-0000-0000CB860000}"/>
    <cellStyle name="Normal 5 25 15 3 4" xfId="34513" xr:uid="{00000000-0005-0000-0000-0000CC860000}"/>
    <cellStyle name="Normal 5 25 15 3 5" xfId="34514" xr:uid="{00000000-0005-0000-0000-0000CD860000}"/>
    <cellStyle name="Normal 5 25 15 3 6" xfId="34515" xr:uid="{00000000-0005-0000-0000-0000CE860000}"/>
    <cellStyle name="Normal 5 25 15 3 7" xfId="34516" xr:uid="{00000000-0005-0000-0000-0000CF860000}"/>
    <cellStyle name="Normal 5 25 15 3 8" xfId="34517" xr:uid="{00000000-0005-0000-0000-0000D0860000}"/>
    <cellStyle name="Normal 5 25 15 4" xfId="34518" xr:uid="{00000000-0005-0000-0000-0000D1860000}"/>
    <cellStyle name="Normal 5 25 15 4 2" xfId="34519" xr:uid="{00000000-0005-0000-0000-0000D2860000}"/>
    <cellStyle name="Normal 5 25 15 4 3" xfId="34520" xr:uid="{00000000-0005-0000-0000-0000D3860000}"/>
    <cellStyle name="Normal 5 25 15 4 4" xfId="34521" xr:uid="{00000000-0005-0000-0000-0000D4860000}"/>
    <cellStyle name="Normal 5 25 15 4 5" xfId="34522" xr:uid="{00000000-0005-0000-0000-0000D5860000}"/>
    <cellStyle name="Normal 5 25 15 4 6" xfId="34523" xr:uid="{00000000-0005-0000-0000-0000D6860000}"/>
    <cellStyle name="Normal 5 25 15 4 7" xfId="34524" xr:uid="{00000000-0005-0000-0000-0000D7860000}"/>
    <cellStyle name="Normal 5 25 15 4 8" xfId="34525" xr:uid="{00000000-0005-0000-0000-0000D8860000}"/>
    <cellStyle name="Normal 5 25 15 5" xfId="34526" xr:uid="{00000000-0005-0000-0000-0000D9860000}"/>
    <cellStyle name="Normal 5 25 15 5 2" xfId="34527" xr:uid="{00000000-0005-0000-0000-0000DA860000}"/>
    <cellStyle name="Normal 5 25 15 5 3" xfId="34528" xr:uid="{00000000-0005-0000-0000-0000DB860000}"/>
    <cellStyle name="Normal 5 25 15 5 4" xfId="34529" xr:uid="{00000000-0005-0000-0000-0000DC860000}"/>
    <cellStyle name="Normal 5 25 15 5 5" xfId="34530" xr:uid="{00000000-0005-0000-0000-0000DD860000}"/>
    <cellStyle name="Normal 5 25 15 5 6" xfId="34531" xr:uid="{00000000-0005-0000-0000-0000DE860000}"/>
    <cellStyle name="Normal 5 25 15 5 7" xfId="34532" xr:uid="{00000000-0005-0000-0000-0000DF860000}"/>
    <cellStyle name="Normal 5 25 15 5 8" xfId="34533" xr:uid="{00000000-0005-0000-0000-0000E0860000}"/>
    <cellStyle name="Normal 5 25 15 6" xfId="34534" xr:uid="{00000000-0005-0000-0000-0000E1860000}"/>
    <cellStyle name="Normal 5 25 15 7" xfId="34535" xr:uid="{00000000-0005-0000-0000-0000E2860000}"/>
    <cellStyle name="Normal 5 25 15 8" xfId="34536" xr:uid="{00000000-0005-0000-0000-0000E3860000}"/>
    <cellStyle name="Normal 5 25 15 9" xfId="34537" xr:uid="{00000000-0005-0000-0000-0000E4860000}"/>
    <cellStyle name="Normal 5 25 16" xfId="34538" xr:uid="{00000000-0005-0000-0000-0000E5860000}"/>
    <cellStyle name="Normal 5 25 16 10" xfId="34539" xr:uid="{00000000-0005-0000-0000-0000E6860000}"/>
    <cellStyle name="Normal 5 25 16 11" xfId="34540" xr:uid="{00000000-0005-0000-0000-0000E7860000}"/>
    <cellStyle name="Normal 5 25 16 12" xfId="34541" xr:uid="{00000000-0005-0000-0000-0000E8860000}"/>
    <cellStyle name="Normal 5 25 16 2" xfId="34542" xr:uid="{00000000-0005-0000-0000-0000E9860000}"/>
    <cellStyle name="Normal 5 25 16 2 2" xfId="34543" xr:uid="{00000000-0005-0000-0000-0000EA860000}"/>
    <cellStyle name="Normal 5 25 16 2 3" xfId="34544" xr:uid="{00000000-0005-0000-0000-0000EB860000}"/>
    <cellStyle name="Normal 5 25 16 2 4" xfId="34545" xr:uid="{00000000-0005-0000-0000-0000EC860000}"/>
    <cellStyle name="Normal 5 25 16 2 5" xfId="34546" xr:uid="{00000000-0005-0000-0000-0000ED860000}"/>
    <cellStyle name="Normal 5 25 16 2 6" xfId="34547" xr:uid="{00000000-0005-0000-0000-0000EE860000}"/>
    <cellStyle name="Normal 5 25 16 2 7" xfId="34548" xr:uid="{00000000-0005-0000-0000-0000EF860000}"/>
    <cellStyle name="Normal 5 25 16 2 8" xfId="34549" xr:uid="{00000000-0005-0000-0000-0000F0860000}"/>
    <cellStyle name="Normal 5 25 16 3" xfId="34550" xr:uid="{00000000-0005-0000-0000-0000F1860000}"/>
    <cellStyle name="Normal 5 25 16 3 2" xfId="34551" xr:uid="{00000000-0005-0000-0000-0000F2860000}"/>
    <cellStyle name="Normal 5 25 16 3 3" xfId="34552" xr:uid="{00000000-0005-0000-0000-0000F3860000}"/>
    <cellStyle name="Normal 5 25 16 3 4" xfId="34553" xr:uid="{00000000-0005-0000-0000-0000F4860000}"/>
    <cellStyle name="Normal 5 25 16 3 5" xfId="34554" xr:uid="{00000000-0005-0000-0000-0000F5860000}"/>
    <cellStyle name="Normal 5 25 16 3 6" xfId="34555" xr:uid="{00000000-0005-0000-0000-0000F6860000}"/>
    <cellStyle name="Normal 5 25 16 3 7" xfId="34556" xr:uid="{00000000-0005-0000-0000-0000F7860000}"/>
    <cellStyle name="Normal 5 25 16 3 8" xfId="34557" xr:uid="{00000000-0005-0000-0000-0000F8860000}"/>
    <cellStyle name="Normal 5 25 16 4" xfId="34558" xr:uid="{00000000-0005-0000-0000-0000F9860000}"/>
    <cellStyle name="Normal 5 25 16 4 2" xfId="34559" xr:uid="{00000000-0005-0000-0000-0000FA860000}"/>
    <cellStyle name="Normal 5 25 16 4 3" xfId="34560" xr:uid="{00000000-0005-0000-0000-0000FB860000}"/>
    <cellStyle name="Normal 5 25 16 4 4" xfId="34561" xr:uid="{00000000-0005-0000-0000-0000FC860000}"/>
    <cellStyle name="Normal 5 25 16 4 5" xfId="34562" xr:uid="{00000000-0005-0000-0000-0000FD860000}"/>
    <cellStyle name="Normal 5 25 16 4 6" xfId="34563" xr:uid="{00000000-0005-0000-0000-0000FE860000}"/>
    <cellStyle name="Normal 5 25 16 4 7" xfId="34564" xr:uid="{00000000-0005-0000-0000-0000FF860000}"/>
    <cellStyle name="Normal 5 25 16 4 8" xfId="34565" xr:uid="{00000000-0005-0000-0000-000000870000}"/>
    <cellStyle name="Normal 5 25 16 5" xfId="34566" xr:uid="{00000000-0005-0000-0000-000001870000}"/>
    <cellStyle name="Normal 5 25 16 5 2" xfId="34567" xr:uid="{00000000-0005-0000-0000-000002870000}"/>
    <cellStyle name="Normal 5 25 16 5 3" xfId="34568" xr:uid="{00000000-0005-0000-0000-000003870000}"/>
    <cellStyle name="Normal 5 25 16 5 4" xfId="34569" xr:uid="{00000000-0005-0000-0000-000004870000}"/>
    <cellStyle name="Normal 5 25 16 5 5" xfId="34570" xr:uid="{00000000-0005-0000-0000-000005870000}"/>
    <cellStyle name="Normal 5 25 16 5 6" xfId="34571" xr:uid="{00000000-0005-0000-0000-000006870000}"/>
    <cellStyle name="Normal 5 25 16 5 7" xfId="34572" xr:uid="{00000000-0005-0000-0000-000007870000}"/>
    <cellStyle name="Normal 5 25 16 5 8" xfId="34573" xr:uid="{00000000-0005-0000-0000-000008870000}"/>
    <cellStyle name="Normal 5 25 16 6" xfId="34574" xr:uid="{00000000-0005-0000-0000-000009870000}"/>
    <cellStyle name="Normal 5 25 16 7" xfId="34575" xr:uid="{00000000-0005-0000-0000-00000A870000}"/>
    <cellStyle name="Normal 5 25 16 8" xfId="34576" xr:uid="{00000000-0005-0000-0000-00000B870000}"/>
    <cellStyle name="Normal 5 25 16 9" xfId="34577" xr:uid="{00000000-0005-0000-0000-00000C870000}"/>
    <cellStyle name="Normal 5 25 17" xfId="34578" xr:uid="{00000000-0005-0000-0000-00000D870000}"/>
    <cellStyle name="Normal 5 25 17 2" xfId="34579" xr:uid="{00000000-0005-0000-0000-00000E870000}"/>
    <cellStyle name="Normal 5 25 17 3" xfId="34580" xr:uid="{00000000-0005-0000-0000-00000F870000}"/>
    <cellStyle name="Normal 5 25 17 4" xfId="34581" xr:uid="{00000000-0005-0000-0000-000010870000}"/>
    <cellStyle name="Normal 5 25 17 5" xfId="34582" xr:uid="{00000000-0005-0000-0000-000011870000}"/>
    <cellStyle name="Normal 5 25 17 6" xfId="34583" xr:uid="{00000000-0005-0000-0000-000012870000}"/>
    <cellStyle name="Normal 5 25 17 7" xfId="34584" xr:uid="{00000000-0005-0000-0000-000013870000}"/>
    <cellStyle name="Normal 5 25 17 8" xfId="34585" xr:uid="{00000000-0005-0000-0000-000014870000}"/>
    <cellStyle name="Normal 5 25 18" xfId="34586" xr:uid="{00000000-0005-0000-0000-000015870000}"/>
    <cellStyle name="Normal 5 25 18 2" xfId="34587" xr:uid="{00000000-0005-0000-0000-000016870000}"/>
    <cellStyle name="Normal 5 25 18 3" xfId="34588" xr:uid="{00000000-0005-0000-0000-000017870000}"/>
    <cellStyle name="Normal 5 25 18 4" xfId="34589" xr:uid="{00000000-0005-0000-0000-000018870000}"/>
    <cellStyle name="Normal 5 25 18 5" xfId="34590" xr:uid="{00000000-0005-0000-0000-000019870000}"/>
    <cellStyle name="Normal 5 25 18 6" xfId="34591" xr:uid="{00000000-0005-0000-0000-00001A870000}"/>
    <cellStyle name="Normal 5 25 18 7" xfId="34592" xr:uid="{00000000-0005-0000-0000-00001B870000}"/>
    <cellStyle name="Normal 5 25 18 8" xfId="34593" xr:uid="{00000000-0005-0000-0000-00001C870000}"/>
    <cellStyle name="Normal 5 25 19" xfId="34594" xr:uid="{00000000-0005-0000-0000-00001D870000}"/>
    <cellStyle name="Normal 5 25 19 2" xfId="34595" xr:uid="{00000000-0005-0000-0000-00001E870000}"/>
    <cellStyle name="Normal 5 25 19 3" xfId="34596" xr:uid="{00000000-0005-0000-0000-00001F870000}"/>
    <cellStyle name="Normal 5 25 19 4" xfId="34597" xr:uid="{00000000-0005-0000-0000-000020870000}"/>
    <cellStyle name="Normal 5 25 19 5" xfId="34598" xr:uid="{00000000-0005-0000-0000-000021870000}"/>
    <cellStyle name="Normal 5 25 19 6" xfId="34599" xr:uid="{00000000-0005-0000-0000-000022870000}"/>
    <cellStyle name="Normal 5 25 19 7" xfId="34600" xr:uid="{00000000-0005-0000-0000-000023870000}"/>
    <cellStyle name="Normal 5 25 19 8" xfId="34601" xr:uid="{00000000-0005-0000-0000-000024870000}"/>
    <cellStyle name="Normal 5 25 2" xfId="34602" xr:uid="{00000000-0005-0000-0000-000025870000}"/>
    <cellStyle name="Normal 5 25 2 10" xfId="34603" xr:uid="{00000000-0005-0000-0000-000026870000}"/>
    <cellStyle name="Normal 5 25 2 10 10" xfId="34604" xr:uid="{00000000-0005-0000-0000-000027870000}"/>
    <cellStyle name="Normal 5 25 2 10 11" xfId="34605" xr:uid="{00000000-0005-0000-0000-000028870000}"/>
    <cellStyle name="Normal 5 25 2 10 12" xfId="34606" xr:uid="{00000000-0005-0000-0000-000029870000}"/>
    <cellStyle name="Normal 5 25 2 10 2" xfId="34607" xr:uid="{00000000-0005-0000-0000-00002A870000}"/>
    <cellStyle name="Normal 5 25 2 10 2 2" xfId="34608" xr:uid="{00000000-0005-0000-0000-00002B870000}"/>
    <cellStyle name="Normal 5 25 2 10 2 3" xfId="34609" xr:uid="{00000000-0005-0000-0000-00002C870000}"/>
    <cellStyle name="Normal 5 25 2 10 2 4" xfId="34610" xr:uid="{00000000-0005-0000-0000-00002D870000}"/>
    <cellStyle name="Normal 5 25 2 10 2 5" xfId="34611" xr:uid="{00000000-0005-0000-0000-00002E870000}"/>
    <cellStyle name="Normal 5 25 2 10 2 6" xfId="34612" xr:uid="{00000000-0005-0000-0000-00002F870000}"/>
    <cellStyle name="Normal 5 25 2 10 2 7" xfId="34613" xr:uid="{00000000-0005-0000-0000-000030870000}"/>
    <cellStyle name="Normal 5 25 2 10 2 8" xfId="34614" xr:uid="{00000000-0005-0000-0000-000031870000}"/>
    <cellStyle name="Normal 5 25 2 10 3" xfId="34615" xr:uid="{00000000-0005-0000-0000-000032870000}"/>
    <cellStyle name="Normal 5 25 2 10 3 2" xfId="34616" xr:uid="{00000000-0005-0000-0000-000033870000}"/>
    <cellStyle name="Normal 5 25 2 10 3 3" xfId="34617" xr:uid="{00000000-0005-0000-0000-000034870000}"/>
    <cellStyle name="Normal 5 25 2 10 3 4" xfId="34618" xr:uid="{00000000-0005-0000-0000-000035870000}"/>
    <cellStyle name="Normal 5 25 2 10 3 5" xfId="34619" xr:uid="{00000000-0005-0000-0000-000036870000}"/>
    <cellStyle name="Normal 5 25 2 10 3 6" xfId="34620" xr:uid="{00000000-0005-0000-0000-000037870000}"/>
    <cellStyle name="Normal 5 25 2 10 3 7" xfId="34621" xr:uid="{00000000-0005-0000-0000-000038870000}"/>
    <cellStyle name="Normal 5 25 2 10 3 8" xfId="34622" xr:uid="{00000000-0005-0000-0000-000039870000}"/>
    <cellStyle name="Normal 5 25 2 10 4" xfId="34623" xr:uid="{00000000-0005-0000-0000-00003A870000}"/>
    <cellStyle name="Normal 5 25 2 10 4 2" xfId="34624" xr:uid="{00000000-0005-0000-0000-00003B870000}"/>
    <cellStyle name="Normal 5 25 2 10 4 3" xfId="34625" xr:uid="{00000000-0005-0000-0000-00003C870000}"/>
    <cellStyle name="Normal 5 25 2 10 4 4" xfId="34626" xr:uid="{00000000-0005-0000-0000-00003D870000}"/>
    <cellStyle name="Normal 5 25 2 10 4 5" xfId="34627" xr:uid="{00000000-0005-0000-0000-00003E870000}"/>
    <cellStyle name="Normal 5 25 2 10 4 6" xfId="34628" xr:uid="{00000000-0005-0000-0000-00003F870000}"/>
    <cellStyle name="Normal 5 25 2 10 4 7" xfId="34629" xr:uid="{00000000-0005-0000-0000-000040870000}"/>
    <cellStyle name="Normal 5 25 2 10 4 8" xfId="34630" xr:uid="{00000000-0005-0000-0000-000041870000}"/>
    <cellStyle name="Normal 5 25 2 10 5" xfId="34631" xr:uid="{00000000-0005-0000-0000-000042870000}"/>
    <cellStyle name="Normal 5 25 2 10 5 2" xfId="34632" xr:uid="{00000000-0005-0000-0000-000043870000}"/>
    <cellStyle name="Normal 5 25 2 10 5 3" xfId="34633" xr:uid="{00000000-0005-0000-0000-000044870000}"/>
    <cellStyle name="Normal 5 25 2 10 5 4" xfId="34634" xr:uid="{00000000-0005-0000-0000-000045870000}"/>
    <cellStyle name="Normal 5 25 2 10 5 5" xfId="34635" xr:uid="{00000000-0005-0000-0000-000046870000}"/>
    <cellStyle name="Normal 5 25 2 10 5 6" xfId="34636" xr:uid="{00000000-0005-0000-0000-000047870000}"/>
    <cellStyle name="Normal 5 25 2 10 5 7" xfId="34637" xr:uid="{00000000-0005-0000-0000-000048870000}"/>
    <cellStyle name="Normal 5 25 2 10 5 8" xfId="34638" xr:uid="{00000000-0005-0000-0000-000049870000}"/>
    <cellStyle name="Normal 5 25 2 10 6" xfId="34639" xr:uid="{00000000-0005-0000-0000-00004A870000}"/>
    <cellStyle name="Normal 5 25 2 10 7" xfId="34640" xr:uid="{00000000-0005-0000-0000-00004B870000}"/>
    <cellStyle name="Normal 5 25 2 10 8" xfId="34641" xr:uid="{00000000-0005-0000-0000-00004C870000}"/>
    <cellStyle name="Normal 5 25 2 10 9" xfId="34642" xr:uid="{00000000-0005-0000-0000-00004D870000}"/>
    <cellStyle name="Normal 5 25 2 11" xfId="34643" xr:uid="{00000000-0005-0000-0000-00004E870000}"/>
    <cellStyle name="Normal 5 25 2 11 10" xfId="34644" xr:uid="{00000000-0005-0000-0000-00004F870000}"/>
    <cellStyle name="Normal 5 25 2 11 11" xfId="34645" xr:uid="{00000000-0005-0000-0000-000050870000}"/>
    <cellStyle name="Normal 5 25 2 11 12" xfId="34646" xr:uid="{00000000-0005-0000-0000-000051870000}"/>
    <cellStyle name="Normal 5 25 2 11 2" xfId="34647" xr:uid="{00000000-0005-0000-0000-000052870000}"/>
    <cellStyle name="Normal 5 25 2 11 2 2" xfId="34648" xr:uid="{00000000-0005-0000-0000-000053870000}"/>
    <cellStyle name="Normal 5 25 2 11 2 3" xfId="34649" xr:uid="{00000000-0005-0000-0000-000054870000}"/>
    <cellStyle name="Normal 5 25 2 11 2 4" xfId="34650" xr:uid="{00000000-0005-0000-0000-000055870000}"/>
    <cellStyle name="Normal 5 25 2 11 2 5" xfId="34651" xr:uid="{00000000-0005-0000-0000-000056870000}"/>
    <cellStyle name="Normal 5 25 2 11 2 6" xfId="34652" xr:uid="{00000000-0005-0000-0000-000057870000}"/>
    <cellStyle name="Normal 5 25 2 11 2 7" xfId="34653" xr:uid="{00000000-0005-0000-0000-000058870000}"/>
    <cellStyle name="Normal 5 25 2 11 2 8" xfId="34654" xr:uid="{00000000-0005-0000-0000-000059870000}"/>
    <cellStyle name="Normal 5 25 2 11 3" xfId="34655" xr:uid="{00000000-0005-0000-0000-00005A870000}"/>
    <cellStyle name="Normal 5 25 2 11 3 2" xfId="34656" xr:uid="{00000000-0005-0000-0000-00005B870000}"/>
    <cellStyle name="Normal 5 25 2 11 3 3" xfId="34657" xr:uid="{00000000-0005-0000-0000-00005C870000}"/>
    <cellStyle name="Normal 5 25 2 11 3 4" xfId="34658" xr:uid="{00000000-0005-0000-0000-00005D870000}"/>
    <cellStyle name="Normal 5 25 2 11 3 5" xfId="34659" xr:uid="{00000000-0005-0000-0000-00005E870000}"/>
    <cellStyle name="Normal 5 25 2 11 3 6" xfId="34660" xr:uid="{00000000-0005-0000-0000-00005F870000}"/>
    <cellStyle name="Normal 5 25 2 11 3 7" xfId="34661" xr:uid="{00000000-0005-0000-0000-000060870000}"/>
    <cellStyle name="Normal 5 25 2 11 3 8" xfId="34662" xr:uid="{00000000-0005-0000-0000-000061870000}"/>
    <cellStyle name="Normal 5 25 2 11 4" xfId="34663" xr:uid="{00000000-0005-0000-0000-000062870000}"/>
    <cellStyle name="Normal 5 25 2 11 4 2" xfId="34664" xr:uid="{00000000-0005-0000-0000-000063870000}"/>
    <cellStyle name="Normal 5 25 2 11 4 3" xfId="34665" xr:uid="{00000000-0005-0000-0000-000064870000}"/>
    <cellStyle name="Normal 5 25 2 11 4 4" xfId="34666" xr:uid="{00000000-0005-0000-0000-000065870000}"/>
    <cellStyle name="Normal 5 25 2 11 4 5" xfId="34667" xr:uid="{00000000-0005-0000-0000-000066870000}"/>
    <cellStyle name="Normal 5 25 2 11 4 6" xfId="34668" xr:uid="{00000000-0005-0000-0000-000067870000}"/>
    <cellStyle name="Normal 5 25 2 11 4 7" xfId="34669" xr:uid="{00000000-0005-0000-0000-000068870000}"/>
    <cellStyle name="Normal 5 25 2 11 4 8" xfId="34670" xr:uid="{00000000-0005-0000-0000-000069870000}"/>
    <cellStyle name="Normal 5 25 2 11 5" xfId="34671" xr:uid="{00000000-0005-0000-0000-00006A870000}"/>
    <cellStyle name="Normal 5 25 2 11 5 2" xfId="34672" xr:uid="{00000000-0005-0000-0000-00006B870000}"/>
    <cellStyle name="Normal 5 25 2 11 5 3" xfId="34673" xr:uid="{00000000-0005-0000-0000-00006C870000}"/>
    <cellStyle name="Normal 5 25 2 11 5 4" xfId="34674" xr:uid="{00000000-0005-0000-0000-00006D870000}"/>
    <cellStyle name="Normal 5 25 2 11 5 5" xfId="34675" xr:uid="{00000000-0005-0000-0000-00006E870000}"/>
    <cellStyle name="Normal 5 25 2 11 5 6" xfId="34676" xr:uid="{00000000-0005-0000-0000-00006F870000}"/>
    <cellStyle name="Normal 5 25 2 11 5 7" xfId="34677" xr:uid="{00000000-0005-0000-0000-000070870000}"/>
    <cellStyle name="Normal 5 25 2 11 5 8" xfId="34678" xr:uid="{00000000-0005-0000-0000-000071870000}"/>
    <cellStyle name="Normal 5 25 2 11 6" xfId="34679" xr:uid="{00000000-0005-0000-0000-000072870000}"/>
    <cellStyle name="Normal 5 25 2 11 7" xfId="34680" xr:uid="{00000000-0005-0000-0000-000073870000}"/>
    <cellStyle name="Normal 5 25 2 11 8" xfId="34681" xr:uid="{00000000-0005-0000-0000-000074870000}"/>
    <cellStyle name="Normal 5 25 2 11 9" xfId="34682" xr:uid="{00000000-0005-0000-0000-000075870000}"/>
    <cellStyle name="Normal 5 25 2 12" xfId="34683" xr:uid="{00000000-0005-0000-0000-000076870000}"/>
    <cellStyle name="Normal 5 25 2 12 10" xfId="34684" xr:uid="{00000000-0005-0000-0000-000077870000}"/>
    <cellStyle name="Normal 5 25 2 12 11" xfId="34685" xr:uid="{00000000-0005-0000-0000-000078870000}"/>
    <cellStyle name="Normal 5 25 2 12 12" xfId="34686" xr:uid="{00000000-0005-0000-0000-000079870000}"/>
    <cellStyle name="Normal 5 25 2 12 2" xfId="34687" xr:uid="{00000000-0005-0000-0000-00007A870000}"/>
    <cellStyle name="Normal 5 25 2 12 2 2" xfId="34688" xr:uid="{00000000-0005-0000-0000-00007B870000}"/>
    <cellStyle name="Normal 5 25 2 12 2 3" xfId="34689" xr:uid="{00000000-0005-0000-0000-00007C870000}"/>
    <cellStyle name="Normal 5 25 2 12 2 4" xfId="34690" xr:uid="{00000000-0005-0000-0000-00007D870000}"/>
    <cellStyle name="Normal 5 25 2 12 2 5" xfId="34691" xr:uid="{00000000-0005-0000-0000-00007E870000}"/>
    <cellStyle name="Normal 5 25 2 12 2 6" xfId="34692" xr:uid="{00000000-0005-0000-0000-00007F870000}"/>
    <cellStyle name="Normal 5 25 2 12 2 7" xfId="34693" xr:uid="{00000000-0005-0000-0000-000080870000}"/>
    <cellStyle name="Normal 5 25 2 12 2 8" xfId="34694" xr:uid="{00000000-0005-0000-0000-000081870000}"/>
    <cellStyle name="Normal 5 25 2 12 3" xfId="34695" xr:uid="{00000000-0005-0000-0000-000082870000}"/>
    <cellStyle name="Normal 5 25 2 12 3 2" xfId="34696" xr:uid="{00000000-0005-0000-0000-000083870000}"/>
    <cellStyle name="Normal 5 25 2 12 3 3" xfId="34697" xr:uid="{00000000-0005-0000-0000-000084870000}"/>
    <cellStyle name="Normal 5 25 2 12 3 4" xfId="34698" xr:uid="{00000000-0005-0000-0000-000085870000}"/>
    <cellStyle name="Normal 5 25 2 12 3 5" xfId="34699" xr:uid="{00000000-0005-0000-0000-000086870000}"/>
    <cellStyle name="Normal 5 25 2 12 3 6" xfId="34700" xr:uid="{00000000-0005-0000-0000-000087870000}"/>
    <cellStyle name="Normal 5 25 2 12 3 7" xfId="34701" xr:uid="{00000000-0005-0000-0000-000088870000}"/>
    <cellStyle name="Normal 5 25 2 12 3 8" xfId="34702" xr:uid="{00000000-0005-0000-0000-000089870000}"/>
    <cellStyle name="Normal 5 25 2 12 4" xfId="34703" xr:uid="{00000000-0005-0000-0000-00008A870000}"/>
    <cellStyle name="Normal 5 25 2 12 4 2" xfId="34704" xr:uid="{00000000-0005-0000-0000-00008B870000}"/>
    <cellStyle name="Normal 5 25 2 12 4 3" xfId="34705" xr:uid="{00000000-0005-0000-0000-00008C870000}"/>
    <cellStyle name="Normal 5 25 2 12 4 4" xfId="34706" xr:uid="{00000000-0005-0000-0000-00008D870000}"/>
    <cellStyle name="Normal 5 25 2 12 4 5" xfId="34707" xr:uid="{00000000-0005-0000-0000-00008E870000}"/>
    <cellStyle name="Normal 5 25 2 12 4 6" xfId="34708" xr:uid="{00000000-0005-0000-0000-00008F870000}"/>
    <cellStyle name="Normal 5 25 2 12 4 7" xfId="34709" xr:uid="{00000000-0005-0000-0000-000090870000}"/>
    <cellStyle name="Normal 5 25 2 12 4 8" xfId="34710" xr:uid="{00000000-0005-0000-0000-000091870000}"/>
    <cellStyle name="Normal 5 25 2 12 5" xfId="34711" xr:uid="{00000000-0005-0000-0000-000092870000}"/>
    <cellStyle name="Normal 5 25 2 12 5 2" xfId="34712" xr:uid="{00000000-0005-0000-0000-000093870000}"/>
    <cellStyle name="Normal 5 25 2 12 5 3" xfId="34713" xr:uid="{00000000-0005-0000-0000-000094870000}"/>
    <cellStyle name="Normal 5 25 2 12 5 4" xfId="34714" xr:uid="{00000000-0005-0000-0000-000095870000}"/>
    <cellStyle name="Normal 5 25 2 12 5 5" xfId="34715" xr:uid="{00000000-0005-0000-0000-000096870000}"/>
    <cellStyle name="Normal 5 25 2 12 5 6" xfId="34716" xr:uid="{00000000-0005-0000-0000-000097870000}"/>
    <cellStyle name="Normal 5 25 2 12 5 7" xfId="34717" xr:uid="{00000000-0005-0000-0000-000098870000}"/>
    <cellStyle name="Normal 5 25 2 12 5 8" xfId="34718" xr:uid="{00000000-0005-0000-0000-000099870000}"/>
    <cellStyle name="Normal 5 25 2 12 6" xfId="34719" xr:uid="{00000000-0005-0000-0000-00009A870000}"/>
    <cellStyle name="Normal 5 25 2 12 7" xfId="34720" xr:uid="{00000000-0005-0000-0000-00009B870000}"/>
    <cellStyle name="Normal 5 25 2 12 8" xfId="34721" xr:uid="{00000000-0005-0000-0000-00009C870000}"/>
    <cellStyle name="Normal 5 25 2 12 9" xfId="34722" xr:uid="{00000000-0005-0000-0000-00009D870000}"/>
    <cellStyle name="Normal 5 25 2 13" xfId="34723" xr:uid="{00000000-0005-0000-0000-00009E870000}"/>
    <cellStyle name="Normal 5 25 2 13 10" xfId="34724" xr:uid="{00000000-0005-0000-0000-00009F870000}"/>
    <cellStyle name="Normal 5 25 2 13 11" xfId="34725" xr:uid="{00000000-0005-0000-0000-0000A0870000}"/>
    <cellStyle name="Normal 5 25 2 13 12" xfId="34726" xr:uid="{00000000-0005-0000-0000-0000A1870000}"/>
    <cellStyle name="Normal 5 25 2 13 2" xfId="34727" xr:uid="{00000000-0005-0000-0000-0000A2870000}"/>
    <cellStyle name="Normal 5 25 2 13 2 2" xfId="34728" xr:uid="{00000000-0005-0000-0000-0000A3870000}"/>
    <cellStyle name="Normal 5 25 2 13 2 3" xfId="34729" xr:uid="{00000000-0005-0000-0000-0000A4870000}"/>
    <cellStyle name="Normal 5 25 2 13 2 4" xfId="34730" xr:uid="{00000000-0005-0000-0000-0000A5870000}"/>
    <cellStyle name="Normal 5 25 2 13 2 5" xfId="34731" xr:uid="{00000000-0005-0000-0000-0000A6870000}"/>
    <cellStyle name="Normal 5 25 2 13 2 6" xfId="34732" xr:uid="{00000000-0005-0000-0000-0000A7870000}"/>
    <cellStyle name="Normal 5 25 2 13 2 7" xfId="34733" xr:uid="{00000000-0005-0000-0000-0000A8870000}"/>
    <cellStyle name="Normal 5 25 2 13 2 8" xfId="34734" xr:uid="{00000000-0005-0000-0000-0000A9870000}"/>
    <cellStyle name="Normal 5 25 2 13 3" xfId="34735" xr:uid="{00000000-0005-0000-0000-0000AA870000}"/>
    <cellStyle name="Normal 5 25 2 13 3 2" xfId="34736" xr:uid="{00000000-0005-0000-0000-0000AB870000}"/>
    <cellStyle name="Normal 5 25 2 13 3 3" xfId="34737" xr:uid="{00000000-0005-0000-0000-0000AC870000}"/>
    <cellStyle name="Normal 5 25 2 13 3 4" xfId="34738" xr:uid="{00000000-0005-0000-0000-0000AD870000}"/>
    <cellStyle name="Normal 5 25 2 13 3 5" xfId="34739" xr:uid="{00000000-0005-0000-0000-0000AE870000}"/>
    <cellStyle name="Normal 5 25 2 13 3 6" xfId="34740" xr:uid="{00000000-0005-0000-0000-0000AF870000}"/>
    <cellStyle name="Normal 5 25 2 13 3 7" xfId="34741" xr:uid="{00000000-0005-0000-0000-0000B0870000}"/>
    <cellStyle name="Normal 5 25 2 13 3 8" xfId="34742" xr:uid="{00000000-0005-0000-0000-0000B1870000}"/>
    <cellStyle name="Normal 5 25 2 13 4" xfId="34743" xr:uid="{00000000-0005-0000-0000-0000B2870000}"/>
    <cellStyle name="Normal 5 25 2 13 4 2" xfId="34744" xr:uid="{00000000-0005-0000-0000-0000B3870000}"/>
    <cellStyle name="Normal 5 25 2 13 4 3" xfId="34745" xr:uid="{00000000-0005-0000-0000-0000B4870000}"/>
    <cellStyle name="Normal 5 25 2 13 4 4" xfId="34746" xr:uid="{00000000-0005-0000-0000-0000B5870000}"/>
    <cellStyle name="Normal 5 25 2 13 4 5" xfId="34747" xr:uid="{00000000-0005-0000-0000-0000B6870000}"/>
    <cellStyle name="Normal 5 25 2 13 4 6" xfId="34748" xr:uid="{00000000-0005-0000-0000-0000B7870000}"/>
    <cellStyle name="Normal 5 25 2 13 4 7" xfId="34749" xr:uid="{00000000-0005-0000-0000-0000B8870000}"/>
    <cellStyle name="Normal 5 25 2 13 4 8" xfId="34750" xr:uid="{00000000-0005-0000-0000-0000B9870000}"/>
    <cellStyle name="Normal 5 25 2 13 5" xfId="34751" xr:uid="{00000000-0005-0000-0000-0000BA870000}"/>
    <cellStyle name="Normal 5 25 2 13 5 2" xfId="34752" xr:uid="{00000000-0005-0000-0000-0000BB870000}"/>
    <cellStyle name="Normal 5 25 2 13 5 3" xfId="34753" xr:uid="{00000000-0005-0000-0000-0000BC870000}"/>
    <cellStyle name="Normal 5 25 2 13 5 4" xfId="34754" xr:uid="{00000000-0005-0000-0000-0000BD870000}"/>
    <cellStyle name="Normal 5 25 2 13 5 5" xfId="34755" xr:uid="{00000000-0005-0000-0000-0000BE870000}"/>
    <cellStyle name="Normal 5 25 2 13 5 6" xfId="34756" xr:uid="{00000000-0005-0000-0000-0000BF870000}"/>
    <cellStyle name="Normal 5 25 2 13 5 7" xfId="34757" xr:uid="{00000000-0005-0000-0000-0000C0870000}"/>
    <cellStyle name="Normal 5 25 2 13 5 8" xfId="34758" xr:uid="{00000000-0005-0000-0000-0000C1870000}"/>
    <cellStyle name="Normal 5 25 2 13 6" xfId="34759" xr:uid="{00000000-0005-0000-0000-0000C2870000}"/>
    <cellStyle name="Normal 5 25 2 13 7" xfId="34760" xr:uid="{00000000-0005-0000-0000-0000C3870000}"/>
    <cellStyle name="Normal 5 25 2 13 8" xfId="34761" xr:uid="{00000000-0005-0000-0000-0000C4870000}"/>
    <cellStyle name="Normal 5 25 2 13 9" xfId="34762" xr:uid="{00000000-0005-0000-0000-0000C5870000}"/>
    <cellStyle name="Normal 5 25 2 14" xfId="34763" xr:uid="{00000000-0005-0000-0000-0000C6870000}"/>
    <cellStyle name="Normal 5 25 2 14 2" xfId="34764" xr:uid="{00000000-0005-0000-0000-0000C7870000}"/>
    <cellStyle name="Normal 5 25 2 14 3" xfId="34765" xr:uid="{00000000-0005-0000-0000-0000C8870000}"/>
    <cellStyle name="Normal 5 25 2 14 4" xfId="34766" xr:uid="{00000000-0005-0000-0000-0000C9870000}"/>
    <cellStyle name="Normal 5 25 2 14 5" xfId="34767" xr:uid="{00000000-0005-0000-0000-0000CA870000}"/>
    <cellStyle name="Normal 5 25 2 14 6" xfId="34768" xr:uid="{00000000-0005-0000-0000-0000CB870000}"/>
    <cellStyle name="Normal 5 25 2 14 7" xfId="34769" xr:uid="{00000000-0005-0000-0000-0000CC870000}"/>
    <cellStyle name="Normal 5 25 2 14 8" xfId="34770" xr:uid="{00000000-0005-0000-0000-0000CD870000}"/>
    <cellStyle name="Normal 5 25 2 15" xfId="34771" xr:uid="{00000000-0005-0000-0000-0000CE870000}"/>
    <cellStyle name="Normal 5 25 2 15 2" xfId="34772" xr:uid="{00000000-0005-0000-0000-0000CF870000}"/>
    <cellStyle name="Normal 5 25 2 15 3" xfId="34773" xr:uid="{00000000-0005-0000-0000-0000D0870000}"/>
    <cellStyle name="Normal 5 25 2 15 4" xfId="34774" xr:uid="{00000000-0005-0000-0000-0000D1870000}"/>
    <cellStyle name="Normal 5 25 2 15 5" xfId="34775" xr:uid="{00000000-0005-0000-0000-0000D2870000}"/>
    <cellStyle name="Normal 5 25 2 15 6" xfId="34776" xr:uid="{00000000-0005-0000-0000-0000D3870000}"/>
    <cellStyle name="Normal 5 25 2 15 7" xfId="34777" xr:uid="{00000000-0005-0000-0000-0000D4870000}"/>
    <cellStyle name="Normal 5 25 2 15 8" xfId="34778" xr:uid="{00000000-0005-0000-0000-0000D5870000}"/>
    <cellStyle name="Normal 5 25 2 16" xfId="34779" xr:uid="{00000000-0005-0000-0000-0000D6870000}"/>
    <cellStyle name="Normal 5 25 2 16 2" xfId="34780" xr:uid="{00000000-0005-0000-0000-0000D7870000}"/>
    <cellStyle name="Normal 5 25 2 16 3" xfId="34781" xr:uid="{00000000-0005-0000-0000-0000D8870000}"/>
    <cellStyle name="Normal 5 25 2 16 4" xfId="34782" xr:uid="{00000000-0005-0000-0000-0000D9870000}"/>
    <cellStyle name="Normal 5 25 2 16 5" xfId="34783" xr:uid="{00000000-0005-0000-0000-0000DA870000}"/>
    <cellStyle name="Normal 5 25 2 16 6" xfId="34784" xr:uid="{00000000-0005-0000-0000-0000DB870000}"/>
    <cellStyle name="Normal 5 25 2 16 7" xfId="34785" xr:uid="{00000000-0005-0000-0000-0000DC870000}"/>
    <cellStyle name="Normal 5 25 2 16 8" xfId="34786" xr:uid="{00000000-0005-0000-0000-0000DD870000}"/>
    <cellStyle name="Normal 5 25 2 17" xfId="34787" xr:uid="{00000000-0005-0000-0000-0000DE870000}"/>
    <cellStyle name="Normal 5 25 2 17 2" xfId="34788" xr:uid="{00000000-0005-0000-0000-0000DF870000}"/>
    <cellStyle name="Normal 5 25 2 17 3" xfId="34789" xr:uid="{00000000-0005-0000-0000-0000E0870000}"/>
    <cellStyle name="Normal 5 25 2 17 4" xfId="34790" xr:uid="{00000000-0005-0000-0000-0000E1870000}"/>
    <cellStyle name="Normal 5 25 2 17 5" xfId="34791" xr:uid="{00000000-0005-0000-0000-0000E2870000}"/>
    <cellStyle name="Normal 5 25 2 17 6" xfId="34792" xr:uid="{00000000-0005-0000-0000-0000E3870000}"/>
    <cellStyle name="Normal 5 25 2 17 7" xfId="34793" xr:uid="{00000000-0005-0000-0000-0000E4870000}"/>
    <cellStyle name="Normal 5 25 2 17 8" xfId="34794" xr:uid="{00000000-0005-0000-0000-0000E5870000}"/>
    <cellStyle name="Normal 5 25 2 18" xfId="34795" xr:uid="{00000000-0005-0000-0000-0000E6870000}"/>
    <cellStyle name="Normal 5 25 2 19" xfId="34796" xr:uid="{00000000-0005-0000-0000-0000E7870000}"/>
    <cellStyle name="Normal 5 25 2 2" xfId="34797" xr:uid="{00000000-0005-0000-0000-0000E8870000}"/>
    <cellStyle name="Normal 5 25 2 2 10" xfId="34798" xr:uid="{00000000-0005-0000-0000-0000E9870000}"/>
    <cellStyle name="Normal 5 25 2 2 11" xfId="34799" xr:uid="{00000000-0005-0000-0000-0000EA870000}"/>
    <cellStyle name="Normal 5 25 2 2 12" xfId="34800" xr:uid="{00000000-0005-0000-0000-0000EB870000}"/>
    <cellStyle name="Normal 5 25 2 2 2" xfId="34801" xr:uid="{00000000-0005-0000-0000-0000EC870000}"/>
    <cellStyle name="Normal 5 25 2 2 2 2" xfId="34802" xr:uid="{00000000-0005-0000-0000-0000ED870000}"/>
    <cellStyle name="Normal 5 25 2 2 2 3" xfId="34803" xr:uid="{00000000-0005-0000-0000-0000EE870000}"/>
    <cellStyle name="Normal 5 25 2 2 2 4" xfId="34804" xr:uid="{00000000-0005-0000-0000-0000EF870000}"/>
    <cellStyle name="Normal 5 25 2 2 2 5" xfId="34805" xr:uid="{00000000-0005-0000-0000-0000F0870000}"/>
    <cellStyle name="Normal 5 25 2 2 2 6" xfId="34806" xr:uid="{00000000-0005-0000-0000-0000F1870000}"/>
    <cellStyle name="Normal 5 25 2 2 2 7" xfId="34807" xr:uid="{00000000-0005-0000-0000-0000F2870000}"/>
    <cellStyle name="Normal 5 25 2 2 2 8" xfId="34808" xr:uid="{00000000-0005-0000-0000-0000F3870000}"/>
    <cellStyle name="Normal 5 25 2 2 3" xfId="34809" xr:uid="{00000000-0005-0000-0000-0000F4870000}"/>
    <cellStyle name="Normal 5 25 2 2 3 2" xfId="34810" xr:uid="{00000000-0005-0000-0000-0000F5870000}"/>
    <cellStyle name="Normal 5 25 2 2 3 3" xfId="34811" xr:uid="{00000000-0005-0000-0000-0000F6870000}"/>
    <cellStyle name="Normal 5 25 2 2 3 4" xfId="34812" xr:uid="{00000000-0005-0000-0000-0000F7870000}"/>
    <cellStyle name="Normal 5 25 2 2 3 5" xfId="34813" xr:uid="{00000000-0005-0000-0000-0000F8870000}"/>
    <cellStyle name="Normal 5 25 2 2 3 6" xfId="34814" xr:uid="{00000000-0005-0000-0000-0000F9870000}"/>
    <cellStyle name="Normal 5 25 2 2 3 7" xfId="34815" xr:uid="{00000000-0005-0000-0000-0000FA870000}"/>
    <cellStyle name="Normal 5 25 2 2 3 8" xfId="34816" xr:uid="{00000000-0005-0000-0000-0000FB870000}"/>
    <cellStyle name="Normal 5 25 2 2 4" xfId="34817" xr:uid="{00000000-0005-0000-0000-0000FC870000}"/>
    <cellStyle name="Normal 5 25 2 2 4 2" xfId="34818" xr:uid="{00000000-0005-0000-0000-0000FD870000}"/>
    <cellStyle name="Normal 5 25 2 2 4 3" xfId="34819" xr:uid="{00000000-0005-0000-0000-0000FE870000}"/>
    <cellStyle name="Normal 5 25 2 2 4 4" xfId="34820" xr:uid="{00000000-0005-0000-0000-0000FF870000}"/>
    <cellStyle name="Normal 5 25 2 2 4 5" xfId="34821" xr:uid="{00000000-0005-0000-0000-000000880000}"/>
    <cellStyle name="Normal 5 25 2 2 4 6" xfId="34822" xr:uid="{00000000-0005-0000-0000-000001880000}"/>
    <cellStyle name="Normal 5 25 2 2 4 7" xfId="34823" xr:uid="{00000000-0005-0000-0000-000002880000}"/>
    <cellStyle name="Normal 5 25 2 2 4 8" xfId="34824" xr:uid="{00000000-0005-0000-0000-000003880000}"/>
    <cellStyle name="Normal 5 25 2 2 5" xfId="34825" xr:uid="{00000000-0005-0000-0000-000004880000}"/>
    <cellStyle name="Normal 5 25 2 2 5 2" xfId="34826" xr:uid="{00000000-0005-0000-0000-000005880000}"/>
    <cellStyle name="Normal 5 25 2 2 5 3" xfId="34827" xr:uid="{00000000-0005-0000-0000-000006880000}"/>
    <cellStyle name="Normal 5 25 2 2 5 4" xfId="34828" xr:uid="{00000000-0005-0000-0000-000007880000}"/>
    <cellStyle name="Normal 5 25 2 2 5 5" xfId="34829" xr:uid="{00000000-0005-0000-0000-000008880000}"/>
    <cellStyle name="Normal 5 25 2 2 5 6" xfId="34830" xr:uid="{00000000-0005-0000-0000-000009880000}"/>
    <cellStyle name="Normal 5 25 2 2 5 7" xfId="34831" xr:uid="{00000000-0005-0000-0000-00000A880000}"/>
    <cellStyle name="Normal 5 25 2 2 5 8" xfId="34832" xr:uid="{00000000-0005-0000-0000-00000B880000}"/>
    <cellStyle name="Normal 5 25 2 2 6" xfId="34833" xr:uid="{00000000-0005-0000-0000-00000C880000}"/>
    <cellStyle name="Normal 5 25 2 2 7" xfId="34834" xr:uid="{00000000-0005-0000-0000-00000D880000}"/>
    <cellStyle name="Normal 5 25 2 2 8" xfId="34835" xr:uid="{00000000-0005-0000-0000-00000E880000}"/>
    <cellStyle name="Normal 5 25 2 2 9" xfId="34836" xr:uid="{00000000-0005-0000-0000-00000F880000}"/>
    <cellStyle name="Normal 5 25 2 20" xfId="34837" xr:uid="{00000000-0005-0000-0000-000010880000}"/>
    <cellStyle name="Normal 5 25 2 21" xfId="34838" xr:uid="{00000000-0005-0000-0000-000011880000}"/>
    <cellStyle name="Normal 5 25 2 22" xfId="34839" xr:uid="{00000000-0005-0000-0000-000012880000}"/>
    <cellStyle name="Normal 5 25 2 23" xfId="34840" xr:uid="{00000000-0005-0000-0000-000013880000}"/>
    <cellStyle name="Normal 5 25 2 24" xfId="34841" xr:uid="{00000000-0005-0000-0000-000014880000}"/>
    <cellStyle name="Normal 5 25 2 3" xfId="34842" xr:uid="{00000000-0005-0000-0000-000015880000}"/>
    <cellStyle name="Normal 5 25 2 3 10" xfId="34843" xr:uid="{00000000-0005-0000-0000-000016880000}"/>
    <cellStyle name="Normal 5 25 2 3 11" xfId="34844" xr:uid="{00000000-0005-0000-0000-000017880000}"/>
    <cellStyle name="Normal 5 25 2 3 12" xfId="34845" xr:uid="{00000000-0005-0000-0000-000018880000}"/>
    <cellStyle name="Normal 5 25 2 3 2" xfId="34846" xr:uid="{00000000-0005-0000-0000-000019880000}"/>
    <cellStyle name="Normal 5 25 2 3 2 2" xfId="34847" xr:uid="{00000000-0005-0000-0000-00001A880000}"/>
    <cellStyle name="Normal 5 25 2 3 2 3" xfId="34848" xr:uid="{00000000-0005-0000-0000-00001B880000}"/>
    <cellStyle name="Normal 5 25 2 3 2 4" xfId="34849" xr:uid="{00000000-0005-0000-0000-00001C880000}"/>
    <cellStyle name="Normal 5 25 2 3 2 5" xfId="34850" xr:uid="{00000000-0005-0000-0000-00001D880000}"/>
    <cellStyle name="Normal 5 25 2 3 2 6" xfId="34851" xr:uid="{00000000-0005-0000-0000-00001E880000}"/>
    <cellStyle name="Normal 5 25 2 3 2 7" xfId="34852" xr:uid="{00000000-0005-0000-0000-00001F880000}"/>
    <cellStyle name="Normal 5 25 2 3 2 8" xfId="34853" xr:uid="{00000000-0005-0000-0000-000020880000}"/>
    <cellStyle name="Normal 5 25 2 3 3" xfId="34854" xr:uid="{00000000-0005-0000-0000-000021880000}"/>
    <cellStyle name="Normal 5 25 2 3 3 2" xfId="34855" xr:uid="{00000000-0005-0000-0000-000022880000}"/>
    <cellStyle name="Normal 5 25 2 3 3 3" xfId="34856" xr:uid="{00000000-0005-0000-0000-000023880000}"/>
    <cellStyle name="Normal 5 25 2 3 3 4" xfId="34857" xr:uid="{00000000-0005-0000-0000-000024880000}"/>
    <cellStyle name="Normal 5 25 2 3 3 5" xfId="34858" xr:uid="{00000000-0005-0000-0000-000025880000}"/>
    <cellStyle name="Normal 5 25 2 3 3 6" xfId="34859" xr:uid="{00000000-0005-0000-0000-000026880000}"/>
    <cellStyle name="Normal 5 25 2 3 3 7" xfId="34860" xr:uid="{00000000-0005-0000-0000-000027880000}"/>
    <cellStyle name="Normal 5 25 2 3 3 8" xfId="34861" xr:uid="{00000000-0005-0000-0000-000028880000}"/>
    <cellStyle name="Normal 5 25 2 3 4" xfId="34862" xr:uid="{00000000-0005-0000-0000-000029880000}"/>
    <cellStyle name="Normal 5 25 2 3 4 2" xfId="34863" xr:uid="{00000000-0005-0000-0000-00002A880000}"/>
    <cellStyle name="Normal 5 25 2 3 4 3" xfId="34864" xr:uid="{00000000-0005-0000-0000-00002B880000}"/>
    <cellStyle name="Normal 5 25 2 3 4 4" xfId="34865" xr:uid="{00000000-0005-0000-0000-00002C880000}"/>
    <cellStyle name="Normal 5 25 2 3 4 5" xfId="34866" xr:uid="{00000000-0005-0000-0000-00002D880000}"/>
    <cellStyle name="Normal 5 25 2 3 4 6" xfId="34867" xr:uid="{00000000-0005-0000-0000-00002E880000}"/>
    <cellStyle name="Normal 5 25 2 3 4 7" xfId="34868" xr:uid="{00000000-0005-0000-0000-00002F880000}"/>
    <cellStyle name="Normal 5 25 2 3 4 8" xfId="34869" xr:uid="{00000000-0005-0000-0000-000030880000}"/>
    <cellStyle name="Normal 5 25 2 3 5" xfId="34870" xr:uid="{00000000-0005-0000-0000-000031880000}"/>
    <cellStyle name="Normal 5 25 2 3 5 2" xfId="34871" xr:uid="{00000000-0005-0000-0000-000032880000}"/>
    <cellStyle name="Normal 5 25 2 3 5 3" xfId="34872" xr:uid="{00000000-0005-0000-0000-000033880000}"/>
    <cellStyle name="Normal 5 25 2 3 5 4" xfId="34873" xr:uid="{00000000-0005-0000-0000-000034880000}"/>
    <cellStyle name="Normal 5 25 2 3 5 5" xfId="34874" xr:uid="{00000000-0005-0000-0000-000035880000}"/>
    <cellStyle name="Normal 5 25 2 3 5 6" xfId="34875" xr:uid="{00000000-0005-0000-0000-000036880000}"/>
    <cellStyle name="Normal 5 25 2 3 5 7" xfId="34876" xr:uid="{00000000-0005-0000-0000-000037880000}"/>
    <cellStyle name="Normal 5 25 2 3 5 8" xfId="34877" xr:uid="{00000000-0005-0000-0000-000038880000}"/>
    <cellStyle name="Normal 5 25 2 3 6" xfId="34878" xr:uid="{00000000-0005-0000-0000-000039880000}"/>
    <cellStyle name="Normal 5 25 2 3 7" xfId="34879" xr:uid="{00000000-0005-0000-0000-00003A880000}"/>
    <cellStyle name="Normal 5 25 2 3 8" xfId="34880" xr:uid="{00000000-0005-0000-0000-00003B880000}"/>
    <cellStyle name="Normal 5 25 2 3 9" xfId="34881" xr:uid="{00000000-0005-0000-0000-00003C880000}"/>
    <cellStyle name="Normal 5 25 2 4" xfId="34882" xr:uid="{00000000-0005-0000-0000-00003D880000}"/>
    <cellStyle name="Normal 5 25 2 4 10" xfId="34883" xr:uid="{00000000-0005-0000-0000-00003E880000}"/>
    <cellStyle name="Normal 5 25 2 4 11" xfId="34884" xr:uid="{00000000-0005-0000-0000-00003F880000}"/>
    <cellStyle name="Normal 5 25 2 4 12" xfId="34885" xr:uid="{00000000-0005-0000-0000-000040880000}"/>
    <cellStyle name="Normal 5 25 2 4 2" xfId="34886" xr:uid="{00000000-0005-0000-0000-000041880000}"/>
    <cellStyle name="Normal 5 25 2 4 2 2" xfId="34887" xr:uid="{00000000-0005-0000-0000-000042880000}"/>
    <cellStyle name="Normal 5 25 2 4 2 3" xfId="34888" xr:uid="{00000000-0005-0000-0000-000043880000}"/>
    <cellStyle name="Normal 5 25 2 4 2 4" xfId="34889" xr:uid="{00000000-0005-0000-0000-000044880000}"/>
    <cellStyle name="Normal 5 25 2 4 2 5" xfId="34890" xr:uid="{00000000-0005-0000-0000-000045880000}"/>
    <cellStyle name="Normal 5 25 2 4 2 6" xfId="34891" xr:uid="{00000000-0005-0000-0000-000046880000}"/>
    <cellStyle name="Normal 5 25 2 4 2 7" xfId="34892" xr:uid="{00000000-0005-0000-0000-000047880000}"/>
    <cellStyle name="Normal 5 25 2 4 2 8" xfId="34893" xr:uid="{00000000-0005-0000-0000-000048880000}"/>
    <cellStyle name="Normal 5 25 2 4 3" xfId="34894" xr:uid="{00000000-0005-0000-0000-000049880000}"/>
    <cellStyle name="Normal 5 25 2 4 3 2" xfId="34895" xr:uid="{00000000-0005-0000-0000-00004A880000}"/>
    <cellStyle name="Normal 5 25 2 4 3 3" xfId="34896" xr:uid="{00000000-0005-0000-0000-00004B880000}"/>
    <cellStyle name="Normal 5 25 2 4 3 4" xfId="34897" xr:uid="{00000000-0005-0000-0000-00004C880000}"/>
    <cellStyle name="Normal 5 25 2 4 3 5" xfId="34898" xr:uid="{00000000-0005-0000-0000-00004D880000}"/>
    <cellStyle name="Normal 5 25 2 4 3 6" xfId="34899" xr:uid="{00000000-0005-0000-0000-00004E880000}"/>
    <cellStyle name="Normal 5 25 2 4 3 7" xfId="34900" xr:uid="{00000000-0005-0000-0000-00004F880000}"/>
    <cellStyle name="Normal 5 25 2 4 3 8" xfId="34901" xr:uid="{00000000-0005-0000-0000-000050880000}"/>
    <cellStyle name="Normal 5 25 2 4 4" xfId="34902" xr:uid="{00000000-0005-0000-0000-000051880000}"/>
    <cellStyle name="Normal 5 25 2 4 4 2" xfId="34903" xr:uid="{00000000-0005-0000-0000-000052880000}"/>
    <cellStyle name="Normal 5 25 2 4 4 3" xfId="34904" xr:uid="{00000000-0005-0000-0000-000053880000}"/>
    <cellStyle name="Normal 5 25 2 4 4 4" xfId="34905" xr:uid="{00000000-0005-0000-0000-000054880000}"/>
    <cellStyle name="Normal 5 25 2 4 4 5" xfId="34906" xr:uid="{00000000-0005-0000-0000-000055880000}"/>
    <cellStyle name="Normal 5 25 2 4 4 6" xfId="34907" xr:uid="{00000000-0005-0000-0000-000056880000}"/>
    <cellStyle name="Normal 5 25 2 4 4 7" xfId="34908" xr:uid="{00000000-0005-0000-0000-000057880000}"/>
    <cellStyle name="Normal 5 25 2 4 4 8" xfId="34909" xr:uid="{00000000-0005-0000-0000-000058880000}"/>
    <cellStyle name="Normal 5 25 2 4 5" xfId="34910" xr:uid="{00000000-0005-0000-0000-000059880000}"/>
    <cellStyle name="Normal 5 25 2 4 5 2" xfId="34911" xr:uid="{00000000-0005-0000-0000-00005A880000}"/>
    <cellStyle name="Normal 5 25 2 4 5 3" xfId="34912" xr:uid="{00000000-0005-0000-0000-00005B880000}"/>
    <cellStyle name="Normal 5 25 2 4 5 4" xfId="34913" xr:uid="{00000000-0005-0000-0000-00005C880000}"/>
    <cellStyle name="Normal 5 25 2 4 5 5" xfId="34914" xr:uid="{00000000-0005-0000-0000-00005D880000}"/>
    <cellStyle name="Normal 5 25 2 4 5 6" xfId="34915" xr:uid="{00000000-0005-0000-0000-00005E880000}"/>
    <cellStyle name="Normal 5 25 2 4 5 7" xfId="34916" xr:uid="{00000000-0005-0000-0000-00005F880000}"/>
    <cellStyle name="Normal 5 25 2 4 5 8" xfId="34917" xr:uid="{00000000-0005-0000-0000-000060880000}"/>
    <cellStyle name="Normal 5 25 2 4 6" xfId="34918" xr:uid="{00000000-0005-0000-0000-000061880000}"/>
    <cellStyle name="Normal 5 25 2 4 7" xfId="34919" xr:uid="{00000000-0005-0000-0000-000062880000}"/>
    <cellStyle name="Normal 5 25 2 4 8" xfId="34920" xr:uid="{00000000-0005-0000-0000-000063880000}"/>
    <cellStyle name="Normal 5 25 2 4 9" xfId="34921" xr:uid="{00000000-0005-0000-0000-000064880000}"/>
    <cellStyle name="Normal 5 25 2 5" xfId="34922" xr:uid="{00000000-0005-0000-0000-000065880000}"/>
    <cellStyle name="Normal 5 25 2 5 10" xfId="34923" xr:uid="{00000000-0005-0000-0000-000066880000}"/>
    <cellStyle name="Normal 5 25 2 5 11" xfId="34924" xr:uid="{00000000-0005-0000-0000-000067880000}"/>
    <cellStyle name="Normal 5 25 2 5 12" xfId="34925" xr:uid="{00000000-0005-0000-0000-000068880000}"/>
    <cellStyle name="Normal 5 25 2 5 2" xfId="34926" xr:uid="{00000000-0005-0000-0000-000069880000}"/>
    <cellStyle name="Normal 5 25 2 5 2 2" xfId="34927" xr:uid="{00000000-0005-0000-0000-00006A880000}"/>
    <cellStyle name="Normal 5 25 2 5 2 3" xfId="34928" xr:uid="{00000000-0005-0000-0000-00006B880000}"/>
    <cellStyle name="Normal 5 25 2 5 2 4" xfId="34929" xr:uid="{00000000-0005-0000-0000-00006C880000}"/>
    <cellStyle name="Normal 5 25 2 5 2 5" xfId="34930" xr:uid="{00000000-0005-0000-0000-00006D880000}"/>
    <cellStyle name="Normal 5 25 2 5 2 6" xfId="34931" xr:uid="{00000000-0005-0000-0000-00006E880000}"/>
    <cellStyle name="Normal 5 25 2 5 2 7" xfId="34932" xr:uid="{00000000-0005-0000-0000-00006F880000}"/>
    <cellStyle name="Normal 5 25 2 5 2 8" xfId="34933" xr:uid="{00000000-0005-0000-0000-000070880000}"/>
    <cellStyle name="Normal 5 25 2 5 3" xfId="34934" xr:uid="{00000000-0005-0000-0000-000071880000}"/>
    <cellStyle name="Normal 5 25 2 5 3 2" xfId="34935" xr:uid="{00000000-0005-0000-0000-000072880000}"/>
    <cellStyle name="Normal 5 25 2 5 3 3" xfId="34936" xr:uid="{00000000-0005-0000-0000-000073880000}"/>
    <cellStyle name="Normal 5 25 2 5 3 4" xfId="34937" xr:uid="{00000000-0005-0000-0000-000074880000}"/>
    <cellStyle name="Normal 5 25 2 5 3 5" xfId="34938" xr:uid="{00000000-0005-0000-0000-000075880000}"/>
    <cellStyle name="Normal 5 25 2 5 3 6" xfId="34939" xr:uid="{00000000-0005-0000-0000-000076880000}"/>
    <cellStyle name="Normal 5 25 2 5 3 7" xfId="34940" xr:uid="{00000000-0005-0000-0000-000077880000}"/>
    <cellStyle name="Normal 5 25 2 5 3 8" xfId="34941" xr:uid="{00000000-0005-0000-0000-000078880000}"/>
    <cellStyle name="Normal 5 25 2 5 4" xfId="34942" xr:uid="{00000000-0005-0000-0000-000079880000}"/>
    <cellStyle name="Normal 5 25 2 5 4 2" xfId="34943" xr:uid="{00000000-0005-0000-0000-00007A880000}"/>
    <cellStyle name="Normal 5 25 2 5 4 3" xfId="34944" xr:uid="{00000000-0005-0000-0000-00007B880000}"/>
    <cellStyle name="Normal 5 25 2 5 4 4" xfId="34945" xr:uid="{00000000-0005-0000-0000-00007C880000}"/>
    <cellStyle name="Normal 5 25 2 5 4 5" xfId="34946" xr:uid="{00000000-0005-0000-0000-00007D880000}"/>
    <cellStyle name="Normal 5 25 2 5 4 6" xfId="34947" xr:uid="{00000000-0005-0000-0000-00007E880000}"/>
    <cellStyle name="Normal 5 25 2 5 4 7" xfId="34948" xr:uid="{00000000-0005-0000-0000-00007F880000}"/>
    <cellStyle name="Normal 5 25 2 5 4 8" xfId="34949" xr:uid="{00000000-0005-0000-0000-000080880000}"/>
    <cellStyle name="Normal 5 25 2 5 5" xfId="34950" xr:uid="{00000000-0005-0000-0000-000081880000}"/>
    <cellStyle name="Normal 5 25 2 5 5 2" xfId="34951" xr:uid="{00000000-0005-0000-0000-000082880000}"/>
    <cellStyle name="Normal 5 25 2 5 5 3" xfId="34952" xr:uid="{00000000-0005-0000-0000-000083880000}"/>
    <cellStyle name="Normal 5 25 2 5 5 4" xfId="34953" xr:uid="{00000000-0005-0000-0000-000084880000}"/>
    <cellStyle name="Normal 5 25 2 5 5 5" xfId="34954" xr:uid="{00000000-0005-0000-0000-000085880000}"/>
    <cellStyle name="Normal 5 25 2 5 5 6" xfId="34955" xr:uid="{00000000-0005-0000-0000-000086880000}"/>
    <cellStyle name="Normal 5 25 2 5 5 7" xfId="34956" xr:uid="{00000000-0005-0000-0000-000087880000}"/>
    <cellStyle name="Normal 5 25 2 5 5 8" xfId="34957" xr:uid="{00000000-0005-0000-0000-000088880000}"/>
    <cellStyle name="Normal 5 25 2 5 6" xfId="34958" xr:uid="{00000000-0005-0000-0000-000089880000}"/>
    <cellStyle name="Normal 5 25 2 5 7" xfId="34959" xr:uid="{00000000-0005-0000-0000-00008A880000}"/>
    <cellStyle name="Normal 5 25 2 5 8" xfId="34960" xr:uid="{00000000-0005-0000-0000-00008B880000}"/>
    <cellStyle name="Normal 5 25 2 5 9" xfId="34961" xr:uid="{00000000-0005-0000-0000-00008C880000}"/>
    <cellStyle name="Normal 5 25 2 6" xfId="34962" xr:uid="{00000000-0005-0000-0000-00008D880000}"/>
    <cellStyle name="Normal 5 25 2 6 10" xfId="34963" xr:uid="{00000000-0005-0000-0000-00008E880000}"/>
    <cellStyle name="Normal 5 25 2 6 11" xfId="34964" xr:uid="{00000000-0005-0000-0000-00008F880000}"/>
    <cellStyle name="Normal 5 25 2 6 12" xfId="34965" xr:uid="{00000000-0005-0000-0000-000090880000}"/>
    <cellStyle name="Normal 5 25 2 6 2" xfId="34966" xr:uid="{00000000-0005-0000-0000-000091880000}"/>
    <cellStyle name="Normal 5 25 2 6 2 2" xfId="34967" xr:uid="{00000000-0005-0000-0000-000092880000}"/>
    <cellStyle name="Normal 5 25 2 6 2 3" xfId="34968" xr:uid="{00000000-0005-0000-0000-000093880000}"/>
    <cellStyle name="Normal 5 25 2 6 2 4" xfId="34969" xr:uid="{00000000-0005-0000-0000-000094880000}"/>
    <cellStyle name="Normal 5 25 2 6 2 5" xfId="34970" xr:uid="{00000000-0005-0000-0000-000095880000}"/>
    <cellStyle name="Normal 5 25 2 6 2 6" xfId="34971" xr:uid="{00000000-0005-0000-0000-000096880000}"/>
    <cellStyle name="Normal 5 25 2 6 2 7" xfId="34972" xr:uid="{00000000-0005-0000-0000-000097880000}"/>
    <cellStyle name="Normal 5 25 2 6 2 8" xfId="34973" xr:uid="{00000000-0005-0000-0000-000098880000}"/>
    <cellStyle name="Normal 5 25 2 6 3" xfId="34974" xr:uid="{00000000-0005-0000-0000-000099880000}"/>
    <cellStyle name="Normal 5 25 2 6 3 2" xfId="34975" xr:uid="{00000000-0005-0000-0000-00009A880000}"/>
    <cellStyle name="Normal 5 25 2 6 3 3" xfId="34976" xr:uid="{00000000-0005-0000-0000-00009B880000}"/>
    <cellStyle name="Normal 5 25 2 6 3 4" xfId="34977" xr:uid="{00000000-0005-0000-0000-00009C880000}"/>
    <cellStyle name="Normal 5 25 2 6 3 5" xfId="34978" xr:uid="{00000000-0005-0000-0000-00009D880000}"/>
    <cellStyle name="Normal 5 25 2 6 3 6" xfId="34979" xr:uid="{00000000-0005-0000-0000-00009E880000}"/>
    <cellStyle name="Normal 5 25 2 6 3 7" xfId="34980" xr:uid="{00000000-0005-0000-0000-00009F880000}"/>
    <cellStyle name="Normal 5 25 2 6 3 8" xfId="34981" xr:uid="{00000000-0005-0000-0000-0000A0880000}"/>
    <cellStyle name="Normal 5 25 2 6 4" xfId="34982" xr:uid="{00000000-0005-0000-0000-0000A1880000}"/>
    <cellStyle name="Normal 5 25 2 6 4 2" xfId="34983" xr:uid="{00000000-0005-0000-0000-0000A2880000}"/>
    <cellStyle name="Normal 5 25 2 6 4 3" xfId="34984" xr:uid="{00000000-0005-0000-0000-0000A3880000}"/>
    <cellStyle name="Normal 5 25 2 6 4 4" xfId="34985" xr:uid="{00000000-0005-0000-0000-0000A4880000}"/>
    <cellStyle name="Normal 5 25 2 6 4 5" xfId="34986" xr:uid="{00000000-0005-0000-0000-0000A5880000}"/>
    <cellStyle name="Normal 5 25 2 6 4 6" xfId="34987" xr:uid="{00000000-0005-0000-0000-0000A6880000}"/>
    <cellStyle name="Normal 5 25 2 6 4 7" xfId="34988" xr:uid="{00000000-0005-0000-0000-0000A7880000}"/>
    <cellStyle name="Normal 5 25 2 6 4 8" xfId="34989" xr:uid="{00000000-0005-0000-0000-0000A8880000}"/>
    <cellStyle name="Normal 5 25 2 6 5" xfId="34990" xr:uid="{00000000-0005-0000-0000-0000A9880000}"/>
    <cellStyle name="Normal 5 25 2 6 5 2" xfId="34991" xr:uid="{00000000-0005-0000-0000-0000AA880000}"/>
    <cellStyle name="Normal 5 25 2 6 5 3" xfId="34992" xr:uid="{00000000-0005-0000-0000-0000AB880000}"/>
    <cellStyle name="Normal 5 25 2 6 5 4" xfId="34993" xr:uid="{00000000-0005-0000-0000-0000AC880000}"/>
    <cellStyle name="Normal 5 25 2 6 5 5" xfId="34994" xr:uid="{00000000-0005-0000-0000-0000AD880000}"/>
    <cellStyle name="Normal 5 25 2 6 5 6" xfId="34995" xr:uid="{00000000-0005-0000-0000-0000AE880000}"/>
    <cellStyle name="Normal 5 25 2 6 5 7" xfId="34996" xr:uid="{00000000-0005-0000-0000-0000AF880000}"/>
    <cellStyle name="Normal 5 25 2 6 5 8" xfId="34997" xr:uid="{00000000-0005-0000-0000-0000B0880000}"/>
    <cellStyle name="Normal 5 25 2 6 6" xfId="34998" xr:uid="{00000000-0005-0000-0000-0000B1880000}"/>
    <cellStyle name="Normal 5 25 2 6 7" xfId="34999" xr:uid="{00000000-0005-0000-0000-0000B2880000}"/>
    <cellStyle name="Normal 5 25 2 6 8" xfId="35000" xr:uid="{00000000-0005-0000-0000-0000B3880000}"/>
    <cellStyle name="Normal 5 25 2 6 9" xfId="35001" xr:uid="{00000000-0005-0000-0000-0000B4880000}"/>
    <cellStyle name="Normal 5 25 2 7" xfId="35002" xr:uid="{00000000-0005-0000-0000-0000B5880000}"/>
    <cellStyle name="Normal 5 25 2 7 10" xfId="35003" xr:uid="{00000000-0005-0000-0000-0000B6880000}"/>
    <cellStyle name="Normal 5 25 2 7 11" xfId="35004" xr:uid="{00000000-0005-0000-0000-0000B7880000}"/>
    <cellStyle name="Normal 5 25 2 7 12" xfId="35005" xr:uid="{00000000-0005-0000-0000-0000B8880000}"/>
    <cellStyle name="Normal 5 25 2 7 2" xfId="35006" xr:uid="{00000000-0005-0000-0000-0000B9880000}"/>
    <cellStyle name="Normal 5 25 2 7 2 2" xfId="35007" xr:uid="{00000000-0005-0000-0000-0000BA880000}"/>
    <cellStyle name="Normal 5 25 2 7 2 3" xfId="35008" xr:uid="{00000000-0005-0000-0000-0000BB880000}"/>
    <cellStyle name="Normal 5 25 2 7 2 4" xfId="35009" xr:uid="{00000000-0005-0000-0000-0000BC880000}"/>
    <cellStyle name="Normal 5 25 2 7 2 5" xfId="35010" xr:uid="{00000000-0005-0000-0000-0000BD880000}"/>
    <cellStyle name="Normal 5 25 2 7 2 6" xfId="35011" xr:uid="{00000000-0005-0000-0000-0000BE880000}"/>
    <cellStyle name="Normal 5 25 2 7 2 7" xfId="35012" xr:uid="{00000000-0005-0000-0000-0000BF880000}"/>
    <cellStyle name="Normal 5 25 2 7 2 8" xfId="35013" xr:uid="{00000000-0005-0000-0000-0000C0880000}"/>
    <cellStyle name="Normal 5 25 2 7 3" xfId="35014" xr:uid="{00000000-0005-0000-0000-0000C1880000}"/>
    <cellStyle name="Normal 5 25 2 7 3 2" xfId="35015" xr:uid="{00000000-0005-0000-0000-0000C2880000}"/>
    <cellStyle name="Normal 5 25 2 7 3 3" xfId="35016" xr:uid="{00000000-0005-0000-0000-0000C3880000}"/>
    <cellStyle name="Normal 5 25 2 7 3 4" xfId="35017" xr:uid="{00000000-0005-0000-0000-0000C4880000}"/>
    <cellStyle name="Normal 5 25 2 7 3 5" xfId="35018" xr:uid="{00000000-0005-0000-0000-0000C5880000}"/>
    <cellStyle name="Normal 5 25 2 7 3 6" xfId="35019" xr:uid="{00000000-0005-0000-0000-0000C6880000}"/>
    <cellStyle name="Normal 5 25 2 7 3 7" xfId="35020" xr:uid="{00000000-0005-0000-0000-0000C7880000}"/>
    <cellStyle name="Normal 5 25 2 7 3 8" xfId="35021" xr:uid="{00000000-0005-0000-0000-0000C8880000}"/>
    <cellStyle name="Normal 5 25 2 7 4" xfId="35022" xr:uid="{00000000-0005-0000-0000-0000C9880000}"/>
    <cellStyle name="Normal 5 25 2 7 4 2" xfId="35023" xr:uid="{00000000-0005-0000-0000-0000CA880000}"/>
    <cellStyle name="Normal 5 25 2 7 4 3" xfId="35024" xr:uid="{00000000-0005-0000-0000-0000CB880000}"/>
    <cellStyle name="Normal 5 25 2 7 4 4" xfId="35025" xr:uid="{00000000-0005-0000-0000-0000CC880000}"/>
    <cellStyle name="Normal 5 25 2 7 4 5" xfId="35026" xr:uid="{00000000-0005-0000-0000-0000CD880000}"/>
    <cellStyle name="Normal 5 25 2 7 4 6" xfId="35027" xr:uid="{00000000-0005-0000-0000-0000CE880000}"/>
    <cellStyle name="Normal 5 25 2 7 4 7" xfId="35028" xr:uid="{00000000-0005-0000-0000-0000CF880000}"/>
    <cellStyle name="Normal 5 25 2 7 4 8" xfId="35029" xr:uid="{00000000-0005-0000-0000-0000D0880000}"/>
    <cellStyle name="Normal 5 25 2 7 5" xfId="35030" xr:uid="{00000000-0005-0000-0000-0000D1880000}"/>
    <cellStyle name="Normal 5 25 2 7 5 2" xfId="35031" xr:uid="{00000000-0005-0000-0000-0000D2880000}"/>
    <cellStyle name="Normal 5 25 2 7 5 3" xfId="35032" xr:uid="{00000000-0005-0000-0000-0000D3880000}"/>
    <cellStyle name="Normal 5 25 2 7 5 4" xfId="35033" xr:uid="{00000000-0005-0000-0000-0000D4880000}"/>
    <cellStyle name="Normal 5 25 2 7 5 5" xfId="35034" xr:uid="{00000000-0005-0000-0000-0000D5880000}"/>
    <cellStyle name="Normal 5 25 2 7 5 6" xfId="35035" xr:uid="{00000000-0005-0000-0000-0000D6880000}"/>
    <cellStyle name="Normal 5 25 2 7 5 7" xfId="35036" xr:uid="{00000000-0005-0000-0000-0000D7880000}"/>
    <cellStyle name="Normal 5 25 2 7 5 8" xfId="35037" xr:uid="{00000000-0005-0000-0000-0000D8880000}"/>
    <cellStyle name="Normal 5 25 2 7 6" xfId="35038" xr:uid="{00000000-0005-0000-0000-0000D9880000}"/>
    <cellStyle name="Normal 5 25 2 7 7" xfId="35039" xr:uid="{00000000-0005-0000-0000-0000DA880000}"/>
    <cellStyle name="Normal 5 25 2 7 8" xfId="35040" xr:uid="{00000000-0005-0000-0000-0000DB880000}"/>
    <cellStyle name="Normal 5 25 2 7 9" xfId="35041" xr:uid="{00000000-0005-0000-0000-0000DC880000}"/>
    <cellStyle name="Normal 5 25 2 8" xfId="35042" xr:uid="{00000000-0005-0000-0000-0000DD880000}"/>
    <cellStyle name="Normal 5 25 2 8 10" xfId="35043" xr:uid="{00000000-0005-0000-0000-0000DE880000}"/>
    <cellStyle name="Normal 5 25 2 8 11" xfId="35044" xr:uid="{00000000-0005-0000-0000-0000DF880000}"/>
    <cellStyle name="Normal 5 25 2 8 12" xfId="35045" xr:uid="{00000000-0005-0000-0000-0000E0880000}"/>
    <cellStyle name="Normal 5 25 2 8 2" xfId="35046" xr:uid="{00000000-0005-0000-0000-0000E1880000}"/>
    <cellStyle name="Normal 5 25 2 8 2 2" xfId="35047" xr:uid="{00000000-0005-0000-0000-0000E2880000}"/>
    <cellStyle name="Normal 5 25 2 8 2 3" xfId="35048" xr:uid="{00000000-0005-0000-0000-0000E3880000}"/>
    <cellStyle name="Normal 5 25 2 8 2 4" xfId="35049" xr:uid="{00000000-0005-0000-0000-0000E4880000}"/>
    <cellStyle name="Normal 5 25 2 8 2 5" xfId="35050" xr:uid="{00000000-0005-0000-0000-0000E5880000}"/>
    <cellStyle name="Normal 5 25 2 8 2 6" xfId="35051" xr:uid="{00000000-0005-0000-0000-0000E6880000}"/>
    <cellStyle name="Normal 5 25 2 8 2 7" xfId="35052" xr:uid="{00000000-0005-0000-0000-0000E7880000}"/>
    <cellStyle name="Normal 5 25 2 8 2 8" xfId="35053" xr:uid="{00000000-0005-0000-0000-0000E8880000}"/>
    <cellStyle name="Normal 5 25 2 8 3" xfId="35054" xr:uid="{00000000-0005-0000-0000-0000E9880000}"/>
    <cellStyle name="Normal 5 25 2 8 3 2" xfId="35055" xr:uid="{00000000-0005-0000-0000-0000EA880000}"/>
    <cellStyle name="Normal 5 25 2 8 3 3" xfId="35056" xr:uid="{00000000-0005-0000-0000-0000EB880000}"/>
    <cellStyle name="Normal 5 25 2 8 3 4" xfId="35057" xr:uid="{00000000-0005-0000-0000-0000EC880000}"/>
    <cellStyle name="Normal 5 25 2 8 3 5" xfId="35058" xr:uid="{00000000-0005-0000-0000-0000ED880000}"/>
    <cellStyle name="Normal 5 25 2 8 3 6" xfId="35059" xr:uid="{00000000-0005-0000-0000-0000EE880000}"/>
    <cellStyle name="Normal 5 25 2 8 3 7" xfId="35060" xr:uid="{00000000-0005-0000-0000-0000EF880000}"/>
    <cellStyle name="Normal 5 25 2 8 3 8" xfId="35061" xr:uid="{00000000-0005-0000-0000-0000F0880000}"/>
    <cellStyle name="Normal 5 25 2 8 4" xfId="35062" xr:uid="{00000000-0005-0000-0000-0000F1880000}"/>
    <cellStyle name="Normal 5 25 2 8 4 2" xfId="35063" xr:uid="{00000000-0005-0000-0000-0000F2880000}"/>
    <cellStyle name="Normal 5 25 2 8 4 3" xfId="35064" xr:uid="{00000000-0005-0000-0000-0000F3880000}"/>
    <cellStyle name="Normal 5 25 2 8 4 4" xfId="35065" xr:uid="{00000000-0005-0000-0000-0000F4880000}"/>
    <cellStyle name="Normal 5 25 2 8 4 5" xfId="35066" xr:uid="{00000000-0005-0000-0000-0000F5880000}"/>
    <cellStyle name="Normal 5 25 2 8 4 6" xfId="35067" xr:uid="{00000000-0005-0000-0000-0000F6880000}"/>
    <cellStyle name="Normal 5 25 2 8 4 7" xfId="35068" xr:uid="{00000000-0005-0000-0000-0000F7880000}"/>
    <cellStyle name="Normal 5 25 2 8 4 8" xfId="35069" xr:uid="{00000000-0005-0000-0000-0000F8880000}"/>
    <cellStyle name="Normal 5 25 2 8 5" xfId="35070" xr:uid="{00000000-0005-0000-0000-0000F9880000}"/>
    <cellStyle name="Normal 5 25 2 8 5 2" xfId="35071" xr:uid="{00000000-0005-0000-0000-0000FA880000}"/>
    <cellStyle name="Normal 5 25 2 8 5 3" xfId="35072" xr:uid="{00000000-0005-0000-0000-0000FB880000}"/>
    <cellStyle name="Normal 5 25 2 8 5 4" xfId="35073" xr:uid="{00000000-0005-0000-0000-0000FC880000}"/>
    <cellStyle name="Normal 5 25 2 8 5 5" xfId="35074" xr:uid="{00000000-0005-0000-0000-0000FD880000}"/>
    <cellStyle name="Normal 5 25 2 8 5 6" xfId="35075" xr:uid="{00000000-0005-0000-0000-0000FE880000}"/>
    <cellStyle name="Normal 5 25 2 8 5 7" xfId="35076" xr:uid="{00000000-0005-0000-0000-0000FF880000}"/>
    <cellStyle name="Normal 5 25 2 8 5 8" xfId="35077" xr:uid="{00000000-0005-0000-0000-000000890000}"/>
    <cellStyle name="Normal 5 25 2 8 6" xfId="35078" xr:uid="{00000000-0005-0000-0000-000001890000}"/>
    <cellStyle name="Normal 5 25 2 8 7" xfId="35079" xr:uid="{00000000-0005-0000-0000-000002890000}"/>
    <cellStyle name="Normal 5 25 2 8 8" xfId="35080" xr:uid="{00000000-0005-0000-0000-000003890000}"/>
    <cellStyle name="Normal 5 25 2 8 9" xfId="35081" xr:uid="{00000000-0005-0000-0000-000004890000}"/>
    <cellStyle name="Normal 5 25 2 9" xfId="35082" xr:uid="{00000000-0005-0000-0000-000005890000}"/>
    <cellStyle name="Normal 5 25 2 9 10" xfId="35083" xr:uid="{00000000-0005-0000-0000-000006890000}"/>
    <cellStyle name="Normal 5 25 2 9 11" xfId="35084" xr:uid="{00000000-0005-0000-0000-000007890000}"/>
    <cellStyle name="Normal 5 25 2 9 12" xfId="35085" xr:uid="{00000000-0005-0000-0000-000008890000}"/>
    <cellStyle name="Normal 5 25 2 9 2" xfId="35086" xr:uid="{00000000-0005-0000-0000-000009890000}"/>
    <cellStyle name="Normal 5 25 2 9 2 2" xfId="35087" xr:uid="{00000000-0005-0000-0000-00000A890000}"/>
    <cellStyle name="Normal 5 25 2 9 2 3" xfId="35088" xr:uid="{00000000-0005-0000-0000-00000B890000}"/>
    <cellStyle name="Normal 5 25 2 9 2 4" xfId="35089" xr:uid="{00000000-0005-0000-0000-00000C890000}"/>
    <cellStyle name="Normal 5 25 2 9 2 5" xfId="35090" xr:uid="{00000000-0005-0000-0000-00000D890000}"/>
    <cellStyle name="Normal 5 25 2 9 2 6" xfId="35091" xr:uid="{00000000-0005-0000-0000-00000E890000}"/>
    <cellStyle name="Normal 5 25 2 9 2 7" xfId="35092" xr:uid="{00000000-0005-0000-0000-00000F890000}"/>
    <cellStyle name="Normal 5 25 2 9 2 8" xfId="35093" xr:uid="{00000000-0005-0000-0000-000010890000}"/>
    <cellStyle name="Normal 5 25 2 9 3" xfId="35094" xr:uid="{00000000-0005-0000-0000-000011890000}"/>
    <cellStyle name="Normal 5 25 2 9 3 2" xfId="35095" xr:uid="{00000000-0005-0000-0000-000012890000}"/>
    <cellStyle name="Normal 5 25 2 9 3 3" xfId="35096" xr:uid="{00000000-0005-0000-0000-000013890000}"/>
    <cellStyle name="Normal 5 25 2 9 3 4" xfId="35097" xr:uid="{00000000-0005-0000-0000-000014890000}"/>
    <cellStyle name="Normal 5 25 2 9 3 5" xfId="35098" xr:uid="{00000000-0005-0000-0000-000015890000}"/>
    <cellStyle name="Normal 5 25 2 9 3 6" xfId="35099" xr:uid="{00000000-0005-0000-0000-000016890000}"/>
    <cellStyle name="Normal 5 25 2 9 3 7" xfId="35100" xr:uid="{00000000-0005-0000-0000-000017890000}"/>
    <cellStyle name="Normal 5 25 2 9 3 8" xfId="35101" xr:uid="{00000000-0005-0000-0000-000018890000}"/>
    <cellStyle name="Normal 5 25 2 9 4" xfId="35102" xr:uid="{00000000-0005-0000-0000-000019890000}"/>
    <cellStyle name="Normal 5 25 2 9 4 2" xfId="35103" xr:uid="{00000000-0005-0000-0000-00001A890000}"/>
    <cellStyle name="Normal 5 25 2 9 4 3" xfId="35104" xr:uid="{00000000-0005-0000-0000-00001B890000}"/>
    <cellStyle name="Normal 5 25 2 9 4 4" xfId="35105" xr:uid="{00000000-0005-0000-0000-00001C890000}"/>
    <cellStyle name="Normal 5 25 2 9 4 5" xfId="35106" xr:uid="{00000000-0005-0000-0000-00001D890000}"/>
    <cellStyle name="Normal 5 25 2 9 4 6" xfId="35107" xr:uid="{00000000-0005-0000-0000-00001E890000}"/>
    <cellStyle name="Normal 5 25 2 9 4 7" xfId="35108" xr:uid="{00000000-0005-0000-0000-00001F890000}"/>
    <cellStyle name="Normal 5 25 2 9 4 8" xfId="35109" xr:uid="{00000000-0005-0000-0000-000020890000}"/>
    <cellStyle name="Normal 5 25 2 9 5" xfId="35110" xr:uid="{00000000-0005-0000-0000-000021890000}"/>
    <cellStyle name="Normal 5 25 2 9 5 2" xfId="35111" xr:uid="{00000000-0005-0000-0000-000022890000}"/>
    <cellStyle name="Normal 5 25 2 9 5 3" xfId="35112" xr:uid="{00000000-0005-0000-0000-000023890000}"/>
    <cellStyle name="Normal 5 25 2 9 5 4" xfId="35113" xr:uid="{00000000-0005-0000-0000-000024890000}"/>
    <cellStyle name="Normal 5 25 2 9 5 5" xfId="35114" xr:uid="{00000000-0005-0000-0000-000025890000}"/>
    <cellStyle name="Normal 5 25 2 9 5 6" xfId="35115" xr:uid="{00000000-0005-0000-0000-000026890000}"/>
    <cellStyle name="Normal 5 25 2 9 5 7" xfId="35116" xr:uid="{00000000-0005-0000-0000-000027890000}"/>
    <cellStyle name="Normal 5 25 2 9 5 8" xfId="35117" xr:uid="{00000000-0005-0000-0000-000028890000}"/>
    <cellStyle name="Normal 5 25 2 9 6" xfId="35118" xr:uid="{00000000-0005-0000-0000-000029890000}"/>
    <cellStyle name="Normal 5 25 2 9 7" xfId="35119" xr:uid="{00000000-0005-0000-0000-00002A890000}"/>
    <cellStyle name="Normal 5 25 2 9 8" xfId="35120" xr:uid="{00000000-0005-0000-0000-00002B890000}"/>
    <cellStyle name="Normal 5 25 2 9 9" xfId="35121" xr:uid="{00000000-0005-0000-0000-00002C890000}"/>
    <cellStyle name="Normal 5 25 20" xfId="35122" xr:uid="{00000000-0005-0000-0000-00002D890000}"/>
    <cellStyle name="Normal 5 25 20 2" xfId="35123" xr:uid="{00000000-0005-0000-0000-00002E890000}"/>
    <cellStyle name="Normal 5 25 20 3" xfId="35124" xr:uid="{00000000-0005-0000-0000-00002F890000}"/>
    <cellStyle name="Normal 5 25 20 4" xfId="35125" xr:uid="{00000000-0005-0000-0000-000030890000}"/>
    <cellStyle name="Normal 5 25 20 5" xfId="35126" xr:uid="{00000000-0005-0000-0000-000031890000}"/>
    <cellStyle name="Normal 5 25 20 6" xfId="35127" xr:uid="{00000000-0005-0000-0000-000032890000}"/>
    <cellStyle name="Normal 5 25 20 7" xfId="35128" xr:uid="{00000000-0005-0000-0000-000033890000}"/>
    <cellStyle name="Normal 5 25 20 8" xfId="35129" xr:uid="{00000000-0005-0000-0000-000034890000}"/>
    <cellStyle name="Normal 5 25 21" xfId="35130" xr:uid="{00000000-0005-0000-0000-000035890000}"/>
    <cellStyle name="Normal 5 25 22" xfId="35131" xr:uid="{00000000-0005-0000-0000-000036890000}"/>
    <cellStyle name="Normal 5 25 23" xfId="35132" xr:uid="{00000000-0005-0000-0000-000037890000}"/>
    <cellStyle name="Normal 5 25 24" xfId="35133" xr:uid="{00000000-0005-0000-0000-000038890000}"/>
    <cellStyle name="Normal 5 25 25" xfId="35134" xr:uid="{00000000-0005-0000-0000-000039890000}"/>
    <cellStyle name="Normal 5 25 26" xfId="35135" xr:uid="{00000000-0005-0000-0000-00003A890000}"/>
    <cellStyle name="Normal 5 25 27" xfId="35136" xr:uid="{00000000-0005-0000-0000-00003B890000}"/>
    <cellStyle name="Normal 5 25 3" xfId="35137" xr:uid="{00000000-0005-0000-0000-00003C890000}"/>
    <cellStyle name="Normal 5 25 3 10" xfId="35138" xr:uid="{00000000-0005-0000-0000-00003D890000}"/>
    <cellStyle name="Normal 5 25 3 10 10" xfId="35139" xr:uid="{00000000-0005-0000-0000-00003E890000}"/>
    <cellStyle name="Normal 5 25 3 10 11" xfId="35140" xr:uid="{00000000-0005-0000-0000-00003F890000}"/>
    <cellStyle name="Normal 5 25 3 10 12" xfId="35141" xr:uid="{00000000-0005-0000-0000-000040890000}"/>
    <cellStyle name="Normal 5 25 3 10 2" xfId="35142" xr:uid="{00000000-0005-0000-0000-000041890000}"/>
    <cellStyle name="Normal 5 25 3 10 2 2" xfId="35143" xr:uid="{00000000-0005-0000-0000-000042890000}"/>
    <cellStyle name="Normal 5 25 3 10 2 3" xfId="35144" xr:uid="{00000000-0005-0000-0000-000043890000}"/>
    <cellStyle name="Normal 5 25 3 10 2 4" xfId="35145" xr:uid="{00000000-0005-0000-0000-000044890000}"/>
    <cellStyle name="Normal 5 25 3 10 2 5" xfId="35146" xr:uid="{00000000-0005-0000-0000-000045890000}"/>
    <cellStyle name="Normal 5 25 3 10 2 6" xfId="35147" xr:uid="{00000000-0005-0000-0000-000046890000}"/>
    <cellStyle name="Normal 5 25 3 10 2 7" xfId="35148" xr:uid="{00000000-0005-0000-0000-000047890000}"/>
    <cellStyle name="Normal 5 25 3 10 2 8" xfId="35149" xr:uid="{00000000-0005-0000-0000-000048890000}"/>
    <cellStyle name="Normal 5 25 3 10 3" xfId="35150" xr:uid="{00000000-0005-0000-0000-000049890000}"/>
    <cellStyle name="Normal 5 25 3 10 3 2" xfId="35151" xr:uid="{00000000-0005-0000-0000-00004A890000}"/>
    <cellStyle name="Normal 5 25 3 10 3 3" xfId="35152" xr:uid="{00000000-0005-0000-0000-00004B890000}"/>
    <cellStyle name="Normal 5 25 3 10 3 4" xfId="35153" xr:uid="{00000000-0005-0000-0000-00004C890000}"/>
    <cellStyle name="Normal 5 25 3 10 3 5" xfId="35154" xr:uid="{00000000-0005-0000-0000-00004D890000}"/>
    <cellStyle name="Normal 5 25 3 10 3 6" xfId="35155" xr:uid="{00000000-0005-0000-0000-00004E890000}"/>
    <cellStyle name="Normal 5 25 3 10 3 7" xfId="35156" xr:uid="{00000000-0005-0000-0000-00004F890000}"/>
    <cellStyle name="Normal 5 25 3 10 3 8" xfId="35157" xr:uid="{00000000-0005-0000-0000-000050890000}"/>
    <cellStyle name="Normal 5 25 3 10 4" xfId="35158" xr:uid="{00000000-0005-0000-0000-000051890000}"/>
    <cellStyle name="Normal 5 25 3 10 4 2" xfId="35159" xr:uid="{00000000-0005-0000-0000-000052890000}"/>
    <cellStyle name="Normal 5 25 3 10 4 3" xfId="35160" xr:uid="{00000000-0005-0000-0000-000053890000}"/>
    <cellStyle name="Normal 5 25 3 10 4 4" xfId="35161" xr:uid="{00000000-0005-0000-0000-000054890000}"/>
    <cellStyle name="Normal 5 25 3 10 4 5" xfId="35162" xr:uid="{00000000-0005-0000-0000-000055890000}"/>
    <cellStyle name="Normal 5 25 3 10 4 6" xfId="35163" xr:uid="{00000000-0005-0000-0000-000056890000}"/>
    <cellStyle name="Normal 5 25 3 10 4 7" xfId="35164" xr:uid="{00000000-0005-0000-0000-000057890000}"/>
    <cellStyle name="Normal 5 25 3 10 4 8" xfId="35165" xr:uid="{00000000-0005-0000-0000-000058890000}"/>
    <cellStyle name="Normal 5 25 3 10 5" xfId="35166" xr:uid="{00000000-0005-0000-0000-000059890000}"/>
    <cellStyle name="Normal 5 25 3 10 5 2" xfId="35167" xr:uid="{00000000-0005-0000-0000-00005A890000}"/>
    <cellStyle name="Normal 5 25 3 10 5 3" xfId="35168" xr:uid="{00000000-0005-0000-0000-00005B890000}"/>
    <cellStyle name="Normal 5 25 3 10 5 4" xfId="35169" xr:uid="{00000000-0005-0000-0000-00005C890000}"/>
    <cellStyle name="Normal 5 25 3 10 5 5" xfId="35170" xr:uid="{00000000-0005-0000-0000-00005D890000}"/>
    <cellStyle name="Normal 5 25 3 10 5 6" xfId="35171" xr:uid="{00000000-0005-0000-0000-00005E890000}"/>
    <cellStyle name="Normal 5 25 3 10 5 7" xfId="35172" xr:uid="{00000000-0005-0000-0000-00005F890000}"/>
    <cellStyle name="Normal 5 25 3 10 5 8" xfId="35173" xr:uid="{00000000-0005-0000-0000-000060890000}"/>
    <cellStyle name="Normal 5 25 3 10 6" xfId="35174" xr:uid="{00000000-0005-0000-0000-000061890000}"/>
    <cellStyle name="Normal 5 25 3 10 7" xfId="35175" xr:uid="{00000000-0005-0000-0000-000062890000}"/>
    <cellStyle name="Normal 5 25 3 10 8" xfId="35176" xr:uid="{00000000-0005-0000-0000-000063890000}"/>
    <cellStyle name="Normal 5 25 3 10 9" xfId="35177" xr:uid="{00000000-0005-0000-0000-000064890000}"/>
    <cellStyle name="Normal 5 25 3 11" xfId="35178" xr:uid="{00000000-0005-0000-0000-000065890000}"/>
    <cellStyle name="Normal 5 25 3 11 10" xfId="35179" xr:uid="{00000000-0005-0000-0000-000066890000}"/>
    <cellStyle name="Normal 5 25 3 11 11" xfId="35180" xr:uid="{00000000-0005-0000-0000-000067890000}"/>
    <cellStyle name="Normal 5 25 3 11 12" xfId="35181" xr:uid="{00000000-0005-0000-0000-000068890000}"/>
    <cellStyle name="Normal 5 25 3 11 2" xfId="35182" xr:uid="{00000000-0005-0000-0000-000069890000}"/>
    <cellStyle name="Normal 5 25 3 11 2 2" xfId="35183" xr:uid="{00000000-0005-0000-0000-00006A890000}"/>
    <cellStyle name="Normal 5 25 3 11 2 3" xfId="35184" xr:uid="{00000000-0005-0000-0000-00006B890000}"/>
    <cellStyle name="Normal 5 25 3 11 2 4" xfId="35185" xr:uid="{00000000-0005-0000-0000-00006C890000}"/>
    <cellStyle name="Normal 5 25 3 11 2 5" xfId="35186" xr:uid="{00000000-0005-0000-0000-00006D890000}"/>
    <cellStyle name="Normal 5 25 3 11 2 6" xfId="35187" xr:uid="{00000000-0005-0000-0000-00006E890000}"/>
    <cellStyle name="Normal 5 25 3 11 2 7" xfId="35188" xr:uid="{00000000-0005-0000-0000-00006F890000}"/>
    <cellStyle name="Normal 5 25 3 11 2 8" xfId="35189" xr:uid="{00000000-0005-0000-0000-000070890000}"/>
    <cellStyle name="Normal 5 25 3 11 3" xfId="35190" xr:uid="{00000000-0005-0000-0000-000071890000}"/>
    <cellStyle name="Normal 5 25 3 11 3 2" xfId="35191" xr:uid="{00000000-0005-0000-0000-000072890000}"/>
    <cellStyle name="Normal 5 25 3 11 3 3" xfId="35192" xr:uid="{00000000-0005-0000-0000-000073890000}"/>
    <cellStyle name="Normal 5 25 3 11 3 4" xfId="35193" xr:uid="{00000000-0005-0000-0000-000074890000}"/>
    <cellStyle name="Normal 5 25 3 11 3 5" xfId="35194" xr:uid="{00000000-0005-0000-0000-000075890000}"/>
    <cellStyle name="Normal 5 25 3 11 3 6" xfId="35195" xr:uid="{00000000-0005-0000-0000-000076890000}"/>
    <cellStyle name="Normal 5 25 3 11 3 7" xfId="35196" xr:uid="{00000000-0005-0000-0000-000077890000}"/>
    <cellStyle name="Normal 5 25 3 11 3 8" xfId="35197" xr:uid="{00000000-0005-0000-0000-000078890000}"/>
    <cellStyle name="Normal 5 25 3 11 4" xfId="35198" xr:uid="{00000000-0005-0000-0000-000079890000}"/>
    <cellStyle name="Normal 5 25 3 11 4 2" xfId="35199" xr:uid="{00000000-0005-0000-0000-00007A890000}"/>
    <cellStyle name="Normal 5 25 3 11 4 3" xfId="35200" xr:uid="{00000000-0005-0000-0000-00007B890000}"/>
    <cellStyle name="Normal 5 25 3 11 4 4" xfId="35201" xr:uid="{00000000-0005-0000-0000-00007C890000}"/>
    <cellStyle name="Normal 5 25 3 11 4 5" xfId="35202" xr:uid="{00000000-0005-0000-0000-00007D890000}"/>
    <cellStyle name="Normal 5 25 3 11 4 6" xfId="35203" xr:uid="{00000000-0005-0000-0000-00007E890000}"/>
    <cellStyle name="Normal 5 25 3 11 4 7" xfId="35204" xr:uid="{00000000-0005-0000-0000-00007F890000}"/>
    <cellStyle name="Normal 5 25 3 11 4 8" xfId="35205" xr:uid="{00000000-0005-0000-0000-000080890000}"/>
    <cellStyle name="Normal 5 25 3 11 5" xfId="35206" xr:uid="{00000000-0005-0000-0000-000081890000}"/>
    <cellStyle name="Normal 5 25 3 11 5 2" xfId="35207" xr:uid="{00000000-0005-0000-0000-000082890000}"/>
    <cellStyle name="Normal 5 25 3 11 5 3" xfId="35208" xr:uid="{00000000-0005-0000-0000-000083890000}"/>
    <cellStyle name="Normal 5 25 3 11 5 4" xfId="35209" xr:uid="{00000000-0005-0000-0000-000084890000}"/>
    <cellStyle name="Normal 5 25 3 11 5 5" xfId="35210" xr:uid="{00000000-0005-0000-0000-000085890000}"/>
    <cellStyle name="Normal 5 25 3 11 5 6" xfId="35211" xr:uid="{00000000-0005-0000-0000-000086890000}"/>
    <cellStyle name="Normal 5 25 3 11 5 7" xfId="35212" xr:uid="{00000000-0005-0000-0000-000087890000}"/>
    <cellStyle name="Normal 5 25 3 11 5 8" xfId="35213" xr:uid="{00000000-0005-0000-0000-000088890000}"/>
    <cellStyle name="Normal 5 25 3 11 6" xfId="35214" xr:uid="{00000000-0005-0000-0000-000089890000}"/>
    <cellStyle name="Normal 5 25 3 11 7" xfId="35215" xr:uid="{00000000-0005-0000-0000-00008A890000}"/>
    <cellStyle name="Normal 5 25 3 11 8" xfId="35216" xr:uid="{00000000-0005-0000-0000-00008B890000}"/>
    <cellStyle name="Normal 5 25 3 11 9" xfId="35217" xr:uid="{00000000-0005-0000-0000-00008C890000}"/>
    <cellStyle name="Normal 5 25 3 12" xfId="35218" xr:uid="{00000000-0005-0000-0000-00008D890000}"/>
    <cellStyle name="Normal 5 25 3 12 10" xfId="35219" xr:uid="{00000000-0005-0000-0000-00008E890000}"/>
    <cellStyle name="Normal 5 25 3 12 11" xfId="35220" xr:uid="{00000000-0005-0000-0000-00008F890000}"/>
    <cellStyle name="Normal 5 25 3 12 12" xfId="35221" xr:uid="{00000000-0005-0000-0000-000090890000}"/>
    <cellStyle name="Normal 5 25 3 12 2" xfId="35222" xr:uid="{00000000-0005-0000-0000-000091890000}"/>
    <cellStyle name="Normal 5 25 3 12 2 2" xfId="35223" xr:uid="{00000000-0005-0000-0000-000092890000}"/>
    <cellStyle name="Normal 5 25 3 12 2 3" xfId="35224" xr:uid="{00000000-0005-0000-0000-000093890000}"/>
    <cellStyle name="Normal 5 25 3 12 2 4" xfId="35225" xr:uid="{00000000-0005-0000-0000-000094890000}"/>
    <cellStyle name="Normal 5 25 3 12 2 5" xfId="35226" xr:uid="{00000000-0005-0000-0000-000095890000}"/>
    <cellStyle name="Normal 5 25 3 12 2 6" xfId="35227" xr:uid="{00000000-0005-0000-0000-000096890000}"/>
    <cellStyle name="Normal 5 25 3 12 2 7" xfId="35228" xr:uid="{00000000-0005-0000-0000-000097890000}"/>
    <cellStyle name="Normal 5 25 3 12 2 8" xfId="35229" xr:uid="{00000000-0005-0000-0000-000098890000}"/>
    <cellStyle name="Normal 5 25 3 12 3" xfId="35230" xr:uid="{00000000-0005-0000-0000-000099890000}"/>
    <cellStyle name="Normal 5 25 3 12 3 2" xfId="35231" xr:uid="{00000000-0005-0000-0000-00009A890000}"/>
    <cellStyle name="Normal 5 25 3 12 3 3" xfId="35232" xr:uid="{00000000-0005-0000-0000-00009B890000}"/>
    <cellStyle name="Normal 5 25 3 12 3 4" xfId="35233" xr:uid="{00000000-0005-0000-0000-00009C890000}"/>
    <cellStyle name="Normal 5 25 3 12 3 5" xfId="35234" xr:uid="{00000000-0005-0000-0000-00009D890000}"/>
    <cellStyle name="Normal 5 25 3 12 3 6" xfId="35235" xr:uid="{00000000-0005-0000-0000-00009E890000}"/>
    <cellStyle name="Normal 5 25 3 12 3 7" xfId="35236" xr:uid="{00000000-0005-0000-0000-00009F890000}"/>
    <cellStyle name="Normal 5 25 3 12 3 8" xfId="35237" xr:uid="{00000000-0005-0000-0000-0000A0890000}"/>
    <cellStyle name="Normal 5 25 3 12 4" xfId="35238" xr:uid="{00000000-0005-0000-0000-0000A1890000}"/>
    <cellStyle name="Normal 5 25 3 12 4 2" xfId="35239" xr:uid="{00000000-0005-0000-0000-0000A2890000}"/>
    <cellStyle name="Normal 5 25 3 12 4 3" xfId="35240" xr:uid="{00000000-0005-0000-0000-0000A3890000}"/>
    <cellStyle name="Normal 5 25 3 12 4 4" xfId="35241" xr:uid="{00000000-0005-0000-0000-0000A4890000}"/>
    <cellStyle name="Normal 5 25 3 12 4 5" xfId="35242" xr:uid="{00000000-0005-0000-0000-0000A5890000}"/>
    <cellStyle name="Normal 5 25 3 12 4 6" xfId="35243" xr:uid="{00000000-0005-0000-0000-0000A6890000}"/>
    <cellStyle name="Normal 5 25 3 12 4 7" xfId="35244" xr:uid="{00000000-0005-0000-0000-0000A7890000}"/>
    <cellStyle name="Normal 5 25 3 12 4 8" xfId="35245" xr:uid="{00000000-0005-0000-0000-0000A8890000}"/>
    <cellStyle name="Normal 5 25 3 12 5" xfId="35246" xr:uid="{00000000-0005-0000-0000-0000A9890000}"/>
    <cellStyle name="Normal 5 25 3 12 5 2" xfId="35247" xr:uid="{00000000-0005-0000-0000-0000AA890000}"/>
    <cellStyle name="Normal 5 25 3 12 5 3" xfId="35248" xr:uid="{00000000-0005-0000-0000-0000AB890000}"/>
    <cellStyle name="Normal 5 25 3 12 5 4" xfId="35249" xr:uid="{00000000-0005-0000-0000-0000AC890000}"/>
    <cellStyle name="Normal 5 25 3 12 5 5" xfId="35250" xr:uid="{00000000-0005-0000-0000-0000AD890000}"/>
    <cellStyle name="Normal 5 25 3 12 5 6" xfId="35251" xr:uid="{00000000-0005-0000-0000-0000AE890000}"/>
    <cellStyle name="Normal 5 25 3 12 5 7" xfId="35252" xr:uid="{00000000-0005-0000-0000-0000AF890000}"/>
    <cellStyle name="Normal 5 25 3 12 5 8" xfId="35253" xr:uid="{00000000-0005-0000-0000-0000B0890000}"/>
    <cellStyle name="Normal 5 25 3 12 6" xfId="35254" xr:uid="{00000000-0005-0000-0000-0000B1890000}"/>
    <cellStyle name="Normal 5 25 3 12 7" xfId="35255" xr:uid="{00000000-0005-0000-0000-0000B2890000}"/>
    <cellStyle name="Normal 5 25 3 12 8" xfId="35256" xr:uid="{00000000-0005-0000-0000-0000B3890000}"/>
    <cellStyle name="Normal 5 25 3 12 9" xfId="35257" xr:uid="{00000000-0005-0000-0000-0000B4890000}"/>
    <cellStyle name="Normal 5 25 3 13" xfId="35258" xr:uid="{00000000-0005-0000-0000-0000B5890000}"/>
    <cellStyle name="Normal 5 25 3 13 10" xfId="35259" xr:uid="{00000000-0005-0000-0000-0000B6890000}"/>
    <cellStyle name="Normal 5 25 3 13 11" xfId="35260" xr:uid="{00000000-0005-0000-0000-0000B7890000}"/>
    <cellStyle name="Normal 5 25 3 13 12" xfId="35261" xr:uid="{00000000-0005-0000-0000-0000B8890000}"/>
    <cellStyle name="Normal 5 25 3 13 2" xfId="35262" xr:uid="{00000000-0005-0000-0000-0000B9890000}"/>
    <cellStyle name="Normal 5 25 3 13 2 2" xfId="35263" xr:uid="{00000000-0005-0000-0000-0000BA890000}"/>
    <cellStyle name="Normal 5 25 3 13 2 3" xfId="35264" xr:uid="{00000000-0005-0000-0000-0000BB890000}"/>
    <cellStyle name="Normal 5 25 3 13 2 4" xfId="35265" xr:uid="{00000000-0005-0000-0000-0000BC890000}"/>
    <cellStyle name="Normal 5 25 3 13 2 5" xfId="35266" xr:uid="{00000000-0005-0000-0000-0000BD890000}"/>
    <cellStyle name="Normal 5 25 3 13 2 6" xfId="35267" xr:uid="{00000000-0005-0000-0000-0000BE890000}"/>
    <cellStyle name="Normal 5 25 3 13 2 7" xfId="35268" xr:uid="{00000000-0005-0000-0000-0000BF890000}"/>
    <cellStyle name="Normal 5 25 3 13 2 8" xfId="35269" xr:uid="{00000000-0005-0000-0000-0000C0890000}"/>
    <cellStyle name="Normal 5 25 3 13 3" xfId="35270" xr:uid="{00000000-0005-0000-0000-0000C1890000}"/>
    <cellStyle name="Normal 5 25 3 13 3 2" xfId="35271" xr:uid="{00000000-0005-0000-0000-0000C2890000}"/>
    <cellStyle name="Normal 5 25 3 13 3 3" xfId="35272" xr:uid="{00000000-0005-0000-0000-0000C3890000}"/>
    <cellStyle name="Normal 5 25 3 13 3 4" xfId="35273" xr:uid="{00000000-0005-0000-0000-0000C4890000}"/>
    <cellStyle name="Normal 5 25 3 13 3 5" xfId="35274" xr:uid="{00000000-0005-0000-0000-0000C5890000}"/>
    <cellStyle name="Normal 5 25 3 13 3 6" xfId="35275" xr:uid="{00000000-0005-0000-0000-0000C6890000}"/>
    <cellStyle name="Normal 5 25 3 13 3 7" xfId="35276" xr:uid="{00000000-0005-0000-0000-0000C7890000}"/>
    <cellStyle name="Normal 5 25 3 13 3 8" xfId="35277" xr:uid="{00000000-0005-0000-0000-0000C8890000}"/>
    <cellStyle name="Normal 5 25 3 13 4" xfId="35278" xr:uid="{00000000-0005-0000-0000-0000C9890000}"/>
    <cellStyle name="Normal 5 25 3 13 4 2" xfId="35279" xr:uid="{00000000-0005-0000-0000-0000CA890000}"/>
    <cellStyle name="Normal 5 25 3 13 4 3" xfId="35280" xr:uid="{00000000-0005-0000-0000-0000CB890000}"/>
    <cellStyle name="Normal 5 25 3 13 4 4" xfId="35281" xr:uid="{00000000-0005-0000-0000-0000CC890000}"/>
    <cellStyle name="Normal 5 25 3 13 4 5" xfId="35282" xr:uid="{00000000-0005-0000-0000-0000CD890000}"/>
    <cellStyle name="Normal 5 25 3 13 4 6" xfId="35283" xr:uid="{00000000-0005-0000-0000-0000CE890000}"/>
    <cellStyle name="Normal 5 25 3 13 4 7" xfId="35284" xr:uid="{00000000-0005-0000-0000-0000CF890000}"/>
    <cellStyle name="Normal 5 25 3 13 4 8" xfId="35285" xr:uid="{00000000-0005-0000-0000-0000D0890000}"/>
    <cellStyle name="Normal 5 25 3 13 5" xfId="35286" xr:uid="{00000000-0005-0000-0000-0000D1890000}"/>
    <cellStyle name="Normal 5 25 3 13 5 2" xfId="35287" xr:uid="{00000000-0005-0000-0000-0000D2890000}"/>
    <cellStyle name="Normal 5 25 3 13 5 3" xfId="35288" xr:uid="{00000000-0005-0000-0000-0000D3890000}"/>
    <cellStyle name="Normal 5 25 3 13 5 4" xfId="35289" xr:uid="{00000000-0005-0000-0000-0000D4890000}"/>
    <cellStyle name="Normal 5 25 3 13 5 5" xfId="35290" xr:uid="{00000000-0005-0000-0000-0000D5890000}"/>
    <cellStyle name="Normal 5 25 3 13 5 6" xfId="35291" xr:uid="{00000000-0005-0000-0000-0000D6890000}"/>
    <cellStyle name="Normal 5 25 3 13 5 7" xfId="35292" xr:uid="{00000000-0005-0000-0000-0000D7890000}"/>
    <cellStyle name="Normal 5 25 3 13 5 8" xfId="35293" xr:uid="{00000000-0005-0000-0000-0000D8890000}"/>
    <cellStyle name="Normal 5 25 3 13 6" xfId="35294" xr:uid="{00000000-0005-0000-0000-0000D9890000}"/>
    <cellStyle name="Normal 5 25 3 13 7" xfId="35295" xr:uid="{00000000-0005-0000-0000-0000DA890000}"/>
    <cellStyle name="Normal 5 25 3 13 8" xfId="35296" xr:uid="{00000000-0005-0000-0000-0000DB890000}"/>
    <cellStyle name="Normal 5 25 3 13 9" xfId="35297" xr:uid="{00000000-0005-0000-0000-0000DC890000}"/>
    <cellStyle name="Normal 5 25 3 14" xfId="35298" xr:uid="{00000000-0005-0000-0000-0000DD890000}"/>
    <cellStyle name="Normal 5 25 3 14 2" xfId="35299" xr:uid="{00000000-0005-0000-0000-0000DE890000}"/>
    <cellStyle name="Normal 5 25 3 14 3" xfId="35300" xr:uid="{00000000-0005-0000-0000-0000DF890000}"/>
    <cellStyle name="Normal 5 25 3 14 4" xfId="35301" xr:uid="{00000000-0005-0000-0000-0000E0890000}"/>
    <cellStyle name="Normal 5 25 3 14 5" xfId="35302" xr:uid="{00000000-0005-0000-0000-0000E1890000}"/>
    <cellStyle name="Normal 5 25 3 14 6" xfId="35303" xr:uid="{00000000-0005-0000-0000-0000E2890000}"/>
    <cellStyle name="Normal 5 25 3 14 7" xfId="35304" xr:uid="{00000000-0005-0000-0000-0000E3890000}"/>
    <cellStyle name="Normal 5 25 3 14 8" xfId="35305" xr:uid="{00000000-0005-0000-0000-0000E4890000}"/>
    <cellStyle name="Normal 5 25 3 15" xfId="35306" xr:uid="{00000000-0005-0000-0000-0000E5890000}"/>
    <cellStyle name="Normal 5 25 3 15 2" xfId="35307" xr:uid="{00000000-0005-0000-0000-0000E6890000}"/>
    <cellStyle name="Normal 5 25 3 15 3" xfId="35308" xr:uid="{00000000-0005-0000-0000-0000E7890000}"/>
    <cellStyle name="Normal 5 25 3 15 4" xfId="35309" xr:uid="{00000000-0005-0000-0000-0000E8890000}"/>
    <cellStyle name="Normal 5 25 3 15 5" xfId="35310" xr:uid="{00000000-0005-0000-0000-0000E9890000}"/>
    <cellStyle name="Normal 5 25 3 15 6" xfId="35311" xr:uid="{00000000-0005-0000-0000-0000EA890000}"/>
    <cellStyle name="Normal 5 25 3 15 7" xfId="35312" xr:uid="{00000000-0005-0000-0000-0000EB890000}"/>
    <cellStyle name="Normal 5 25 3 15 8" xfId="35313" xr:uid="{00000000-0005-0000-0000-0000EC890000}"/>
    <cellStyle name="Normal 5 25 3 16" xfId="35314" xr:uid="{00000000-0005-0000-0000-0000ED890000}"/>
    <cellStyle name="Normal 5 25 3 16 2" xfId="35315" xr:uid="{00000000-0005-0000-0000-0000EE890000}"/>
    <cellStyle name="Normal 5 25 3 16 3" xfId="35316" xr:uid="{00000000-0005-0000-0000-0000EF890000}"/>
    <cellStyle name="Normal 5 25 3 16 4" xfId="35317" xr:uid="{00000000-0005-0000-0000-0000F0890000}"/>
    <cellStyle name="Normal 5 25 3 16 5" xfId="35318" xr:uid="{00000000-0005-0000-0000-0000F1890000}"/>
    <cellStyle name="Normal 5 25 3 16 6" xfId="35319" xr:uid="{00000000-0005-0000-0000-0000F2890000}"/>
    <cellStyle name="Normal 5 25 3 16 7" xfId="35320" xr:uid="{00000000-0005-0000-0000-0000F3890000}"/>
    <cellStyle name="Normal 5 25 3 16 8" xfId="35321" xr:uid="{00000000-0005-0000-0000-0000F4890000}"/>
    <cellStyle name="Normal 5 25 3 17" xfId="35322" xr:uid="{00000000-0005-0000-0000-0000F5890000}"/>
    <cellStyle name="Normal 5 25 3 17 2" xfId="35323" xr:uid="{00000000-0005-0000-0000-0000F6890000}"/>
    <cellStyle name="Normal 5 25 3 17 3" xfId="35324" xr:uid="{00000000-0005-0000-0000-0000F7890000}"/>
    <cellStyle name="Normal 5 25 3 17 4" xfId="35325" xr:uid="{00000000-0005-0000-0000-0000F8890000}"/>
    <cellStyle name="Normal 5 25 3 17 5" xfId="35326" xr:uid="{00000000-0005-0000-0000-0000F9890000}"/>
    <cellStyle name="Normal 5 25 3 17 6" xfId="35327" xr:uid="{00000000-0005-0000-0000-0000FA890000}"/>
    <cellStyle name="Normal 5 25 3 17 7" xfId="35328" xr:uid="{00000000-0005-0000-0000-0000FB890000}"/>
    <cellStyle name="Normal 5 25 3 17 8" xfId="35329" xr:uid="{00000000-0005-0000-0000-0000FC890000}"/>
    <cellStyle name="Normal 5 25 3 18" xfId="35330" xr:uid="{00000000-0005-0000-0000-0000FD890000}"/>
    <cellStyle name="Normal 5 25 3 19" xfId="35331" xr:uid="{00000000-0005-0000-0000-0000FE890000}"/>
    <cellStyle name="Normal 5 25 3 2" xfId="35332" xr:uid="{00000000-0005-0000-0000-0000FF890000}"/>
    <cellStyle name="Normal 5 25 3 2 10" xfId="35333" xr:uid="{00000000-0005-0000-0000-0000008A0000}"/>
    <cellStyle name="Normal 5 25 3 2 11" xfId="35334" xr:uid="{00000000-0005-0000-0000-0000018A0000}"/>
    <cellStyle name="Normal 5 25 3 2 12" xfId="35335" xr:uid="{00000000-0005-0000-0000-0000028A0000}"/>
    <cellStyle name="Normal 5 25 3 2 2" xfId="35336" xr:uid="{00000000-0005-0000-0000-0000038A0000}"/>
    <cellStyle name="Normal 5 25 3 2 2 2" xfId="35337" xr:uid="{00000000-0005-0000-0000-0000048A0000}"/>
    <cellStyle name="Normal 5 25 3 2 2 3" xfId="35338" xr:uid="{00000000-0005-0000-0000-0000058A0000}"/>
    <cellStyle name="Normal 5 25 3 2 2 4" xfId="35339" xr:uid="{00000000-0005-0000-0000-0000068A0000}"/>
    <cellStyle name="Normal 5 25 3 2 2 5" xfId="35340" xr:uid="{00000000-0005-0000-0000-0000078A0000}"/>
    <cellStyle name="Normal 5 25 3 2 2 6" xfId="35341" xr:uid="{00000000-0005-0000-0000-0000088A0000}"/>
    <cellStyle name="Normal 5 25 3 2 2 7" xfId="35342" xr:uid="{00000000-0005-0000-0000-0000098A0000}"/>
    <cellStyle name="Normal 5 25 3 2 2 8" xfId="35343" xr:uid="{00000000-0005-0000-0000-00000A8A0000}"/>
    <cellStyle name="Normal 5 25 3 2 3" xfId="35344" xr:uid="{00000000-0005-0000-0000-00000B8A0000}"/>
    <cellStyle name="Normal 5 25 3 2 3 2" xfId="35345" xr:uid="{00000000-0005-0000-0000-00000C8A0000}"/>
    <cellStyle name="Normal 5 25 3 2 3 3" xfId="35346" xr:uid="{00000000-0005-0000-0000-00000D8A0000}"/>
    <cellStyle name="Normal 5 25 3 2 3 4" xfId="35347" xr:uid="{00000000-0005-0000-0000-00000E8A0000}"/>
    <cellStyle name="Normal 5 25 3 2 3 5" xfId="35348" xr:uid="{00000000-0005-0000-0000-00000F8A0000}"/>
    <cellStyle name="Normal 5 25 3 2 3 6" xfId="35349" xr:uid="{00000000-0005-0000-0000-0000108A0000}"/>
    <cellStyle name="Normal 5 25 3 2 3 7" xfId="35350" xr:uid="{00000000-0005-0000-0000-0000118A0000}"/>
    <cellStyle name="Normal 5 25 3 2 3 8" xfId="35351" xr:uid="{00000000-0005-0000-0000-0000128A0000}"/>
    <cellStyle name="Normal 5 25 3 2 4" xfId="35352" xr:uid="{00000000-0005-0000-0000-0000138A0000}"/>
    <cellStyle name="Normal 5 25 3 2 4 2" xfId="35353" xr:uid="{00000000-0005-0000-0000-0000148A0000}"/>
    <cellStyle name="Normal 5 25 3 2 4 3" xfId="35354" xr:uid="{00000000-0005-0000-0000-0000158A0000}"/>
    <cellStyle name="Normal 5 25 3 2 4 4" xfId="35355" xr:uid="{00000000-0005-0000-0000-0000168A0000}"/>
    <cellStyle name="Normal 5 25 3 2 4 5" xfId="35356" xr:uid="{00000000-0005-0000-0000-0000178A0000}"/>
    <cellStyle name="Normal 5 25 3 2 4 6" xfId="35357" xr:uid="{00000000-0005-0000-0000-0000188A0000}"/>
    <cellStyle name="Normal 5 25 3 2 4 7" xfId="35358" xr:uid="{00000000-0005-0000-0000-0000198A0000}"/>
    <cellStyle name="Normal 5 25 3 2 4 8" xfId="35359" xr:uid="{00000000-0005-0000-0000-00001A8A0000}"/>
    <cellStyle name="Normal 5 25 3 2 5" xfId="35360" xr:uid="{00000000-0005-0000-0000-00001B8A0000}"/>
    <cellStyle name="Normal 5 25 3 2 5 2" xfId="35361" xr:uid="{00000000-0005-0000-0000-00001C8A0000}"/>
    <cellStyle name="Normal 5 25 3 2 5 3" xfId="35362" xr:uid="{00000000-0005-0000-0000-00001D8A0000}"/>
    <cellStyle name="Normal 5 25 3 2 5 4" xfId="35363" xr:uid="{00000000-0005-0000-0000-00001E8A0000}"/>
    <cellStyle name="Normal 5 25 3 2 5 5" xfId="35364" xr:uid="{00000000-0005-0000-0000-00001F8A0000}"/>
    <cellStyle name="Normal 5 25 3 2 5 6" xfId="35365" xr:uid="{00000000-0005-0000-0000-0000208A0000}"/>
    <cellStyle name="Normal 5 25 3 2 5 7" xfId="35366" xr:uid="{00000000-0005-0000-0000-0000218A0000}"/>
    <cellStyle name="Normal 5 25 3 2 5 8" xfId="35367" xr:uid="{00000000-0005-0000-0000-0000228A0000}"/>
    <cellStyle name="Normal 5 25 3 2 6" xfId="35368" xr:uid="{00000000-0005-0000-0000-0000238A0000}"/>
    <cellStyle name="Normal 5 25 3 2 7" xfId="35369" xr:uid="{00000000-0005-0000-0000-0000248A0000}"/>
    <cellStyle name="Normal 5 25 3 2 8" xfId="35370" xr:uid="{00000000-0005-0000-0000-0000258A0000}"/>
    <cellStyle name="Normal 5 25 3 2 9" xfId="35371" xr:uid="{00000000-0005-0000-0000-0000268A0000}"/>
    <cellStyle name="Normal 5 25 3 20" xfId="35372" xr:uid="{00000000-0005-0000-0000-0000278A0000}"/>
    <cellStyle name="Normal 5 25 3 21" xfId="35373" xr:uid="{00000000-0005-0000-0000-0000288A0000}"/>
    <cellStyle name="Normal 5 25 3 22" xfId="35374" xr:uid="{00000000-0005-0000-0000-0000298A0000}"/>
    <cellStyle name="Normal 5 25 3 23" xfId="35375" xr:uid="{00000000-0005-0000-0000-00002A8A0000}"/>
    <cellStyle name="Normal 5 25 3 24" xfId="35376" xr:uid="{00000000-0005-0000-0000-00002B8A0000}"/>
    <cellStyle name="Normal 5 25 3 3" xfId="35377" xr:uid="{00000000-0005-0000-0000-00002C8A0000}"/>
    <cellStyle name="Normal 5 25 3 3 10" xfId="35378" xr:uid="{00000000-0005-0000-0000-00002D8A0000}"/>
    <cellStyle name="Normal 5 25 3 3 11" xfId="35379" xr:uid="{00000000-0005-0000-0000-00002E8A0000}"/>
    <cellStyle name="Normal 5 25 3 3 12" xfId="35380" xr:uid="{00000000-0005-0000-0000-00002F8A0000}"/>
    <cellStyle name="Normal 5 25 3 3 2" xfId="35381" xr:uid="{00000000-0005-0000-0000-0000308A0000}"/>
    <cellStyle name="Normal 5 25 3 3 2 2" xfId="35382" xr:uid="{00000000-0005-0000-0000-0000318A0000}"/>
    <cellStyle name="Normal 5 25 3 3 2 3" xfId="35383" xr:uid="{00000000-0005-0000-0000-0000328A0000}"/>
    <cellStyle name="Normal 5 25 3 3 2 4" xfId="35384" xr:uid="{00000000-0005-0000-0000-0000338A0000}"/>
    <cellStyle name="Normal 5 25 3 3 2 5" xfId="35385" xr:uid="{00000000-0005-0000-0000-0000348A0000}"/>
    <cellStyle name="Normal 5 25 3 3 2 6" xfId="35386" xr:uid="{00000000-0005-0000-0000-0000358A0000}"/>
    <cellStyle name="Normal 5 25 3 3 2 7" xfId="35387" xr:uid="{00000000-0005-0000-0000-0000368A0000}"/>
    <cellStyle name="Normal 5 25 3 3 2 8" xfId="35388" xr:uid="{00000000-0005-0000-0000-0000378A0000}"/>
    <cellStyle name="Normal 5 25 3 3 3" xfId="35389" xr:uid="{00000000-0005-0000-0000-0000388A0000}"/>
    <cellStyle name="Normal 5 25 3 3 3 2" xfId="35390" xr:uid="{00000000-0005-0000-0000-0000398A0000}"/>
    <cellStyle name="Normal 5 25 3 3 3 3" xfId="35391" xr:uid="{00000000-0005-0000-0000-00003A8A0000}"/>
    <cellStyle name="Normal 5 25 3 3 3 4" xfId="35392" xr:uid="{00000000-0005-0000-0000-00003B8A0000}"/>
    <cellStyle name="Normal 5 25 3 3 3 5" xfId="35393" xr:uid="{00000000-0005-0000-0000-00003C8A0000}"/>
    <cellStyle name="Normal 5 25 3 3 3 6" xfId="35394" xr:uid="{00000000-0005-0000-0000-00003D8A0000}"/>
    <cellStyle name="Normal 5 25 3 3 3 7" xfId="35395" xr:uid="{00000000-0005-0000-0000-00003E8A0000}"/>
    <cellStyle name="Normal 5 25 3 3 3 8" xfId="35396" xr:uid="{00000000-0005-0000-0000-00003F8A0000}"/>
    <cellStyle name="Normal 5 25 3 3 4" xfId="35397" xr:uid="{00000000-0005-0000-0000-0000408A0000}"/>
    <cellStyle name="Normal 5 25 3 3 4 2" xfId="35398" xr:uid="{00000000-0005-0000-0000-0000418A0000}"/>
    <cellStyle name="Normal 5 25 3 3 4 3" xfId="35399" xr:uid="{00000000-0005-0000-0000-0000428A0000}"/>
    <cellStyle name="Normal 5 25 3 3 4 4" xfId="35400" xr:uid="{00000000-0005-0000-0000-0000438A0000}"/>
    <cellStyle name="Normal 5 25 3 3 4 5" xfId="35401" xr:uid="{00000000-0005-0000-0000-0000448A0000}"/>
    <cellStyle name="Normal 5 25 3 3 4 6" xfId="35402" xr:uid="{00000000-0005-0000-0000-0000458A0000}"/>
    <cellStyle name="Normal 5 25 3 3 4 7" xfId="35403" xr:uid="{00000000-0005-0000-0000-0000468A0000}"/>
    <cellStyle name="Normal 5 25 3 3 4 8" xfId="35404" xr:uid="{00000000-0005-0000-0000-0000478A0000}"/>
    <cellStyle name="Normal 5 25 3 3 5" xfId="35405" xr:uid="{00000000-0005-0000-0000-0000488A0000}"/>
    <cellStyle name="Normal 5 25 3 3 5 2" xfId="35406" xr:uid="{00000000-0005-0000-0000-0000498A0000}"/>
    <cellStyle name="Normal 5 25 3 3 5 3" xfId="35407" xr:uid="{00000000-0005-0000-0000-00004A8A0000}"/>
    <cellStyle name="Normal 5 25 3 3 5 4" xfId="35408" xr:uid="{00000000-0005-0000-0000-00004B8A0000}"/>
    <cellStyle name="Normal 5 25 3 3 5 5" xfId="35409" xr:uid="{00000000-0005-0000-0000-00004C8A0000}"/>
    <cellStyle name="Normal 5 25 3 3 5 6" xfId="35410" xr:uid="{00000000-0005-0000-0000-00004D8A0000}"/>
    <cellStyle name="Normal 5 25 3 3 5 7" xfId="35411" xr:uid="{00000000-0005-0000-0000-00004E8A0000}"/>
    <cellStyle name="Normal 5 25 3 3 5 8" xfId="35412" xr:uid="{00000000-0005-0000-0000-00004F8A0000}"/>
    <cellStyle name="Normal 5 25 3 3 6" xfId="35413" xr:uid="{00000000-0005-0000-0000-0000508A0000}"/>
    <cellStyle name="Normal 5 25 3 3 7" xfId="35414" xr:uid="{00000000-0005-0000-0000-0000518A0000}"/>
    <cellStyle name="Normal 5 25 3 3 8" xfId="35415" xr:uid="{00000000-0005-0000-0000-0000528A0000}"/>
    <cellStyle name="Normal 5 25 3 3 9" xfId="35416" xr:uid="{00000000-0005-0000-0000-0000538A0000}"/>
    <cellStyle name="Normal 5 25 3 4" xfId="35417" xr:uid="{00000000-0005-0000-0000-0000548A0000}"/>
    <cellStyle name="Normal 5 25 3 4 10" xfId="35418" xr:uid="{00000000-0005-0000-0000-0000558A0000}"/>
    <cellStyle name="Normal 5 25 3 4 11" xfId="35419" xr:uid="{00000000-0005-0000-0000-0000568A0000}"/>
    <cellStyle name="Normal 5 25 3 4 12" xfId="35420" xr:uid="{00000000-0005-0000-0000-0000578A0000}"/>
    <cellStyle name="Normal 5 25 3 4 2" xfId="35421" xr:uid="{00000000-0005-0000-0000-0000588A0000}"/>
    <cellStyle name="Normal 5 25 3 4 2 2" xfId="35422" xr:uid="{00000000-0005-0000-0000-0000598A0000}"/>
    <cellStyle name="Normal 5 25 3 4 2 3" xfId="35423" xr:uid="{00000000-0005-0000-0000-00005A8A0000}"/>
    <cellStyle name="Normal 5 25 3 4 2 4" xfId="35424" xr:uid="{00000000-0005-0000-0000-00005B8A0000}"/>
    <cellStyle name="Normal 5 25 3 4 2 5" xfId="35425" xr:uid="{00000000-0005-0000-0000-00005C8A0000}"/>
    <cellStyle name="Normal 5 25 3 4 2 6" xfId="35426" xr:uid="{00000000-0005-0000-0000-00005D8A0000}"/>
    <cellStyle name="Normal 5 25 3 4 2 7" xfId="35427" xr:uid="{00000000-0005-0000-0000-00005E8A0000}"/>
    <cellStyle name="Normal 5 25 3 4 2 8" xfId="35428" xr:uid="{00000000-0005-0000-0000-00005F8A0000}"/>
    <cellStyle name="Normal 5 25 3 4 3" xfId="35429" xr:uid="{00000000-0005-0000-0000-0000608A0000}"/>
    <cellStyle name="Normal 5 25 3 4 3 2" xfId="35430" xr:uid="{00000000-0005-0000-0000-0000618A0000}"/>
    <cellStyle name="Normal 5 25 3 4 3 3" xfId="35431" xr:uid="{00000000-0005-0000-0000-0000628A0000}"/>
    <cellStyle name="Normal 5 25 3 4 3 4" xfId="35432" xr:uid="{00000000-0005-0000-0000-0000638A0000}"/>
    <cellStyle name="Normal 5 25 3 4 3 5" xfId="35433" xr:uid="{00000000-0005-0000-0000-0000648A0000}"/>
    <cellStyle name="Normal 5 25 3 4 3 6" xfId="35434" xr:uid="{00000000-0005-0000-0000-0000658A0000}"/>
    <cellStyle name="Normal 5 25 3 4 3 7" xfId="35435" xr:uid="{00000000-0005-0000-0000-0000668A0000}"/>
    <cellStyle name="Normal 5 25 3 4 3 8" xfId="35436" xr:uid="{00000000-0005-0000-0000-0000678A0000}"/>
    <cellStyle name="Normal 5 25 3 4 4" xfId="35437" xr:uid="{00000000-0005-0000-0000-0000688A0000}"/>
    <cellStyle name="Normal 5 25 3 4 4 2" xfId="35438" xr:uid="{00000000-0005-0000-0000-0000698A0000}"/>
    <cellStyle name="Normal 5 25 3 4 4 3" xfId="35439" xr:uid="{00000000-0005-0000-0000-00006A8A0000}"/>
    <cellStyle name="Normal 5 25 3 4 4 4" xfId="35440" xr:uid="{00000000-0005-0000-0000-00006B8A0000}"/>
    <cellStyle name="Normal 5 25 3 4 4 5" xfId="35441" xr:uid="{00000000-0005-0000-0000-00006C8A0000}"/>
    <cellStyle name="Normal 5 25 3 4 4 6" xfId="35442" xr:uid="{00000000-0005-0000-0000-00006D8A0000}"/>
    <cellStyle name="Normal 5 25 3 4 4 7" xfId="35443" xr:uid="{00000000-0005-0000-0000-00006E8A0000}"/>
    <cellStyle name="Normal 5 25 3 4 4 8" xfId="35444" xr:uid="{00000000-0005-0000-0000-00006F8A0000}"/>
    <cellStyle name="Normal 5 25 3 4 5" xfId="35445" xr:uid="{00000000-0005-0000-0000-0000708A0000}"/>
    <cellStyle name="Normal 5 25 3 4 5 2" xfId="35446" xr:uid="{00000000-0005-0000-0000-0000718A0000}"/>
    <cellStyle name="Normal 5 25 3 4 5 3" xfId="35447" xr:uid="{00000000-0005-0000-0000-0000728A0000}"/>
    <cellStyle name="Normal 5 25 3 4 5 4" xfId="35448" xr:uid="{00000000-0005-0000-0000-0000738A0000}"/>
    <cellStyle name="Normal 5 25 3 4 5 5" xfId="35449" xr:uid="{00000000-0005-0000-0000-0000748A0000}"/>
    <cellStyle name="Normal 5 25 3 4 5 6" xfId="35450" xr:uid="{00000000-0005-0000-0000-0000758A0000}"/>
    <cellStyle name="Normal 5 25 3 4 5 7" xfId="35451" xr:uid="{00000000-0005-0000-0000-0000768A0000}"/>
    <cellStyle name="Normal 5 25 3 4 5 8" xfId="35452" xr:uid="{00000000-0005-0000-0000-0000778A0000}"/>
    <cellStyle name="Normal 5 25 3 4 6" xfId="35453" xr:uid="{00000000-0005-0000-0000-0000788A0000}"/>
    <cellStyle name="Normal 5 25 3 4 7" xfId="35454" xr:uid="{00000000-0005-0000-0000-0000798A0000}"/>
    <cellStyle name="Normal 5 25 3 4 8" xfId="35455" xr:uid="{00000000-0005-0000-0000-00007A8A0000}"/>
    <cellStyle name="Normal 5 25 3 4 9" xfId="35456" xr:uid="{00000000-0005-0000-0000-00007B8A0000}"/>
    <cellStyle name="Normal 5 25 3 5" xfId="35457" xr:uid="{00000000-0005-0000-0000-00007C8A0000}"/>
    <cellStyle name="Normal 5 25 3 5 10" xfId="35458" xr:uid="{00000000-0005-0000-0000-00007D8A0000}"/>
    <cellStyle name="Normal 5 25 3 5 11" xfId="35459" xr:uid="{00000000-0005-0000-0000-00007E8A0000}"/>
    <cellStyle name="Normal 5 25 3 5 12" xfId="35460" xr:uid="{00000000-0005-0000-0000-00007F8A0000}"/>
    <cellStyle name="Normal 5 25 3 5 2" xfId="35461" xr:uid="{00000000-0005-0000-0000-0000808A0000}"/>
    <cellStyle name="Normal 5 25 3 5 2 2" xfId="35462" xr:uid="{00000000-0005-0000-0000-0000818A0000}"/>
    <cellStyle name="Normal 5 25 3 5 2 3" xfId="35463" xr:uid="{00000000-0005-0000-0000-0000828A0000}"/>
    <cellStyle name="Normal 5 25 3 5 2 4" xfId="35464" xr:uid="{00000000-0005-0000-0000-0000838A0000}"/>
    <cellStyle name="Normal 5 25 3 5 2 5" xfId="35465" xr:uid="{00000000-0005-0000-0000-0000848A0000}"/>
    <cellStyle name="Normal 5 25 3 5 2 6" xfId="35466" xr:uid="{00000000-0005-0000-0000-0000858A0000}"/>
    <cellStyle name="Normal 5 25 3 5 2 7" xfId="35467" xr:uid="{00000000-0005-0000-0000-0000868A0000}"/>
    <cellStyle name="Normal 5 25 3 5 2 8" xfId="35468" xr:uid="{00000000-0005-0000-0000-0000878A0000}"/>
    <cellStyle name="Normal 5 25 3 5 3" xfId="35469" xr:uid="{00000000-0005-0000-0000-0000888A0000}"/>
    <cellStyle name="Normal 5 25 3 5 3 2" xfId="35470" xr:uid="{00000000-0005-0000-0000-0000898A0000}"/>
    <cellStyle name="Normal 5 25 3 5 3 3" xfId="35471" xr:uid="{00000000-0005-0000-0000-00008A8A0000}"/>
    <cellStyle name="Normal 5 25 3 5 3 4" xfId="35472" xr:uid="{00000000-0005-0000-0000-00008B8A0000}"/>
    <cellStyle name="Normal 5 25 3 5 3 5" xfId="35473" xr:uid="{00000000-0005-0000-0000-00008C8A0000}"/>
    <cellStyle name="Normal 5 25 3 5 3 6" xfId="35474" xr:uid="{00000000-0005-0000-0000-00008D8A0000}"/>
    <cellStyle name="Normal 5 25 3 5 3 7" xfId="35475" xr:uid="{00000000-0005-0000-0000-00008E8A0000}"/>
    <cellStyle name="Normal 5 25 3 5 3 8" xfId="35476" xr:uid="{00000000-0005-0000-0000-00008F8A0000}"/>
    <cellStyle name="Normal 5 25 3 5 4" xfId="35477" xr:uid="{00000000-0005-0000-0000-0000908A0000}"/>
    <cellStyle name="Normal 5 25 3 5 4 2" xfId="35478" xr:uid="{00000000-0005-0000-0000-0000918A0000}"/>
    <cellStyle name="Normal 5 25 3 5 4 3" xfId="35479" xr:uid="{00000000-0005-0000-0000-0000928A0000}"/>
    <cellStyle name="Normal 5 25 3 5 4 4" xfId="35480" xr:uid="{00000000-0005-0000-0000-0000938A0000}"/>
    <cellStyle name="Normal 5 25 3 5 4 5" xfId="35481" xr:uid="{00000000-0005-0000-0000-0000948A0000}"/>
    <cellStyle name="Normal 5 25 3 5 4 6" xfId="35482" xr:uid="{00000000-0005-0000-0000-0000958A0000}"/>
    <cellStyle name="Normal 5 25 3 5 4 7" xfId="35483" xr:uid="{00000000-0005-0000-0000-0000968A0000}"/>
    <cellStyle name="Normal 5 25 3 5 4 8" xfId="35484" xr:uid="{00000000-0005-0000-0000-0000978A0000}"/>
    <cellStyle name="Normal 5 25 3 5 5" xfId="35485" xr:uid="{00000000-0005-0000-0000-0000988A0000}"/>
    <cellStyle name="Normal 5 25 3 5 5 2" xfId="35486" xr:uid="{00000000-0005-0000-0000-0000998A0000}"/>
    <cellStyle name="Normal 5 25 3 5 5 3" xfId="35487" xr:uid="{00000000-0005-0000-0000-00009A8A0000}"/>
    <cellStyle name="Normal 5 25 3 5 5 4" xfId="35488" xr:uid="{00000000-0005-0000-0000-00009B8A0000}"/>
    <cellStyle name="Normal 5 25 3 5 5 5" xfId="35489" xr:uid="{00000000-0005-0000-0000-00009C8A0000}"/>
    <cellStyle name="Normal 5 25 3 5 5 6" xfId="35490" xr:uid="{00000000-0005-0000-0000-00009D8A0000}"/>
    <cellStyle name="Normal 5 25 3 5 5 7" xfId="35491" xr:uid="{00000000-0005-0000-0000-00009E8A0000}"/>
    <cellStyle name="Normal 5 25 3 5 5 8" xfId="35492" xr:uid="{00000000-0005-0000-0000-00009F8A0000}"/>
    <cellStyle name="Normal 5 25 3 5 6" xfId="35493" xr:uid="{00000000-0005-0000-0000-0000A08A0000}"/>
    <cellStyle name="Normal 5 25 3 5 7" xfId="35494" xr:uid="{00000000-0005-0000-0000-0000A18A0000}"/>
    <cellStyle name="Normal 5 25 3 5 8" xfId="35495" xr:uid="{00000000-0005-0000-0000-0000A28A0000}"/>
    <cellStyle name="Normal 5 25 3 5 9" xfId="35496" xr:uid="{00000000-0005-0000-0000-0000A38A0000}"/>
    <cellStyle name="Normal 5 25 3 6" xfId="35497" xr:uid="{00000000-0005-0000-0000-0000A48A0000}"/>
    <cellStyle name="Normal 5 25 3 6 10" xfId="35498" xr:uid="{00000000-0005-0000-0000-0000A58A0000}"/>
    <cellStyle name="Normal 5 25 3 6 11" xfId="35499" xr:uid="{00000000-0005-0000-0000-0000A68A0000}"/>
    <cellStyle name="Normal 5 25 3 6 12" xfId="35500" xr:uid="{00000000-0005-0000-0000-0000A78A0000}"/>
    <cellStyle name="Normal 5 25 3 6 2" xfId="35501" xr:uid="{00000000-0005-0000-0000-0000A88A0000}"/>
    <cellStyle name="Normal 5 25 3 6 2 2" xfId="35502" xr:uid="{00000000-0005-0000-0000-0000A98A0000}"/>
    <cellStyle name="Normal 5 25 3 6 2 3" xfId="35503" xr:uid="{00000000-0005-0000-0000-0000AA8A0000}"/>
    <cellStyle name="Normal 5 25 3 6 2 4" xfId="35504" xr:uid="{00000000-0005-0000-0000-0000AB8A0000}"/>
    <cellStyle name="Normal 5 25 3 6 2 5" xfId="35505" xr:uid="{00000000-0005-0000-0000-0000AC8A0000}"/>
    <cellStyle name="Normal 5 25 3 6 2 6" xfId="35506" xr:uid="{00000000-0005-0000-0000-0000AD8A0000}"/>
    <cellStyle name="Normal 5 25 3 6 2 7" xfId="35507" xr:uid="{00000000-0005-0000-0000-0000AE8A0000}"/>
    <cellStyle name="Normal 5 25 3 6 2 8" xfId="35508" xr:uid="{00000000-0005-0000-0000-0000AF8A0000}"/>
    <cellStyle name="Normal 5 25 3 6 3" xfId="35509" xr:uid="{00000000-0005-0000-0000-0000B08A0000}"/>
    <cellStyle name="Normal 5 25 3 6 3 2" xfId="35510" xr:uid="{00000000-0005-0000-0000-0000B18A0000}"/>
    <cellStyle name="Normal 5 25 3 6 3 3" xfId="35511" xr:uid="{00000000-0005-0000-0000-0000B28A0000}"/>
    <cellStyle name="Normal 5 25 3 6 3 4" xfId="35512" xr:uid="{00000000-0005-0000-0000-0000B38A0000}"/>
    <cellStyle name="Normal 5 25 3 6 3 5" xfId="35513" xr:uid="{00000000-0005-0000-0000-0000B48A0000}"/>
    <cellStyle name="Normal 5 25 3 6 3 6" xfId="35514" xr:uid="{00000000-0005-0000-0000-0000B58A0000}"/>
    <cellStyle name="Normal 5 25 3 6 3 7" xfId="35515" xr:uid="{00000000-0005-0000-0000-0000B68A0000}"/>
    <cellStyle name="Normal 5 25 3 6 3 8" xfId="35516" xr:uid="{00000000-0005-0000-0000-0000B78A0000}"/>
    <cellStyle name="Normal 5 25 3 6 4" xfId="35517" xr:uid="{00000000-0005-0000-0000-0000B88A0000}"/>
    <cellStyle name="Normal 5 25 3 6 4 2" xfId="35518" xr:uid="{00000000-0005-0000-0000-0000B98A0000}"/>
    <cellStyle name="Normal 5 25 3 6 4 3" xfId="35519" xr:uid="{00000000-0005-0000-0000-0000BA8A0000}"/>
    <cellStyle name="Normal 5 25 3 6 4 4" xfId="35520" xr:uid="{00000000-0005-0000-0000-0000BB8A0000}"/>
    <cellStyle name="Normal 5 25 3 6 4 5" xfId="35521" xr:uid="{00000000-0005-0000-0000-0000BC8A0000}"/>
    <cellStyle name="Normal 5 25 3 6 4 6" xfId="35522" xr:uid="{00000000-0005-0000-0000-0000BD8A0000}"/>
    <cellStyle name="Normal 5 25 3 6 4 7" xfId="35523" xr:uid="{00000000-0005-0000-0000-0000BE8A0000}"/>
    <cellStyle name="Normal 5 25 3 6 4 8" xfId="35524" xr:uid="{00000000-0005-0000-0000-0000BF8A0000}"/>
    <cellStyle name="Normal 5 25 3 6 5" xfId="35525" xr:uid="{00000000-0005-0000-0000-0000C08A0000}"/>
    <cellStyle name="Normal 5 25 3 6 5 2" xfId="35526" xr:uid="{00000000-0005-0000-0000-0000C18A0000}"/>
    <cellStyle name="Normal 5 25 3 6 5 3" xfId="35527" xr:uid="{00000000-0005-0000-0000-0000C28A0000}"/>
    <cellStyle name="Normal 5 25 3 6 5 4" xfId="35528" xr:uid="{00000000-0005-0000-0000-0000C38A0000}"/>
    <cellStyle name="Normal 5 25 3 6 5 5" xfId="35529" xr:uid="{00000000-0005-0000-0000-0000C48A0000}"/>
    <cellStyle name="Normal 5 25 3 6 5 6" xfId="35530" xr:uid="{00000000-0005-0000-0000-0000C58A0000}"/>
    <cellStyle name="Normal 5 25 3 6 5 7" xfId="35531" xr:uid="{00000000-0005-0000-0000-0000C68A0000}"/>
    <cellStyle name="Normal 5 25 3 6 5 8" xfId="35532" xr:uid="{00000000-0005-0000-0000-0000C78A0000}"/>
    <cellStyle name="Normal 5 25 3 6 6" xfId="35533" xr:uid="{00000000-0005-0000-0000-0000C88A0000}"/>
    <cellStyle name="Normal 5 25 3 6 7" xfId="35534" xr:uid="{00000000-0005-0000-0000-0000C98A0000}"/>
    <cellStyle name="Normal 5 25 3 6 8" xfId="35535" xr:uid="{00000000-0005-0000-0000-0000CA8A0000}"/>
    <cellStyle name="Normal 5 25 3 6 9" xfId="35536" xr:uid="{00000000-0005-0000-0000-0000CB8A0000}"/>
    <cellStyle name="Normal 5 25 3 7" xfId="35537" xr:uid="{00000000-0005-0000-0000-0000CC8A0000}"/>
    <cellStyle name="Normal 5 25 3 7 10" xfId="35538" xr:uid="{00000000-0005-0000-0000-0000CD8A0000}"/>
    <cellStyle name="Normal 5 25 3 7 11" xfId="35539" xr:uid="{00000000-0005-0000-0000-0000CE8A0000}"/>
    <cellStyle name="Normal 5 25 3 7 12" xfId="35540" xr:uid="{00000000-0005-0000-0000-0000CF8A0000}"/>
    <cellStyle name="Normal 5 25 3 7 2" xfId="35541" xr:uid="{00000000-0005-0000-0000-0000D08A0000}"/>
    <cellStyle name="Normal 5 25 3 7 2 2" xfId="35542" xr:uid="{00000000-0005-0000-0000-0000D18A0000}"/>
    <cellStyle name="Normal 5 25 3 7 2 3" xfId="35543" xr:uid="{00000000-0005-0000-0000-0000D28A0000}"/>
    <cellStyle name="Normal 5 25 3 7 2 4" xfId="35544" xr:uid="{00000000-0005-0000-0000-0000D38A0000}"/>
    <cellStyle name="Normal 5 25 3 7 2 5" xfId="35545" xr:uid="{00000000-0005-0000-0000-0000D48A0000}"/>
    <cellStyle name="Normal 5 25 3 7 2 6" xfId="35546" xr:uid="{00000000-0005-0000-0000-0000D58A0000}"/>
    <cellStyle name="Normal 5 25 3 7 2 7" xfId="35547" xr:uid="{00000000-0005-0000-0000-0000D68A0000}"/>
    <cellStyle name="Normal 5 25 3 7 2 8" xfId="35548" xr:uid="{00000000-0005-0000-0000-0000D78A0000}"/>
    <cellStyle name="Normal 5 25 3 7 3" xfId="35549" xr:uid="{00000000-0005-0000-0000-0000D88A0000}"/>
    <cellStyle name="Normal 5 25 3 7 3 2" xfId="35550" xr:uid="{00000000-0005-0000-0000-0000D98A0000}"/>
    <cellStyle name="Normal 5 25 3 7 3 3" xfId="35551" xr:uid="{00000000-0005-0000-0000-0000DA8A0000}"/>
    <cellStyle name="Normal 5 25 3 7 3 4" xfId="35552" xr:uid="{00000000-0005-0000-0000-0000DB8A0000}"/>
    <cellStyle name="Normal 5 25 3 7 3 5" xfId="35553" xr:uid="{00000000-0005-0000-0000-0000DC8A0000}"/>
    <cellStyle name="Normal 5 25 3 7 3 6" xfId="35554" xr:uid="{00000000-0005-0000-0000-0000DD8A0000}"/>
    <cellStyle name="Normal 5 25 3 7 3 7" xfId="35555" xr:uid="{00000000-0005-0000-0000-0000DE8A0000}"/>
    <cellStyle name="Normal 5 25 3 7 3 8" xfId="35556" xr:uid="{00000000-0005-0000-0000-0000DF8A0000}"/>
    <cellStyle name="Normal 5 25 3 7 4" xfId="35557" xr:uid="{00000000-0005-0000-0000-0000E08A0000}"/>
    <cellStyle name="Normal 5 25 3 7 4 2" xfId="35558" xr:uid="{00000000-0005-0000-0000-0000E18A0000}"/>
    <cellStyle name="Normal 5 25 3 7 4 3" xfId="35559" xr:uid="{00000000-0005-0000-0000-0000E28A0000}"/>
    <cellStyle name="Normal 5 25 3 7 4 4" xfId="35560" xr:uid="{00000000-0005-0000-0000-0000E38A0000}"/>
    <cellStyle name="Normal 5 25 3 7 4 5" xfId="35561" xr:uid="{00000000-0005-0000-0000-0000E48A0000}"/>
    <cellStyle name="Normal 5 25 3 7 4 6" xfId="35562" xr:uid="{00000000-0005-0000-0000-0000E58A0000}"/>
    <cellStyle name="Normal 5 25 3 7 4 7" xfId="35563" xr:uid="{00000000-0005-0000-0000-0000E68A0000}"/>
    <cellStyle name="Normal 5 25 3 7 4 8" xfId="35564" xr:uid="{00000000-0005-0000-0000-0000E78A0000}"/>
    <cellStyle name="Normal 5 25 3 7 5" xfId="35565" xr:uid="{00000000-0005-0000-0000-0000E88A0000}"/>
    <cellStyle name="Normal 5 25 3 7 5 2" xfId="35566" xr:uid="{00000000-0005-0000-0000-0000E98A0000}"/>
    <cellStyle name="Normal 5 25 3 7 5 3" xfId="35567" xr:uid="{00000000-0005-0000-0000-0000EA8A0000}"/>
    <cellStyle name="Normal 5 25 3 7 5 4" xfId="35568" xr:uid="{00000000-0005-0000-0000-0000EB8A0000}"/>
    <cellStyle name="Normal 5 25 3 7 5 5" xfId="35569" xr:uid="{00000000-0005-0000-0000-0000EC8A0000}"/>
    <cellStyle name="Normal 5 25 3 7 5 6" xfId="35570" xr:uid="{00000000-0005-0000-0000-0000ED8A0000}"/>
    <cellStyle name="Normal 5 25 3 7 5 7" xfId="35571" xr:uid="{00000000-0005-0000-0000-0000EE8A0000}"/>
    <cellStyle name="Normal 5 25 3 7 5 8" xfId="35572" xr:uid="{00000000-0005-0000-0000-0000EF8A0000}"/>
    <cellStyle name="Normal 5 25 3 7 6" xfId="35573" xr:uid="{00000000-0005-0000-0000-0000F08A0000}"/>
    <cellStyle name="Normal 5 25 3 7 7" xfId="35574" xr:uid="{00000000-0005-0000-0000-0000F18A0000}"/>
    <cellStyle name="Normal 5 25 3 7 8" xfId="35575" xr:uid="{00000000-0005-0000-0000-0000F28A0000}"/>
    <cellStyle name="Normal 5 25 3 7 9" xfId="35576" xr:uid="{00000000-0005-0000-0000-0000F38A0000}"/>
    <cellStyle name="Normal 5 25 3 8" xfId="35577" xr:uid="{00000000-0005-0000-0000-0000F48A0000}"/>
    <cellStyle name="Normal 5 25 3 8 10" xfId="35578" xr:uid="{00000000-0005-0000-0000-0000F58A0000}"/>
    <cellStyle name="Normal 5 25 3 8 11" xfId="35579" xr:uid="{00000000-0005-0000-0000-0000F68A0000}"/>
    <cellStyle name="Normal 5 25 3 8 12" xfId="35580" xr:uid="{00000000-0005-0000-0000-0000F78A0000}"/>
    <cellStyle name="Normal 5 25 3 8 2" xfId="35581" xr:uid="{00000000-0005-0000-0000-0000F88A0000}"/>
    <cellStyle name="Normal 5 25 3 8 2 2" xfId="35582" xr:uid="{00000000-0005-0000-0000-0000F98A0000}"/>
    <cellStyle name="Normal 5 25 3 8 2 3" xfId="35583" xr:uid="{00000000-0005-0000-0000-0000FA8A0000}"/>
    <cellStyle name="Normal 5 25 3 8 2 4" xfId="35584" xr:uid="{00000000-0005-0000-0000-0000FB8A0000}"/>
    <cellStyle name="Normal 5 25 3 8 2 5" xfId="35585" xr:uid="{00000000-0005-0000-0000-0000FC8A0000}"/>
    <cellStyle name="Normal 5 25 3 8 2 6" xfId="35586" xr:uid="{00000000-0005-0000-0000-0000FD8A0000}"/>
    <cellStyle name="Normal 5 25 3 8 2 7" xfId="35587" xr:uid="{00000000-0005-0000-0000-0000FE8A0000}"/>
    <cellStyle name="Normal 5 25 3 8 2 8" xfId="35588" xr:uid="{00000000-0005-0000-0000-0000FF8A0000}"/>
    <cellStyle name="Normal 5 25 3 8 3" xfId="35589" xr:uid="{00000000-0005-0000-0000-0000008B0000}"/>
    <cellStyle name="Normal 5 25 3 8 3 2" xfId="35590" xr:uid="{00000000-0005-0000-0000-0000018B0000}"/>
    <cellStyle name="Normal 5 25 3 8 3 3" xfId="35591" xr:uid="{00000000-0005-0000-0000-0000028B0000}"/>
    <cellStyle name="Normal 5 25 3 8 3 4" xfId="35592" xr:uid="{00000000-0005-0000-0000-0000038B0000}"/>
    <cellStyle name="Normal 5 25 3 8 3 5" xfId="35593" xr:uid="{00000000-0005-0000-0000-0000048B0000}"/>
    <cellStyle name="Normal 5 25 3 8 3 6" xfId="35594" xr:uid="{00000000-0005-0000-0000-0000058B0000}"/>
    <cellStyle name="Normal 5 25 3 8 3 7" xfId="35595" xr:uid="{00000000-0005-0000-0000-0000068B0000}"/>
    <cellStyle name="Normal 5 25 3 8 3 8" xfId="35596" xr:uid="{00000000-0005-0000-0000-0000078B0000}"/>
    <cellStyle name="Normal 5 25 3 8 4" xfId="35597" xr:uid="{00000000-0005-0000-0000-0000088B0000}"/>
    <cellStyle name="Normal 5 25 3 8 4 2" xfId="35598" xr:uid="{00000000-0005-0000-0000-0000098B0000}"/>
    <cellStyle name="Normal 5 25 3 8 4 3" xfId="35599" xr:uid="{00000000-0005-0000-0000-00000A8B0000}"/>
    <cellStyle name="Normal 5 25 3 8 4 4" xfId="35600" xr:uid="{00000000-0005-0000-0000-00000B8B0000}"/>
    <cellStyle name="Normal 5 25 3 8 4 5" xfId="35601" xr:uid="{00000000-0005-0000-0000-00000C8B0000}"/>
    <cellStyle name="Normal 5 25 3 8 4 6" xfId="35602" xr:uid="{00000000-0005-0000-0000-00000D8B0000}"/>
    <cellStyle name="Normal 5 25 3 8 4 7" xfId="35603" xr:uid="{00000000-0005-0000-0000-00000E8B0000}"/>
    <cellStyle name="Normal 5 25 3 8 4 8" xfId="35604" xr:uid="{00000000-0005-0000-0000-00000F8B0000}"/>
    <cellStyle name="Normal 5 25 3 8 5" xfId="35605" xr:uid="{00000000-0005-0000-0000-0000108B0000}"/>
    <cellStyle name="Normal 5 25 3 8 5 2" xfId="35606" xr:uid="{00000000-0005-0000-0000-0000118B0000}"/>
    <cellStyle name="Normal 5 25 3 8 5 3" xfId="35607" xr:uid="{00000000-0005-0000-0000-0000128B0000}"/>
    <cellStyle name="Normal 5 25 3 8 5 4" xfId="35608" xr:uid="{00000000-0005-0000-0000-0000138B0000}"/>
    <cellStyle name="Normal 5 25 3 8 5 5" xfId="35609" xr:uid="{00000000-0005-0000-0000-0000148B0000}"/>
    <cellStyle name="Normal 5 25 3 8 5 6" xfId="35610" xr:uid="{00000000-0005-0000-0000-0000158B0000}"/>
    <cellStyle name="Normal 5 25 3 8 5 7" xfId="35611" xr:uid="{00000000-0005-0000-0000-0000168B0000}"/>
    <cellStyle name="Normal 5 25 3 8 5 8" xfId="35612" xr:uid="{00000000-0005-0000-0000-0000178B0000}"/>
    <cellStyle name="Normal 5 25 3 8 6" xfId="35613" xr:uid="{00000000-0005-0000-0000-0000188B0000}"/>
    <cellStyle name="Normal 5 25 3 8 7" xfId="35614" xr:uid="{00000000-0005-0000-0000-0000198B0000}"/>
    <cellStyle name="Normal 5 25 3 8 8" xfId="35615" xr:uid="{00000000-0005-0000-0000-00001A8B0000}"/>
    <cellStyle name="Normal 5 25 3 8 9" xfId="35616" xr:uid="{00000000-0005-0000-0000-00001B8B0000}"/>
    <cellStyle name="Normal 5 25 3 9" xfId="35617" xr:uid="{00000000-0005-0000-0000-00001C8B0000}"/>
    <cellStyle name="Normal 5 25 3 9 10" xfId="35618" xr:uid="{00000000-0005-0000-0000-00001D8B0000}"/>
    <cellStyle name="Normal 5 25 3 9 11" xfId="35619" xr:uid="{00000000-0005-0000-0000-00001E8B0000}"/>
    <cellStyle name="Normal 5 25 3 9 12" xfId="35620" xr:uid="{00000000-0005-0000-0000-00001F8B0000}"/>
    <cellStyle name="Normal 5 25 3 9 2" xfId="35621" xr:uid="{00000000-0005-0000-0000-0000208B0000}"/>
    <cellStyle name="Normal 5 25 3 9 2 2" xfId="35622" xr:uid="{00000000-0005-0000-0000-0000218B0000}"/>
    <cellStyle name="Normal 5 25 3 9 2 3" xfId="35623" xr:uid="{00000000-0005-0000-0000-0000228B0000}"/>
    <cellStyle name="Normal 5 25 3 9 2 4" xfId="35624" xr:uid="{00000000-0005-0000-0000-0000238B0000}"/>
    <cellStyle name="Normal 5 25 3 9 2 5" xfId="35625" xr:uid="{00000000-0005-0000-0000-0000248B0000}"/>
    <cellStyle name="Normal 5 25 3 9 2 6" xfId="35626" xr:uid="{00000000-0005-0000-0000-0000258B0000}"/>
    <cellStyle name="Normal 5 25 3 9 2 7" xfId="35627" xr:uid="{00000000-0005-0000-0000-0000268B0000}"/>
    <cellStyle name="Normal 5 25 3 9 2 8" xfId="35628" xr:uid="{00000000-0005-0000-0000-0000278B0000}"/>
    <cellStyle name="Normal 5 25 3 9 3" xfId="35629" xr:uid="{00000000-0005-0000-0000-0000288B0000}"/>
    <cellStyle name="Normal 5 25 3 9 3 2" xfId="35630" xr:uid="{00000000-0005-0000-0000-0000298B0000}"/>
    <cellStyle name="Normal 5 25 3 9 3 3" xfId="35631" xr:uid="{00000000-0005-0000-0000-00002A8B0000}"/>
    <cellStyle name="Normal 5 25 3 9 3 4" xfId="35632" xr:uid="{00000000-0005-0000-0000-00002B8B0000}"/>
    <cellStyle name="Normal 5 25 3 9 3 5" xfId="35633" xr:uid="{00000000-0005-0000-0000-00002C8B0000}"/>
    <cellStyle name="Normal 5 25 3 9 3 6" xfId="35634" xr:uid="{00000000-0005-0000-0000-00002D8B0000}"/>
    <cellStyle name="Normal 5 25 3 9 3 7" xfId="35635" xr:uid="{00000000-0005-0000-0000-00002E8B0000}"/>
    <cellStyle name="Normal 5 25 3 9 3 8" xfId="35636" xr:uid="{00000000-0005-0000-0000-00002F8B0000}"/>
    <cellStyle name="Normal 5 25 3 9 4" xfId="35637" xr:uid="{00000000-0005-0000-0000-0000308B0000}"/>
    <cellStyle name="Normal 5 25 3 9 4 2" xfId="35638" xr:uid="{00000000-0005-0000-0000-0000318B0000}"/>
    <cellStyle name="Normal 5 25 3 9 4 3" xfId="35639" xr:uid="{00000000-0005-0000-0000-0000328B0000}"/>
    <cellStyle name="Normal 5 25 3 9 4 4" xfId="35640" xr:uid="{00000000-0005-0000-0000-0000338B0000}"/>
    <cellStyle name="Normal 5 25 3 9 4 5" xfId="35641" xr:uid="{00000000-0005-0000-0000-0000348B0000}"/>
    <cellStyle name="Normal 5 25 3 9 4 6" xfId="35642" xr:uid="{00000000-0005-0000-0000-0000358B0000}"/>
    <cellStyle name="Normal 5 25 3 9 4 7" xfId="35643" xr:uid="{00000000-0005-0000-0000-0000368B0000}"/>
    <cellStyle name="Normal 5 25 3 9 4 8" xfId="35644" xr:uid="{00000000-0005-0000-0000-0000378B0000}"/>
    <cellStyle name="Normal 5 25 3 9 5" xfId="35645" xr:uid="{00000000-0005-0000-0000-0000388B0000}"/>
    <cellStyle name="Normal 5 25 3 9 5 2" xfId="35646" xr:uid="{00000000-0005-0000-0000-0000398B0000}"/>
    <cellStyle name="Normal 5 25 3 9 5 3" xfId="35647" xr:uid="{00000000-0005-0000-0000-00003A8B0000}"/>
    <cellStyle name="Normal 5 25 3 9 5 4" xfId="35648" xr:uid="{00000000-0005-0000-0000-00003B8B0000}"/>
    <cellStyle name="Normal 5 25 3 9 5 5" xfId="35649" xr:uid="{00000000-0005-0000-0000-00003C8B0000}"/>
    <cellStyle name="Normal 5 25 3 9 5 6" xfId="35650" xr:uid="{00000000-0005-0000-0000-00003D8B0000}"/>
    <cellStyle name="Normal 5 25 3 9 5 7" xfId="35651" xr:uid="{00000000-0005-0000-0000-00003E8B0000}"/>
    <cellStyle name="Normal 5 25 3 9 5 8" xfId="35652" xr:uid="{00000000-0005-0000-0000-00003F8B0000}"/>
    <cellStyle name="Normal 5 25 3 9 6" xfId="35653" xr:uid="{00000000-0005-0000-0000-0000408B0000}"/>
    <cellStyle name="Normal 5 25 3 9 7" xfId="35654" xr:uid="{00000000-0005-0000-0000-0000418B0000}"/>
    <cellStyle name="Normal 5 25 3 9 8" xfId="35655" xr:uid="{00000000-0005-0000-0000-0000428B0000}"/>
    <cellStyle name="Normal 5 25 3 9 9" xfId="35656" xr:uid="{00000000-0005-0000-0000-0000438B0000}"/>
    <cellStyle name="Normal 5 25 4" xfId="35657" xr:uid="{00000000-0005-0000-0000-0000448B0000}"/>
    <cellStyle name="Normal 5 25 4 10" xfId="35658" xr:uid="{00000000-0005-0000-0000-0000458B0000}"/>
    <cellStyle name="Normal 5 25 4 10 10" xfId="35659" xr:uid="{00000000-0005-0000-0000-0000468B0000}"/>
    <cellStyle name="Normal 5 25 4 10 11" xfId="35660" xr:uid="{00000000-0005-0000-0000-0000478B0000}"/>
    <cellStyle name="Normal 5 25 4 10 12" xfId="35661" xr:uid="{00000000-0005-0000-0000-0000488B0000}"/>
    <cellStyle name="Normal 5 25 4 10 2" xfId="35662" xr:uid="{00000000-0005-0000-0000-0000498B0000}"/>
    <cellStyle name="Normal 5 25 4 10 2 2" xfId="35663" xr:uid="{00000000-0005-0000-0000-00004A8B0000}"/>
    <cellStyle name="Normal 5 25 4 10 2 3" xfId="35664" xr:uid="{00000000-0005-0000-0000-00004B8B0000}"/>
    <cellStyle name="Normal 5 25 4 10 2 4" xfId="35665" xr:uid="{00000000-0005-0000-0000-00004C8B0000}"/>
    <cellStyle name="Normal 5 25 4 10 2 5" xfId="35666" xr:uid="{00000000-0005-0000-0000-00004D8B0000}"/>
    <cellStyle name="Normal 5 25 4 10 2 6" xfId="35667" xr:uid="{00000000-0005-0000-0000-00004E8B0000}"/>
    <cellStyle name="Normal 5 25 4 10 2 7" xfId="35668" xr:uid="{00000000-0005-0000-0000-00004F8B0000}"/>
    <cellStyle name="Normal 5 25 4 10 2 8" xfId="35669" xr:uid="{00000000-0005-0000-0000-0000508B0000}"/>
    <cellStyle name="Normal 5 25 4 10 3" xfId="35670" xr:uid="{00000000-0005-0000-0000-0000518B0000}"/>
    <cellStyle name="Normal 5 25 4 10 3 2" xfId="35671" xr:uid="{00000000-0005-0000-0000-0000528B0000}"/>
    <cellStyle name="Normal 5 25 4 10 3 3" xfId="35672" xr:uid="{00000000-0005-0000-0000-0000538B0000}"/>
    <cellStyle name="Normal 5 25 4 10 3 4" xfId="35673" xr:uid="{00000000-0005-0000-0000-0000548B0000}"/>
    <cellStyle name="Normal 5 25 4 10 3 5" xfId="35674" xr:uid="{00000000-0005-0000-0000-0000558B0000}"/>
    <cellStyle name="Normal 5 25 4 10 3 6" xfId="35675" xr:uid="{00000000-0005-0000-0000-0000568B0000}"/>
    <cellStyle name="Normal 5 25 4 10 3 7" xfId="35676" xr:uid="{00000000-0005-0000-0000-0000578B0000}"/>
    <cellStyle name="Normal 5 25 4 10 3 8" xfId="35677" xr:uid="{00000000-0005-0000-0000-0000588B0000}"/>
    <cellStyle name="Normal 5 25 4 10 4" xfId="35678" xr:uid="{00000000-0005-0000-0000-0000598B0000}"/>
    <cellStyle name="Normal 5 25 4 10 4 2" xfId="35679" xr:uid="{00000000-0005-0000-0000-00005A8B0000}"/>
    <cellStyle name="Normal 5 25 4 10 4 3" xfId="35680" xr:uid="{00000000-0005-0000-0000-00005B8B0000}"/>
    <cellStyle name="Normal 5 25 4 10 4 4" xfId="35681" xr:uid="{00000000-0005-0000-0000-00005C8B0000}"/>
    <cellStyle name="Normal 5 25 4 10 4 5" xfId="35682" xr:uid="{00000000-0005-0000-0000-00005D8B0000}"/>
    <cellStyle name="Normal 5 25 4 10 4 6" xfId="35683" xr:uid="{00000000-0005-0000-0000-00005E8B0000}"/>
    <cellStyle name="Normal 5 25 4 10 4 7" xfId="35684" xr:uid="{00000000-0005-0000-0000-00005F8B0000}"/>
    <cellStyle name="Normal 5 25 4 10 4 8" xfId="35685" xr:uid="{00000000-0005-0000-0000-0000608B0000}"/>
    <cellStyle name="Normal 5 25 4 10 5" xfId="35686" xr:uid="{00000000-0005-0000-0000-0000618B0000}"/>
    <cellStyle name="Normal 5 25 4 10 5 2" xfId="35687" xr:uid="{00000000-0005-0000-0000-0000628B0000}"/>
    <cellStyle name="Normal 5 25 4 10 5 3" xfId="35688" xr:uid="{00000000-0005-0000-0000-0000638B0000}"/>
    <cellStyle name="Normal 5 25 4 10 5 4" xfId="35689" xr:uid="{00000000-0005-0000-0000-0000648B0000}"/>
    <cellStyle name="Normal 5 25 4 10 5 5" xfId="35690" xr:uid="{00000000-0005-0000-0000-0000658B0000}"/>
    <cellStyle name="Normal 5 25 4 10 5 6" xfId="35691" xr:uid="{00000000-0005-0000-0000-0000668B0000}"/>
    <cellStyle name="Normal 5 25 4 10 5 7" xfId="35692" xr:uid="{00000000-0005-0000-0000-0000678B0000}"/>
    <cellStyle name="Normal 5 25 4 10 5 8" xfId="35693" xr:uid="{00000000-0005-0000-0000-0000688B0000}"/>
    <cellStyle name="Normal 5 25 4 10 6" xfId="35694" xr:uid="{00000000-0005-0000-0000-0000698B0000}"/>
    <cellStyle name="Normal 5 25 4 10 7" xfId="35695" xr:uid="{00000000-0005-0000-0000-00006A8B0000}"/>
    <cellStyle name="Normal 5 25 4 10 8" xfId="35696" xr:uid="{00000000-0005-0000-0000-00006B8B0000}"/>
    <cellStyle name="Normal 5 25 4 10 9" xfId="35697" xr:uid="{00000000-0005-0000-0000-00006C8B0000}"/>
    <cellStyle name="Normal 5 25 4 11" xfId="35698" xr:uid="{00000000-0005-0000-0000-00006D8B0000}"/>
    <cellStyle name="Normal 5 25 4 11 10" xfId="35699" xr:uid="{00000000-0005-0000-0000-00006E8B0000}"/>
    <cellStyle name="Normal 5 25 4 11 11" xfId="35700" xr:uid="{00000000-0005-0000-0000-00006F8B0000}"/>
    <cellStyle name="Normal 5 25 4 11 12" xfId="35701" xr:uid="{00000000-0005-0000-0000-0000708B0000}"/>
    <cellStyle name="Normal 5 25 4 11 2" xfId="35702" xr:uid="{00000000-0005-0000-0000-0000718B0000}"/>
    <cellStyle name="Normal 5 25 4 11 2 2" xfId="35703" xr:uid="{00000000-0005-0000-0000-0000728B0000}"/>
    <cellStyle name="Normal 5 25 4 11 2 3" xfId="35704" xr:uid="{00000000-0005-0000-0000-0000738B0000}"/>
    <cellStyle name="Normal 5 25 4 11 2 4" xfId="35705" xr:uid="{00000000-0005-0000-0000-0000748B0000}"/>
    <cellStyle name="Normal 5 25 4 11 2 5" xfId="35706" xr:uid="{00000000-0005-0000-0000-0000758B0000}"/>
    <cellStyle name="Normal 5 25 4 11 2 6" xfId="35707" xr:uid="{00000000-0005-0000-0000-0000768B0000}"/>
    <cellStyle name="Normal 5 25 4 11 2 7" xfId="35708" xr:uid="{00000000-0005-0000-0000-0000778B0000}"/>
    <cellStyle name="Normal 5 25 4 11 2 8" xfId="35709" xr:uid="{00000000-0005-0000-0000-0000788B0000}"/>
    <cellStyle name="Normal 5 25 4 11 3" xfId="35710" xr:uid="{00000000-0005-0000-0000-0000798B0000}"/>
    <cellStyle name="Normal 5 25 4 11 3 2" xfId="35711" xr:uid="{00000000-0005-0000-0000-00007A8B0000}"/>
    <cellStyle name="Normal 5 25 4 11 3 3" xfId="35712" xr:uid="{00000000-0005-0000-0000-00007B8B0000}"/>
    <cellStyle name="Normal 5 25 4 11 3 4" xfId="35713" xr:uid="{00000000-0005-0000-0000-00007C8B0000}"/>
    <cellStyle name="Normal 5 25 4 11 3 5" xfId="35714" xr:uid="{00000000-0005-0000-0000-00007D8B0000}"/>
    <cellStyle name="Normal 5 25 4 11 3 6" xfId="35715" xr:uid="{00000000-0005-0000-0000-00007E8B0000}"/>
    <cellStyle name="Normal 5 25 4 11 3 7" xfId="35716" xr:uid="{00000000-0005-0000-0000-00007F8B0000}"/>
    <cellStyle name="Normal 5 25 4 11 3 8" xfId="35717" xr:uid="{00000000-0005-0000-0000-0000808B0000}"/>
    <cellStyle name="Normal 5 25 4 11 4" xfId="35718" xr:uid="{00000000-0005-0000-0000-0000818B0000}"/>
    <cellStyle name="Normal 5 25 4 11 4 2" xfId="35719" xr:uid="{00000000-0005-0000-0000-0000828B0000}"/>
    <cellStyle name="Normal 5 25 4 11 4 3" xfId="35720" xr:uid="{00000000-0005-0000-0000-0000838B0000}"/>
    <cellStyle name="Normal 5 25 4 11 4 4" xfId="35721" xr:uid="{00000000-0005-0000-0000-0000848B0000}"/>
    <cellStyle name="Normal 5 25 4 11 4 5" xfId="35722" xr:uid="{00000000-0005-0000-0000-0000858B0000}"/>
    <cellStyle name="Normal 5 25 4 11 4 6" xfId="35723" xr:uid="{00000000-0005-0000-0000-0000868B0000}"/>
    <cellStyle name="Normal 5 25 4 11 4 7" xfId="35724" xr:uid="{00000000-0005-0000-0000-0000878B0000}"/>
    <cellStyle name="Normal 5 25 4 11 4 8" xfId="35725" xr:uid="{00000000-0005-0000-0000-0000888B0000}"/>
    <cellStyle name="Normal 5 25 4 11 5" xfId="35726" xr:uid="{00000000-0005-0000-0000-0000898B0000}"/>
    <cellStyle name="Normal 5 25 4 11 5 2" xfId="35727" xr:uid="{00000000-0005-0000-0000-00008A8B0000}"/>
    <cellStyle name="Normal 5 25 4 11 5 3" xfId="35728" xr:uid="{00000000-0005-0000-0000-00008B8B0000}"/>
    <cellStyle name="Normal 5 25 4 11 5 4" xfId="35729" xr:uid="{00000000-0005-0000-0000-00008C8B0000}"/>
    <cellStyle name="Normal 5 25 4 11 5 5" xfId="35730" xr:uid="{00000000-0005-0000-0000-00008D8B0000}"/>
    <cellStyle name="Normal 5 25 4 11 5 6" xfId="35731" xr:uid="{00000000-0005-0000-0000-00008E8B0000}"/>
    <cellStyle name="Normal 5 25 4 11 5 7" xfId="35732" xr:uid="{00000000-0005-0000-0000-00008F8B0000}"/>
    <cellStyle name="Normal 5 25 4 11 5 8" xfId="35733" xr:uid="{00000000-0005-0000-0000-0000908B0000}"/>
    <cellStyle name="Normal 5 25 4 11 6" xfId="35734" xr:uid="{00000000-0005-0000-0000-0000918B0000}"/>
    <cellStyle name="Normal 5 25 4 11 7" xfId="35735" xr:uid="{00000000-0005-0000-0000-0000928B0000}"/>
    <cellStyle name="Normal 5 25 4 11 8" xfId="35736" xr:uid="{00000000-0005-0000-0000-0000938B0000}"/>
    <cellStyle name="Normal 5 25 4 11 9" xfId="35737" xr:uid="{00000000-0005-0000-0000-0000948B0000}"/>
    <cellStyle name="Normal 5 25 4 12" xfId="35738" xr:uid="{00000000-0005-0000-0000-0000958B0000}"/>
    <cellStyle name="Normal 5 25 4 12 10" xfId="35739" xr:uid="{00000000-0005-0000-0000-0000968B0000}"/>
    <cellStyle name="Normal 5 25 4 12 11" xfId="35740" xr:uid="{00000000-0005-0000-0000-0000978B0000}"/>
    <cellStyle name="Normal 5 25 4 12 12" xfId="35741" xr:uid="{00000000-0005-0000-0000-0000988B0000}"/>
    <cellStyle name="Normal 5 25 4 12 2" xfId="35742" xr:uid="{00000000-0005-0000-0000-0000998B0000}"/>
    <cellStyle name="Normal 5 25 4 12 2 2" xfId="35743" xr:uid="{00000000-0005-0000-0000-00009A8B0000}"/>
    <cellStyle name="Normal 5 25 4 12 2 3" xfId="35744" xr:uid="{00000000-0005-0000-0000-00009B8B0000}"/>
    <cellStyle name="Normal 5 25 4 12 2 4" xfId="35745" xr:uid="{00000000-0005-0000-0000-00009C8B0000}"/>
    <cellStyle name="Normal 5 25 4 12 2 5" xfId="35746" xr:uid="{00000000-0005-0000-0000-00009D8B0000}"/>
    <cellStyle name="Normal 5 25 4 12 2 6" xfId="35747" xr:uid="{00000000-0005-0000-0000-00009E8B0000}"/>
    <cellStyle name="Normal 5 25 4 12 2 7" xfId="35748" xr:uid="{00000000-0005-0000-0000-00009F8B0000}"/>
    <cellStyle name="Normal 5 25 4 12 2 8" xfId="35749" xr:uid="{00000000-0005-0000-0000-0000A08B0000}"/>
    <cellStyle name="Normal 5 25 4 12 3" xfId="35750" xr:uid="{00000000-0005-0000-0000-0000A18B0000}"/>
    <cellStyle name="Normal 5 25 4 12 3 2" xfId="35751" xr:uid="{00000000-0005-0000-0000-0000A28B0000}"/>
    <cellStyle name="Normal 5 25 4 12 3 3" xfId="35752" xr:uid="{00000000-0005-0000-0000-0000A38B0000}"/>
    <cellStyle name="Normal 5 25 4 12 3 4" xfId="35753" xr:uid="{00000000-0005-0000-0000-0000A48B0000}"/>
    <cellStyle name="Normal 5 25 4 12 3 5" xfId="35754" xr:uid="{00000000-0005-0000-0000-0000A58B0000}"/>
    <cellStyle name="Normal 5 25 4 12 3 6" xfId="35755" xr:uid="{00000000-0005-0000-0000-0000A68B0000}"/>
    <cellStyle name="Normal 5 25 4 12 3 7" xfId="35756" xr:uid="{00000000-0005-0000-0000-0000A78B0000}"/>
    <cellStyle name="Normal 5 25 4 12 3 8" xfId="35757" xr:uid="{00000000-0005-0000-0000-0000A88B0000}"/>
    <cellStyle name="Normal 5 25 4 12 4" xfId="35758" xr:uid="{00000000-0005-0000-0000-0000A98B0000}"/>
    <cellStyle name="Normal 5 25 4 12 4 2" xfId="35759" xr:uid="{00000000-0005-0000-0000-0000AA8B0000}"/>
    <cellStyle name="Normal 5 25 4 12 4 3" xfId="35760" xr:uid="{00000000-0005-0000-0000-0000AB8B0000}"/>
    <cellStyle name="Normal 5 25 4 12 4 4" xfId="35761" xr:uid="{00000000-0005-0000-0000-0000AC8B0000}"/>
    <cellStyle name="Normal 5 25 4 12 4 5" xfId="35762" xr:uid="{00000000-0005-0000-0000-0000AD8B0000}"/>
    <cellStyle name="Normal 5 25 4 12 4 6" xfId="35763" xr:uid="{00000000-0005-0000-0000-0000AE8B0000}"/>
    <cellStyle name="Normal 5 25 4 12 4 7" xfId="35764" xr:uid="{00000000-0005-0000-0000-0000AF8B0000}"/>
    <cellStyle name="Normal 5 25 4 12 4 8" xfId="35765" xr:uid="{00000000-0005-0000-0000-0000B08B0000}"/>
    <cellStyle name="Normal 5 25 4 12 5" xfId="35766" xr:uid="{00000000-0005-0000-0000-0000B18B0000}"/>
    <cellStyle name="Normal 5 25 4 12 5 2" xfId="35767" xr:uid="{00000000-0005-0000-0000-0000B28B0000}"/>
    <cellStyle name="Normal 5 25 4 12 5 3" xfId="35768" xr:uid="{00000000-0005-0000-0000-0000B38B0000}"/>
    <cellStyle name="Normal 5 25 4 12 5 4" xfId="35769" xr:uid="{00000000-0005-0000-0000-0000B48B0000}"/>
    <cellStyle name="Normal 5 25 4 12 5 5" xfId="35770" xr:uid="{00000000-0005-0000-0000-0000B58B0000}"/>
    <cellStyle name="Normal 5 25 4 12 5 6" xfId="35771" xr:uid="{00000000-0005-0000-0000-0000B68B0000}"/>
    <cellStyle name="Normal 5 25 4 12 5 7" xfId="35772" xr:uid="{00000000-0005-0000-0000-0000B78B0000}"/>
    <cellStyle name="Normal 5 25 4 12 5 8" xfId="35773" xr:uid="{00000000-0005-0000-0000-0000B88B0000}"/>
    <cellStyle name="Normal 5 25 4 12 6" xfId="35774" xr:uid="{00000000-0005-0000-0000-0000B98B0000}"/>
    <cellStyle name="Normal 5 25 4 12 7" xfId="35775" xr:uid="{00000000-0005-0000-0000-0000BA8B0000}"/>
    <cellStyle name="Normal 5 25 4 12 8" xfId="35776" xr:uid="{00000000-0005-0000-0000-0000BB8B0000}"/>
    <cellStyle name="Normal 5 25 4 12 9" xfId="35777" xr:uid="{00000000-0005-0000-0000-0000BC8B0000}"/>
    <cellStyle name="Normal 5 25 4 13" xfId="35778" xr:uid="{00000000-0005-0000-0000-0000BD8B0000}"/>
    <cellStyle name="Normal 5 25 4 13 10" xfId="35779" xr:uid="{00000000-0005-0000-0000-0000BE8B0000}"/>
    <cellStyle name="Normal 5 25 4 13 11" xfId="35780" xr:uid="{00000000-0005-0000-0000-0000BF8B0000}"/>
    <cellStyle name="Normal 5 25 4 13 12" xfId="35781" xr:uid="{00000000-0005-0000-0000-0000C08B0000}"/>
    <cellStyle name="Normal 5 25 4 13 2" xfId="35782" xr:uid="{00000000-0005-0000-0000-0000C18B0000}"/>
    <cellStyle name="Normal 5 25 4 13 2 2" xfId="35783" xr:uid="{00000000-0005-0000-0000-0000C28B0000}"/>
    <cellStyle name="Normal 5 25 4 13 2 3" xfId="35784" xr:uid="{00000000-0005-0000-0000-0000C38B0000}"/>
    <cellStyle name="Normal 5 25 4 13 2 4" xfId="35785" xr:uid="{00000000-0005-0000-0000-0000C48B0000}"/>
    <cellStyle name="Normal 5 25 4 13 2 5" xfId="35786" xr:uid="{00000000-0005-0000-0000-0000C58B0000}"/>
    <cellStyle name="Normal 5 25 4 13 2 6" xfId="35787" xr:uid="{00000000-0005-0000-0000-0000C68B0000}"/>
    <cellStyle name="Normal 5 25 4 13 2 7" xfId="35788" xr:uid="{00000000-0005-0000-0000-0000C78B0000}"/>
    <cellStyle name="Normal 5 25 4 13 2 8" xfId="35789" xr:uid="{00000000-0005-0000-0000-0000C88B0000}"/>
    <cellStyle name="Normal 5 25 4 13 3" xfId="35790" xr:uid="{00000000-0005-0000-0000-0000C98B0000}"/>
    <cellStyle name="Normal 5 25 4 13 3 2" xfId="35791" xr:uid="{00000000-0005-0000-0000-0000CA8B0000}"/>
    <cellStyle name="Normal 5 25 4 13 3 3" xfId="35792" xr:uid="{00000000-0005-0000-0000-0000CB8B0000}"/>
    <cellStyle name="Normal 5 25 4 13 3 4" xfId="35793" xr:uid="{00000000-0005-0000-0000-0000CC8B0000}"/>
    <cellStyle name="Normal 5 25 4 13 3 5" xfId="35794" xr:uid="{00000000-0005-0000-0000-0000CD8B0000}"/>
    <cellStyle name="Normal 5 25 4 13 3 6" xfId="35795" xr:uid="{00000000-0005-0000-0000-0000CE8B0000}"/>
    <cellStyle name="Normal 5 25 4 13 3 7" xfId="35796" xr:uid="{00000000-0005-0000-0000-0000CF8B0000}"/>
    <cellStyle name="Normal 5 25 4 13 3 8" xfId="35797" xr:uid="{00000000-0005-0000-0000-0000D08B0000}"/>
    <cellStyle name="Normal 5 25 4 13 4" xfId="35798" xr:uid="{00000000-0005-0000-0000-0000D18B0000}"/>
    <cellStyle name="Normal 5 25 4 13 4 2" xfId="35799" xr:uid="{00000000-0005-0000-0000-0000D28B0000}"/>
    <cellStyle name="Normal 5 25 4 13 4 3" xfId="35800" xr:uid="{00000000-0005-0000-0000-0000D38B0000}"/>
    <cellStyle name="Normal 5 25 4 13 4 4" xfId="35801" xr:uid="{00000000-0005-0000-0000-0000D48B0000}"/>
    <cellStyle name="Normal 5 25 4 13 4 5" xfId="35802" xr:uid="{00000000-0005-0000-0000-0000D58B0000}"/>
    <cellStyle name="Normal 5 25 4 13 4 6" xfId="35803" xr:uid="{00000000-0005-0000-0000-0000D68B0000}"/>
    <cellStyle name="Normal 5 25 4 13 4 7" xfId="35804" xr:uid="{00000000-0005-0000-0000-0000D78B0000}"/>
    <cellStyle name="Normal 5 25 4 13 4 8" xfId="35805" xr:uid="{00000000-0005-0000-0000-0000D88B0000}"/>
    <cellStyle name="Normal 5 25 4 13 5" xfId="35806" xr:uid="{00000000-0005-0000-0000-0000D98B0000}"/>
    <cellStyle name="Normal 5 25 4 13 5 2" xfId="35807" xr:uid="{00000000-0005-0000-0000-0000DA8B0000}"/>
    <cellStyle name="Normal 5 25 4 13 5 3" xfId="35808" xr:uid="{00000000-0005-0000-0000-0000DB8B0000}"/>
    <cellStyle name="Normal 5 25 4 13 5 4" xfId="35809" xr:uid="{00000000-0005-0000-0000-0000DC8B0000}"/>
    <cellStyle name="Normal 5 25 4 13 5 5" xfId="35810" xr:uid="{00000000-0005-0000-0000-0000DD8B0000}"/>
    <cellStyle name="Normal 5 25 4 13 5 6" xfId="35811" xr:uid="{00000000-0005-0000-0000-0000DE8B0000}"/>
    <cellStyle name="Normal 5 25 4 13 5 7" xfId="35812" xr:uid="{00000000-0005-0000-0000-0000DF8B0000}"/>
    <cellStyle name="Normal 5 25 4 13 5 8" xfId="35813" xr:uid="{00000000-0005-0000-0000-0000E08B0000}"/>
    <cellStyle name="Normal 5 25 4 13 6" xfId="35814" xr:uid="{00000000-0005-0000-0000-0000E18B0000}"/>
    <cellStyle name="Normal 5 25 4 13 7" xfId="35815" xr:uid="{00000000-0005-0000-0000-0000E28B0000}"/>
    <cellStyle name="Normal 5 25 4 13 8" xfId="35816" xr:uid="{00000000-0005-0000-0000-0000E38B0000}"/>
    <cellStyle name="Normal 5 25 4 13 9" xfId="35817" xr:uid="{00000000-0005-0000-0000-0000E48B0000}"/>
    <cellStyle name="Normal 5 25 4 14" xfId="35818" xr:uid="{00000000-0005-0000-0000-0000E58B0000}"/>
    <cellStyle name="Normal 5 25 4 14 2" xfId="35819" xr:uid="{00000000-0005-0000-0000-0000E68B0000}"/>
    <cellStyle name="Normal 5 25 4 14 3" xfId="35820" xr:uid="{00000000-0005-0000-0000-0000E78B0000}"/>
    <cellStyle name="Normal 5 25 4 14 4" xfId="35821" xr:uid="{00000000-0005-0000-0000-0000E88B0000}"/>
    <cellStyle name="Normal 5 25 4 14 5" xfId="35822" xr:uid="{00000000-0005-0000-0000-0000E98B0000}"/>
    <cellStyle name="Normal 5 25 4 14 6" xfId="35823" xr:uid="{00000000-0005-0000-0000-0000EA8B0000}"/>
    <cellStyle name="Normal 5 25 4 14 7" xfId="35824" xr:uid="{00000000-0005-0000-0000-0000EB8B0000}"/>
    <cellStyle name="Normal 5 25 4 14 8" xfId="35825" xr:uid="{00000000-0005-0000-0000-0000EC8B0000}"/>
    <cellStyle name="Normal 5 25 4 15" xfId="35826" xr:uid="{00000000-0005-0000-0000-0000ED8B0000}"/>
    <cellStyle name="Normal 5 25 4 15 2" xfId="35827" xr:uid="{00000000-0005-0000-0000-0000EE8B0000}"/>
    <cellStyle name="Normal 5 25 4 15 3" xfId="35828" xr:uid="{00000000-0005-0000-0000-0000EF8B0000}"/>
    <cellStyle name="Normal 5 25 4 15 4" xfId="35829" xr:uid="{00000000-0005-0000-0000-0000F08B0000}"/>
    <cellStyle name="Normal 5 25 4 15 5" xfId="35830" xr:uid="{00000000-0005-0000-0000-0000F18B0000}"/>
    <cellStyle name="Normal 5 25 4 15 6" xfId="35831" xr:uid="{00000000-0005-0000-0000-0000F28B0000}"/>
    <cellStyle name="Normal 5 25 4 15 7" xfId="35832" xr:uid="{00000000-0005-0000-0000-0000F38B0000}"/>
    <cellStyle name="Normal 5 25 4 15 8" xfId="35833" xr:uid="{00000000-0005-0000-0000-0000F48B0000}"/>
    <cellStyle name="Normal 5 25 4 16" xfId="35834" xr:uid="{00000000-0005-0000-0000-0000F58B0000}"/>
    <cellStyle name="Normal 5 25 4 16 2" xfId="35835" xr:uid="{00000000-0005-0000-0000-0000F68B0000}"/>
    <cellStyle name="Normal 5 25 4 16 3" xfId="35836" xr:uid="{00000000-0005-0000-0000-0000F78B0000}"/>
    <cellStyle name="Normal 5 25 4 16 4" xfId="35837" xr:uid="{00000000-0005-0000-0000-0000F88B0000}"/>
    <cellStyle name="Normal 5 25 4 16 5" xfId="35838" xr:uid="{00000000-0005-0000-0000-0000F98B0000}"/>
    <cellStyle name="Normal 5 25 4 16 6" xfId="35839" xr:uid="{00000000-0005-0000-0000-0000FA8B0000}"/>
    <cellStyle name="Normal 5 25 4 16 7" xfId="35840" xr:uid="{00000000-0005-0000-0000-0000FB8B0000}"/>
    <cellStyle name="Normal 5 25 4 16 8" xfId="35841" xr:uid="{00000000-0005-0000-0000-0000FC8B0000}"/>
    <cellStyle name="Normal 5 25 4 17" xfId="35842" xr:uid="{00000000-0005-0000-0000-0000FD8B0000}"/>
    <cellStyle name="Normal 5 25 4 17 2" xfId="35843" xr:uid="{00000000-0005-0000-0000-0000FE8B0000}"/>
    <cellStyle name="Normal 5 25 4 17 3" xfId="35844" xr:uid="{00000000-0005-0000-0000-0000FF8B0000}"/>
    <cellStyle name="Normal 5 25 4 17 4" xfId="35845" xr:uid="{00000000-0005-0000-0000-0000008C0000}"/>
    <cellStyle name="Normal 5 25 4 17 5" xfId="35846" xr:uid="{00000000-0005-0000-0000-0000018C0000}"/>
    <cellStyle name="Normal 5 25 4 17 6" xfId="35847" xr:uid="{00000000-0005-0000-0000-0000028C0000}"/>
    <cellStyle name="Normal 5 25 4 17 7" xfId="35848" xr:uid="{00000000-0005-0000-0000-0000038C0000}"/>
    <cellStyle name="Normal 5 25 4 17 8" xfId="35849" xr:uid="{00000000-0005-0000-0000-0000048C0000}"/>
    <cellStyle name="Normal 5 25 4 18" xfId="35850" xr:uid="{00000000-0005-0000-0000-0000058C0000}"/>
    <cellStyle name="Normal 5 25 4 19" xfId="35851" xr:uid="{00000000-0005-0000-0000-0000068C0000}"/>
    <cellStyle name="Normal 5 25 4 2" xfId="35852" xr:uid="{00000000-0005-0000-0000-0000078C0000}"/>
    <cellStyle name="Normal 5 25 4 2 10" xfId="35853" xr:uid="{00000000-0005-0000-0000-0000088C0000}"/>
    <cellStyle name="Normal 5 25 4 2 11" xfId="35854" xr:uid="{00000000-0005-0000-0000-0000098C0000}"/>
    <cellStyle name="Normal 5 25 4 2 12" xfId="35855" xr:uid="{00000000-0005-0000-0000-00000A8C0000}"/>
    <cellStyle name="Normal 5 25 4 2 2" xfId="35856" xr:uid="{00000000-0005-0000-0000-00000B8C0000}"/>
    <cellStyle name="Normal 5 25 4 2 2 2" xfId="35857" xr:uid="{00000000-0005-0000-0000-00000C8C0000}"/>
    <cellStyle name="Normal 5 25 4 2 2 3" xfId="35858" xr:uid="{00000000-0005-0000-0000-00000D8C0000}"/>
    <cellStyle name="Normal 5 25 4 2 2 4" xfId="35859" xr:uid="{00000000-0005-0000-0000-00000E8C0000}"/>
    <cellStyle name="Normal 5 25 4 2 2 5" xfId="35860" xr:uid="{00000000-0005-0000-0000-00000F8C0000}"/>
    <cellStyle name="Normal 5 25 4 2 2 6" xfId="35861" xr:uid="{00000000-0005-0000-0000-0000108C0000}"/>
    <cellStyle name="Normal 5 25 4 2 2 7" xfId="35862" xr:uid="{00000000-0005-0000-0000-0000118C0000}"/>
    <cellStyle name="Normal 5 25 4 2 2 8" xfId="35863" xr:uid="{00000000-0005-0000-0000-0000128C0000}"/>
    <cellStyle name="Normal 5 25 4 2 3" xfId="35864" xr:uid="{00000000-0005-0000-0000-0000138C0000}"/>
    <cellStyle name="Normal 5 25 4 2 3 2" xfId="35865" xr:uid="{00000000-0005-0000-0000-0000148C0000}"/>
    <cellStyle name="Normal 5 25 4 2 3 3" xfId="35866" xr:uid="{00000000-0005-0000-0000-0000158C0000}"/>
    <cellStyle name="Normal 5 25 4 2 3 4" xfId="35867" xr:uid="{00000000-0005-0000-0000-0000168C0000}"/>
    <cellStyle name="Normal 5 25 4 2 3 5" xfId="35868" xr:uid="{00000000-0005-0000-0000-0000178C0000}"/>
    <cellStyle name="Normal 5 25 4 2 3 6" xfId="35869" xr:uid="{00000000-0005-0000-0000-0000188C0000}"/>
    <cellStyle name="Normal 5 25 4 2 3 7" xfId="35870" xr:uid="{00000000-0005-0000-0000-0000198C0000}"/>
    <cellStyle name="Normal 5 25 4 2 3 8" xfId="35871" xr:uid="{00000000-0005-0000-0000-00001A8C0000}"/>
    <cellStyle name="Normal 5 25 4 2 4" xfId="35872" xr:uid="{00000000-0005-0000-0000-00001B8C0000}"/>
    <cellStyle name="Normal 5 25 4 2 4 2" xfId="35873" xr:uid="{00000000-0005-0000-0000-00001C8C0000}"/>
    <cellStyle name="Normal 5 25 4 2 4 3" xfId="35874" xr:uid="{00000000-0005-0000-0000-00001D8C0000}"/>
    <cellStyle name="Normal 5 25 4 2 4 4" xfId="35875" xr:uid="{00000000-0005-0000-0000-00001E8C0000}"/>
    <cellStyle name="Normal 5 25 4 2 4 5" xfId="35876" xr:uid="{00000000-0005-0000-0000-00001F8C0000}"/>
    <cellStyle name="Normal 5 25 4 2 4 6" xfId="35877" xr:uid="{00000000-0005-0000-0000-0000208C0000}"/>
    <cellStyle name="Normal 5 25 4 2 4 7" xfId="35878" xr:uid="{00000000-0005-0000-0000-0000218C0000}"/>
    <cellStyle name="Normal 5 25 4 2 4 8" xfId="35879" xr:uid="{00000000-0005-0000-0000-0000228C0000}"/>
    <cellStyle name="Normal 5 25 4 2 5" xfId="35880" xr:uid="{00000000-0005-0000-0000-0000238C0000}"/>
    <cellStyle name="Normal 5 25 4 2 5 2" xfId="35881" xr:uid="{00000000-0005-0000-0000-0000248C0000}"/>
    <cellStyle name="Normal 5 25 4 2 5 3" xfId="35882" xr:uid="{00000000-0005-0000-0000-0000258C0000}"/>
    <cellStyle name="Normal 5 25 4 2 5 4" xfId="35883" xr:uid="{00000000-0005-0000-0000-0000268C0000}"/>
    <cellStyle name="Normal 5 25 4 2 5 5" xfId="35884" xr:uid="{00000000-0005-0000-0000-0000278C0000}"/>
    <cellStyle name="Normal 5 25 4 2 5 6" xfId="35885" xr:uid="{00000000-0005-0000-0000-0000288C0000}"/>
    <cellStyle name="Normal 5 25 4 2 5 7" xfId="35886" xr:uid="{00000000-0005-0000-0000-0000298C0000}"/>
    <cellStyle name="Normal 5 25 4 2 5 8" xfId="35887" xr:uid="{00000000-0005-0000-0000-00002A8C0000}"/>
    <cellStyle name="Normal 5 25 4 2 6" xfId="35888" xr:uid="{00000000-0005-0000-0000-00002B8C0000}"/>
    <cellStyle name="Normal 5 25 4 2 7" xfId="35889" xr:uid="{00000000-0005-0000-0000-00002C8C0000}"/>
    <cellStyle name="Normal 5 25 4 2 8" xfId="35890" xr:uid="{00000000-0005-0000-0000-00002D8C0000}"/>
    <cellStyle name="Normal 5 25 4 2 9" xfId="35891" xr:uid="{00000000-0005-0000-0000-00002E8C0000}"/>
    <cellStyle name="Normal 5 25 4 20" xfId="35892" xr:uid="{00000000-0005-0000-0000-00002F8C0000}"/>
    <cellStyle name="Normal 5 25 4 21" xfId="35893" xr:uid="{00000000-0005-0000-0000-0000308C0000}"/>
    <cellStyle name="Normal 5 25 4 22" xfId="35894" xr:uid="{00000000-0005-0000-0000-0000318C0000}"/>
    <cellStyle name="Normal 5 25 4 23" xfId="35895" xr:uid="{00000000-0005-0000-0000-0000328C0000}"/>
    <cellStyle name="Normal 5 25 4 24" xfId="35896" xr:uid="{00000000-0005-0000-0000-0000338C0000}"/>
    <cellStyle name="Normal 5 25 4 3" xfId="35897" xr:uid="{00000000-0005-0000-0000-0000348C0000}"/>
    <cellStyle name="Normal 5 25 4 3 10" xfId="35898" xr:uid="{00000000-0005-0000-0000-0000358C0000}"/>
    <cellStyle name="Normal 5 25 4 3 11" xfId="35899" xr:uid="{00000000-0005-0000-0000-0000368C0000}"/>
    <cellStyle name="Normal 5 25 4 3 12" xfId="35900" xr:uid="{00000000-0005-0000-0000-0000378C0000}"/>
    <cellStyle name="Normal 5 25 4 3 2" xfId="35901" xr:uid="{00000000-0005-0000-0000-0000388C0000}"/>
    <cellStyle name="Normal 5 25 4 3 2 2" xfId="35902" xr:uid="{00000000-0005-0000-0000-0000398C0000}"/>
    <cellStyle name="Normal 5 25 4 3 2 3" xfId="35903" xr:uid="{00000000-0005-0000-0000-00003A8C0000}"/>
    <cellStyle name="Normal 5 25 4 3 2 4" xfId="35904" xr:uid="{00000000-0005-0000-0000-00003B8C0000}"/>
    <cellStyle name="Normal 5 25 4 3 2 5" xfId="35905" xr:uid="{00000000-0005-0000-0000-00003C8C0000}"/>
    <cellStyle name="Normal 5 25 4 3 2 6" xfId="35906" xr:uid="{00000000-0005-0000-0000-00003D8C0000}"/>
    <cellStyle name="Normal 5 25 4 3 2 7" xfId="35907" xr:uid="{00000000-0005-0000-0000-00003E8C0000}"/>
    <cellStyle name="Normal 5 25 4 3 2 8" xfId="35908" xr:uid="{00000000-0005-0000-0000-00003F8C0000}"/>
    <cellStyle name="Normal 5 25 4 3 3" xfId="35909" xr:uid="{00000000-0005-0000-0000-0000408C0000}"/>
    <cellStyle name="Normal 5 25 4 3 3 2" xfId="35910" xr:uid="{00000000-0005-0000-0000-0000418C0000}"/>
    <cellStyle name="Normal 5 25 4 3 3 3" xfId="35911" xr:uid="{00000000-0005-0000-0000-0000428C0000}"/>
    <cellStyle name="Normal 5 25 4 3 3 4" xfId="35912" xr:uid="{00000000-0005-0000-0000-0000438C0000}"/>
    <cellStyle name="Normal 5 25 4 3 3 5" xfId="35913" xr:uid="{00000000-0005-0000-0000-0000448C0000}"/>
    <cellStyle name="Normal 5 25 4 3 3 6" xfId="35914" xr:uid="{00000000-0005-0000-0000-0000458C0000}"/>
    <cellStyle name="Normal 5 25 4 3 3 7" xfId="35915" xr:uid="{00000000-0005-0000-0000-0000468C0000}"/>
    <cellStyle name="Normal 5 25 4 3 3 8" xfId="35916" xr:uid="{00000000-0005-0000-0000-0000478C0000}"/>
    <cellStyle name="Normal 5 25 4 3 4" xfId="35917" xr:uid="{00000000-0005-0000-0000-0000488C0000}"/>
    <cellStyle name="Normal 5 25 4 3 4 2" xfId="35918" xr:uid="{00000000-0005-0000-0000-0000498C0000}"/>
    <cellStyle name="Normal 5 25 4 3 4 3" xfId="35919" xr:uid="{00000000-0005-0000-0000-00004A8C0000}"/>
    <cellStyle name="Normal 5 25 4 3 4 4" xfId="35920" xr:uid="{00000000-0005-0000-0000-00004B8C0000}"/>
    <cellStyle name="Normal 5 25 4 3 4 5" xfId="35921" xr:uid="{00000000-0005-0000-0000-00004C8C0000}"/>
    <cellStyle name="Normal 5 25 4 3 4 6" xfId="35922" xr:uid="{00000000-0005-0000-0000-00004D8C0000}"/>
    <cellStyle name="Normal 5 25 4 3 4 7" xfId="35923" xr:uid="{00000000-0005-0000-0000-00004E8C0000}"/>
    <cellStyle name="Normal 5 25 4 3 4 8" xfId="35924" xr:uid="{00000000-0005-0000-0000-00004F8C0000}"/>
    <cellStyle name="Normal 5 25 4 3 5" xfId="35925" xr:uid="{00000000-0005-0000-0000-0000508C0000}"/>
    <cellStyle name="Normal 5 25 4 3 5 2" xfId="35926" xr:uid="{00000000-0005-0000-0000-0000518C0000}"/>
    <cellStyle name="Normal 5 25 4 3 5 3" xfId="35927" xr:uid="{00000000-0005-0000-0000-0000528C0000}"/>
    <cellStyle name="Normal 5 25 4 3 5 4" xfId="35928" xr:uid="{00000000-0005-0000-0000-0000538C0000}"/>
    <cellStyle name="Normal 5 25 4 3 5 5" xfId="35929" xr:uid="{00000000-0005-0000-0000-0000548C0000}"/>
    <cellStyle name="Normal 5 25 4 3 5 6" xfId="35930" xr:uid="{00000000-0005-0000-0000-0000558C0000}"/>
    <cellStyle name="Normal 5 25 4 3 5 7" xfId="35931" xr:uid="{00000000-0005-0000-0000-0000568C0000}"/>
    <cellStyle name="Normal 5 25 4 3 5 8" xfId="35932" xr:uid="{00000000-0005-0000-0000-0000578C0000}"/>
    <cellStyle name="Normal 5 25 4 3 6" xfId="35933" xr:uid="{00000000-0005-0000-0000-0000588C0000}"/>
    <cellStyle name="Normal 5 25 4 3 7" xfId="35934" xr:uid="{00000000-0005-0000-0000-0000598C0000}"/>
    <cellStyle name="Normal 5 25 4 3 8" xfId="35935" xr:uid="{00000000-0005-0000-0000-00005A8C0000}"/>
    <cellStyle name="Normal 5 25 4 3 9" xfId="35936" xr:uid="{00000000-0005-0000-0000-00005B8C0000}"/>
    <cellStyle name="Normal 5 25 4 4" xfId="35937" xr:uid="{00000000-0005-0000-0000-00005C8C0000}"/>
    <cellStyle name="Normal 5 25 4 4 10" xfId="35938" xr:uid="{00000000-0005-0000-0000-00005D8C0000}"/>
    <cellStyle name="Normal 5 25 4 4 11" xfId="35939" xr:uid="{00000000-0005-0000-0000-00005E8C0000}"/>
    <cellStyle name="Normal 5 25 4 4 12" xfId="35940" xr:uid="{00000000-0005-0000-0000-00005F8C0000}"/>
    <cellStyle name="Normal 5 25 4 4 2" xfId="35941" xr:uid="{00000000-0005-0000-0000-0000608C0000}"/>
    <cellStyle name="Normal 5 25 4 4 2 2" xfId="35942" xr:uid="{00000000-0005-0000-0000-0000618C0000}"/>
    <cellStyle name="Normal 5 25 4 4 2 3" xfId="35943" xr:uid="{00000000-0005-0000-0000-0000628C0000}"/>
    <cellStyle name="Normal 5 25 4 4 2 4" xfId="35944" xr:uid="{00000000-0005-0000-0000-0000638C0000}"/>
    <cellStyle name="Normal 5 25 4 4 2 5" xfId="35945" xr:uid="{00000000-0005-0000-0000-0000648C0000}"/>
    <cellStyle name="Normal 5 25 4 4 2 6" xfId="35946" xr:uid="{00000000-0005-0000-0000-0000658C0000}"/>
    <cellStyle name="Normal 5 25 4 4 2 7" xfId="35947" xr:uid="{00000000-0005-0000-0000-0000668C0000}"/>
    <cellStyle name="Normal 5 25 4 4 2 8" xfId="35948" xr:uid="{00000000-0005-0000-0000-0000678C0000}"/>
    <cellStyle name="Normal 5 25 4 4 3" xfId="35949" xr:uid="{00000000-0005-0000-0000-0000688C0000}"/>
    <cellStyle name="Normal 5 25 4 4 3 2" xfId="35950" xr:uid="{00000000-0005-0000-0000-0000698C0000}"/>
    <cellStyle name="Normal 5 25 4 4 3 3" xfId="35951" xr:uid="{00000000-0005-0000-0000-00006A8C0000}"/>
    <cellStyle name="Normal 5 25 4 4 3 4" xfId="35952" xr:uid="{00000000-0005-0000-0000-00006B8C0000}"/>
    <cellStyle name="Normal 5 25 4 4 3 5" xfId="35953" xr:uid="{00000000-0005-0000-0000-00006C8C0000}"/>
    <cellStyle name="Normal 5 25 4 4 3 6" xfId="35954" xr:uid="{00000000-0005-0000-0000-00006D8C0000}"/>
    <cellStyle name="Normal 5 25 4 4 3 7" xfId="35955" xr:uid="{00000000-0005-0000-0000-00006E8C0000}"/>
    <cellStyle name="Normal 5 25 4 4 3 8" xfId="35956" xr:uid="{00000000-0005-0000-0000-00006F8C0000}"/>
    <cellStyle name="Normal 5 25 4 4 4" xfId="35957" xr:uid="{00000000-0005-0000-0000-0000708C0000}"/>
    <cellStyle name="Normal 5 25 4 4 4 2" xfId="35958" xr:uid="{00000000-0005-0000-0000-0000718C0000}"/>
    <cellStyle name="Normal 5 25 4 4 4 3" xfId="35959" xr:uid="{00000000-0005-0000-0000-0000728C0000}"/>
    <cellStyle name="Normal 5 25 4 4 4 4" xfId="35960" xr:uid="{00000000-0005-0000-0000-0000738C0000}"/>
    <cellStyle name="Normal 5 25 4 4 4 5" xfId="35961" xr:uid="{00000000-0005-0000-0000-0000748C0000}"/>
    <cellStyle name="Normal 5 25 4 4 4 6" xfId="35962" xr:uid="{00000000-0005-0000-0000-0000758C0000}"/>
    <cellStyle name="Normal 5 25 4 4 4 7" xfId="35963" xr:uid="{00000000-0005-0000-0000-0000768C0000}"/>
    <cellStyle name="Normal 5 25 4 4 4 8" xfId="35964" xr:uid="{00000000-0005-0000-0000-0000778C0000}"/>
    <cellStyle name="Normal 5 25 4 4 5" xfId="35965" xr:uid="{00000000-0005-0000-0000-0000788C0000}"/>
    <cellStyle name="Normal 5 25 4 4 5 2" xfId="35966" xr:uid="{00000000-0005-0000-0000-0000798C0000}"/>
    <cellStyle name="Normal 5 25 4 4 5 3" xfId="35967" xr:uid="{00000000-0005-0000-0000-00007A8C0000}"/>
    <cellStyle name="Normal 5 25 4 4 5 4" xfId="35968" xr:uid="{00000000-0005-0000-0000-00007B8C0000}"/>
    <cellStyle name="Normal 5 25 4 4 5 5" xfId="35969" xr:uid="{00000000-0005-0000-0000-00007C8C0000}"/>
    <cellStyle name="Normal 5 25 4 4 5 6" xfId="35970" xr:uid="{00000000-0005-0000-0000-00007D8C0000}"/>
    <cellStyle name="Normal 5 25 4 4 5 7" xfId="35971" xr:uid="{00000000-0005-0000-0000-00007E8C0000}"/>
    <cellStyle name="Normal 5 25 4 4 5 8" xfId="35972" xr:uid="{00000000-0005-0000-0000-00007F8C0000}"/>
    <cellStyle name="Normal 5 25 4 4 6" xfId="35973" xr:uid="{00000000-0005-0000-0000-0000808C0000}"/>
    <cellStyle name="Normal 5 25 4 4 7" xfId="35974" xr:uid="{00000000-0005-0000-0000-0000818C0000}"/>
    <cellStyle name="Normal 5 25 4 4 8" xfId="35975" xr:uid="{00000000-0005-0000-0000-0000828C0000}"/>
    <cellStyle name="Normal 5 25 4 4 9" xfId="35976" xr:uid="{00000000-0005-0000-0000-0000838C0000}"/>
    <cellStyle name="Normal 5 25 4 5" xfId="35977" xr:uid="{00000000-0005-0000-0000-0000848C0000}"/>
    <cellStyle name="Normal 5 25 4 5 10" xfId="35978" xr:uid="{00000000-0005-0000-0000-0000858C0000}"/>
    <cellStyle name="Normal 5 25 4 5 11" xfId="35979" xr:uid="{00000000-0005-0000-0000-0000868C0000}"/>
    <cellStyle name="Normal 5 25 4 5 12" xfId="35980" xr:uid="{00000000-0005-0000-0000-0000878C0000}"/>
    <cellStyle name="Normal 5 25 4 5 2" xfId="35981" xr:uid="{00000000-0005-0000-0000-0000888C0000}"/>
    <cellStyle name="Normal 5 25 4 5 2 2" xfId="35982" xr:uid="{00000000-0005-0000-0000-0000898C0000}"/>
    <cellStyle name="Normal 5 25 4 5 2 3" xfId="35983" xr:uid="{00000000-0005-0000-0000-00008A8C0000}"/>
    <cellStyle name="Normal 5 25 4 5 2 4" xfId="35984" xr:uid="{00000000-0005-0000-0000-00008B8C0000}"/>
    <cellStyle name="Normal 5 25 4 5 2 5" xfId="35985" xr:uid="{00000000-0005-0000-0000-00008C8C0000}"/>
    <cellStyle name="Normal 5 25 4 5 2 6" xfId="35986" xr:uid="{00000000-0005-0000-0000-00008D8C0000}"/>
    <cellStyle name="Normal 5 25 4 5 2 7" xfId="35987" xr:uid="{00000000-0005-0000-0000-00008E8C0000}"/>
    <cellStyle name="Normal 5 25 4 5 2 8" xfId="35988" xr:uid="{00000000-0005-0000-0000-00008F8C0000}"/>
    <cellStyle name="Normal 5 25 4 5 3" xfId="35989" xr:uid="{00000000-0005-0000-0000-0000908C0000}"/>
    <cellStyle name="Normal 5 25 4 5 3 2" xfId="35990" xr:uid="{00000000-0005-0000-0000-0000918C0000}"/>
    <cellStyle name="Normal 5 25 4 5 3 3" xfId="35991" xr:uid="{00000000-0005-0000-0000-0000928C0000}"/>
    <cellStyle name="Normal 5 25 4 5 3 4" xfId="35992" xr:uid="{00000000-0005-0000-0000-0000938C0000}"/>
    <cellStyle name="Normal 5 25 4 5 3 5" xfId="35993" xr:uid="{00000000-0005-0000-0000-0000948C0000}"/>
    <cellStyle name="Normal 5 25 4 5 3 6" xfId="35994" xr:uid="{00000000-0005-0000-0000-0000958C0000}"/>
    <cellStyle name="Normal 5 25 4 5 3 7" xfId="35995" xr:uid="{00000000-0005-0000-0000-0000968C0000}"/>
    <cellStyle name="Normal 5 25 4 5 3 8" xfId="35996" xr:uid="{00000000-0005-0000-0000-0000978C0000}"/>
    <cellStyle name="Normal 5 25 4 5 4" xfId="35997" xr:uid="{00000000-0005-0000-0000-0000988C0000}"/>
    <cellStyle name="Normal 5 25 4 5 4 2" xfId="35998" xr:uid="{00000000-0005-0000-0000-0000998C0000}"/>
    <cellStyle name="Normal 5 25 4 5 4 3" xfId="35999" xr:uid="{00000000-0005-0000-0000-00009A8C0000}"/>
    <cellStyle name="Normal 5 25 4 5 4 4" xfId="36000" xr:uid="{00000000-0005-0000-0000-00009B8C0000}"/>
    <cellStyle name="Normal 5 25 4 5 4 5" xfId="36001" xr:uid="{00000000-0005-0000-0000-00009C8C0000}"/>
    <cellStyle name="Normal 5 25 4 5 4 6" xfId="36002" xr:uid="{00000000-0005-0000-0000-00009D8C0000}"/>
    <cellStyle name="Normal 5 25 4 5 4 7" xfId="36003" xr:uid="{00000000-0005-0000-0000-00009E8C0000}"/>
    <cellStyle name="Normal 5 25 4 5 4 8" xfId="36004" xr:uid="{00000000-0005-0000-0000-00009F8C0000}"/>
    <cellStyle name="Normal 5 25 4 5 5" xfId="36005" xr:uid="{00000000-0005-0000-0000-0000A08C0000}"/>
    <cellStyle name="Normal 5 25 4 5 5 2" xfId="36006" xr:uid="{00000000-0005-0000-0000-0000A18C0000}"/>
    <cellStyle name="Normal 5 25 4 5 5 3" xfId="36007" xr:uid="{00000000-0005-0000-0000-0000A28C0000}"/>
    <cellStyle name="Normal 5 25 4 5 5 4" xfId="36008" xr:uid="{00000000-0005-0000-0000-0000A38C0000}"/>
    <cellStyle name="Normal 5 25 4 5 5 5" xfId="36009" xr:uid="{00000000-0005-0000-0000-0000A48C0000}"/>
    <cellStyle name="Normal 5 25 4 5 5 6" xfId="36010" xr:uid="{00000000-0005-0000-0000-0000A58C0000}"/>
    <cellStyle name="Normal 5 25 4 5 5 7" xfId="36011" xr:uid="{00000000-0005-0000-0000-0000A68C0000}"/>
    <cellStyle name="Normal 5 25 4 5 5 8" xfId="36012" xr:uid="{00000000-0005-0000-0000-0000A78C0000}"/>
    <cellStyle name="Normal 5 25 4 5 6" xfId="36013" xr:uid="{00000000-0005-0000-0000-0000A88C0000}"/>
    <cellStyle name="Normal 5 25 4 5 7" xfId="36014" xr:uid="{00000000-0005-0000-0000-0000A98C0000}"/>
    <cellStyle name="Normal 5 25 4 5 8" xfId="36015" xr:uid="{00000000-0005-0000-0000-0000AA8C0000}"/>
    <cellStyle name="Normal 5 25 4 5 9" xfId="36016" xr:uid="{00000000-0005-0000-0000-0000AB8C0000}"/>
    <cellStyle name="Normal 5 25 4 6" xfId="36017" xr:uid="{00000000-0005-0000-0000-0000AC8C0000}"/>
    <cellStyle name="Normal 5 25 4 6 10" xfId="36018" xr:uid="{00000000-0005-0000-0000-0000AD8C0000}"/>
    <cellStyle name="Normal 5 25 4 6 11" xfId="36019" xr:uid="{00000000-0005-0000-0000-0000AE8C0000}"/>
    <cellStyle name="Normal 5 25 4 6 12" xfId="36020" xr:uid="{00000000-0005-0000-0000-0000AF8C0000}"/>
    <cellStyle name="Normal 5 25 4 6 2" xfId="36021" xr:uid="{00000000-0005-0000-0000-0000B08C0000}"/>
    <cellStyle name="Normal 5 25 4 6 2 2" xfId="36022" xr:uid="{00000000-0005-0000-0000-0000B18C0000}"/>
    <cellStyle name="Normal 5 25 4 6 2 3" xfId="36023" xr:uid="{00000000-0005-0000-0000-0000B28C0000}"/>
    <cellStyle name="Normal 5 25 4 6 2 4" xfId="36024" xr:uid="{00000000-0005-0000-0000-0000B38C0000}"/>
    <cellStyle name="Normal 5 25 4 6 2 5" xfId="36025" xr:uid="{00000000-0005-0000-0000-0000B48C0000}"/>
    <cellStyle name="Normal 5 25 4 6 2 6" xfId="36026" xr:uid="{00000000-0005-0000-0000-0000B58C0000}"/>
    <cellStyle name="Normal 5 25 4 6 2 7" xfId="36027" xr:uid="{00000000-0005-0000-0000-0000B68C0000}"/>
    <cellStyle name="Normal 5 25 4 6 2 8" xfId="36028" xr:uid="{00000000-0005-0000-0000-0000B78C0000}"/>
    <cellStyle name="Normal 5 25 4 6 3" xfId="36029" xr:uid="{00000000-0005-0000-0000-0000B88C0000}"/>
    <cellStyle name="Normal 5 25 4 6 3 2" xfId="36030" xr:uid="{00000000-0005-0000-0000-0000B98C0000}"/>
    <cellStyle name="Normal 5 25 4 6 3 3" xfId="36031" xr:uid="{00000000-0005-0000-0000-0000BA8C0000}"/>
    <cellStyle name="Normal 5 25 4 6 3 4" xfId="36032" xr:uid="{00000000-0005-0000-0000-0000BB8C0000}"/>
    <cellStyle name="Normal 5 25 4 6 3 5" xfId="36033" xr:uid="{00000000-0005-0000-0000-0000BC8C0000}"/>
    <cellStyle name="Normal 5 25 4 6 3 6" xfId="36034" xr:uid="{00000000-0005-0000-0000-0000BD8C0000}"/>
    <cellStyle name="Normal 5 25 4 6 3 7" xfId="36035" xr:uid="{00000000-0005-0000-0000-0000BE8C0000}"/>
    <cellStyle name="Normal 5 25 4 6 3 8" xfId="36036" xr:uid="{00000000-0005-0000-0000-0000BF8C0000}"/>
    <cellStyle name="Normal 5 25 4 6 4" xfId="36037" xr:uid="{00000000-0005-0000-0000-0000C08C0000}"/>
    <cellStyle name="Normal 5 25 4 6 4 2" xfId="36038" xr:uid="{00000000-0005-0000-0000-0000C18C0000}"/>
    <cellStyle name="Normal 5 25 4 6 4 3" xfId="36039" xr:uid="{00000000-0005-0000-0000-0000C28C0000}"/>
    <cellStyle name="Normal 5 25 4 6 4 4" xfId="36040" xr:uid="{00000000-0005-0000-0000-0000C38C0000}"/>
    <cellStyle name="Normal 5 25 4 6 4 5" xfId="36041" xr:uid="{00000000-0005-0000-0000-0000C48C0000}"/>
    <cellStyle name="Normal 5 25 4 6 4 6" xfId="36042" xr:uid="{00000000-0005-0000-0000-0000C58C0000}"/>
    <cellStyle name="Normal 5 25 4 6 4 7" xfId="36043" xr:uid="{00000000-0005-0000-0000-0000C68C0000}"/>
    <cellStyle name="Normal 5 25 4 6 4 8" xfId="36044" xr:uid="{00000000-0005-0000-0000-0000C78C0000}"/>
    <cellStyle name="Normal 5 25 4 6 5" xfId="36045" xr:uid="{00000000-0005-0000-0000-0000C88C0000}"/>
    <cellStyle name="Normal 5 25 4 6 5 2" xfId="36046" xr:uid="{00000000-0005-0000-0000-0000C98C0000}"/>
    <cellStyle name="Normal 5 25 4 6 5 3" xfId="36047" xr:uid="{00000000-0005-0000-0000-0000CA8C0000}"/>
    <cellStyle name="Normal 5 25 4 6 5 4" xfId="36048" xr:uid="{00000000-0005-0000-0000-0000CB8C0000}"/>
    <cellStyle name="Normal 5 25 4 6 5 5" xfId="36049" xr:uid="{00000000-0005-0000-0000-0000CC8C0000}"/>
    <cellStyle name="Normal 5 25 4 6 5 6" xfId="36050" xr:uid="{00000000-0005-0000-0000-0000CD8C0000}"/>
    <cellStyle name="Normal 5 25 4 6 5 7" xfId="36051" xr:uid="{00000000-0005-0000-0000-0000CE8C0000}"/>
    <cellStyle name="Normal 5 25 4 6 5 8" xfId="36052" xr:uid="{00000000-0005-0000-0000-0000CF8C0000}"/>
    <cellStyle name="Normal 5 25 4 6 6" xfId="36053" xr:uid="{00000000-0005-0000-0000-0000D08C0000}"/>
    <cellStyle name="Normal 5 25 4 6 7" xfId="36054" xr:uid="{00000000-0005-0000-0000-0000D18C0000}"/>
    <cellStyle name="Normal 5 25 4 6 8" xfId="36055" xr:uid="{00000000-0005-0000-0000-0000D28C0000}"/>
    <cellStyle name="Normal 5 25 4 6 9" xfId="36056" xr:uid="{00000000-0005-0000-0000-0000D38C0000}"/>
    <cellStyle name="Normal 5 25 4 7" xfId="36057" xr:uid="{00000000-0005-0000-0000-0000D48C0000}"/>
    <cellStyle name="Normal 5 25 4 7 10" xfId="36058" xr:uid="{00000000-0005-0000-0000-0000D58C0000}"/>
    <cellStyle name="Normal 5 25 4 7 11" xfId="36059" xr:uid="{00000000-0005-0000-0000-0000D68C0000}"/>
    <cellStyle name="Normal 5 25 4 7 12" xfId="36060" xr:uid="{00000000-0005-0000-0000-0000D78C0000}"/>
    <cellStyle name="Normal 5 25 4 7 2" xfId="36061" xr:uid="{00000000-0005-0000-0000-0000D88C0000}"/>
    <cellStyle name="Normal 5 25 4 7 2 2" xfId="36062" xr:uid="{00000000-0005-0000-0000-0000D98C0000}"/>
    <cellStyle name="Normal 5 25 4 7 2 3" xfId="36063" xr:uid="{00000000-0005-0000-0000-0000DA8C0000}"/>
    <cellStyle name="Normal 5 25 4 7 2 4" xfId="36064" xr:uid="{00000000-0005-0000-0000-0000DB8C0000}"/>
    <cellStyle name="Normal 5 25 4 7 2 5" xfId="36065" xr:uid="{00000000-0005-0000-0000-0000DC8C0000}"/>
    <cellStyle name="Normal 5 25 4 7 2 6" xfId="36066" xr:uid="{00000000-0005-0000-0000-0000DD8C0000}"/>
    <cellStyle name="Normal 5 25 4 7 2 7" xfId="36067" xr:uid="{00000000-0005-0000-0000-0000DE8C0000}"/>
    <cellStyle name="Normal 5 25 4 7 2 8" xfId="36068" xr:uid="{00000000-0005-0000-0000-0000DF8C0000}"/>
    <cellStyle name="Normal 5 25 4 7 3" xfId="36069" xr:uid="{00000000-0005-0000-0000-0000E08C0000}"/>
    <cellStyle name="Normal 5 25 4 7 3 2" xfId="36070" xr:uid="{00000000-0005-0000-0000-0000E18C0000}"/>
    <cellStyle name="Normal 5 25 4 7 3 3" xfId="36071" xr:uid="{00000000-0005-0000-0000-0000E28C0000}"/>
    <cellStyle name="Normal 5 25 4 7 3 4" xfId="36072" xr:uid="{00000000-0005-0000-0000-0000E38C0000}"/>
    <cellStyle name="Normal 5 25 4 7 3 5" xfId="36073" xr:uid="{00000000-0005-0000-0000-0000E48C0000}"/>
    <cellStyle name="Normal 5 25 4 7 3 6" xfId="36074" xr:uid="{00000000-0005-0000-0000-0000E58C0000}"/>
    <cellStyle name="Normal 5 25 4 7 3 7" xfId="36075" xr:uid="{00000000-0005-0000-0000-0000E68C0000}"/>
    <cellStyle name="Normal 5 25 4 7 3 8" xfId="36076" xr:uid="{00000000-0005-0000-0000-0000E78C0000}"/>
    <cellStyle name="Normal 5 25 4 7 4" xfId="36077" xr:uid="{00000000-0005-0000-0000-0000E88C0000}"/>
    <cellStyle name="Normal 5 25 4 7 4 2" xfId="36078" xr:uid="{00000000-0005-0000-0000-0000E98C0000}"/>
    <cellStyle name="Normal 5 25 4 7 4 3" xfId="36079" xr:uid="{00000000-0005-0000-0000-0000EA8C0000}"/>
    <cellStyle name="Normal 5 25 4 7 4 4" xfId="36080" xr:uid="{00000000-0005-0000-0000-0000EB8C0000}"/>
    <cellStyle name="Normal 5 25 4 7 4 5" xfId="36081" xr:uid="{00000000-0005-0000-0000-0000EC8C0000}"/>
    <cellStyle name="Normal 5 25 4 7 4 6" xfId="36082" xr:uid="{00000000-0005-0000-0000-0000ED8C0000}"/>
    <cellStyle name="Normal 5 25 4 7 4 7" xfId="36083" xr:uid="{00000000-0005-0000-0000-0000EE8C0000}"/>
    <cellStyle name="Normal 5 25 4 7 4 8" xfId="36084" xr:uid="{00000000-0005-0000-0000-0000EF8C0000}"/>
    <cellStyle name="Normal 5 25 4 7 5" xfId="36085" xr:uid="{00000000-0005-0000-0000-0000F08C0000}"/>
    <cellStyle name="Normal 5 25 4 7 5 2" xfId="36086" xr:uid="{00000000-0005-0000-0000-0000F18C0000}"/>
    <cellStyle name="Normal 5 25 4 7 5 3" xfId="36087" xr:uid="{00000000-0005-0000-0000-0000F28C0000}"/>
    <cellStyle name="Normal 5 25 4 7 5 4" xfId="36088" xr:uid="{00000000-0005-0000-0000-0000F38C0000}"/>
    <cellStyle name="Normal 5 25 4 7 5 5" xfId="36089" xr:uid="{00000000-0005-0000-0000-0000F48C0000}"/>
    <cellStyle name="Normal 5 25 4 7 5 6" xfId="36090" xr:uid="{00000000-0005-0000-0000-0000F58C0000}"/>
    <cellStyle name="Normal 5 25 4 7 5 7" xfId="36091" xr:uid="{00000000-0005-0000-0000-0000F68C0000}"/>
    <cellStyle name="Normal 5 25 4 7 5 8" xfId="36092" xr:uid="{00000000-0005-0000-0000-0000F78C0000}"/>
    <cellStyle name="Normal 5 25 4 7 6" xfId="36093" xr:uid="{00000000-0005-0000-0000-0000F88C0000}"/>
    <cellStyle name="Normal 5 25 4 7 7" xfId="36094" xr:uid="{00000000-0005-0000-0000-0000F98C0000}"/>
    <cellStyle name="Normal 5 25 4 7 8" xfId="36095" xr:uid="{00000000-0005-0000-0000-0000FA8C0000}"/>
    <cellStyle name="Normal 5 25 4 7 9" xfId="36096" xr:uid="{00000000-0005-0000-0000-0000FB8C0000}"/>
    <cellStyle name="Normal 5 25 4 8" xfId="36097" xr:uid="{00000000-0005-0000-0000-0000FC8C0000}"/>
    <cellStyle name="Normal 5 25 4 8 10" xfId="36098" xr:uid="{00000000-0005-0000-0000-0000FD8C0000}"/>
    <cellStyle name="Normal 5 25 4 8 11" xfId="36099" xr:uid="{00000000-0005-0000-0000-0000FE8C0000}"/>
    <cellStyle name="Normal 5 25 4 8 12" xfId="36100" xr:uid="{00000000-0005-0000-0000-0000FF8C0000}"/>
    <cellStyle name="Normal 5 25 4 8 2" xfId="36101" xr:uid="{00000000-0005-0000-0000-0000008D0000}"/>
    <cellStyle name="Normal 5 25 4 8 2 2" xfId="36102" xr:uid="{00000000-0005-0000-0000-0000018D0000}"/>
    <cellStyle name="Normal 5 25 4 8 2 3" xfId="36103" xr:uid="{00000000-0005-0000-0000-0000028D0000}"/>
    <cellStyle name="Normal 5 25 4 8 2 4" xfId="36104" xr:uid="{00000000-0005-0000-0000-0000038D0000}"/>
    <cellStyle name="Normal 5 25 4 8 2 5" xfId="36105" xr:uid="{00000000-0005-0000-0000-0000048D0000}"/>
    <cellStyle name="Normal 5 25 4 8 2 6" xfId="36106" xr:uid="{00000000-0005-0000-0000-0000058D0000}"/>
    <cellStyle name="Normal 5 25 4 8 2 7" xfId="36107" xr:uid="{00000000-0005-0000-0000-0000068D0000}"/>
    <cellStyle name="Normal 5 25 4 8 2 8" xfId="36108" xr:uid="{00000000-0005-0000-0000-0000078D0000}"/>
    <cellStyle name="Normal 5 25 4 8 3" xfId="36109" xr:uid="{00000000-0005-0000-0000-0000088D0000}"/>
    <cellStyle name="Normal 5 25 4 8 3 2" xfId="36110" xr:uid="{00000000-0005-0000-0000-0000098D0000}"/>
    <cellStyle name="Normal 5 25 4 8 3 3" xfId="36111" xr:uid="{00000000-0005-0000-0000-00000A8D0000}"/>
    <cellStyle name="Normal 5 25 4 8 3 4" xfId="36112" xr:uid="{00000000-0005-0000-0000-00000B8D0000}"/>
    <cellStyle name="Normal 5 25 4 8 3 5" xfId="36113" xr:uid="{00000000-0005-0000-0000-00000C8D0000}"/>
    <cellStyle name="Normal 5 25 4 8 3 6" xfId="36114" xr:uid="{00000000-0005-0000-0000-00000D8D0000}"/>
    <cellStyle name="Normal 5 25 4 8 3 7" xfId="36115" xr:uid="{00000000-0005-0000-0000-00000E8D0000}"/>
    <cellStyle name="Normal 5 25 4 8 3 8" xfId="36116" xr:uid="{00000000-0005-0000-0000-00000F8D0000}"/>
    <cellStyle name="Normal 5 25 4 8 4" xfId="36117" xr:uid="{00000000-0005-0000-0000-0000108D0000}"/>
    <cellStyle name="Normal 5 25 4 8 4 2" xfId="36118" xr:uid="{00000000-0005-0000-0000-0000118D0000}"/>
    <cellStyle name="Normal 5 25 4 8 4 3" xfId="36119" xr:uid="{00000000-0005-0000-0000-0000128D0000}"/>
    <cellStyle name="Normal 5 25 4 8 4 4" xfId="36120" xr:uid="{00000000-0005-0000-0000-0000138D0000}"/>
    <cellStyle name="Normal 5 25 4 8 4 5" xfId="36121" xr:uid="{00000000-0005-0000-0000-0000148D0000}"/>
    <cellStyle name="Normal 5 25 4 8 4 6" xfId="36122" xr:uid="{00000000-0005-0000-0000-0000158D0000}"/>
    <cellStyle name="Normal 5 25 4 8 4 7" xfId="36123" xr:uid="{00000000-0005-0000-0000-0000168D0000}"/>
    <cellStyle name="Normal 5 25 4 8 4 8" xfId="36124" xr:uid="{00000000-0005-0000-0000-0000178D0000}"/>
    <cellStyle name="Normal 5 25 4 8 5" xfId="36125" xr:uid="{00000000-0005-0000-0000-0000188D0000}"/>
    <cellStyle name="Normal 5 25 4 8 5 2" xfId="36126" xr:uid="{00000000-0005-0000-0000-0000198D0000}"/>
    <cellStyle name="Normal 5 25 4 8 5 3" xfId="36127" xr:uid="{00000000-0005-0000-0000-00001A8D0000}"/>
    <cellStyle name="Normal 5 25 4 8 5 4" xfId="36128" xr:uid="{00000000-0005-0000-0000-00001B8D0000}"/>
    <cellStyle name="Normal 5 25 4 8 5 5" xfId="36129" xr:uid="{00000000-0005-0000-0000-00001C8D0000}"/>
    <cellStyle name="Normal 5 25 4 8 5 6" xfId="36130" xr:uid="{00000000-0005-0000-0000-00001D8D0000}"/>
    <cellStyle name="Normal 5 25 4 8 5 7" xfId="36131" xr:uid="{00000000-0005-0000-0000-00001E8D0000}"/>
    <cellStyle name="Normal 5 25 4 8 5 8" xfId="36132" xr:uid="{00000000-0005-0000-0000-00001F8D0000}"/>
    <cellStyle name="Normal 5 25 4 8 6" xfId="36133" xr:uid="{00000000-0005-0000-0000-0000208D0000}"/>
    <cellStyle name="Normal 5 25 4 8 7" xfId="36134" xr:uid="{00000000-0005-0000-0000-0000218D0000}"/>
    <cellStyle name="Normal 5 25 4 8 8" xfId="36135" xr:uid="{00000000-0005-0000-0000-0000228D0000}"/>
    <cellStyle name="Normal 5 25 4 8 9" xfId="36136" xr:uid="{00000000-0005-0000-0000-0000238D0000}"/>
    <cellStyle name="Normal 5 25 4 9" xfId="36137" xr:uid="{00000000-0005-0000-0000-0000248D0000}"/>
    <cellStyle name="Normal 5 25 4 9 10" xfId="36138" xr:uid="{00000000-0005-0000-0000-0000258D0000}"/>
    <cellStyle name="Normal 5 25 4 9 11" xfId="36139" xr:uid="{00000000-0005-0000-0000-0000268D0000}"/>
    <cellStyle name="Normal 5 25 4 9 12" xfId="36140" xr:uid="{00000000-0005-0000-0000-0000278D0000}"/>
    <cellStyle name="Normal 5 25 4 9 2" xfId="36141" xr:uid="{00000000-0005-0000-0000-0000288D0000}"/>
    <cellStyle name="Normal 5 25 4 9 2 2" xfId="36142" xr:uid="{00000000-0005-0000-0000-0000298D0000}"/>
    <cellStyle name="Normal 5 25 4 9 2 3" xfId="36143" xr:uid="{00000000-0005-0000-0000-00002A8D0000}"/>
    <cellStyle name="Normal 5 25 4 9 2 4" xfId="36144" xr:uid="{00000000-0005-0000-0000-00002B8D0000}"/>
    <cellStyle name="Normal 5 25 4 9 2 5" xfId="36145" xr:uid="{00000000-0005-0000-0000-00002C8D0000}"/>
    <cellStyle name="Normal 5 25 4 9 2 6" xfId="36146" xr:uid="{00000000-0005-0000-0000-00002D8D0000}"/>
    <cellStyle name="Normal 5 25 4 9 2 7" xfId="36147" xr:uid="{00000000-0005-0000-0000-00002E8D0000}"/>
    <cellStyle name="Normal 5 25 4 9 2 8" xfId="36148" xr:uid="{00000000-0005-0000-0000-00002F8D0000}"/>
    <cellStyle name="Normal 5 25 4 9 3" xfId="36149" xr:uid="{00000000-0005-0000-0000-0000308D0000}"/>
    <cellStyle name="Normal 5 25 4 9 3 2" xfId="36150" xr:uid="{00000000-0005-0000-0000-0000318D0000}"/>
    <cellStyle name="Normal 5 25 4 9 3 3" xfId="36151" xr:uid="{00000000-0005-0000-0000-0000328D0000}"/>
    <cellStyle name="Normal 5 25 4 9 3 4" xfId="36152" xr:uid="{00000000-0005-0000-0000-0000338D0000}"/>
    <cellStyle name="Normal 5 25 4 9 3 5" xfId="36153" xr:uid="{00000000-0005-0000-0000-0000348D0000}"/>
    <cellStyle name="Normal 5 25 4 9 3 6" xfId="36154" xr:uid="{00000000-0005-0000-0000-0000358D0000}"/>
    <cellStyle name="Normal 5 25 4 9 3 7" xfId="36155" xr:uid="{00000000-0005-0000-0000-0000368D0000}"/>
    <cellStyle name="Normal 5 25 4 9 3 8" xfId="36156" xr:uid="{00000000-0005-0000-0000-0000378D0000}"/>
    <cellStyle name="Normal 5 25 4 9 4" xfId="36157" xr:uid="{00000000-0005-0000-0000-0000388D0000}"/>
    <cellStyle name="Normal 5 25 4 9 4 2" xfId="36158" xr:uid="{00000000-0005-0000-0000-0000398D0000}"/>
    <cellStyle name="Normal 5 25 4 9 4 3" xfId="36159" xr:uid="{00000000-0005-0000-0000-00003A8D0000}"/>
    <cellStyle name="Normal 5 25 4 9 4 4" xfId="36160" xr:uid="{00000000-0005-0000-0000-00003B8D0000}"/>
    <cellStyle name="Normal 5 25 4 9 4 5" xfId="36161" xr:uid="{00000000-0005-0000-0000-00003C8D0000}"/>
    <cellStyle name="Normal 5 25 4 9 4 6" xfId="36162" xr:uid="{00000000-0005-0000-0000-00003D8D0000}"/>
    <cellStyle name="Normal 5 25 4 9 4 7" xfId="36163" xr:uid="{00000000-0005-0000-0000-00003E8D0000}"/>
    <cellStyle name="Normal 5 25 4 9 4 8" xfId="36164" xr:uid="{00000000-0005-0000-0000-00003F8D0000}"/>
    <cellStyle name="Normal 5 25 4 9 5" xfId="36165" xr:uid="{00000000-0005-0000-0000-0000408D0000}"/>
    <cellStyle name="Normal 5 25 4 9 5 2" xfId="36166" xr:uid="{00000000-0005-0000-0000-0000418D0000}"/>
    <cellStyle name="Normal 5 25 4 9 5 3" xfId="36167" xr:uid="{00000000-0005-0000-0000-0000428D0000}"/>
    <cellStyle name="Normal 5 25 4 9 5 4" xfId="36168" xr:uid="{00000000-0005-0000-0000-0000438D0000}"/>
    <cellStyle name="Normal 5 25 4 9 5 5" xfId="36169" xr:uid="{00000000-0005-0000-0000-0000448D0000}"/>
    <cellStyle name="Normal 5 25 4 9 5 6" xfId="36170" xr:uid="{00000000-0005-0000-0000-0000458D0000}"/>
    <cellStyle name="Normal 5 25 4 9 5 7" xfId="36171" xr:uid="{00000000-0005-0000-0000-0000468D0000}"/>
    <cellStyle name="Normal 5 25 4 9 5 8" xfId="36172" xr:uid="{00000000-0005-0000-0000-0000478D0000}"/>
    <cellStyle name="Normal 5 25 4 9 6" xfId="36173" xr:uid="{00000000-0005-0000-0000-0000488D0000}"/>
    <cellStyle name="Normal 5 25 4 9 7" xfId="36174" xr:uid="{00000000-0005-0000-0000-0000498D0000}"/>
    <cellStyle name="Normal 5 25 4 9 8" xfId="36175" xr:uid="{00000000-0005-0000-0000-00004A8D0000}"/>
    <cellStyle name="Normal 5 25 4 9 9" xfId="36176" xr:uid="{00000000-0005-0000-0000-00004B8D0000}"/>
    <cellStyle name="Normal 5 25 5" xfId="36177" xr:uid="{00000000-0005-0000-0000-00004C8D0000}"/>
    <cellStyle name="Normal 5 25 5 10" xfId="36178" xr:uid="{00000000-0005-0000-0000-00004D8D0000}"/>
    <cellStyle name="Normal 5 25 5 11" xfId="36179" xr:uid="{00000000-0005-0000-0000-00004E8D0000}"/>
    <cellStyle name="Normal 5 25 5 12" xfId="36180" xr:uid="{00000000-0005-0000-0000-00004F8D0000}"/>
    <cellStyle name="Normal 5 25 5 2" xfId="36181" xr:uid="{00000000-0005-0000-0000-0000508D0000}"/>
    <cellStyle name="Normal 5 25 5 2 2" xfId="36182" xr:uid="{00000000-0005-0000-0000-0000518D0000}"/>
    <cellStyle name="Normal 5 25 5 2 3" xfId="36183" xr:uid="{00000000-0005-0000-0000-0000528D0000}"/>
    <cellStyle name="Normal 5 25 5 2 4" xfId="36184" xr:uid="{00000000-0005-0000-0000-0000538D0000}"/>
    <cellStyle name="Normal 5 25 5 2 5" xfId="36185" xr:uid="{00000000-0005-0000-0000-0000548D0000}"/>
    <cellStyle name="Normal 5 25 5 2 6" xfId="36186" xr:uid="{00000000-0005-0000-0000-0000558D0000}"/>
    <cellStyle name="Normal 5 25 5 2 7" xfId="36187" xr:uid="{00000000-0005-0000-0000-0000568D0000}"/>
    <cellStyle name="Normal 5 25 5 2 8" xfId="36188" xr:uid="{00000000-0005-0000-0000-0000578D0000}"/>
    <cellStyle name="Normal 5 25 5 3" xfId="36189" xr:uid="{00000000-0005-0000-0000-0000588D0000}"/>
    <cellStyle name="Normal 5 25 5 3 2" xfId="36190" xr:uid="{00000000-0005-0000-0000-0000598D0000}"/>
    <cellStyle name="Normal 5 25 5 3 3" xfId="36191" xr:uid="{00000000-0005-0000-0000-00005A8D0000}"/>
    <cellStyle name="Normal 5 25 5 3 4" xfId="36192" xr:uid="{00000000-0005-0000-0000-00005B8D0000}"/>
    <cellStyle name="Normal 5 25 5 3 5" xfId="36193" xr:uid="{00000000-0005-0000-0000-00005C8D0000}"/>
    <cellStyle name="Normal 5 25 5 3 6" xfId="36194" xr:uid="{00000000-0005-0000-0000-00005D8D0000}"/>
    <cellStyle name="Normal 5 25 5 3 7" xfId="36195" xr:uid="{00000000-0005-0000-0000-00005E8D0000}"/>
    <cellStyle name="Normal 5 25 5 3 8" xfId="36196" xr:uid="{00000000-0005-0000-0000-00005F8D0000}"/>
    <cellStyle name="Normal 5 25 5 4" xfId="36197" xr:uid="{00000000-0005-0000-0000-0000608D0000}"/>
    <cellStyle name="Normal 5 25 5 4 2" xfId="36198" xr:uid="{00000000-0005-0000-0000-0000618D0000}"/>
    <cellStyle name="Normal 5 25 5 4 3" xfId="36199" xr:uid="{00000000-0005-0000-0000-0000628D0000}"/>
    <cellStyle name="Normal 5 25 5 4 4" xfId="36200" xr:uid="{00000000-0005-0000-0000-0000638D0000}"/>
    <cellStyle name="Normal 5 25 5 4 5" xfId="36201" xr:uid="{00000000-0005-0000-0000-0000648D0000}"/>
    <cellStyle name="Normal 5 25 5 4 6" xfId="36202" xr:uid="{00000000-0005-0000-0000-0000658D0000}"/>
    <cellStyle name="Normal 5 25 5 4 7" xfId="36203" xr:uid="{00000000-0005-0000-0000-0000668D0000}"/>
    <cellStyle name="Normal 5 25 5 4 8" xfId="36204" xr:uid="{00000000-0005-0000-0000-0000678D0000}"/>
    <cellStyle name="Normal 5 25 5 5" xfId="36205" xr:uid="{00000000-0005-0000-0000-0000688D0000}"/>
    <cellStyle name="Normal 5 25 5 5 2" xfId="36206" xr:uid="{00000000-0005-0000-0000-0000698D0000}"/>
    <cellStyle name="Normal 5 25 5 5 3" xfId="36207" xr:uid="{00000000-0005-0000-0000-00006A8D0000}"/>
    <cellStyle name="Normal 5 25 5 5 4" xfId="36208" xr:uid="{00000000-0005-0000-0000-00006B8D0000}"/>
    <cellStyle name="Normal 5 25 5 5 5" xfId="36209" xr:uid="{00000000-0005-0000-0000-00006C8D0000}"/>
    <cellStyle name="Normal 5 25 5 5 6" xfId="36210" xr:uid="{00000000-0005-0000-0000-00006D8D0000}"/>
    <cellStyle name="Normal 5 25 5 5 7" xfId="36211" xr:uid="{00000000-0005-0000-0000-00006E8D0000}"/>
    <cellStyle name="Normal 5 25 5 5 8" xfId="36212" xr:uid="{00000000-0005-0000-0000-00006F8D0000}"/>
    <cellStyle name="Normal 5 25 5 6" xfId="36213" xr:uid="{00000000-0005-0000-0000-0000708D0000}"/>
    <cellStyle name="Normal 5 25 5 7" xfId="36214" xr:uid="{00000000-0005-0000-0000-0000718D0000}"/>
    <cellStyle name="Normal 5 25 5 8" xfId="36215" xr:uid="{00000000-0005-0000-0000-0000728D0000}"/>
    <cellStyle name="Normal 5 25 5 9" xfId="36216" xr:uid="{00000000-0005-0000-0000-0000738D0000}"/>
    <cellStyle name="Normal 5 25 6" xfId="36217" xr:uid="{00000000-0005-0000-0000-0000748D0000}"/>
    <cellStyle name="Normal 5 25 6 10" xfId="36218" xr:uid="{00000000-0005-0000-0000-0000758D0000}"/>
    <cellStyle name="Normal 5 25 6 11" xfId="36219" xr:uid="{00000000-0005-0000-0000-0000768D0000}"/>
    <cellStyle name="Normal 5 25 6 12" xfId="36220" xr:uid="{00000000-0005-0000-0000-0000778D0000}"/>
    <cellStyle name="Normal 5 25 6 2" xfId="36221" xr:uid="{00000000-0005-0000-0000-0000788D0000}"/>
    <cellStyle name="Normal 5 25 6 2 2" xfId="36222" xr:uid="{00000000-0005-0000-0000-0000798D0000}"/>
    <cellStyle name="Normal 5 25 6 2 3" xfId="36223" xr:uid="{00000000-0005-0000-0000-00007A8D0000}"/>
    <cellStyle name="Normal 5 25 6 2 4" xfId="36224" xr:uid="{00000000-0005-0000-0000-00007B8D0000}"/>
    <cellStyle name="Normal 5 25 6 2 5" xfId="36225" xr:uid="{00000000-0005-0000-0000-00007C8D0000}"/>
    <cellStyle name="Normal 5 25 6 2 6" xfId="36226" xr:uid="{00000000-0005-0000-0000-00007D8D0000}"/>
    <cellStyle name="Normal 5 25 6 2 7" xfId="36227" xr:uid="{00000000-0005-0000-0000-00007E8D0000}"/>
    <cellStyle name="Normal 5 25 6 2 8" xfId="36228" xr:uid="{00000000-0005-0000-0000-00007F8D0000}"/>
    <cellStyle name="Normal 5 25 6 3" xfId="36229" xr:uid="{00000000-0005-0000-0000-0000808D0000}"/>
    <cellStyle name="Normal 5 25 6 3 2" xfId="36230" xr:uid="{00000000-0005-0000-0000-0000818D0000}"/>
    <cellStyle name="Normal 5 25 6 3 3" xfId="36231" xr:uid="{00000000-0005-0000-0000-0000828D0000}"/>
    <cellStyle name="Normal 5 25 6 3 4" xfId="36232" xr:uid="{00000000-0005-0000-0000-0000838D0000}"/>
    <cellStyle name="Normal 5 25 6 3 5" xfId="36233" xr:uid="{00000000-0005-0000-0000-0000848D0000}"/>
    <cellStyle name="Normal 5 25 6 3 6" xfId="36234" xr:uid="{00000000-0005-0000-0000-0000858D0000}"/>
    <cellStyle name="Normal 5 25 6 3 7" xfId="36235" xr:uid="{00000000-0005-0000-0000-0000868D0000}"/>
    <cellStyle name="Normal 5 25 6 3 8" xfId="36236" xr:uid="{00000000-0005-0000-0000-0000878D0000}"/>
    <cellStyle name="Normal 5 25 6 4" xfId="36237" xr:uid="{00000000-0005-0000-0000-0000888D0000}"/>
    <cellStyle name="Normal 5 25 6 4 2" xfId="36238" xr:uid="{00000000-0005-0000-0000-0000898D0000}"/>
    <cellStyle name="Normal 5 25 6 4 3" xfId="36239" xr:uid="{00000000-0005-0000-0000-00008A8D0000}"/>
    <cellStyle name="Normal 5 25 6 4 4" xfId="36240" xr:uid="{00000000-0005-0000-0000-00008B8D0000}"/>
    <cellStyle name="Normal 5 25 6 4 5" xfId="36241" xr:uid="{00000000-0005-0000-0000-00008C8D0000}"/>
    <cellStyle name="Normal 5 25 6 4 6" xfId="36242" xr:uid="{00000000-0005-0000-0000-00008D8D0000}"/>
    <cellStyle name="Normal 5 25 6 4 7" xfId="36243" xr:uid="{00000000-0005-0000-0000-00008E8D0000}"/>
    <cellStyle name="Normal 5 25 6 4 8" xfId="36244" xr:uid="{00000000-0005-0000-0000-00008F8D0000}"/>
    <cellStyle name="Normal 5 25 6 5" xfId="36245" xr:uid="{00000000-0005-0000-0000-0000908D0000}"/>
    <cellStyle name="Normal 5 25 6 5 2" xfId="36246" xr:uid="{00000000-0005-0000-0000-0000918D0000}"/>
    <cellStyle name="Normal 5 25 6 5 3" xfId="36247" xr:uid="{00000000-0005-0000-0000-0000928D0000}"/>
    <cellStyle name="Normal 5 25 6 5 4" xfId="36248" xr:uid="{00000000-0005-0000-0000-0000938D0000}"/>
    <cellStyle name="Normal 5 25 6 5 5" xfId="36249" xr:uid="{00000000-0005-0000-0000-0000948D0000}"/>
    <cellStyle name="Normal 5 25 6 5 6" xfId="36250" xr:uid="{00000000-0005-0000-0000-0000958D0000}"/>
    <cellStyle name="Normal 5 25 6 5 7" xfId="36251" xr:uid="{00000000-0005-0000-0000-0000968D0000}"/>
    <cellStyle name="Normal 5 25 6 5 8" xfId="36252" xr:uid="{00000000-0005-0000-0000-0000978D0000}"/>
    <cellStyle name="Normal 5 25 6 6" xfId="36253" xr:uid="{00000000-0005-0000-0000-0000988D0000}"/>
    <cellStyle name="Normal 5 25 6 7" xfId="36254" xr:uid="{00000000-0005-0000-0000-0000998D0000}"/>
    <cellStyle name="Normal 5 25 6 8" xfId="36255" xr:uid="{00000000-0005-0000-0000-00009A8D0000}"/>
    <cellStyle name="Normal 5 25 6 9" xfId="36256" xr:uid="{00000000-0005-0000-0000-00009B8D0000}"/>
    <cellStyle name="Normal 5 25 7" xfId="36257" xr:uid="{00000000-0005-0000-0000-00009C8D0000}"/>
    <cellStyle name="Normal 5 25 7 10" xfId="36258" xr:uid="{00000000-0005-0000-0000-00009D8D0000}"/>
    <cellStyle name="Normal 5 25 7 11" xfId="36259" xr:uid="{00000000-0005-0000-0000-00009E8D0000}"/>
    <cellStyle name="Normal 5 25 7 12" xfId="36260" xr:uid="{00000000-0005-0000-0000-00009F8D0000}"/>
    <cellStyle name="Normal 5 25 7 2" xfId="36261" xr:uid="{00000000-0005-0000-0000-0000A08D0000}"/>
    <cellStyle name="Normal 5 25 7 2 2" xfId="36262" xr:uid="{00000000-0005-0000-0000-0000A18D0000}"/>
    <cellStyle name="Normal 5 25 7 2 3" xfId="36263" xr:uid="{00000000-0005-0000-0000-0000A28D0000}"/>
    <cellStyle name="Normal 5 25 7 2 4" xfId="36264" xr:uid="{00000000-0005-0000-0000-0000A38D0000}"/>
    <cellStyle name="Normal 5 25 7 2 5" xfId="36265" xr:uid="{00000000-0005-0000-0000-0000A48D0000}"/>
    <cellStyle name="Normal 5 25 7 2 6" xfId="36266" xr:uid="{00000000-0005-0000-0000-0000A58D0000}"/>
    <cellStyle name="Normal 5 25 7 2 7" xfId="36267" xr:uid="{00000000-0005-0000-0000-0000A68D0000}"/>
    <cellStyle name="Normal 5 25 7 2 8" xfId="36268" xr:uid="{00000000-0005-0000-0000-0000A78D0000}"/>
    <cellStyle name="Normal 5 25 7 3" xfId="36269" xr:uid="{00000000-0005-0000-0000-0000A88D0000}"/>
    <cellStyle name="Normal 5 25 7 3 2" xfId="36270" xr:uid="{00000000-0005-0000-0000-0000A98D0000}"/>
    <cellStyle name="Normal 5 25 7 3 3" xfId="36271" xr:uid="{00000000-0005-0000-0000-0000AA8D0000}"/>
    <cellStyle name="Normal 5 25 7 3 4" xfId="36272" xr:uid="{00000000-0005-0000-0000-0000AB8D0000}"/>
    <cellStyle name="Normal 5 25 7 3 5" xfId="36273" xr:uid="{00000000-0005-0000-0000-0000AC8D0000}"/>
    <cellStyle name="Normal 5 25 7 3 6" xfId="36274" xr:uid="{00000000-0005-0000-0000-0000AD8D0000}"/>
    <cellStyle name="Normal 5 25 7 3 7" xfId="36275" xr:uid="{00000000-0005-0000-0000-0000AE8D0000}"/>
    <cellStyle name="Normal 5 25 7 3 8" xfId="36276" xr:uid="{00000000-0005-0000-0000-0000AF8D0000}"/>
    <cellStyle name="Normal 5 25 7 4" xfId="36277" xr:uid="{00000000-0005-0000-0000-0000B08D0000}"/>
    <cellStyle name="Normal 5 25 7 4 2" xfId="36278" xr:uid="{00000000-0005-0000-0000-0000B18D0000}"/>
    <cellStyle name="Normal 5 25 7 4 3" xfId="36279" xr:uid="{00000000-0005-0000-0000-0000B28D0000}"/>
    <cellStyle name="Normal 5 25 7 4 4" xfId="36280" xr:uid="{00000000-0005-0000-0000-0000B38D0000}"/>
    <cellStyle name="Normal 5 25 7 4 5" xfId="36281" xr:uid="{00000000-0005-0000-0000-0000B48D0000}"/>
    <cellStyle name="Normal 5 25 7 4 6" xfId="36282" xr:uid="{00000000-0005-0000-0000-0000B58D0000}"/>
    <cellStyle name="Normal 5 25 7 4 7" xfId="36283" xr:uid="{00000000-0005-0000-0000-0000B68D0000}"/>
    <cellStyle name="Normal 5 25 7 4 8" xfId="36284" xr:uid="{00000000-0005-0000-0000-0000B78D0000}"/>
    <cellStyle name="Normal 5 25 7 5" xfId="36285" xr:uid="{00000000-0005-0000-0000-0000B88D0000}"/>
    <cellStyle name="Normal 5 25 7 5 2" xfId="36286" xr:uid="{00000000-0005-0000-0000-0000B98D0000}"/>
    <cellStyle name="Normal 5 25 7 5 3" xfId="36287" xr:uid="{00000000-0005-0000-0000-0000BA8D0000}"/>
    <cellStyle name="Normal 5 25 7 5 4" xfId="36288" xr:uid="{00000000-0005-0000-0000-0000BB8D0000}"/>
    <cellStyle name="Normal 5 25 7 5 5" xfId="36289" xr:uid="{00000000-0005-0000-0000-0000BC8D0000}"/>
    <cellStyle name="Normal 5 25 7 5 6" xfId="36290" xr:uid="{00000000-0005-0000-0000-0000BD8D0000}"/>
    <cellStyle name="Normal 5 25 7 5 7" xfId="36291" xr:uid="{00000000-0005-0000-0000-0000BE8D0000}"/>
    <cellStyle name="Normal 5 25 7 5 8" xfId="36292" xr:uid="{00000000-0005-0000-0000-0000BF8D0000}"/>
    <cellStyle name="Normal 5 25 7 6" xfId="36293" xr:uid="{00000000-0005-0000-0000-0000C08D0000}"/>
    <cellStyle name="Normal 5 25 7 7" xfId="36294" xr:uid="{00000000-0005-0000-0000-0000C18D0000}"/>
    <cellStyle name="Normal 5 25 7 8" xfId="36295" xr:uid="{00000000-0005-0000-0000-0000C28D0000}"/>
    <cellStyle name="Normal 5 25 7 9" xfId="36296" xr:uid="{00000000-0005-0000-0000-0000C38D0000}"/>
    <cellStyle name="Normal 5 25 8" xfId="36297" xr:uid="{00000000-0005-0000-0000-0000C48D0000}"/>
    <cellStyle name="Normal 5 25 8 10" xfId="36298" xr:uid="{00000000-0005-0000-0000-0000C58D0000}"/>
    <cellStyle name="Normal 5 25 8 11" xfId="36299" xr:uid="{00000000-0005-0000-0000-0000C68D0000}"/>
    <cellStyle name="Normal 5 25 8 12" xfId="36300" xr:uid="{00000000-0005-0000-0000-0000C78D0000}"/>
    <cellStyle name="Normal 5 25 8 2" xfId="36301" xr:uid="{00000000-0005-0000-0000-0000C88D0000}"/>
    <cellStyle name="Normal 5 25 8 2 2" xfId="36302" xr:uid="{00000000-0005-0000-0000-0000C98D0000}"/>
    <cellStyle name="Normal 5 25 8 2 3" xfId="36303" xr:uid="{00000000-0005-0000-0000-0000CA8D0000}"/>
    <cellStyle name="Normal 5 25 8 2 4" xfId="36304" xr:uid="{00000000-0005-0000-0000-0000CB8D0000}"/>
    <cellStyle name="Normal 5 25 8 2 5" xfId="36305" xr:uid="{00000000-0005-0000-0000-0000CC8D0000}"/>
    <cellStyle name="Normal 5 25 8 2 6" xfId="36306" xr:uid="{00000000-0005-0000-0000-0000CD8D0000}"/>
    <cellStyle name="Normal 5 25 8 2 7" xfId="36307" xr:uid="{00000000-0005-0000-0000-0000CE8D0000}"/>
    <cellStyle name="Normal 5 25 8 2 8" xfId="36308" xr:uid="{00000000-0005-0000-0000-0000CF8D0000}"/>
    <cellStyle name="Normal 5 25 8 3" xfId="36309" xr:uid="{00000000-0005-0000-0000-0000D08D0000}"/>
    <cellStyle name="Normal 5 25 8 3 2" xfId="36310" xr:uid="{00000000-0005-0000-0000-0000D18D0000}"/>
    <cellStyle name="Normal 5 25 8 3 3" xfId="36311" xr:uid="{00000000-0005-0000-0000-0000D28D0000}"/>
    <cellStyle name="Normal 5 25 8 3 4" xfId="36312" xr:uid="{00000000-0005-0000-0000-0000D38D0000}"/>
    <cellStyle name="Normal 5 25 8 3 5" xfId="36313" xr:uid="{00000000-0005-0000-0000-0000D48D0000}"/>
    <cellStyle name="Normal 5 25 8 3 6" xfId="36314" xr:uid="{00000000-0005-0000-0000-0000D58D0000}"/>
    <cellStyle name="Normal 5 25 8 3 7" xfId="36315" xr:uid="{00000000-0005-0000-0000-0000D68D0000}"/>
    <cellStyle name="Normal 5 25 8 3 8" xfId="36316" xr:uid="{00000000-0005-0000-0000-0000D78D0000}"/>
    <cellStyle name="Normal 5 25 8 4" xfId="36317" xr:uid="{00000000-0005-0000-0000-0000D88D0000}"/>
    <cellStyle name="Normal 5 25 8 4 2" xfId="36318" xr:uid="{00000000-0005-0000-0000-0000D98D0000}"/>
    <cellStyle name="Normal 5 25 8 4 3" xfId="36319" xr:uid="{00000000-0005-0000-0000-0000DA8D0000}"/>
    <cellStyle name="Normal 5 25 8 4 4" xfId="36320" xr:uid="{00000000-0005-0000-0000-0000DB8D0000}"/>
    <cellStyle name="Normal 5 25 8 4 5" xfId="36321" xr:uid="{00000000-0005-0000-0000-0000DC8D0000}"/>
    <cellStyle name="Normal 5 25 8 4 6" xfId="36322" xr:uid="{00000000-0005-0000-0000-0000DD8D0000}"/>
    <cellStyle name="Normal 5 25 8 4 7" xfId="36323" xr:uid="{00000000-0005-0000-0000-0000DE8D0000}"/>
    <cellStyle name="Normal 5 25 8 4 8" xfId="36324" xr:uid="{00000000-0005-0000-0000-0000DF8D0000}"/>
    <cellStyle name="Normal 5 25 8 5" xfId="36325" xr:uid="{00000000-0005-0000-0000-0000E08D0000}"/>
    <cellStyle name="Normal 5 25 8 5 2" xfId="36326" xr:uid="{00000000-0005-0000-0000-0000E18D0000}"/>
    <cellStyle name="Normal 5 25 8 5 3" xfId="36327" xr:uid="{00000000-0005-0000-0000-0000E28D0000}"/>
    <cellStyle name="Normal 5 25 8 5 4" xfId="36328" xr:uid="{00000000-0005-0000-0000-0000E38D0000}"/>
    <cellStyle name="Normal 5 25 8 5 5" xfId="36329" xr:uid="{00000000-0005-0000-0000-0000E48D0000}"/>
    <cellStyle name="Normal 5 25 8 5 6" xfId="36330" xr:uid="{00000000-0005-0000-0000-0000E58D0000}"/>
    <cellStyle name="Normal 5 25 8 5 7" xfId="36331" xr:uid="{00000000-0005-0000-0000-0000E68D0000}"/>
    <cellStyle name="Normal 5 25 8 5 8" xfId="36332" xr:uid="{00000000-0005-0000-0000-0000E78D0000}"/>
    <cellStyle name="Normal 5 25 8 6" xfId="36333" xr:uid="{00000000-0005-0000-0000-0000E88D0000}"/>
    <cellStyle name="Normal 5 25 8 7" xfId="36334" xr:uid="{00000000-0005-0000-0000-0000E98D0000}"/>
    <cellStyle name="Normal 5 25 8 8" xfId="36335" xr:uid="{00000000-0005-0000-0000-0000EA8D0000}"/>
    <cellStyle name="Normal 5 25 8 9" xfId="36336" xr:uid="{00000000-0005-0000-0000-0000EB8D0000}"/>
    <cellStyle name="Normal 5 25 9" xfId="36337" xr:uid="{00000000-0005-0000-0000-0000EC8D0000}"/>
    <cellStyle name="Normal 5 25 9 10" xfId="36338" xr:uid="{00000000-0005-0000-0000-0000ED8D0000}"/>
    <cellStyle name="Normal 5 25 9 11" xfId="36339" xr:uid="{00000000-0005-0000-0000-0000EE8D0000}"/>
    <cellStyle name="Normal 5 25 9 12" xfId="36340" xr:uid="{00000000-0005-0000-0000-0000EF8D0000}"/>
    <cellStyle name="Normal 5 25 9 2" xfId="36341" xr:uid="{00000000-0005-0000-0000-0000F08D0000}"/>
    <cellStyle name="Normal 5 25 9 2 2" xfId="36342" xr:uid="{00000000-0005-0000-0000-0000F18D0000}"/>
    <cellStyle name="Normal 5 25 9 2 3" xfId="36343" xr:uid="{00000000-0005-0000-0000-0000F28D0000}"/>
    <cellStyle name="Normal 5 25 9 2 4" xfId="36344" xr:uid="{00000000-0005-0000-0000-0000F38D0000}"/>
    <cellStyle name="Normal 5 25 9 2 5" xfId="36345" xr:uid="{00000000-0005-0000-0000-0000F48D0000}"/>
    <cellStyle name="Normal 5 25 9 2 6" xfId="36346" xr:uid="{00000000-0005-0000-0000-0000F58D0000}"/>
    <cellStyle name="Normal 5 25 9 2 7" xfId="36347" xr:uid="{00000000-0005-0000-0000-0000F68D0000}"/>
    <cellStyle name="Normal 5 25 9 2 8" xfId="36348" xr:uid="{00000000-0005-0000-0000-0000F78D0000}"/>
    <cellStyle name="Normal 5 25 9 3" xfId="36349" xr:uid="{00000000-0005-0000-0000-0000F88D0000}"/>
    <cellStyle name="Normal 5 25 9 3 2" xfId="36350" xr:uid="{00000000-0005-0000-0000-0000F98D0000}"/>
    <cellStyle name="Normal 5 25 9 3 3" xfId="36351" xr:uid="{00000000-0005-0000-0000-0000FA8D0000}"/>
    <cellStyle name="Normal 5 25 9 3 4" xfId="36352" xr:uid="{00000000-0005-0000-0000-0000FB8D0000}"/>
    <cellStyle name="Normal 5 25 9 3 5" xfId="36353" xr:uid="{00000000-0005-0000-0000-0000FC8D0000}"/>
    <cellStyle name="Normal 5 25 9 3 6" xfId="36354" xr:uid="{00000000-0005-0000-0000-0000FD8D0000}"/>
    <cellStyle name="Normal 5 25 9 3 7" xfId="36355" xr:uid="{00000000-0005-0000-0000-0000FE8D0000}"/>
    <cellStyle name="Normal 5 25 9 3 8" xfId="36356" xr:uid="{00000000-0005-0000-0000-0000FF8D0000}"/>
    <cellStyle name="Normal 5 25 9 4" xfId="36357" xr:uid="{00000000-0005-0000-0000-0000008E0000}"/>
    <cellStyle name="Normal 5 25 9 4 2" xfId="36358" xr:uid="{00000000-0005-0000-0000-0000018E0000}"/>
    <cellStyle name="Normal 5 25 9 4 3" xfId="36359" xr:uid="{00000000-0005-0000-0000-0000028E0000}"/>
    <cellStyle name="Normal 5 25 9 4 4" xfId="36360" xr:uid="{00000000-0005-0000-0000-0000038E0000}"/>
    <cellStyle name="Normal 5 25 9 4 5" xfId="36361" xr:uid="{00000000-0005-0000-0000-0000048E0000}"/>
    <cellStyle name="Normal 5 25 9 4 6" xfId="36362" xr:uid="{00000000-0005-0000-0000-0000058E0000}"/>
    <cellStyle name="Normal 5 25 9 4 7" xfId="36363" xr:uid="{00000000-0005-0000-0000-0000068E0000}"/>
    <cellStyle name="Normal 5 25 9 4 8" xfId="36364" xr:uid="{00000000-0005-0000-0000-0000078E0000}"/>
    <cellStyle name="Normal 5 25 9 5" xfId="36365" xr:uid="{00000000-0005-0000-0000-0000088E0000}"/>
    <cellStyle name="Normal 5 25 9 5 2" xfId="36366" xr:uid="{00000000-0005-0000-0000-0000098E0000}"/>
    <cellStyle name="Normal 5 25 9 5 3" xfId="36367" xr:uid="{00000000-0005-0000-0000-00000A8E0000}"/>
    <cellStyle name="Normal 5 25 9 5 4" xfId="36368" xr:uid="{00000000-0005-0000-0000-00000B8E0000}"/>
    <cellStyle name="Normal 5 25 9 5 5" xfId="36369" xr:uid="{00000000-0005-0000-0000-00000C8E0000}"/>
    <cellStyle name="Normal 5 25 9 5 6" xfId="36370" xr:uid="{00000000-0005-0000-0000-00000D8E0000}"/>
    <cellStyle name="Normal 5 25 9 5 7" xfId="36371" xr:uid="{00000000-0005-0000-0000-00000E8E0000}"/>
    <cellStyle name="Normal 5 25 9 5 8" xfId="36372" xr:uid="{00000000-0005-0000-0000-00000F8E0000}"/>
    <cellStyle name="Normal 5 25 9 6" xfId="36373" xr:uid="{00000000-0005-0000-0000-0000108E0000}"/>
    <cellStyle name="Normal 5 25 9 7" xfId="36374" xr:uid="{00000000-0005-0000-0000-0000118E0000}"/>
    <cellStyle name="Normal 5 25 9 8" xfId="36375" xr:uid="{00000000-0005-0000-0000-0000128E0000}"/>
    <cellStyle name="Normal 5 25 9 9" xfId="36376" xr:uid="{00000000-0005-0000-0000-0000138E0000}"/>
    <cellStyle name="Normal 5 26" xfId="36377" xr:uid="{00000000-0005-0000-0000-0000148E0000}"/>
    <cellStyle name="Normal 5 26 10" xfId="36378" xr:uid="{00000000-0005-0000-0000-0000158E0000}"/>
    <cellStyle name="Normal 5 26 10 10" xfId="36379" xr:uid="{00000000-0005-0000-0000-0000168E0000}"/>
    <cellStyle name="Normal 5 26 10 11" xfId="36380" xr:uid="{00000000-0005-0000-0000-0000178E0000}"/>
    <cellStyle name="Normal 5 26 10 12" xfId="36381" xr:uid="{00000000-0005-0000-0000-0000188E0000}"/>
    <cellStyle name="Normal 5 26 10 2" xfId="36382" xr:uid="{00000000-0005-0000-0000-0000198E0000}"/>
    <cellStyle name="Normal 5 26 10 2 2" xfId="36383" xr:uid="{00000000-0005-0000-0000-00001A8E0000}"/>
    <cellStyle name="Normal 5 26 10 2 3" xfId="36384" xr:uid="{00000000-0005-0000-0000-00001B8E0000}"/>
    <cellStyle name="Normal 5 26 10 2 4" xfId="36385" xr:uid="{00000000-0005-0000-0000-00001C8E0000}"/>
    <cellStyle name="Normal 5 26 10 2 5" xfId="36386" xr:uid="{00000000-0005-0000-0000-00001D8E0000}"/>
    <cellStyle name="Normal 5 26 10 2 6" xfId="36387" xr:uid="{00000000-0005-0000-0000-00001E8E0000}"/>
    <cellStyle name="Normal 5 26 10 2 7" xfId="36388" xr:uid="{00000000-0005-0000-0000-00001F8E0000}"/>
    <cellStyle name="Normal 5 26 10 2 8" xfId="36389" xr:uid="{00000000-0005-0000-0000-0000208E0000}"/>
    <cellStyle name="Normal 5 26 10 3" xfId="36390" xr:uid="{00000000-0005-0000-0000-0000218E0000}"/>
    <cellStyle name="Normal 5 26 10 3 2" xfId="36391" xr:uid="{00000000-0005-0000-0000-0000228E0000}"/>
    <cellStyle name="Normal 5 26 10 3 3" xfId="36392" xr:uid="{00000000-0005-0000-0000-0000238E0000}"/>
    <cellStyle name="Normal 5 26 10 3 4" xfId="36393" xr:uid="{00000000-0005-0000-0000-0000248E0000}"/>
    <cellStyle name="Normal 5 26 10 3 5" xfId="36394" xr:uid="{00000000-0005-0000-0000-0000258E0000}"/>
    <cellStyle name="Normal 5 26 10 3 6" xfId="36395" xr:uid="{00000000-0005-0000-0000-0000268E0000}"/>
    <cellStyle name="Normal 5 26 10 3 7" xfId="36396" xr:uid="{00000000-0005-0000-0000-0000278E0000}"/>
    <cellStyle name="Normal 5 26 10 3 8" xfId="36397" xr:uid="{00000000-0005-0000-0000-0000288E0000}"/>
    <cellStyle name="Normal 5 26 10 4" xfId="36398" xr:uid="{00000000-0005-0000-0000-0000298E0000}"/>
    <cellStyle name="Normal 5 26 10 4 2" xfId="36399" xr:uid="{00000000-0005-0000-0000-00002A8E0000}"/>
    <cellStyle name="Normal 5 26 10 4 3" xfId="36400" xr:uid="{00000000-0005-0000-0000-00002B8E0000}"/>
    <cellStyle name="Normal 5 26 10 4 4" xfId="36401" xr:uid="{00000000-0005-0000-0000-00002C8E0000}"/>
    <cellStyle name="Normal 5 26 10 4 5" xfId="36402" xr:uid="{00000000-0005-0000-0000-00002D8E0000}"/>
    <cellStyle name="Normal 5 26 10 4 6" xfId="36403" xr:uid="{00000000-0005-0000-0000-00002E8E0000}"/>
    <cellStyle name="Normal 5 26 10 4 7" xfId="36404" xr:uid="{00000000-0005-0000-0000-00002F8E0000}"/>
    <cellStyle name="Normal 5 26 10 4 8" xfId="36405" xr:uid="{00000000-0005-0000-0000-0000308E0000}"/>
    <cellStyle name="Normal 5 26 10 5" xfId="36406" xr:uid="{00000000-0005-0000-0000-0000318E0000}"/>
    <cellStyle name="Normal 5 26 10 5 2" xfId="36407" xr:uid="{00000000-0005-0000-0000-0000328E0000}"/>
    <cellStyle name="Normal 5 26 10 5 3" xfId="36408" xr:uid="{00000000-0005-0000-0000-0000338E0000}"/>
    <cellStyle name="Normal 5 26 10 5 4" xfId="36409" xr:uid="{00000000-0005-0000-0000-0000348E0000}"/>
    <cellStyle name="Normal 5 26 10 5 5" xfId="36410" xr:uid="{00000000-0005-0000-0000-0000358E0000}"/>
    <cellStyle name="Normal 5 26 10 5 6" xfId="36411" xr:uid="{00000000-0005-0000-0000-0000368E0000}"/>
    <cellStyle name="Normal 5 26 10 5 7" xfId="36412" xr:uid="{00000000-0005-0000-0000-0000378E0000}"/>
    <cellStyle name="Normal 5 26 10 5 8" xfId="36413" xr:uid="{00000000-0005-0000-0000-0000388E0000}"/>
    <cellStyle name="Normal 5 26 10 6" xfId="36414" xr:uid="{00000000-0005-0000-0000-0000398E0000}"/>
    <cellStyle name="Normal 5 26 10 7" xfId="36415" xr:uid="{00000000-0005-0000-0000-00003A8E0000}"/>
    <cellStyle name="Normal 5 26 10 8" xfId="36416" xr:uid="{00000000-0005-0000-0000-00003B8E0000}"/>
    <cellStyle name="Normal 5 26 10 9" xfId="36417" xr:uid="{00000000-0005-0000-0000-00003C8E0000}"/>
    <cellStyle name="Normal 5 26 11" xfId="36418" xr:uid="{00000000-0005-0000-0000-00003D8E0000}"/>
    <cellStyle name="Normal 5 26 11 10" xfId="36419" xr:uid="{00000000-0005-0000-0000-00003E8E0000}"/>
    <cellStyle name="Normal 5 26 11 11" xfId="36420" xr:uid="{00000000-0005-0000-0000-00003F8E0000}"/>
    <cellStyle name="Normal 5 26 11 12" xfId="36421" xr:uid="{00000000-0005-0000-0000-0000408E0000}"/>
    <cellStyle name="Normal 5 26 11 2" xfId="36422" xr:uid="{00000000-0005-0000-0000-0000418E0000}"/>
    <cellStyle name="Normal 5 26 11 2 2" xfId="36423" xr:uid="{00000000-0005-0000-0000-0000428E0000}"/>
    <cellStyle name="Normal 5 26 11 2 3" xfId="36424" xr:uid="{00000000-0005-0000-0000-0000438E0000}"/>
    <cellStyle name="Normal 5 26 11 2 4" xfId="36425" xr:uid="{00000000-0005-0000-0000-0000448E0000}"/>
    <cellStyle name="Normal 5 26 11 2 5" xfId="36426" xr:uid="{00000000-0005-0000-0000-0000458E0000}"/>
    <cellStyle name="Normal 5 26 11 2 6" xfId="36427" xr:uid="{00000000-0005-0000-0000-0000468E0000}"/>
    <cellStyle name="Normal 5 26 11 2 7" xfId="36428" xr:uid="{00000000-0005-0000-0000-0000478E0000}"/>
    <cellStyle name="Normal 5 26 11 2 8" xfId="36429" xr:uid="{00000000-0005-0000-0000-0000488E0000}"/>
    <cellStyle name="Normal 5 26 11 3" xfId="36430" xr:uid="{00000000-0005-0000-0000-0000498E0000}"/>
    <cellStyle name="Normal 5 26 11 3 2" xfId="36431" xr:uid="{00000000-0005-0000-0000-00004A8E0000}"/>
    <cellStyle name="Normal 5 26 11 3 3" xfId="36432" xr:uid="{00000000-0005-0000-0000-00004B8E0000}"/>
    <cellStyle name="Normal 5 26 11 3 4" xfId="36433" xr:uid="{00000000-0005-0000-0000-00004C8E0000}"/>
    <cellStyle name="Normal 5 26 11 3 5" xfId="36434" xr:uid="{00000000-0005-0000-0000-00004D8E0000}"/>
    <cellStyle name="Normal 5 26 11 3 6" xfId="36435" xr:uid="{00000000-0005-0000-0000-00004E8E0000}"/>
    <cellStyle name="Normal 5 26 11 3 7" xfId="36436" xr:uid="{00000000-0005-0000-0000-00004F8E0000}"/>
    <cellStyle name="Normal 5 26 11 3 8" xfId="36437" xr:uid="{00000000-0005-0000-0000-0000508E0000}"/>
    <cellStyle name="Normal 5 26 11 4" xfId="36438" xr:uid="{00000000-0005-0000-0000-0000518E0000}"/>
    <cellStyle name="Normal 5 26 11 4 2" xfId="36439" xr:uid="{00000000-0005-0000-0000-0000528E0000}"/>
    <cellStyle name="Normal 5 26 11 4 3" xfId="36440" xr:uid="{00000000-0005-0000-0000-0000538E0000}"/>
    <cellStyle name="Normal 5 26 11 4 4" xfId="36441" xr:uid="{00000000-0005-0000-0000-0000548E0000}"/>
    <cellStyle name="Normal 5 26 11 4 5" xfId="36442" xr:uid="{00000000-0005-0000-0000-0000558E0000}"/>
    <cellStyle name="Normal 5 26 11 4 6" xfId="36443" xr:uid="{00000000-0005-0000-0000-0000568E0000}"/>
    <cellStyle name="Normal 5 26 11 4 7" xfId="36444" xr:uid="{00000000-0005-0000-0000-0000578E0000}"/>
    <cellStyle name="Normal 5 26 11 4 8" xfId="36445" xr:uid="{00000000-0005-0000-0000-0000588E0000}"/>
    <cellStyle name="Normal 5 26 11 5" xfId="36446" xr:uid="{00000000-0005-0000-0000-0000598E0000}"/>
    <cellStyle name="Normal 5 26 11 5 2" xfId="36447" xr:uid="{00000000-0005-0000-0000-00005A8E0000}"/>
    <cellStyle name="Normal 5 26 11 5 3" xfId="36448" xr:uid="{00000000-0005-0000-0000-00005B8E0000}"/>
    <cellStyle name="Normal 5 26 11 5 4" xfId="36449" xr:uid="{00000000-0005-0000-0000-00005C8E0000}"/>
    <cellStyle name="Normal 5 26 11 5 5" xfId="36450" xr:uid="{00000000-0005-0000-0000-00005D8E0000}"/>
    <cellStyle name="Normal 5 26 11 5 6" xfId="36451" xr:uid="{00000000-0005-0000-0000-00005E8E0000}"/>
    <cellStyle name="Normal 5 26 11 5 7" xfId="36452" xr:uid="{00000000-0005-0000-0000-00005F8E0000}"/>
    <cellStyle name="Normal 5 26 11 5 8" xfId="36453" xr:uid="{00000000-0005-0000-0000-0000608E0000}"/>
    <cellStyle name="Normal 5 26 11 6" xfId="36454" xr:uid="{00000000-0005-0000-0000-0000618E0000}"/>
    <cellStyle name="Normal 5 26 11 7" xfId="36455" xr:uid="{00000000-0005-0000-0000-0000628E0000}"/>
    <cellStyle name="Normal 5 26 11 8" xfId="36456" xr:uid="{00000000-0005-0000-0000-0000638E0000}"/>
    <cellStyle name="Normal 5 26 11 9" xfId="36457" xr:uid="{00000000-0005-0000-0000-0000648E0000}"/>
    <cellStyle name="Normal 5 26 12" xfId="36458" xr:uid="{00000000-0005-0000-0000-0000658E0000}"/>
    <cellStyle name="Normal 5 26 12 10" xfId="36459" xr:uid="{00000000-0005-0000-0000-0000668E0000}"/>
    <cellStyle name="Normal 5 26 12 11" xfId="36460" xr:uid="{00000000-0005-0000-0000-0000678E0000}"/>
    <cellStyle name="Normal 5 26 12 12" xfId="36461" xr:uid="{00000000-0005-0000-0000-0000688E0000}"/>
    <cellStyle name="Normal 5 26 12 2" xfId="36462" xr:uid="{00000000-0005-0000-0000-0000698E0000}"/>
    <cellStyle name="Normal 5 26 12 2 2" xfId="36463" xr:uid="{00000000-0005-0000-0000-00006A8E0000}"/>
    <cellStyle name="Normal 5 26 12 2 3" xfId="36464" xr:uid="{00000000-0005-0000-0000-00006B8E0000}"/>
    <cellStyle name="Normal 5 26 12 2 4" xfId="36465" xr:uid="{00000000-0005-0000-0000-00006C8E0000}"/>
    <cellStyle name="Normal 5 26 12 2 5" xfId="36466" xr:uid="{00000000-0005-0000-0000-00006D8E0000}"/>
    <cellStyle name="Normal 5 26 12 2 6" xfId="36467" xr:uid="{00000000-0005-0000-0000-00006E8E0000}"/>
    <cellStyle name="Normal 5 26 12 2 7" xfId="36468" xr:uid="{00000000-0005-0000-0000-00006F8E0000}"/>
    <cellStyle name="Normal 5 26 12 2 8" xfId="36469" xr:uid="{00000000-0005-0000-0000-0000708E0000}"/>
    <cellStyle name="Normal 5 26 12 3" xfId="36470" xr:uid="{00000000-0005-0000-0000-0000718E0000}"/>
    <cellStyle name="Normal 5 26 12 3 2" xfId="36471" xr:uid="{00000000-0005-0000-0000-0000728E0000}"/>
    <cellStyle name="Normal 5 26 12 3 3" xfId="36472" xr:uid="{00000000-0005-0000-0000-0000738E0000}"/>
    <cellStyle name="Normal 5 26 12 3 4" xfId="36473" xr:uid="{00000000-0005-0000-0000-0000748E0000}"/>
    <cellStyle name="Normal 5 26 12 3 5" xfId="36474" xr:uid="{00000000-0005-0000-0000-0000758E0000}"/>
    <cellStyle name="Normal 5 26 12 3 6" xfId="36475" xr:uid="{00000000-0005-0000-0000-0000768E0000}"/>
    <cellStyle name="Normal 5 26 12 3 7" xfId="36476" xr:uid="{00000000-0005-0000-0000-0000778E0000}"/>
    <cellStyle name="Normal 5 26 12 3 8" xfId="36477" xr:uid="{00000000-0005-0000-0000-0000788E0000}"/>
    <cellStyle name="Normal 5 26 12 4" xfId="36478" xr:uid="{00000000-0005-0000-0000-0000798E0000}"/>
    <cellStyle name="Normal 5 26 12 4 2" xfId="36479" xr:uid="{00000000-0005-0000-0000-00007A8E0000}"/>
    <cellStyle name="Normal 5 26 12 4 3" xfId="36480" xr:uid="{00000000-0005-0000-0000-00007B8E0000}"/>
    <cellStyle name="Normal 5 26 12 4 4" xfId="36481" xr:uid="{00000000-0005-0000-0000-00007C8E0000}"/>
    <cellStyle name="Normal 5 26 12 4 5" xfId="36482" xr:uid="{00000000-0005-0000-0000-00007D8E0000}"/>
    <cellStyle name="Normal 5 26 12 4 6" xfId="36483" xr:uid="{00000000-0005-0000-0000-00007E8E0000}"/>
    <cellStyle name="Normal 5 26 12 4 7" xfId="36484" xr:uid="{00000000-0005-0000-0000-00007F8E0000}"/>
    <cellStyle name="Normal 5 26 12 4 8" xfId="36485" xr:uid="{00000000-0005-0000-0000-0000808E0000}"/>
    <cellStyle name="Normal 5 26 12 5" xfId="36486" xr:uid="{00000000-0005-0000-0000-0000818E0000}"/>
    <cellStyle name="Normal 5 26 12 5 2" xfId="36487" xr:uid="{00000000-0005-0000-0000-0000828E0000}"/>
    <cellStyle name="Normal 5 26 12 5 3" xfId="36488" xr:uid="{00000000-0005-0000-0000-0000838E0000}"/>
    <cellStyle name="Normal 5 26 12 5 4" xfId="36489" xr:uid="{00000000-0005-0000-0000-0000848E0000}"/>
    <cellStyle name="Normal 5 26 12 5 5" xfId="36490" xr:uid="{00000000-0005-0000-0000-0000858E0000}"/>
    <cellStyle name="Normal 5 26 12 5 6" xfId="36491" xr:uid="{00000000-0005-0000-0000-0000868E0000}"/>
    <cellStyle name="Normal 5 26 12 5 7" xfId="36492" xr:uid="{00000000-0005-0000-0000-0000878E0000}"/>
    <cellStyle name="Normal 5 26 12 5 8" xfId="36493" xr:uid="{00000000-0005-0000-0000-0000888E0000}"/>
    <cellStyle name="Normal 5 26 12 6" xfId="36494" xr:uid="{00000000-0005-0000-0000-0000898E0000}"/>
    <cellStyle name="Normal 5 26 12 7" xfId="36495" xr:uid="{00000000-0005-0000-0000-00008A8E0000}"/>
    <cellStyle name="Normal 5 26 12 8" xfId="36496" xr:uid="{00000000-0005-0000-0000-00008B8E0000}"/>
    <cellStyle name="Normal 5 26 12 9" xfId="36497" xr:uid="{00000000-0005-0000-0000-00008C8E0000}"/>
    <cellStyle name="Normal 5 26 13" xfId="36498" xr:uid="{00000000-0005-0000-0000-00008D8E0000}"/>
    <cellStyle name="Normal 5 26 13 10" xfId="36499" xr:uid="{00000000-0005-0000-0000-00008E8E0000}"/>
    <cellStyle name="Normal 5 26 13 11" xfId="36500" xr:uid="{00000000-0005-0000-0000-00008F8E0000}"/>
    <cellStyle name="Normal 5 26 13 12" xfId="36501" xr:uid="{00000000-0005-0000-0000-0000908E0000}"/>
    <cellStyle name="Normal 5 26 13 2" xfId="36502" xr:uid="{00000000-0005-0000-0000-0000918E0000}"/>
    <cellStyle name="Normal 5 26 13 2 2" xfId="36503" xr:uid="{00000000-0005-0000-0000-0000928E0000}"/>
    <cellStyle name="Normal 5 26 13 2 3" xfId="36504" xr:uid="{00000000-0005-0000-0000-0000938E0000}"/>
    <cellStyle name="Normal 5 26 13 2 4" xfId="36505" xr:uid="{00000000-0005-0000-0000-0000948E0000}"/>
    <cellStyle name="Normal 5 26 13 2 5" xfId="36506" xr:uid="{00000000-0005-0000-0000-0000958E0000}"/>
    <cellStyle name="Normal 5 26 13 2 6" xfId="36507" xr:uid="{00000000-0005-0000-0000-0000968E0000}"/>
    <cellStyle name="Normal 5 26 13 2 7" xfId="36508" xr:uid="{00000000-0005-0000-0000-0000978E0000}"/>
    <cellStyle name="Normal 5 26 13 2 8" xfId="36509" xr:uid="{00000000-0005-0000-0000-0000988E0000}"/>
    <cellStyle name="Normal 5 26 13 3" xfId="36510" xr:uid="{00000000-0005-0000-0000-0000998E0000}"/>
    <cellStyle name="Normal 5 26 13 3 2" xfId="36511" xr:uid="{00000000-0005-0000-0000-00009A8E0000}"/>
    <cellStyle name="Normal 5 26 13 3 3" xfId="36512" xr:uid="{00000000-0005-0000-0000-00009B8E0000}"/>
    <cellStyle name="Normal 5 26 13 3 4" xfId="36513" xr:uid="{00000000-0005-0000-0000-00009C8E0000}"/>
    <cellStyle name="Normal 5 26 13 3 5" xfId="36514" xr:uid="{00000000-0005-0000-0000-00009D8E0000}"/>
    <cellStyle name="Normal 5 26 13 3 6" xfId="36515" xr:uid="{00000000-0005-0000-0000-00009E8E0000}"/>
    <cellStyle name="Normal 5 26 13 3 7" xfId="36516" xr:uid="{00000000-0005-0000-0000-00009F8E0000}"/>
    <cellStyle name="Normal 5 26 13 3 8" xfId="36517" xr:uid="{00000000-0005-0000-0000-0000A08E0000}"/>
    <cellStyle name="Normal 5 26 13 4" xfId="36518" xr:uid="{00000000-0005-0000-0000-0000A18E0000}"/>
    <cellStyle name="Normal 5 26 13 4 2" xfId="36519" xr:uid="{00000000-0005-0000-0000-0000A28E0000}"/>
    <cellStyle name="Normal 5 26 13 4 3" xfId="36520" xr:uid="{00000000-0005-0000-0000-0000A38E0000}"/>
    <cellStyle name="Normal 5 26 13 4 4" xfId="36521" xr:uid="{00000000-0005-0000-0000-0000A48E0000}"/>
    <cellStyle name="Normal 5 26 13 4 5" xfId="36522" xr:uid="{00000000-0005-0000-0000-0000A58E0000}"/>
    <cellStyle name="Normal 5 26 13 4 6" xfId="36523" xr:uid="{00000000-0005-0000-0000-0000A68E0000}"/>
    <cellStyle name="Normal 5 26 13 4 7" xfId="36524" xr:uid="{00000000-0005-0000-0000-0000A78E0000}"/>
    <cellStyle name="Normal 5 26 13 4 8" xfId="36525" xr:uid="{00000000-0005-0000-0000-0000A88E0000}"/>
    <cellStyle name="Normal 5 26 13 5" xfId="36526" xr:uid="{00000000-0005-0000-0000-0000A98E0000}"/>
    <cellStyle name="Normal 5 26 13 5 2" xfId="36527" xr:uid="{00000000-0005-0000-0000-0000AA8E0000}"/>
    <cellStyle name="Normal 5 26 13 5 3" xfId="36528" xr:uid="{00000000-0005-0000-0000-0000AB8E0000}"/>
    <cellStyle name="Normal 5 26 13 5 4" xfId="36529" xr:uid="{00000000-0005-0000-0000-0000AC8E0000}"/>
    <cellStyle name="Normal 5 26 13 5 5" xfId="36530" xr:uid="{00000000-0005-0000-0000-0000AD8E0000}"/>
    <cellStyle name="Normal 5 26 13 5 6" xfId="36531" xr:uid="{00000000-0005-0000-0000-0000AE8E0000}"/>
    <cellStyle name="Normal 5 26 13 5 7" xfId="36532" xr:uid="{00000000-0005-0000-0000-0000AF8E0000}"/>
    <cellStyle name="Normal 5 26 13 5 8" xfId="36533" xr:uid="{00000000-0005-0000-0000-0000B08E0000}"/>
    <cellStyle name="Normal 5 26 13 6" xfId="36534" xr:uid="{00000000-0005-0000-0000-0000B18E0000}"/>
    <cellStyle name="Normal 5 26 13 7" xfId="36535" xr:uid="{00000000-0005-0000-0000-0000B28E0000}"/>
    <cellStyle name="Normal 5 26 13 8" xfId="36536" xr:uid="{00000000-0005-0000-0000-0000B38E0000}"/>
    <cellStyle name="Normal 5 26 13 9" xfId="36537" xr:uid="{00000000-0005-0000-0000-0000B48E0000}"/>
    <cellStyle name="Normal 5 26 14" xfId="36538" xr:uid="{00000000-0005-0000-0000-0000B58E0000}"/>
    <cellStyle name="Normal 5 26 14 10" xfId="36539" xr:uid="{00000000-0005-0000-0000-0000B68E0000}"/>
    <cellStyle name="Normal 5 26 14 11" xfId="36540" xr:uid="{00000000-0005-0000-0000-0000B78E0000}"/>
    <cellStyle name="Normal 5 26 14 12" xfId="36541" xr:uid="{00000000-0005-0000-0000-0000B88E0000}"/>
    <cellStyle name="Normal 5 26 14 2" xfId="36542" xr:uid="{00000000-0005-0000-0000-0000B98E0000}"/>
    <cellStyle name="Normal 5 26 14 2 2" xfId="36543" xr:uid="{00000000-0005-0000-0000-0000BA8E0000}"/>
    <cellStyle name="Normal 5 26 14 2 3" xfId="36544" xr:uid="{00000000-0005-0000-0000-0000BB8E0000}"/>
    <cellStyle name="Normal 5 26 14 2 4" xfId="36545" xr:uid="{00000000-0005-0000-0000-0000BC8E0000}"/>
    <cellStyle name="Normal 5 26 14 2 5" xfId="36546" xr:uid="{00000000-0005-0000-0000-0000BD8E0000}"/>
    <cellStyle name="Normal 5 26 14 2 6" xfId="36547" xr:uid="{00000000-0005-0000-0000-0000BE8E0000}"/>
    <cellStyle name="Normal 5 26 14 2 7" xfId="36548" xr:uid="{00000000-0005-0000-0000-0000BF8E0000}"/>
    <cellStyle name="Normal 5 26 14 2 8" xfId="36549" xr:uid="{00000000-0005-0000-0000-0000C08E0000}"/>
    <cellStyle name="Normal 5 26 14 3" xfId="36550" xr:uid="{00000000-0005-0000-0000-0000C18E0000}"/>
    <cellStyle name="Normal 5 26 14 3 2" xfId="36551" xr:uid="{00000000-0005-0000-0000-0000C28E0000}"/>
    <cellStyle name="Normal 5 26 14 3 3" xfId="36552" xr:uid="{00000000-0005-0000-0000-0000C38E0000}"/>
    <cellStyle name="Normal 5 26 14 3 4" xfId="36553" xr:uid="{00000000-0005-0000-0000-0000C48E0000}"/>
    <cellStyle name="Normal 5 26 14 3 5" xfId="36554" xr:uid="{00000000-0005-0000-0000-0000C58E0000}"/>
    <cellStyle name="Normal 5 26 14 3 6" xfId="36555" xr:uid="{00000000-0005-0000-0000-0000C68E0000}"/>
    <cellStyle name="Normal 5 26 14 3 7" xfId="36556" xr:uid="{00000000-0005-0000-0000-0000C78E0000}"/>
    <cellStyle name="Normal 5 26 14 3 8" xfId="36557" xr:uid="{00000000-0005-0000-0000-0000C88E0000}"/>
    <cellStyle name="Normal 5 26 14 4" xfId="36558" xr:uid="{00000000-0005-0000-0000-0000C98E0000}"/>
    <cellStyle name="Normal 5 26 14 4 2" xfId="36559" xr:uid="{00000000-0005-0000-0000-0000CA8E0000}"/>
    <cellStyle name="Normal 5 26 14 4 3" xfId="36560" xr:uid="{00000000-0005-0000-0000-0000CB8E0000}"/>
    <cellStyle name="Normal 5 26 14 4 4" xfId="36561" xr:uid="{00000000-0005-0000-0000-0000CC8E0000}"/>
    <cellStyle name="Normal 5 26 14 4 5" xfId="36562" xr:uid="{00000000-0005-0000-0000-0000CD8E0000}"/>
    <cellStyle name="Normal 5 26 14 4 6" xfId="36563" xr:uid="{00000000-0005-0000-0000-0000CE8E0000}"/>
    <cellStyle name="Normal 5 26 14 4 7" xfId="36564" xr:uid="{00000000-0005-0000-0000-0000CF8E0000}"/>
    <cellStyle name="Normal 5 26 14 4 8" xfId="36565" xr:uid="{00000000-0005-0000-0000-0000D08E0000}"/>
    <cellStyle name="Normal 5 26 14 5" xfId="36566" xr:uid="{00000000-0005-0000-0000-0000D18E0000}"/>
    <cellStyle name="Normal 5 26 14 5 2" xfId="36567" xr:uid="{00000000-0005-0000-0000-0000D28E0000}"/>
    <cellStyle name="Normal 5 26 14 5 3" xfId="36568" xr:uid="{00000000-0005-0000-0000-0000D38E0000}"/>
    <cellStyle name="Normal 5 26 14 5 4" xfId="36569" xr:uid="{00000000-0005-0000-0000-0000D48E0000}"/>
    <cellStyle name="Normal 5 26 14 5 5" xfId="36570" xr:uid="{00000000-0005-0000-0000-0000D58E0000}"/>
    <cellStyle name="Normal 5 26 14 5 6" xfId="36571" xr:uid="{00000000-0005-0000-0000-0000D68E0000}"/>
    <cellStyle name="Normal 5 26 14 5 7" xfId="36572" xr:uid="{00000000-0005-0000-0000-0000D78E0000}"/>
    <cellStyle name="Normal 5 26 14 5 8" xfId="36573" xr:uid="{00000000-0005-0000-0000-0000D88E0000}"/>
    <cellStyle name="Normal 5 26 14 6" xfId="36574" xr:uid="{00000000-0005-0000-0000-0000D98E0000}"/>
    <cellStyle name="Normal 5 26 14 7" xfId="36575" xr:uid="{00000000-0005-0000-0000-0000DA8E0000}"/>
    <cellStyle name="Normal 5 26 14 8" xfId="36576" xr:uid="{00000000-0005-0000-0000-0000DB8E0000}"/>
    <cellStyle name="Normal 5 26 14 9" xfId="36577" xr:uid="{00000000-0005-0000-0000-0000DC8E0000}"/>
    <cellStyle name="Normal 5 26 15" xfId="36578" xr:uid="{00000000-0005-0000-0000-0000DD8E0000}"/>
    <cellStyle name="Normal 5 26 15 10" xfId="36579" xr:uid="{00000000-0005-0000-0000-0000DE8E0000}"/>
    <cellStyle name="Normal 5 26 15 11" xfId="36580" xr:uid="{00000000-0005-0000-0000-0000DF8E0000}"/>
    <cellStyle name="Normal 5 26 15 12" xfId="36581" xr:uid="{00000000-0005-0000-0000-0000E08E0000}"/>
    <cellStyle name="Normal 5 26 15 2" xfId="36582" xr:uid="{00000000-0005-0000-0000-0000E18E0000}"/>
    <cellStyle name="Normal 5 26 15 2 2" xfId="36583" xr:uid="{00000000-0005-0000-0000-0000E28E0000}"/>
    <cellStyle name="Normal 5 26 15 2 3" xfId="36584" xr:uid="{00000000-0005-0000-0000-0000E38E0000}"/>
    <cellStyle name="Normal 5 26 15 2 4" xfId="36585" xr:uid="{00000000-0005-0000-0000-0000E48E0000}"/>
    <cellStyle name="Normal 5 26 15 2 5" xfId="36586" xr:uid="{00000000-0005-0000-0000-0000E58E0000}"/>
    <cellStyle name="Normal 5 26 15 2 6" xfId="36587" xr:uid="{00000000-0005-0000-0000-0000E68E0000}"/>
    <cellStyle name="Normal 5 26 15 2 7" xfId="36588" xr:uid="{00000000-0005-0000-0000-0000E78E0000}"/>
    <cellStyle name="Normal 5 26 15 2 8" xfId="36589" xr:uid="{00000000-0005-0000-0000-0000E88E0000}"/>
    <cellStyle name="Normal 5 26 15 3" xfId="36590" xr:uid="{00000000-0005-0000-0000-0000E98E0000}"/>
    <cellStyle name="Normal 5 26 15 3 2" xfId="36591" xr:uid="{00000000-0005-0000-0000-0000EA8E0000}"/>
    <cellStyle name="Normal 5 26 15 3 3" xfId="36592" xr:uid="{00000000-0005-0000-0000-0000EB8E0000}"/>
    <cellStyle name="Normal 5 26 15 3 4" xfId="36593" xr:uid="{00000000-0005-0000-0000-0000EC8E0000}"/>
    <cellStyle name="Normal 5 26 15 3 5" xfId="36594" xr:uid="{00000000-0005-0000-0000-0000ED8E0000}"/>
    <cellStyle name="Normal 5 26 15 3 6" xfId="36595" xr:uid="{00000000-0005-0000-0000-0000EE8E0000}"/>
    <cellStyle name="Normal 5 26 15 3 7" xfId="36596" xr:uid="{00000000-0005-0000-0000-0000EF8E0000}"/>
    <cellStyle name="Normal 5 26 15 3 8" xfId="36597" xr:uid="{00000000-0005-0000-0000-0000F08E0000}"/>
    <cellStyle name="Normal 5 26 15 4" xfId="36598" xr:uid="{00000000-0005-0000-0000-0000F18E0000}"/>
    <cellStyle name="Normal 5 26 15 4 2" xfId="36599" xr:uid="{00000000-0005-0000-0000-0000F28E0000}"/>
    <cellStyle name="Normal 5 26 15 4 3" xfId="36600" xr:uid="{00000000-0005-0000-0000-0000F38E0000}"/>
    <cellStyle name="Normal 5 26 15 4 4" xfId="36601" xr:uid="{00000000-0005-0000-0000-0000F48E0000}"/>
    <cellStyle name="Normal 5 26 15 4 5" xfId="36602" xr:uid="{00000000-0005-0000-0000-0000F58E0000}"/>
    <cellStyle name="Normal 5 26 15 4 6" xfId="36603" xr:uid="{00000000-0005-0000-0000-0000F68E0000}"/>
    <cellStyle name="Normal 5 26 15 4 7" xfId="36604" xr:uid="{00000000-0005-0000-0000-0000F78E0000}"/>
    <cellStyle name="Normal 5 26 15 4 8" xfId="36605" xr:uid="{00000000-0005-0000-0000-0000F88E0000}"/>
    <cellStyle name="Normal 5 26 15 5" xfId="36606" xr:uid="{00000000-0005-0000-0000-0000F98E0000}"/>
    <cellStyle name="Normal 5 26 15 5 2" xfId="36607" xr:uid="{00000000-0005-0000-0000-0000FA8E0000}"/>
    <cellStyle name="Normal 5 26 15 5 3" xfId="36608" xr:uid="{00000000-0005-0000-0000-0000FB8E0000}"/>
    <cellStyle name="Normal 5 26 15 5 4" xfId="36609" xr:uid="{00000000-0005-0000-0000-0000FC8E0000}"/>
    <cellStyle name="Normal 5 26 15 5 5" xfId="36610" xr:uid="{00000000-0005-0000-0000-0000FD8E0000}"/>
    <cellStyle name="Normal 5 26 15 5 6" xfId="36611" xr:uid="{00000000-0005-0000-0000-0000FE8E0000}"/>
    <cellStyle name="Normal 5 26 15 5 7" xfId="36612" xr:uid="{00000000-0005-0000-0000-0000FF8E0000}"/>
    <cellStyle name="Normal 5 26 15 5 8" xfId="36613" xr:uid="{00000000-0005-0000-0000-0000008F0000}"/>
    <cellStyle name="Normal 5 26 15 6" xfId="36614" xr:uid="{00000000-0005-0000-0000-0000018F0000}"/>
    <cellStyle name="Normal 5 26 15 7" xfId="36615" xr:uid="{00000000-0005-0000-0000-0000028F0000}"/>
    <cellStyle name="Normal 5 26 15 8" xfId="36616" xr:uid="{00000000-0005-0000-0000-0000038F0000}"/>
    <cellStyle name="Normal 5 26 15 9" xfId="36617" xr:uid="{00000000-0005-0000-0000-0000048F0000}"/>
    <cellStyle name="Normal 5 26 16" xfId="36618" xr:uid="{00000000-0005-0000-0000-0000058F0000}"/>
    <cellStyle name="Normal 5 26 16 10" xfId="36619" xr:uid="{00000000-0005-0000-0000-0000068F0000}"/>
    <cellStyle name="Normal 5 26 16 11" xfId="36620" xr:uid="{00000000-0005-0000-0000-0000078F0000}"/>
    <cellStyle name="Normal 5 26 16 12" xfId="36621" xr:uid="{00000000-0005-0000-0000-0000088F0000}"/>
    <cellStyle name="Normal 5 26 16 2" xfId="36622" xr:uid="{00000000-0005-0000-0000-0000098F0000}"/>
    <cellStyle name="Normal 5 26 16 2 2" xfId="36623" xr:uid="{00000000-0005-0000-0000-00000A8F0000}"/>
    <cellStyle name="Normal 5 26 16 2 3" xfId="36624" xr:uid="{00000000-0005-0000-0000-00000B8F0000}"/>
    <cellStyle name="Normal 5 26 16 2 4" xfId="36625" xr:uid="{00000000-0005-0000-0000-00000C8F0000}"/>
    <cellStyle name="Normal 5 26 16 2 5" xfId="36626" xr:uid="{00000000-0005-0000-0000-00000D8F0000}"/>
    <cellStyle name="Normal 5 26 16 2 6" xfId="36627" xr:uid="{00000000-0005-0000-0000-00000E8F0000}"/>
    <cellStyle name="Normal 5 26 16 2 7" xfId="36628" xr:uid="{00000000-0005-0000-0000-00000F8F0000}"/>
    <cellStyle name="Normal 5 26 16 2 8" xfId="36629" xr:uid="{00000000-0005-0000-0000-0000108F0000}"/>
    <cellStyle name="Normal 5 26 16 3" xfId="36630" xr:uid="{00000000-0005-0000-0000-0000118F0000}"/>
    <cellStyle name="Normal 5 26 16 3 2" xfId="36631" xr:uid="{00000000-0005-0000-0000-0000128F0000}"/>
    <cellStyle name="Normal 5 26 16 3 3" xfId="36632" xr:uid="{00000000-0005-0000-0000-0000138F0000}"/>
    <cellStyle name="Normal 5 26 16 3 4" xfId="36633" xr:uid="{00000000-0005-0000-0000-0000148F0000}"/>
    <cellStyle name="Normal 5 26 16 3 5" xfId="36634" xr:uid="{00000000-0005-0000-0000-0000158F0000}"/>
    <cellStyle name="Normal 5 26 16 3 6" xfId="36635" xr:uid="{00000000-0005-0000-0000-0000168F0000}"/>
    <cellStyle name="Normal 5 26 16 3 7" xfId="36636" xr:uid="{00000000-0005-0000-0000-0000178F0000}"/>
    <cellStyle name="Normal 5 26 16 3 8" xfId="36637" xr:uid="{00000000-0005-0000-0000-0000188F0000}"/>
    <cellStyle name="Normal 5 26 16 4" xfId="36638" xr:uid="{00000000-0005-0000-0000-0000198F0000}"/>
    <cellStyle name="Normal 5 26 16 4 2" xfId="36639" xr:uid="{00000000-0005-0000-0000-00001A8F0000}"/>
    <cellStyle name="Normal 5 26 16 4 3" xfId="36640" xr:uid="{00000000-0005-0000-0000-00001B8F0000}"/>
    <cellStyle name="Normal 5 26 16 4 4" xfId="36641" xr:uid="{00000000-0005-0000-0000-00001C8F0000}"/>
    <cellStyle name="Normal 5 26 16 4 5" xfId="36642" xr:uid="{00000000-0005-0000-0000-00001D8F0000}"/>
    <cellStyle name="Normal 5 26 16 4 6" xfId="36643" xr:uid="{00000000-0005-0000-0000-00001E8F0000}"/>
    <cellStyle name="Normal 5 26 16 4 7" xfId="36644" xr:uid="{00000000-0005-0000-0000-00001F8F0000}"/>
    <cellStyle name="Normal 5 26 16 4 8" xfId="36645" xr:uid="{00000000-0005-0000-0000-0000208F0000}"/>
    <cellStyle name="Normal 5 26 16 5" xfId="36646" xr:uid="{00000000-0005-0000-0000-0000218F0000}"/>
    <cellStyle name="Normal 5 26 16 5 2" xfId="36647" xr:uid="{00000000-0005-0000-0000-0000228F0000}"/>
    <cellStyle name="Normal 5 26 16 5 3" xfId="36648" xr:uid="{00000000-0005-0000-0000-0000238F0000}"/>
    <cellStyle name="Normal 5 26 16 5 4" xfId="36649" xr:uid="{00000000-0005-0000-0000-0000248F0000}"/>
    <cellStyle name="Normal 5 26 16 5 5" xfId="36650" xr:uid="{00000000-0005-0000-0000-0000258F0000}"/>
    <cellStyle name="Normal 5 26 16 5 6" xfId="36651" xr:uid="{00000000-0005-0000-0000-0000268F0000}"/>
    <cellStyle name="Normal 5 26 16 5 7" xfId="36652" xr:uid="{00000000-0005-0000-0000-0000278F0000}"/>
    <cellStyle name="Normal 5 26 16 5 8" xfId="36653" xr:uid="{00000000-0005-0000-0000-0000288F0000}"/>
    <cellStyle name="Normal 5 26 16 6" xfId="36654" xr:uid="{00000000-0005-0000-0000-0000298F0000}"/>
    <cellStyle name="Normal 5 26 16 7" xfId="36655" xr:uid="{00000000-0005-0000-0000-00002A8F0000}"/>
    <cellStyle name="Normal 5 26 16 8" xfId="36656" xr:uid="{00000000-0005-0000-0000-00002B8F0000}"/>
    <cellStyle name="Normal 5 26 16 9" xfId="36657" xr:uid="{00000000-0005-0000-0000-00002C8F0000}"/>
    <cellStyle name="Normal 5 26 17" xfId="36658" xr:uid="{00000000-0005-0000-0000-00002D8F0000}"/>
    <cellStyle name="Normal 5 26 17 2" xfId="36659" xr:uid="{00000000-0005-0000-0000-00002E8F0000}"/>
    <cellStyle name="Normal 5 26 17 3" xfId="36660" xr:uid="{00000000-0005-0000-0000-00002F8F0000}"/>
    <cellStyle name="Normal 5 26 17 4" xfId="36661" xr:uid="{00000000-0005-0000-0000-0000308F0000}"/>
    <cellStyle name="Normal 5 26 17 5" xfId="36662" xr:uid="{00000000-0005-0000-0000-0000318F0000}"/>
    <cellStyle name="Normal 5 26 17 6" xfId="36663" xr:uid="{00000000-0005-0000-0000-0000328F0000}"/>
    <cellStyle name="Normal 5 26 17 7" xfId="36664" xr:uid="{00000000-0005-0000-0000-0000338F0000}"/>
    <cellStyle name="Normal 5 26 17 8" xfId="36665" xr:uid="{00000000-0005-0000-0000-0000348F0000}"/>
    <cellStyle name="Normal 5 26 18" xfId="36666" xr:uid="{00000000-0005-0000-0000-0000358F0000}"/>
    <cellStyle name="Normal 5 26 18 2" xfId="36667" xr:uid="{00000000-0005-0000-0000-0000368F0000}"/>
    <cellStyle name="Normal 5 26 18 3" xfId="36668" xr:uid="{00000000-0005-0000-0000-0000378F0000}"/>
    <cellStyle name="Normal 5 26 18 4" xfId="36669" xr:uid="{00000000-0005-0000-0000-0000388F0000}"/>
    <cellStyle name="Normal 5 26 18 5" xfId="36670" xr:uid="{00000000-0005-0000-0000-0000398F0000}"/>
    <cellStyle name="Normal 5 26 18 6" xfId="36671" xr:uid="{00000000-0005-0000-0000-00003A8F0000}"/>
    <cellStyle name="Normal 5 26 18 7" xfId="36672" xr:uid="{00000000-0005-0000-0000-00003B8F0000}"/>
    <cellStyle name="Normal 5 26 18 8" xfId="36673" xr:uid="{00000000-0005-0000-0000-00003C8F0000}"/>
    <cellStyle name="Normal 5 26 19" xfId="36674" xr:uid="{00000000-0005-0000-0000-00003D8F0000}"/>
    <cellStyle name="Normal 5 26 19 2" xfId="36675" xr:uid="{00000000-0005-0000-0000-00003E8F0000}"/>
    <cellStyle name="Normal 5 26 19 3" xfId="36676" xr:uid="{00000000-0005-0000-0000-00003F8F0000}"/>
    <cellStyle name="Normal 5 26 19 4" xfId="36677" xr:uid="{00000000-0005-0000-0000-0000408F0000}"/>
    <cellStyle name="Normal 5 26 19 5" xfId="36678" xr:uid="{00000000-0005-0000-0000-0000418F0000}"/>
    <cellStyle name="Normal 5 26 19 6" xfId="36679" xr:uid="{00000000-0005-0000-0000-0000428F0000}"/>
    <cellStyle name="Normal 5 26 19 7" xfId="36680" xr:uid="{00000000-0005-0000-0000-0000438F0000}"/>
    <cellStyle name="Normal 5 26 19 8" xfId="36681" xr:uid="{00000000-0005-0000-0000-0000448F0000}"/>
    <cellStyle name="Normal 5 26 2" xfId="36682" xr:uid="{00000000-0005-0000-0000-0000458F0000}"/>
    <cellStyle name="Normal 5 26 2 10" xfId="36683" xr:uid="{00000000-0005-0000-0000-0000468F0000}"/>
    <cellStyle name="Normal 5 26 2 10 10" xfId="36684" xr:uid="{00000000-0005-0000-0000-0000478F0000}"/>
    <cellStyle name="Normal 5 26 2 10 11" xfId="36685" xr:uid="{00000000-0005-0000-0000-0000488F0000}"/>
    <cellStyle name="Normal 5 26 2 10 12" xfId="36686" xr:uid="{00000000-0005-0000-0000-0000498F0000}"/>
    <cellStyle name="Normal 5 26 2 10 2" xfId="36687" xr:uid="{00000000-0005-0000-0000-00004A8F0000}"/>
    <cellStyle name="Normal 5 26 2 10 2 2" xfId="36688" xr:uid="{00000000-0005-0000-0000-00004B8F0000}"/>
    <cellStyle name="Normal 5 26 2 10 2 3" xfId="36689" xr:uid="{00000000-0005-0000-0000-00004C8F0000}"/>
    <cellStyle name="Normal 5 26 2 10 2 4" xfId="36690" xr:uid="{00000000-0005-0000-0000-00004D8F0000}"/>
    <cellStyle name="Normal 5 26 2 10 2 5" xfId="36691" xr:uid="{00000000-0005-0000-0000-00004E8F0000}"/>
    <cellStyle name="Normal 5 26 2 10 2 6" xfId="36692" xr:uid="{00000000-0005-0000-0000-00004F8F0000}"/>
    <cellStyle name="Normal 5 26 2 10 2 7" xfId="36693" xr:uid="{00000000-0005-0000-0000-0000508F0000}"/>
    <cellStyle name="Normal 5 26 2 10 2 8" xfId="36694" xr:uid="{00000000-0005-0000-0000-0000518F0000}"/>
    <cellStyle name="Normal 5 26 2 10 3" xfId="36695" xr:uid="{00000000-0005-0000-0000-0000528F0000}"/>
    <cellStyle name="Normal 5 26 2 10 3 2" xfId="36696" xr:uid="{00000000-0005-0000-0000-0000538F0000}"/>
    <cellStyle name="Normal 5 26 2 10 3 3" xfId="36697" xr:uid="{00000000-0005-0000-0000-0000548F0000}"/>
    <cellStyle name="Normal 5 26 2 10 3 4" xfId="36698" xr:uid="{00000000-0005-0000-0000-0000558F0000}"/>
    <cellStyle name="Normal 5 26 2 10 3 5" xfId="36699" xr:uid="{00000000-0005-0000-0000-0000568F0000}"/>
    <cellStyle name="Normal 5 26 2 10 3 6" xfId="36700" xr:uid="{00000000-0005-0000-0000-0000578F0000}"/>
    <cellStyle name="Normal 5 26 2 10 3 7" xfId="36701" xr:uid="{00000000-0005-0000-0000-0000588F0000}"/>
    <cellStyle name="Normal 5 26 2 10 3 8" xfId="36702" xr:uid="{00000000-0005-0000-0000-0000598F0000}"/>
    <cellStyle name="Normal 5 26 2 10 4" xfId="36703" xr:uid="{00000000-0005-0000-0000-00005A8F0000}"/>
    <cellStyle name="Normal 5 26 2 10 4 2" xfId="36704" xr:uid="{00000000-0005-0000-0000-00005B8F0000}"/>
    <cellStyle name="Normal 5 26 2 10 4 3" xfId="36705" xr:uid="{00000000-0005-0000-0000-00005C8F0000}"/>
    <cellStyle name="Normal 5 26 2 10 4 4" xfId="36706" xr:uid="{00000000-0005-0000-0000-00005D8F0000}"/>
    <cellStyle name="Normal 5 26 2 10 4 5" xfId="36707" xr:uid="{00000000-0005-0000-0000-00005E8F0000}"/>
    <cellStyle name="Normal 5 26 2 10 4 6" xfId="36708" xr:uid="{00000000-0005-0000-0000-00005F8F0000}"/>
    <cellStyle name="Normal 5 26 2 10 4 7" xfId="36709" xr:uid="{00000000-0005-0000-0000-0000608F0000}"/>
    <cellStyle name="Normal 5 26 2 10 4 8" xfId="36710" xr:uid="{00000000-0005-0000-0000-0000618F0000}"/>
    <cellStyle name="Normal 5 26 2 10 5" xfId="36711" xr:uid="{00000000-0005-0000-0000-0000628F0000}"/>
    <cellStyle name="Normal 5 26 2 10 5 2" xfId="36712" xr:uid="{00000000-0005-0000-0000-0000638F0000}"/>
    <cellStyle name="Normal 5 26 2 10 5 3" xfId="36713" xr:uid="{00000000-0005-0000-0000-0000648F0000}"/>
    <cellStyle name="Normal 5 26 2 10 5 4" xfId="36714" xr:uid="{00000000-0005-0000-0000-0000658F0000}"/>
    <cellStyle name="Normal 5 26 2 10 5 5" xfId="36715" xr:uid="{00000000-0005-0000-0000-0000668F0000}"/>
    <cellStyle name="Normal 5 26 2 10 5 6" xfId="36716" xr:uid="{00000000-0005-0000-0000-0000678F0000}"/>
    <cellStyle name="Normal 5 26 2 10 5 7" xfId="36717" xr:uid="{00000000-0005-0000-0000-0000688F0000}"/>
    <cellStyle name="Normal 5 26 2 10 5 8" xfId="36718" xr:uid="{00000000-0005-0000-0000-0000698F0000}"/>
    <cellStyle name="Normal 5 26 2 10 6" xfId="36719" xr:uid="{00000000-0005-0000-0000-00006A8F0000}"/>
    <cellStyle name="Normal 5 26 2 10 7" xfId="36720" xr:uid="{00000000-0005-0000-0000-00006B8F0000}"/>
    <cellStyle name="Normal 5 26 2 10 8" xfId="36721" xr:uid="{00000000-0005-0000-0000-00006C8F0000}"/>
    <cellStyle name="Normal 5 26 2 10 9" xfId="36722" xr:uid="{00000000-0005-0000-0000-00006D8F0000}"/>
    <cellStyle name="Normal 5 26 2 11" xfId="36723" xr:uid="{00000000-0005-0000-0000-00006E8F0000}"/>
    <cellStyle name="Normal 5 26 2 11 10" xfId="36724" xr:uid="{00000000-0005-0000-0000-00006F8F0000}"/>
    <cellStyle name="Normal 5 26 2 11 11" xfId="36725" xr:uid="{00000000-0005-0000-0000-0000708F0000}"/>
    <cellStyle name="Normal 5 26 2 11 12" xfId="36726" xr:uid="{00000000-0005-0000-0000-0000718F0000}"/>
    <cellStyle name="Normal 5 26 2 11 2" xfId="36727" xr:uid="{00000000-0005-0000-0000-0000728F0000}"/>
    <cellStyle name="Normal 5 26 2 11 2 2" xfId="36728" xr:uid="{00000000-0005-0000-0000-0000738F0000}"/>
    <cellStyle name="Normal 5 26 2 11 2 3" xfId="36729" xr:uid="{00000000-0005-0000-0000-0000748F0000}"/>
    <cellStyle name="Normal 5 26 2 11 2 4" xfId="36730" xr:uid="{00000000-0005-0000-0000-0000758F0000}"/>
    <cellStyle name="Normal 5 26 2 11 2 5" xfId="36731" xr:uid="{00000000-0005-0000-0000-0000768F0000}"/>
    <cellStyle name="Normal 5 26 2 11 2 6" xfId="36732" xr:uid="{00000000-0005-0000-0000-0000778F0000}"/>
    <cellStyle name="Normal 5 26 2 11 2 7" xfId="36733" xr:uid="{00000000-0005-0000-0000-0000788F0000}"/>
    <cellStyle name="Normal 5 26 2 11 2 8" xfId="36734" xr:uid="{00000000-0005-0000-0000-0000798F0000}"/>
    <cellStyle name="Normal 5 26 2 11 3" xfId="36735" xr:uid="{00000000-0005-0000-0000-00007A8F0000}"/>
    <cellStyle name="Normal 5 26 2 11 3 2" xfId="36736" xr:uid="{00000000-0005-0000-0000-00007B8F0000}"/>
    <cellStyle name="Normal 5 26 2 11 3 3" xfId="36737" xr:uid="{00000000-0005-0000-0000-00007C8F0000}"/>
    <cellStyle name="Normal 5 26 2 11 3 4" xfId="36738" xr:uid="{00000000-0005-0000-0000-00007D8F0000}"/>
    <cellStyle name="Normal 5 26 2 11 3 5" xfId="36739" xr:uid="{00000000-0005-0000-0000-00007E8F0000}"/>
    <cellStyle name="Normal 5 26 2 11 3 6" xfId="36740" xr:uid="{00000000-0005-0000-0000-00007F8F0000}"/>
    <cellStyle name="Normal 5 26 2 11 3 7" xfId="36741" xr:uid="{00000000-0005-0000-0000-0000808F0000}"/>
    <cellStyle name="Normal 5 26 2 11 3 8" xfId="36742" xr:uid="{00000000-0005-0000-0000-0000818F0000}"/>
    <cellStyle name="Normal 5 26 2 11 4" xfId="36743" xr:uid="{00000000-0005-0000-0000-0000828F0000}"/>
    <cellStyle name="Normal 5 26 2 11 4 2" xfId="36744" xr:uid="{00000000-0005-0000-0000-0000838F0000}"/>
    <cellStyle name="Normal 5 26 2 11 4 3" xfId="36745" xr:uid="{00000000-0005-0000-0000-0000848F0000}"/>
    <cellStyle name="Normal 5 26 2 11 4 4" xfId="36746" xr:uid="{00000000-0005-0000-0000-0000858F0000}"/>
    <cellStyle name="Normal 5 26 2 11 4 5" xfId="36747" xr:uid="{00000000-0005-0000-0000-0000868F0000}"/>
    <cellStyle name="Normal 5 26 2 11 4 6" xfId="36748" xr:uid="{00000000-0005-0000-0000-0000878F0000}"/>
    <cellStyle name="Normal 5 26 2 11 4 7" xfId="36749" xr:uid="{00000000-0005-0000-0000-0000888F0000}"/>
    <cellStyle name="Normal 5 26 2 11 4 8" xfId="36750" xr:uid="{00000000-0005-0000-0000-0000898F0000}"/>
    <cellStyle name="Normal 5 26 2 11 5" xfId="36751" xr:uid="{00000000-0005-0000-0000-00008A8F0000}"/>
    <cellStyle name="Normal 5 26 2 11 5 2" xfId="36752" xr:uid="{00000000-0005-0000-0000-00008B8F0000}"/>
    <cellStyle name="Normal 5 26 2 11 5 3" xfId="36753" xr:uid="{00000000-0005-0000-0000-00008C8F0000}"/>
    <cellStyle name="Normal 5 26 2 11 5 4" xfId="36754" xr:uid="{00000000-0005-0000-0000-00008D8F0000}"/>
    <cellStyle name="Normal 5 26 2 11 5 5" xfId="36755" xr:uid="{00000000-0005-0000-0000-00008E8F0000}"/>
    <cellStyle name="Normal 5 26 2 11 5 6" xfId="36756" xr:uid="{00000000-0005-0000-0000-00008F8F0000}"/>
    <cellStyle name="Normal 5 26 2 11 5 7" xfId="36757" xr:uid="{00000000-0005-0000-0000-0000908F0000}"/>
    <cellStyle name="Normal 5 26 2 11 5 8" xfId="36758" xr:uid="{00000000-0005-0000-0000-0000918F0000}"/>
    <cellStyle name="Normal 5 26 2 11 6" xfId="36759" xr:uid="{00000000-0005-0000-0000-0000928F0000}"/>
    <cellStyle name="Normal 5 26 2 11 7" xfId="36760" xr:uid="{00000000-0005-0000-0000-0000938F0000}"/>
    <cellStyle name="Normal 5 26 2 11 8" xfId="36761" xr:uid="{00000000-0005-0000-0000-0000948F0000}"/>
    <cellStyle name="Normal 5 26 2 11 9" xfId="36762" xr:uid="{00000000-0005-0000-0000-0000958F0000}"/>
    <cellStyle name="Normal 5 26 2 12" xfId="36763" xr:uid="{00000000-0005-0000-0000-0000968F0000}"/>
    <cellStyle name="Normal 5 26 2 12 10" xfId="36764" xr:uid="{00000000-0005-0000-0000-0000978F0000}"/>
    <cellStyle name="Normal 5 26 2 12 11" xfId="36765" xr:uid="{00000000-0005-0000-0000-0000988F0000}"/>
    <cellStyle name="Normal 5 26 2 12 12" xfId="36766" xr:uid="{00000000-0005-0000-0000-0000998F0000}"/>
    <cellStyle name="Normal 5 26 2 12 2" xfId="36767" xr:uid="{00000000-0005-0000-0000-00009A8F0000}"/>
    <cellStyle name="Normal 5 26 2 12 2 2" xfId="36768" xr:uid="{00000000-0005-0000-0000-00009B8F0000}"/>
    <cellStyle name="Normal 5 26 2 12 2 3" xfId="36769" xr:uid="{00000000-0005-0000-0000-00009C8F0000}"/>
    <cellStyle name="Normal 5 26 2 12 2 4" xfId="36770" xr:uid="{00000000-0005-0000-0000-00009D8F0000}"/>
    <cellStyle name="Normal 5 26 2 12 2 5" xfId="36771" xr:uid="{00000000-0005-0000-0000-00009E8F0000}"/>
    <cellStyle name="Normal 5 26 2 12 2 6" xfId="36772" xr:uid="{00000000-0005-0000-0000-00009F8F0000}"/>
    <cellStyle name="Normal 5 26 2 12 2 7" xfId="36773" xr:uid="{00000000-0005-0000-0000-0000A08F0000}"/>
    <cellStyle name="Normal 5 26 2 12 2 8" xfId="36774" xr:uid="{00000000-0005-0000-0000-0000A18F0000}"/>
    <cellStyle name="Normal 5 26 2 12 3" xfId="36775" xr:uid="{00000000-0005-0000-0000-0000A28F0000}"/>
    <cellStyle name="Normal 5 26 2 12 3 2" xfId="36776" xr:uid="{00000000-0005-0000-0000-0000A38F0000}"/>
    <cellStyle name="Normal 5 26 2 12 3 3" xfId="36777" xr:uid="{00000000-0005-0000-0000-0000A48F0000}"/>
    <cellStyle name="Normal 5 26 2 12 3 4" xfId="36778" xr:uid="{00000000-0005-0000-0000-0000A58F0000}"/>
    <cellStyle name="Normal 5 26 2 12 3 5" xfId="36779" xr:uid="{00000000-0005-0000-0000-0000A68F0000}"/>
    <cellStyle name="Normal 5 26 2 12 3 6" xfId="36780" xr:uid="{00000000-0005-0000-0000-0000A78F0000}"/>
    <cellStyle name="Normal 5 26 2 12 3 7" xfId="36781" xr:uid="{00000000-0005-0000-0000-0000A88F0000}"/>
    <cellStyle name="Normal 5 26 2 12 3 8" xfId="36782" xr:uid="{00000000-0005-0000-0000-0000A98F0000}"/>
    <cellStyle name="Normal 5 26 2 12 4" xfId="36783" xr:uid="{00000000-0005-0000-0000-0000AA8F0000}"/>
    <cellStyle name="Normal 5 26 2 12 4 2" xfId="36784" xr:uid="{00000000-0005-0000-0000-0000AB8F0000}"/>
    <cellStyle name="Normal 5 26 2 12 4 3" xfId="36785" xr:uid="{00000000-0005-0000-0000-0000AC8F0000}"/>
    <cellStyle name="Normal 5 26 2 12 4 4" xfId="36786" xr:uid="{00000000-0005-0000-0000-0000AD8F0000}"/>
    <cellStyle name="Normal 5 26 2 12 4 5" xfId="36787" xr:uid="{00000000-0005-0000-0000-0000AE8F0000}"/>
    <cellStyle name="Normal 5 26 2 12 4 6" xfId="36788" xr:uid="{00000000-0005-0000-0000-0000AF8F0000}"/>
    <cellStyle name="Normal 5 26 2 12 4 7" xfId="36789" xr:uid="{00000000-0005-0000-0000-0000B08F0000}"/>
    <cellStyle name="Normal 5 26 2 12 4 8" xfId="36790" xr:uid="{00000000-0005-0000-0000-0000B18F0000}"/>
    <cellStyle name="Normal 5 26 2 12 5" xfId="36791" xr:uid="{00000000-0005-0000-0000-0000B28F0000}"/>
    <cellStyle name="Normal 5 26 2 12 5 2" xfId="36792" xr:uid="{00000000-0005-0000-0000-0000B38F0000}"/>
    <cellStyle name="Normal 5 26 2 12 5 3" xfId="36793" xr:uid="{00000000-0005-0000-0000-0000B48F0000}"/>
    <cellStyle name="Normal 5 26 2 12 5 4" xfId="36794" xr:uid="{00000000-0005-0000-0000-0000B58F0000}"/>
    <cellStyle name="Normal 5 26 2 12 5 5" xfId="36795" xr:uid="{00000000-0005-0000-0000-0000B68F0000}"/>
    <cellStyle name="Normal 5 26 2 12 5 6" xfId="36796" xr:uid="{00000000-0005-0000-0000-0000B78F0000}"/>
    <cellStyle name="Normal 5 26 2 12 5 7" xfId="36797" xr:uid="{00000000-0005-0000-0000-0000B88F0000}"/>
    <cellStyle name="Normal 5 26 2 12 5 8" xfId="36798" xr:uid="{00000000-0005-0000-0000-0000B98F0000}"/>
    <cellStyle name="Normal 5 26 2 12 6" xfId="36799" xr:uid="{00000000-0005-0000-0000-0000BA8F0000}"/>
    <cellStyle name="Normal 5 26 2 12 7" xfId="36800" xr:uid="{00000000-0005-0000-0000-0000BB8F0000}"/>
    <cellStyle name="Normal 5 26 2 12 8" xfId="36801" xr:uid="{00000000-0005-0000-0000-0000BC8F0000}"/>
    <cellStyle name="Normal 5 26 2 12 9" xfId="36802" xr:uid="{00000000-0005-0000-0000-0000BD8F0000}"/>
    <cellStyle name="Normal 5 26 2 13" xfId="36803" xr:uid="{00000000-0005-0000-0000-0000BE8F0000}"/>
    <cellStyle name="Normal 5 26 2 13 10" xfId="36804" xr:uid="{00000000-0005-0000-0000-0000BF8F0000}"/>
    <cellStyle name="Normal 5 26 2 13 11" xfId="36805" xr:uid="{00000000-0005-0000-0000-0000C08F0000}"/>
    <cellStyle name="Normal 5 26 2 13 12" xfId="36806" xr:uid="{00000000-0005-0000-0000-0000C18F0000}"/>
    <cellStyle name="Normal 5 26 2 13 2" xfId="36807" xr:uid="{00000000-0005-0000-0000-0000C28F0000}"/>
    <cellStyle name="Normal 5 26 2 13 2 2" xfId="36808" xr:uid="{00000000-0005-0000-0000-0000C38F0000}"/>
    <cellStyle name="Normal 5 26 2 13 2 3" xfId="36809" xr:uid="{00000000-0005-0000-0000-0000C48F0000}"/>
    <cellStyle name="Normal 5 26 2 13 2 4" xfId="36810" xr:uid="{00000000-0005-0000-0000-0000C58F0000}"/>
    <cellStyle name="Normal 5 26 2 13 2 5" xfId="36811" xr:uid="{00000000-0005-0000-0000-0000C68F0000}"/>
    <cellStyle name="Normal 5 26 2 13 2 6" xfId="36812" xr:uid="{00000000-0005-0000-0000-0000C78F0000}"/>
    <cellStyle name="Normal 5 26 2 13 2 7" xfId="36813" xr:uid="{00000000-0005-0000-0000-0000C88F0000}"/>
    <cellStyle name="Normal 5 26 2 13 2 8" xfId="36814" xr:uid="{00000000-0005-0000-0000-0000C98F0000}"/>
    <cellStyle name="Normal 5 26 2 13 3" xfId="36815" xr:uid="{00000000-0005-0000-0000-0000CA8F0000}"/>
    <cellStyle name="Normal 5 26 2 13 3 2" xfId="36816" xr:uid="{00000000-0005-0000-0000-0000CB8F0000}"/>
    <cellStyle name="Normal 5 26 2 13 3 3" xfId="36817" xr:uid="{00000000-0005-0000-0000-0000CC8F0000}"/>
    <cellStyle name="Normal 5 26 2 13 3 4" xfId="36818" xr:uid="{00000000-0005-0000-0000-0000CD8F0000}"/>
    <cellStyle name="Normal 5 26 2 13 3 5" xfId="36819" xr:uid="{00000000-0005-0000-0000-0000CE8F0000}"/>
    <cellStyle name="Normal 5 26 2 13 3 6" xfId="36820" xr:uid="{00000000-0005-0000-0000-0000CF8F0000}"/>
    <cellStyle name="Normal 5 26 2 13 3 7" xfId="36821" xr:uid="{00000000-0005-0000-0000-0000D08F0000}"/>
    <cellStyle name="Normal 5 26 2 13 3 8" xfId="36822" xr:uid="{00000000-0005-0000-0000-0000D18F0000}"/>
    <cellStyle name="Normal 5 26 2 13 4" xfId="36823" xr:uid="{00000000-0005-0000-0000-0000D28F0000}"/>
    <cellStyle name="Normal 5 26 2 13 4 2" xfId="36824" xr:uid="{00000000-0005-0000-0000-0000D38F0000}"/>
    <cellStyle name="Normal 5 26 2 13 4 3" xfId="36825" xr:uid="{00000000-0005-0000-0000-0000D48F0000}"/>
    <cellStyle name="Normal 5 26 2 13 4 4" xfId="36826" xr:uid="{00000000-0005-0000-0000-0000D58F0000}"/>
    <cellStyle name="Normal 5 26 2 13 4 5" xfId="36827" xr:uid="{00000000-0005-0000-0000-0000D68F0000}"/>
    <cellStyle name="Normal 5 26 2 13 4 6" xfId="36828" xr:uid="{00000000-0005-0000-0000-0000D78F0000}"/>
    <cellStyle name="Normal 5 26 2 13 4 7" xfId="36829" xr:uid="{00000000-0005-0000-0000-0000D88F0000}"/>
    <cellStyle name="Normal 5 26 2 13 4 8" xfId="36830" xr:uid="{00000000-0005-0000-0000-0000D98F0000}"/>
    <cellStyle name="Normal 5 26 2 13 5" xfId="36831" xr:uid="{00000000-0005-0000-0000-0000DA8F0000}"/>
    <cellStyle name="Normal 5 26 2 13 5 2" xfId="36832" xr:uid="{00000000-0005-0000-0000-0000DB8F0000}"/>
    <cellStyle name="Normal 5 26 2 13 5 3" xfId="36833" xr:uid="{00000000-0005-0000-0000-0000DC8F0000}"/>
    <cellStyle name="Normal 5 26 2 13 5 4" xfId="36834" xr:uid="{00000000-0005-0000-0000-0000DD8F0000}"/>
    <cellStyle name="Normal 5 26 2 13 5 5" xfId="36835" xr:uid="{00000000-0005-0000-0000-0000DE8F0000}"/>
    <cellStyle name="Normal 5 26 2 13 5 6" xfId="36836" xr:uid="{00000000-0005-0000-0000-0000DF8F0000}"/>
    <cellStyle name="Normal 5 26 2 13 5 7" xfId="36837" xr:uid="{00000000-0005-0000-0000-0000E08F0000}"/>
    <cellStyle name="Normal 5 26 2 13 5 8" xfId="36838" xr:uid="{00000000-0005-0000-0000-0000E18F0000}"/>
    <cellStyle name="Normal 5 26 2 13 6" xfId="36839" xr:uid="{00000000-0005-0000-0000-0000E28F0000}"/>
    <cellStyle name="Normal 5 26 2 13 7" xfId="36840" xr:uid="{00000000-0005-0000-0000-0000E38F0000}"/>
    <cellStyle name="Normal 5 26 2 13 8" xfId="36841" xr:uid="{00000000-0005-0000-0000-0000E48F0000}"/>
    <cellStyle name="Normal 5 26 2 13 9" xfId="36842" xr:uid="{00000000-0005-0000-0000-0000E58F0000}"/>
    <cellStyle name="Normal 5 26 2 14" xfId="36843" xr:uid="{00000000-0005-0000-0000-0000E68F0000}"/>
    <cellStyle name="Normal 5 26 2 14 2" xfId="36844" xr:uid="{00000000-0005-0000-0000-0000E78F0000}"/>
    <cellStyle name="Normal 5 26 2 14 3" xfId="36845" xr:uid="{00000000-0005-0000-0000-0000E88F0000}"/>
    <cellStyle name="Normal 5 26 2 14 4" xfId="36846" xr:uid="{00000000-0005-0000-0000-0000E98F0000}"/>
    <cellStyle name="Normal 5 26 2 14 5" xfId="36847" xr:uid="{00000000-0005-0000-0000-0000EA8F0000}"/>
    <cellStyle name="Normal 5 26 2 14 6" xfId="36848" xr:uid="{00000000-0005-0000-0000-0000EB8F0000}"/>
    <cellStyle name="Normal 5 26 2 14 7" xfId="36849" xr:uid="{00000000-0005-0000-0000-0000EC8F0000}"/>
    <cellStyle name="Normal 5 26 2 14 8" xfId="36850" xr:uid="{00000000-0005-0000-0000-0000ED8F0000}"/>
    <cellStyle name="Normal 5 26 2 15" xfId="36851" xr:uid="{00000000-0005-0000-0000-0000EE8F0000}"/>
    <cellStyle name="Normal 5 26 2 15 2" xfId="36852" xr:uid="{00000000-0005-0000-0000-0000EF8F0000}"/>
    <cellStyle name="Normal 5 26 2 15 3" xfId="36853" xr:uid="{00000000-0005-0000-0000-0000F08F0000}"/>
    <cellStyle name="Normal 5 26 2 15 4" xfId="36854" xr:uid="{00000000-0005-0000-0000-0000F18F0000}"/>
    <cellStyle name="Normal 5 26 2 15 5" xfId="36855" xr:uid="{00000000-0005-0000-0000-0000F28F0000}"/>
    <cellStyle name="Normal 5 26 2 15 6" xfId="36856" xr:uid="{00000000-0005-0000-0000-0000F38F0000}"/>
    <cellStyle name="Normal 5 26 2 15 7" xfId="36857" xr:uid="{00000000-0005-0000-0000-0000F48F0000}"/>
    <cellStyle name="Normal 5 26 2 15 8" xfId="36858" xr:uid="{00000000-0005-0000-0000-0000F58F0000}"/>
    <cellStyle name="Normal 5 26 2 16" xfId="36859" xr:uid="{00000000-0005-0000-0000-0000F68F0000}"/>
    <cellStyle name="Normal 5 26 2 16 2" xfId="36860" xr:uid="{00000000-0005-0000-0000-0000F78F0000}"/>
    <cellStyle name="Normal 5 26 2 16 3" xfId="36861" xr:uid="{00000000-0005-0000-0000-0000F88F0000}"/>
    <cellStyle name="Normal 5 26 2 16 4" xfId="36862" xr:uid="{00000000-0005-0000-0000-0000F98F0000}"/>
    <cellStyle name="Normal 5 26 2 16 5" xfId="36863" xr:uid="{00000000-0005-0000-0000-0000FA8F0000}"/>
    <cellStyle name="Normal 5 26 2 16 6" xfId="36864" xr:uid="{00000000-0005-0000-0000-0000FB8F0000}"/>
    <cellStyle name="Normal 5 26 2 16 7" xfId="36865" xr:uid="{00000000-0005-0000-0000-0000FC8F0000}"/>
    <cellStyle name="Normal 5 26 2 16 8" xfId="36866" xr:uid="{00000000-0005-0000-0000-0000FD8F0000}"/>
    <cellStyle name="Normal 5 26 2 17" xfId="36867" xr:uid="{00000000-0005-0000-0000-0000FE8F0000}"/>
    <cellStyle name="Normal 5 26 2 17 2" xfId="36868" xr:uid="{00000000-0005-0000-0000-0000FF8F0000}"/>
    <cellStyle name="Normal 5 26 2 17 3" xfId="36869" xr:uid="{00000000-0005-0000-0000-000000900000}"/>
    <cellStyle name="Normal 5 26 2 17 4" xfId="36870" xr:uid="{00000000-0005-0000-0000-000001900000}"/>
    <cellStyle name="Normal 5 26 2 17 5" xfId="36871" xr:uid="{00000000-0005-0000-0000-000002900000}"/>
    <cellStyle name="Normal 5 26 2 17 6" xfId="36872" xr:uid="{00000000-0005-0000-0000-000003900000}"/>
    <cellStyle name="Normal 5 26 2 17 7" xfId="36873" xr:uid="{00000000-0005-0000-0000-000004900000}"/>
    <cellStyle name="Normal 5 26 2 17 8" xfId="36874" xr:uid="{00000000-0005-0000-0000-000005900000}"/>
    <cellStyle name="Normal 5 26 2 18" xfId="36875" xr:uid="{00000000-0005-0000-0000-000006900000}"/>
    <cellStyle name="Normal 5 26 2 19" xfId="36876" xr:uid="{00000000-0005-0000-0000-000007900000}"/>
    <cellStyle name="Normal 5 26 2 2" xfId="36877" xr:uid="{00000000-0005-0000-0000-000008900000}"/>
    <cellStyle name="Normal 5 26 2 2 10" xfId="36878" xr:uid="{00000000-0005-0000-0000-000009900000}"/>
    <cellStyle name="Normal 5 26 2 2 11" xfId="36879" xr:uid="{00000000-0005-0000-0000-00000A900000}"/>
    <cellStyle name="Normal 5 26 2 2 12" xfId="36880" xr:uid="{00000000-0005-0000-0000-00000B900000}"/>
    <cellStyle name="Normal 5 26 2 2 2" xfId="36881" xr:uid="{00000000-0005-0000-0000-00000C900000}"/>
    <cellStyle name="Normal 5 26 2 2 2 2" xfId="36882" xr:uid="{00000000-0005-0000-0000-00000D900000}"/>
    <cellStyle name="Normal 5 26 2 2 2 3" xfId="36883" xr:uid="{00000000-0005-0000-0000-00000E900000}"/>
    <cellStyle name="Normal 5 26 2 2 2 4" xfId="36884" xr:uid="{00000000-0005-0000-0000-00000F900000}"/>
    <cellStyle name="Normal 5 26 2 2 2 5" xfId="36885" xr:uid="{00000000-0005-0000-0000-000010900000}"/>
    <cellStyle name="Normal 5 26 2 2 2 6" xfId="36886" xr:uid="{00000000-0005-0000-0000-000011900000}"/>
    <cellStyle name="Normal 5 26 2 2 2 7" xfId="36887" xr:uid="{00000000-0005-0000-0000-000012900000}"/>
    <cellStyle name="Normal 5 26 2 2 2 8" xfId="36888" xr:uid="{00000000-0005-0000-0000-000013900000}"/>
    <cellStyle name="Normal 5 26 2 2 3" xfId="36889" xr:uid="{00000000-0005-0000-0000-000014900000}"/>
    <cellStyle name="Normal 5 26 2 2 3 2" xfId="36890" xr:uid="{00000000-0005-0000-0000-000015900000}"/>
    <cellStyle name="Normal 5 26 2 2 3 3" xfId="36891" xr:uid="{00000000-0005-0000-0000-000016900000}"/>
    <cellStyle name="Normal 5 26 2 2 3 4" xfId="36892" xr:uid="{00000000-0005-0000-0000-000017900000}"/>
    <cellStyle name="Normal 5 26 2 2 3 5" xfId="36893" xr:uid="{00000000-0005-0000-0000-000018900000}"/>
    <cellStyle name="Normal 5 26 2 2 3 6" xfId="36894" xr:uid="{00000000-0005-0000-0000-000019900000}"/>
    <cellStyle name="Normal 5 26 2 2 3 7" xfId="36895" xr:uid="{00000000-0005-0000-0000-00001A900000}"/>
    <cellStyle name="Normal 5 26 2 2 3 8" xfId="36896" xr:uid="{00000000-0005-0000-0000-00001B900000}"/>
    <cellStyle name="Normal 5 26 2 2 4" xfId="36897" xr:uid="{00000000-0005-0000-0000-00001C900000}"/>
    <cellStyle name="Normal 5 26 2 2 4 2" xfId="36898" xr:uid="{00000000-0005-0000-0000-00001D900000}"/>
    <cellStyle name="Normal 5 26 2 2 4 3" xfId="36899" xr:uid="{00000000-0005-0000-0000-00001E900000}"/>
    <cellStyle name="Normal 5 26 2 2 4 4" xfId="36900" xr:uid="{00000000-0005-0000-0000-00001F900000}"/>
    <cellStyle name="Normal 5 26 2 2 4 5" xfId="36901" xr:uid="{00000000-0005-0000-0000-000020900000}"/>
    <cellStyle name="Normal 5 26 2 2 4 6" xfId="36902" xr:uid="{00000000-0005-0000-0000-000021900000}"/>
    <cellStyle name="Normal 5 26 2 2 4 7" xfId="36903" xr:uid="{00000000-0005-0000-0000-000022900000}"/>
    <cellStyle name="Normal 5 26 2 2 4 8" xfId="36904" xr:uid="{00000000-0005-0000-0000-000023900000}"/>
    <cellStyle name="Normal 5 26 2 2 5" xfId="36905" xr:uid="{00000000-0005-0000-0000-000024900000}"/>
    <cellStyle name="Normal 5 26 2 2 5 2" xfId="36906" xr:uid="{00000000-0005-0000-0000-000025900000}"/>
    <cellStyle name="Normal 5 26 2 2 5 3" xfId="36907" xr:uid="{00000000-0005-0000-0000-000026900000}"/>
    <cellStyle name="Normal 5 26 2 2 5 4" xfId="36908" xr:uid="{00000000-0005-0000-0000-000027900000}"/>
    <cellStyle name="Normal 5 26 2 2 5 5" xfId="36909" xr:uid="{00000000-0005-0000-0000-000028900000}"/>
    <cellStyle name="Normal 5 26 2 2 5 6" xfId="36910" xr:uid="{00000000-0005-0000-0000-000029900000}"/>
    <cellStyle name="Normal 5 26 2 2 5 7" xfId="36911" xr:uid="{00000000-0005-0000-0000-00002A900000}"/>
    <cellStyle name="Normal 5 26 2 2 5 8" xfId="36912" xr:uid="{00000000-0005-0000-0000-00002B900000}"/>
    <cellStyle name="Normal 5 26 2 2 6" xfId="36913" xr:uid="{00000000-0005-0000-0000-00002C900000}"/>
    <cellStyle name="Normal 5 26 2 2 7" xfId="36914" xr:uid="{00000000-0005-0000-0000-00002D900000}"/>
    <cellStyle name="Normal 5 26 2 2 8" xfId="36915" xr:uid="{00000000-0005-0000-0000-00002E900000}"/>
    <cellStyle name="Normal 5 26 2 2 9" xfId="36916" xr:uid="{00000000-0005-0000-0000-00002F900000}"/>
    <cellStyle name="Normal 5 26 2 20" xfId="36917" xr:uid="{00000000-0005-0000-0000-000030900000}"/>
    <cellStyle name="Normal 5 26 2 21" xfId="36918" xr:uid="{00000000-0005-0000-0000-000031900000}"/>
    <cellStyle name="Normal 5 26 2 22" xfId="36919" xr:uid="{00000000-0005-0000-0000-000032900000}"/>
    <cellStyle name="Normal 5 26 2 23" xfId="36920" xr:uid="{00000000-0005-0000-0000-000033900000}"/>
    <cellStyle name="Normal 5 26 2 24" xfId="36921" xr:uid="{00000000-0005-0000-0000-000034900000}"/>
    <cellStyle name="Normal 5 26 2 3" xfId="36922" xr:uid="{00000000-0005-0000-0000-000035900000}"/>
    <cellStyle name="Normal 5 26 2 3 10" xfId="36923" xr:uid="{00000000-0005-0000-0000-000036900000}"/>
    <cellStyle name="Normal 5 26 2 3 11" xfId="36924" xr:uid="{00000000-0005-0000-0000-000037900000}"/>
    <cellStyle name="Normal 5 26 2 3 12" xfId="36925" xr:uid="{00000000-0005-0000-0000-000038900000}"/>
    <cellStyle name="Normal 5 26 2 3 2" xfId="36926" xr:uid="{00000000-0005-0000-0000-000039900000}"/>
    <cellStyle name="Normal 5 26 2 3 2 2" xfId="36927" xr:uid="{00000000-0005-0000-0000-00003A900000}"/>
    <cellStyle name="Normal 5 26 2 3 2 3" xfId="36928" xr:uid="{00000000-0005-0000-0000-00003B900000}"/>
    <cellStyle name="Normal 5 26 2 3 2 4" xfId="36929" xr:uid="{00000000-0005-0000-0000-00003C900000}"/>
    <cellStyle name="Normal 5 26 2 3 2 5" xfId="36930" xr:uid="{00000000-0005-0000-0000-00003D900000}"/>
    <cellStyle name="Normal 5 26 2 3 2 6" xfId="36931" xr:uid="{00000000-0005-0000-0000-00003E900000}"/>
    <cellStyle name="Normal 5 26 2 3 2 7" xfId="36932" xr:uid="{00000000-0005-0000-0000-00003F900000}"/>
    <cellStyle name="Normal 5 26 2 3 2 8" xfId="36933" xr:uid="{00000000-0005-0000-0000-000040900000}"/>
    <cellStyle name="Normal 5 26 2 3 3" xfId="36934" xr:uid="{00000000-0005-0000-0000-000041900000}"/>
    <cellStyle name="Normal 5 26 2 3 3 2" xfId="36935" xr:uid="{00000000-0005-0000-0000-000042900000}"/>
    <cellStyle name="Normal 5 26 2 3 3 3" xfId="36936" xr:uid="{00000000-0005-0000-0000-000043900000}"/>
    <cellStyle name="Normal 5 26 2 3 3 4" xfId="36937" xr:uid="{00000000-0005-0000-0000-000044900000}"/>
    <cellStyle name="Normal 5 26 2 3 3 5" xfId="36938" xr:uid="{00000000-0005-0000-0000-000045900000}"/>
    <cellStyle name="Normal 5 26 2 3 3 6" xfId="36939" xr:uid="{00000000-0005-0000-0000-000046900000}"/>
    <cellStyle name="Normal 5 26 2 3 3 7" xfId="36940" xr:uid="{00000000-0005-0000-0000-000047900000}"/>
    <cellStyle name="Normal 5 26 2 3 3 8" xfId="36941" xr:uid="{00000000-0005-0000-0000-000048900000}"/>
    <cellStyle name="Normal 5 26 2 3 4" xfId="36942" xr:uid="{00000000-0005-0000-0000-000049900000}"/>
    <cellStyle name="Normal 5 26 2 3 4 2" xfId="36943" xr:uid="{00000000-0005-0000-0000-00004A900000}"/>
    <cellStyle name="Normal 5 26 2 3 4 3" xfId="36944" xr:uid="{00000000-0005-0000-0000-00004B900000}"/>
    <cellStyle name="Normal 5 26 2 3 4 4" xfId="36945" xr:uid="{00000000-0005-0000-0000-00004C900000}"/>
    <cellStyle name="Normal 5 26 2 3 4 5" xfId="36946" xr:uid="{00000000-0005-0000-0000-00004D900000}"/>
    <cellStyle name="Normal 5 26 2 3 4 6" xfId="36947" xr:uid="{00000000-0005-0000-0000-00004E900000}"/>
    <cellStyle name="Normal 5 26 2 3 4 7" xfId="36948" xr:uid="{00000000-0005-0000-0000-00004F900000}"/>
    <cellStyle name="Normal 5 26 2 3 4 8" xfId="36949" xr:uid="{00000000-0005-0000-0000-000050900000}"/>
    <cellStyle name="Normal 5 26 2 3 5" xfId="36950" xr:uid="{00000000-0005-0000-0000-000051900000}"/>
    <cellStyle name="Normal 5 26 2 3 5 2" xfId="36951" xr:uid="{00000000-0005-0000-0000-000052900000}"/>
    <cellStyle name="Normal 5 26 2 3 5 3" xfId="36952" xr:uid="{00000000-0005-0000-0000-000053900000}"/>
    <cellStyle name="Normal 5 26 2 3 5 4" xfId="36953" xr:uid="{00000000-0005-0000-0000-000054900000}"/>
    <cellStyle name="Normal 5 26 2 3 5 5" xfId="36954" xr:uid="{00000000-0005-0000-0000-000055900000}"/>
    <cellStyle name="Normal 5 26 2 3 5 6" xfId="36955" xr:uid="{00000000-0005-0000-0000-000056900000}"/>
    <cellStyle name="Normal 5 26 2 3 5 7" xfId="36956" xr:uid="{00000000-0005-0000-0000-000057900000}"/>
    <cellStyle name="Normal 5 26 2 3 5 8" xfId="36957" xr:uid="{00000000-0005-0000-0000-000058900000}"/>
    <cellStyle name="Normal 5 26 2 3 6" xfId="36958" xr:uid="{00000000-0005-0000-0000-000059900000}"/>
    <cellStyle name="Normal 5 26 2 3 7" xfId="36959" xr:uid="{00000000-0005-0000-0000-00005A900000}"/>
    <cellStyle name="Normal 5 26 2 3 8" xfId="36960" xr:uid="{00000000-0005-0000-0000-00005B900000}"/>
    <cellStyle name="Normal 5 26 2 3 9" xfId="36961" xr:uid="{00000000-0005-0000-0000-00005C900000}"/>
    <cellStyle name="Normal 5 26 2 4" xfId="36962" xr:uid="{00000000-0005-0000-0000-00005D900000}"/>
    <cellStyle name="Normal 5 26 2 4 10" xfId="36963" xr:uid="{00000000-0005-0000-0000-00005E900000}"/>
    <cellStyle name="Normal 5 26 2 4 11" xfId="36964" xr:uid="{00000000-0005-0000-0000-00005F900000}"/>
    <cellStyle name="Normal 5 26 2 4 12" xfId="36965" xr:uid="{00000000-0005-0000-0000-000060900000}"/>
    <cellStyle name="Normal 5 26 2 4 2" xfId="36966" xr:uid="{00000000-0005-0000-0000-000061900000}"/>
    <cellStyle name="Normal 5 26 2 4 2 2" xfId="36967" xr:uid="{00000000-0005-0000-0000-000062900000}"/>
    <cellStyle name="Normal 5 26 2 4 2 3" xfId="36968" xr:uid="{00000000-0005-0000-0000-000063900000}"/>
    <cellStyle name="Normal 5 26 2 4 2 4" xfId="36969" xr:uid="{00000000-0005-0000-0000-000064900000}"/>
    <cellStyle name="Normal 5 26 2 4 2 5" xfId="36970" xr:uid="{00000000-0005-0000-0000-000065900000}"/>
    <cellStyle name="Normal 5 26 2 4 2 6" xfId="36971" xr:uid="{00000000-0005-0000-0000-000066900000}"/>
    <cellStyle name="Normal 5 26 2 4 2 7" xfId="36972" xr:uid="{00000000-0005-0000-0000-000067900000}"/>
    <cellStyle name="Normal 5 26 2 4 2 8" xfId="36973" xr:uid="{00000000-0005-0000-0000-000068900000}"/>
    <cellStyle name="Normal 5 26 2 4 3" xfId="36974" xr:uid="{00000000-0005-0000-0000-000069900000}"/>
    <cellStyle name="Normal 5 26 2 4 3 2" xfId="36975" xr:uid="{00000000-0005-0000-0000-00006A900000}"/>
    <cellStyle name="Normal 5 26 2 4 3 3" xfId="36976" xr:uid="{00000000-0005-0000-0000-00006B900000}"/>
    <cellStyle name="Normal 5 26 2 4 3 4" xfId="36977" xr:uid="{00000000-0005-0000-0000-00006C900000}"/>
    <cellStyle name="Normal 5 26 2 4 3 5" xfId="36978" xr:uid="{00000000-0005-0000-0000-00006D900000}"/>
    <cellStyle name="Normal 5 26 2 4 3 6" xfId="36979" xr:uid="{00000000-0005-0000-0000-00006E900000}"/>
    <cellStyle name="Normal 5 26 2 4 3 7" xfId="36980" xr:uid="{00000000-0005-0000-0000-00006F900000}"/>
    <cellStyle name="Normal 5 26 2 4 3 8" xfId="36981" xr:uid="{00000000-0005-0000-0000-000070900000}"/>
    <cellStyle name="Normal 5 26 2 4 4" xfId="36982" xr:uid="{00000000-0005-0000-0000-000071900000}"/>
    <cellStyle name="Normal 5 26 2 4 4 2" xfId="36983" xr:uid="{00000000-0005-0000-0000-000072900000}"/>
    <cellStyle name="Normal 5 26 2 4 4 3" xfId="36984" xr:uid="{00000000-0005-0000-0000-000073900000}"/>
    <cellStyle name="Normal 5 26 2 4 4 4" xfId="36985" xr:uid="{00000000-0005-0000-0000-000074900000}"/>
    <cellStyle name="Normal 5 26 2 4 4 5" xfId="36986" xr:uid="{00000000-0005-0000-0000-000075900000}"/>
    <cellStyle name="Normal 5 26 2 4 4 6" xfId="36987" xr:uid="{00000000-0005-0000-0000-000076900000}"/>
    <cellStyle name="Normal 5 26 2 4 4 7" xfId="36988" xr:uid="{00000000-0005-0000-0000-000077900000}"/>
    <cellStyle name="Normal 5 26 2 4 4 8" xfId="36989" xr:uid="{00000000-0005-0000-0000-000078900000}"/>
    <cellStyle name="Normal 5 26 2 4 5" xfId="36990" xr:uid="{00000000-0005-0000-0000-000079900000}"/>
    <cellStyle name="Normal 5 26 2 4 5 2" xfId="36991" xr:uid="{00000000-0005-0000-0000-00007A900000}"/>
    <cellStyle name="Normal 5 26 2 4 5 3" xfId="36992" xr:uid="{00000000-0005-0000-0000-00007B900000}"/>
    <cellStyle name="Normal 5 26 2 4 5 4" xfId="36993" xr:uid="{00000000-0005-0000-0000-00007C900000}"/>
    <cellStyle name="Normal 5 26 2 4 5 5" xfId="36994" xr:uid="{00000000-0005-0000-0000-00007D900000}"/>
    <cellStyle name="Normal 5 26 2 4 5 6" xfId="36995" xr:uid="{00000000-0005-0000-0000-00007E900000}"/>
    <cellStyle name="Normal 5 26 2 4 5 7" xfId="36996" xr:uid="{00000000-0005-0000-0000-00007F900000}"/>
    <cellStyle name="Normal 5 26 2 4 5 8" xfId="36997" xr:uid="{00000000-0005-0000-0000-000080900000}"/>
    <cellStyle name="Normal 5 26 2 4 6" xfId="36998" xr:uid="{00000000-0005-0000-0000-000081900000}"/>
    <cellStyle name="Normal 5 26 2 4 7" xfId="36999" xr:uid="{00000000-0005-0000-0000-000082900000}"/>
    <cellStyle name="Normal 5 26 2 4 8" xfId="37000" xr:uid="{00000000-0005-0000-0000-000083900000}"/>
    <cellStyle name="Normal 5 26 2 4 9" xfId="37001" xr:uid="{00000000-0005-0000-0000-000084900000}"/>
    <cellStyle name="Normal 5 26 2 5" xfId="37002" xr:uid="{00000000-0005-0000-0000-000085900000}"/>
    <cellStyle name="Normal 5 26 2 5 10" xfId="37003" xr:uid="{00000000-0005-0000-0000-000086900000}"/>
    <cellStyle name="Normal 5 26 2 5 11" xfId="37004" xr:uid="{00000000-0005-0000-0000-000087900000}"/>
    <cellStyle name="Normal 5 26 2 5 12" xfId="37005" xr:uid="{00000000-0005-0000-0000-000088900000}"/>
    <cellStyle name="Normal 5 26 2 5 2" xfId="37006" xr:uid="{00000000-0005-0000-0000-000089900000}"/>
    <cellStyle name="Normal 5 26 2 5 2 2" xfId="37007" xr:uid="{00000000-0005-0000-0000-00008A900000}"/>
    <cellStyle name="Normal 5 26 2 5 2 3" xfId="37008" xr:uid="{00000000-0005-0000-0000-00008B900000}"/>
    <cellStyle name="Normal 5 26 2 5 2 4" xfId="37009" xr:uid="{00000000-0005-0000-0000-00008C900000}"/>
    <cellStyle name="Normal 5 26 2 5 2 5" xfId="37010" xr:uid="{00000000-0005-0000-0000-00008D900000}"/>
    <cellStyle name="Normal 5 26 2 5 2 6" xfId="37011" xr:uid="{00000000-0005-0000-0000-00008E900000}"/>
    <cellStyle name="Normal 5 26 2 5 2 7" xfId="37012" xr:uid="{00000000-0005-0000-0000-00008F900000}"/>
    <cellStyle name="Normal 5 26 2 5 2 8" xfId="37013" xr:uid="{00000000-0005-0000-0000-000090900000}"/>
    <cellStyle name="Normal 5 26 2 5 3" xfId="37014" xr:uid="{00000000-0005-0000-0000-000091900000}"/>
    <cellStyle name="Normal 5 26 2 5 3 2" xfId="37015" xr:uid="{00000000-0005-0000-0000-000092900000}"/>
    <cellStyle name="Normal 5 26 2 5 3 3" xfId="37016" xr:uid="{00000000-0005-0000-0000-000093900000}"/>
    <cellStyle name="Normal 5 26 2 5 3 4" xfId="37017" xr:uid="{00000000-0005-0000-0000-000094900000}"/>
    <cellStyle name="Normal 5 26 2 5 3 5" xfId="37018" xr:uid="{00000000-0005-0000-0000-000095900000}"/>
    <cellStyle name="Normal 5 26 2 5 3 6" xfId="37019" xr:uid="{00000000-0005-0000-0000-000096900000}"/>
    <cellStyle name="Normal 5 26 2 5 3 7" xfId="37020" xr:uid="{00000000-0005-0000-0000-000097900000}"/>
    <cellStyle name="Normal 5 26 2 5 3 8" xfId="37021" xr:uid="{00000000-0005-0000-0000-000098900000}"/>
    <cellStyle name="Normal 5 26 2 5 4" xfId="37022" xr:uid="{00000000-0005-0000-0000-000099900000}"/>
    <cellStyle name="Normal 5 26 2 5 4 2" xfId="37023" xr:uid="{00000000-0005-0000-0000-00009A900000}"/>
    <cellStyle name="Normal 5 26 2 5 4 3" xfId="37024" xr:uid="{00000000-0005-0000-0000-00009B900000}"/>
    <cellStyle name="Normal 5 26 2 5 4 4" xfId="37025" xr:uid="{00000000-0005-0000-0000-00009C900000}"/>
    <cellStyle name="Normal 5 26 2 5 4 5" xfId="37026" xr:uid="{00000000-0005-0000-0000-00009D900000}"/>
    <cellStyle name="Normal 5 26 2 5 4 6" xfId="37027" xr:uid="{00000000-0005-0000-0000-00009E900000}"/>
    <cellStyle name="Normal 5 26 2 5 4 7" xfId="37028" xr:uid="{00000000-0005-0000-0000-00009F900000}"/>
    <cellStyle name="Normal 5 26 2 5 4 8" xfId="37029" xr:uid="{00000000-0005-0000-0000-0000A0900000}"/>
    <cellStyle name="Normal 5 26 2 5 5" xfId="37030" xr:uid="{00000000-0005-0000-0000-0000A1900000}"/>
    <cellStyle name="Normal 5 26 2 5 5 2" xfId="37031" xr:uid="{00000000-0005-0000-0000-0000A2900000}"/>
    <cellStyle name="Normal 5 26 2 5 5 3" xfId="37032" xr:uid="{00000000-0005-0000-0000-0000A3900000}"/>
    <cellStyle name="Normal 5 26 2 5 5 4" xfId="37033" xr:uid="{00000000-0005-0000-0000-0000A4900000}"/>
    <cellStyle name="Normal 5 26 2 5 5 5" xfId="37034" xr:uid="{00000000-0005-0000-0000-0000A5900000}"/>
    <cellStyle name="Normal 5 26 2 5 5 6" xfId="37035" xr:uid="{00000000-0005-0000-0000-0000A6900000}"/>
    <cellStyle name="Normal 5 26 2 5 5 7" xfId="37036" xr:uid="{00000000-0005-0000-0000-0000A7900000}"/>
    <cellStyle name="Normal 5 26 2 5 5 8" xfId="37037" xr:uid="{00000000-0005-0000-0000-0000A8900000}"/>
    <cellStyle name="Normal 5 26 2 5 6" xfId="37038" xr:uid="{00000000-0005-0000-0000-0000A9900000}"/>
    <cellStyle name="Normal 5 26 2 5 7" xfId="37039" xr:uid="{00000000-0005-0000-0000-0000AA900000}"/>
    <cellStyle name="Normal 5 26 2 5 8" xfId="37040" xr:uid="{00000000-0005-0000-0000-0000AB900000}"/>
    <cellStyle name="Normal 5 26 2 5 9" xfId="37041" xr:uid="{00000000-0005-0000-0000-0000AC900000}"/>
    <cellStyle name="Normal 5 26 2 6" xfId="37042" xr:uid="{00000000-0005-0000-0000-0000AD900000}"/>
    <cellStyle name="Normal 5 26 2 6 10" xfId="37043" xr:uid="{00000000-0005-0000-0000-0000AE900000}"/>
    <cellStyle name="Normal 5 26 2 6 11" xfId="37044" xr:uid="{00000000-0005-0000-0000-0000AF900000}"/>
    <cellStyle name="Normal 5 26 2 6 12" xfId="37045" xr:uid="{00000000-0005-0000-0000-0000B0900000}"/>
    <cellStyle name="Normal 5 26 2 6 2" xfId="37046" xr:uid="{00000000-0005-0000-0000-0000B1900000}"/>
    <cellStyle name="Normal 5 26 2 6 2 2" xfId="37047" xr:uid="{00000000-0005-0000-0000-0000B2900000}"/>
    <cellStyle name="Normal 5 26 2 6 2 3" xfId="37048" xr:uid="{00000000-0005-0000-0000-0000B3900000}"/>
    <cellStyle name="Normal 5 26 2 6 2 4" xfId="37049" xr:uid="{00000000-0005-0000-0000-0000B4900000}"/>
    <cellStyle name="Normal 5 26 2 6 2 5" xfId="37050" xr:uid="{00000000-0005-0000-0000-0000B5900000}"/>
    <cellStyle name="Normal 5 26 2 6 2 6" xfId="37051" xr:uid="{00000000-0005-0000-0000-0000B6900000}"/>
    <cellStyle name="Normal 5 26 2 6 2 7" xfId="37052" xr:uid="{00000000-0005-0000-0000-0000B7900000}"/>
    <cellStyle name="Normal 5 26 2 6 2 8" xfId="37053" xr:uid="{00000000-0005-0000-0000-0000B8900000}"/>
    <cellStyle name="Normal 5 26 2 6 3" xfId="37054" xr:uid="{00000000-0005-0000-0000-0000B9900000}"/>
    <cellStyle name="Normal 5 26 2 6 3 2" xfId="37055" xr:uid="{00000000-0005-0000-0000-0000BA900000}"/>
    <cellStyle name="Normal 5 26 2 6 3 3" xfId="37056" xr:uid="{00000000-0005-0000-0000-0000BB900000}"/>
    <cellStyle name="Normal 5 26 2 6 3 4" xfId="37057" xr:uid="{00000000-0005-0000-0000-0000BC900000}"/>
    <cellStyle name="Normal 5 26 2 6 3 5" xfId="37058" xr:uid="{00000000-0005-0000-0000-0000BD900000}"/>
    <cellStyle name="Normal 5 26 2 6 3 6" xfId="37059" xr:uid="{00000000-0005-0000-0000-0000BE900000}"/>
    <cellStyle name="Normal 5 26 2 6 3 7" xfId="37060" xr:uid="{00000000-0005-0000-0000-0000BF900000}"/>
    <cellStyle name="Normal 5 26 2 6 3 8" xfId="37061" xr:uid="{00000000-0005-0000-0000-0000C0900000}"/>
    <cellStyle name="Normal 5 26 2 6 4" xfId="37062" xr:uid="{00000000-0005-0000-0000-0000C1900000}"/>
    <cellStyle name="Normal 5 26 2 6 4 2" xfId="37063" xr:uid="{00000000-0005-0000-0000-0000C2900000}"/>
    <cellStyle name="Normal 5 26 2 6 4 3" xfId="37064" xr:uid="{00000000-0005-0000-0000-0000C3900000}"/>
    <cellStyle name="Normal 5 26 2 6 4 4" xfId="37065" xr:uid="{00000000-0005-0000-0000-0000C4900000}"/>
    <cellStyle name="Normal 5 26 2 6 4 5" xfId="37066" xr:uid="{00000000-0005-0000-0000-0000C5900000}"/>
    <cellStyle name="Normal 5 26 2 6 4 6" xfId="37067" xr:uid="{00000000-0005-0000-0000-0000C6900000}"/>
    <cellStyle name="Normal 5 26 2 6 4 7" xfId="37068" xr:uid="{00000000-0005-0000-0000-0000C7900000}"/>
    <cellStyle name="Normal 5 26 2 6 4 8" xfId="37069" xr:uid="{00000000-0005-0000-0000-0000C8900000}"/>
    <cellStyle name="Normal 5 26 2 6 5" xfId="37070" xr:uid="{00000000-0005-0000-0000-0000C9900000}"/>
    <cellStyle name="Normal 5 26 2 6 5 2" xfId="37071" xr:uid="{00000000-0005-0000-0000-0000CA900000}"/>
    <cellStyle name="Normal 5 26 2 6 5 3" xfId="37072" xr:uid="{00000000-0005-0000-0000-0000CB900000}"/>
    <cellStyle name="Normal 5 26 2 6 5 4" xfId="37073" xr:uid="{00000000-0005-0000-0000-0000CC900000}"/>
    <cellStyle name="Normal 5 26 2 6 5 5" xfId="37074" xr:uid="{00000000-0005-0000-0000-0000CD900000}"/>
    <cellStyle name="Normal 5 26 2 6 5 6" xfId="37075" xr:uid="{00000000-0005-0000-0000-0000CE900000}"/>
    <cellStyle name="Normal 5 26 2 6 5 7" xfId="37076" xr:uid="{00000000-0005-0000-0000-0000CF900000}"/>
    <cellStyle name="Normal 5 26 2 6 5 8" xfId="37077" xr:uid="{00000000-0005-0000-0000-0000D0900000}"/>
    <cellStyle name="Normal 5 26 2 6 6" xfId="37078" xr:uid="{00000000-0005-0000-0000-0000D1900000}"/>
    <cellStyle name="Normal 5 26 2 6 7" xfId="37079" xr:uid="{00000000-0005-0000-0000-0000D2900000}"/>
    <cellStyle name="Normal 5 26 2 6 8" xfId="37080" xr:uid="{00000000-0005-0000-0000-0000D3900000}"/>
    <cellStyle name="Normal 5 26 2 6 9" xfId="37081" xr:uid="{00000000-0005-0000-0000-0000D4900000}"/>
    <cellStyle name="Normal 5 26 2 7" xfId="37082" xr:uid="{00000000-0005-0000-0000-0000D5900000}"/>
    <cellStyle name="Normal 5 26 2 7 10" xfId="37083" xr:uid="{00000000-0005-0000-0000-0000D6900000}"/>
    <cellStyle name="Normal 5 26 2 7 11" xfId="37084" xr:uid="{00000000-0005-0000-0000-0000D7900000}"/>
    <cellStyle name="Normal 5 26 2 7 12" xfId="37085" xr:uid="{00000000-0005-0000-0000-0000D8900000}"/>
    <cellStyle name="Normal 5 26 2 7 2" xfId="37086" xr:uid="{00000000-0005-0000-0000-0000D9900000}"/>
    <cellStyle name="Normal 5 26 2 7 2 2" xfId="37087" xr:uid="{00000000-0005-0000-0000-0000DA900000}"/>
    <cellStyle name="Normal 5 26 2 7 2 3" xfId="37088" xr:uid="{00000000-0005-0000-0000-0000DB900000}"/>
    <cellStyle name="Normal 5 26 2 7 2 4" xfId="37089" xr:uid="{00000000-0005-0000-0000-0000DC900000}"/>
    <cellStyle name="Normal 5 26 2 7 2 5" xfId="37090" xr:uid="{00000000-0005-0000-0000-0000DD900000}"/>
    <cellStyle name="Normal 5 26 2 7 2 6" xfId="37091" xr:uid="{00000000-0005-0000-0000-0000DE900000}"/>
    <cellStyle name="Normal 5 26 2 7 2 7" xfId="37092" xr:uid="{00000000-0005-0000-0000-0000DF900000}"/>
    <cellStyle name="Normal 5 26 2 7 2 8" xfId="37093" xr:uid="{00000000-0005-0000-0000-0000E0900000}"/>
    <cellStyle name="Normal 5 26 2 7 3" xfId="37094" xr:uid="{00000000-0005-0000-0000-0000E1900000}"/>
    <cellStyle name="Normal 5 26 2 7 3 2" xfId="37095" xr:uid="{00000000-0005-0000-0000-0000E2900000}"/>
    <cellStyle name="Normal 5 26 2 7 3 3" xfId="37096" xr:uid="{00000000-0005-0000-0000-0000E3900000}"/>
    <cellStyle name="Normal 5 26 2 7 3 4" xfId="37097" xr:uid="{00000000-0005-0000-0000-0000E4900000}"/>
    <cellStyle name="Normal 5 26 2 7 3 5" xfId="37098" xr:uid="{00000000-0005-0000-0000-0000E5900000}"/>
    <cellStyle name="Normal 5 26 2 7 3 6" xfId="37099" xr:uid="{00000000-0005-0000-0000-0000E6900000}"/>
    <cellStyle name="Normal 5 26 2 7 3 7" xfId="37100" xr:uid="{00000000-0005-0000-0000-0000E7900000}"/>
    <cellStyle name="Normal 5 26 2 7 3 8" xfId="37101" xr:uid="{00000000-0005-0000-0000-0000E8900000}"/>
    <cellStyle name="Normal 5 26 2 7 4" xfId="37102" xr:uid="{00000000-0005-0000-0000-0000E9900000}"/>
    <cellStyle name="Normal 5 26 2 7 4 2" xfId="37103" xr:uid="{00000000-0005-0000-0000-0000EA900000}"/>
    <cellStyle name="Normal 5 26 2 7 4 3" xfId="37104" xr:uid="{00000000-0005-0000-0000-0000EB900000}"/>
    <cellStyle name="Normal 5 26 2 7 4 4" xfId="37105" xr:uid="{00000000-0005-0000-0000-0000EC900000}"/>
    <cellStyle name="Normal 5 26 2 7 4 5" xfId="37106" xr:uid="{00000000-0005-0000-0000-0000ED900000}"/>
    <cellStyle name="Normal 5 26 2 7 4 6" xfId="37107" xr:uid="{00000000-0005-0000-0000-0000EE900000}"/>
    <cellStyle name="Normal 5 26 2 7 4 7" xfId="37108" xr:uid="{00000000-0005-0000-0000-0000EF900000}"/>
    <cellStyle name="Normal 5 26 2 7 4 8" xfId="37109" xr:uid="{00000000-0005-0000-0000-0000F0900000}"/>
    <cellStyle name="Normal 5 26 2 7 5" xfId="37110" xr:uid="{00000000-0005-0000-0000-0000F1900000}"/>
    <cellStyle name="Normal 5 26 2 7 5 2" xfId="37111" xr:uid="{00000000-0005-0000-0000-0000F2900000}"/>
    <cellStyle name="Normal 5 26 2 7 5 3" xfId="37112" xr:uid="{00000000-0005-0000-0000-0000F3900000}"/>
    <cellStyle name="Normal 5 26 2 7 5 4" xfId="37113" xr:uid="{00000000-0005-0000-0000-0000F4900000}"/>
    <cellStyle name="Normal 5 26 2 7 5 5" xfId="37114" xr:uid="{00000000-0005-0000-0000-0000F5900000}"/>
    <cellStyle name="Normal 5 26 2 7 5 6" xfId="37115" xr:uid="{00000000-0005-0000-0000-0000F6900000}"/>
    <cellStyle name="Normal 5 26 2 7 5 7" xfId="37116" xr:uid="{00000000-0005-0000-0000-0000F7900000}"/>
    <cellStyle name="Normal 5 26 2 7 5 8" xfId="37117" xr:uid="{00000000-0005-0000-0000-0000F8900000}"/>
    <cellStyle name="Normal 5 26 2 7 6" xfId="37118" xr:uid="{00000000-0005-0000-0000-0000F9900000}"/>
    <cellStyle name="Normal 5 26 2 7 7" xfId="37119" xr:uid="{00000000-0005-0000-0000-0000FA900000}"/>
    <cellStyle name="Normal 5 26 2 7 8" xfId="37120" xr:uid="{00000000-0005-0000-0000-0000FB900000}"/>
    <cellStyle name="Normal 5 26 2 7 9" xfId="37121" xr:uid="{00000000-0005-0000-0000-0000FC900000}"/>
    <cellStyle name="Normal 5 26 2 8" xfId="37122" xr:uid="{00000000-0005-0000-0000-0000FD900000}"/>
    <cellStyle name="Normal 5 26 2 8 10" xfId="37123" xr:uid="{00000000-0005-0000-0000-0000FE900000}"/>
    <cellStyle name="Normal 5 26 2 8 11" xfId="37124" xr:uid="{00000000-0005-0000-0000-0000FF900000}"/>
    <cellStyle name="Normal 5 26 2 8 12" xfId="37125" xr:uid="{00000000-0005-0000-0000-000000910000}"/>
    <cellStyle name="Normal 5 26 2 8 2" xfId="37126" xr:uid="{00000000-0005-0000-0000-000001910000}"/>
    <cellStyle name="Normal 5 26 2 8 2 2" xfId="37127" xr:uid="{00000000-0005-0000-0000-000002910000}"/>
    <cellStyle name="Normal 5 26 2 8 2 3" xfId="37128" xr:uid="{00000000-0005-0000-0000-000003910000}"/>
    <cellStyle name="Normal 5 26 2 8 2 4" xfId="37129" xr:uid="{00000000-0005-0000-0000-000004910000}"/>
    <cellStyle name="Normal 5 26 2 8 2 5" xfId="37130" xr:uid="{00000000-0005-0000-0000-000005910000}"/>
    <cellStyle name="Normal 5 26 2 8 2 6" xfId="37131" xr:uid="{00000000-0005-0000-0000-000006910000}"/>
    <cellStyle name="Normal 5 26 2 8 2 7" xfId="37132" xr:uid="{00000000-0005-0000-0000-000007910000}"/>
    <cellStyle name="Normal 5 26 2 8 2 8" xfId="37133" xr:uid="{00000000-0005-0000-0000-000008910000}"/>
    <cellStyle name="Normal 5 26 2 8 3" xfId="37134" xr:uid="{00000000-0005-0000-0000-000009910000}"/>
    <cellStyle name="Normal 5 26 2 8 3 2" xfId="37135" xr:uid="{00000000-0005-0000-0000-00000A910000}"/>
    <cellStyle name="Normal 5 26 2 8 3 3" xfId="37136" xr:uid="{00000000-0005-0000-0000-00000B910000}"/>
    <cellStyle name="Normal 5 26 2 8 3 4" xfId="37137" xr:uid="{00000000-0005-0000-0000-00000C910000}"/>
    <cellStyle name="Normal 5 26 2 8 3 5" xfId="37138" xr:uid="{00000000-0005-0000-0000-00000D910000}"/>
    <cellStyle name="Normal 5 26 2 8 3 6" xfId="37139" xr:uid="{00000000-0005-0000-0000-00000E910000}"/>
    <cellStyle name="Normal 5 26 2 8 3 7" xfId="37140" xr:uid="{00000000-0005-0000-0000-00000F910000}"/>
    <cellStyle name="Normal 5 26 2 8 3 8" xfId="37141" xr:uid="{00000000-0005-0000-0000-000010910000}"/>
    <cellStyle name="Normal 5 26 2 8 4" xfId="37142" xr:uid="{00000000-0005-0000-0000-000011910000}"/>
    <cellStyle name="Normal 5 26 2 8 4 2" xfId="37143" xr:uid="{00000000-0005-0000-0000-000012910000}"/>
    <cellStyle name="Normal 5 26 2 8 4 3" xfId="37144" xr:uid="{00000000-0005-0000-0000-000013910000}"/>
    <cellStyle name="Normal 5 26 2 8 4 4" xfId="37145" xr:uid="{00000000-0005-0000-0000-000014910000}"/>
    <cellStyle name="Normal 5 26 2 8 4 5" xfId="37146" xr:uid="{00000000-0005-0000-0000-000015910000}"/>
    <cellStyle name="Normal 5 26 2 8 4 6" xfId="37147" xr:uid="{00000000-0005-0000-0000-000016910000}"/>
    <cellStyle name="Normal 5 26 2 8 4 7" xfId="37148" xr:uid="{00000000-0005-0000-0000-000017910000}"/>
    <cellStyle name="Normal 5 26 2 8 4 8" xfId="37149" xr:uid="{00000000-0005-0000-0000-000018910000}"/>
    <cellStyle name="Normal 5 26 2 8 5" xfId="37150" xr:uid="{00000000-0005-0000-0000-000019910000}"/>
    <cellStyle name="Normal 5 26 2 8 5 2" xfId="37151" xr:uid="{00000000-0005-0000-0000-00001A910000}"/>
    <cellStyle name="Normal 5 26 2 8 5 3" xfId="37152" xr:uid="{00000000-0005-0000-0000-00001B910000}"/>
    <cellStyle name="Normal 5 26 2 8 5 4" xfId="37153" xr:uid="{00000000-0005-0000-0000-00001C910000}"/>
    <cellStyle name="Normal 5 26 2 8 5 5" xfId="37154" xr:uid="{00000000-0005-0000-0000-00001D910000}"/>
    <cellStyle name="Normal 5 26 2 8 5 6" xfId="37155" xr:uid="{00000000-0005-0000-0000-00001E910000}"/>
    <cellStyle name="Normal 5 26 2 8 5 7" xfId="37156" xr:uid="{00000000-0005-0000-0000-00001F910000}"/>
    <cellStyle name="Normal 5 26 2 8 5 8" xfId="37157" xr:uid="{00000000-0005-0000-0000-000020910000}"/>
    <cellStyle name="Normal 5 26 2 8 6" xfId="37158" xr:uid="{00000000-0005-0000-0000-000021910000}"/>
    <cellStyle name="Normal 5 26 2 8 7" xfId="37159" xr:uid="{00000000-0005-0000-0000-000022910000}"/>
    <cellStyle name="Normal 5 26 2 8 8" xfId="37160" xr:uid="{00000000-0005-0000-0000-000023910000}"/>
    <cellStyle name="Normal 5 26 2 8 9" xfId="37161" xr:uid="{00000000-0005-0000-0000-000024910000}"/>
    <cellStyle name="Normal 5 26 2 9" xfId="37162" xr:uid="{00000000-0005-0000-0000-000025910000}"/>
    <cellStyle name="Normal 5 26 2 9 10" xfId="37163" xr:uid="{00000000-0005-0000-0000-000026910000}"/>
    <cellStyle name="Normal 5 26 2 9 11" xfId="37164" xr:uid="{00000000-0005-0000-0000-000027910000}"/>
    <cellStyle name="Normal 5 26 2 9 12" xfId="37165" xr:uid="{00000000-0005-0000-0000-000028910000}"/>
    <cellStyle name="Normal 5 26 2 9 2" xfId="37166" xr:uid="{00000000-0005-0000-0000-000029910000}"/>
    <cellStyle name="Normal 5 26 2 9 2 2" xfId="37167" xr:uid="{00000000-0005-0000-0000-00002A910000}"/>
    <cellStyle name="Normal 5 26 2 9 2 3" xfId="37168" xr:uid="{00000000-0005-0000-0000-00002B910000}"/>
    <cellStyle name="Normal 5 26 2 9 2 4" xfId="37169" xr:uid="{00000000-0005-0000-0000-00002C910000}"/>
    <cellStyle name="Normal 5 26 2 9 2 5" xfId="37170" xr:uid="{00000000-0005-0000-0000-00002D910000}"/>
    <cellStyle name="Normal 5 26 2 9 2 6" xfId="37171" xr:uid="{00000000-0005-0000-0000-00002E910000}"/>
    <cellStyle name="Normal 5 26 2 9 2 7" xfId="37172" xr:uid="{00000000-0005-0000-0000-00002F910000}"/>
    <cellStyle name="Normal 5 26 2 9 2 8" xfId="37173" xr:uid="{00000000-0005-0000-0000-000030910000}"/>
    <cellStyle name="Normal 5 26 2 9 3" xfId="37174" xr:uid="{00000000-0005-0000-0000-000031910000}"/>
    <cellStyle name="Normal 5 26 2 9 3 2" xfId="37175" xr:uid="{00000000-0005-0000-0000-000032910000}"/>
    <cellStyle name="Normal 5 26 2 9 3 3" xfId="37176" xr:uid="{00000000-0005-0000-0000-000033910000}"/>
    <cellStyle name="Normal 5 26 2 9 3 4" xfId="37177" xr:uid="{00000000-0005-0000-0000-000034910000}"/>
    <cellStyle name="Normal 5 26 2 9 3 5" xfId="37178" xr:uid="{00000000-0005-0000-0000-000035910000}"/>
    <cellStyle name="Normal 5 26 2 9 3 6" xfId="37179" xr:uid="{00000000-0005-0000-0000-000036910000}"/>
    <cellStyle name="Normal 5 26 2 9 3 7" xfId="37180" xr:uid="{00000000-0005-0000-0000-000037910000}"/>
    <cellStyle name="Normal 5 26 2 9 3 8" xfId="37181" xr:uid="{00000000-0005-0000-0000-000038910000}"/>
    <cellStyle name="Normal 5 26 2 9 4" xfId="37182" xr:uid="{00000000-0005-0000-0000-000039910000}"/>
    <cellStyle name="Normal 5 26 2 9 4 2" xfId="37183" xr:uid="{00000000-0005-0000-0000-00003A910000}"/>
    <cellStyle name="Normal 5 26 2 9 4 3" xfId="37184" xr:uid="{00000000-0005-0000-0000-00003B910000}"/>
    <cellStyle name="Normal 5 26 2 9 4 4" xfId="37185" xr:uid="{00000000-0005-0000-0000-00003C910000}"/>
    <cellStyle name="Normal 5 26 2 9 4 5" xfId="37186" xr:uid="{00000000-0005-0000-0000-00003D910000}"/>
    <cellStyle name="Normal 5 26 2 9 4 6" xfId="37187" xr:uid="{00000000-0005-0000-0000-00003E910000}"/>
    <cellStyle name="Normal 5 26 2 9 4 7" xfId="37188" xr:uid="{00000000-0005-0000-0000-00003F910000}"/>
    <cellStyle name="Normal 5 26 2 9 4 8" xfId="37189" xr:uid="{00000000-0005-0000-0000-000040910000}"/>
    <cellStyle name="Normal 5 26 2 9 5" xfId="37190" xr:uid="{00000000-0005-0000-0000-000041910000}"/>
    <cellStyle name="Normal 5 26 2 9 5 2" xfId="37191" xr:uid="{00000000-0005-0000-0000-000042910000}"/>
    <cellStyle name="Normal 5 26 2 9 5 3" xfId="37192" xr:uid="{00000000-0005-0000-0000-000043910000}"/>
    <cellStyle name="Normal 5 26 2 9 5 4" xfId="37193" xr:uid="{00000000-0005-0000-0000-000044910000}"/>
    <cellStyle name="Normal 5 26 2 9 5 5" xfId="37194" xr:uid="{00000000-0005-0000-0000-000045910000}"/>
    <cellStyle name="Normal 5 26 2 9 5 6" xfId="37195" xr:uid="{00000000-0005-0000-0000-000046910000}"/>
    <cellStyle name="Normal 5 26 2 9 5 7" xfId="37196" xr:uid="{00000000-0005-0000-0000-000047910000}"/>
    <cellStyle name="Normal 5 26 2 9 5 8" xfId="37197" xr:uid="{00000000-0005-0000-0000-000048910000}"/>
    <cellStyle name="Normal 5 26 2 9 6" xfId="37198" xr:uid="{00000000-0005-0000-0000-000049910000}"/>
    <cellStyle name="Normal 5 26 2 9 7" xfId="37199" xr:uid="{00000000-0005-0000-0000-00004A910000}"/>
    <cellStyle name="Normal 5 26 2 9 8" xfId="37200" xr:uid="{00000000-0005-0000-0000-00004B910000}"/>
    <cellStyle name="Normal 5 26 2 9 9" xfId="37201" xr:uid="{00000000-0005-0000-0000-00004C910000}"/>
    <cellStyle name="Normal 5 26 20" xfId="37202" xr:uid="{00000000-0005-0000-0000-00004D910000}"/>
    <cellStyle name="Normal 5 26 20 2" xfId="37203" xr:uid="{00000000-0005-0000-0000-00004E910000}"/>
    <cellStyle name="Normal 5 26 20 3" xfId="37204" xr:uid="{00000000-0005-0000-0000-00004F910000}"/>
    <cellStyle name="Normal 5 26 20 4" xfId="37205" xr:uid="{00000000-0005-0000-0000-000050910000}"/>
    <cellStyle name="Normal 5 26 20 5" xfId="37206" xr:uid="{00000000-0005-0000-0000-000051910000}"/>
    <cellStyle name="Normal 5 26 20 6" xfId="37207" xr:uid="{00000000-0005-0000-0000-000052910000}"/>
    <cellStyle name="Normal 5 26 20 7" xfId="37208" xr:uid="{00000000-0005-0000-0000-000053910000}"/>
    <cellStyle name="Normal 5 26 20 8" xfId="37209" xr:uid="{00000000-0005-0000-0000-000054910000}"/>
    <cellStyle name="Normal 5 26 21" xfId="37210" xr:uid="{00000000-0005-0000-0000-000055910000}"/>
    <cellStyle name="Normal 5 26 22" xfId="37211" xr:uid="{00000000-0005-0000-0000-000056910000}"/>
    <cellStyle name="Normal 5 26 23" xfId="37212" xr:uid="{00000000-0005-0000-0000-000057910000}"/>
    <cellStyle name="Normal 5 26 24" xfId="37213" xr:uid="{00000000-0005-0000-0000-000058910000}"/>
    <cellStyle name="Normal 5 26 25" xfId="37214" xr:uid="{00000000-0005-0000-0000-000059910000}"/>
    <cellStyle name="Normal 5 26 26" xfId="37215" xr:uid="{00000000-0005-0000-0000-00005A910000}"/>
    <cellStyle name="Normal 5 26 27" xfId="37216" xr:uid="{00000000-0005-0000-0000-00005B910000}"/>
    <cellStyle name="Normal 5 26 3" xfId="37217" xr:uid="{00000000-0005-0000-0000-00005C910000}"/>
    <cellStyle name="Normal 5 26 3 10" xfId="37218" xr:uid="{00000000-0005-0000-0000-00005D910000}"/>
    <cellStyle name="Normal 5 26 3 10 10" xfId="37219" xr:uid="{00000000-0005-0000-0000-00005E910000}"/>
    <cellStyle name="Normal 5 26 3 10 11" xfId="37220" xr:uid="{00000000-0005-0000-0000-00005F910000}"/>
    <cellStyle name="Normal 5 26 3 10 12" xfId="37221" xr:uid="{00000000-0005-0000-0000-000060910000}"/>
    <cellStyle name="Normal 5 26 3 10 2" xfId="37222" xr:uid="{00000000-0005-0000-0000-000061910000}"/>
    <cellStyle name="Normal 5 26 3 10 2 2" xfId="37223" xr:uid="{00000000-0005-0000-0000-000062910000}"/>
    <cellStyle name="Normal 5 26 3 10 2 3" xfId="37224" xr:uid="{00000000-0005-0000-0000-000063910000}"/>
    <cellStyle name="Normal 5 26 3 10 2 4" xfId="37225" xr:uid="{00000000-0005-0000-0000-000064910000}"/>
    <cellStyle name="Normal 5 26 3 10 2 5" xfId="37226" xr:uid="{00000000-0005-0000-0000-000065910000}"/>
    <cellStyle name="Normal 5 26 3 10 2 6" xfId="37227" xr:uid="{00000000-0005-0000-0000-000066910000}"/>
    <cellStyle name="Normal 5 26 3 10 2 7" xfId="37228" xr:uid="{00000000-0005-0000-0000-000067910000}"/>
    <cellStyle name="Normal 5 26 3 10 2 8" xfId="37229" xr:uid="{00000000-0005-0000-0000-000068910000}"/>
    <cellStyle name="Normal 5 26 3 10 3" xfId="37230" xr:uid="{00000000-0005-0000-0000-000069910000}"/>
    <cellStyle name="Normal 5 26 3 10 3 2" xfId="37231" xr:uid="{00000000-0005-0000-0000-00006A910000}"/>
    <cellStyle name="Normal 5 26 3 10 3 3" xfId="37232" xr:uid="{00000000-0005-0000-0000-00006B910000}"/>
    <cellStyle name="Normal 5 26 3 10 3 4" xfId="37233" xr:uid="{00000000-0005-0000-0000-00006C910000}"/>
    <cellStyle name="Normal 5 26 3 10 3 5" xfId="37234" xr:uid="{00000000-0005-0000-0000-00006D910000}"/>
    <cellStyle name="Normal 5 26 3 10 3 6" xfId="37235" xr:uid="{00000000-0005-0000-0000-00006E910000}"/>
    <cellStyle name="Normal 5 26 3 10 3 7" xfId="37236" xr:uid="{00000000-0005-0000-0000-00006F910000}"/>
    <cellStyle name="Normal 5 26 3 10 3 8" xfId="37237" xr:uid="{00000000-0005-0000-0000-000070910000}"/>
    <cellStyle name="Normal 5 26 3 10 4" xfId="37238" xr:uid="{00000000-0005-0000-0000-000071910000}"/>
    <cellStyle name="Normal 5 26 3 10 4 2" xfId="37239" xr:uid="{00000000-0005-0000-0000-000072910000}"/>
    <cellStyle name="Normal 5 26 3 10 4 3" xfId="37240" xr:uid="{00000000-0005-0000-0000-000073910000}"/>
    <cellStyle name="Normal 5 26 3 10 4 4" xfId="37241" xr:uid="{00000000-0005-0000-0000-000074910000}"/>
    <cellStyle name="Normal 5 26 3 10 4 5" xfId="37242" xr:uid="{00000000-0005-0000-0000-000075910000}"/>
    <cellStyle name="Normal 5 26 3 10 4 6" xfId="37243" xr:uid="{00000000-0005-0000-0000-000076910000}"/>
    <cellStyle name="Normal 5 26 3 10 4 7" xfId="37244" xr:uid="{00000000-0005-0000-0000-000077910000}"/>
    <cellStyle name="Normal 5 26 3 10 4 8" xfId="37245" xr:uid="{00000000-0005-0000-0000-000078910000}"/>
    <cellStyle name="Normal 5 26 3 10 5" xfId="37246" xr:uid="{00000000-0005-0000-0000-000079910000}"/>
    <cellStyle name="Normal 5 26 3 10 5 2" xfId="37247" xr:uid="{00000000-0005-0000-0000-00007A910000}"/>
    <cellStyle name="Normal 5 26 3 10 5 3" xfId="37248" xr:uid="{00000000-0005-0000-0000-00007B910000}"/>
    <cellStyle name="Normal 5 26 3 10 5 4" xfId="37249" xr:uid="{00000000-0005-0000-0000-00007C910000}"/>
    <cellStyle name="Normal 5 26 3 10 5 5" xfId="37250" xr:uid="{00000000-0005-0000-0000-00007D910000}"/>
    <cellStyle name="Normal 5 26 3 10 5 6" xfId="37251" xr:uid="{00000000-0005-0000-0000-00007E910000}"/>
    <cellStyle name="Normal 5 26 3 10 5 7" xfId="37252" xr:uid="{00000000-0005-0000-0000-00007F910000}"/>
    <cellStyle name="Normal 5 26 3 10 5 8" xfId="37253" xr:uid="{00000000-0005-0000-0000-000080910000}"/>
    <cellStyle name="Normal 5 26 3 10 6" xfId="37254" xr:uid="{00000000-0005-0000-0000-000081910000}"/>
    <cellStyle name="Normal 5 26 3 10 7" xfId="37255" xr:uid="{00000000-0005-0000-0000-000082910000}"/>
    <cellStyle name="Normal 5 26 3 10 8" xfId="37256" xr:uid="{00000000-0005-0000-0000-000083910000}"/>
    <cellStyle name="Normal 5 26 3 10 9" xfId="37257" xr:uid="{00000000-0005-0000-0000-000084910000}"/>
    <cellStyle name="Normal 5 26 3 11" xfId="37258" xr:uid="{00000000-0005-0000-0000-000085910000}"/>
    <cellStyle name="Normal 5 26 3 11 10" xfId="37259" xr:uid="{00000000-0005-0000-0000-000086910000}"/>
    <cellStyle name="Normal 5 26 3 11 11" xfId="37260" xr:uid="{00000000-0005-0000-0000-000087910000}"/>
    <cellStyle name="Normal 5 26 3 11 12" xfId="37261" xr:uid="{00000000-0005-0000-0000-000088910000}"/>
    <cellStyle name="Normal 5 26 3 11 2" xfId="37262" xr:uid="{00000000-0005-0000-0000-000089910000}"/>
    <cellStyle name="Normal 5 26 3 11 2 2" xfId="37263" xr:uid="{00000000-0005-0000-0000-00008A910000}"/>
    <cellStyle name="Normal 5 26 3 11 2 3" xfId="37264" xr:uid="{00000000-0005-0000-0000-00008B910000}"/>
    <cellStyle name="Normal 5 26 3 11 2 4" xfId="37265" xr:uid="{00000000-0005-0000-0000-00008C910000}"/>
    <cellStyle name="Normal 5 26 3 11 2 5" xfId="37266" xr:uid="{00000000-0005-0000-0000-00008D910000}"/>
    <cellStyle name="Normal 5 26 3 11 2 6" xfId="37267" xr:uid="{00000000-0005-0000-0000-00008E910000}"/>
    <cellStyle name="Normal 5 26 3 11 2 7" xfId="37268" xr:uid="{00000000-0005-0000-0000-00008F910000}"/>
    <cellStyle name="Normal 5 26 3 11 2 8" xfId="37269" xr:uid="{00000000-0005-0000-0000-000090910000}"/>
    <cellStyle name="Normal 5 26 3 11 3" xfId="37270" xr:uid="{00000000-0005-0000-0000-000091910000}"/>
    <cellStyle name="Normal 5 26 3 11 3 2" xfId="37271" xr:uid="{00000000-0005-0000-0000-000092910000}"/>
    <cellStyle name="Normal 5 26 3 11 3 3" xfId="37272" xr:uid="{00000000-0005-0000-0000-000093910000}"/>
    <cellStyle name="Normal 5 26 3 11 3 4" xfId="37273" xr:uid="{00000000-0005-0000-0000-000094910000}"/>
    <cellStyle name="Normal 5 26 3 11 3 5" xfId="37274" xr:uid="{00000000-0005-0000-0000-000095910000}"/>
    <cellStyle name="Normal 5 26 3 11 3 6" xfId="37275" xr:uid="{00000000-0005-0000-0000-000096910000}"/>
    <cellStyle name="Normal 5 26 3 11 3 7" xfId="37276" xr:uid="{00000000-0005-0000-0000-000097910000}"/>
    <cellStyle name="Normal 5 26 3 11 3 8" xfId="37277" xr:uid="{00000000-0005-0000-0000-000098910000}"/>
    <cellStyle name="Normal 5 26 3 11 4" xfId="37278" xr:uid="{00000000-0005-0000-0000-000099910000}"/>
    <cellStyle name="Normal 5 26 3 11 4 2" xfId="37279" xr:uid="{00000000-0005-0000-0000-00009A910000}"/>
    <cellStyle name="Normal 5 26 3 11 4 3" xfId="37280" xr:uid="{00000000-0005-0000-0000-00009B910000}"/>
    <cellStyle name="Normal 5 26 3 11 4 4" xfId="37281" xr:uid="{00000000-0005-0000-0000-00009C910000}"/>
    <cellStyle name="Normal 5 26 3 11 4 5" xfId="37282" xr:uid="{00000000-0005-0000-0000-00009D910000}"/>
    <cellStyle name="Normal 5 26 3 11 4 6" xfId="37283" xr:uid="{00000000-0005-0000-0000-00009E910000}"/>
    <cellStyle name="Normal 5 26 3 11 4 7" xfId="37284" xr:uid="{00000000-0005-0000-0000-00009F910000}"/>
    <cellStyle name="Normal 5 26 3 11 4 8" xfId="37285" xr:uid="{00000000-0005-0000-0000-0000A0910000}"/>
    <cellStyle name="Normal 5 26 3 11 5" xfId="37286" xr:uid="{00000000-0005-0000-0000-0000A1910000}"/>
    <cellStyle name="Normal 5 26 3 11 5 2" xfId="37287" xr:uid="{00000000-0005-0000-0000-0000A2910000}"/>
    <cellStyle name="Normal 5 26 3 11 5 3" xfId="37288" xr:uid="{00000000-0005-0000-0000-0000A3910000}"/>
    <cellStyle name="Normal 5 26 3 11 5 4" xfId="37289" xr:uid="{00000000-0005-0000-0000-0000A4910000}"/>
    <cellStyle name="Normal 5 26 3 11 5 5" xfId="37290" xr:uid="{00000000-0005-0000-0000-0000A5910000}"/>
    <cellStyle name="Normal 5 26 3 11 5 6" xfId="37291" xr:uid="{00000000-0005-0000-0000-0000A6910000}"/>
    <cellStyle name="Normal 5 26 3 11 5 7" xfId="37292" xr:uid="{00000000-0005-0000-0000-0000A7910000}"/>
    <cellStyle name="Normal 5 26 3 11 5 8" xfId="37293" xr:uid="{00000000-0005-0000-0000-0000A8910000}"/>
    <cellStyle name="Normal 5 26 3 11 6" xfId="37294" xr:uid="{00000000-0005-0000-0000-0000A9910000}"/>
    <cellStyle name="Normal 5 26 3 11 7" xfId="37295" xr:uid="{00000000-0005-0000-0000-0000AA910000}"/>
    <cellStyle name="Normal 5 26 3 11 8" xfId="37296" xr:uid="{00000000-0005-0000-0000-0000AB910000}"/>
    <cellStyle name="Normal 5 26 3 11 9" xfId="37297" xr:uid="{00000000-0005-0000-0000-0000AC910000}"/>
    <cellStyle name="Normal 5 26 3 12" xfId="37298" xr:uid="{00000000-0005-0000-0000-0000AD910000}"/>
    <cellStyle name="Normal 5 26 3 12 10" xfId="37299" xr:uid="{00000000-0005-0000-0000-0000AE910000}"/>
    <cellStyle name="Normal 5 26 3 12 11" xfId="37300" xr:uid="{00000000-0005-0000-0000-0000AF910000}"/>
    <cellStyle name="Normal 5 26 3 12 12" xfId="37301" xr:uid="{00000000-0005-0000-0000-0000B0910000}"/>
    <cellStyle name="Normal 5 26 3 12 2" xfId="37302" xr:uid="{00000000-0005-0000-0000-0000B1910000}"/>
    <cellStyle name="Normal 5 26 3 12 2 2" xfId="37303" xr:uid="{00000000-0005-0000-0000-0000B2910000}"/>
    <cellStyle name="Normal 5 26 3 12 2 3" xfId="37304" xr:uid="{00000000-0005-0000-0000-0000B3910000}"/>
    <cellStyle name="Normal 5 26 3 12 2 4" xfId="37305" xr:uid="{00000000-0005-0000-0000-0000B4910000}"/>
    <cellStyle name="Normal 5 26 3 12 2 5" xfId="37306" xr:uid="{00000000-0005-0000-0000-0000B5910000}"/>
    <cellStyle name="Normal 5 26 3 12 2 6" xfId="37307" xr:uid="{00000000-0005-0000-0000-0000B6910000}"/>
    <cellStyle name="Normal 5 26 3 12 2 7" xfId="37308" xr:uid="{00000000-0005-0000-0000-0000B7910000}"/>
    <cellStyle name="Normal 5 26 3 12 2 8" xfId="37309" xr:uid="{00000000-0005-0000-0000-0000B8910000}"/>
    <cellStyle name="Normal 5 26 3 12 3" xfId="37310" xr:uid="{00000000-0005-0000-0000-0000B9910000}"/>
    <cellStyle name="Normal 5 26 3 12 3 2" xfId="37311" xr:uid="{00000000-0005-0000-0000-0000BA910000}"/>
    <cellStyle name="Normal 5 26 3 12 3 3" xfId="37312" xr:uid="{00000000-0005-0000-0000-0000BB910000}"/>
    <cellStyle name="Normal 5 26 3 12 3 4" xfId="37313" xr:uid="{00000000-0005-0000-0000-0000BC910000}"/>
    <cellStyle name="Normal 5 26 3 12 3 5" xfId="37314" xr:uid="{00000000-0005-0000-0000-0000BD910000}"/>
    <cellStyle name="Normal 5 26 3 12 3 6" xfId="37315" xr:uid="{00000000-0005-0000-0000-0000BE910000}"/>
    <cellStyle name="Normal 5 26 3 12 3 7" xfId="37316" xr:uid="{00000000-0005-0000-0000-0000BF910000}"/>
    <cellStyle name="Normal 5 26 3 12 3 8" xfId="37317" xr:uid="{00000000-0005-0000-0000-0000C0910000}"/>
    <cellStyle name="Normal 5 26 3 12 4" xfId="37318" xr:uid="{00000000-0005-0000-0000-0000C1910000}"/>
    <cellStyle name="Normal 5 26 3 12 4 2" xfId="37319" xr:uid="{00000000-0005-0000-0000-0000C2910000}"/>
    <cellStyle name="Normal 5 26 3 12 4 3" xfId="37320" xr:uid="{00000000-0005-0000-0000-0000C3910000}"/>
    <cellStyle name="Normal 5 26 3 12 4 4" xfId="37321" xr:uid="{00000000-0005-0000-0000-0000C4910000}"/>
    <cellStyle name="Normal 5 26 3 12 4 5" xfId="37322" xr:uid="{00000000-0005-0000-0000-0000C5910000}"/>
    <cellStyle name="Normal 5 26 3 12 4 6" xfId="37323" xr:uid="{00000000-0005-0000-0000-0000C6910000}"/>
    <cellStyle name="Normal 5 26 3 12 4 7" xfId="37324" xr:uid="{00000000-0005-0000-0000-0000C7910000}"/>
    <cellStyle name="Normal 5 26 3 12 4 8" xfId="37325" xr:uid="{00000000-0005-0000-0000-0000C8910000}"/>
    <cellStyle name="Normal 5 26 3 12 5" xfId="37326" xr:uid="{00000000-0005-0000-0000-0000C9910000}"/>
    <cellStyle name="Normal 5 26 3 12 5 2" xfId="37327" xr:uid="{00000000-0005-0000-0000-0000CA910000}"/>
    <cellStyle name="Normal 5 26 3 12 5 3" xfId="37328" xr:uid="{00000000-0005-0000-0000-0000CB910000}"/>
    <cellStyle name="Normal 5 26 3 12 5 4" xfId="37329" xr:uid="{00000000-0005-0000-0000-0000CC910000}"/>
    <cellStyle name="Normal 5 26 3 12 5 5" xfId="37330" xr:uid="{00000000-0005-0000-0000-0000CD910000}"/>
    <cellStyle name="Normal 5 26 3 12 5 6" xfId="37331" xr:uid="{00000000-0005-0000-0000-0000CE910000}"/>
    <cellStyle name="Normal 5 26 3 12 5 7" xfId="37332" xr:uid="{00000000-0005-0000-0000-0000CF910000}"/>
    <cellStyle name="Normal 5 26 3 12 5 8" xfId="37333" xr:uid="{00000000-0005-0000-0000-0000D0910000}"/>
    <cellStyle name="Normal 5 26 3 12 6" xfId="37334" xr:uid="{00000000-0005-0000-0000-0000D1910000}"/>
    <cellStyle name="Normal 5 26 3 12 7" xfId="37335" xr:uid="{00000000-0005-0000-0000-0000D2910000}"/>
    <cellStyle name="Normal 5 26 3 12 8" xfId="37336" xr:uid="{00000000-0005-0000-0000-0000D3910000}"/>
    <cellStyle name="Normal 5 26 3 12 9" xfId="37337" xr:uid="{00000000-0005-0000-0000-0000D4910000}"/>
    <cellStyle name="Normal 5 26 3 13" xfId="37338" xr:uid="{00000000-0005-0000-0000-0000D5910000}"/>
    <cellStyle name="Normal 5 26 3 13 10" xfId="37339" xr:uid="{00000000-0005-0000-0000-0000D6910000}"/>
    <cellStyle name="Normal 5 26 3 13 11" xfId="37340" xr:uid="{00000000-0005-0000-0000-0000D7910000}"/>
    <cellStyle name="Normal 5 26 3 13 12" xfId="37341" xr:uid="{00000000-0005-0000-0000-0000D8910000}"/>
    <cellStyle name="Normal 5 26 3 13 2" xfId="37342" xr:uid="{00000000-0005-0000-0000-0000D9910000}"/>
    <cellStyle name="Normal 5 26 3 13 2 2" xfId="37343" xr:uid="{00000000-0005-0000-0000-0000DA910000}"/>
    <cellStyle name="Normal 5 26 3 13 2 3" xfId="37344" xr:uid="{00000000-0005-0000-0000-0000DB910000}"/>
    <cellStyle name="Normal 5 26 3 13 2 4" xfId="37345" xr:uid="{00000000-0005-0000-0000-0000DC910000}"/>
    <cellStyle name="Normal 5 26 3 13 2 5" xfId="37346" xr:uid="{00000000-0005-0000-0000-0000DD910000}"/>
    <cellStyle name="Normal 5 26 3 13 2 6" xfId="37347" xr:uid="{00000000-0005-0000-0000-0000DE910000}"/>
    <cellStyle name="Normal 5 26 3 13 2 7" xfId="37348" xr:uid="{00000000-0005-0000-0000-0000DF910000}"/>
    <cellStyle name="Normal 5 26 3 13 2 8" xfId="37349" xr:uid="{00000000-0005-0000-0000-0000E0910000}"/>
    <cellStyle name="Normal 5 26 3 13 3" xfId="37350" xr:uid="{00000000-0005-0000-0000-0000E1910000}"/>
    <cellStyle name="Normal 5 26 3 13 3 2" xfId="37351" xr:uid="{00000000-0005-0000-0000-0000E2910000}"/>
    <cellStyle name="Normal 5 26 3 13 3 3" xfId="37352" xr:uid="{00000000-0005-0000-0000-0000E3910000}"/>
    <cellStyle name="Normal 5 26 3 13 3 4" xfId="37353" xr:uid="{00000000-0005-0000-0000-0000E4910000}"/>
    <cellStyle name="Normal 5 26 3 13 3 5" xfId="37354" xr:uid="{00000000-0005-0000-0000-0000E5910000}"/>
    <cellStyle name="Normal 5 26 3 13 3 6" xfId="37355" xr:uid="{00000000-0005-0000-0000-0000E6910000}"/>
    <cellStyle name="Normal 5 26 3 13 3 7" xfId="37356" xr:uid="{00000000-0005-0000-0000-0000E7910000}"/>
    <cellStyle name="Normal 5 26 3 13 3 8" xfId="37357" xr:uid="{00000000-0005-0000-0000-0000E8910000}"/>
    <cellStyle name="Normal 5 26 3 13 4" xfId="37358" xr:uid="{00000000-0005-0000-0000-0000E9910000}"/>
    <cellStyle name="Normal 5 26 3 13 4 2" xfId="37359" xr:uid="{00000000-0005-0000-0000-0000EA910000}"/>
    <cellStyle name="Normal 5 26 3 13 4 3" xfId="37360" xr:uid="{00000000-0005-0000-0000-0000EB910000}"/>
    <cellStyle name="Normal 5 26 3 13 4 4" xfId="37361" xr:uid="{00000000-0005-0000-0000-0000EC910000}"/>
    <cellStyle name="Normal 5 26 3 13 4 5" xfId="37362" xr:uid="{00000000-0005-0000-0000-0000ED910000}"/>
    <cellStyle name="Normal 5 26 3 13 4 6" xfId="37363" xr:uid="{00000000-0005-0000-0000-0000EE910000}"/>
    <cellStyle name="Normal 5 26 3 13 4 7" xfId="37364" xr:uid="{00000000-0005-0000-0000-0000EF910000}"/>
    <cellStyle name="Normal 5 26 3 13 4 8" xfId="37365" xr:uid="{00000000-0005-0000-0000-0000F0910000}"/>
    <cellStyle name="Normal 5 26 3 13 5" xfId="37366" xr:uid="{00000000-0005-0000-0000-0000F1910000}"/>
    <cellStyle name="Normal 5 26 3 13 5 2" xfId="37367" xr:uid="{00000000-0005-0000-0000-0000F2910000}"/>
    <cellStyle name="Normal 5 26 3 13 5 3" xfId="37368" xr:uid="{00000000-0005-0000-0000-0000F3910000}"/>
    <cellStyle name="Normal 5 26 3 13 5 4" xfId="37369" xr:uid="{00000000-0005-0000-0000-0000F4910000}"/>
    <cellStyle name="Normal 5 26 3 13 5 5" xfId="37370" xr:uid="{00000000-0005-0000-0000-0000F5910000}"/>
    <cellStyle name="Normal 5 26 3 13 5 6" xfId="37371" xr:uid="{00000000-0005-0000-0000-0000F6910000}"/>
    <cellStyle name="Normal 5 26 3 13 5 7" xfId="37372" xr:uid="{00000000-0005-0000-0000-0000F7910000}"/>
    <cellStyle name="Normal 5 26 3 13 5 8" xfId="37373" xr:uid="{00000000-0005-0000-0000-0000F8910000}"/>
    <cellStyle name="Normal 5 26 3 13 6" xfId="37374" xr:uid="{00000000-0005-0000-0000-0000F9910000}"/>
    <cellStyle name="Normal 5 26 3 13 7" xfId="37375" xr:uid="{00000000-0005-0000-0000-0000FA910000}"/>
    <cellStyle name="Normal 5 26 3 13 8" xfId="37376" xr:uid="{00000000-0005-0000-0000-0000FB910000}"/>
    <cellStyle name="Normal 5 26 3 13 9" xfId="37377" xr:uid="{00000000-0005-0000-0000-0000FC910000}"/>
    <cellStyle name="Normal 5 26 3 14" xfId="37378" xr:uid="{00000000-0005-0000-0000-0000FD910000}"/>
    <cellStyle name="Normal 5 26 3 14 2" xfId="37379" xr:uid="{00000000-0005-0000-0000-0000FE910000}"/>
    <cellStyle name="Normal 5 26 3 14 3" xfId="37380" xr:uid="{00000000-0005-0000-0000-0000FF910000}"/>
    <cellStyle name="Normal 5 26 3 14 4" xfId="37381" xr:uid="{00000000-0005-0000-0000-000000920000}"/>
    <cellStyle name="Normal 5 26 3 14 5" xfId="37382" xr:uid="{00000000-0005-0000-0000-000001920000}"/>
    <cellStyle name="Normal 5 26 3 14 6" xfId="37383" xr:uid="{00000000-0005-0000-0000-000002920000}"/>
    <cellStyle name="Normal 5 26 3 14 7" xfId="37384" xr:uid="{00000000-0005-0000-0000-000003920000}"/>
    <cellStyle name="Normal 5 26 3 14 8" xfId="37385" xr:uid="{00000000-0005-0000-0000-000004920000}"/>
    <cellStyle name="Normal 5 26 3 15" xfId="37386" xr:uid="{00000000-0005-0000-0000-000005920000}"/>
    <cellStyle name="Normal 5 26 3 15 2" xfId="37387" xr:uid="{00000000-0005-0000-0000-000006920000}"/>
    <cellStyle name="Normal 5 26 3 15 3" xfId="37388" xr:uid="{00000000-0005-0000-0000-000007920000}"/>
    <cellStyle name="Normal 5 26 3 15 4" xfId="37389" xr:uid="{00000000-0005-0000-0000-000008920000}"/>
    <cellStyle name="Normal 5 26 3 15 5" xfId="37390" xr:uid="{00000000-0005-0000-0000-000009920000}"/>
    <cellStyle name="Normal 5 26 3 15 6" xfId="37391" xr:uid="{00000000-0005-0000-0000-00000A920000}"/>
    <cellStyle name="Normal 5 26 3 15 7" xfId="37392" xr:uid="{00000000-0005-0000-0000-00000B920000}"/>
    <cellStyle name="Normal 5 26 3 15 8" xfId="37393" xr:uid="{00000000-0005-0000-0000-00000C920000}"/>
    <cellStyle name="Normal 5 26 3 16" xfId="37394" xr:uid="{00000000-0005-0000-0000-00000D920000}"/>
    <cellStyle name="Normal 5 26 3 16 2" xfId="37395" xr:uid="{00000000-0005-0000-0000-00000E920000}"/>
    <cellStyle name="Normal 5 26 3 16 3" xfId="37396" xr:uid="{00000000-0005-0000-0000-00000F920000}"/>
    <cellStyle name="Normal 5 26 3 16 4" xfId="37397" xr:uid="{00000000-0005-0000-0000-000010920000}"/>
    <cellStyle name="Normal 5 26 3 16 5" xfId="37398" xr:uid="{00000000-0005-0000-0000-000011920000}"/>
    <cellStyle name="Normal 5 26 3 16 6" xfId="37399" xr:uid="{00000000-0005-0000-0000-000012920000}"/>
    <cellStyle name="Normal 5 26 3 16 7" xfId="37400" xr:uid="{00000000-0005-0000-0000-000013920000}"/>
    <cellStyle name="Normal 5 26 3 16 8" xfId="37401" xr:uid="{00000000-0005-0000-0000-000014920000}"/>
    <cellStyle name="Normal 5 26 3 17" xfId="37402" xr:uid="{00000000-0005-0000-0000-000015920000}"/>
    <cellStyle name="Normal 5 26 3 17 2" xfId="37403" xr:uid="{00000000-0005-0000-0000-000016920000}"/>
    <cellStyle name="Normal 5 26 3 17 3" xfId="37404" xr:uid="{00000000-0005-0000-0000-000017920000}"/>
    <cellStyle name="Normal 5 26 3 17 4" xfId="37405" xr:uid="{00000000-0005-0000-0000-000018920000}"/>
    <cellStyle name="Normal 5 26 3 17 5" xfId="37406" xr:uid="{00000000-0005-0000-0000-000019920000}"/>
    <cellStyle name="Normal 5 26 3 17 6" xfId="37407" xr:uid="{00000000-0005-0000-0000-00001A920000}"/>
    <cellStyle name="Normal 5 26 3 17 7" xfId="37408" xr:uid="{00000000-0005-0000-0000-00001B920000}"/>
    <cellStyle name="Normal 5 26 3 17 8" xfId="37409" xr:uid="{00000000-0005-0000-0000-00001C920000}"/>
    <cellStyle name="Normal 5 26 3 18" xfId="37410" xr:uid="{00000000-0005-0000-0000-00001D920000}"/>
    <cellStyle name="Normal 5 26 3 19" xfId="37411" xr:uid="{00000000-0005-0000-0000-00001E920000}"/>
    <cellStyle name="Normal 5 26 3 2" xfId="37412" xr:uid="{00000000-0005-0000-0000-00001F920000}"/>
    <cellStyle name="Normal 5 26 3 2 10" xfId="37413" xr:uid="{00000000-0005-0000-0000-000020920000}"/>
    <cellStyle name="Normal 5 26 3 2 11" xfId="37414" xr:uid="{00000000-0005-0000-0000-000021920000}"/>
    <cellStyle name="Normal 5 26 3 2 12" xfId="37415" xr:uid="{00000000-0005-0000-0000-000022920000}"/>
    <cellStyle name="Normal 5 26 3 2 2" xfId="37416" xr:uid="{00000000-0005-0000-0000-000023920000}"/>
    <cellStyle name="Normal 5 26 3 2 2 2" xfId="37417" xr:uid="{00000000-0005-0000-0000-000024920000}"/>
    <cellStyle name="Normal 5 26 3 2 2 3" xfId="37418" xr:uid="{00000000-0005-0000-0000-000025920000}"/>
    <cellStyle name="Normal 5 26 3 2 2 4" xfId="37419" xr:uid="{00000000-0005-0000-0000-000026920000}"/>
    <cellStyle name="Normal 5 26 3 2 2 5" xfId="37420" xr:uid="{00000000-0005-0000-0000-000027920000}"/>
    <cellStyle name="Normal 5 26 3 2 2 6" xfId="37421" xr:uid="{00000000-0005-0000-0000-000028920000}"/>
    <cellStyle name="Normal 5 26 3 2 2 7" xfId="37422" xr:uid="{00000000-0005-0000-0000-000029920000}"/>
    <cellStyle name="Normal 5 26 3 2 2 8" xfId="37423" xr:uid="{00000000-0005-0000-0000-00002A920000}"/>
    <cellStyle name="Normal 5 26 3 2 3" xfId="37424" xr:uid="{00000000-0005-0000-0000-00002B920000}"/>
    <cellStyle name="Normal 5 26 3 2 3 2" xfId="37425" xr:uid="{00000000-0005-0000-0000-00002C920000}"/>
    <cellStyle name="Normal 5 26 3 2 3 3" xfId="37426" xr:uid="{00000000-0005-0000-0000-00002D920000}"/>
    <cellStyle name="Normal 5 26 3 2 3 4" xfId="37427" xr:uid="{00000000-0005-0000-0000-00002E920000}"/>
    <cellStyle name="Normal 5 26 3 2 3 5" xfId="37428" xr:uid="{00000000-0005-0000-0000-00002F920000}"/>
    <cellStyle name="Normal 5 26 3 2 3 6" xfId="37429" xr:uid="{00000000-0005-0000-0000-000030920000}"/>
    <cellStyle name="Normal 5 26 3 2 3 7" xfId="37430" xr:uid="{00000000-0005-0000-0000-000031920000}"/>
    <cellStyle name="Normal 5 26 3 2 3 8" xfId="37431" xr:uid="{00000000-0005-0000-0000-000032920000}"/>
    <cellStyle name="Normal 5 26 3 2 4" xfId="37432" xr:uid="{00000000-0005-0000-0000-000033920000}"/>
    <cellStyle name="Normal 5 26 3 2 4 2" xfId="37433" xr:uid="{00000000-0005-0000-0000-000034920000}"/>
    <cellStyle name="Normal 5 26 3 2 4 3" xfId="37434" xr:uid="{00000000-0005-0000-0000-000035920000}"/>
    <cellStyle name="Normal 5 26 3 2 4 4" xfId="37435" xr:uid="{00000000-0005-0000-0000-000036920000}"/>
    <cellStyle name="Normal 5 26 3 2 4 5" xfId="37436" xr:uid="{00000000-0005-0000-0000-000037920000}"/>
    <cellStyle name="Normal 5 26 3 2 4 6" xfId="37437" xr:uid="{00000000-0005-0000-0000-000038920000}"/>
    <cellStyle name="Normal 5 26 3 2 4 7" xfId="37438" xr:uid="{00000000-0005-0000-0000-000039920000}"/>
    <cellStyle name="Normal 5 26 3 2 4 8" xfId="37439" xr:uid="{00000000-0005-0000-0000-00003A920000}"/>
    <cellStyle name="Normal 5 26 3 2 5" xfId="37440" xr:uid="{00000000-0005-0000-0000-00003B920000}"/>
    <cellStyle name="Normal 5 26 3 2 5 2" xfId="37441" xr:uid="{00000000-0005-0000-0000-00003C920000}"/>
    <cellStyle name="Normal 5 26 3 2 5 3" xfId="37442" xr:uid="{00000000-0005-0000-0000-00003D920000}"/>
    <cellStyle name="Normal 5 26 3 2 5 4" xfId="37443" xr:uid="{00000000-0005-0000-0000-00003E920000}"/>
    <cellStyle name="Normal 5 26 3 2 5 5" xfId="37444" xr:uid="{00000000-0005-0000-0000-00003F920000}"/>
    <cellStyle name="Normal 5 26 3 2 5 6" xfId="37445" xr:uid="{00000000-0005-0000-0000-000040920000}"/>
    <cellStyle name="Normal 5 26 3 2 5 7" xfId="37446" xr:uid="{00000000-0005-0000-0000-000041920000}"/>
    <cellStyle name="Normal 5 26 3 2 5 8" xfId="37447" xr:uid="{00000000-0005-0000-0000-000042920000}"/>
    <cellStyle name="Normal 5 26 3 2 6" xfId="37448" xr:uid="{00000000-0005-0000-0000-000043920000}"/>
    <cellStyle name="Normal 5 26 3 2 7" xfId="37449" xr:uid="{00000000-0005-0000-0000-000044920000}"/>
    <cellStyle name="Normal 5 26 3 2 8" xfId="37450" xr:uid="{00000000-0005-0000-0000-000045920000}"/>
    <cellStyle name="Normal 5 26 3 2 9" xfId="37451" xr:uid="{00000000-0005-0000-0000-000046920000}"/>
    <cellStyle name="Normal 5 26 3 20" xfId="37452" xr:uid="{00000000-0005-0000-0000-000047920000}"/>
    <cellStyle name="Normal 5 26 3 21" xfId="37453" xr:uid="{00000000-0005-0000-0000-000048920000}"/>
    <cellStyle name="Normal 5 26 3 22" xfId="37454" xr:uid="{00000000-0005-0000-0000-000049920000}"/>
    <cellStyle name="Normal 5 26 3 23" xfId="37455" xr:uid="{00000000-0005-0000-0000-00004A920000}"/>
    <cellStyle name="Normal 5 26 3 24" xfId="37456" xr:uid="{00000000-0005-0000-0000-00004B920000}"/>
    <cellStyle name="Normal 5 26 3 3" xfId="37457" xr:uid="{00000000-0005-0000-0000-00004C920000}"/>
    <cellStyle name="Normal 5 26 3 3 10" xfId="37458" xr:uid="{00000000-0005-0000-0000-00004D920000}"/>
    <cellStyle name="Normal 5 26 3 3 11" xfId="37459" xr:uid="{00000000-0005-0000-0000-00004E920000}"/>
    <cellStyle name="Normal 5 26 3 3 12" xfId="37460" xr:uid="{00000000-0005-0000-0000-00004F920000}"/>
    <cellStyle name="Normal 5 26 3 3 2" xfId="37461" xr:uid="{00000000-0005-0000-0000-000050920000}"/>
    <cellStyle name="Normal 5 26 3 3 2 2" xfId="37462" xr:uid="{00000000-0005-0000-0000-000051920000}"/>
    <cellStyle name="Normal 5 26 3 3 2 3" xfId="37463" xr:uid="{00000000-0005-0000-0000-000052920000}"/>
    <cellStyle name="Normal 5 26 3 3 2 4" xfId="37464" xr:uid="{00000000-0005-0000-0000-000053920000}"/>
    <cellStyle name="Normal 5 26 3 3 2 5" xfId="37465" xr:uid="{00000000-0005-0000-0000-000054920000}"/>
    <cellStyle name="Normal 5 26 3 3 2 6" xfId="37466" xr:uid="{00000000-0005-0000-0000-000055920000}"/>
    <cellStyle name="Normal 5 26 3 3 2 7" xfId="37467" xr:uid="{00000000-0005-0000-0000-000056920000}"/>
    <cellStyle name="Normal 5 26 3 3 2 8" xfId="37468" xr:uid="{00000000-0005-0000-0000-000057920000}"/>
    <cellStyle name="Normal 5 26 3 3 3" xfId="37469" xr:uid="{00000000-0005-0000-0000-000058920000}"/>
    <cellStyle name="Normal 5 26 3 3 3 2" xfId="37470" xr:uid="{00000000-0005-0000-0000-000059920000}"/>
    <cellStyle name="Normal 5 26 3 3 3 3" xfId="37471" xr:uid="{00000000-0005-0000-0000-00005A920000}"/>
    <cellStyle name="Normal 5 26 3 3 3 4" xfId="37472" xr:uid="{00000000-0005-0000-0000-00005B920000}"/>
    <cellStyle name="Normal 5 26 3 3 3 5" xfId="37473" xr:uid="{00000000-0005-0000-0000-00005C920000}"/>
    <cellStyle name="Normal 5 26 3 3 3 6" xfId="37474" xr:uid="{00000000-0005-0000-0000-00005D920000}"/>
    <cellStyle name="Normal 5 26 3 3 3 7" xfId="37475" xr:uid="{00000000-0005-0000-0000-00005E920000}"/>
    <cellStyle name="Normal 5 26 3 3 3 8" xfId="37476" xr:uid="{00000000-0005-0000-0000-00005F920000}"/>
    <cellStyle name="Normal 5 26 3 3 4" xfId="37477" xr:uid="{00000000-0005-0000-0000-000060920000}"/>
    <cellStyle name="Normal 5 26 3 3 4 2" xfId="37478" xr:uid="{00000000-0005-0000-0000-000061920000}"/>
    <cellStyle name="Normal 5 26 3 3 4 3" xfId="37479" xr:uid="{00000000-0005-0000-0000-000062920000}"/>
    <cellStyle name="Normal 5 26 3 3 4 4" xfId="37480" xr:uid="{00000000-0005-0000-0000-000063920000}"/>
    <cellStyle name="Normal 5 26 3 3 4 5" xfId="37481" xr:uid="{00000000-0005-0000-0000-000064920000}"/>
    <cellStyle name="Normal 5 26 3 3 4 6" xfId="37482" xr:uid="{00000000-0005-0000-0000-000065920000}"/>
    <cellStyle name="Normal 5 26 3 3 4 7" xfId="37483" xr:uid="{00000000-0005-0000-0000-000066920000}"/>
    <cellStyle name="Normal 5 26 3 3 4 8" xfId="37484" xr:uid="{00000000-0005-0000-0000-000067920000}"/>
    <cellStyle name="Normal 5 26 3 3 5" xfId="37485" xr:uid="{00000000-0005-0000-0000-000068920000}"/>
    <cellStyle name="Normal 5 26 3 3 5 2" xfId="37486" xr:uid="{00000000-0005-0000-0000-000069920000}"/>
    <cellStyle name="Normal 5 26 3 3 5 3" xfId="37487" xr:uid="{00000000-0005-0000-0000-00006A920000}"/>
    <cellStyle name="Normal 5 26 3 3 5 4" xfId="37488" xr:uid="{00000000-0005-0000-0000-00006B920000}"/>
    <cellStyle name="Normal 5 26 3 3 5 5" xfId="37489" xr:uid="{00000000-0005-0000-0000-00006C920000}"/>
    <cellStyle name="Normal 5 26 3 3 5 6" xfId="37490" xr:uid="{00000000-0005-0000-0000-00006D920000}"/>
    <cellStyle name="Normal 5 26 3 3 5 7" xfId="37491" xr:uid="{00000000-0005-0000-0000-00006E920000}"/>
    <cellStyle name="Normal 5 26 3 3 5 8" xfId="37492" xr:uid="{00000000-0005-0000-0000-00006F920000}"/>
    <cellStyle name="Normal 5 26 3 3 6" xfId="37493" xr:uid="{00000000-0005-0000-0000-000070920000}"/>
    <cellStyle name="Normal 5 26 3 3 7" xfId="37494" xr:uid="{00000000-0005-0000-0000-000071920000}"/>
    <cellStyle name="Normal 5 26 3 3 8" xfId="37495" xr:uid="{00000000-0005-0000-0000-000072920000}"/>
    <cellStyle name="Normal 5 26 3 3 9" xfId="37496" xr:uid="{00000000-0005-0000-0000-000073920000}"/>
    <cellStyle name="Normal 5 26 3 4" xfId="37497" xr:uid="{00000000-0005-0000-0000-000074920000}"/>
    <cellStyle name="Normal 5 26 3 4 10" xfId="37498" xr:uid="{00000000-0005-0000-0000-000075920000}"/>
    <cellStyle name="Normal 5 26 3 4 11" xfId="37499" xr:uid="{00000000-0005-0000-0000-000076920000}"/>
    <cellStyle name="Normal 5 26 3 4 12" xfId="37500" xr:uid="{00000000-0005-0000-0000-000077920000}"/>
    <cellStyle name="Normal 5 26 3 4 2" xfId="37501" xr:uid="{00000000-0005-0000-0000-000078920000}"/>
    <cellStyle name="Normal 5 26 3 4 2 2" xfId="37502" xr:uid="{00000000-0005-0000-0000-000079920000}"/>
    <cellStyle name="Normal 5 26 3 4 2 3" xfId="37503" xr:uid="{00000000-0005-0000-0000-00007A920000}"/>
    <cellStyle name="Normal 5 26 3 4 2 4" xfId="37504" xr:uid="{00000000-0005-0000-0000-00007B920000}"/>
    <cellStyle name="Normal 5 26 3 4 2 5" xfId="37505" xr:uid="{00000000-0005-0000-0000-00007C920000}"/>
    <cellStyle name="Normal 5 26 3 4 2 6" xfId="37506" xr:uid="{00000000-0005-0000-0000-00007D920000}"/>
    <cellStyle name="Normal 5 26 3 4 2 7" xfId="37507" xr:uid="{00000000-0005-0000-0000-00007E920000}"/>
    <cellStyle name="Normal 5 26 3 4 2 8" xfId="37508" xr:uid="{00000000-0005-0000-0000-00007F920000}"/>
    <cellStyle name="Normal 5 26 3 4 3" xfId="37509" xr:uid="{00000000-0005-0000-0000-000080920000}"/>
    <cellStyle name="Normal 5 26 3 4 3 2" xfId="37510" xr:uid="{00000000-0005-0000-0000-000081920000}"/>
    <cellStyle name="Normal 5 26 3 4 3 3" xfId="37511" xr:uid="{00000000-0005-0000-0000-000082920000}"/>
    <cellStyle name="Normal 5 26 3 4 3 4" xfId="37512" xr:uid="{00000000-0005-0000-0000-000083920000}"/>
    <cellStyle name="Normal 5 26 3 4 3 5" xfId="37513" xr:uid="{00000000-0005-0000-0000-000084920000}"/>
    <cellStyle name="Normal 5 26 3 4 3 6" xfId="37514" xr:uid="{00000000-0005-0000-0000-000085920000}"/>
    <cellStyle name="Normal 5 26 3 4 3 7" xfId="37515" xr:uid="{00000000-0005-0000-0000-000086920000}"/>
    <cellStyle name="Normal 5 26 3 4 3 8" xfId="37516" xr:uid="{00000000-0005-0000-0000-000087920000}"/>
    <cellStyle name="Normal 5 26 3 4 4" xfId="37517" xr:uid="{00000000-0005-0000-0000-000088920000}"/>
    <cellStyle name="Normal 5 26 3 4 4 2" xfId="37518" xr:uid="{00000000-0005-0000-0000-000089920000}"/>
    <cellStyle name="Normal 5 26 3 4 4 3" xfId="37519" xr:uid="{00000000-0005-0000-0000-00008A920000}"/>
    <cellStyle name="Normal 5 26 3 4 4 4" xfId="37520" xr:uid="{00000000-0005-0000-0000-00008B920000}"/>
    <cellStyle name="Normal 5 26 3 4 4 5" xfId="37521" xr:uid="{00000000-0005-0000-0000-00008C920000}"/>
    <cellStyle name="Normal 5 26 3 4 4 6" xfId="37522" xr:uid="{00000000-0005-0000-0000-00008D920000}"/>
    <cellStyle name="Normal 5 26 3 4 4 7" xfId="37523" xr:uid="{00000000-0005-0000-0000-00008E920000}"/>
    <cellStyle name="Normal 5 26 3 4 4 8" xfId="37524" xr:uid="{00000000-0005-0000-0000-00008F920000}"/>
    <cellStyle name="Normal 5 26 3 4 5" xfId="37525" xr:uid="{00000000-0005-0000-0000-000090920000}"/>
    <cellStyle name="Normal 5 26 3 4 5 2" xfId="37526" xr:uid="{00000000-0005-0000-0000-000091920000}"/>
    <cellStyle name="Normal 5 26 3 4 5 3" xfId="37527" xr:uid="{00000000-0005-0000-0000-000092920000}"/>
    <cellStyle name="Normal 5 26 3 4 5 4" xfId="37528" xr:uid="{00000000-0005-0000-0000-000093920000}"/>
    <cellStyle name="Normal 5 26 3 4 5 5" xfId="37529" xr:uid="{00000000-0005-0000-0000-000094920000}"/>
    <cellStyle name="Normal 5 26 3 4 5 6" xfId="37530" xr:uid="{00000000-0005-0000-0000-000095920000}"/>
    <cellStyle name="Normal 5 26 3 4 5 7" xfId="37531" xr:uid="{00000000-0005-0000-0000-000096920000}"/>
    <cellStyle name="Normal 5 26 3 4 5 8" xfId="37532" xr:uid="{00000000-0005-0000-0000-000097920000}"/>
    <cellStyle name="Normal 5 26 3 4 6" xfId="37533" xr:uid="{00000000-0005-0000-0000-000098920000}"/>
    <cellStyle name="Normal 5 26 3 4 7" xfId="37534" xr:uid="{00000000-0005-0000-0000-000099920000}"/>
    <cellStyle name="Normal 5 26 3 4 8" xfId="37535" xr:uid="{00000000-0005-0000-0000-00009A920000}"/>
    <cellStyle name="Normal 5 26 3 4 9" xfId="37536" xr:uid="{00000000-0005-0000-0000-00009B920000}"/>
    <cellStyle name="Normal 5 26 3 5" xfId="37537" xr:uid="{00000000-0005-0000-0000-00009C920000}"/>
    <cellStyle name="Normal 5 26 3 5 10" xfId="37538" xr:uid="{00000000-0005-0000-0000-00009D920000}"/>
    <cellStyle name="Normal 5 26 3 5 11" xfId="37539" xr:uid="{00000000-0005-0000-0000-00009E920000}"/>
    <cellStyle name="Normal 5 26 3 5 12" xfId="37540" xr:uid="{00000000-0005-0000-0000-00009F920000}"/>
    <cellStyle name="Normal 5 26 3 5 2" xfId="37541" xr:uid="{00000000-0005-0000-0000-0000A0920000}"/>
    <cellStyle name="Normal 5 26 3 5 2 2" xfId="37542" xr:uid="{00000000-0005-0000-0000-0000A1920000}"/>
    <cellStyle name="Normal 5 26 3 5 2 3" xfId="37543" xr:uid="{00000000-0005-0000-0000-0000A2920000}"/>
    <cellStyle name="Normal 5 26 3 5 2 4" xfId="37544" xr:uid="{00000000-0005-0000-0000-0000A3920000}"/>
    <cellStyle name="Normal 5 26 3 5 2 5" xfId="37545" xr:uid="{00000000-0005-0000-0000-0000A4920000}"/>
    <cellStyle name="Normal 5 26 3 5 2 6" xfId="37546" xr:uid="{00000000-0005-0000-0000-0000A5920000}"/>
    <cellStyle name="Normal 5 26 3 5 2 7" xfId="37547" xr:uid="{00000000-0005-0000-0000-0000A6920000}"/>
    <cellStyle name="Normal 5 26 3 5 2 8" xfId="37548" xr:uid="{00000000-0005-0000-0000-0000A7920000}"/>
    <cellStyle name="Normal 5 26 3 5 3" xfId="37549" xr:uid="{00000000-0005-0000-0000-0000A8920000}"/>
    <cellStyle name="Normal 5 26 3 5 3 2" xfId="37550" xr:uid="{00000000-0005-0000-0000-0000A9920000}"/>
    <cellStyle name="Normal 5 26 3 5 3 3" xfId="37551" xr:uid="{00000000-0005-0000-0000-0000AA920000}"/>
    <cellStyle name="Normal 5 26 3 5 3 4" xfId="37552" xr:uid="{00000000-0005-0000-0000-0000AB920000}"/>
    <cellStyle name="Normal 5 26 3 5 3 5" xfId="37553" xr:uid="{00000000-0005-0000-0000-0000AC920000}"/>
    <cellStyle name="Normal 5 26 3 5 3 6" xfId="37554" xr:uid="{00000000-0005-0000-0000-0000AD920000}"/>
    <cellStyle name="Normal 5 26 3 5 3 7" xfId="37555" xr:uid="{00000000-0005-0000-0000-0000AE920000}"/>
    <cellStyle name="Normal 5 26 3 5 3 8" xfId="37556" xr:uid="{00000000-0005-0000-0000-0000AF920000}"/>
    <cellStyle name="Normal 5 26 3 5 4" xfId="37557" xr:uid="{00000000-0005-0000-0000-0000B0920000}"/>
    <cellStyle name="Normal 5 26 3 5 4 2" xfId="37558" xr:uid="{00000000-0005-0000-0000-0000B1920000}"/>
    <cellStyle name="Normal 5 26 3 5 4 3" xfId="37559" xr:uid="{00000000-0005-0000-0000-0000B2920000}"/>
    <cellStyle name="Normal 5 26 3 5 4 4" xfId="37560" xr:uid="{00000000-0005-0000-0000-0000B3920000}"/>
    <cellStyle name="Normal 5 26 3 5 4 5" xfId="37561" xr:uid="{00000000-0005-0000-0000-0000B4920000}"/>
    <cellStyle name="Normal 5 26 3 5 4 6" xfId="37562" xr:uid="{00000000-0005-0000-0000-0000B5920000}"/>
    <cellStyle name="Normal 5 26 3 5 4 7" xfId="37563" xr:uid="{00000000-0005-0000-0000-0000B6920000}"/>
    <cellStyle name="Normal 5 26 3 5 4 8" xfId="37564" xr:uid="{00000000-0005-0000-0000-0000B7920000}"/>
    <cellStyle name="Normal 5 26 3 5 5" xfId="37565" xr:uid="{00000000-0005-0000-0000-0000B8920000}"/>
    <cellStyle name="Normal 5 26 3 5 5 2" xfId="37566" xr:uid="{00000000-0005-0000-0000-0000B9920000}"/>
    <cellStyle name="Normal 5 26 3 5 5 3" xfId="37567" xr:uid="{00000000-0005-0000-0000-0000BA920000}"/>
    <cellStyle name="Normal 5 26 3 5 5 4" xfId="37568" xr:uid="{00000000-0005-0000-0000-0000BB920000}"/>
    <cellStyle name="Normal 5 26 3 5 5 5" xfId="37569" xr:uid="{00000000-0005-0000-0000-0000BC920000}"/>
    <cellStyle name="Normal 5 26 3 5 5 6" xfId="37570" xr:uid="{00000000-0005-0000-0000-0000BD920000}"/>
    <cellStyle name="Normal 5 26 3 5 5 7" xfId="37571" xr:uid="{00000000-0005-0000-0000-0000BE920000}"/>
    <cellStyle name="Normal 5 26 3 5 5 8" xfId="37572" xr:uid="{00000000-0005-0000-0000-0000BF920000}"/>
    <cellStyle name="Normal 5 26 3 5 6" xfId="37573" xr:uid="{00000000-0005-0000-0000-0000C0920000}"/>
    <cellStyle name="Normal 5 26 3 5 7" xfId="37574" xr:uid="{00000000-0005-0000-0000-0000C1920000}"/>
    <cellStyle name="Normal 5 26 3 5 8" xfId="37575" xr:uid="{00000000-0005-0000-0000-0000C2920000}"/>
    <cellStyle name="Normal 5 26 3 5 9" xfId="37576" xr:uid="{00000000-0005-0000-0000-0000C3920000}"/>
    <cellStyle name="Normal 5 26 3 6" xfId="37577" xr:uid="{00000000-0005-0000-0000-0000C4920000}"/>
    <cellStyle name="Normal 5 26 3 6 10" xfId="37578" xr:uid="{00000000-0005-0000-0000-0000C5920000}"/>
    <cellStyle name="Normal 5 26 3 6 11" xfId="37579" xr:uid="{00000000-0005-0000-0000-0000C6920000}"/>
    <cellStyle name="Normal 5 26 3 6 12" xfId="37580" xr:uid="{00000000-0005-0000-0000-0000C7920000}"/>
    <cellStyle name="Normal 5 26 3 6 2" xfId="37581" xr:uid="{00000000-0005-0000-0000-0000C8920000}"/>
    <cellStyle name="Normal 5 26 3 6 2 2" xfId="37582" xr:uid="{00000000-0005-0000-0000-0000C9920000}"/>
    <cellStyle name="Normal 5 26 3 6 2 3" xfId="37583" xr:uid="{00000000-0005-0000-0000-0000CA920000}"/>
    <cellStyle name="Normal 5 26 3 6 2 4" xfId="37584" xr:uid="{00000000-0005-0000-0000-0000CB920000}"/>
    <cellStyle name="Normal 5 26 3 6 2 5" xfId="37585" xr:uid="{00000000-0005-0000-0000-0000CC920000}"/>
    <cellStyle name="Normal 5 26 3 6 2 6" xfId="37586" xr:uid="{00000000-0005-0000-0000-0000CD920000}"/>
    <cellStyle name="Normal 5 26 3 6 2 7" xfId="37587" xr:uid="{00000000-0005-0000-0000-0000CE920000}"/>
    <cellStyle name="Normal 5 26 3 6 2 8" xfId="37588" xr:uid="{00000000-0005-0000-0000-0000CF920000}"/>
    <cellStyle name="Normal 5 26 3 6 3" xfId="37589" xr:uid="{00000000-0005-0000-0000-0000D0920000}"/>
    <cellStyle name="Normal 5 26 3 6 3 2" xfId="37590" xr:uid="{00000000-0005-0000-0000-0000D1920000}"/>
    <cellStyle name="Normal 5 26 3 6 3 3" xfId="37591" xr:uid="{00000000-0005-0000-0000-0000D2920000}"/>
    <cellStyle name="Normal 5 26 3 6 3 4" xfId="37592" xr:uid="{00000000-0005-0000-0000-0000D3920000}"/>
    <cellStyle name="Normal 5 26 3 6 3 5" xfId="37593" xr:uid="{00000000-0005-0000-0000-0000D4920000}"/>
    <cellStyle name="Normal 5 26 3 6 3 6" xfId="37594" xr:uid="{00000000-0005-0000-0000-0000D5920000}"/>
    <cellStyle name="Normal 5 26 3 6 3 7" xfId="37595" xr:uid="{00000000-0005-0000-0000-0000D6920000}"/>
    <cellStyle name="Normal 5 26 3 6 3 8" xfId="37596" xr:uid="{00000000-0005-0000-0000-0000D7920000}"/>
    <cellStyle name="Normal 5 26 3 6 4" xfId="37597" xr:uid="{00000000-0005-0000-0000-0000D8920000}"/>
    <cellStyle name="Normal 5 26 3 6 4 2" xfId="37598" xr:uid="{00000000-0005-0000-0000-0000D9920000}"/>
    <cellStyle name="Normal 5 26 3 6 4 3" xfId="37599" xr:uid="{00000000-0005-0000-0000-0000DA920000}"/>
    <cellStyle name="Normal 5 26 3 6 4 4" xfId="37600" xr:uid="{00000000-0005-0000-0000-0000DB920000}"/>
    <cellStyle name="Normal 5 26 3 6 4 5" xfId="37601" xr:uid="{00000000-0005-0000-0000-0000DC920000}"/>
    <cellStyle name="Normal 5 26 3 6 4 6" xfId="37602" xr:uid="{00000000-0005-0000-0000-0000DD920000}"/>
    <cellStyle name="Normal 5 26 3 6 4 7" xfId="37603" xr:uid="{00000000-0005-0000-0000-0000DE920000}"/>
    <cellStyle name="Normal 5 26 3 6 4 8" xfId="37604" xr:uid="{00000000-0005-0000-0000-0000DF920000}"/>
    <cellStyle name="Normal 5 26 3 6 5" xfId="37605" xr:uid="{00000000-0005-0000-0000-0000E0920000}"/>
    <cellStyle name="Normal 5 26 3 6 5 2" xfId="37606" xr:uid="{00000000-0005-0000-0000-0000E1920000}"/>
    <cellStyle name="Normal 5 26 3 6 5 3" xfId="37607" xr:uid="{00000000-0005-0000-0000-0000E2920000}"/>
    <cellStyle name="Normal 5 26 3 6 5 4" xfId="37608" xr:uid="{00000000-0005-0000-0000-0000E3920000}"/>
    <cellStyle name="Normal 5 26 3 6 5 5" xfId="37609" xr:uid="{00000000-0005-0000-0000-0000E4920000}"/>
    <cellStyle name="Normal 5 26 3 6 5 6" xfId="37610" xr:uid="{00000000-0005-0000-0000-0000E5920000}"/>
    <cellStyle name="Normal 5 26 3 6 5 7" xfId="37611" xr:uid="{00000000-0005-0000-0000-0000E6920000}"/>
    <cellStyle name="Normal 5 26 3 6 5 8" xfId="37612" xr:uid="{00000000-0005-0000-0000-0000E7920000}"/>
    <cellStyle name="Normal 5 26 3 6 6" xfId="37613" xr:uid="{00000000-0005-0000-0000-0000E8920000}"/>
    <cellStyle name="Normal 5 26 3 6 7" xfId="37614" xr:uid="{00000000-0005-0000-0000-0000E9920000}"/>
    <cellStyle name="Normal 5 26 3 6 8" xfId="37615" xr:uid="{00000000-0005-0000-0000-0000EA920000}"/>
    <cellStyle name="Normal 5 26 3 6 9" xfId="37616" xr:uid="{00000000-0005-0000-0000-0000EB920000}"/>
    <cellStyle name="Normal 5 26 3 7" xfId="37617" xr:uid="{00000000-0005-0000-0000-0000EC920000}"/>
    <cellStyle name="Normal 5 26 3 7 10" xfId="37618" xr:uid="{00000000-0005-0000-0000-0000ED920000}"/>
    <cellStyle name="Normal 5 26 3 7 11" xfId="37619" xr:uid="{00000000-0005-0000-0000-0000EE920000}"/>
    <cellStyle name="Normal 5 26 3 7 12" xfId="37620" xr:uid="{00000000-0005-0000-0000-0000EF920000}"/>
    <cellStyle name="Normal 5 26 3 7 2" xfId="37621" xr:uid="{00000000-0005-0000-0000-0000F0920000}"/>
    <cellStyle name="Normal 5 26 3 7 2 2" xfId="37622" xr:uid="{00000000-0005-0000-0000-0000F1920000}"/>
    <cellStyle name="Normal 5 26 3 7 2 3" xfId="37623" xr:uid="{00000000-0005-0000-0000-0000F2920000}"/>
    <cellStyle name="Normal 5 26 3 7 2 4" xfId="37624" xr:uid="{00000000-0005-0000-0000-0000F3920000}"/>
    <cellStyle name="Normal 5 26 3 7 2 5" xfId="37625" xr:uid="{00000000-0005-0000-0000-0000F4920000}"/>
    <cellStyle name="Normal 5 26 3 7 2 6" xfId="37626" xr:uid="{00000000-0005-0000-0000-0000F5920000}"/>
    <cellStyle name="Normal 5 26 3 7 2 7" xfId="37627" xr:uid="{00000000-0005-0000-0000-0000F6920000}"/>
    <cellStyle name="Normal 5 26 3 7 2 8" xfId="37628" xr:uid="{00000000-0005-0000-0000-0000F7920000}"/>
    <cellStyle name="Normal 5 26 3 7 3" xfId="37629" xr:uid="{00000000-0005-0000-0000-0000F8920000}"/>
    <cellStyle name="Normal 5 26 3 7 3 2" xfId="37630" xr:uid="{00000000-0005-0000-0000-0000F9920000}"/>
    <cellStyle name="Normal 5 26 3 7 3 3" xfId="37631" xr:uid="{00000000-0005-0000-0000-0000FA920000}"/>
    <cellStyle name="Normal 5 26 3 7 3 4" xfId="37632" xr:uid="{00000000-0005-0000-0000-0000FB920000}"/>
    <cellStyle name="Normal 5 26 3 7 3 5" xfId="37633" xr:uid="{00000000-0005-0000-0000-0000FC920000}"/>
    <cellStyle name="Normal 5 26 3 7 3 6" xfId="37634" xr:uid="{00000000-0005-0000-0000-0000FD920000}"/>
    <cellStyle name="Normal 5 26 3 7 3 7" xfId="37635" xr:uid="{00000000-0005-0000-0000-0000FE920000}"/>
    <cellStyle name="Normal 5 26 3 7 3 8" xfId="37636" xr:uid="{00000000-0005-0000-0000-0000FF920000}"/>
    <cellStyle name="Normal 5 26 3 7 4" xfId="37637" xr:uid="{00000000-0005-0000-0000-000000930000}"/>
    <cellStyle name="Normal 5 26 3 7 4 2" xfId="37638" xr:uid="{00000000-0005-0000-0000-000001930000}"/>
    <cellStyle name="Normal 5 26 3 7 4 3" xfId="37639" xr:uid="{00000000-0005-0000-0000-000002930000}"/>
    <cellStyle name="Normal 5 26 3 7 4 4" xfId="37640" xr:uid="{00000000-0005-0000-0000-000003930000}"/>
    <cellStyle name="Normal 5 26 3 7 4 5" xfId="37641" xr:uid="{00000000-0005-0000-0000-000004930000}"/>
    <cellStyle name="Normal 5 26 3 7 4 6" xfId="37642" xr:uid="{00000000-0005-0000-0000-000005930000}"/>
    <cellStyle name="Normal 5 26 3 7 4 7" xfId="37643" xr:uid="{00000000-0005-0000-0000-000006930000}"/>
    <cellStyle name="Normal 5 26 3 7 4 8" xfId="37644" xr:uid="{00000000-0005-0000-0000-000007930000}"/>
    <cellStyle name="Normal 5 26 3 7 5" xfId="37645" xr:uid="{00000000-0005-0000-0000-000008930000}"/>
    <cellStyle name="Normal 5 26 3 7 5 2" xfId="37646" xr:uid="{00000000-0005-0000-0000-000009930000}"/>
    <cellStyle name="Normal 5 26 3 7 5 3" xfId="37647" xr:uid="{00000000-0005-0000-0000-00000A930000}"/>
    <cellStyle name="Normal 5 26 3 7 5 4" xfId="37648" xr:uid="{00000000-0005-0000-0000-00000B930000}"/>
    <cellStyle name="Normal 5 26 3 7 5 5" xfId="37649" xr:uid="{00000000-0005-0000-0000-00000C930000}"/>
    <cellStyle name="Normal 5 26 3 7 5 6" xfId="37650" xr:uid="{00000000-0005-0000-0000-00000D930000}"/>
    <cellStyle name="Normal 5 26 3 7 5 7" xfId="37651" xr:uid="{00000000-0005-0000-0000-00000E930000}"/>
    <cellStyle name="Normal 5 26 3 7 5 8" xfId="37652" xr:uid="{00000000-0005-0000-0000-00000F930000}"/>
    <cellStyle name="Normal 5 26 3 7 6" xfId="37653" xr:uid="{00000000-0005-0000-0000-000010930000}"/>
    <cellStyle name="Normal 5 26 3 7 7" xfId="37654" xr:uid="{00000000-0005-0000-0000-000011930000}"/>
    <cellStyle name="Normal 5 26 3 7 8" xfId="37655" xr:uid="{00000000-0005-0000-0000-000012930000}"/>
    <cellStyle name="Normal 5 26 3 7 9" xfId="37656" xr:uid="{00000000-0005-0000-0000-000013930000}"/>
    <cellStyle name="Normal 5 26 3 8" xfId="37657" xr:uid="{00000000-0005-0000-0000-000014930000}"/>
    <cellStyle name="Normal 5 26 3 8 10" xfId="37658" xr:uid="{00000000-0005-0000-0000-000015930000}"/>
    <cellStyle name="Normal 5 26 3 8 11" xfId="37659" xr:uid="{00000000-0005-0000-0000-000016930000}"/>
    <cellStyle name="Normal 5 26 3 8 12" xfId="37660" xr:uid="{00000000-0005-0000-0000-000017930000}"/>
    <cellStyle name="Normal 5 26 3 8 2" xfId="37661" xr:uid="{00000000-0005-0000-0000-000018930000}"/>
    <cellStyle name="Normal 5 26 3 8 2 2" xfId="37662" xr:uid="{00000000-0005-0000-0000-000019930000}"/>
    <cellStyle name="Normal 5 26 3 8 2 3" xfId="37663" xr:uid="{00000000-0005-0000-0000-00001A930000}"/>
    <cellStyle name="Normal 5 26 3 8 2 4" xfId="37664" xr:uid="{00000000-0005-0000-0000-00001B930000}"/>
    <cellStyle name="Normal 5 26 3 8 2 5" xfId="37665" xr:uid="{00000000-0005-0000-0000-00001C930000}"/>
    <cellStyle name="Normal 5 26 3 8 2 6" xfId="37666" xr:uid="{00000000-0005-0000-0000-00001D930000}"/>
    <cellStyle name="Normal 5 26 3 8 2 7" xfId="37667" xr:uid="{00000000-0005-0000-0000-00001E930000}"/>
    <cellStyle name="Normal 5 26 3 8 2 8" xfId="37668" xr:uid="{00000000-0005-0000-0000-00001F930000}"/>
    <cellStyle name="Normal 5 26 3 8 3" xfId="37669" xr:uid="{00000000-0005-0000-0000-000020930000}"/>
    <cellStyle name="Normal 5 26 3 8 3 2" xfId="37670" xr:uid="{00000000-0005-0000-0000-000021930000}"/>
    <cellStyle name="Normal 5 26 3 8 3 3" xfId="37671" xr:uid="{00000000-0005-0000-0000-000022930000}"/>
    <cellStyle name="Normal 5 26 3 8 3 4" xfId="37672" xr:uid="{00000000-0005-0000-0000-000023930000}"/>
    <cellStyle name="Normal 5 26 3 8 3 5" xfId="37673" xr:uid="{00000000-0005-0000-0000-000024930000}"/>
    <cellStyle name="Normal 5 26 3 8 3 6" xfId="37674" xr:uid="{00000000-0005-0000-0000-000025930000}"/>
    <cellStyle name="Normal 5 26 3 8 3 7" xfId="37675" xr:uid="{00000000-0005-0000-0000-000026930000}"/>
    <cellStyle name="Normal 5 26 3 8 3 8" xfId="37676" xr:uid="{00000000-0005-0000-0000-000027930000}"/>
    <cellStyle name="Normal 5 26 3 8 4" xfId="37677" xr:uid="{00000000-0005-0000-0000-000028930000}"/>
    <cellStyle name="Normal 5 26 3 8 4 2" xfId="37678" xr:uid="{00000000-0005-0000-0000-000029930000}"/>
    <cellStyle name="Normal 5 26 3 8 4 3" xfId="37679" xr:uid="{00000000-0005-0000-0000-00002A930000}"/>
    <cellStyle name="Normal 5 26 3 8 4 4" xfId="37680" xr:uid="{00000000-0005-0000-0000-00002B930000}"/>
    <cellStyle name="Normal 5 26 3 8 4 5" xfId="37681" xr:uid="{00000000-0005-0000-0000-00002C930000}"/>
    <cellStyle name="Normal 5 26 3 8 4 6" xfId="37682" xr:uid="{00000000-0005-0000-0000-00002D930000}"/>
    <cellStyle name="Normal 5 26 3 8 4 7" xfId="37683" xr:uid="{00000000-0005-0000-0000-00002E930000}"/>
    <cellStyle name="Normal 5 26 3 8 4 8" xfId="37684" xr:uid="{00000000-0005-0000-0000-00002F930000}"/>
    <cellStyle name="Normal 5 26 3 8 5" xfId="37685" xr:uid="{00000000-0005-0000-0000-000030930000}"/>
    <cellStyle name="Normal 5 26 3 8 5 2" xfId="37686" xr:uid="{00000000-0005-0000-0000-000031930000}"/>
    <cellStyle name="Normal 5 26 3 8 5 3" xfId="37687" xr:uid="{00000000-0005-0000-0000-000032930000}"/>
    <cellStyle name="Normal 5 26 3 8 5 4" xfId="37688" xr:uid="{00000000-0005-0000-0000-000033930000}"/>
    <cellStyle name="Normal 5 26 3 8 5 5" xfId="37689" xr:uid="{00000000-0005-0000-0000-000034930000}"/>
    <cellStyle name="Normal 5 26 3 8 5 6" xfId="37690" xr:uid="{00000000-0005-0000-0000-000035930000}"/>
    <cellStyle name="Normal 5 26 3 8 5 7" xfId="37691" xr:uid="{00000000-0005-0000-0000-000036930000}"/>
    <cellStyle name="Normal 5 26 3 8 5 8" xfId="37692" xr:uid="{00000000-0005-0000-0000-000037930000}"/>
    <cellStyle name="Normal 5 26 3 8 6" xfId="37693" xr:uid="{00000000-0005-0000-0000-000038930000}"/>
    <cellStyle name="Normal 5 26 3 8 7" xfId="37694" xr:uid="{00000000-0005-0000-0000-000039930000}"/>
    <cellStyle name="Normal 5 26 3 8 8" xfId="37695" xr:uid="{00000000-0005-0000-0000-00003A930000}"/>
    <cellStyle name="Normal 5 26 3 8 9" xfId="37696" xr:uid="{00000000-0005-0000-0000-00003B930000}"/>
    <cellStyle name="Normal 5 26 3 9" xfId="37697" xr:uid="{00000000-0005-0000-0000-00003C930000}"/>
    <cellStyle name="Normal 5 26 3 9 10" xfId="37698" xr:uid="{00000000-0005-0000-0000-00003D930000}"/>
    <cellStyle name="Normal 5 26 3 9 11" xfId="37699" xr:uid="{00000000-0005-0000-0000-00003E930000}"/>
    <cellStyle name="Normal 5 26 3 9 12" xfId="37700" xr:uid="{00000000-0005-0000-0000-00003F930000}"/>
    <cellStyle name="Normal 5 26 3 9 2" xfId="37701" xr:uid="{00000000-0005-0000-0000-000040930000}"/>
    <cellStyle name="Normal 5 26 3 9 2 2" xfId="37702" xr:uid="{00000000-0005-0000-0000-000041930000}"/>
    <cellStyle name="Normal 5 26 3 9 2 3" xfId="37703" xr:uid="{00000000-0005-0000-0000-000042930000}"/>
    <cellStyle name="Normal 5 26 3 9 2 4" xfId="37704" xr:uid="{00000000-0005-0000-0000-000043930000}"/>
    <cellStyle name="Normal 5 26 3 9 2 5" xfId="37705" xr:uid="{00000000-0005-0000-0000-000044930000}"/>
    <cellStyle name="Normal 5 26 3 9 2 6" xfId="37706" xr:uid="{00000000-0005-0000-0000-000045930000}"/>
    <cellStyle name="Normal 5 26 3 9 2 7" xfId="37707" xr:uid="{00000000-0005-0000-0000-000046930000}"/>
    <cellStyle name="Normal 5 26 3 9 2 8" xfId="37708" xr:uid="{00000000-0005-0000-0000-000047930000}"/>
    <cellStyle name="Normal 5 26 3 9 3" xfId="37709" xr:uid="{00000000-0005-0000-0000-000048930000}"/>
    <cellStyle name="Normal 5 26 3 9 3 2" xfId="37710" xr:uid="{00000000-0005-0000-0000-000049930000}"/>
    <cellStyle name="Normal 5 26 3 9 3 3" xfId="37711" xr:uid="{00000000-0005-0000-0000-00004A930000}"/>
    <cellStyle name="Normal 5 26 3 9 3 4" xfId="37712" xr:uid="{00000000-0005-0000-0000-00004B930000}"/>
    <cellStyle name="Normal 5 26 3 9 3 5" xfId="37713" xr:uid="{00000000-0005-0000-0000-00004C930000}"/>
    <cellStyle name="Normal 5 26 3 9 3 6" xfId="37714" xr:uid="{00000000-0005-0000-0000-00004D930000}"/>
    <cellStyle name="Normal 5 26 3 9 3 7" xfId="37715" xr:uid="{00000000-0005-0000-0000-00004E930000}"/>
    <cellStyle name="Normal 5 26 3 9 3 8" xfId="37716" xr:uid="{00000000-0005-0000-0000-00004F930000}"/>
    <cellStyle name="Normal 5 26 3 9 4" xfId="37717" xr:uid="{00000000-0005-0000-0000-000050930000}"/>
    <cellStyle name="Normal 5 26 3 9 4 2" xfId="37718" xr:uid="{00000000-0005-0000-0000-000051930000}"/>
    <cellStyle name="Normal 5 26 3 9 4 3" xfId="37719" xr:uid="{00000000-0005-0000-0000-000052930000}"/>
    <cellStyle name="Normal 5 26 3 9 4 4" xfId="37720" xr:uid="{00000000-0005-0000-0000-000053930000}"/>
    <cellStyle name="Normal 5 26 3 9 4 5" xfId="37721" xr:uid="{00000000-0005-0000-0000-000054930000}"/>
    <cellStyle name="Normal 5 26 3 9 4 6" xfId="37722" xr:uid="{00000000-0005-0000-0000-000055930000}"/>
    <cellStyle name="Normal 5 26 3 9 4 7" xfId="37723" xr:uid="{00000000-0005-0000-0000-000056930000}"/>
    <cellStyle name="Normal 5 26 3 9 4 8" xfId="37724" xr:uid="{00000000-0005-0000-0000-000057930000}"/>
    <cellStyle name="Normal 5 26 3 9 5" xfId="37725" xr:uid="{00000000-0005-0000-0000-000058930000}"/>
    <cellStyle name="Normal 5 26 3 9 5 2" xfId="37726" xr:uid="{00000000-0005-0000-0000-000059930000}"/>
    <cellStyle name="Normal 5 26 3 9 5 3" xfId="37727" xr:uid="{00000000-0005-0000-0000-00005A930000}"/>
    <cellStyle name="Normal 5 26 3 9 5 4" xfId="37728" xr:uid="{00000000-0005-0000-0000-00005B930000}"/>
    <cellStyle name="Normal 5 26 3 9 5 5" xfId="37729" xr:uid="{00000000-0005-0000-0000-00005C930000}"/>
    <cellStyle name="Normal 5 26 3 9 5 6" xfId="37730" xr:uid="{00000000-0005-0000-0000-00005D930000}"/>
    <cellStyle name="Normal 5 26 3 9 5 7" xfId="37731" xr:uid="{00000000-0005-0000-0000-00005E930000}"/>
    <cellStyle name="Normal 5 26 3 9 5 8" xfId="37732" xr:uid="{00000000-0005-0000-0000-00005F930000}"/>
    <cellStyle name="Normal 5 26 3 9 6" xfId="37733" xr:uid="{00000000-0005-0000-0000-000060930000}"/>
    <cellStyle name="Normal 5 26 3 9 7" xfId="37734" xr:uid="{00000000-0005-0000-0000-000061930000}"/>
    <cellStyle name="Normal 5 26 3 9 8" xfId="37735" xr:uid="{00000000-0005-0000-0000-000062930000}"/>
    <cellStyle name="Normal 5 26 3 9 9" xfId="37736" xr:uid="{00000000-0005-0000-0000-000063930000}"/>
    <cellStyle name="Normal 5 26 4" xfId="37737" xr:uid="{00000000-0005-0000-0000-000064930000}"/>
    <cellStyle name="Normal 5 26 4 10" xfId="37738" xr:uid="{00000000-0005-0000-0000-000065930000}"/>
    <cellStyle name="Normal 5 26 4 10 10" xfId="37739" xr:uid="{00000000-0005-0000-0000-000066930000}"/>
    <cellStyle name="Normal 5 26 4 10 11" xfId="37740" xr:uid="{00000000-0005-0000-0000-000067930000}"/>
    <cellStyle name="Normal 5 26 4 10 12" xfId="37741" xr:uid="{00000000-0005-0000-0000-000068930000}"/>
    <cellStyle name="Normal 5 26 4 10 2" xfId="37742" xr:uid="{00000000-0005-0000-0000-000069930000}"/>
    <cellStyle name="Normal 5 26 4 10 2 2" xfId="37743" xr:uid="{00000000-0005-0000-0000-00006A930000}"/>
    <cellStyle name="Normal 5 26 4 10 2 3" xfId="37744" xr:uid="{00000000-0005-0000-0000-00006B930000}"/>
    <cellStyle name="Normal 5 26 4 10 2 4" xfId="37745" xr:uid="{00000000-0005-0000-0000-00006C930000}"/>
    <cellStyle name="Normal 5 26 4 10 2 5" xfId="37746" xr:uid="{00000000-0005-0000-0000-00006D930000}"/>
    <cellStyle name="Normal 5 26 4 10 2 6" xfId="37747" xr:uid="{00000000-0005-0000-0000-00006E930000}"/>
    <cellStyle name="Normal 5 26 4 10 2 7" xfId="37748" xr:uid="{00000000-0005-0000-0000-00006F930000}"/>
    <cellStyle name="Normal 5 26 4 10 2 8" xfId="37749" xr:uid="{00000000-0005-0000-0000-000070930000}"/>
    <cellStyle name="Normal 5 26 4 10 3" xfId="37750" xr:uid="{00000000-0005-0000-0000-000071930000}"/>
    <cellStyle name="Normal 5 26 4 10 3 2" xfId="37751" xr:uid="{00000000-0005-0000-0000-000072930000}"/>
    <cellStyle name="Normal 5 26 4 10 3 3" xfId="37752" xr:uid="{00000000-0005-0000-0000-000073930000}"/>
    <cellStyle name="Normal 5 26 4 10 3 4" xfId="37753" xr:uid="{00000000-0005-0000-0000-000074930000}"/>
    <cellStyle name="Normal 5 26 4 10 3 5" xfId="37754" xr:uid="{00000000-0005-0000-0000-000075930000}"/>
    <cellStyle name="Normal 5 26 4 10 3 6" xfId="37755" xr:uid="{00000000-0005-0000-0000-000076930000}"/>
    <cellStyle name="Normal 5 26 4 10 3 7" xfId="37756" xr:uid="{00000000-0005-0000-0000-000077930000}"/>
    <cellStyle name="Normal 5 26 4 10 3 8" xfId="37757" xr:uid="{00000000-0005-0000-0000-000078930000}"/>
    <cellStyle name="Normal 5 26 4 10 4" xfId="37758" xr:uid="{00000000-0005-0000-0000-000079930000}"/>
    <cellStyle name="Normal 5 26 4 10 4 2" xfId="37759" xr:uid="{00000000-0005-0000-0000-00007A930000}"/>
    <cellStyle name="Normal 5 26 4 10 4 3" xfId="37760" xr:uid="{00000000-0005-0000-0000-00007B930000}"/>
    <cellStyle name="Normal 5 26 4 10 4 4" xfId="37761" xr:uid="{00000000-0005-0000-0000-00007C930000}"/>
    <cellStyle name="Normal 5 26 4 10 4 5" xfId="37762" xr:uid="{00000000-0005-0000-0000-00007D930000}"/>
    <cellStyle name="Normal 5 26 4 10 4 6" xfId="37763" xr:uid="{00000000-0005-0000-0000-00007E930000}"/>
    <cellStyle name="Normal 5 26 4 10 4 7" xfId="37764" xr:uid="{00000000-0005-0000-0000-00007F930000}"/>
    <cellStyle name="Normal 5 26 4 10 4 8" xfId="37765" xr:uid="{00000000-0005-0000-0000-000080930000}"/>
    <cellStyle name="Normal 5 26 4 10 5" xfId="37766" xr:uid="{00000000-0005-0000-0000-000081930000}"/>
    <cellStyle name="Normal 5 26 4 10 5 2" xfId="37767" xr:uid="{00000000-0005-0000-0000-000082930000}"/>
    <cellStyle name="Normal 5 26 4 10 5 3" xfId="37768" xr:uid="{00000000-0005-0000-0000-000083930000}"/>
    <cellStyle name="Normal 5 26 4 10 5 4" xfId="37769" xr:uid="{00000000-0005-0000-0000-000084930000}"/>
    <cellStyle name="Normal 5 26 4 10 5 5" xfId="37770" xr:uid="{00000000-0005-0000-0000-000085930000}"/>
    <cellStyle name="Normal 5 26 4 10 5 6" xfId="37771" xr:uid="{00000000-0005-0000-0000-000086930000}"/>
    <cellStyle name="Normal 5 26 4 10 5 7" xfId="37772" xr:uid="{00000000-0005-0000-0000-000087930000}"/>
    <cellStyle name="Normal 5 26 4 10 5 8" xfId="37773" xr:uid="{00000000-0005-0000-0000-000088930000}"/>
    <cellStyle name="Normal 5 26 4 10 6" xfId="37774" xr:uid="{00000000-0005-0000-0000-000089930000}"/>
    <cellStyle name="Normal 5 26 4 10 7" xfId="37775" xr:uid="{00000000-0005-0000-0000-00008A930000}"/>
    <cellStyle name="Normal 5 26 4 10 8" xfId="37776" xr:uid="{00000000-0005-0000-0000-00008B930000}"/>
    <cellStyle name="Normal 5 26 4 10 9" xfId="37777" xr:uid="{00000000-0005-0000-0000-00008C930000}"/>
    <cellStyle name="Normal 5 26 4 11" xfId="37778" xr:uid="{00000000-0005-0000-0000-00008D930000}"/>
    <cellStyle name="Normal 5 26 4 11 10" xfId="37779" xr:uid="{00000000-0005-0000-0000-00008E930000}"/>
    <cellStyle name="Normal 5 26 4 11 11" xfId="37780" xr:uid="{00000000-0005-0000-0000-00008F930000}"/>
    <cellStyle name="Normal 5 26 4 11 12" xfId="37781" xr:uid="{00000000-0005-0000-0000-000090930000}"/>
    <cellStyle name="Normal 5 26 4 11 2" xfId="37782" xr:uid="{00000000-0005-0000-0000-000091930000}"/>
    <cellStyle name="Normal 5 26 4 11 2 2" xfId="37783" xr:uid="{00000000-0005-0000-0000-000092930000}"/>
    <cellStyle name="Normal 5 26 4 11 2 3" xfId="37784" xr:uid="{00000000-0005-0000-0000-000093930000}"/>
    <cellStyle name="Normal 5 26 4 11 2 4" xfId="37785" xr:uid="{00000000-0005-0000-0000-000094930000}"/>
    <cellStyle name="Normal 5 26 4 11 2 5" xfId="37786" xr:uid="{00000000-0005-0000-0000-000095930000}"/>
    <cellStyle name="Normal 5 26 4 11 2 6" xfId="37787" xr:uid="{00000000-0005-0000-0000-000096930000}"/>
    <cellStyle name="Normal 5 26 4 11 2 7" xfId="37788" xr:uid="{00000000-0005-0000-0000-000097930000}"/>
    <cellStyle name="Normal 5 26 4 11 2 8" xfId="37789" xr:uid="{00000000-0005-0000-0000-000098930000}"/>
    <cellStyle name="Normal 5 26 4 11 3" xfId="37790" xr:uid="{00000000-0005-0000-0000-000099930000}"/>
    <cellStyle name="Normal 5 26 4 11 3 2" xfId="37791" xr:uid="{00000000-0005-0000-0000-00009A930000}"/>
    <cellStyle name="Normal 5 26 4 11 3 3" xfId="37792" xr:uid="{00000000-0005-0000-0000-00009B930000}"/>
    <cellStyle name="Normal 5 26 4 11 3 4" xfId="37793" xr:uid="{00000000-0005-0000-0000-00009C930000}"/>
    <cellStyle name="Normal 5 26 4 11 3 5" xfId="37794" xr:uid="{00000000-0005-0000-0000-00009D930000}"/>
    <cellStyle name="Normal 5 26 4 11 3 6" xfId="37795" xr:uid="{00000000-0005-0000-0000-00009E930000}"/>
    <cellStyle name="Normal 5 26 4 11 3 7" xfId="37796" xr:uid="{00000000-0005-0000-0000-00009F930000}"/>
    <cellStyle name="Normal 5 26 4 11 3 8" xfId="37797" xr:uid="{00000000-0005-0000-0000-0000A0930000}"/>
    <cellStyle name="Normal 5 26 4 11 4" xfId="37798" xr:uid="{00000000-0005-0000-0000-0000A1930000}"/>
    <cellStyle name="Normal 5 26 4 11 4 2" xfId="37799" xr:uid="{00000000-0005-0000-0000-0000A2930000}"/>
    <cellStyle name="Normal 5 26 4 11 4 3" xfId="37800" xr:uid="{00000000-0005-0000-0000-0000A3930000}"/>
    <cellStyle name="Normal 5 26 4 11 4 4" xfId="37801" xr:uid="{00000000-0005-0000-0000-0000A4930000}"/>
    <cellStyle name="Normal 5 26 4 11 4 5" xfId="37802" xr:uid="{00000000-0005-0000-0000-0000A5930000}"/>
    <cellStyle name="Normal 5 26 4 11 4 6" xfId="37803" xr:uid="{00000000-0005-0000-0000-0000A6930000}"/>
    <cellStyle name="Normal 5 26 4 11 4 7" xfId="37804" xr:uid="{00000000-0005-0000-0000-0000A7930000}"/>
    <cellStyle name="Normal 5 26 4 11 4 8" xfId="37805" xr:uid="{00000000-0005-0000-0000-0000A8930000}"/>
    <cellStyle name="Normal 5 26 4 11 5" xfId="37806" xr:uid="{00000000-0005-0000-0000-0000A9930000}"/>
    <cellStyle name="Normal 5 26 4 11 5 2" xfId="37807" xr:uid="{00000000-0005-0000-0000-0000AA930000}"/>
    <cellStyle name="Normal 5 26 4 11 5 3" xfId="37808" xr:uid="{00000000-0005-0000-0000-0000AB930000}"/>
    <cellStyle name="Normal 5 26 4 11 5 4" xfId="37809" xr:uid="{00000000-0005-0000-0000-0000AC930000}"/>
    <cellStyle name="Normal 5 26 4 11 5 5" xfId="37810" xr:uid="{00000000-0005-0000-0000-0000AD930000}"/>
    <cellStyle name="Normal 5 26 4 11 5 6" xfId="37811" xr:uid="{00000000-0005-0000-0000-0000AE930000}"/>
    <cellStyle name="Normal 5 26 4 11 5 7" xfId="37812" xr:uid="{00000000-0005-0000-0000-0000AF930000}"/>
    <cellStyle name="Normal 5 26 4 11 5 8" xfId="37813" xr:uid="{00000000-0005-0000-0000-0000B0930000}"/>
    <cellStyle name="Normal 5 26 4 11 6" xfId="37814" xr:uid="{00000000-0005-0000-0000-0000B1930000}"/>
    <cellStyle name="Normal 5 26 4 11 7" xfId="37815" xr:uid="{00000000-0005-0000-0000-0000B2930000}"/>
    <cellStyle name="Normal 5 26 4 11 8" xfId="37816" xr:uid="{00000000-0005-0000-0000-0000B3930000}"/>
    <cellStyle name="Normal 5 26 4 11 9" xfId="37817" xr:uid="{00000000-0005-0000-0000-0000B4930000}"/>
    <cellStyle name="Normal 5 26 4 12" xfId="37818" xr:uid="{00000000-0005-0000-0000-0000B5930000}"/>
    <cellStyle name="Normal 5 26 4 12 10" xfId="37819" xr:uid="{00000000-0005-0000-0000-0000B6930000}"/>
    <cellStyle name="Normal 5 26 4 12 11" xfId="37820" xr:uid="{00000000-0005-0000-0000-0000B7930000}"/>
    <cellStyle name="Normal 5 26 4 12 12" xfId="37821" xr:uid="{00000000-0005-0000-0000-0000B8930000}"/>
    <cellStyle name="Normal 5 26 4 12 2" xfId="37822" xr:uid="{00000000-0005-0000-0000-0000B9930000}"/>
    <cellStyle name="Normal 5 26 4 12 2 2" xfId="37823" xr:uid="{00000000-0005-0000-0000-0000BA930000}"/>
    <cellStyle name="Normal 5 26 4 12 2 3" xfId="37824" xr:uid="{00000000-0005-0000-0000-0000BB930000}"/>
    <cellStyle name="Normal 5 26 4 12 2 4" xfId="37825" xr:uid="{00000000-0005-0000-0000-0000BC930000}"/>
    <cellStyle name="Normal 5 26 4 12 2 5" xfId="37826" xr:uid="{00000000-0005-0000-0000-0000BD930000}"/>
    <cellStyle name="Normal 5 26 4 12 2 6" xfId="37827" xr:uid="{00000000-0005-0000-0000-0000BE930000}"/>
    <cellStyle name="Normal 5 26 4 12 2 7" xfId="37828" xr:uid="{00000000-0005-0000-0000-0000BF930000}"/>
    <cellStyle name="Normal 5 26 4 12 2 8" xfId="37829" xr:uid="{00000000-0005-0000-0000-0000C0930000}"/>
    <cellStyle name="Normal 5 26 4 12 3" xfId="37830" xr:uid="{00000000-0005-0000-0000-0000C1930000}"/>
    <cellStyle name="Normal 5 26 4 12 3 2" xfId="37831" xr:uid="{00000000-0005-0000-0000-0000C2930000}"/>
    <cellStyle name="Normal 5 26 4 12 3 3" xfId="37832" xr:uid="{00000000-0005-0000-0000-0000C3930000}"/>
    <cellStyle name="Normal 5 26 4 12 3 4" xfId="37833" xr:uid="{00000000-0005-0000-0000-0000C4930000}"/>
    <cellStyle name="Normal 5 26 4 12 3 5" xfId="37834" xr:uid="{00000000-0005-0000-0000-0000C5930000}"/>
    <cellStyle name="Normal 5 26 4 12 3 6" xfId="37835" xr:uid="{00000000-0005-0000-0000-0000C6930000}"/>
    <cellStyle name="Normal 5 26 4 12 3 7" xfId="37836" xr:uid="{00000000-0005-0000-0000-0000C7930000}"/>
    <cellStyle name="Normal 5 26 4 12 3 8" xfId="37837" xr:uid="{00000000-0005-0000-0000-0000C8930000}"/>
    <cellStyle name="Normal 5 26 4 12 4" xfId="37838" xr:uid="{00000000-0005-0000-0000-0000C9930000}"/>
    <cellStyle name="Normal 5 26 4 12 4 2" xfId="37839" xr:uid="{00000000-0005-0000-0000-0000CA930000}"/>
    <cellStyle name="Normal 5 26 4 12 4 3" xfId="37840" xr:uid="{00000000-0005-0000-0000-0000CB930000}"/>
    <cellStyle name="Normal 5 26 4 12 4 4" xfId="37841" xr:uid="{00000000-0005-0000-0000-0000CC930000}"/>
    <cellStyle name="Normal 5 26 4 12 4 5" xfId="37842" xr:uid="{00000000-0005-0000-0000-0000CD930000}"/>
    <cellStyle name="Normal 5 26 4 12 4 6" xfId="37843" xr:uid="{00000000-0005-0000-0000-0000CE930000}"/>
    <cellStyle name="Normal 5 26 4 12 4 7" xfId="37844" xr:uid="{00000000-0005-0000-0000-0000CF930000}"/>
    <cellStyle name="Normal 5 26 4 12 4 8" xfId="37845" xr:uid="{00000000-0005-0000-0000-0000D0930000}"/>
    <cellStyle name="Normal 5 26 4 12 5" xfId="37846" xr:uid="{00000000-0005-0000-0000-0000D1930000}"/>
    <cellStyle name="Normal 5 26 4 12 5 2" xfId="37847" xr:uid="{00000000-0005-0000-0000-0000D2930000}"/>
    <cellStyle name="Normal 5 26 4 12 5 3" xfId="37848" xr:uid="{00000000-0005-0000-0000-0000D3930000}"/>
    <cellStyle name="Normal 5 26 4 12 5 4" xfId="37849" xr:uid="{00000000-0005-0000-0000-0000D4930000}"/>
    <cellStyle name="Normal 5 26 4 12 5 5" xfId="37850" xr:uid="{00000000-0005-0000-0000-0000D5930000}"/>
    <cellStyle name="Normal 5 26 4 12 5 6" xfId="37851" xr:uid="{00000000-0005-0000-0000-0000D6930000}"/>
    <cellStyle name="Normal 5 26 4 12 5 7" xfId="37852" xr:uid="{00000000-0005-0000-0000-0000D7930000}"/>
    <cellStyle name="Normal 5 26 4 12 5 8" xfId="37853" xr:uid="{00000000-0005-0000-0000-0000D8930000}"/>
    <cellStyle name="Normal 5 26 4 12 6" xfId="37854" xr:uid="{00000000-0005-0000-0000-0000D9930000}"/>
    <cellStyle name="Normal 5 26 4 12 7" xfId="37855" xr:uid="{00000000-0005-0000-0000-0000DA930000}"/>
    <cellStyle name="Normal 5 26 4 12 8" xfId="37856" xr:uid="{00000000-0005-0000-0000-0000DB930000}"/>
    <cellStyle name="Normal 5 26 4 12 9" xfId="37857" xr:uid="{00000000-0005-0000-0000-0000DC930000}"/>
    <cellStyle name="Normal 5 26 4 13" xfId="37858" xr:uid="{00000000-0005-0000-0000-0000DD930000}"/>
    <cellStyle name="Normal 5 26 4 13 10" xfId="37859" xr:uid="{00000000-0005-0000-0000-0000DE930000}"/>
    <cellStyle name="Normal 5 26 4 13 11" xfId="37860" xr:uid="{00000000-0005-0000-0000-0000DF930000}"/>
    <cellStyle name="Normal 5 26 4 13 12" xfId="37861" xr:uid="{00000000-0005-0000-0000-0000E0930000}"/>
    <cellStyle name="Normal 5 26 4 13 2" xfId="37862" xr:uid="{00000000-0005-0000-0000-0000E1930000}"/>
    <cellStyle name="Normal 5 26 4 13 2 2" xfId="37863" xr:uid="{00000000-0005-0000-0000-0000E2930000}"/>
    <cellStyle name="Normal 5 26 4 13 2 3" xfId="37864" xr:uid="{00000000-0005-0000-0000-0000E3930000}"/>
    <cellStyle name="Normal 5 26 4 13 2 4" xfId="37865" xr:uid="{00000000-0005-0000-0000-0000E4930000}"/>
    <cellStyle name="Normal 5 26 4 13 2 5" xfId="37866" xr:uid="{00000000-0005-0000-0000-0000E5930000}"/>
    <cellStyle name="Normal 5 26 4 13 2 6" xfId="37867" xr:uid="{00000000-0005-0000-0000-0000E6930000}"/>
    <cellStyle name="Normal 5 26 4 13 2 7" xfId="37868" xr:uid="{00000000-0005-0000-0000-0000E7930000}"/>
    <cellStyle name="Normal 5 26 4 13 2 8" xfId="37869" xr:uid="{00000000-0005-0000-0000-0000E8930000}"/>
    <cellStyle name="Normal 5 26 4 13 3" xfId="37870" xr:uid="{00000000-0005-0000-0000-0000E9930000}"/>
    <cellStyle name="Normal 5 26 4 13 3 2" xfId="37871" xr:uid="{00000000-0005-0000-0000-0000EA930000}"/>
    <cellStyle name="Normal 5 26 4 13 3 3" xfId="37872" xr:uid="{00000000-0005-0000-0000-0000EB930000}"/>
    <cellStyle name="Normal 5 26 4 13 3 4" xfId="37873" xr:uid="{00000000-0005-0000-0000-0000EC930000}"/>
    <cellStyle name="Normal 5 26 4 13 3 5" xfId="37874" xr:uid="{00000000-0005-0000-0000-0000ED930000}"/>
    <cellStyle name="Normal 5 26 4 13 3 6" xfId="37875" xr:uid="{00000000-0005-0000-0000-0000EE930000}"/>
    <cellStyle name="Normal 5 26 4 13 3 7" xfId="37876" xr:uid="{00000000-0005-0000-0000-0000EF930000}"/>
    <cellStyle name="Normal 5 26 4 13 3 8" xfId="37877" xr:uid="{00000000-0005-0000-0000-0000F0930000}"/>
    <cellStyle name="Normal 5 26 4 13 4" xfId="37878" xr:uid="{00000000-0005-0000-0000-0000F1930000}"/>
    <cellStyle name="Normal 5 26 4 13 4 2" xfId="37879" xr:uid="{00000000-0005-0000-0000-0000F2930000}"/>
    <cellStyle name="Normal 5 26 4 13 4 3" xfId="37880" xr:uid="{00000000-0005-0000-0000-0000F3930000}"/>
    <cellStyle name="Normal 5 26 4 13 4 4" xfId="37881" xr:uid="{00000000-0005-0000-0000-0000F4930000}"/>
    <cellStyle name="Normal 5 26 4 13 4 5" xfId="37882" xr:uid="{00000000-0005-0000-0000-0000F5930000}"/>
    <cellStyle name="Normal 5 26 4 13 4 6" xfId="37883" xr:uid="{00000000-0005-0000-0000-0000F6930000}"/>
    <cellStyle name="Normal 5 26 4 13 4 7" xfId="37884" xr:uid="{00000000-0005-0000-0000-0000F7930000}"/>
    <cellStyle name="Normal 5 26 4 13 4 8" xfId="37885" xr:uid="{00000000-0005-0000-0000-0000F8930000}"/>
    <cellStyle name="Normal 5 26 4 13 5" xfId="37886" xr:uid="{00000000-0005-0000-0000-0000F9930000}"/>
    <cellStyle name="Normal 5 26 4 13 5 2" xfId="37887" xr:uid="{00000000-0005-0000-0000-0000FA930000}"/>
    <cellStyle name="Normal 5 26 4 13 5 3" xfId="37888" xr:uid="{00000000-0005-0000-0000-0000FB930000}"/>
    <cellStyle name="Normal 5 26 4 13 5 4" xfId="37889" xr:uid="{00000000-0005-0000-0000-0000FC930000}"/>
    <cellStyle name="Normal 5 26 4 13 5 5" xfId="37890" xr:uid="{00000000-0005-0000-0000-0000FD930000}"/>
    <cellStyle name="Normal 5 26 4 13 5 6" xfId="37891" xr:uid="{00000000-0005-0000-0000-0000FE930000}"/>
    <cellStyle name="Normal 5 26 4 13 5 7" xfId="37892" xr:uid="{00000000-0005-0000-0000-0000FF930000}"/>
    <cellStyle name="Normal 5 26 4 13 5 8" xfId="37893" xr:uid="{00000000-0005-0000-0000-000000940000}"/>
    <cellStyle name="Normal 5 26 4 13 6" xfId="37894" xr:uid="{00000000-0005-0000-0000-000001940000}"/>
    <cellStyle name="Normal 5 26 4 13 7" xfId="37895" xr:uid="{00000000-0005-0000-0000-000002940000}"/>
    <cellStyle name="Normal 5 26 4 13 8" xfId="37896" xr:uid="{00000000-0005-0000-0000-000003940000}"/>
    <cellStyle name="Normal 5 26 4 13 9" xfId="37897" xr:uid="{00000000-0005-0000-0000-000004940000}"/>
    <cellStyle name="Normal 5 26 4 14" xfId="37898" xr:uid="{00000000-0005-0000-0000-000005940000}"/>
    <cellStyle name="Normal 5 26 4 14 2" xfId="37899" xr:uid="{00000000-0005-0000-0000-000006940000}"/>
    <cellStyle name="Normal 5 26 4 14 3" xfId="37900" xr:uid="{00000000-0005-0000-0000-000007940000}"/>
    <cellStyle name="Normal 5 26 4 14 4" xfId="37901" xr:uid="{00000000-0005-0000-0000-000008940000}"/>
    <cellStyle name="Normal 5 26 4 14 5" xfId="37902" xr:uid="{00000000-0005-0000-0000-000009940000}"/>
    <cellStyle name="Normal 5 26 4 14 6" xfId="37903" xr:uid="{00000000-0005-0000-0000-00000A940000}"/>
    <cellStyle name="Normal 5 26 4 14 7" xfId="37904" xr:uid="{00000000-0005-0000-0000-00000B940000}"/>
    <cellStyle name="Normal 5 26 4 14 8" xfId="37905" xr:uid="{00000000-0005-0000-0000-00000C940000}"/>
    <cellStyle name="Normal 5 26 4 15" xfId="37906" xr:uid="{00000000-0005-0000-0000-00000D940000}"/>
    <cellStyle name="Normal 5 26 4 15 2" xfId="37907" xr:uid="{00000000-0005-0000-0000-00000E940000}"/>
    <cellStyle name="Normal 5 26 4 15 3" xfId="37908" xr:uid="{00000000-0005-0000-0000-00000F940000}"/>
    <cellStyle name="Normal 5 26 4 15 4" xfId="37909" xr:uid="{00000000-0005-0000-0000-000010940000}"/>
    <cellStyle name="Normal 5 26 4 15 5" xfId="37910" xr:uid="{00000000-0005-0000-0000-000011940000}"/>
    <cellStyle name="Normal 5 26 4 15 6" xfId="37911" xr:uid="{00000000-0005-0000-0000-000012940000}"/>
    <cellStyle name="Normal 5 26 4 15 7" xfId="37912" xr:uid="{00000000-0005-0000-0000-000013940000}"/>
    <cellStyle name="Normal 5 26 4 15 8" xfId="37913" xr:uid="{00000000-0005-0000-0000-000014940000}"/>
    <cellStyle name="Normal 5 26 4 16" xfId="37914" xr:uid="{00000000-0005-0000-0000-000015940000}"/>
    <cellStyle name="Normal 5 26 4 16 2" xfId="37915" xr:uid="{00000000-0005-0000-0000-000016940000}"/>
    <cellStyle name="Normal 5 26 4 16 3" xfId="37916" xr:uid="{00000000-0005-0000-0000-000017940000}"/>
    <cellStyle name="Normal 5 26 4 16 4" xfId="37917" xr:uid="{00000000-0005-0000-0000-000018940000}"/>
    <cellStyle name="Normal 5 26 4 16 5" xfId="37918" xr:uid="{00000000-0005-0000-0000-000019940000}"/>
    <cellStyle name="Normal 5 26 4 16 6" xfId="37919" xr:uid="{00000000-0005-0000-0000-00001A940000}"/>
    <cellStyle name="Normal 5 26 4 16 7" xfId="37920" xr:uid="{00000000-0005-0000-0000-00001B940000}"/>
    <cellStyle name="Normal 5 26 4 16 8" xfId="37921" xr:uid="{00000000-0005-0000-0000-00001C940000}"/>
    <cellStyle name="Normal 5 26 4 17" xfId="37922" xr:uid="{00000000-0005-0000-0000-00001D940000}"/>
    <cellStyle name="Normal 5 26 4 17 2" xfId="37923" xr:uid="{00000000-0005-0000-0000-00001E940000}"/>
    <cellStyle name="Normal 5 26 4 17 3" xfId="37924" xr:uid="{00000000-0005-0000-0000-00001F940000}"/>
    <cellStyle name="Normal 5 26 4 17 4" xfId="37925" xr:uid="{00000000-0005-0000-0000-000020940000}"/>
    <cellStyle name="Normal 5 26 4 17 5" xfId="37926" xr:uid="{00000000-0005-0000-0000-000021940000}"/>
    <cellStyle name="Normal 5 26 4 17 6" xfId="37927" xr:uid="{00000000-0005-0000-0000-000022940000}"/>
    <cellStyle name="Normal 5 26 4 17 7" xfId="37928" xr:uid="{00000000-0005-0000-0000-000023940000}"/>
    <cellStyle name="Normal 5 26 4 17 8" xfId="37929" xr:uid="{00000000-0005-0000-0000-000024940000}"/>
    <cellStyle name="Normal 5 26 4 18" xfId="37930" xr:uid="{00000000-0005-0000-0000-000025940000}"/>
    <cellStyle name="Normal 5 26 4 19" xfId="37931" xr:uid="{00000000-0005-0000-0000-000026940000}"/>
    <cellStyle name="Normal 5 26 4 2" xfId="37932" xr:uid="{00000000-0005-0000-0000-000027940000}"/>
    <cellStyle name="Normal 5 26 4 2 10" xfId="37933" xr:uid="{00000000-0005-0000-0000-000028940000}"/>
    <cellStyle name="Normal 5 26 4 2 11" xfId="37934" xr:uid="{00000000-0005-0000-0000-000029940000}"/>
    <cellStyle name="Normal 5 26 4 2 12" xfId="37935" xr:uid="{00000000-0005-0000-0000-00002A940000}"/>
    <cellStyle name="Normal 5 26 4 2 2" xfId="37936" xr:uid="{00000000-0005-0000-0000-00002B940000}"/>
    <cellStyle name="Normal 5 26 4 2 2 2" xfId="37937" xr:uid="{00000000-0005-0000-0000-00002C940000}"/>
    <cellStyle name="Normal 5 26 4 2 2 3" xfId="37938" xr:uid="{00000000-0005-0000-0000-00002D940000}"/>
    <cellStyle name="Normal 5 26 4 2 2 4" xfId="37939" xr:uid="{00000000-0005-0000-0000-00002E940000}"/>
    <cellStyle name="Normal 5 26 4 2 2 5" xfId="37940" xr:uid="{00000000-0005-0000-0000-00002F940000}"/>
    <cellStyle name="Normal 5 26 4 2 2 6" xfId="37941" xr:uid="{00000000-0005-0000-0000-000030940000}"/>
    <cellStyle name="Normal 5 26 4 2 2 7" xfId="37942" xr:uid="{00000000-0005-0000-0000-000031940000}"/>
    <cellStyle name="Normal 5 26 4 2 2 8" xfId="37943" xr:uid="{00000000-0005-0000-0000-000032940000}"/>
    <cellStyle name="Normal 5 26 4 2 3" xfId="37944" xr:uid="{00000000-0005-0000-0000-000033940000}"/>
    <cellStyle name="Normal 5 26 4 2 3 2" xfId="37945" xr:uid="{00000000-0005-0000-0000-000034940000}"/>
    <cellStyle name="Normal 5 26 4 2 3 3" xfId="37946" xr:uid="{00000000-0005-0000-0000-000035940000}"/>
    <cellStyle name="Normal 5 26 4 2 3 4" xfId="37947" xr:uid="{00000000-0005-0000-0000-000036940000}"/>
    <cellStyle name="Normal 5 26 4 2 3 5" xfId="37948" xr:uid="{00000000-0005-0000-0000-000037940000}"/>
    <cellStyle name="Normal 5 26 4 2 3 6" xfId="37949" xr:uid="{00000000-0005-0000-0000-000038940000}"/>
    <cellStyle name="Normal 5 26 4 2 3 7" xfId="37950" xr:uid="{00000000-0005-0000-0000-000039940000}"/>
    <cellStyle name="Normal 5 26 4 2 3 8" xfId="37951" xr:uid="{00000000-0005-0000-0000-00003A940000}"/>
    <cellStyle name="Normal 5 26 4 2 4" xfId="37952" xr:uid="{00000000-0005-0000-0000-00003B940000}"/>
    <cellStyle name="Normal 5 26 4 2 4 2" xfId="37953" xr:uid="{00000000-0005-0000-0000-00003C940000}"/>
    <cellStyle name="Normal 5 26 4 2 4 3" xfId="37954" xr:uid="{00000000-0005-0000-0000-00003D940000}"/>
    <cellStyle name="Normal 5 26 4 2 4 4" xfId="37955" xr:uid="{00000000-0005-0000-0000-00003E940000}"/>
    <cellStyle name="Normal 5 26 4 2 4 5" xfId="37956" xr:uid="{00000000-0005-0000-0000-00003F940000}"/>
    <cellStyle name="Normal 5 26 4 2 4 6" xfId="37957" xr:uid="{00000000-0005-0000-0000-000040940000}"/>
    <cellStyle name="Normal 5 26 4 2 4 7" xfId="37958" xr:uid="{00000000-0005-0000-0000-000041940000}"/>
    <cellStyle name="Normal 5 26 4 2 4 8" xfId="37959" xr:uid="{00000000-0005-0000-0000-000042940000}"/>
    <cellStyle name="Normal 5 26 4 2 5" xfId="37960" xr:uid="{00000000-0005-0000-0000-000043940000}"/>
    <cellStyle name="Normal 5 26 4 2 5 2" xfId="37961" xr:uid="{00000000-0005-0000-0000-000044940000}"/>
    <cellStyle name="Normal 5 26 4 2 5 3" xfId="37962" xr:uid="{00000000-0005-0000-0000-000045940000}"/>
    <cellStyle name="Normal 5 26 4 2 5 4" xfId="37963" xr:uid="{00000000-0005-0000-0000-000046940000}"/>
    <cellStyle name="Normal 5 26 4 2 5 5" xfId="37964" xr:uid="{00000000-0005-0000-0000-000047940000}"/>
    <cellStyle name="Normal 5 26 4 2 5 6" xfId="37965" xr:uid="{00000000-0005-0000-0000-000048940000}"/>
    <cellStyle name="Normal 5 26 4 2 5 7" xfId="37966" xr:uid="{00000000-0005-0000-0000-000049940000}"/>
    <cellStyle name="Normal 5 26 4 2 5 8" xfId="37967" xr:uid="{00000000-0005-0000-0000-00004A940000}"/>
    <cellStyle name="Normal 5 26 4 2 6" xfId="37968" xr:uid="{00000000-0005-0000-0000-00004B940000}"/>
    <cellStyle name="Normal 5 26 4 2 7" xfId="37969" xr:uid="{00000000-0005-0000-0000-00004C940000}"/>
    <cellStyle name="Normal 5 26 4 2 8" xfId="37970" xr:uid="{00000000-0005-0000-0000-00004D940000}"/>
    <cellStyle name="Normal 5 26 4 2 9" xfId="37971" xr:uid="{00000000-0005-0000-0000-00004E940000}"/>
    <cellStyle name="Normal 5 26 4 20" xfId="37972" xr:uid="{00000000-0005-0000-0000-00004F940000}"/>
    <cellStyle name="Normal 5 26 4 21" xfId="37973" xr:uid="{00000000-0005-0000-0000-000050940000}"/>
    <cellStyle name="Normal 5 26 4 22" xfId="37974" xr:uid="{00000000-0005-0000-0000-000051940000}"/>
    <cellStyle name="Normal 5 26 4 23" xfId="37975" xr:uid="{00000000-0005-0000-0000-000052940000}"/>
    <cellStyle name="Normal 5 26 4 24" xfId="37976" xr:uid="{00000000-0005-0000-0000-000053940000}"/>
    <cellStyle name="Normal 5 26 4 3" xfId="37977" xr:uid="{00000000-0005-0000-0000-000054940000}"/>
    <cellStyle name="Normal 5 26 4 3 10" xfId="37978" xr:uid="{00000000-0005-0000-0000-000055940000}"/>
    <cellStyle name="Normal 5 26 4 3 11" xfId="37979" xr:uid="{00000000-0005-0000-0000-000056940000}"/>
    <cellStyle name="Normal 5 26 4 3 12" xfId="37980" xr:uid="{00000000-0005-0000-0000-000057940000}"/>
    <cellStyle name="Normal 5 26 4 3 2" xfId="37981" xr:uid="{00000000-0005-0000-0000-000058940000}"/>
    <cellStyle name="Normal 5 26 4 3 2 2" xfId="37982" xr:uid="{00000000-0005-0000-0000-000059940000}"/>
    <cellStyle name="Normal 5 26 4 3 2 3" xfId="37983" xr:uid="{00000000-0005-0000-0000-00005A940000}"/>
    <cellStyle name="Normal 5 26 4 3 2 4" xfId="37984" xr:uid="{00000000-0005-0000-0000-00005B940000}"/>
    <cellStyle name="Normal 5 26 4 3 2 5" xfId="37985" xr:uid="{00000000-0005-0000-0000-00005C940000}"/>
    <cellStyle name="Normal 5 26 4 3 2 6" xfId="37986" xr:uid="{00000000-0005-0000-0000-00005D940000}"/>
    <cellStyle name="Normal 5 26 4 3 2 7" xfId="37987" xr:uid="{00000000-0005-0000-0000-00005E940000}"/>
    <cellStyle name="Normal 5 26 4 3 2 8" xfId="37988" xr:uid="{00000000-0005-0000-0000-00005F940000}"/>
    <cellStyle name="Normal 5 26 4 3 3" xfId="37989" xr:uid="{00000000-0005-0000-0000-000060940000}"/>
    <cellStyle name="Normal 5 26 4 3 3 2" xfId="37990" xr:uid="{00000000-0005-0000-0000-000061940000}"/>
    <cellStyle name="Normal 5 26 4 3 3 3" xfId="37991" xr:uid="{00000000-0005-0000-0000-000062940000}"/>
    <cellStyle name="Normal 5 26 4 3 3 4" xfId="37992" xr:uid="{00000000-0005-0000-0000-000063940000}"/>
    <cellStyle name="Normal 5 26 4 3 3 5" xfId="37993" xr:uid="{00000000-0005-0000-0000-000064940000}"/>
    <cellStyle name="Normal 5 26 4 3 3 6" xfId="37994" xr:uid="{00000000-0005-0000-0000-000065940000}"/>
    <cellStyle name="Normal 5 26 4 3 3 7" xfId="37995" xr:uid="{00000000-0005-0000-0000-000066940000}"/>
    <cellStyle name="Normal 5 26 4 3 3 8" xfId="37996" xr:uid="{00000000-0005-0000-0000-000067940000}"/>
    <cellStyle name="Normal 5 26 4 3 4" xfId="37997" xr:uid="{00000000-0005-0000-0000-000068940000}"/>
    <cellStyle name="Normal 5 26 4 3 4 2" xfId="37998" xr:uid="{00000000-0005-0000-0000-000069940000}"/>
    <cellStyle name="Normal 5 26 4 3 4 3" xfId="37999" xr:uid="{00000000-0005-0000-0000-00006A940000}"/>
    <cellStyle name="Normal 5 26 4 3 4 4" xfId="38000" xr:uid="{00000000-0005-0000-0000-00006B940000}"/>
    <cellStyle name="Normal 5 26 4 3 4 5" xfId="38001" xr:uid="{00000000-0005-0000-0000-00006C940000}"/>
    <cellStyle name="Normal 5 26 4 3 4 6" xfId="38002" xr:uid="{00000000-0005-0000-0000-00006D940000}"/>
    <cellStyle name="Normal 5 26 4 3 4 7" xfId="38003" xr:uid="{00000000-0005-0000-0000-00006E940000}"/>
    <cellStyle name="Normal 5 26 4 3 4 8" xfId="38004" xr:uid="{00000000-0005-0000-0000-00006F940000}"/>
    <cellStyle name="Normal 5 26 4 3 5" xfId="38005" xr:uid="{00000000-0005-0000-0000-000070940000}"/>
    <cellStyle name="Normal 5 26 4 3 5 2" xfId="38006" xr:uid="{00000000-0005-0000-0000-000071940000}"/>
    <cellStyle name="Normal 5 26 4 3 5 3" xfId="38007" xr:uid="{00000000-0005-0000-0000-000072940000}"/>
    <cellStyle name="Normal 5 26 4 3 5 4" xfId="38008" xr:uid="{00000000-0005-0000-0000-000073940000}"/>
    <cellStyle name="Normal 5 26 4 3 5 5" xfId="38009" xr:uid="{00000000-0005-0000-0000-000074940000}"/>
    <cellStyle name="Normal 5 26 4 3 5 6" xfId="38010" xr:uid="{00000000-0005-0000-0000-000075940000}"/>
    <cellStyle name="Normal 5 26 4 3 5 7" xfId="38011" xr:uid="{00000000-0005-0000-0000-000076940000}"/>
    <cellStyle name="Normal 5 26 4 3 5 8" xfId="38012" xr:uid="{00000000-0005-0000-0000-000077940000}"/>
    <cellStyle name="Normal 5 26 4 3 6" xfId="38013" xr:uid="{00000000-0005-0000-0000-000078940000}"/>
    <cellStyle name="Normal 5 26 4 3 7" xfId="38014" xr:uid="{00000000-0005-0000-0000-000079940000}"/>
    <cellStyle name="Normal 5 26 4 3 8" xfId="38015" xr:uid="{00000000-0005-0000-0000-00007A940000}"/>
    <cellStyle name="Normal 5 26 4 3 9" xfId="38016" xr:uid="{00000000-0005-0000-0000-00007B940000}"/>
    <cellStyle name="Normal 5 26 4 4" xfId="38017" xr:uid="{00000000-0005-0000-0000-00007C940000}"/>
    <cellStyle name="Normal 5 26 4 4 10" xfId="38018" xr:uid="{00000000-0005-0000-0000-00007D940000}"/>
    <cellStyle name="Normal 5 26 4 4 11" xfId="38019" xr:uid="{00000000-0005-0000-0000-00007E940000}"/>
    <cellStyle name="Normal 5 26 4 4 12" xfId="38020" xr:uid="{00000000-0005-0000-0000-00007F940000}"/>
    <cellStyle name="Normal 5 26 4 4 2" xfId="38021" xr:uid="{00000000-0005-0000-0000-000080940000}"/>
    <cellStyle name="Normal 5 26 4 4 2 2" xfId="38022" xr:uid="{00000000-0005-0000-0000-000081940000}"/>
    <cellStyle name="Normal 5 26 4 4 2 3" xfId="38023" xr:uid="{00000000-0005-0000-0000-000082940000}"/>
    <cellStyle name="Normal 5 26 4 4 2 4" xfId="38024" xr:uid="{00000000-0005-0000-0000-000083940000}"/>
    <cellStyle name="Normal 5 26 4 4 2 5" xfId="38025" xr:uid="{00000000-0005-0000-0000-000084940000}"/>
    <cellStyle name="Normal 5 26 4 4 2 6" xfId="38026" xr:uid="{00000000-0005-0000-0000-000085940000}"/>
    <cellStyle name="Normal 5 26 4 4 2 7" xfId="38027" xr:uid="{00000000-0005-0000-0000-000086940000}"/>
    <cellStyle name="Normal 5 26 4 4 2 8" xfId="38028" xr:uid="{00000000-0005-0000-0000-000087940000}"/>
    <cellStyle name="Normal 5 26 4 4 3" xfId="38029" xr:uid="{00000000-0005-0000-0000-000088940000}"/>
    <cellStyle name="Normal 5 26 4 4 3 2" xfId="38030" xr:uid="{00000000-0005-0000-0000-000089940000}"/>
    <cellStyle name="Normal 5 26 4 4 3 3" xfId="38031" xr:uid="{00000000-0005-0000-0000-00008A940000}"/>
    <cellStyle name="Normal 5 26 4 4 3 4" xfId="38032" xr:uid="{00000000-0005-0000-0000-00008B940000}"/>
    <cellStyle name="Normal 5 26 4 4 3 5" xfId="38033" xr:uid="{00000000-0005-0000-0000-00008C940000}"/>
    <cellStyle name="Normal 5 26 4 4 3 6" xfId="38034" xr:uid="{00000000-0005-0000-0000-00008D940000}"/>
    <cellStyle name="Normal 5 26 4 4 3 7" xfId="38035" xr:uid="{00000000-0005-0000-0000-00008E940000}"/>
    <cellStyle name="Normal 5 26 4 4 3 8" xfId="38036" xr:uid="{00000000-0005-0000-0000-00008F940000}"/>
    <cellStyle name="Normal 5 26 4 4 4" xfId="38037" xr:uid="{00000000-0005-0000-0000-000090940000}"/>
    <cellStyle name="Normal 5 26 4 4 4 2" xfId="38038" xr:uid="{00000000-0005-0000-0000-000091940000}"/>
    <cellStyle name="Normal 5 26 4 4 4 3" xfId="38039" xr:uid="{00000000-0005-0000-0000-000092940000}"/>
    <cellStyle name="Normal 5 26 4 4 4 4" xfId="38040" xr:uid="{00000000-0005-0000-0000-000093940000}"/>
    <cellStyle name="Normal 5 26 4 4 4 5" xfId="38041" xr:uid="{00000000-0005-0000-0000-000094940000}"/>
    <cellStyle name="Normal 5 26 4 4 4 6" xfId="38042" xr:uid="{00000000-0005-0000-0000-000095940000}"/>
    <cellStyle name="Normal 5 26 4 4 4 7" xfId="38043" xr:uid="{00000000-0005-0000-0000-000096940000}"/>
    <cellStyle name="Normal 5 26 4 4 4 8" xfId="38044" xr:uid="{00000000-0005-0000-0000-000097940000}"/>
    <cellStyle name="Normal 5 26 4 4 5" xfId="38045" xr:uid="{00000000-0005-0000-0000-000098940000}"/>
    <cellStyle name="Normal 5 26 4 4 5 2" xfId="38046" xr:uid="{00000000-0005-0000-0000-000099940000}"/>
    <cellStyle name="Normal 5 26 4 4 5 3" xfId="38047" xr:uid="{00000000-0005-0000-0000-00009A940000}"/>
    <cellStyle name="Normal 5 26 4 4 5 4" xfId="38048" xr:uid="{00000000-0005-0000-0000-00009B940000}"/>
    <cellStyle name="Normal 5 26 4 4 5 5" xfId="38049" xr:uid="{00000000-0005-0000-0000-00009C940000}"/>
    <cellStyle name="Normal 5 26 4 4 5 6" xfId="38050" xr:uid="{00000000-0005-0000-0000-00009D940000}"/>
    <cellStyle name="Normal 5 26 4 4 5 7" xfId="38051" xr:uid="{00000000-0005-0000-0000-00009E940000}"/>
    <cellStyle name="Normal 5 26 4 4 5 8" xfId="38052" xr:uid="{00000000-0005-0000-0000-00009F940000}"/>
    <cellStyle name="Normal 5 26 4 4 6" xfId="38053" xr:uid="{00000000-0005-0000-0000-0000A0940000}"/>
    <cellStyle name="Normal 5 26 4 4 7" xfId="38054" xr:uid="{00000000-0005-0000-0000-0000A1940000}"/>
    <cellStyle name="Normal 5 26 4 4 8" xfId="38055" xr:uid="{00000000-0005-0000-0000-0000A2940000}"/>
    <cellStyle name="Normal 5 26 4 4 9" xfId="38056" xr:uid="{00000000-0005-0000-0000-0000A3940000}"/>
    <cellStyle name="Normal 5 26 4 5" xfId="38057" xr:uid="{00000000-0005-0000-0000-0000A4940000}"/>
    <cellStyle name="Normal 5 26 4 5 10" xfId="38058" xr:uid="{00000000-0005-0000-0000-0000A5940000}"/>
    <cellStyle name="Normal 5 26 4 5 11" xfId="38059" xr:uid="{00000000-0005-0000-0000-0000A6940000}"/>
    <cellStyle name="Normal 5 26 4 5 12" xfId="38060" xr:uid="{00000000-0005-0000-0000-0000A7940000}"/>
    <cellStyle name="Normal 5 26 4 5 2" xfId="38061" xr:uid="{00000000-0005-0000-0000-0000A8940000}"/>
    <cellStyle name="Normal 5 26 4 5 2 2" xfId="38062" xr:uid="{00000000-0005-0000-0000-0000A9940000}"/>
    <cellStyle name="Normal 5 26 4 5 2 3" xfId="38063" xr:uid="{00000000-0005-0000-0000-0000AA940000}"/>
    <cellStyle name="Normal 5 26 4 5 2 4" xfId="38064" xr:uid="{00000000-0005-0000-0000-0000AB940000}"/>
    <cellStyle name="Normal 5 26 4 5 2 5" xfId="38065" xr:uid="{00000000-0005-0000-0000-0000AC940000}"/>
    <cellStyle name="Normal 5 26 4 5 2 6" xfId="38066" xr:uid="{00000000-0005-0000-0000-0000AD940000}"/>
    <cellStyle name="Normal 5 26 4 5 2 7" xfId="38067" xr:uid="{00000000-0005-0000-0000-0000AE940000}"/>
    <cellStyle name="Normal 5 26 4 5 2 8" xfId="38068" xr:uid="{00000000-0005-0000-0000-0000AF940000}"/>
    <cellStyle name="Normal 5 26 4 5 3" xfId="38069" xr:uid="{00000000-0005-0000-0000-0000B0940000}"/>
    <cellStyle name="Normal 5 26 4 5 3 2" xfId="38070" xr:uid="{00000000-0005-0000-0000-0000B1940000}"/>
    <cellStyle name="Normal 5 26 4 5 3 3" xfId="38071" xr:uid="{00000000-0005-0000-0000-0000B2940000}"/>
    <cellStyle name="Normal 5 26 4 5 3 4" xfId="38072" xr:uid="{00000000-0005-0000-0000-0000B3940000}"/>
    <cellStyle name="Normal 5 26 4 5 3 5" xfId="38073" xr:uid="{00000000-0005-0000-0000-0000B4940000}"/>
    <cellStyle name="Normal 5 26 4 5 3 6" xfId="38074" xr:uid="{00000000-0005-0000-0000-0000B5940000}"/>
    <cellStyle name="Normal 5 26 4 5 3 7" xfId="38075" xr:uid="{00000000-0005-0000-0000-0000B6940000}"/>
    <cellStyle name="Normal 5 26 4 5 3 8" xfId="38076" xr:uid="{00000000-0005-0000-0000-0000B7940000}"/>
    <cellStyle name="Normal 5 26 4 5 4" xfId="38077" xr:uid="{00000000-0005-0000-0000-0000B8940000}"/>
    <cellStyle name="Normal 5 26 4 5 4 2" xfId="38078" xr:uid="{00000000-0005-0000-0000-0000B9940000}"/>
    <cellStyle name="Normal 5 26 4 5 4 3" xfId="38079" xr:uid="{00000000-0005-0000-0000-0000BA940000}"/>
    <cellStyle name="Normal 5 26 4 5 4 4" xfId="38080" xr:uid="{00000000-0005-0000-0000-0000BB940000}"/>
    <cellStyle name="Normal 5 26 4 5 4 5" xfId="38081" xr:uid="{00000000-0005-0000-0000-0000BC940000}"/>
    <cellStyle name="Normal 5 26 4 5 4 6" xfId="38082" xr:uid="{00000000-0005-0000-0000-0000BD940000}"/>
    <cellStyle name="Normal 5 26 4 5 4 7" xfId="38083" xr:uid="{00000000-0005-0000-0000-0000BE940000}"/>
    <cellStyle name="Normal 5 26 4 5 4 8" xfId="38084" xr:uid="{00000000-0005-0000-0000-0000BF940000}"/>
    <cellStyle name="Normal 5 26 4 5 5" xfId="38085" xr:uid="{00000000-0005-0000-0000-0000C0940000}"/>
    <cellStyle name="Normal 5 26 4 5 5 2" xfId="38086" xr:uid="{00000000-0005-0000-0000-0000C1940000}"/>
    <cellStyle name="Normal 5 26 4 5 5 3" xfId="38087" xr:uid="{00000000-0005-0000-0000-0000C2940000}"/>
    <cellStyle name="Normal 5 26 4 5 5 4" xfId="38088" xr:uid="{00000000-0005-0000-0000-0000C3940000}"/>
    <cellStyle name="Normal 5 26 4 5 5 5" xfId="38089" xr:uid="{00000000-0005-0000-0000-0000C4940000}"/>
    <cellStyle name="Normal 5 26 4 5 5 6" xfId="38090" xr:uid="{00000000-0005-0000-0000-0000C5940000}"/>
    <cellStyle name="Normal 5 26 4 5 5 7" xfId="38091" xr:uid="{00000000-0005-0000-0000-0000C6940000}"/>
    <cellStyle name="Normal 5 26 4 5 5 8" xfId="38092" xr:uid="{00000000-0005-0000-0000-0000C7940000}"/>
    <cellStyle name="Normal 5 26 4 5 6" xfId="38093" xr:uid="{00000000-0005-0000-0000-0000C8940000}"/>
    <cellStyle name="Normal 5 26 4 5 7" xfId="38094" xr:uid="{00000000-0005-0000-0000-0000C9940000}"/>
    <cellStyle name="Normal 5 26 4 5 8" xfId="38095" xr:uid="{00000000-0005-0000-0000-0000CA940000}"/>
    <cellStyle name="Normal 5 26 4 5 9" xfId="38096" xr:uid="{00000000-0005-0000-0000-0000CB940000}"/>
    <cellStyle name="Normal 5 26 4 6" xfId="38097" xr:uid="{00000000-0005-0000-0000-0000CC940000}"/>
    <cellStyle name="Normal 5 26 4 6 10" xfId="38098" xr:uid="{00000000-0005-0000-0000-0000CD940000}"/>
    <cellStyle name="Normal 5 26 4 6 11" xfId="38099" xr:uid="{00000000-0005-0000-0000-0000CE940000}"/>
    <cellStyle name="Normal 5 26 4 6 12" xfId="38100" xr:uid="{00000000-0005-0000-0000-0000CF940000}"/>
    <cellStyle name="Normal 5 26 4 6 2" xfId="38101" xr:uid="{00000000-0005-0000-0000-0000D0940000}"/>
    <cellStyle name="Normal 5 26 4 6 2 2" xfId="38102" xr:uid="{00000000-0005-0000-0000-0000D1940000}"/>
    <cellStyle name="Normal 5 26 4 6 2 3" xfId="38103" xr:uid="{00000000-0005-0000-0000-0000D2940000}"/>
    <cellStyle name="Normal 5 26 4 6 2 4" xfId="38104" xr:uid="{00000000-0005-0000-0000-0000D3940000}"/>
    <cellStyle name="Normal 5 26 4 6 2 5" xfId="38105" xr:uid="{00000000-0005-0000-0000-0000D4940000}"/>
    <cellStyle name="Normal 5 26 4 6 2 6" xfId="38106" xr:uid="{00000000-0005-0000-0000-0000D5940000}"/>
    <cellStyle name="Normal 5 26 4 6 2 7" xfId="38107" xr:uid="{00000000-0005-0000-0000-0000D6940000}"/>
    <cellStyle name="Normal 5 26 4 6 2 8" xfId="38108" xr:uid="{00000000-0005-0000-0000-0000D7940000}"/>
    <cellStyle name="Normal 5 26 4 6 3" xfId="38109" xr:uid="{00000000-0005-0000-0000-0000D8940000}"/>
    <cellStyle name="Normal 5 26 4 6 3 2" xfId="38110" xr:uid="{00000000-0005-0000-0000-0000D9940000}"/>
    <cellStyle name="Normal 5 26 4 6 3 3" xfId="38111" xr:uid="{00000000-0005-0000-0000-0000DA940000}"/>
    <cellStyle name="Normal 5 26 4 6 3 4" xfId="38112" xr:uid="{00000000-0005-0000-0000-0000DB940000}"/>
    <cellStyle name="Normal 5 26 4 6 3 5" xfId="38113" xr:uid="{00000000-0005-0000-0000-0000DC940000}"/>
    <cellStyle name="Normal 5 26 4 6 3 6" xfId="38114" xr:uid="{00000000-0005-0000-0000-0000DD940000}"/>
    <cellStyle name="Normal 5 26 4 6 3 7" xfId="38115" xr:uid="{00000000-0005-0000-0000-0000DE940000}"/>
    <cellStyle name="Normal 5 26 4 6 3 8" xfId="38116" xr:uid="{00000000-0005-0000-0000-0000DF940000}"/>
    <cellStyle name="Normal 5 26 4 6 4" xfId="38117" xr:uid="{00000000-0005-0000-0000-0000E0940000}"/>
    <cellStyle name="Normal 5 26 4 6 4 2" xfId="38118" xr:uid="{00000000-0005-0000-0000-0000E1940000}"/>
    <cellStyle name="Normal 5 26 4 6 4 3" xfId="38119" xr:uid="{00000000-0005-0000-0000-0000E2940000}"/>
    <cellStyle name="Normal 5 26 4 6 4 4" xfId="38120" xr:uid="{00000000-0005-0000-0000-0000E3940000}"/>
    <cellStyle name="Normal 5 26 4 6 4 5" xfId="38121" xr:uid="{00000000-0005-0000-0000-0000E4940000}"/>
    <cellStyle name="Normal 5 26 4 6 4 6" xfId="38122" xr:uid="{00000000-0005-0000-0000-0000E5940000}"/>
    <cellStyle name="Normal 5 26 4 6 4 7" xfId="38123" xr:uid="{00000000-0005-0000-0000-0000E6940000}"/>
    <cellStyle name="Normal 5 26 4 6 4 8" xfId="38124" xr:uid="{00000000-0005-0000-0000-0000E7940000}"/>
    <cellStyle name="Normal 5 26 4 6 5" xfId="38125" xr:uid="{00000000-0005-0000-0000-0000E8940000}"/>
    <cellStyle name="Normal 5 26 4 6 5 2" xfId="38126" xr:uid="{00000000-0005-0000-0000-0000E9940000}"/>
    <cellStyle name="Normal 5 26 4 6 5 3" xfId="38127" xr:uid="{00000000-0005-0000-0000-0000EA940000}"/>
    <cellStyle name="Normal 5 26 4 6 5 4" xfId="38128" xr:uid="{00000000-0005-0000-0000-0000EB940000}"/>
    <cellStyle name="Normal 5 26 4 6 5 5" xfId="38129" xr:uid="{00000000-0005-0000-0000-0000EC940000}"/>
    <cellStyle name="Normal 5 26 4 6 5 6" xfId="38130" xr:uid="{00000000-0005-0000-0000-0000ED940000}"/>
    <cellStyle name="Normal 5 26 4 6 5 7" xfId="38131" xr:uid="{00000000-0005-0000-0000-0000EE940000}"/>
    <cellStyle name="Normal 5 26 4 6 5 8" xfId="38132" xr:uid="{00000000-0005-0000-0000-0000EF940000}"/>
    <cellStyle name="Normal 5 26 4 6 6" xfId="38133" xr:uid="{00000000-0005-0000-0000-0000F0940000}"/>
    <cellStyle name="Normal 5 26 4 6 7" xfId="38134" xr:uid="{00000000-0005-0000-0000-0000F1940000}"/>
    <cellStyle name="Normal 5 26 4 6 8" xfId="38135" xr:uid="{00000000-0005-0000-0000-0000F2940000}"/>
    <cellStyle name="Normal 5 26 4 6 9" xfId="38136" xr:uid="{00000000-0005-0000-0000-0000F3940000}"/>
    <cellStyle name="Normal 5 26 4 7" xfId="38137" xr:uid="{00000000-0005-0000-0000-0000F4940000}"/>
    <cellStyle name="Normal 5 26 4 7 10" xfId="38138" xr:uid="{00000000-0005-0000-0000-0000F5940000}"/>
    <cellStyle name="Normal 5 26 4 7 11" xfId="38139" xr:uid="{00000000-0005-0000-0000-0000F6940000}"/>
    <cellStyle name="Normal 5 26 4 7 12" xfId="38140" xr:uid="{00000000-0005-0000-0000-0000F7940000}"/>
    <cellStyle name="Normal 5 26 4 7 2" xfId="38141" xr:uid="{00000000-0005-0000-0000-0000F8940000}"/>
    <cellStyle name="Normal 5 26 4 7 2 2" xfId="38142" xr:uid="{00000000-0005-0000-0000-0000F9940000}"/>
    <cellStyle name="Normal 5 26 4 7 2 3" xfId="38143" xr:uid="{00000000-0005-0000-0000-0000FA940000}"/>
    <cellStyle name="Normal 5 26 4 7 2 4" xfId="38144" xr:uid="{00000000-0005-0000-0000-0000FB940000}"/>
    <cellStyle name="Normal 5 26 4 7 2 5" xfId="38145" xr:uid="{00000000-0005-0000-0000-0000FC940000}"/>
    <cellStyle name="Normal 5 26 4 7 2 6" xfId="38146" xr:uid="{00000000-0005-0000-0000-0000FD940000}"/>
    <cellStyle name="Normal 5 26 4 7 2 7" xfId="38147" xr:uid="{00000000-0005-0000-0000-0000FE940000}"/>
    <cellStyle name="Normal 5 26 4 7 2 8" xfId="38148" xr:uid="{00000000-0005-0000-0000-0000FF940000}"/>
    <cellStyle name="Normal 5 26 4 7 3" xfId="38149" xr:uid="{00000000-0005-0000-0000-000000950000}"/>
    <cellStyle name="Normal 5 26 4 7 3 2" xfId="38150" xr:uid="{00000000-0005-0000-0000-000001950000}"/>
    <cellStyle name="Normal 5 26 4 7 3 3" xfId="38151" xr:uid="{00000000-0005-0000-0000-000002950000}"/>
    <cellStyle name="Normal 5 26 4 7 3 4" xfId="38152" xr:uid="{00000000-0005-0000-0000-000003950000}"/>
    <cellStyle name="Normal 5 26 4 7 3 5" xfId="38153" xr:uid="{00000000-0005-0000-0000-000004950000}"/>
    <cellStyle name="Normal 5 26 4 7 3 6" xfId="38154" xr:uid="{00000000-0005-0000-0000-000005950000}"/>
    <cellStyle name="Normal 5 26 4 7 3 7" xfId="38155" xr:uid="{00000000-0005-0000-0000-000006950000}"/>
    <cellStyle name="Normal 5 26 4 7 3 8" xfId="38156" xr:uid="{00000000-0005-0000-0000-000007950000}"/>
    <cellStyle name="Normal 5 26 4 7 4" xfId="38157" xr:uid="{00000000-0005-0000-0000-000008950000}"/>
    <cellStyle name="Normal 5 26 4 7 4 2" xfId="38158" xr:uid="{00000000-0005-0000-0000-000009950000}"/>
    <cellStyle name="Normal 5 26 4 7 4 3" xfId="38159" xr:uid="{00000000-0005-0000-0000-00000A950000}"/>
    <cellStyle name="Normal 5 26 4 7 4 4" xfId="38160" xr:uid="{00000000-0005-0000-0000-00000B950000}"/>
    <cellStyle name="Normal 5 26 4 7 4 5" xfId="38161" xr:uid="{00000000-0005-0000-0000-00000C950000}"/>
    <cellStyle name="Normal 5 26 4 7 4 6" xfId="38162" xr:uid="{00000000-0005-0000-0000-00000D950000}"/>
    <cellStyle name="Normal 5 26 4 7 4 7" xfId="38163" xr:uid="{00000000-0005-0000-0000-00000E950000}"/>
    <cellStyle name="Normal 5 26 4 7 4 8" xfId="38164" xr:uid="{00000000-0005-0000-0000-00000F950000}"/>
    <cellStyle name="Normal 5 26 4 7 5" xfId="38165" xr:uid="{00000000-0005-0000-0000-000010950000}"/>
    <cellStyle name="Normal 5 26 4 7 5 2" xfId="38166" xr:uid="{00000000-0005-0000-0000-000011950000}"/>
    <cellStyle name="Normal 5 26 4 7 5 3" xfId="38167" xr:uid="{00000000-0005-0000-0000-000012950000}"/>
    <cellStyle name="Normal 5 26 4 7 5 4" xfId="38168" xr:uid="{00000000-0005-0000-0000-000013950000}"/>
    <cellStyle name="Normal 5 26 4 7 5 5" xfId="38169" xr:uid="{00000000-0005-0000-0000-000014950000}"/>
    <cellStyle name="Normal 5 26 4 7 5 6" xfId="38170" xr:uid="{00000000-0005-0000-0000-000015950000}"/>
    <cellStyle name="Normal 5 26 4 7 5 7" xfId="38171" xr:uid="{00000000-0005-0000-0000-000016950000}"/>
    <cellStyle name="Normal 5 26 4 7 5 8" xfId="38172" xr:uid="{00000000-0005-0000-0000-000017950000}"/>
    <cellStyle name="Normal 5 26 4 7 6" xfId="38173" xr:uid="{00000000-0005-0000-0000-000018950000}"/>
    <cellStyle name="Normal 5 26 4 7 7" xfId="38174" xr:uid="{00000000-0005-0000-0000-000019950000}"/>
    <cellStyle name="Normal 5 26 4 7 8" xfId="38175" xr:uid="{00000000-0005-0000-0000-00001A950000}"/>
    <cellStyle name="Normal 5 26 4 7 9" xfId="38176" xr:uid="{00000000-0005-0000-0000-00001B950000}"/>
    <cellStyle name="Normal 5 26 4 8" xfId="38177" xr:uid="{00000000-0005-0000-0000-00001C950000}"/>
    <cellStyle name="Normal 5 26 4 8 10" xfId="38178" xr:uid="{00000000-0005-0000-0000-00001D950000}"/>
    <cellStyle name="Normal 5 26 4 8 11" xfId="38179" xr:uid="{00000000-0005-0000-0000-00001E950000}"/>
    <cellStyle name="Normal 5 26 4 8 12" xfId="38180" xr:uid="{00000000-0005-0000-0000-00001F950000}"/>
    <cellStyle name="Normal 5 26 4 8 2" xfId="38181" xr:uid="{00000000-0005-0000-0000-000020950000}"/>
    <cellStyle name="Normal 5 26 4 8 2 2" xfId="38182" xr:uid="{00000000-0005-0000-0000-000021950000}"/>
    <cellStyle name="Normal 5 26 4 8 2 3" xfId="38183" xr:uid="{00000000-0005-0000-0000-000022950000}"/>
    <cellStyle name="Normal 5 26 4 8 2 4" xfId="38184" xr:uid="{00000000-0005-0000-0000-000023950000}"/>
    <cellStyle name="Normal 5 26 4 8 2 5" xfId="38185" xr:uid="{00000000-0005-0000-0000-000024950000}"/>
    <cellStyle name="Normal 5 26 4 8 2 6" xfId="38186" xr:uid="{00000000-0005-0000-0000-000025950000}"/>
    <cellStyle name="Normal 5 26 4 8 2 7" xfId="38187" xr:uid="{00000000-0005-0000-0000-000026950000}"/>
    <cellStyle name="Normal 5 26 4 8 2 8" xfId="38188" xr:uid="{00000000-0005-0000-0000-000027950000}"/>
    <cellStyle name="Normal 5 26 4 8 3" xfId="38189" xr:uid="{00000000-0005-0000-0000-000028950000}"/>
    <cellStyle name="Normal 5 26 4 8 3 2" xfId="38190" xr:uid="{00000000-0005-0000-0000-000029950000}"/>
    <cellStyle name="Normal 5 26 4 8 3 3" xfId="38191" xr:uid="{00000000-0005-0000-0000-00002A950000}"/>
    <cellStyle name="Normal 5 26 4 8 3 4" xfId="38192" xr:uid="{00000000-0005-0000-0000-00002B950000}"/>
    <cellStyle name="Normal 5 26 4 8 3 5" xfId="38193" xr:uid="{00000000-0005-0000-0000-00002C950000}"/>
    <cellStyle name="Normal 5 26 4 8 3 6" xfId="38194" xr:uid="{00000000-0005-0000-0000-00002D950000}"/>
    <cellStyle name="Normal 5 26 4 8 3 7" xfId="38195" xr:uid="{00000000-0005-0000-0000-00002E950000}"/>
    <cellStyle name="Normal 5 26 4 8 3 8" xfId="38196" xr:uid="{00000000-0005-0000-0000-00002F950000}"/>
    <cellStyle name="Normal 5 26 4 8 4" xfId="38197" xr:uid="{00000000-0005-0000-0000-000030950000}"/>
    <cellStyle name="Normal 5 26 4 8 4 2" xfId="38198" xr:uid="{00000000-0005-0000-0000-000031950000}"/>
    <cellStyle name="Normal 5 26 4 8 4 3" xfId="38199" xr:uid="{00000000-0005-0000-0000-000032950000}"/>
    <cellStyle name="Normal 5 26 4 8 4 4" xfId="38200" xr:uid="{00000000-0005-0000-0000-000033950000}"/>
    <cellStyle name="Normal 5 26 4 8 4 5" xfId="38201" xr:uid="{00000000-0005-0000-0000-000034950000}"/>
    <cellStyle name="Normal 5 26 4 8 4 6" xfId="38202" xr:uid="{00000000-0005-0000-0000-000035950000}"/>
    <cellStyle name="Normal 5 26 4 8 4 7" xfId="38203" xr:uid="{00000000-0005-0000-0000-000036950000}"/>
    <cellStyle name="Normal 5 26 4 8 4 8" xfId="38204" xr:uid="{00000000-0005-0000-0000-000037950000}"/>
    <cellStyle name="Normal 5 26 4 8 5" xfId="38205" xr:uid="{00000000-0005-0000-0000-000038950000}"/>
    <cellStyle name="Normal 5 26 4 8 5 2" xfId="38206" xr:uid="{00000000-0005-0000-0000-000039950000}"/>
    <cellStyle name="Normal 5 26 4 8 5 3" xfId="38207" xr:uid="{00000000-0005-0000-0000-00003A950000}"/>
    <cellStyle name="Normal 5 26 4 8 5 4" xfId="38208" xr:uid="{00000000-0005-0000-0000-00003B950000}"/>
    <cellStyle name="Normal 5 26 4 8 5 5" xfId="38209" xr:uid="{00000000-0005-0000-0000-00003C950000}"/>
    <cellStyle name="Normal 5 26 4 8 5 6" xfId="38210" xr:uid="{00000000-0005-0000-0000-00003D950000}"/>
    <cellStyle name="Normal 5 26 4 8 5 7" xfId="38211" xr:uid="{00000000-0005-0000-0000-00003E950000}"/>
    <cellStyle name="Normal 5 26 4 8 5 8" xfId="38212" xr:uid="{00000000-0005-0000-0000-00003F950000}"/>
    <cellStyle name="Normal 5 26 4 8 6" xfId="38213" xr:uid="{00000000-0005-0000-0000-000040950000}"/>
    <cellStyle name="Normal 5 26 4 8 7" xfId="38214" xr:uid="{00000000-0005-0000-0000-000041950000}"/>
    <cellStyle name="Normal 5 26 4 8 8" xfId="38215" xr:uid="{00000000-0005-0000-0000-000042950000}"/>
    <cellStyle name="Normal 5 26 4 8 9" xfId="38216" xr:uid="{00000000-0005-0000-0000-000043950000}"/>
    <cellStyle name="Normal 5 26 4 9" xfId="38217" xr:uid="{00000000-0005-0000-0000-000044950000}"/>
    <cellStyle name="Normal 5 26 4 9 10" xfId="38218" xr:uid="{00000000-0005-0000-0000-000045950000}"/>
    <cellStyle name="Normal 5 26 4 9 11" xfId="38219" xr:uid="{00000000-0005-0000-0000-000046950000}"/>
    <cellStyle name="Normal 5 26 4 9 12" xfId="38220" xr:uid="{00000000-0005-0000-0000-000047950000}"/>
    <cellStyle name="Normal 5 26 4 9 2" xfId="38221" xr:uid="{00000000-0005-0000-0000-000048950000}"/>
    <cellStyle name="Normal 5 26 4 9 2 2" xfId="38222" xr:uid="{00000000-0005-0000-0000-000049950000}"/>
    <cellStyle name="Normal 5 26 4 9 2 3" xfId="38223" xr:uid="{00000000-0005-0000-0000-00004A950000}"/>
    <cellStyle name="Normal 5 26 4 9 2 4" xfId="38224" xr:uid="{00000000-0005-0000-0000-00004B950000}"/>
    <cellStyle name="Normal 5 26 4 9 2 5" xfId="38225" xr:uid="{00000000-0005-0000-0000-00004C950000}"/>
    <cellStyle name="Normal 5 26 4 9 2 6" xfId="38226" xr:uid="{00000000-0005-0000-0000-00004D950000}"/>
    <cellStyle name="Normal 5 26 4 9 2 7" xfId="38227" xr:uid="{00000000-0005-0000-0000-00004E950000}"/>
    <cellStyle name="Normal 5 26 4 9 2 8" xfId="38228" xr:uid="{00000000-0005-0000-0000-00004F950000}"/>
    <cellStyle name="Normal 5 26 4 9 3" xfId="38229" xr:uid="{00000000-0005-0000-0000-000050950000}"/>
    <cellStyle name="Normal 5 26 4 9 3 2" xfId="38230" xr:uid="{00000000-0005-0000-0000-000051950000}"/>
    <cellStyle name="Normal 5 26 4 9 3 3" xfId="38231" xr:uid="{00000000-0005-0000-0000-000052950000}"/>
    <cellStyle name="Normal 5 26 4 9 3 4" xfId="38232" xr:uid="{00000000-0005-0000-0000-000053950000}"/>
    <cellStyle name="Normal 5 26 4 9 3 5" xfId="38233" xr:uid="{00000000-0005-0000-0000-000054950000}"/>
    <cellStyle name="Normal 5 26 4 9 3 6" xfId="38234" xr:uid="{00000000-0005-0000-0000-000055950000}"/>
    <cellStyle name="Normal 5 26 4 9 3 7" xfId="38235" xr:uid="{00000000-0005-0000-0000-000056950000}"/>
    <cellStyle name="Normal 5 26 4 9 3 8" xfId="38236" xr:uid="{00000000-0005-0000-0000-000057950000}"/>
    <cellStyle name="Normal 5 26 4 9 4" xfId="38237" xr:uid="{00000000-0005-0000-0000-000058950000}"/>
    <cellStyle name="Normal 5 26 4 9 4 2" xfId="38238" xr:uid="{00000000-0005-0000-0000-000059950000}"/>
    <cellStyle name="Normal 5 26 4 9 4 3" xfId="38239" xr:uid="{00000000-0005-0000-0000-00005A950000}"/>
    <cellStyle name="Normal 5 26 4 9 4 4" xfId="38240" xr:uid="{00000000-0005-0000-0000-00005B950000}"/>
    <cellStyle name="Normal 5 26 4 9 4 5" xfId="38241" xr:uid="{00000000-0005-0000-0000-00005C950000}"/>
    <cellStyle name="Normal 5 26 4 9 4 6" xfId="38242" xr:uid="{00000000-0005-0000-0000-00005D950000}"/>
    <cellStyle name="Normal 5 26 4 9 4 7" xfId="38243" xr:uid="{00000000-0005-0000-0000-00005E950000}"/>
    <cellStyle name="Normal 5 26 4 9 4 8" xfId="38244" xr:uid="{00000000-0005-0000-0000-00005F950000}"/>
    <cellStyle name="Normal 5 26 4 9 5" xfId="38245" xr:uid="{00000000-0005-0000-0000-000060950000}"/>
    <cellStyle name="Normal 5 26 4 9 5 2" xfId="38246" xr:uid="{00000000-0005-0000-0000-000061950000}"/>
    <cellStyle name="Normal 5 26 4 9 5 3" xfId="38247" xr:uid="{00000000-0005-0000-0000-000062950000}"/>
    <cellStyle name="Normal 5 26 4 9 5 4" xfId="38248" xr:uid="{00000000-0005-0000-0000-000063950000}"/>
    <cellStyle name="Normal 5 26 4 9 5 5" xfId="38249" xr:uid="{00000000-0005-0000-0000-000064950000}"/>
    <cellStyle name="Normal 5 26 4 9 5 6" xfId="38250" xr:uid="{00000000-0005-0000-0000-000065950000}"/>
    <cellStyle name="Normal 5 26 4 9 5 7" xfId="38251" xr:uid="{00000000-0005-0000-0000-000066950000}"/>
    <cellStyle name="Normal 5 26 4 9 5 8" xfId="38252" xr:uid="{00000000-0005-0000-0000-000067950000}"/>
    <cellStyle name="Normal 5 26 4 9 6" xfId="38253" xr:uid="{00000000-0005-0000-0000-000068950000}"/>
    <cellStyle name="Normal 5 26 4 9 7" xfId="38254" xr:uid="{00000000-0005-0000-0000-000069950000}"/>
    <cellStyle name="Normal 5 26 4 9 8" xfId="38255" xr:uid="{00000000-0005-0000-0000-00006A950000}"/>
    <cellStyle name="Normal 5 26 4 9 9" xfId="38256" xr:uid="{00000000-0005-0000-0000-00006B950000}"/>
    <cellStyle name="Normal 5 26 5" xfId="38257" xr:uid="{00000000-0005-0000-0000-00006C950000}"/>
    <cellStyle name="Normal 5 26 5 10" xfId="38258" xr:uid="{00000000-0005-0000-0000-00006D950000}"/>
    <cellStyle name="Normal 5 26 5 11" xfId="38259" xr:uid="{00000000-0005-0000-0000-00006E950000}"/>
    <cellStyle name="Normal 5 26 5 12" xfId="38260" xr:uid="{00000000-0005-0000-0000-00006F950000}"/>
    <cellStyle name="Normal 5 26 5 2" xfId="38261" xr:uid="{00000000-0005-0000-0000-000070950000}"/>
    <cellStyle name="Normal 5 26 5 2 2" xfId="38262" xr:uid="{00000000-0005-0000-0000-000071950000}"/>
    <cellStyle name="Normal 5 26 5 2 3" xfId="38263" xr:uid="{00000000-0005-0000-0000-000072950000}"/>
    <cellStyle name="Normal 5 26 5 2 4" xfId="38264" xr:uid="{00000000-0005-0000-0000-000073950000}"/>
    <cellStyle name="Normal 5 26 5 2 5" xfId="38265" xr:uid="{00000000-0005-0000-0000-000074950000}"/>
    <cellStyle name="Normal 5 26 5 2 6" xfId="38266" xr:uid="{00000000-0005-0000-0000-000075950000}"/>
    <cellStyle name="Normal 5 26 5 2 7" xfId="38267" xr:uid="{00000000-0005-0000-0000-000076950000}"/>
    <cellStyle name="Normal 5 26 5 2 8" xfId="38268" xr:uid="{00000000-0005-0000-0000-000077950000}"/>
    <cellStyle name="Normal 5 26 5 3" xfId="38269" xr:uid="{00000000-0005-0000-0000-000078950000}"/>
    <cellStyle name="Normal 5 26 5 3 2" xfId="38270" xr:uid="{00000000-0005-0000-0000-000079950000}"/>
    <cellStyle name="Normal 5 26 5 3 3" xfId="38271" xr:uid="{00000000-0005-0000-0000-00007A950000}"/>
    <cellStyle name="Normal 5 26 5 3 4" xfId="38272" xr:uid="{00000000-0005-0000-0000-00007B950000}"/>
    <cellStyle name="Normal 5 26 5 3 5" xfId="38273" xr:uid="{00000000-0005-0000-0000-00007C950000}"/>
    <cellStyle name="Normal 5 26 5 3 6" xfId="38274" xr:uid="{00000000-0005-0000-0000-00007D950000}"/>
    <cellStyle name="Normal 5 26 5 3 7" xfId="38275" xr:uid="{00000000-0005-0000-0000-00007E950000}"/>
    <cellStyle name="Normal 5 26 5 3 8" xfId="38276" xr:uid="{00000000-0005-0000-0000-00007F950000}"/>
    <cellStyle name="Normal 5 26 5 4" xfId="38277" xr:uid="{00000000-0005-0000-0000-000080950000}"/>
    <cellStyle name="Normal 5 26 5 4 2" xfId="38278" xr:uid="{00000000-0005-0000-0000-000081950000}"/>
    <cellStyle name="Normal 5 26 5 4 3" xfId="38279" xr:uid="{00000000-0005-0000-0000-000082950000}"/>
    <cellStyle name="Normal 5 26 5 4 4" xfId="38280" xr:uid="{00000000-0005-0000-0000-000083950000}"/>
    <cellStyle name="Normal 5 26 5 4 5" xfId="38281" xr:uid="{00000000-0005-0000-0000-000084950000}"/>
    <cellStyle name="Normal 5 26 5 4 6" xfId="38282" xr:uid="{00000000-0005-0000-0000-000085950000}"/>
    <cellStyle name="Normal 5 26 5 4 7" xfId="38283" xr:uid="{00000000-0005-0000-0000-000086950000}"/>
    <cellStyle name="Normal 5 26 5 4 8" xfId="38284" xr:uid="{00000000-0005-0000-0000-000087950000}"/>
    <cellStyle name="Normal 5 26 5 5" xfId="38285" xr:uid="{00000000-0005-0000-0000-000088950000}"/>
    <cellStyle name="Normal 5 26 5 5 2" xfId="38286" xr:uid="{00000000-0005-0000-0000-000089950000}"/>
    <cellStyle name="Normal 5 26 5 5 3" xfId="38287" xr:uid="{00000000-0005-0000-0000-00008A950000}"/>
    <cellStyle name="Normal 5 26 5 5 4" xfId="38288" xr:uid="{00000000-0005-0000-0000-00008B950000}"/>
    <cellStyle name="Normal 5 26 5 5 5" xfId="38289" xr:uid="{00000000-0005-0000-0000-00008C950000}"/>
    <cellStyle name="Normal 5 26 5 5 6" xfId="38290" xr:uid="{00000000-0005-0000-0000-00008D950000}"/>
    <cellStyle name="Normal 5 26 5 5 7" xfId="38291" xr:uid="{00000000-0005-0000-0000-00008E950000}"/>
    <cellStyle name="Normal 5 26 5 5 8" xfId="38292" xr:uid="{00000000-0005-0000-0000-00008F950000}"/>
    <cellStyle name="Normal 5 26 5 6" xfId="38293" xr:uid="{00000000-0005-0000-0000-000090950000}"/>
    <cellStyle name="Normal 5 26 5 7" xfId="38294" xr:uid="{00000000-0005-0000-0000-000091950000}"/>
    <cellStyle name="Normal 5 26 5 8" xfId="38295" xr:uid="{00000000-0005-0000-0000-000092950000}"/>
    <cellStyle name="Normal 5 26 5 9" xfId="38296" xr:uid="{00000000-0005-0000-0000-000093950000}"/>
    <cellStyle name="Normal 5 26 6" xfId="38297" xr:uid="{00000000-0005-0000-0000-000094950000}"/>
    <cellStyle name="Normal 5 26 6 10" xfId="38298" xr:uid="{00000000-0005-0000-0000-000095950000}"/>
    <cellStyle name="Normal 5 26 6 11" xfId="38299" xr:uid="{00000000-0005-0000-0000-000096950000}"/>
    <cellStyle name="Normal 5 26 6 12" xfId="38300" xr:uid="{00000000-0005-0000-0000-000097950000}"/>
    <cellStyle name="Normal 5 26 6 2" xfId="38301" xr:uid="{00000000-0005-0000-0000-000098950000}"/>
    <cellStyle name="Normal 5 26 6 2 2" xfId="38302" xr:uid="{00000000-0005-0000-0000-000099950000}"/>
    <cellStyle name="Normal 5 26 6 2 3" xfId="38303" xr:uid="{00000000-0005-0000-0000-00009A950000}"/>
    <cellStyle name="Normal 5 26 6 2 4" xfId="38304" xr:uid="{00000000-0005-0000-0000-00009B950000}"/>
    <cellStyle name="Normal 5 26 6 2 5" xfId="38305" xr:uid="{00000000-0005-0000-0000-00009C950000}"/>
    <cellStyle name="Normal 5 26 6 2 6" xfId="38306" xr:uid="{00000000-0005-0000-0000-00009D950000}"/>
    <cellStyle name="Normal 5 26 6 2 7" xfId="38307" xr:uid="{00000000-0005-0000-0000-00009E950000}"/>
    <cellStyle name="Normal 5 26 6 2 8" xfId="38308" xr:uid="{00000000-0005-0000-0000-00009F950000}"/>
    <cellStyle name="Normal 5 26 6 3" xfId="38309" xr:uid="{00000000-0005-0000-0000-0000A0950000}"/>
    <cellStyle name="Normal 5 26 6 3 2" xfId="38310" xr:uid="{00000000-0005-0000-0000-0000A1950000}"/>
    <cellStyle name="Normal 5 26 6 3 3" xfId="38311" xr:uid="{00000000-0005-0000-0000-0000A2950000}"/>
    <cellStyle name="Normal 5 26 6 3 4" xfId="38312" xr:uid="{00000000-0005-0000-0000-0000A3950000}"/>
    <cellStyle name="Normal 5 26 6 3 5" xfId="38313" xr:uid="{00000000-0005-0000-0000-0000A4950000}"/>
    <cellStyle name="Normal 5 26 6 3 6" xfId="38314" xr:uid="{00000000-0005-0000-0000-0000A5950000}"/>
    <cellStyle name="Normal 5 26 6 3 7" xfId="38315" xr:uid="{00000000-0005-0000-0000-0000A6950000}"/>
    <cellStyle name="Normal 5 26 6 3 8" xfId="38316" xr:uid="{00000000-0005-0000-0000-0000A7950000}"/>
    <cellStyle name="Normal 5 26 6 4" xfId="38317" xr:uid="{00000000-0005-0000-0000-0000A8950000}"/>
    <cellStyle name="Normal 5 26 6 4 2" xfId="38318" xr:uid="{00000000-0005-0000-0000-0000A9950000}"/>
    <cellStyle name="Normal 5 26 6 4 3" xfId="38319" xr:uid="{00000000-0005-0000-0000-0000AA950000}"/>
    <cellStyle name="Normal 5 26 6 4 4" xfId="38320" xr:uid="{00000000-0005-0000-0000-0000AB950000}"/>
    <cellStyle name="Normal 5 26 6 4 5" xfId="38321" xr:uid="{00000000-0005-0000-0000-0000AC950000}"/>
    <cellStyle name="Normal 5 26 6 4 6" xfId="38322" xr:uid="{00000000-0005-0000-0000-0000AD950000}"/>
    <cellStyle name="Normal 5 26 6 4 7" xfId="38323" xr:uid="{00000000-0005-0000-0000-0000AE950000}"/>
    <cellStyle name="Normal 5 26 6 4 8" xfId="38324" xr:uid="{00000000-0005-0000-0000-0000AF950000}"/>
    <cellStyle name="Normal 5 26 6 5" xfId="38325" xr:uid="{00000000-0005-0000-0000-0000B0950000}"/>
    <cellStyle name="Normal 5 26 6 5 2" xfId="38326" xr:uid="{00000000-0005-0000-0000-0000B1950000}"/>
    <cellStyle name="Normal 5 26 6 5 3" xfId="38327" xr:uid="{00000000-0005-0000-0000-0000B2950000}"/>
    <cellStyle name="Normal 5 26 6 5 4" xfId="38328" xr:uid="{00000000-0005-0000-0000-0000B3950000}"/>
    <cellStyle name="Normal 5 26 6 5 5" xfId="38329" xr:uid="{00000000-0005-0000-0000-0000B4950000}"/>
    <cellStyle name="Normal 5 26 6 5 6" xfId="38330" xr:uid="{00000000-0005-0000-0000-0000B5950000}"/>
    <cellStyle name="Normal 5 26 6 5 7" xfId="38331" xr:uid="{00000000-0005-0000-0000-0000B6950000}"/>
    <cellStyle name="Normal 5 26 6 5 8" xfId="38332" xr:uid="{00000000-0005-0000-0000-0000B7950000}"/>
    <cellStyle name="Normal 5 26 6 6" xfId="38333" xr:uid="{00000000-0005-0000-0000-0000B8950000}"/>
    <cellStyle name="Normal 5 26 6 7" xfId="38334" xr:uid="{00000000-0005-0000-0000-0000B9950000}"/>
    <cellStyle name="Normal 5 26 6 8" xfId="38335" xr:uid="{00000000-0005-0000-0000-0000BA950000}"/>
    <cellStyle name="Normal 5 26 6 9" xfId="38336" xr:uid="{00000000-0005-0000-0000-0000BB950000}"/>
    <cellStyle name="Normal 5 26 7" xfId="38337" xr:uid="{00000000-0005-0000-0000-0000BC950000}"/>
    <cellStyle name="Normal 5 26 7 10" xfId="38338" xr:uid="{00000000-0005-0000-0000-0000BD950000}"/>
    <cellStyle name="Normal 5 26 7 11" xfId="38339" xr:uid="{00000000-0005-0000-0000-0000BE950000}"/>
    <cellStyle name="Normal 5 26 7 12" xfId="38340" xr:uid="{00000000-0005-0000-0000-0000BF950000}"/>
    <cellStyle name="Normal 5 26 7 2" xfId="38341" xr:uid="{00000000-0005-0000-0000-0000C0950000}"/>
    <cellStyle name="Normal 5 26 7 2 2" xfId="38342" xr:uid="{00000000-0005-0000-0000-0000C1950000}"/>
    <cellStyle name="Normal 5 26 7 2 3" xfId="38343" xr:uid="{00000000-0005-0000-0000-0000C2950000}"/>
    <cellStyle name="Normal 5 26 7 2 4" xfId="38344" xr:uid="{00000000-0005-0000-0000-0000C3950000}"/>
    <cellStyle name="Normal 5 26 7 2 5" xfId="38345" xr:uid="{00000000-0005-0000-0000-0000C4950000}"/>
    <cellStyle name="Normal 5 26 7 2 6" xfId="38346" xr:uid="{00000000-0005-0000-0000-0000C5950000}"/>
    <cellStyle name="Normal 5 26 7 2 7" xfId="38347" xr:uid="{00000000-0005-0000-0000-0000C6950000}"/>
    <cellStyle name="Normal 5 26 7 2 8" xfId="38348" xr:uid="{00000000-0005-0000-0000-0000C7950000}"/>
    <cellStyle name="Normal 5 26 7 3" xfId="38349" xr:uid="{00000000-0005-0000-0000-0000C8950000}"/>
    <cellStyle name="Normal 5 26 7 3 2" xfId="38350" xr:uid="{00000000-0005-0000-0000-0000C9950000}"/>
    <cellStyle name="Normal 5 26 7 3 3" xfId="38351" xr:uid="{00000000-0005-0000-0000-0000CA950000}"/>
    <cellStyle name="Normal 5 26 7 3 4" xfId="38352" xr:uid="{00000000-0005-0000-0000-0000CB950000}"/>
    <cellStyle name="Normal 5 26 7 3 5" xfId="38353" xr:uid="{00000000-0005-0000-0000-0000CC950000}"/>
    <cellStyle name="Normal 5 26 7 3 6" xfId="38354" xr:uid="{00000000-0005-0000-0000-0000CD950000}"/>
    <cellStyle name="Normal 5 26 7 3 7" xfId="38355" xr:uid="{00000000-0005-0000-0000-0000CE950000}"/>
    <cellStyle name="Normal 5 26 7 3 8" xfId="38356" xr:uid="{00000000-0005-0000-0000-0000CF950000}"/>
    <cellStyle name="Normal 5 26 7 4" xfId="38357" xr:uid="{00000000-0005-0000-0000-0000D0950000}"/>
    <cellStyle name="Normal 5 26 7 4 2" xfId="38358" xr:uid="{00000000-0005-0000-0000-0000D1950000}"/>
    <cellStyle name="Normal 5 26 7 4 3" xfId="38359" xr:uid="{00000000-0005-0000-0000-0000D2950000}"/>
    <cellStyle name="Normal 5 26 7 4 4" xfId="38360" xr:uid="{00000000-0005-0000-0000-0000D3950000}"/>
    <cellStyle name="Normal 5 26 7 4 5" xfId="38361" xr:uid="{00000000-0005-0000-0000-0000D4950000}"/>
    <cellStyle name="Normal 5 26 7 4 6" xfId="38362" xr:uid="{00000000-0005-0000-0000-0000D5950000}"/>
    <cellStyle name="Normal 5 26 7 4 7" xfId="38363" xr:uid="{00000000-0005-0000-0000-0000D6950000}"/>
    <cellStyle name="Normal 5 26 7 4 8" xfId="38364" xr:uid="{00000000-0005-0000-0000-0000D7950000}"/>
    <cellStyle name="Normal 5 26 7 5" xfId="38365" xr:uid="{00000000-0005-0000-0000-0000D8950000}"/>
    <cellStyle name="Normal 5 26 7 5 2" xfId="38366" xr:uid="{00000000-0005-0000-0000-0000D9950000}"/>
    <cellStyle name="Normal 5 26 7 5 3" xfId="38367" xr:uid="{00000000-0005-0000-0000-0000DA950000}"/>
    <cellStyle name="Normal 5 26 7 5 4" xfId="38368" xr:uid="{00000000-0005-0000-0000-0000DB950000}"/>
    <cellStyle name="Normal 5 26 7 5 5" xfId="38369" xr:uid="{00000000-0005-0000-0000-0000DC950000}"/>
    <cellStyle name="Normal 5 26 7 5 6" xfId="38370" xr:uid="{00000000-0005-0000-0000-0000DD950000}"/>
    <cellStyle name="Normal 5 26 7 5 7" xfId="38371" xr:uid="{00000000-0005-0000-0000-0000DE950000}"/>
    <cellStyle name="Normal 5 26 7 5 8" xfId="38372" xr:uid="{00000000-0005-0000-0000-0000DF950000}"/>
    <cellStyle name="Normal 5 26 7 6" xfId="38373" xr:uid="{00000000-0005-0000-0000-0000E0950000}"/>
    <cellStyle name="Normal 5 26 7 7" xfId="38374" xr:uid="{00000000-0005-0000-0000-0000E1950000}"/>
    <cellStyle name="Normal 5 26 7 8" xfId="38375" xr:uid="{00000000-0005-0000-0000-0000E2950000}"/>
    <cellStyle name="Normal 5 26 7 9" xfId="38376" xr:uid="{00000000-0005-0000-0000-0000E3950000}"/>
    <cellStyle name="Normal 5 26 8" xfId="38377" xr:uid="{00000000-0005-0000-0000-0000E4950000}"/>
    <cellStyle name="Normal 5 26 8 10" xfId="38378" xr:uid="{00000000-0005-0000-0000-0000E5950000}"/>
    <cellStyle name="Normal 5 26 8 11" xfId="38379" xr:uid="{00000000-0005-0000-0000-0000E6950000}"/>
    <cellStyle name="Normal 5 26 8 12" xfId="38380" xr:uid="{00000000-0005-0000-0000-0000E7950000}"/>
    <cellStyle name="Normal 5 26 8 2" xfId="38381" xr:uid="{00000000-0005-0000-0000-0000E8950000}"/>
    <cellStyle name="Normal 5 26 8 2 2" xfId="38382" xr:uid="{00000000-0005-0000-0000-0000E9950000}"/>
    <cellStyle name="Normal 5 26 8 2 3" xfId="38383" xr:uid="{00000000-0005-0000-0000-0000EA950000}"/>
    <cellStyle name="Normal 5 26 8 2 4" xfId="38384" xr:uid="{00000000-0005-0000-0000-0000EB950000}"/>
    <cellStyle name="Normal 5 26 8 2 5" xfId="38385" xr:uid="{00000000-0005-0000-0000-0000EC950000}"/>
    <cellStyle name="Normal 5 26 8 2 6" xfId="38386" xr:uid="{00000000-0005-0000-0000-0000ED950000}"/>
    <cellStyle name="Normal 5 26 8 2 7" xfId="38387" xr:uid="{00000000-0005-0000-0000-0000EE950000}"/>
    <cellStyle name="Normal 5 26 8 2 8" xfId="38388" xr:uid="{00000000-0005-0000-0000-0000EF950000}"/>
    <cellStyle name="Normal 5 26 8 3" xfId="38389" xr:uid="{00000000-0005-0000-0000-0000F0950000}"/>
    <cellStyle name="Normal 5 26 8 3 2" xfId="38390" xr:uid="{00000000-0005-0000-0000-0000F1950000}"/>
    <cellStyle name="Normal 5 26 8 3 3" xfId="38391" xr:uid="{00000000-0005-0000-0000-0000F2950000}"/>
    <cellStyle name="Normal 5 26 8 3 4" xfId="38392" xr:uid="{00000000-0005-0000-0000-0000F3950000}"/>
    <cellStyle name="Normal 5 26 8 3 5" xfId="38393" xr:uid="{00000000-0005-0000-0000-0000F4950000}"/>
    <cellStyle name="Normal 5 26 8 3 6" xfId="38394" xr:uid="{00000000-0005-0000-0000-0000F5950000}"/>
    <cellStyle name="Normal 5 26 8 3 7" xfId="38395" xr:uid="{00000000-0005-0000-0000-0000F6950000}"/>
    <cellStyle name="Normal 5 26 8 3 8" xfId="38396" xr:uid="{00000000-0005-0000-0000-0000F7950000}"/>
    <cellStyle name="Normal 5 26 8 4" xfId="38397" xr:uid="{00000000-0005-0000-0000-0000F8950000}"/>
    <cellStyle name="Normal 5 26 8 4 2" xfId="38398" xr:uid="{00000000-0005-0000-0000-0000F9950000}"/>
    <cellStyle name="Normal 5 26 8 4 3" xfId="38399" xr:uid="{00000000-0005-0000-0000-0000FA950000}"/>
    <cellStyle name="Normal 5 26 8 4 4" xfId="38400" xr:uid="{00000000-0005-0000-0000-0000FB950000}"/>
    <cellStyle name="Normal 5 26 8 4 5" xfId="38401" xr:uid="{00000000-0005-0000-0000-0000FC950000}"/>
    <cellStyle name="Normal 5 26 8 4 6" xfId="38402" xr:uid="{00000000-0005-0000-0000-0000FD950000}"/>
    <cellStyle name="Normal 5 26 8 4 7" xfId="38403" xr:uid="{00000000-0005-0000-0000-0000FE950000}"/>
    <cellStyle name="Normal 5 26 8 4 8" xfId="38404" xr:uid="{00000000-0005-0000-0000-0000FF950000}"/>
    <cellStyle name="Normal 5 26 8 5" xfId="38405" xr:uid="{00000000-0005-0000-0000-000000960000}"/>
    <cellStyle name="Normal 5 26 8 5 2" xfId="38406" xr:uid="{00000000-0005-0000-0000-000001960000}"/>
    <cellStyle name="Normal 5 26 8 5 3" xfId="38407" xr:uid="{00000000-0005-0000-0000-000002960000}"/>
    <cellStyle name="Normal 5 26 8 5 4" xfId="38408" xr:uid="{00000000-0005-0000-0000-000003960000}"/>
    <cellStyle name="Normal 5 26 8 5 5" xfId="38409" xr:uid="{00000000-0005-0000-0000-000004960000}"/>
    <cellStyle name="Normal 5 26 8 5 6" xfId="38410" xr:uid="{00000000-0005-0000-0000-000005960000}"/>
    <cellStyle name="Normal 5 26 8 5 7" xfId="38411" xr:uid="{00000000-0005-0000-0000-000006960000}"/>
    <cellStyle name="Normal 5 26 8 5 8" xfId="38412" xr:uid="{00000000-0005-0000-0000-000007960000}"/>
    <cellStyle name="Normal 5 26 8 6" xfId="38413" xr:uid="{00000000-0005-0000-0000-000008960000}"/>
    <cellStyle name="Normal 5 26 8 7" xfId="38414" xr:uid="{00000000-0005-0000-0000-000009960000}"/>
    <cellStyle name="Normal 5 26 8 8" xfId="38415" xr:uid="{00000000-0005-0000-0000-00000A960000}"/>
    <cellStyle name="Normal 5 26 8 9" xfId="38416" xr:uid="{00000000-0005-0000-0000-00000B960000}"/>
    <cellStyle name="Normal 5 26 9" xfId="38417" xr:uid="{00000000-0005-0000-0000-00000C960000}"/>
    <cellStyle name="Normal 5 26 9 10" xfId="38418" xr:uid="{00000000-0005-0000-0000-00000D960000}"/>
    <cellStyle name="Normal 5 26 9 11" xfId="38419" xr:uid="{00000000-0005-0000-0000-00000E960000}"/>
    <cellStyle name="Normal 5 26 9 12" xfId="38420" xr:uid="{00000000-0005-0000-0000-00000F960000}"/>
    <cellStyle name="Normal 5 26 9 2" xfId="38421" xr:uid="{00000000-0005-0000-0000-000010960000}"/>
    <cellStyle name="Normal 5 26 9 2 2" xfId="38422" xr:uid="{00000000-0005-0000-0000-000011960000}"/>
    <cellStyle name="Normal 5 26 9 2 3" xfId="38423" xr:uid="{00000000-0005-0000-0000-000012960000}"/>
    <cellStyle name="Normal 5 26 9 2 4" xfId="38424" xr:uid="{00000000-0005-0000-0000-000013960000}"/>
    <cellStyle name="Normal 5 26 9 2 5" xfId="38425" xr:uid="{00000000-0005-0000-0000-000014960000}"/>
    <cellStyle name="Normal 5 26 9 2 6" xfId="38426" xr:uid="{00000000-0005-0000-0000-000015960000}"/>
    <cellStyle name="Normal 5 26 9 2 7" xfId="38427" xr:uid="{00000000-0005-0000-0000-000016960000}"/>
    <cellStyle name="Normal 5 26 9 2 8" xfId="38428" xr:uid="{00000000-0005-0000-0000-000017960000}"/>
    <cellStyle name="Normal 5 26 9 3" xfId="38429" xr:uid="{00000000-0005-0000-0000-000018960000}"/>
    <cellStyle name="Normal 5 26 9 3 2" xfId="38430" xr:uid="{00000000-0005-0000-0000-000019960000}"/>
    <cellStyle name="Normal 5 26 9 3 3" xfId="38431" xr:uid="{00000000-0005-0000-0000-00001A960000}"/>
    <cellStyle name="Normal 5 26 9 3 4" xfId="38432" xr:uid="{00000000-0005-0000-0000-00001B960000}"/>
    <cellStyle name="Normal 5 26 9 3 5" xfId="38433" xr:uid="{00000000-0005-0000-0000-00001C960000}"/>
    <cellStyle name="Normal 5 26 9 3 6" xfId="38434" xr:uid="{00000000-0005-0000-0000-00001D960000}"/>
    <cellStyle name="Normal 5 26 9 3 7" xfId="38435" xr:uid="{00000000-0005-0000-0000-00001E960000}"/>
    <cellStyle name="Normal 5 26 9 3 8" xfId="38436" xr:uid="{00000000-0005-0000-0000-00001F960000}"/>
    <cellStyle name="Normal 5 26 9 4" xfId="38437" xr:uid="{00000000-0005-0000-0000-000020960000}"/>
    <cellStyle name="Normal 5 26 9 4 2" xfId="38438" xr:uid="{00000000-0005-0000-0000-000021960000}"/>
    <cellStyle name="Normal 5 26 9 4 3" xfId="38439" xr:uid="{00000000-0005-0000-0000-000022960000}"/>
    <cellStyle name="Normal 5 26 9 4 4" xfId="38440" xr:uid="{00000000-0005-0000-0000-000023960000}"/>
    <cellStyle name="Normal 5 26 9 4 5" xfId="38441" xr:uid="{00000000-0005-0000-0000-000024960000}"/>
    <cellStyle name="Normal 5 26 9 4 6" xfId="38442" xr:uid="{00000000-0005-0000-0000-000025960000}"/>
    <cellStyle name="Normal 5 26 9 4 7" xfId="38443" xr:uid="{00000000-0005-0000-0000-000026960000}"/>
    <cellStyle name="Normal 5 26 9 4 8" xfId="38444" xr:uid="{00000000-0005-0000-0000-000027960000}"/>
    <cellStyle name="Normal 5 26 9 5" xfId="38445" xr:uid="{00000000-0005-0000-0000-000028960000}"/>
    <cellStyle name="Normal 5 26 9 5 2" xfId="38446" xr:uid="{00000000-0005-0000-0000-000029960000}"/>
    <cellStyle name="Normal 5 26 9 5 3" xfId="38447" xr:uid="{00000000-0005-0000-0000-00002A960000}"/>
    <cellStyle name="Normal 5 26 9 5 4" xfId="38448" xr:uid="{00000000-0005-0000-0000-00002B960000}"/>
    <cellStyle name="Normal 5 26 9 5 5" xfId="38449" xr:uid="{00000000-0005-0000-0000-00002C960000}"/>
    <cellStyle name="Normal 5 26 9 5 6" xfId="38450" xr:uid="{00000000-0005-0000-0000-00002D960000}"/>
    <cellStyle name="Normal 5 26 9 5 7" xfId="38451" xr:uid="{00000000-0005-0000-0000-00002E960000}"/>
    <cellStyle name="Normal 5 26 9 5 8" xfId="38452" xr:uid="{00000000-0005-0000-0000-00002F960000}"/>
    <cellStyle name="Normal 5 26 9 6" xfId="38453" xr:uid="{00000000-0005-0000-0000-000030960000}"/>
    <cellStyle name="Normal 5 26 9 7" xfId="38454" xr:uid="{00000000-0005-0000-0000-000031960000}"/>
    <cellStyle name="Normal 5 26 9 8" xfId="38455" xr:uid="{00000000-0005-0000-0000-000032960000}"/>
    <cellStyle name="Normal 5 26 9 9" xfId="38456" xr:uid="{00000000-0005-0000-0000-000033960000}"/>
    <cellStyle name="Normal 5 27" xfId="38457" xr:uid="{00000000-0005-0000-0000-000034960000}"/>
    <cellStyle name="Normal 5 27 10" xfId="38458" xr:uid="{00000000-0005-0000-0000-000035960000}"/>
    <cellStyle name="Normal 5 27 10 10" xfId="38459" xr:uid="{00000000-0005-0000-0000-000036960000}"/>
    <cellStyle name="Normal 5 27 10 11" xfId="38460" xr:uid="{00000000-0005-0000-0000-000037960000}"/>
    <cellStyle name="Normal 5 27 10 12" xfId="38461" xr:uid="{00000000-0005-0000-0000-000038960000}"/>
    <cellStyle name="Normal 5 27 10 2" xfId="38462" xr:uid="{00000000-0005-0000-0000-000039960000}"/>
    <cellStyle name="Normal 5 27 10 2 2" xfId="38463" xr:uid="{00000000-0005-0000-0000-00003A960000}"/>
    <cellStyle name="Normal 5 27 10 2 3" xfId="38464" xr:uid="{00000000-0005-0000-0000-00003B960000}"/>
    <cellStyle name="Normal 5 27 10 2 4" xfId="38465" xr:uid="{00000000-0005-0000-0000-00003C960000}"/>
    <cellStyle name="Normal 5 27 10 2 5" xfId="38466" xr:uid="{00000000-0005-0000-0000-00003D960000}"/>
    <cellStyle name="Normal 5 27 10 2 6" xfId="38467" xr:uid="{00000000-0005-0000-0000-00003E960000}"/>
    <cellStyle name="Normal 5 27 10 2 7" xfId="38468" xr:uid="{00000000-0005-0000-0000-00003F960000}"/>
    <cellStyle name="Normal 5 27 10 2 8" xfId="38469" xr:uid="{00000000-0005-0000-0000-000040960000}"/>
    <cellStyle name="Normal 5 27 10 3" xfId="38470" xr:uid="{00000000-0005-0000-0000-000041960000}"/>
    <cellStyle name="Normal 5 27 10 3 2" xfId="38471" xr:uid="{00000000-0005-0000-0000-000042960000}"/>
    <cellStyle name="Normal 5 27 10 3 3" xfId="38472" xr:uid="{00000000-0005-0000-0000-000043960000}"/>
    <cellStyle name="Normal 5 27 10 3 4" xfId="38473" xr:uid="{00000000-0005-0000-0000-000044960000}"/>
    <cellStyle name="Normal 5 27 10 3 5" xfId="38474" xr:uid="{00000000-0005-0000-0000-000045960000}"/>
    <cellStyle name="Normal 5 27 10 3 6" xfId="38475" xr:uid="{00000000-0005-0000-0000-000046960000}"/>
    <cellStyle name="Normal 5 27 10 3 7" xfId="38476" xr:uid="{00000000-0005-0000-0000-000047960000}"/>
    <cellStyle name="Normal 5 27 10 3 8" xfId="38477" xr:uid="{00000000-0005-0000-0000-000048960000}"/>
    <cellStyle name="Normal 5 27 10 4" xfId="38478" xr:uid="{00000000-0005-0000-0000-000049960000}"/>
    <cellStyle name="Normal 5 27 10 4 2" xfId="38479" xr:uid="{00000000-0005-0000-0000-00004A960000}"/>
    <cellStyle name="Normal 5 27 10 4 3" xfId="38480" xr:uid="{00000000-0005-0000-0000-00004B960000}"/>
    <cellStyle name="Normal 5 27 10 4 4" xfId="38481" xr:uid="{00000000-0005-0000-0000-00004C960000}"/>
    <cellStyle name="Normal 5 27 10 4 5" xfId="38482" xr:uid="{00000000-0005-0000-0000-00004D960000}"/>
    <cellStyle name="Normal 5 27 10 4 6" xfId="38483" xr:uid="{00000000-0005-0000-0000-00004E960000}"/>
    <cellStyle name="Normal 5 27 10 4 7" xfId="38484" xr:uid="{00000000-0005-0000-0000-00004F960000}"/>
    <cellStyle name="Normal 5 27 10 4 8" xfId="38485" xr:uid="{00000000-0005-0000-0000-000050960000}"/>
    <cellStyle name="Normal 5 27 10 5" xfId="38486" xr:uid="{00000000-0005-0000-0000-000051960000}"/>
    <cellStyle name="Normal 5 27 10 5 2" xfId="38487" xr:uid="{00000000-0005-0000-0000-000052960000}"/>
    <cellStyle name="Normal 5 27 10 5 3" xfId="38488" xr:uid="{00000000-0005-0000-0000-000053960000}"/>
    <cellStyle name="Normal 5 27 10 5 4" xfId="38489" xr:uid="{00000000-0005-0000-0000-000054960000}"/>
    <cellStyle name="Normal 5 27 10 5 5" xfId="38490" xr:uid="{00000000-0005-0000-0000-000055960000}"/>
    <cellStyle name="Normal 5 27 10 5 6" xfId="38491" xr:uid="{00000000-0005-0000-0000-000056960000}"/>
    <cellStyle name="Normal 5 27 10 5 7" xfId="38492" xr:uid="{00000000-0005-0000-0000-000057960000}"/>
    <cellStyle name="Normal 5 27 10 5 8" xfId="38493" xr:uid="{00000000-0005-0000-0000-000058960000}"/>
    <cellStyle name="Normal 5 27 10 6" xfId="38494" xr:uid="{00000000-0005-0000-0000-000059960000}"/>
    <cellStyle name="Normal 5 27 10 7" xfId="38495" xr:uid="{00000000-0005-0000-0000-00005A960000}"/>
    <cellStyle name="Normal 5 27 10 8" xfId="38496" xr:uid="{00000000-0005-0000-0000-00005B960000}"/>
    <cellStyle name="Normal 5 27 10 9" xfId="38497" xr:uid="{00000000-0005-0000-0000-00005C960000}"/>
    <cellStyle name="Normal 5 27 11" xfId="38498" xr:uid="{00000000-0005-0000-0000-00005D960000}"/>
    <cellStyle name="Normal 5 27 11 10" xfId="38499" xr:uid="{00000000-0005-0000-0000-00005E960000}"/>
    <cellStyle name="Normal 5 27 11 11" xfId="38500" xr:uid="{00000000-0005-0000-0000-00005F960000}"/>
    <cellStyle name="Normal 5 27 11 12" xfId="38501" xr:uid="{00000000-0005-0000-0000-000060960000}"/>
    <cellStyle name="Normal 5 27 11 2" xfId="38502" xr:uid="{00000000-0005-0000-0000-000061960000}"/>
    <cellStyle name="Normal 5 27 11 2 2" xfId="38503" xr:uid="{00000000-0005-0000-0000-000062960000}"/>
    <cellStyle name="Normal 5 27 11 2 3" xfId="38504" xr:uid="{00000000-0005-0000-0000-000063960000}"/>
    <cellStyle name="Normal 5 27 11 2 4" xfId="38505" xr:uid="{00000000-0005-0000-0000-000064960000}"/>
    <cellStyle name="Normal 5 27 11 2 5" xfId="38506" xr:uid="{00000000-0005-0000-0000-000065960000}"/>
    <cellStyle name="Normal 5 27 11 2 6" xfId="38507" xr:uid="{00000000-0005-0000-0000-000066960000}"/>
    <cellStyle name="Normal 5 27 11 2 7" xfId="38508" xr:uid="{00000000-0005-0000-0000-000067960000}"/>
    <cellStyle name="Normal 5 27 11 2 8" xfId="38509" xr:uid="{00000000-0005-0000-0000-000068960000}"/>
    <cellStyle name="Normal 5 27 11 3" xfId="38510" xr:uid="{00000000-0005-0000-0000-000069960000}"/>
    <cellStyle name="Normal 5 27 11 3 2" xfId="38511" xr:uid="{00000000-0005-0000-0000-00006A960000}"/>
    <cellStyle name="Normal 5 27 11 3 3" xfId="38512" xr:uid="{00000000-0005-0000-0000-00006B960000}"/>
    <cellStyle name="Normal 5 27 11 3 4" xfId="38513" xr:uid="{00000000-0005-0000-0000-00006C960000}"/>
    <cellStyle name="Normal 5 27 11 3 5" xfId="38514" xr:uid="{00000000-0005-0000-0000-00006D960000}"/>
    <cellStyle name="Normal 5 27 11 3 6" xfId="38515" xr:uid="{00000000-0005-0000-0000-00006E960000}"/>
    <cellStyle name="Normal 5 27 11 3 7" xfId="38516" xr:uid="{00000000-0005-0000-0000-00006F960000}"/>
    <cellStyle name="Normal 5 27 11 3 8" xfId="38517" xr:uid="{00000000-0005-0000-0000-000070960000}"/>
    <cellStyle name="Normal 5 27 11 4" xfId="38518" xr:uid="{00000000-0005-0000-0000-000071960000}"/>
    <cellStyle name="Normal 5 27 11 4 2" xfId="38519" xr:uid="{00000000-0005-0000-0000-000072960000}"/>
    <cellStyle name="Normal 5 27 11 4 3" xfId="38520" xr:uid="{00000000-0005-0000-0000-000073960000}"/>
    <cellStyle name="Normal 5 27 11 4 4" xfId="38521" xr:uid="{00000000-0005-0000-0000-000074960000}"/>
    <cellStyle name="Normal 5 27 11 4 5" xfId="38522" xr:uid="{00000000-0005-0000-0000-000075960000}"/>
    <cellStyle name="Normal 5 27 11 4 6" xfId="38523" xr:uid="{00000000-0005-0000-0000-000076960000}"/>
    <cellStyle name="Normal 5 27 11 4 7" xfId="38524" xr:uid="{00000000-0005-0000-0000-000077960000}"/>
    <cellStyle name="Normal 5 27 11 4 8" xfId="38525" xr:uid="{00000000-0005-0000-0000-000078960000}"/>
    <cellStyle name="Normal 5 27 11 5" xfId="38526" xr:uid="{00000000-0005-0000-0000-000079960000}"/>
    <cellStyle name="Normal 5 27 11 5 2" xfId="38527" xr:uid="{00000000-0005-0000-0000-00007A960000}"/>
    <cellStyle name="Normal 5 27 11 5 3" xfId="38528" xr:uid="{00000000-0005-0000-0000-00007B960000}"/>
    <cellStyle name="Normal 5 27 11 5 4" xfId="38529" xr:uid="{00000000-0005-0000-0000-00007C960000}"/>
    <cellStyle name="Normal 5 27 11 5 5" xfId="38530" xr:uid="{00000000-0005-0000-0000-00007D960000}"/>
    <cellStyle name="Normal 5 27 11 5 6" xfId="38531" xr:uid="{00000000-0005-0000-0000-00007E960000}"/>
    <cellStyle name="Normal 5 27 11 5 7" xfId="38532" xr:uid="{00000000-0005-0000-0000-00007F960000}"/>
    <cellStyle name="Normal 5 27 11 5 8" xfId="38533" xr:uid="{00000000-0005-0000-0000-000080960000}"/>
    <cellStyle name="Normal 5 27 11 6" xfId="38534" xr:uid="{00000000-0005-0000-0000-000081960000}"/>
    <cellStyle name="Normal 5 27 11 7" xfId="38535" xr:uid="{00000000-0005-0000-0000-000082960000}"/>
    <cellStyle name="Normal 5 27 11 8" xfId="38536" xr:uid="{00000000-0005-0000-0000-000083960000}"/>
    <cellStyle name="Normal 5 27 11 9" xfId="38537" xr:uid="{00000000-0005-0000-0000-000084960000}"/>
    <cellStyle name="Normal 5 27 12" xfId="38538" xr:uid="{00000000-0005-0000-0000-000085960000}"/>
    <cellStyle name="Normal 5 27 12 10" xfId="38539" xr:uid="{00000000-0005-0000-0000-000086960000}"/>
    <cellStyle name="Normal 5 27 12 11" xfId="38540" xr:uid="{00000000-0005-0000-0000-000087960000}"/>
    <cellStyle name="Normal 5 27 12 12" xfId="38541" xr:uid="{00000000-0005-0000-0000-000088960000}"/>
    <cellStyle name="Normal 5 27 12 2" xfId="38542" xr:uid="{00000000-0005-0000-0000-000089960000}"/>
    <cellStyle name="Normal 5 27 12 2 2" xfId="38543" xr:uid="{00000000-0005-0000-0000-00008A960000}"/>
    <cellStyle name="Normal 5 27 12 2 3" xfId="38544" xr:uid="{00000000-0005-0000-0000-00008B960000}"/>
    <cellStyle name="Normal 5 27 12 2 4" xfId="38545" xr:uid="{00000000-0005-0000-0000-00008C960000}"/>
    <cellStyle name="Normal 5 27 12 2 5" xfId="38546" xr:uid="{00000000-0005-0000-0000-00008D960000}"/>
    <cellStyle name="Normal 5 27 12 2 6" xfId="38547" xr:uid="{00000000-0005-0000-0000-00008E960000}"/>
    <cellStyle name="Normal 5 27 12 2 7" xfId="38548" xr:uid="{00000000-0005-0000-0000-00008F960000}"/>
    <cellStyle name="Normal 5 27 12 2 8" xfId="38549" xr:uid="{00000000-0005-0000-0000-000090960000}"/>
    <cellStyle name="Normal 5 27 12 3" xfId="38550" xr:uid="{00000000-0005-0000-0000-000091960000}"/>
    <cellStyle name="Normal 5 27 12 3 2" xfId="38551" xr:uid="{00000000-0005-0000-0000-000092960000}"/>
    <cellStyle name="Normal 5 27 12 3 3" xfId="38552" xr:uid="{00000000-0005-0000-0000-000093960000}"/>
    <cellStyle name="Normal 5 27 12 3 4" xfId="38553" xr:uid="{00000000-0005-0000-0000-000094960000}"/>
    <cellStyle name="Normal 5 27 12 3 5" xfId="38554" xr:uid="{00000000-0005-0000-0000-000095960000}"/>
    <cellStyle name="Normal 5 27 12 3 6" xfId="38555" xr:uid="{00000000-0005-0000-0000-000096960000}"/>
    <cellStyle name="Normal 5 27 12 3 7" xfId="38556" xr:uid="{00000000-0005-0000-0000-000097960000}"/>
    <cellStyle name="Normal 5 27 12 3 8" xfId="38557" xr:uid="{00000000-0005-0000-0000-000098960000}"/>
    <cellStyle name="Normal 5 27 12 4" xfId="38558" xr:uid="{00000000-0005-0000-0000-000099960000}"/>
    <cellStyle name="Normal 5 27 12 4 2" xfId="38559" xr:uid="{00000000-0005-0000-0000-00009A960000}"/>
    <cellStyle name="Normal 5 27 12 4 3" xfId="38560" xr:uid="{00000000-0005-0000-0000-00009B960000}"/>
    <cellStyle name="Normal 5 27 12 4 4" xfId="38561" xr:uid="{00000000-0005-0000-0000-00009C960000}"/>
    <cellStyle name="Normal 5 27 12 4 5" xfId="38562" xr:uid="{00000000-0005-0000-0000-00009D960000}"/>
    <cellStyle name="Normal 5 27 12 4 6" xfId="38563" xr:uid="{00000000-0005-0000-0000-00009E960000}"/>
    <cellStyle name="Normal 5 27 12 4 7" xfId="38564" xr:uid="{00000000-0005-0000-0000-00009F960000}"/>
    <cellStyle name="Normal 5 27 12 4 8" xfId="38565" xr:uid="{00000000-0005-0000-0000-0000A0960000}"/>
    <cellStyle name="Normal 5 27 12 5" xfId="38566" xr:uid="{00000000-0005-0000-0000-0000A1960000}"/>
    <cellStyle name="Normal 5 27 12 5 2" xfId="38567" xr:uid="{00000000-0005-0000-0000-0000A2960000}"/>
    <cellStyle name="Normal 5 27 12 5 3" xfId="38568" xr:uid="{00000000-0005-0000-0000-0000A3960000}"/>
    <cellStyle name="Normal 5 27 12 5 4" xfId="38569" xr:uid="{00000000-0005-0000-0000-0000A4960000}"/>
    <cellStyle name="Normal 5 27 12 5 5" xfId="38570" xr:uid="{00000000-0005-0000-0000-0000A5960000}"/>
    <cellStyle name="Normal 5 27 12 5 6" xfId="38571" xr:uid="{00000000-0005-0000-0000-0000A6960000}"/>
    <cellStyle name="Normal 5 27 12 5 7" xfId="38572" xr:uid="{00000000-0005-0000-0000-0000A7960000}"/>
    <cellStyle name="Normal 5 27 12 5 8" xfId="38573" xr:uid="{00000000-0005-0000-0000-0000A8960000}"/>
    <cellStyle name="Normal 5 27 12 6" xfId="38574" xr:uid="{00000000-0005-0000-0000-0000A9960000}"/>
    <cellStyle name="Normal 5 27 12 7" xfId="38575" xr:uid="{00000000-0005-0000-0000-0000AA960000}"/>
    <cellStyle name="Normal 5 27 12 8" xfId="38576" xr:uid="{00000000-0005-0000-0000-0000AB960000}"/>
    <cellStyle name="Normal 5 27 12 9" xfId="38577" xr:uid="{00000000-0005-0000-0000-0000AC960000}"/>
    <cellStyle name="Normal 5 27 13" xfId="38578" xr:uid="{00000000-0005-0000-0000-0000AD960000}"/>
    <cellStyle name="Normal 5 27 13 10" xfId="38579" xr:uid="{00000000-0005-0000-0000-0000AE960000}"/>
    <cellStyle name="Normal 5 27 13 11" xfId="38580" xr:uid="{00000000-0005-0000-0000-0000AF960000}"/>
    <cellStyle name="Normal 5 27 13 12" xfId="38581" xr:uid="{00000000-0005-0000-0000-0000B0960000}"/>
    <cellStyle name="Normal 5 27 13 2" xfId="38582" xr:uid="{00000000-0005-0000-0000-0000B1960000}"/>
    <cellStyle name="Normal 5 27 13 2 2" xfId="38583" xr:uid="{00000000-0005-0000-0000-0000B2960000}"/>
    <cellStyle name="Normal 5 27 13 2 3" xfId="38584" xr:uid="{00000000-0005-0000-0000-0000B3960000}"/>
    <cellStyle name="Normal 5 27 13 2 4" xfId="38585" xr:uid="{00000000-0005-0000-0000-0000B4960000}"/>
    <cellStyle name="Normal 5 27 13 2 5" xfId="38586" xr:uid="{00000000-0005-0000-0000-0000B5960000}"/>
    <cellStyle name="Normal 5 27 13 2 6" xfId="38587" xr:uid="{00000000-0005-0000-0000-0000B6960000}"/>
    <cellStyle name="Normal 5 27 13 2 7" xfId="38588" xr:uid="{00000000-0005-0000-0000-0000B7960000}"/>
    <cellStyle name="Normal 5 27 13 2 8" xfId="38589" xr:uid="{00000000-0005-0000-0000-0000B8960000}"/>
    <cellStyle name="Normal 5 27 13 3" xfId="38590" xr:uid="{00000000-0005-0000-0000-0000B9960000}"/>
    <cellStyle name="Normal 5 27 13 3 2" xfId="38591" xr:uid="{00000000-0005-0000-0000-0000BA960000}"/>
    <cellStyle name="Normal 5 27 13 3 3" xfId="38592" xr:uid="{00000000-0005-0000-0000-0000BB960000}"/>
    <cellStyle name="Normal 5 27 13 3 4" xfId="38593" xr:uid="{00000000-0005-0000-0000-0000BC960000}"/>
    <cellStyle name="Normal 5 27 13 3 5" xfId="38594" xr:uid="{00000000-0005-0000-0000-0000BD960000}"/>
    <cellStyle name="Normal 5 27 13 3 6" xfId="38595" xr:uid="{00000000-0005-0000-0000-0000BE960000}"/>
    <cellStyle name="Normal 5 27 13 3 7" xfId="38596" xr:uid="{00000000-0005-0000-0000-0000BF960000}"/>
    <cellStyle name="Normal 5 27 13 3 8" xfId="38597" xr:uid="{00000000-0005-0000-0000-0000C0960000}"/>
    <cellStyle name="Normal 5 27 13 4" xfId="38598" xr:uid="{00000000-0005-0000-0000-0000C1960000}"/>
    <cellStyle name="Normal 5 27 13 4 2" xfId="38599" xr:uid="{00000000-0005-0000-0000-0000C2960000}"/>
    <cellStyle name="Normal 5 27 13 4 3" xfId="38600" xr:uid="{00000000-0005-0000-0000-0000C3960000}"/>
    <cellStyle name="Normal 5 27 13 4 4" xfId="38601" xr:uid="{00000000-0005-0000-0000-0000C4960000}"/>
    <cellStyle name="Normal 5 27 13 4 5" xfId="38602" xr:uid="{00000000-0005-0000-0000-0000C5960000}"/>
    <cellStyle name="Normal 5 27 13 4 6" xfId="38603" xr:uid="{00000000-0005-0000-0000-0000C6960000}"/>
    <cellStyle name="Normal 5 27 13 4 7" xfId="38604" xr:uid="{00000000-0005-0000-0000-0000C7960000}"/>
    <cellStyle name="Normal 5 27 13 4 8" xfId="38605" xr:uid="{00000000-0005-0000-0000-0000C8960000}"/>
    <cellStyle name="Normal 5 27 13 5" xfId="38606" xr:uid="{00000000-0005-0000-0000-0000C9960000}"/>
    <cellStyle name="Normal 5 27 13 5 2" xfId="38607" xr:uid="{00000000-0005-0000-0000-0000CA960000}"/>
    <cellStyle name="Normal 5 27 13 5 3" xfId="38608" xr:uid="{00000000-0005-0000-0000-0000CB960000}"/>
    <cellStyle name="Normal 5 27 13 5 4" xfId="38609" xr:uid="{00000000-0005-0000-0000-0000CC960000}"/>
    <cellStyle name="Normal 5 27 13 5 5" xfId="38610" xr:uid="{00000000-0005-0000-0000-0000CD960000}"/>
    <cellStyle name="Normal 5 27 13 5 6" xfId="38611" xr:uid="{00000000-0005-0000-0000-0000CE960000}"/>
    <cellStyle name="Normal 5 27 13 5 7" xfId="38612" xr:uid="{00000000-0005-0000-0000-0000CF960000}"/>
    <cellStyle name="Normal 5 27 13 5 8" xfId="38613" xr:uid="{00000000-0005-0000-0000-0000D0960000}"/>
    <cellStyle name="Normal 5 27 13 6" xfId="38614" xr:uid="{00000000-0005-0000-0000-0000D1960000}"/>
    <cellStyle name="Normal 5 27 13 7" xfId="38615" xr:uid="{00000000-0005-0000-0000-0000D2960000}"/>
    <cellStyle name="Normal 5 27 13 8" xfId="38616" xr:uid="{00000000-0005-0000-0000-0000D3960000}"/>
    <cellStyle name="Normal 5 27 13 9" xfId="38617" xr:uid="{00000000-0005-0000-0000-0000D4960000}"/>
    <cellStyle name="Normal 5 27 14" xfId="38618" xr:uid="{00000000-0005-0000-0000-0000D5960000}"/>
    <cellStyle name="Normal 5 27 14 10" xfId="38619" xr:uid="{00000000-0005-0000-0000-0000D6960000}"/>
    <cellStyle name="Normal 5 27 14 11" xfId="38620" xr:uid="{00000000-0005-0000-0000-0000D7960000}"/>
    <cellStyle name="Normal 5 27 14 12" xfId="38621" xr:uid="{00000000-0005-0000-0000-0000D8960000}"/>
    <cellStyle name="Normal 5 27 14 2" xfId="38622" xr:uid="{00000000-0005-0000-0000-0000D9960000}"/>
    <cellStyle name="Normal 5 27 14 2 2" xfId="38623" xr:uid="{00000000-0005-0000-0000-0000DA960000}"/>
    <cellStyle name="Normal 5 27 14 2 3" xfId="38624" xr:uid="{00000000-0005-0000-0000-0000DB960000}"/>
    <cellStyle name="Normal 5 27 14 2 4" xfId="38625" xr:uid="{00000000-0005-0000-0000-0000DC960000}"/>
    <cellStyle name="Normal 5 27 14 2 5" xfId="38626" xr:uid="{00000000-0005-0000-0000-0000DD960000}"/>
    <cellStyle name="Normal 5 27 14 2 6" xfId="38627" xr:uid="{00000000-0005-0000-0000-0000DE960000}"/>
    <cellStyle name="Normal 5 27 14 2 7" xfId="38628" xr:uid="{00000000-0005-0000-0000-0000DF960000}"/>
    <cellStyle name="Normal 5 27 14 2 8" xfId="38629" xr:uid="{00000000-0005-0000-0000-0000E0960000}"/>
    <cellStyle name="Normal 5 27 14 3" xfId="38630" xr:uid="{00000000-0005-0000-0000-0000E1960000}"/>
    <cellStyle name="Normal 5 27 14 3 2" xfId="38631" xr:uid="{00000000-0005-0000-0000-0000E2960000}"/>
    <cellStyle name="Normal 5 27 14 3 3" xfId="38632" xr:uid="{00000000-0005-0000-0000-0000E3960000}"/>
    <cellStyle name="Normal 5 27 14 3 4" xfId="38633" xr:uid="{00000000-0005-0000-0000-0000E4960000}"/>
    <cellStyle name="Normal 5 27 14 3 5" xfId="38634" xr:uid="{00000000-0005-0000-0000-0000E5960000}"/>
    <cellStyle name="Normal 5 27 14 3 6" xfId="38635" xr:uid="{00000000-0005-0000-0000-0000E6960000}"/>
    <cellStyle name="Normal 5 27 14 3 7" xfId="38636" xr:uid="{00000000-0005-0000-0000-0000E7960000}"/>
    <cellStyle name="Normal 5 27 14 3 8" xfId="38637" xr:uid="{00000000-0005-0000-0000-0000E8960000}"/>
    <cellStyle name="Normal 5 27 14 4" xfId="38638" xr:uid="{00000000-0005-0000-0000-0000E9960000}"/>
    <cellStyle name="Normal 5 27 14 4 2" xfId="38639" xr:uid="{00000000-0005-0000-0000-0000EA960000}"/>
    <cellStyle name="Normal 5 27 14 4 3" xfId="38640" xr:uid="{00000000-0005-0000-0000-0000EB960000}"/>
    <cellStyle name="Normal 5 27 14 4 4" xfId="38641" xr:uid="{00000000-0005-0000-0000-0000EC960000}"/>
    <cellStyle name="Normal 5 27 14 4 5" xfId="38642" xr:uid="{00000000-0005-0000-0000-0000ED960000}"/>
    <cellStyle name="Normal 5 27 14 4 6" xfId="38643" xr:uid="{00000000-0005-0000-0000-0000EE960000}"/>
    <cellStyle name="Normal 5 27 14 4 7" xfId="38644" xr:uid="{00000000-0005-0000-0000-0000EF960000}"/>
    <cellStyle name="Normal 5 27 14 4 8" xfId="38645" xr:uid="{00000000-0005-0000-0000-0000F0960000}"/>
    <cellStyle name="Normal 5 27 14 5" xfId="38646" xr:uid="{00000000-0005-0000-0000-0000F1960000}"/>
    <cellStyle name="Normal 5 27 14 5 2" xfId="38647" xr:uid="{00000000-0005-0000-0000-0000F2960000}"/>
    <cellStyle name="Normal 5 27 14 5 3" xfId="38648" xr:uid="{00000000-0005-0000-0000-0000F3960000}"/>
    <cellStyle name="Normal 5 27 14 5 4" xfId="38649" xr:uid="{00000000-0005-0000-0000-0000F4960000}"/>
    <cellStyle name="Normal 5 27 14 5 5" xfId="38650" xr:uid="{00000000-0005-0000-0000-0000F5960000}"/>
    <cellStyle name="Normal 5 27 14 5 6" xfId="38651" xr:uid="{00000000-0005-0000-0000-0000F6960000}"/>
    <cellStyle name="Normal 5 27 14 5 7" xfId="38652" xr:uid="{00000000-0005-0000-0000-0000F7960000}"/>
    <cellStyle name="Normal 5 27 14 5 8" xfId="38653" xr:uid="{00000000-0005-0000-0000-0000F8960000}"/>
    <cellStyle name="Normal 5 27 14 6" xfId="38654" xr:uid="{00000000-0005-0000-0000-0000F9960000}"/>
    <cellStyle name="Normal 5 27 14 7" xfId="38655" xr:uid="{00000000-0005-0000-0000-0000FA960000}"/>
    <cellStyle name="Normal 5 27 14 8" xfId="38656" xr:uid="{00000000-0005-0000-0000-0000FB960000}"/>
    <cellStyle name="Normal 5 27 14 9" xfId="38657" xr:uid="{00000000-0005-0000-0000-0000FC960000}"/>
    <cellStyle name="Normal 5 27 15" xfId="38658" xr:uid="{00000000-0005-0000-0000-0000FD960000}"/>
    <cellStyle name="Normal 5 27 15 10" xfId="38659" xr:uid="{00000000-0005-0000-0000-0000FE960000}"/>
    <cellStyle name="Normal 5 27 15 11" xfId="38660" xr:uid="{00000000-0005-0000-0000-0000FF960000}"/>
    <cellStyle name="Normal 5 27 15 12" xfId="38661" xr:uid="{00000000-0005-0000-0000-000000970000}"/>
    <cellStyle name="Normal 5 27 15 2" xfId="38662" xr:uid="{00000000-0005-0000-0000-000001970000}"/>
    <cellStyle name="Normal 5 27 15 2 2" xfId="38663" xr:uid="{00000000-0005-0000-0000-000002970000}"/>
    <cellStyle name="Normal 5 27 15 2 3" xfId="38664" xr:uid="{00000000-0005-0000-0000-000003970000}"/>
    <cellStyle name="Normal 5 27 15 2 4" xfId="38665" xr:uid="{00000000-0005-0000-0000-000004970000}"/>
    <cellStyle name="Normal 5 27 15 2 5" xfId="38666" xr:uid="{00000000-0005-0000-0000-000005970000}"/>
    <cellStyle name="Normal 5 27 15 2 6" xfId="38667" xr:uid="{00000000-0005-0000-0000-000006970000}"/>
    <cellStyle name="Normal 5 27 15 2 7" xfId="38668" xr:uid="{00000000-0005-0000-0000-000007970000}"/>
    <cellStyle name="Normal 5 27 15 2 8" xfId="38669" xr:uid="{00000000-0005-0000-0000-000008970000}"/>
    <cellStyle name="Normal 5 27 15 3" xfId="38670" xr:uid="{00000000-0005-0000-0000-000009970000}"/>
    <cellStyle name="Normal 5 27 15 3 2" xfId="38671" xr:uid="{00000000-0005-0000-0000-00000A970000}"/>
    <cellStyle name="Normal 5 27 15 3 3" xfId="38672" xr:uid="{00000000-0005-0000-0000-00000B970000}"/>
    <cellStyle name="Normal 5 27 15 3 4" xfId="38673" xr:uid="{00000000-0005-0000-0000-00000C970000}"/>
    <cellStyle name="Normal 5 27 15 3 5" xfId="38674" xr:uid="{00000000-0005-0000-0000-00000D970000}"/>
    <cellStyle name="Normal 5 27 15 3 6" xfId="38675" xr:uid="{00000000-0005-0000-0000-00000E970000}"/>
    <cellStyle name="Normal 5 27 15 3 7" xfId="38676" xr:uid="{00000000-0005-0000-0000-00000F970000}"/>
    <cellStyle name="Normal 5 27 15 3 8" xfId="38677" xr:uid="{00000000-0005-0000-0000-000010970000}"/>
    <cellStyle name="Normal 5 27 15 4" xfId="38678" xr:uid="{00000000-0005-0000-0000-000011970000}"/>
    <cellStyle name="Normal 5 27 15 4 2" xfId="38679" xr:uid="{00000000-0005-0000-0000-000012970000}"/>
    <cellStyle name="Normal 5 27 15 4 3" xfId="38680" xr:uid="{00000000-0005-0000-0000-000013970000}"/>
    <cellStyle name="Normal 5 27 15 4 4" xfId="38681" xr:uid="{00000000-0005-0000-0000-000014970000}"/>
    <cellStyle name="Normal 5 27 15 4 5" xfId="38682" xr:uid="{00000000-0005-0000-0000-000015970000}"/>
    <cellStyle name="Normal 5 27 15 4 6" xfId="38683" xr:uid="{00000000-0005-0000-0000-000016970000}"/>
    <cellStyle name="Normal 5 27 15 4 7" xfId="38684" xr:uid="{00000000-0005-0000-0000-000017970000}"/>
    <cellStyle name="Normal 5 27 15 4 8" xfId="38685" xr:uid="{00000000-0005-0000-0000-000018970000}"/>
    <cellStyle name="Normal 5 27 15 5" xfId="38686" xr:uid="{00000000-0005-0000-0000-000019970000}"/>
    <cellStyle name="Normal 5 27 15 5 2" xfId="38687" xr:uid="{00000000-0005-0000-0000-00001A970000}"/>
    <cellStyle name="Normal 5 27 15 5 3" xfId="38688" xr:uid="{00000000-0005-0000-0000-00001B970000}"/>
    <cellStyle name="Normal 5 27 15 5 4" xfId="38689" xr:uid="{00000000-0005-0000-0000-00001C970000}"/>
    <cellStyle name="Normal 5 27 15 5 5" xfId="38690" xr:uid="{00000000-0005-0000-0000-00001D970000}"/>
    <cellStyle name="Normal 5 27 15 5 6" xfId="38691" xr:uid="{00000000-0005-0000-0000-00001E970000}"/>
    <cellStyle name="Normal 5 27 15 5 7" xfId="38692" xr:uid="{00000000-0005-0000-0000-00001F970000}"/>
    <cellStyle name="Normal 5 27 15 5 8" xfId="38693" xr:uid="{00000000-0005-0000-0000-000020970000}"/>
    <cellStyle name="Normal 5 27 15 6" xfId="38694" xr:uid="{00000000-0005-0000-0000-000021970000}"/>
    <cellStyle name="Normal 5 27 15 7" xfId="38695" xr:uid="{00000000-0005-0000-0000-000022970000}"/>
    <cellStyle name="Normal 5 27 15 8" xfId="38696" xr:uid="{00000000-0005-0000-0000-000023970000}"/>
    <cellStyle name="Normal 5 27 15 9" xfId="38697" xr:uid="{00000000-0005-0000-0000-000024970000}"/>
    <cellStyle name="Normal 5 27 16" xfId="38698" xr:uid="{00000000-0005-0000-0000-000025970000}"/>
    <cellStyle name="Normal 5 27 16 10" xfId="38699" xr:uid="{00000000-0005-0000-0000-000026970000}"/>
    <cellStyle name="Normal 5 27 16 11" xfId="38700" xr:uid="{00000000-0005-0000-0000-000027970000}"/>
    <cellStyle name="Normal 5 27 16 12" xfId="38701" xr:uid="{00000000-0005-0000-0000-000028970000}"/>
    <cellStyle name="Normal 5 27 16 2" xfId="38702" xr:uid="{00000000-0005-0000-0000-000029970000}"/>
    <cellStyle name="Normal 5 27 16 2 2" xfId="38703" xr:uid="{00000000-0005-0000-0000-00002A970000}"/>
    <cellStyle name="Normal 5 27 16 2 3" xfId="38704" xr:uid="{00000000-0005-0000-0000-00002B970000}"/>
    <cellStyle name="Normal 5 27 16 2 4" xfId="38705" xr:uid="{00000000-0005-0000-0000-00002C970000}"/>
    <cellStyle name="Normal 5 27 16 2 5" xfId="38706" xr:uid="{00000000-0005-0000-0000-00002D970000}"/>
    <cellStyle name="Normal 5 27 16 2 6" xfId="38707" xr:uid="{00000000-0005-0000-0000-00002E970000}"/>
    <cellStyle name="Normal 5 27 16 2 7" xfId="38708" xr:uid="{00000000-0005-0000-0000-00002F970000}"/>
    <cellStyle name="Normal 5 27 16 2 8" xfId="38709" xr:uid="{00000000-0005-0000-0000-000030970000}"/>
    <cellStyle name="Normal 5 27 16 3" xfId="38710" xr:uid="{00000000-0005-0000-0000-000031970000}"/>
    <cellStyle name="Normal 5 27 16 3 2" xfId="38711" xr:uid="{00000000-0005-0000-0000-000032970000}"/>
    <cellStyle name="Normal 5 27 16 3 3" xfId="38712" xr:uid="{00000000-0005-0000-0000-000033970000}"/>
    <cellStyle name="Normal 5 27 16 3 4" xfId="38713" xr:uid="{00000000-0005-0000-0000-000034970000}"/>
    <cellStyle name="Normal 5 27 16 3 5" xfId="38714" xr:uid="{00000000-0005-0000-0000-000035970000}"/>
    <cellStyle name="Normal 5 27 16 3 6" xfId="38715" xr:uid="{00000000-0005-0000-0000-000036970000}"/>
    <cellStyle name="Normal 5 27 16 3 7" xfId="38716" xr:uid="{00000000-0005-0000-0000-000037970000}"/>
    <cellStyle name="Normal 5 27 16 3 8" xfId="38717" xr:uid="{00000000-0005-0000-0000-000038970000}"/>
    <cellStyle name="Normal 5 27 16 4" xfId="38718" xr:uid="{00000000-0005-0000-0000-000039970000}"/>
    <cellStyle name="Normal 5 27 16 4 2" xfId="38719" xr:uid="{00000000-0005-0000-0000-00003A970000}"/>
    <cellStyle name="Normal 5 27 16 4 3" xfId="38720" xr:uid="{00000000-0005-0000-0000-00003B970000}"/>
    <cellStyle name="Normal 5 27 16 4 4" xfId="38721" xr:uid="{00000000-0005-0000-0000-00003C970000}"/>
    <cellStyle name="Normal 5 27 16 4 5" xfId="38722" xr:uid="{00000000-0005-0000-0000-00003D970000}"/>
    <cellStyle name="Normal 5 27 16 4 6" xfId="38723" xr:uid="{00000000-0005-0000-0000-00003E970000}"/>
    <cellStyle name="Normal 5 27 16 4 7" xfId="38724" xr:uid="{00000000-0005-0000-0000-00003F970000}"/>
    <cellStyle name="Normal 5 27 16 4 8" xfId="38725" xr:uid="{00000000-0005-0000-0000-000040970000}"/>
    <cellStyle name="Normal 5 27 16 5" xfId="38726" xr:uid="{00000000-0005-0000-0000-000041970000}"/>
    <cellStyle name="Normal 5 27 16 5 2" xfId="38727" xr:uid="{00000000-0005-0000-0000-000042970000}"/>
    <cellStyle name="Normal 5 27 16 5 3" xfId="38728" xr:uid="{00000000-0005-0000-0000-000043970000}"/>
    <cellStyle name="Normal 5 27 16 5 4" xfId="38729" xr:uid="{00000000-0005-0000-0000-000044970000}"/>
    <cellStyle name="Normal 5 27 16 5 5" xfId="38730" xr:uid="{00000000-0005-0000-0000-000045970000}"/>
    <cellStyle name="Normal 5 27 16 5 6" xfId="38731" xr:uid="{00000000-0005-0000-0000-000046970000}"/>
    <cellStyle name="Normal 5 27 16 5 7" xfId="38732" xr:uid="{00000000-0005-0000-0000-000047970000}"/>
    <cellStyle name="Normal 5 27 16 5 8" xfId="38733" xr:uid="{00000000-0005-0000-0000-000048970000}"/>
    <cellStyle name="Normal 5 27 16 6" xfId="38734" xr:uid="{00000000-0005-0000-0000-000049970000}"/>
    <cellStyle name="Normal 5 27 16 7" xfId="38735" xr:uid="{00000000-0005-0000-0000-00004A970000}"/>
    <cellStyle name="Normal 5 27 16 8" xfId="38736" xr:uid="{00000000-0005-0000-0000-00004B970000}"/>
    <cellStyle name="Normal 5 27 16 9" xfId="38737" xr:uid="{00000000-0005-0000-0000-00004C970000}"/>
    <cellStyle name="Normal 5 27 17" xfId="38738" xr:uid="{00000000-0005-0000-0000-00004D970000}"/>
    <cellStyle name="Normal 5 27 17 2" xfId="38739" xr:uid="{00000000-0005-0000-0000-00004E970000}"/>
    <cellStyle name="Normal 5 27 17 3" xfId="38740" xr:uid="{00000000-0005-0000-0000-00004F970000}"/>
    <cellStyle name="Normal 5 27 17 4" xfId="38741" xr:uid="{00000000-0005-0000-0000-000050970000}"/>
    <cellStyle name="Normal 5 27 17 5" xfId="38742" xr:uid="{00000000-0005-0000-0000-000051970000}"/>
    <cellStyle name="Normal 5 27 17 6" xfId="38743" xr:uid="{00000000-0005-0000-0000-000052970000}"/>
    <cellStyle name="Normal 5 27 17 7" xfId="38744" xr:uid="{00000000-0005-0000-0000-000053970000}"/>
    <cellStyle name="Normal 5 27 17 8" xfId="38745" xr:uid="{00000000-0005-0000-0000-000054970000}"/>
    <cellStyle name="Normal 5 27 18" xfId="38746" xr:uid="{00000000-0005-0000-0000-000055970000}"/>
    <cellStyle name="Normal 5 27 18 2" xfId="38747" xr:uid="{00000000-0005-0000-0000-000056970000}"/>
    <cellStyle name="Normal 5 27 18 3" xfId="38748" xr:uid="{00000000-0005-0000-0000-000057970000}"/>
    <cellStyle name="Normal 5 27 18 4" xfId="38749" xr:uid="{00000000-0005-0000-0000-000058970000}"/>
    <cellStyle name="Normal 5 27 18 5" xfId="38750" xr:uid="{00000000-0005-0000-0000-000059970000}"/>
    <cellStyle name="Normal 5 27 18 6" xfId="38751" xr:uid="{00000000-0005-0000-0000-00005A970000}"/>
    <cellStyle name="Normal 5 27 18 7" xfId="38752" xr:uid="{00000000-0005-0000-0000-00005B970000}"/>
    <cellStyle name="Normal 5 27 18 8" xfId="38753" xr:uid="{00000000-0005-0000-0000-00005C970000}"/>
    <cellStyle name="Normal 5 27 19" xfId="38754" xr:uid="{00000000-0005-0000-0000-00005D970000}"/>
    <cellStyle name="Normal 5 27 19 2" xfId="38755" xr:uid="{00000000-0005-0000-0000-00005E970000}"/>
    <cellStyle name="Normal 5 27 19 3" xfId="38756" xr:uid="{00000000-0005-0000-0000-00005F970000}"/>
    <cellStyle name="Normal 5 27 19 4" xfId="38757" xr:uid="{00000000-0005-0000-0000-000060970000}"/>
    <cellStyle name="Normal 5 27 19 5" xfId="38758" xr:uid="{00000000-0005-0000-0000-000061970000}"/>
    <cellStyle name="Normal 5 27 19 6" xfId="38759" xr:uid="{00000000-0005-0000-0000-000062970000}"/>
    <cellStyle name="Normal 5 27 19 7" xfId="38760" xr:uid="{00000000-0005-0000-0000-000063970000}"/>
    <cellStyle name="Normal 5 27 19 8" xfId="38761" xr:uid="{00000000-0005-0000-0000-000064970000}"/>
    <cellStyle name="Normal 5 27 2" xfId="38762" xr:uid="{00000000-0005-0000-0000-000065970000}"/>
    <cellStyle name="Normal 5 27 2 10" xfId="38763" xr:uid="{00000000-0005-0000-0000-000066970000}"/>
    <cellStyle name="Normal 5 27 2 10 10" xfId="38764" xr:uid="{00000000-0005-0000-0000-000067970000}"/>
    <cellStyle name="Normal 5 27 2 10 11" xfId="38765" xr:uid="{00000000-0005-0000-0000-000068970000}"/>
    <cellStyle name="Normal 5 27 2 10 12" xfId="38766" xr:uid="{00000000-0005-0000-0000-000069970000}"/>
    <cellStyle name="Normal 5 27 2 10 2" xfId="38767" xr:uid="{00000000-0005-0000-0000-00006A970000}"/>
    <cellStyle name="Normal 5 27 2 10 2 2" xfId="38768" xr:uid="{00000000-0005-0000-0000-00006B970000}"/>
    <cellStyle name="Normal 5 27 2 10 2 3" xfId="38769" xr:uid="{00000000-0005-0000-0000-00006C970000}"/>
    <cellStyle name="Normal 5 27 2 10 2 4" xfId="38770" xr:uid="{00000000-0005-0000-0000-00006D970000}"/>
    <cellStyle name="Normal 5 27 2 10 2 5" xfId="38771" xr:uid="{00000000-0005-0000-0000-00006E970000}"/>
    <cellStyle name="Normal 5 27 2 10 2 6" xfId="38772" xr:uid="{00000000-0005-0000-0000-00006F970000}"/>
    <cellStyle name="Normal 5 27 2 10 2 7" xfId="38773" xr:uid="{00000000-0005-0000-0000-000070970000}"/>
    <cellStyle name="Normal 5 27 2 10 2 8" xfId="38774" xr:uid="{00000000-0005-0000-0000-000071970000}"/>
    <cellStyle name="Normal 5 27 2 10 3" xfId="38775" xr:uid="{00000000-0005-0000-0000-000072970000}"/>
    <cellStyle name="Normal 5 27 2 10 3 2" xfId="38776" xr:uid="{00000000-0005-0000-0000-000073970000}"/>
    <cellStyle name="Normal 5 27 2 10 3 3" xfId="38777" xr:uid="{00000000-0005-0000-0000-000074970000}"/>
    <cellStyle name="Normal 5 27 2 10 3 4" xfId="38778" xr:uid="{00000000-0005-0000-0000-000075970000}"/>
    <cellStyle name="Normal 5 27 2 10 3 5" xfId="38779" xr:uid="{00000000-0005-0000-0000-000076970000}"/>
    <cellStyle name="Normal 5 27 2 10 3 6" xfId="38780" xr:uid="{00000000-0005-0000-0000-000077970000}"/>
    <cellStyle name="Normal 5 27 2 10 3 7" xfId="38781" xr:uid="{00000000-0005-0000-0000-000078970000}"/>
    <cellStyle name="Normal 5 27 2 10 3 8" xfId="38782" xr:uid="{00000000-0005-0000-0000-000079970000}"/>
    <cellStyle name="Normal 5 27 2 10 4" xfId="38783" xr:uid="{00000000-0005-0000-0000-00007A970000}"/>
    <cellStyle name="Normal 5 27 2 10 4 2" xfId="38784" xr:uid="{00000000-0005-0000-0000-00007B970000}"/>
    <cellStyle name="Normal 5 27 2 10 4 3" xfId="38785" xr:uid="{00000000-0005-0000-0000-00007C970000}"/>
    <cellStyle name="Normal 5 27 2 10 4 4" xfId="38786" xr:uid="{00000000-0005-0000-0000-00007D970000}"/>
    <cellStyle name="Normal 5 27 2 10 4 5" xfId="38787" xr:uid="{00000000-0005-0000-0000-00007E970000}"/>
    <cellStyle name="Normal 5 27 2 10 4 6" xfId="38788" xr:uid="{00000000-0005-0000-0000-00007F970000}"/>
    <cellStyle name="Normal 5 27 2 10 4 7" xfId="38789" xr:uid="{00000000-0005-0000-0000-000080970000}"/>
    <cellStyle name="Normal 5 27 2 10 4 8" xfId="38790" xr:uid="{00000000-0005-0000-0000-000081970000}"/>
    <cellStyle name="Normal 5 27 2 10 5" xfId="38791" xr:uid="{00000000-0005-0000-0000-000082970000}"/>
    <cellStyle name="Normal 5 27 2 10 5 2" xfId="38792" xr:uid="{00000000-0005-0000-0000-000083970000}"/>
    <cellStyle name="Normal 5 27 2 10 5 3" xfId="38793" xr:uid="{00000000-0005-0000-0000-000084970000}"/>
    <cellStyle name="Normal 5 27 2 10 5 4" xfId="38794" xr:uid="{00000000-0005-0000-0000-000085970000}"/>
    <cellStyle name="Normal 5 27 2 10 5 5" xfId="38795" xr:uid="{00000000-0005-0000-0000-000086970000}"/>
    <cellStyle name="Normal 5 27 2 10 5 6" xfId="38796" xr:uid="{00000000-0005-0000-0000-000087970000}"/>
    <cellStyle name="Normal 5 27 2 10 5 7" xfId="38797" xr:uid="{00000000-0005-0000-0000-000088970000}"/>
    <cellStyle name="Normal 5 27 2 10 5 8" xfId="38798" xr:uid="{00000000-0005-0000-0000-000089970000}"/>
    <cellStyle name="Normal 5 27 2 10 6" xfId="38799" xr:uid="{00000000-0005-0000-0000-00008A970000}"/>
    <cellStyle name="Normal 5 27 2 10 7" xfId="38800" xr:uid="{00000000-0005-0000-0000-00008B970000}"/>
    <cellStyle name="Normal 5 27 2 10 8" xfId="38801" xr:uid="{00000000-0005-0000-0000-00008C970000}"/>
    <cellStyle name="Normal 5 27 2 10 9" xfId="38802" xr:uid="{00000000-0005-0000-0000-00008D970000}"/>
    <cellStyle name="Normal 5 27 2 11" xfId="38803" xr:uid="{00000000-0005-0000-0000-00008E970000}"/>
    <cellStyle name="Normal 5 27 2 11 10" xfId="38804" xr:uid="{00000000-0005-0000-0000-00008F970000}"/>
    <cellStyle name="Normal 5 27 2 11 11" xfId="38805" xr:uid="{00000000-0005-0000-0000-000090970000}"/>
    <cellStyle name="Normal 5 27 2 11 12" xfId="38806" xr:uid="{00000000-0005-0000-0000-000091970000}"/>
    <cellStyle name="Normal 5 27 2 11 2" xfId="38807" xr:uid="{00000000-0005-0000-0000-000092970000}"/>
    <cellStyle name="Normal 5 27 2 11 2 2" xfId="38808" xr:uid="{00000000-0005-0000-0000-000093970000}"/>
    <cellStyle name="Normal 5 27 2 11 2 3" xfId="38809" xr:uid="{00000000-0005-0000-0000-000094970000}"/>
    <cellStyle name="Normal 5 27 2 11 2 4" xfId="38810" xr:uid="{00000000-0005-0000-0000-000095970000}"/>
    <cellStyle name="Normal 5 27 2 11 2 5" xfId="38811" xr:uid="{00000000-0005-0000-0000-000096970000}"/>
    <cellStyle name="Normal 5 27 2 11 2 6" xfId="38812" xr:uid="{00000000-0005-0000-0000-000097970000}"/>
    <cellStyle name="Normal 5 27 2 11 2 7" xfId="38813" xr:uid="{00000000-0005-0000-0000-000098970000}"/>
    <cellStyle name="Normal 5 27 2 11 2 8" xfId="38814" xr:uid="{00000000-0005-0000-0000-000099970000}"/>
    <cellStyle name="Normal 5 27 2 11 3" xfId="38815" xr:uid="{00000000-0005-0000-0000-00009A970000}"/>
    <cellStyle name="Normal 5 27 2 11 3 2" xfId="38816" xr:uid="{00000000-0005-0000-0000-00009B970000}"/>
    <cellStyle name="Normal 5 27 2 11 3 3" xfId="38817" xr:uid="{00000000-0005-0000-0000-00009C970000}"/>
    <cellStyle name="Normal 5 27 2 11 3 4" xfId="38818" xr:uid="{00000000-0005-0000-0000-00009D970000}"/>
    <cellStyle name="Normal 5 27 2 11 3 5" xfId="38819" xr:uid="{00000000-0005-0000-0000-00009E970000}"/>
    <cellStyle name="Normal 5 27 2 11 3 6" xfId="38820" xr:uid="{00000000-0005-0000-0000-00009F970000}"/>
    <cellStyle name="Normal 5 27 2 11 3 7" xfId="38821" xr:uid="{00000000-0005-0000-0000-0000A0970000}"/>
    <cellStyle name="Normal 5 27 2 11 3 8" xfId="38822" xr:uid="{00000000-0005-0000-0000-0000A1970000}"/>
    <cellStyle name="Normal 5 27 2 11 4" xfId="38823" xr:uid="{00000000-0005-0000-0000-0000A2970000}"/>
    <cellStyle name="Normal 5 27 2 11 4 2" xfId="38824" xr:uid="{00000000-0005-0000-0000-0000A3970000}"/>
    <cellStyle name="Normal 5 27 2 11 4 3" xfId="38825" xr:uid="{00000000-0005-0000-0000-0000A4970000}"/>
    <cellStyle name="Normal 5 27 2 11 4 4" xfId="38826" xr:uid="{00000000-0005-0000-0000-0000A5970000}"/>
    <cellStyle name="Normal 5 27 2 11 4 5" xfId="38827" xr:uid="{00000000-0005-0000-0000-0000A6970000}"/>
    <cellStyle name="Normal 5 27 2 11 4 6" xfId="38828" xr:uid="{00000000-0005-0000-0000-0000A7970000}"/>
    <cellStyle name="Normal 5 27 2 11 4 7" xfId="38829" xr:uid="{00000000-0005-0000-0000-0000A8970000}"/>
    <cellStyle name="Normal 5 27 2 11 4 8" xfId="38830" xr:uid="{00000000-0005-0000-0000-0000A9970000}"/>
    <cellStyle name="Normal 5 27 2 11 5" xfId="38831" xr:uid="{00000000-0005-0000-0000-0000AA970000}"/>
    <cellStyle name="Normal 5 27 2 11 5 2" xfId="38832" xr:uid="{00000000-0005-0000-0000-0000AB970000}"/>
    <cellStyle name="Normal 5 27 2 11 5 3" xfId="38833" xr:uid="{00000000-0005-0000-0000-0000AC970000}"/>
    <cellStyle name="Normal 5 27 2 11 5 4" xfId="38834" xr:uid="{00000000-0005-0000-0000-0000AD970000}"/>
    <cellStyle name="Normal 5 27 2 11 5 5" xfId="38835" xr:uid="{00000000-0005-0000-0000-0000AE970000}"/>
    <cellStyle name="Normal 5 27 2 11 5 6" xfId="38836" xr:uid="{00000000-0005-0000-0000-0000AF970000}"/>
    <cellStyle name="Normal 5 27 2 11 5 7" xfId="38837" xr:uid="{00000000-0005-0000-0000-0000B0970000}"/>
    <cellStyle name="Normal 5 27 2 11 5 8" xfId="38838" xr:uid="{00000000-0005-0000-0000-0000B1970000}"/>
    <cellStyle name="Normal 5 27 2 11 6" xfId="38839" xr:uid="{00000000-0005-0000-0000-0000B2970000}"/>
    <cellStyle name="Normal 5 27 2 11 7" xfId="38840" xr:uid="{00000000-0005-0000-0000-0000B3970000}"/>
    <cellStyle name="Normal 5 27 2 11 8" xfId="38841" xr:uid="{00000000-0005-0000-0000-0000B4970000}"/>
    <cellStyle name="Normal 5 27 2 11 9" xfId="38842" xr:uid="{00000000-0005-0000-0000-0000B5970000}"/>
    <cellStyle name="Normal 5 27 2 12" xfId="38843" xr:uid="{00000000-0005-0000-0000-0000B6970000}"/>
    <cellStyle name="Normal 5 27 2 12 10" xfId="38844" xr:uid="{00000000-0005-0000-0000-0000B7970000}"/>
    <cellStyle name="Normal 5 27 2 12 11" xfId="38845" xr:uid="{00000000-0005-0000-0000-0000B8970000}"/>
    <cellStyle name="Normal 5 27 2 12 12" xfId="38846" xr:uid="{00000000-0005-0000-0000-0000B9970000}"/>
    <cellStyle name="Normal 5 27 2 12 2" xfId="38847" xr:uid="{00000000-0005-0000-0000-0000BA970000}"/>
    <cellStyle name="Normal 5 27 2 12 2 2" xfId="38848" xr:uid="{00000000-0005-0000-0000-0000BB970000}"/>
    <cellStyle name="Normal 5 27 2 12 2 3" xfId="38849" xr:uid="{00000000-0005-0000-0000-0000BC970000}"/>
    <cellStyle name="Normal 5 27 2 12 2 4" xfId="38850" xr:uid="{00000000-0005-0000-0000-0000BD970000}"/>
    <cellStyle name="Normal 5 27 2 12 2 5" xfId="38851" xr:uid="{00000000-0005-0000-0000-0000BE970000}"/>
    <cellStyle name="Normal 5 27 2 12 2 6" xfId="38852" xr:uid="{00000000-0005-0000-0000-0000BF970000}"/>
    <cellStyle name="Normal 5 27 2 12 2 7" xfId="38853" xr:uid="{00000000-0005-0000-0000-0000C0970000}"/>
    <cellStyle name="Normal 5 27 2 12 2 8" xfId="38854" xr:uid="{00000000-0005-0000-0000-0000C1970000}"/>
    <cellStyle name="Normal 5 27 2 12 3" xfId="38855" xr:uid="{00000000-0005-0000-0000-0000C2970000}"/>
    <cellStyle name="Normal 5 27 2 12 3 2" xfId="38856" xr:uid="{00000000-0005-0000-0000-0000C3970000}"/>
    <cellStyle name="Normal 5 27 2 12 3 3" xfId="38857" xr:uid="{00000000-0005-0000-0000-0000C4970000}"/>
    <cellStyle name="Normal 5 27 2 12 3 4" xfId="38858" xr:uid="{00000000-0005-0000-0000-0000C5970000}"/>
    <cellStyle name="Normal 5 27 2 12 3 5" xfId="38859" xr:uid="{00000000-0005-0000-0000-0000C6970000}"/>
    <cellStyle name="Normal 5 27 2 12 3 6" xfId="38860" xr:uid="{00000000-0005-0000-0000-0000C7970000}"/>
    <cellStyle name="Normal 5 27 2 12 3 7" xfId="38861" xr:uid="{00000000-0005-0000-0000-0000C8970000}"/>
    <cellStyle name="Normal 5 27 2 12 3 8" xfId="38862" xr:uid="{00000000-0005-0000-0000-0000C9970000}"/>
    <cellStyle name="Normal 5 27 2 12 4" xfId="38863" xr:uid="{00000000-0005-0000-0000-0000CA970000}"/>
    <cellStyle name="Normal 5 27 2 12 4 2" xfId="38864" xr:uid="{00000000-0005-0000-0000-0000CB970000}"/>
    <cellStyle name="Normal 5 27 2 12 4 3" xfId="38865" xr:uid="{00000000-0005-0000-0000-0000CC970000}"/>
    <cellStyle name="Normal 5 27 2 12 4 4" xfId="38866" xr:uid="{00000000-0005-0000-0000-0000CD970000}"/>
    <cellStyle name="Normal 5 27 2 12 4 5" xfId="38867" xr:uid="{00000000-0005-0000-0000-0000CE970000}"/>
    <cellStyle name="Normal 5 27 2 12 4 6" xfId="38868" xr:uid="{00000000-0005-0000-0000-0000CF970000}"/>
    <cellStyle name="Normal 5 27 2 12 4 7" xfId="38869" xr:uid="{00000000-0005-0000-0000-0000D0970000}"/>
    <cellStyle name="Normal 5 27 2 12 4 8" xfId="38870" xr:uid="{00000000-0005-0000-0000-0000D1970000}"/>
    <cellStyle name="Normal 5 27 2 12 5" xfId="38871" xr:uid="{00000000-0005-0000-0000-0000D2970000}"/>
    <cellStyle name="Normal 5 27 2 12 5 2" xfId="38872" xr:uid="{00000000-0005-0000-0000-0000D3970000}"/>
    <cellStyle name="Normal 5 27 2 12 5 3" xfId="38873" xr:uid="{00000000-0005-0000-0000-0000D4970000}"/>
    <cellStyle name="Normal 5 27 2 12 5 4" xfId="38874" xr:uid="{00000000-0005-0000-0000-0000D5970000}"/>
    <cellStyle name="Normal 5 27 2 12 5 5" xfId="38875" xr:uid="{00000000-0005-0000-0000-0000D6970000}"/>
    <cellStyle name="Normal 5 27 2 12 5 6" xfId="38876" xr:uid="{00000000-0005-0000-0000-0000D7970000}"/>
    <cellStyle name="Normal 5 27 2 12 5 7" xfId="38877" xr:uid="{00000000-0005-0000-0000-0000D8970000}"/>
    <cellStyle name="Normal 5 27 2 12 5 8" xfId="38878" xr:uid="{00000000-0005-0000-0000-0000D9970000}"/>
    <cellStyle name="Normal 5 27 2 12 6" xfId="38879" xr:uid="{00000000-0005-0000-0000-0000DA970000}"/>
    <cellStyle name="Normal 5 27 2 12 7" xfId="38880" xr:uid="{00000000-0005-0000-0000-0000DB970000}"/>
    <cellStyle name="Normal 5 27 2 12 8" xfId="38881" xr:uid="{00000000-0005-0000-0000-0000DC970000}"/>
    <cellStyle name="Normal 5 27 2 12 9" xfId="38882" xr:uid="{00000000-0005-0000-0000-0000DD970000}"/>
    <cellStyle name="Normal 5 27 2 13" xfId="38883" xr:uid="{00000000-0005-0000-0000-0000DE970000}"/>
    <cellStyle name="Normal 5 27 2 13 10" xfId="38884" xr:uid="{00000000-0005-0000-0000-0000DF970000}"/>
    <cellStyle name="Normal 5 27 2 13 11" xfId="38885" xr:uid="{00000000-0005-0000-0000-0000E0970000}"/>
    <cellStyle name="Normal 5 27 2 13 12" xfId="38886" xr:uid="{00000000-0005-0000-0000-0000E1970000}"/>
    <cellStyle name="Normal 5 27 2 13 2" xfId="38887" xr:uid="{00000000-0005-0000-0000-0000E2970000}"/>
    <cellStyle name="Normal 5 27 2 13 2 2" xfId="38888" xr:uid="{00000000-0005-0000-0000-0000E3970000}"/>
    <cellStyle name="Normal 5 27 2 13 2 3" xfId="38889" xr:uid="{00000000-0005-0000-0000-0000E4970000}"/>
    <cellStyle name="Normal 5 27 2 13 2 4" xfId="38890" xr:uid="{00000000-0005-0000-0000-0000E5970000}"/>
    <cellStyle name="Normal 5 27 2 13 2 5" xfId="38891" xr:uid="{00000000-0005-0000-0000-0000E6970000}"/>
    <cellStyle name="Normal 5 27 2 13 2 6" xfId="38892" xr:uid="{00000000-0005-0000-0000-0000E7970000}"/>
    <cellStyle name="Normal 5 27 2 13 2 7" xfId="38893" xr:uid="{00000000-0005-0000-0000-0000E8970000}"/>
    <cellStyle name="Normal 5 27 2 13 2 8" xfId="38894" xr:uid="{00000000-0005-0000-0000-0000E9970000}"/>
    <cellStyle name="Normal 5 27 2 13 3" xfId="38895" xr:uid="{00000000-0005-0000-0000-0000EA970000}"/>
    <cellStyle name="Normal 5 27 2 13 3 2" xfId="38896" xr:uid="{00000000-0005-0000-0000-0000EB970000}"/>
    <cellStyle name="Normal 5 27 2 13 3 3" xfId="38897" xr:uid="{00000000-0005-0000-0000-0000EC970000}"/>
    <cellStyle name="Normal 5 27 2 13 3 4" xfId="38898" xr:uid="{00000000-0005-0000-0000-0000ED970000}"/>
    <cellStyle name="Normal 5 27 2 13 3 5" xfId="38899" xr:uid="{00000000-0005-0000-0000-0000EE970000}"/>
    <cellStyle name="Normal 5 27 2 13 3 6" xfId="38900" xr:uid="{00000000-0005-0000-0000-0000EF970000}"/>
    <cellStyle name="Normal 5 27 2 13 3 7" xfId="38901" xr:uid="{00000000-0005-0000-0000-0000F0970000}"/>
    <cellStyle name="Normal 5 27 2 13 3 8" xfId="38902" xr:uid="{00000000-0005-0000-0000-0000F1970000}"/>
    <cellStyle name="Normal 5 27 2 13 4" xfId="38903" xr:uid="{00000000-0005-0000-0000-0000F2970000}"/>
    <cellStyle name="Normal 5 27 2 13 4 2" xfId="38904" xr:uid="{00000000-0005-0000-0000-0000F3970000}"/>
    <cellStyle name="Normal 5 27 2 13 4 3" xfId="38905" xr:uid="{00000000-0005-0000-0000-0000F4970000}"/>
    <cellStyle name="Normal 5 27 2 13 4 4" xfId="38906" xr:uid="{00000000-0005-0000-0000-0000F5970000}"/>
    <cellStyle name="Normal 5 27 2 13 4 5" xfId="38907" xr:uid="{00000000-0005-0000-0000-0000F6970000}"/>
    <cellStyle name="Normal 5 27 2 13 4 6" xfId="38908" xr:uid="{00000000-0005-0000-0000-0000F7970000}"/>
    <cellStyle name="Normal 5 27 2 13 4 7" xfId="38909" xr:uid="{00000000-0005-0000-0000-0000F8970000}"/>
    <cellStyle name="Normal 5 27 2 13 4 8" xfId="38910" xr:uid="{00000000-0005-0000-0000-0000F9970000}"/>
    <cellStyle name="Normal 5 27 2 13 5" xfId="38911" xr:uid="{00000000-0005-0000-0000-0000FA970000}"/>
    <cellStyle name="Normal 5 27 2 13 5 2" xfId="38912" xr:uid="{00000000-0005-0000-0000-0000FB970000}"/>
    <cellStyle name="Normal 5 27 2 13 5 3" xfId="38913" xr:uid="{00000000-0005-0000-0000-0000FC970000}"/>
    <cellStyle name="Normal 5 27 2 13 5 4" xfId="38914" xr:uid="{00000000-0005-0000-0000-0000FD970000}"/>
    <cellStyle name="Normal 5 27 2 13 5 5" xfId="38915" xr:uid="{00000000-0005-0000-0000-0000FE970000}"/>
    <cellStyle name="Normal 5 27 2 13 5 6" xfId="38916" xr:uid="{00000000-0005-0000-0000-0000FF970000}"/>
    <cellStyle name="Normal 5 27 2 13 5 7" xfId="38917" xr:uid="{00000000-0005-0000-0000-000000980000}"/>
    <cellStyle name="Normal 5 27 2 13 5 8" xfId="38918" xr:uid="{00000000-0005-0000-0000-000001980000}"/>
    <cellStyle name="Normal 5 27 2 13 6" xfId="38919" xr:uid="{00000000-0005-0000-0000-000002980000}"/>
    <cellStyle name="Normal 5 27 2 13 7" xfId="38920" xr:uid="{00000000-0005-0000-0000-000003980000}"/>
    <cellStyle name="Normal 5 27 2 13 8" xfId="38921" xr:uid="{00000000-0005-0000-0000-000004980000}"/>
    <cellStyle name="Normal 5 27 2 13 9" xfId="38922" xr:uid="{00000000-0005-0000-0000-000005980000}"/>
    <cellStyle name="Normal 5 27 2 14" xfId="38923" xr:uid="{00000000-0005-0000-0000-000006980000}"/>
    <cellStyle name="Normal 5 27 2 14 2" xfId="38924" xr:uid="{00000000-0005-0000-0000-000007980000}"/>
    <cellStyle name="Normal 5 27 2 14 3" xfId="38925" xr:uid="{00000000-0005-0000-0000-000008980000}"/>
    <cellStyle name="Normal 5 27 2 14 4" xfId="38926" xr:uid="{00000000-0005-0000-0000-000009980000}"/>
    <cellStyle name="Normal 5 27 2 14 5" xfId="38927" xr:uid="{00000000-0005-0000-0000-00000A980000}"/>
    <cellStyle name="Normal 5 27 2 14 6" xfId="38928" xr:uid="{00000000-0005-0000-0000-00000B980000}"/>
    <cellStyle name="Normal 5 27 2 14 7" xfId="38929" xr:uid="{00000000-0005-0000-0000-00000C980000}"/>
    <cellStyle name="Normal 5 27 2 14 8" xfId="38930" xr:uid="{00000000-0005-0000-0000-00000D980000}"/>
    <cellStyle name="Normal 5 27 2 15" xfId="38931" xr:uid="{00000000-0005-0000-0000-00000E980000}"/>
    <cellStyle name="Normal 5 27 2 15 2" xfId="38932" xr:uid="{00000000-0005-0000-0000-00000F980000}"/>
    <cellStyle name="Normal 5 27 2 15 3" xfId="38933" xr:uid="{00000000-0005-0000-0000-000010980000}"/>
    <cellStyle name="Normal 5 27 2 15 4" xfId="38934" xr:uid="{00000000-0005-0000-0000-000011980000}"/>
    <cellStyle name="Normal 5 27 2 15 5" xfId="38935" xr:uid="{00000000-0005-0000-0000-000012980000}"/>
    <cellStyle name="Normal 5 27 2 15 6" xfId="38936" xr:uid="{00000000-0005-0000-0000-000013980000}"/>
    <cellStyle name="Normal 5 27 2 15 7" xfId="38937" xr:uid="{00000000-0005-0000-0000-000014980000}"/>
    <cellStyle name="Normal 5 27 2 15 8" xfId="38938" xr:uid="{00000000-0005-0000-0000-000015980000}"/>
    <cellStyle name="Normal 5 27 2 16" xfId="38939" xr:uid="{00000000-0005-0000-0000-000016980000}"/>
    <cellStyle name="Normal 5 27 2 16 2" xfId="38940" xr:uid="{00000000-0005-0000-0000-000017980000}"/>
    <cellStyle name="Normal 5 27 2 16 3" xfId="38941" xr:uid="{00000000-0005-0000-0000-000018980000}"/>
    <cellStyle name="Normal 5 27 2 16 4" xfId="38942" xr:uid="{00000000-0005-0000-0000-000019980000}"/>
    <cellStyle name="Normal 5 27 2 16 5" xfId="38943" xr:uid="{00000000-0005-0000-0000-00001A980000}"/>
    <cellStyle name="Normal 5 27 2 16 6" xfId="38944" xr:uid="{00000000-0005-0000-0000-00001B980000}"/>
    <cellStyle name="Normal 5 27 2 16 7" xfId="38945" xr:uid="{00000000-0005-0000-0000-00001C980000}"/>
    <cellStyle name="Normal 5 27 2 16 8" xfId="38946" xr:uid="{00000000-0005-0000-0000-00001D980000}"/>
    <cellStyle name="Normal 5 27 2 17" xfId="38947" xr:uid="{00000000-0005-0000-0000-00001E980000}"/>
    <cellStyle name="Normal 5 27 2 17 2" xfId="38948" xr:uid="{00000000-0005-0000-0000-00001F980000}"/>
    <cellStyle name="Normal 5 27 2 17 3" xfId="38949" xr:uid="{00000000-0005-0000-0000-000020980000}"/>
    <cellStyle name="Normal 5 27 2 17 4" xfId="38950" xr:uid="{00000000-0005-0000-0000-000021980000}"/>
    <cellStyle name="Normal 5 27 2 17 5" xfId="38951" xr:uid="{00000000-0005-0000-0000-000022980000}"/>
    <cellStyle name="Normal 5 27 2 17 6" xfId="38952" xr:uid="{00000000-0005-0000-0000-000023980000}"/>
    <cellStyle name="Normal 5 27 2 17 7" xfId="38953" xr:uid="{00000000-0005-0000-0000-000024980000}"/>
    <cellStyle name="Normal 5 27 2 17 8" xfId="38954" xr:uid="{00000000-0005-0000-0000-000025980000}"/>
    <cellStyle name="Normal 5 27 2 18" xfId="38955" xr:uid="{00000000-0005-0000-0000-000026980000}"/>
    <cellStyle name="Normal 5 27 2 19" xfId="38956" xr:uid="{00000000-0005-0000-0000-000027980000}"/>
    <cellStyle name="Normal 5 27 2 2" xfId="38957" xr:uid="{00000000-0005-0000-0000-000028980000}"/>
    <cellStyle name="Normal 5 27 2 2 10" xfId="38958" xr:uid="{00000000-0005-0000-0000-000029980000}"/>
    <cellStyle name="Normal 5 27 2 2 11" xfId="38959" xr:uid="{00000000-0005-0000-0000-00002A980000}"/>
    <cellStyle name="Normal 5 27 2 2 12" xfId="38960" xr:uid="{00000000-0005-0000-0000-00002B980000}"/>
    <cellStyle name="Normal 5 27 2 2 2" xfId="38961" xr:uid="{00000000-0005-0000-0000-00002C980000}"/>
    <cellStyle name="Normal 5 27 2 2 2 2" xfId="38962" xr:uid="{00000000-0005-0000-0000-00002D980000}"/>
    <cellStyle name="Normal 5 27 2 2 2 3" xfId="38963" xr:uid="{00000000-0005-0000-0000-00002E980000}"/>
    <cellStyle name="Normal 5 27 2 2 2 4" xfId="38964" xr:uid="{00000000-0005-0000-0000-00002F980000}"/>
    <cellStyle name="Normal 5 27 2 2 2 5" xfId="38965" xr:uid="{00000000-0005-0000-0000-000030980000}"/>
    <cellStyle name="Normal 5 27 2 2 2 6" xfId="38966" xr:uid="{00000000-0005-0000-0000-000031980000}"/>
    <cellStyle name="Normal 5 27 2 2 2 7" xfId="38967" xr:uid="{00000000-0005-0000-0000-000032980000}"/>
    <cellStyle name="Normal 5 27 2 2 2 8" xfId="38968" xr:uid="{00000000-0005-0000-0000-000033980000}"/>
    <cellStyle name="Normal 5 27 2 2 3" xfId="38969" xr:uid="{00000000-0005-0000-0000-000034980000}"/>
    <cellStyle name="Normal 5 27 2 2 3 2" xfId="38970" xr:uid="{00000000-0005-0000-0000-000035980000}"/>
    <cellStyle name="Normal 5 27 2 2 3 3" xfId="38971" xr:uid="{00000000-0005-0000-0000-000036980000}"/>
    <cellStyle name="Normal 5 27 2 2 3 4" xfId="38972" xr:uid="{00000000-0005-0000-0000-000037980000}"/>
    <cellStyle name="Normal 5 27 2 2 3 5" xfId="38973" xr:uid="{00000000-0005-0000-0000-000038980000}"/>
    <cellStyle name="Normal 5 27 2 2 3 6" xfId="38974" xr:uid="{00000000-0005-0000-0000-000039980000}"/>
    <cellStyle name="Normal 5 27 2 2 3 7" xfId="38975" xr:uid="{00000000-0005-0000-0000-00003A980000}"/>
    <cellStyle name="Normal 5 27 2 2 3 8" xfId="38976" xr:uid="{00000000-0005-0000-0000-00003B980000}"/>
    <cellStyle name="Normal 5 27 2 2 4" xfId="38977" xr:uid="{00000000-0005-0000-0000-00003C980000}"/>
    <cellStyle name="Normal 5 27 2 2 4 2" xfId="38978" xr:uid="{00000000-0005-0000-0000-00003D980000}"/>
    <cellStyle name="Normal 5 27 2 2 4 3" xfId="38979" xr:uid="{00000000-0005-0000-0000-00003E980000}"/>
    <cellStyle name="Normal 5 27 2 2 4 4" xfId="38980" xr:uid="{00000000-0005-0000-0000-00003F980000}"/>
    <cellStyle name="Normal 5 27 2 2 4 5" xfId="38981" xr:uid="{00000000-0005-0000-0000-000040980000}"/>
    <cellStyle name="Normal 5 27 2 2 4 6" xfId="38982" xr:uid="{00000000-0005-0000-0000-000041980000}"/>
    <cellStyle name="Normal 5 27 2 2 4 7" xfId="38983" xr:uid="{00000000-0005-0000-0000-000042980000}"/>
    <cellStyle name="Normal 5 27 2 2 4 8" xfId="38984" xr:uid="{00000000-0005-0000-0000-000043980000}"/>
    <cellStyle name="Normal 5 27 2 2 5" xfId="38985" xr:uid="{00000000-0005-0000-0000-000044980000}"/>
    <cellStyle name="Normal 5 27 2 2 5 2" xfId="38986" xr:uid="{00000000-0005-0000-0000-000045980000}"/>
    <cellStyle name="Normal 5 27 2 2 5 3" xfId="38987" xr:uid="{00000000-0005-0000-0000-000046980000}"/>
    <cellStyle name="Normal 5 27 2 2 5 4" xfId="38988" xr:uid="{00000000-0005-0000-0000-000047980000}"/>
    <cellStyle name="Normal 5 27 2 2 5 5" xfId="38989" xr:uid="{00000000-0005-0000-0000-000048980000}"/>
    <cellStyle name="Normal 5 27 2 2 5 6" xfId="38990" xr:uid="{00000000-0005-0000-0000-000049980000}"/>
    <cellStyle name="Normal 5 27 2 2 5 7" xfId="38991" xr:uid="{00000000-0005-0000-0000-00004A980000}"/>
    <cellStyle name="Normal 5 27 2 2 5 8" xfId="38992" xr:uid="{00000000-0005-0000-0000-00004B980000}"/>
    <cellStyle name="Normal 5 27 2 2 6" xfId="38993" xr:uid="{00000000-0005-0000-0000-00004C980000}"/>
    <cellStyle name="Normal 5 27 2 2 7" xfId="38994" xr:uid="{00000000-0005-0000-0000-00004D980000}"/>
    <cellStyle name="Normal 5 27 2 2 8" xfId="38995" xr:uid="{00000000-0005-0000-0000-00004E980000}"/>
    <cellStyle name="Normal 5 27 2 2 9" xfId="38996" xr:uid="{00000000-0005-0000-0000-00004F980000}"/>
    <cellStyle name="Normal 5 27 2 20" xfId="38997" xr:uid="{00000000-0005-0000-0000-000050980000}"/>
    <cellStyle name="Normal 5 27 2 21" xfId="38998" xr:uid="{00000000-0005-0000-0000-000051980000}"/>
    <cellStyle name="Normal 5 27 2 22" xfId="38999" xr:uid="{00000000-0005-0000-0000-000052980000}"/>
    <cellStyle name="Normal 5 27 2 23" xfId="39000" xr:uid="{00000000-0005-0000-0000-000053980000}"/>
    <cellStyle name="Normal 5 27 2 24" xfId="39001" xr:uid="{00000000-0005-0000-0000-000054980000}"/>
    <cellStyle name="Normal 5 27 2 3" xfId="39002" xr:uid="{00000000-0005-0000-0000-000055980000}"/>
    <cellStyle name="Normal 5 27 2 3 10" xfId="39003" xr:uid="{00000000-0005-0000-0000-000056980000}"/>
    <cellStyle name="Normal 5 27 2 3 11" xfId="39004" xr:uid="{00000000-0005-0000-0000-000057980000}"/>
    <cellStyle name="Normal 5 27 2 3 12" xfId="39005" xr:uid="{00000000-0005-0000-0000-000058980000}"/>
    <cellStyle name="Normal 5 27 2 3 2" xfId="39006" xr:uid="{00000000-0005-0000-0000-000059980000}"/>
    <cellStyle name="Normal 5 27 2 3 2 2" xfId="39007" xr:uid="{00000000-0005-0000-0000-00005A980000}"/>
    <cellStyle name="Normal 5 27 2 3 2 3" xfId="39008" xr:uid="{00000000-0005-0000-0000-00005B980000}"/>
    <cellStyle name="Normal 5 27 2 3 2 4" xfId="39009" xr:uid="{00000000-0005-0000-0000-00005C980000}"/>
    <cellStyle name="Normal 5 27 2 3 2 5" xfId="39010" xr:uid="{00000000-0005-0000-0000-00005D980000}"/>
    <cellStyle name="Normal 5 27 2 3 2 6" xfId="39011" xr:uid="{00000000-0005-0000-0000-00005E980000}"/>
    <cellStyle name="Normal 5 27 2 3 2 7" xfId="39012" xr:uid="{00000000-0005-0000-0000-00005F980000}"/>
    <cellStyle name="Normal 5 27 2 3 2 8" xfId="39013" xr:uid="{00000000-0005-0000-0000-000060980000}"/>
    <cellStyle name="Normal 5 27 2 3 3" xfId="39014" xr:uid="{00000000-0005-0000-0000-000061980000}"/>
    <cellStyle name="Normal 5 27 2 3 3 2" xfId="39015" xr:uid="{00000000-0005-0000-0000-000062980000}"/>
    <cellStyle name="Normal 5 27 2 3 3 3" xfId="39016" xr:uid="{00000000-0005-0000-0000-000063980000}"/>
    <cellStyle name="Normal 5 27 2 3 3 4" xfId="39017" xr:uid="{00000000-0005-0000-0000-000064980000}"/>
    <cellStyle name="Normal 5 27 2 3 3 5" xfId="39018" xr:uid="{00000000-0005-0000-0000-000065980000}"/>
    <cellStyle name="Normal 5 27 2 3 3 6" xfId="39019" xr:uid="{00000000-0005-0000-0000-000066980000}"/>
    <cellStyle name="Normal 5 27 2 3 3 7" xfId="39020" xr:uid="{00000000-0005-0000-0000-000067980000}"/>
    <cellStyle name="Normal 5 27 2 3 3 8" xfId="39021" xr:uid="{00000000-0005-0000-0000-000068980000}"/>
    <cellStyle name="Normal 5 27 2 3 4" xfId="39022" xr:uid="{00000000-0005-0000-0000-000069980000}"/>
    <cellStyle name="Normal 5 27 2 3 4 2" xfId="39023" xr:uid="{00000000-0005-0000-0000-00006A980000}"/>
    <cellStyle name="Normal 5 27 2 3 4 3" xfId="39024" xr:uid="{00000000-0005-0000-0000-00006B980000}"/>
    <cellStyle name="Normal 5 27 2 3 4 4" xfId="39025" xr:uid="{00000000-0005-0000-0000-00006C980000}"/>
    <cellStyle name="Normal 5 27 2 3 4 5" xfId="39026" xr:uid="{00000000-0005-0000-0000-00006D980000}"/>
    <cellStyle name="Normal 5 27 2 3 4 6" xfId="39027" xr:uid="{00000000-0005-0000-0000-00006E980000}"/>
    <cellStyle name="Normal 5 27 2 3 4 7" xfId="39028" xr:uid="{00000000-0005-0000-0000-00006F980000}"/>
    <cellStyle name="Normal 5 27 2 3 4 8" xfId="39029" xr:uid="{00000000-0005-0000-0000-000070980000}"/>
    <cellStyle name="Normal 5 27 2 3 5" xfId="39030" xr:uid="{00000000-0005-0000-0000-000071980000}"/>
    <cellStyle name="Normal 5 27 2 3 5 2" xfId="39031" xr:uid="{00000000-0005-0000-0000-000072980000}"/>
    <cellStyle name="Normal 5 27 2 3 5 3" xfId="39032" xr:uid="{00000000-0005-0000-0000-000073980000}"/>
    <cellStyle name="Normal 5 27 2 3 5 4" xfId="39033" xr:uid="{00000000-0005-0000-0000-000074980000}"/>
    <cellStyle name="Normal 5 27 2 3 5 5" xfId="39034" xr:uid="{00000000-0005-0000-0000-000075980000}"/>
    <cellStyle name="Normal 5 27 2 3 5 6" xfId="39035" xr:uid="{00000000-0005-0000-0000-000076980000}"/>
    <cellStyle name="Normal 5 27 2 3 5 7" xfId="39036" xr:uid="{00000000-0005-0000-0000-000077980000}"/>
    <cellStyle name="Normal 5 27 2 3 5 8" xfId="39037" xr:uid="{00000000-0005-0000-0000-000078980000}"/>
    <cellStyle name="Normal 5 27 2 3 6" xfId="39038" xr:uid="{00000000-0005-0000-0000-000079980000}"/>
    <cellStyle name="Normal 5 27 2 3 7" xfId="39039" xr:uid="{00000000-0005-0000-0000-00007A980000}"/>
    <cellStyle name="Normal 5 27 2 3 8" xfId="39040" xr:uid="{00000000-0005-0000-0000-00007B980000}"/>
    <cellStyle name="Normal 5 27 2 3 9" xfId="39041" xr:uid="{00000000-0005-0000-0000-00007C980000}"/>
    <cellStyle name="Normal 5 27 2 4" xfId="39042" xr:uid="{00000000-0005-0000-0000-00007D980000}"/>
    <cellStyle name="Normal 5 27 2 4 10" xfId="39043" xr:uid="{00000000-0005-0000-0000-00007E980000}"/>
    <cellStyle name="Normal 5 27 2 4 11" xfId="39044" xr:uid="{00000000-0005-0000-0000-00007F980000}"/>
    <cellStyle name="Normal 5 27 2 4 12" xfId="39045" xr:uid="{00000000-0005-0000-0000-000080980000}"/>
    <cellStyle name="Normal 5 27 2 4 2" xfId="39046" xr:uid="{00000000-0005-0000-0000-000081980000}"/>
    <cellStyle name="Normal 5 27 2 4 2 2" xfId="39047" xr:uid="{00000000-0005-0000-0000-000082980000}"/>
    <cellStyle name="Normal 5 27 2 4 2 3" xfId="39048" xr:uid="{00000000-0005-0000-0000-000083980000}"/>
    <cellStyle name="Normal 5 27 2 4 2 4" xfId="39049" xr:uid="{00000000-0005-0000-0000-000084980000}"/>
    <cellStyle name="Normal 5 27 2 4 2 5" xfId="39050" xr:uid="{00000000-0005-0000-0000-000085980000}"/>
    <cellStyle name="Normal 5 27 2 4 2 6" xfId="39051" xr:uid="{00000000-0005-0000-0000-000086980000}"/>
    <cellStyle name="Normal 5 27 2 4 2 7" xfId="39052" xr:uid="{00000000-0005-0000-0000-000087980000}"/>
    <cellStyle name="Normal 5 27 2 4 2 8" xfId="39053" xr:uid="{00000000-0005-0000-0000-000088980000}"/>
    <cellStyle name="Normal 5 27 2 4 3" xfId="39054" xr:uid="{00000000-0005-0000-0000-000089980000}"/>
    <cellStyle name="Normal 5 27 2 4 3 2" xfId="39055" xr:uid="{00000000-0005-0000-0000-00008A980000}"/>
    <cellStyle name="Normal 5 27 2 4 3 3" xfId="39056" xr:uid="{00000000-0005-0000-0000-00008B980000}"/>
    <cellStyle name="Normal 5 27 2 4 3 4" xfId="39057" xr:uid="{00000000-0005-0000-0000-00008C980000}"/>
    <cellStyle name="Normal 5 27 2 4 3 5" xfId="39058" xr:uid="{00000000-0005-0000-0000-00008D980000}"/>
    <cellStyle name="Normal 5 27 2 4 3 6" xfId="39059" xr:uid="{00000000-0005-0000-0000-00008E980000}"/>
    <cellStyle name="Normal 5 27 2 4 3 7" xfId="39060" xr:uid="{00000000-0005-0000-0000-00008F980000}"/>
    <cellStyle name="Normal 5 27 2 4 3 8" xfId="39061" xr:uid="{00000000-0005-0000-0000-000090980000}"/>
    <cellStyle name="Normal 5 27 2 4 4" xfId="39062" xr:uid="{00000000-0005-0000-0000-000091980000}"/>
    <cellStyle name="Normal 5 27 2 4 4 2" xfId="39063" xr:uid="{00000000-0005-0000-0000-000092980000}"/>
    <cellStyle name="Normal 5 27 2 4 4 3" xfId="39064" xr:uid="{00000000-0005-0000-0000-000093980000}"/>
    <cellStyle name="Normal 5 27 2 4 4 4" xfId="39065" xr:uid="{00000000-0005-0000-0000-000094980000}"/>
    <cellStyle name="Normal 5 27 2 4 4 5" xfId="39066" xr:uid="{00000000-0005-0000-0000-000095980000}"/>
    <cellStyle name="Normal 5 27 2 4 4 6" xfId="39067" xr:uid="{00000000-0005-0000-0000-000096980000}"/>
    <cellStyle name="Normal 5 27 2 4 4 7" xfId="39068" xr:uid="{00000000-0005-0000-0000-000097980000}"/>
    <cellStyle name="Normal 5 27 2 4 4 8" xfId="39069" xr:uid="{00000000-0005-0000-0000-000098980000}"/>
    <cellStyle name="Normal 5 27 2 4 5" xfId="39070" xr:uid="{00000000-0005-0000-0000-000099980000}"/>
    <cellStyle name="Normal 5 27 2 4 5 2" xfId="39071" xr:uid="{00000000-0005-0000-0000-00009A980000}"/>
    <cellStyle name="Normal 5 27 2 4 5 3" xfId="39072" xr:uid="{00000000-0005-0000-0000-00009B980000}"/>
    <cellStyle name="Normal 5 27 2 4 5 4" xfId="39073" xr:uid="{00000000-0005-0000-0000-00009C980000}"/>
    <cellStyle name="Normal 5 27 2 4 5 5" xfId="39074" xr:uid="{00000000-0005-0000-0000-00009D980000}"/>
    <cellStyle name="Normal 5 27 2 4 5 6" xfId="39075" xr:uid="{00000000-0005-0000-0000-00009E980000}"/>
    <cellStyle name="Normal 5 27 2 4 5 7" xfId="39076" xr:uid="{00000000-0005-0000-0000-00009F980000}"/>
    <cellStyle name="Normal 5 27 2 4 5 8" xfId="39077" xr:uid="{00000000-0005-0000-0000-0000A0980000}"/>
    <cellStyle name="Normal 5 27 2 4 6" xfId="39078" xr:uid="{00000000-0005-0000-0000-0000A1980000}"/>
    <cellStyle name="Normal 5 27 2 4 7" xfId="39079" xr:uid="{00000000-0005-0000-0000-0000A2980000}"/>
    <cellStyle name="Normal 5 27 2 4 8" xfId="39080" xr:uid="{00000000-0005-0000-0000-0000A3980000}"/>
    <cellStyle name="Normal 5 27 2 4 9" xfId="39081" xr:uid="{00000000-0005-0000-0000-0000A4980000}"/>
    <cellStyle name="Normal 5 27 2 5" xfId="39082" xr:uid="{00000000-0005-0000-0000-0000A5980000}"/>
    <cellStyle name="Normal 5 27 2 5 10" xfId="39083" xr:uid="{00000000-0005-0000-0000-0000A6980000}"/>
    <cellStyle name="Normal 5 27 2 5 11" xfId="39084" xr:uid="{00000000-0005-0000-0000-0000A7980000}"/>
    <cellStyle name="Normal 5 27 2 5 12" xfId="39085" xr:uid="{00000000-0005-0000-0000-0000A8980000}"/>
    <cellStyle name="Normal 5 27 2 5 2" xfId="39086" xr:uid="{00000000-0005-0000-0000-0000A9980000}"/>
    <cellStyle name="Normal 5 27 2 5 2 2" xfId="39087" xr:uid="{00000000-0005-0000-0000-0000AA980000}"/>
    <cellStyle name="Normal 5 27 2 5 2 3" xfId="39088" xr:uid="{00000000-0005-0000-0000-0000AB980000}"/>
    <cellStyle name="Normal 5 27 2 5 2 4" xfId="39089" xr:uid="{00000000-0005-0000-0000-0000AC980000}"/>
    <cellStyle name="Normal 5 27 2 5 2 5" xfId="39090" xr:uid="{00000000-0005-0000-0000-0000AD980000}"/>
    <cellStyle name="Normal 5 27 2 5 2 6" xfId="39091" xr:uid="{00000000-0005-0000-0000-0000AE980000}"/>
    <cellStyle name="Normal 5 27 2 5 2 7" xfId="39092" xr:uid="{00000000-0005-0000-0000-0000AF980000}"/>
    <cellStyle name="Normal 5 27 2 5 2 8" xfId="39093" xr:uid="{00000000-0005-0000-0000-0000B0980000}"/>
    <cellStyle name="Normal 5 27 2 5 3" xfId="39094" xr:uid="{00000000-0005-0000-0000-0000B1980000}"/>
    <cellStyle name="Normal 5 27 2 5 3 2" xfId="39095" xr:uid="{00000000-0005-0000-0000-0000B2980000}"/>
    <cellStyle name="Normal 5 27 2 5 3 3" xfId="39096" xr:uid="{00000000-0005-0000-0000-0000B3980000}"/>
    <cellStyle name="Normal 5 27 2 5 3 4" xfId="39097" xr:uid="{00000000-0005-0000-0000-0000B4980000}"/>
    <cellStyle name="Normal 5 27 2 5 3 5" xfId="39098" xr:uid="{00000000-0005-0000-0000-0000B5980000}"/>
    <cellStyle name="Normal 5 27 2 5 3 6" xfId="39099" xr:uid="{00000000-0005-0000-0000-0000B6980000}"/>
    <cellStyle name="Normal 5 27 2 5 3 7" xfId="39100" xr:uid="{00000000-0005-0000-0000-0000B7980000}"/>
    <cellStyle name="Normal 5 27 2 5 3 8" xfId="39101" xr:uid="{00000000-0005-0000-0000-0000B8980000}"/>
    <cellStyle name="Normal 5 27 2 5 4" xfId="39102" xr:uid="{00000000-0005-0000-0000-0000B9980000}"/>
    <cellStyle name="Normal 5 27 2 5 4 2" xfId="39103" xr:uid="{00000000-0005-0000-0000-0000BA980000}"/>
    <cellStyle name="Normal 5 27 2 5 4 3" xfId="39104" xr:uid="{00000000-0005-0000-0000-0000BB980000}"/>
    <cellStyle name="Normal 5 27 2 5 4 4" xfId="39105" xr:uid="{00000000-0005-0000-0000-0000BC980000}"/>
    <cellStyle name="Normal 5 27 2 5 4 5" xfId="39106" xr:uid="{00000000-0005-0000-0000-0000BD980000}"/>
    <cellStyle name="Normal 5 27 2 5 4 6" xfId="39107" xr:uid="{00000000-0005-0000-0000-0000BE980000}"/>
    <cellStyle name="Normal 5 27 2 5 4 7" xfId="39108" xr:uid="{00000000-0005-0000-0000-0000BF980000}"/>
    <cellStyle name="Normal 5 27 2 5 4 8" xfId="39109" xr:uid="{00000000-0005-0000-0000-0000C0980000}"/>
    <cellStyle name="Normal 5 27 2 5 5" xfId="39110" xr:uid="{00000000-0005-0000-0000-0000C1980000}"/>
    <cellStyle name="Normal 5 27 2 5 5 2" xfId="39111" xr:uid="{00000000-0005-0000-0000-0000C2980000}"/>
    <cellStyle name="Normal 5 27 2 5 5 3" xfId="39112" xr:uid="{00000000-0005-0000-0000-0000C3980000}"/>
    <cellStyle name="Normal 5 27 2 5 5 4" xfId="39113" xr:uid="{00000000-0005-0000-0000-0000C4980000}"/>
    <cellStyle name="Normal 5 27 2 5 5 5" xfId="39114" xr:uid="{00000000-0005-0000-0000-0000C5980000}"/>
    <cellStyle name="Normal 5 27 2 5 5 6" xfId="39115" xr:uid="{00000000-0005-0000-0000-0000C6980000}"/>
    <cellStyle name="Normal 5 27 2 5 5 7" xfId="39116" xr:uid="{00000000-0005-0000-0000-0000C7980000}"/>
    <cellStyle name="Normal 5 27 2 5 5 8" xfId="39117" xr:uid="{00000000-0005-0000-0000-0000C8980000}"/>
    <cellStyle name="Normal 5 27 2 5 6" xfId="39118" xr:uid="{00000000-0005-0000-0000-0000C9980000}"/>
    <cellStyle name="Normal 5 27 2 5 7" xfId="39119" xr:uid="{00000000-0005-0000-0000-0000CA980000}"/>
    <cellStyle name="Normal 5 27 2 5 8" xfId="39120" xr:uid="{00000000-0005-0000-0000-0000CB980000}"/>
    <cellStyle name="Normal 5 27 2 5 9" xfId="39121" xr:uid="{00000000-0005-0000-0000-0000CC980000}"/>
    <cellStyle name="Normal 5 27 2 6" xfId="39122" xr:uid="{00000000-0005-0000-0000-0000CD980000}"/>
    <cellStyle name="Normal 5 27 2 6 10" xfId="39123" xr:uid="{00000000-0005-0000-0000-0000CE980000}"/>
    <cellStyle name="Normal 5 27 2 6 11" xfId="39124" xr:uid="{00000000-0005-0000-0000-0000CF980000}"/>
    <cellStyle name="Normal 5 27 2 6 12" xfId="39125" xr:uid="{00000000-0005-0000-0000-0000D0980000}"/>
    <cellStyle name="Normal 5 27 2 6 2" xfId="39126" xr:uid="{00000000-0005-0000-0000-0000D1980000}"/>
    <cellStyle name="Normal 5 27 2 6 2 2" xfId="39127" xr:uid="{00000000-0005-0000-0000-0000D2980000}"/>
    <cellStyle name="Normal 5 27 2 6 2 3" xfId="39128" xr:uid="{00000000-0005-0000-0000-0000D3980000}"/>
    <cellStyle name="Normal 5 27 2 6 2 4" xfId="39129" xr:uid="{00000000-0005-0000-0000-0000D4980000}"/>
    <cellStyle name="Normal 5 27 2 6 2 5" xfId="39130" xr:uid="{00000000-0005-0000-0000-0000D5980000}"/>
    <cellStyle name="Normal 5 27 2 6 2 6" xfId="39131" xr:uid="{00000000-0005-0000-0000-0000D6980000}"/>
    <cellStyle name="Normal 5 27 2 6 2 7" xfId="39132" xr:uid="{00000000-0005-0000-0000-0000D7980000}"/>
    <cellStyle name="Normal 5 27 2 6 2 8" xfId="39133" xr:uid="{00000000-0005-0000-0000-0000D8980000}"/>
    <cellStyle name="Normal 5 27 2 6 3" xfId="39134" xr:uid="{00000000-0005-0000-0000-0000D9980000}"/>
    <cellStyle name="Normal 5 27 2 6 3 2" xfId="39135" xr:uid="{00000000-0005-0000-0000-0000DA980000}"/>
    <cellStyle name="Normal 5 27 2 6 3 3" xfId="39136" xr:uid="{00000000-0005-0000-0000-0000DB980000}"/>
    <cellStyle name="Normal 5 27 2 6 3 4" xfId="39137" xr:uid="{00000000-0005-0000-0000-0000DC980000}"/>
    <cellStyle name="Normal 5 27 2 6 3 5" xfId="39138" xr:uid="{00000000-0005-0000-0000-0000DD980000}"/>
    <cellStyle name="Normal 5 27 2 6 3 6" xfId="39139" xr:uid="{00000000-0005-0000-0000-0000DE980000}"/>
    <cellStyle name="Normal 5 27 2 6 3 7" xfId="39140" xr:uid="{00000000-0005-0000-0000-0000DF980000}"/>
    <cellStyle name="Normal 5 27 2 6 3 8" xfId="39141" xr:uid="{00000000-0005-0000-0000-0000E0980000}"/>
    <cellStyle name="Normal 5 27 2 6 4" xfId="39142" xr:uid="{00000000-0005-0000-0000-0000E1980000}"/>
    <cellStyle name="Normal 5 27 2 6 4 2" xfId="39143" xr:uid="{00000000-0005-0000-0000-0000E2980000}"/>
    <cellStyle name="Normal 5 27 2 6 4 3" xfId="39144" xr:uid="{00000000-0005-0000-0000-0000E3980000}"/>
    <cellStyle name="Normal 5 27 2 6 4 4" xfId="39145" xr:uid="{00000000-0005-0000-0000-0000E4980000}"/>
    <cellStyle name="Normal 5 27 2 6 4 5" xfId="39146" xr:uid="{00000000-0005-0000-0000-0000E5980000}"/>
    <cellStyle name="Normal 5 27 2 6 4 6" xfId="39147" xr:uid="{00000000-0005-0000-0000-0000E6980000}"/>
    <cellStyle name="Normal 5 27 2 6 4 7" xfId="39148" xr:uid="{00000000-0005-0000-0000-0000E7980000}"/>
    <cellStyle name="Normal 5 27 2 6 4 8" xfId="39149" xr:uid="{00000000-0005-0000-0000-0000E8980000}"/>
    <cellStyle name="Normal 5 27 2 6 5" xfId="39150" xr:uid="{00000000-0005-0000-0000-0000E9980000}"/>
    <cellStyle name="Normal 5 27 2 6 5 2" xfId="39151" xr:uid="{00000000-0005-0000-0000-0000EA980000}"/>
    <cellStyle name="Normal 5 27 2 6 5 3" xfId="39152" xr:uid="{00000000-0005-0000-0000-0000EB980000}"/>
    <cellStyle name="Normal 5 27 2 6 5 4" xfId="39153" xr:uid="{00000000-0005-0000-0000-0000EC980000}"/>
    <cellStyle name="Normal 5 27 2 6 5 5" xfId="39154" xr:uid="{00000000-0005-0000-0000-0000ED980000}"/>
    <cellStyle name="Normal 5 27 2 6 5 6" xfId="39155" xr:uid="{00000000-0005-0000-0000-0000EE980000}"/>
    <cellStyle name="Normal 5 27 2 6 5 7" xfId="39156" xr:uid="{00000000-0005-0000-0000-0000EF980000}"/>
    <cellStyle name="Normal 5 27 2 6 5 8" xfId="39157" xr:uid="{00000000-0005-0000-0000-0000F0980000}"/>
    <cellStyle name="Normal 5 27 2 6 6" xfId="39158" xr:uid="{00000000-0005-0000-0000-0000F1980000}"/>
    <cellStyle name="Normal 5 27 2 6 7" xfId="39159" xr:uid="{00000000-0005-0000-0000-0000F2980000}"/>
    <cellStyle name="Normal 5 27 2 6 8" xfId="39160" xr:uid="{00000000-0005-0000-0000-0000F3980000}"/>
    <cellStyle name="Normal 5 27 2 6 9" xfId="39161" xr:uid="{00000000-0005-0000-0000-0000F4980000}"/>
    <cellStyle name="Normal 5 27 2 7" xfId="39162" xr:uid="{00000000-0005-0000-0000-0000F5980000}"/>
    <cellStyle name="Normal 5 27 2 7 10" xfId="39163" xr:uid="{00000000-0005-0000-0000-0000F6980000}"/>
    <cellStyle name="Normal 5 27 2 7 11" xfId="39164" xr:uid="{00000000-0005-0000-0000-0000F7980000}"/>
    <cellStyle name="Normal 5 27 2 7 12" xfId="39165" xr:uid="{00000000-0005-0000-0000-0000F8980000}"/>
    <cellStyle name="Normal 5 27 2 7 2" xfId="39166" xr:uid="{00000000-0005-0000-0000-0000F9980000}"/>
    <cellStyle name="Normal 5 27 2 7 2 2" xfId="39167" xr:uid="{00000000-0005-0000-0000-0000FA980000}"/>
    <cellStyle name="Normal 5 27 2 7 2 3" xfId="39168" xr:uid="{00000000-0005-0000-0000-0000FB980000}"/>
    <cellStyle name="Normal 5 27 2 7 2 4" xfId="39169" xr:uid="{00000000-0005-0000-0000-0000FC980000}"/>
    <cellStyle name="Normal 5 27 2 7 2 5" xfId="39170" xr:uid="{00000000-0005-0000-0000-0000FD980000}"/>
    <cellStyle name="Normal 5 27 2 7 2 6" xfId="39171" xr:uid="{00000000-0005-0000-0000-0000FE980000}"/>
    <cellStyle name="Normal 5 27 2 7 2 7" xfId="39172" xr:uid="{00000000-0005-0000-0000-0000FF980000}"/>
    <cellStyle name="Normal 5 27 2 7 2 8" xfId="39173" xr:uid="{00000000-0005-0000-0000-000000990000}"/>
    <cellStyle name="Normal 5 27 2 7 3" xfId="39174" xr:uid="{00000000-0005-0000-0000-000001990000}"/>
    <cellStyle name="Normal 5 27 2 7 3 2" xfId="39175" xr:uid="{00000000-0005-0000-0000-000002990000}"/>
    <cellStyle name="Normal 5 27 2 7 3 3" xfId="39176" xr:uid="{00000000-0005-0000-0000-000003990000}"/>
    <cellStyle name="Normal 5 27 2 7 3 4" xfId="39177" xr:uid="{00000000-0005-0000-0000-000004990000}"/>
    <cellStyle name="Normal 5 27 2 7 3 5" xfId="39178" xr:uid="{00000000-0005-0000-0000-000005990000}"/>
    <cellStyle name="Normal 5 27 2 7 3 6" xfId="39179" xr:uid="{00000000-0005-0000-0000-000006990000}"/>
    <cellStyle name="Normal 5 27 2 7 3 7" xfId="39180" xr:uid="{00000000-0005-0000-0000-000007990000}"/>
    <cellStyle name="Normal 5 27 2 7 3 8" xfId="39181" xr:uid="{00000000-0005-0000-0000-000008990000}"/>
    <cellStyle name="Normal 5 27 2 7 4" xfId="39182" xr:uid="{00000000-0005-0000-0000-000009990000}"/>
    <cellStyle name="Normal 5 27 2 7 4 2" xfId="39183" xr:uid="{00000000-0005-0000-0000-00000A990000}"/>
    <cellStyle name="Normal 5 27 2 7 4 3" xfId="39184" xr:uid="{00000000-0005-0000-0000-00000B990000}"/>
    <cellStyle name="Normal 5 27 2 7 4 4" xfId="39185" xr:uid="{00000000-0005-0000-0000-00000C990000}"/>
    <cellStyle name="Normal 5 27 2 7 4 5" xfId="39186" xr:uid="{00000000-0005-0000-0000-00000D990000}"/>
    <cellStyle name="Normal 5 27 2 7 4 6" xfId="39187" xr:uid="{00000000-0005-0000-0000-00000E990000}"/>
    <cellStyle name="Normal 5 27 2 7 4 7" xfId="39188" xr:uid="{00000000-0005-0000-0000-00000F990000}"/>
    <cellStyle name="Normal 5 27 2 7 4 8" xfId="39189" xr:uid="{00000000-0005-0000-0000-000010990000}"/>
    <cellStyle name="Normal 5 27 2 7 5" xfId="39190" xr:uid="{00000000-0005-0000-0000-000011990000}"/>
    <cellStyle name="Normal 5 27 2 7 5 2" xfId="39191" xr:uid="{00000000-0005-0000-0000-000012990000}"/>
    <cellStyle name="Normal 5 27 2 7 5 3" xfId="39192" xr:uid="{00000000-0005-0000-0000-000013990000}"/>
    <cellStyle name="Normal 5 27 2 7 5 4" xfId="39193" xr:uid="{00000000-0005-0000-0000-000014990000}"/>
    <cellStyle name="Normal 5 27 2 7 5 5" xfId="39194" xr:uid="{00000000-0005-0000-0000-000015990000}"/>
    <cellStyle name="Normal 5 27 2 7 5 6" xfId="39195" xr:uid="{00000000-0005-0000-0000-000016990000}"/>
    <cellStyle name="Normal 5 27 2 7 5 7" xfId="39196" xr:uid="{00000000-0005-0000-0000-000017990000}"/>
    <cellStyle name="Normal 5 27 2 7 5 8" xfId="39197" xr:uid="{00000000-0005-0000-0000-000018990000}"/>
    <cellStyle name="Normal 5 27 2 7 6" xfId="39198" xr:uid="{00000000-0005-0000-0000-000019990000}"/>
    <cellStyle name="Normal 5 27 2 7 7" xfId="39199" xr:uid="{00000000-0005-0000-0000-00001A990000}"/>
    <cellStyle name="Normal 5 27 2 7 8" xfId="39200" xr:uid="{00000000-0005-0000-0000-00001B990000}"/>
    <cellStyle name="Normal 5 27 2 7 9" xfId="39201" xr:uid="{00000000-0005-0000-0000-00001C990000}"/>
    <cellStyle name="Normal 5 27 2 8" xfId="39202" xr:uid="{00000000-0005-0000-0000-00001D990000}"/>
    <cellStyle name="Normal 5 27 2 8 10" xfId="39203" xr:uid="{00000000-0005-0000-0000-00001E990000}"/>
    <cellStyle name="Normal 5 27 2 8 11" xfId="39204" xr:uid="{00000000-0005-0000-0000-00001F990000}"/>
    <cellStyle name="Normal 5 27 2 8 12" xfId="39205" xr:uid="{00000000-0005-0000-0000-000020990000}"/>
    <cellStyle name="Normal 5 27 2 8 2" xfId="39206" xr:uid="{00000000-0005-0000-0000-000021990000}"/>
    <cellStyle name="Normal 5 27 2 8 2 2" xfId="39207" xr:uid="{00000000-0005-0000-0000-000022990000}"/>
    <cellStyle name="Normal 5 27 2 8 2 3" xfId="39208" xr:uid="{00000000-0005-0000-0000-000023990000}"/>
    <cellStyle name="Normal 5 27 2 8 2 4" xfId="39209" xr:uid="{00000000-0005-0000-0000-000024990000}"/>
    <cellStyle name="Normal 5 27 2 8 2 5" xfId="39210" xr:uid="{00000000-0005-0000-0000-000025990000}"/>
    <cellStyle name="Normal 5 27 2 8 2 6" xfId="39211" xr:uid="{00000000-0005-0000-0000-000026990000}"/>
    <cellStyle name="Normal 5 27 2 8 2 7" xfId="39212" xr:uid="{00000000-0005-0000-0000-000027990000}"/>
    <cellStyle name="Normal 5 27 2 8 2 8" xfId="39213" xr:uid="{00000000-0005-0000-0000-000028990000}"/>
    <cellStyle name="Normal 5 27 2 8 3" xfId="39214" xr:uid="{00000000-0005-0000-0000-000029990000}"/>
    <cellStyle name="Normal 5 27 2 8 3 2" xfId="39215" xr:uid="{00000000-0005-0000-0000-00002A990000}"/>
    <cellStyle name="Normal 5 27 2 8 3 3" xfId="39216" xr:uid="{00000000-0005-0000-0000-00002B990000}"/>
    <cellStyle name="Normal 5 27 2 8 3 4" xfId="39217" xr:uid="{00000000-0005-0000-0000-00002C990000}"/>
    <cellStyle name="Normal 5 27 2 8 3 5" xfId="39218" xr:uid="{00000000-0005-0000-0000-00002D990000}"/>
    <cellStyle name="Normal 5 27 2 8 3 6" xfId="39219" xr:uid="{00000000-0005-0000-0000-00002E990000}"/>
    <cellStyle name="Normal 5 27 2 8 3 7" xfId="39220" xr:uid="{00000000-0005-0000-0000-00002F990000}"/>
    <cellStyle name="Normal 5 27 2 8 3 8" xfId="39221" xr:uid="{00000000-0005-0000-0000-000030990000}"/>
    <cellStyle name="Normal 5 27 2 8 4" xfId="39222" xr:uid="{00000000-0005-0000-0000-000031990000}"/>
    <cellStyle name="Normal 5 27 2 8 4 2" xfId="39223" xr:uid="{00000000-0005-0000-0000-000032990000}"/>
    <cellStyle name="Normal 5 27 2 8 4 3" xfId="39224" xr:uid="{00000000-0005-0000-0000-000033990000}"/>
    <cellStyle name="Normal 5 27 2 8 4 4" xfId="39225" xr:uid="{00000000-0005-0000-0000-000034990000}"/>
    <cellStyle name="Normal 5 27 2 8 4 5" xfId="39226" xr:uid="{00000000-0005-0000-0000-000035990000}"/>
    <cellStyle name="Normal 5 27 2 8 4 6" xfId="39227" xr:uid="{00000000-0005-0000-0000-000036990000}"/>
    <cellStyle name="Normal 5 27 2 8 4 7" xfId="39228" xr:uid="{00000000-0005-0000-0000-000037990000}"/>
    <cellStyle name="Normal 5 27 2 8 4 8" xfId="39229" xr:uid="{00000000-0005-0000-0000-000038990000}"/>
    <cellStyle name="Normal 5 27 2 8 5" xfId="39230" xr:uid="{00000000-0005-0000-0000-000039990000}"/>
    <cellStyle name="Normal 5 27 2 8 5 2" xfId="39231" xr:uid="{00000000-0005-0000-0000-00003A990000}"/>
    <cellStyle name="Normal 5 27 2 8 5 3" xfId="39232" xr:uid="{00000000-0005-0000-0000-00003B990000}"/>
    <cellStyle name="Normal 5 27 2 8 5 4" xfId="39233" xr:uid="{00000000-0005-0000-0000-00003C990000}"/>
    <cellStyle name="Normal 5 27 2 8 5 5" xfId="39234" xr:uid="{00000000-0005-0000-0000-00003D990000}"/>
    <cellStyle name="Normal 5 27 2 8 5 6" xfId="39235" xr:uid="{00000000-0005-0000-0000-00003E990000}"/>
    <cellStyle name="Normal 5 27 2 8 5 7" xfId="39236" xr:uid="{00000000-0005-0000-0000-00003F990000}"/>
    <cellStyle name="Normal 5 27 2 8 5 8" xfId="39237" xr:uid="{00000000-0005-0000-0000-000040990000}"/>
    <cellStyle name="Normal 5 27 2 8 6" xfId="39238" xr:uid="{00000000-0005-0000-0000-000041990000}"/>
    <cellStyle name="Normal 5 27 2 8 7" xfId="39239" xr:uid="{00000000-0005-0000-0000-000042990000}"/>
    <cellStyle name="Normal 5 27 2 8 8" xfId="39240" xr:uid="{00000000-0005-0000-0000-000043990000}"/>
    <cellStyle name="Normal 5 27 2 8 9" xfId="39241" xr:uid="{00000000-0005-0000-0000-000044990000}"/>
    <cellStyle name="Normal 5 27 2 9" xfId="39242" xr:uid="{00000000-0005-0000-0000-000045990000}"/>
    <cellStyle name="Normal 5 27 2 9 10" xfId="39243" xr:uid="{00000000-0005-0000-0000-000046990000}"/>
    <cellStyle name="Normal 5 27 2 9 11" xfId="39244" xr:uid="{00000000-0005-0000-0000-000047990000}"/>
    <cellStyle name="Normal 5 27 2 9 12" xfId="39245" xr:uid="{00000000-0005-0000-0000-000048990000}"/>
    <cellStyle name="Normal 5 27 2 9 2" xfId="39246" xr:uid="{00000000-0005-0000-0000-000049990000}"/>
    <cellStyle name="Normal 5 27 2 9 2 2" xfId="39247" xr:uid="{00000000-0005-0000-0000-00004A990000}"/>
    <cellStyle name="Normal 5 27 2 9 2 3" xfId="39248" xr:uid="{00000000-0005-0000-0000-00004B990000}"/>
    <cellStyle name="Normal 5 27 2 9 2 4" xfId="39249" xr:uid="{00000000-0005-0000-0000-00004C990000}"/>
    <cellStyle name="Normal 5 27 2 9 2 5" xfId="39250" xr:uid="{00000000-0005-0000-0000-00004D990000}"/>
    <cellStyle name="Normal 5 27 2 9 2 6" xfId="39251" xr:uid="{00000000-0005-0000-0000-00004E990000}"/>
    <cellStyle name="Normal 5 27 2 9 2 7" xfId="39252" xr:uid="{00000000-0005-0000-0000-00004F990000}"/>
    <cellStyle name="Normal 5 27 2 9 2 8" xfId="39253" xr:uid="{00000000-0005-0000-0000-000050990000}"/>
    <cellStyle name="Normal 5 27 2 9 3" xfId="39254" xr:uid="{00000000-0005-0000-0000-000051990000}"/>
    <cellStyle name="Normal 5 27 2 9 3 2" xfId="39255" xr:uid="{00000000-0005-0000-0000-000052990000}"/>
    <cellStyle name="Normal 5 27 2 9 3 3" xfId="39256" xr:uid="{00000000-0005-0000-0000-000053990000}"/>
    <cellStyle name="Normal 5 27 2 9 3 4" xfId="39257" xr:uid="{00000000-0005-0000-0000-000054990000}"/>
    <cellStyle name="Normal 5 27 2 9 3 5" xfId="39258" xr:uid="{00000000-0005-0000-0000-000055990000}"/>
    <cellStyle name="Normal 5 27 2 9 3 6" xfId="39259" xr:uid="{00000000-0005-0000-0000-000056990000}"/>
    <cellStyle name="Normal 5 27 2 9 3 7" xfId="39260" xr:uid="{00000000-0005-0000-0000-000057990000}"/>
    <cellStyle name="Normal 5 27 2 9 3 8" xfId="39261" xr:uid="{00000000-0005-0000-0000-000058990000}"/>
    <cellStyle name="Normal 5 27 2 9 4" xfId="39262" xr:uid="{00000000-0005-0000-0000-000059990000}"/>
    <cellStyle name="Normal 5 27 2 9 4 2" xfId="39263" xr:uid="{00000000-0005-0000-0000-00005A990000}"/>
    <cellStyle name="Normal 5 27 2 9 4 3" xfId="39264" xr:uid="{00000000-0005-0000-0000-00005B990000}"/>
    <cellStyle name="Normal 5 27 2 9 4 4" xfId="39265" xr:uid="{00000000-0005-0000-0000-00005C990000}"/>
    <cellStyle name="Normal 5 27 2 9 4 5" xfId="39266" xr:uid="{00000000-0005-0000-0000-00005D990000}"/>
    <cellStyle name="Normal 5 27 2 9 4 6" xfId="39267" xr:uid="{00000000-0005-0000-0000-00005E990000}"/>
    <cellStyle name="Normal 5 27 2 9 4 7" xfId="39268" xr:uid="{00000000-0005-0000-0000-00005F990000}"/>
    <cellStyle name="Normal 5 27 2 9 4 8" xfId="39269" xr:uid="{00000000-0005-0000-0000-000060990000}"/>
    <cellStyle name="Normal 5 27 2 9 5" xfId="39270" xr:uid="{00000000-0005-0000-0000-000061990000}"/>
    <cellStyle name="Normal 5 27 2 9 5 2" xfId="39271" xr:uid="{00000000-0005-0000-0000-000062990000}"/>
    <cellStyle name="Normal 5 27 2 9 5 3" xfId="39272" xr:uid="{00000000-0005-0000-0000-000063990000}"/>
    <cellStyle name="Normal 5 27 2 9 5 4" xfId="39273" xr:uid="{00000000-0005-0000-0000-000064990000}"/>
    <cellStyle name="Normal 5 27 2 9 5 5" xfId="39274" xr:uid="{00000000-0005-0000-0000-000065990000}"/>
    <cellStyle name="Normal 5 27 2 9 5 6" xfId="39275" xr:uid="{00000000-0005-0000-0000-000066990000}"/>
    <cellStyle name="Normal 5 27 2 9 5 7" xfId="39276" xr:uid="{00000000-0005-0000-0000-000067990000}"/>
    <cellStyle name="Normal 5 27 2 9 5 8" xfId="39277" xr:uid="{00000000-0005-0000-0000-000068990000}"/>
    <cellStyle name="Normal 5 27 2 9 6" xfId="39278" xr:uid="{00000000-0005-0000-0000-000069990000}"/>
    <cellStyle name="Normal 5 27 2 9 7" xfId="39279" xr:uid="{00000000-0005-0000-0000-00006A990000}"/>
    <cellStyle name="Normal 5 27 2 9 8" xfId="39280" xr:uid="{00000000-0005-0000-0000-00006B990000}"/>
    <cellStyle name="Normal 5 27 2 9 9" xfId="39281" xr:uid="{00000000-0005-0000-0000-00006C990000}"/>
    <cellStyle name="Normal 5 27 20" xfId="39282" xr:uid="{00000000-0005-0000-0000-00006D990000}"/>
    <cellStyle name="Normal 5 27 20 2" xfId="39283" xr:uid="{00000000-0005-0000-0000-00006E990000}"/>
    <cellStyle name="Normal 5 27 20 3" xfId="39284" xr:uid="{00000000-0005-0000-0000-00006F990000}"/>
    <cellStyle name="Normal 5 27 20 4" xfId="39285" xr:uid="{00000000-0005-0000-0000-000070990000}"/>
    <cellStyle name="Normal 5 27 20 5" xfId="39286" xr:uid="{00000000-0005-0000-0000-000071990000}"/>
    <cellStyle name="Normal 5 27 20 6" xfId="39287" xr:uid="{00000000-0005-0000-0000-000072990000}"/>
    <cellStyle name="Normal 5 27 20 7" xfId="39288" xr:uid="{00000000-0005-0000-0000-000073990000}"/>
    <cellStyle name="Normal 5 27 20 8" xfId="39289" xr:uid="{00000000-0005-0000-0000-000074990000}"/>
    <cellStyle name="Normal 5 27 21" xfId="39290" xr:uid="{00000000-0005-0000-0000-000075990000}"/>
    <cellStyle name="Normal 5 27 22" xfId="39291" xr:uid="{00000000-0005-0000-0000-000076990000}"/>
    <cellStyle name="Normal 5 27 23" xfId="39292" xr:uid="{00000000-0005-0000-0000-000077990000}"/>
    <cellStyle name="Normal 5 27 24" xfId="39293" xr:uid="{00000000-0005-0000-0000-000078990000}"/>
    <cellStyle name="Normal 5 27 25" xfId="39294" xr:uid="{00000000-0005-0000-0000-000079990000}"/>
    <cellStyle name="Normal 5 27 26" xfId="39295" xr:uid="{00000000-0005-0000-0000-00007A990000}"/>
    <cellStyle name="Normal 5 27 27" xfId="39296" xr:uid="{00000000-0005-0000-0000-00007B990000}"/>
    <cellStyle name="Normal 5 27 3" xfId="39297" xr:uid="{00000000-0005-0000-0000-00007C990000}"/>
    <cellStyle name="Normal 5 27 3 10" xfId="39298" xr:uid="{00000000-0005-0000-0000-00007D990000}"/>
    <cellStyle name="Normal 5 27 3 10 10" xfId="39299" xr:uid="{00000000-0005-0000-0000-00007E990000}"/>
    <cellStyle name="Normal 5 27 3 10 11" xfId="39300" xr:uid="{00000000-0005-0000-0000-00007F990000}"/>
    <cellStyle name="Normal 5 27 3 10 12" xfId="39301" xr:uid="{00000000-0005-0000-0000-000080990000}"/>
    <cellStyle name="Normal 5 27 3 10 2" xfId="39302" xr:uid="{00000000-0005-0000-0000-000081990000}"/>
    <cellStyle name="Normal 5 27 3 10 2 2" xfId="39303" xr:uid="{00000000-0005-0000-0000-000082990000}"/>
    <cellStyle name="Normal 5 27 3 10 2 3" xfId="39304" xr:uid="{00000000-0005-0000-0000-000083990000}"/>
    <cellStyle name="Normal 5 27 3 10 2 4" xfId="39305" xr:uid="{00000000-0005-0000-0000-000084990000}"/>
    <cellStyle name="Normal 5 27 3 10 2 5" xfId="39306" xr:uid="{00000000-0005-0000-0000-000085990000}"/>
    <cellStyle name="Normal 5 27 3 10 2 6" xfId="39307" xr:uid="{00000000-0005-0000-0000-000086990000}"/>
    <cellStyle name="Normal 5 27 3 10 2 7" xfId="39308" xr:uid="{00000000-0005-0000-0000-000087990000}"/>
    <cellStyle name="Normal 5 27 3 10 2 8" xfId="39309" xr:uid="{00000000-0005-0000-0000-000088990000}"/>
    <cellStyle name="Normal 5 27 3 10 3" xfId="39310" xr:uid="{00000000-0005-0000-0000-000089990000}"/>
    <cellStyle name="Normal 5 27 3 10 3 2" xfId="39311" xr:uid="{00000000-0005-0000-0000-00008A990000}"/>
    <cellStyle name="Normal 5 27 3 10 3 3" xfId="39312" xr:uid="{00000000-0005-0000-0000-00008B990000}"/>
    <cellStyle name="Normal 5 27 3 10 3 4" xfId="39313" xr:uid="{00000000-0005-0000-0000-00008C990000}"/>
    <cellStyle name="Normal 5 27 3 10 3 5" xfId="39314" xr:uid="{00000000-0005-0000-0000-00008D990000}"/>
    <cellStyle name="Normal 5 27 3 10 3 6" xfId="39315" xr:uid="{00000000-0005-0000-0000-00008E990000}"/>
    <cellStyle name="Normal 5 27 3 10 3 7" xfId="39316" xr:uid="{00000000-0005-0000-0000-00008F990000}"/>
    <cellStyle name="Normal 5 27 3 10 3 8" xfId="39317" xr:uid="{00000000-0005-0000-0000-000090990000}"/>
    <cellStyle name="Normal 5 27 3 10 4" xfId="39318" xr:uid="{00000000-0005-0000-0000-000091990000}"/>
    <cellStyle name="Normal 5 27 3 10 4 2" xfId="39319" xr:uid="{00000000-0005-0000-0000-000092990000}"/>
    <cellStyle name="Normal 5 27 3 10 4 3" xfId="39320" xr:uid="{00000000-0005-0000-0000-000093990000}"/>
    <cellStyle name="Normal 5 27 3 10 4 4" xfId="39321" xr:uid="{00000000-0005-0000-0000-000094990000}"/>
    <cellStyle name="Normal 5 27 3 10 4 5" xfId="39322" xr:uid="{00000000-0005-0000-0000-000095990000}"/>
    <cellStyle name="Normal 5 27 3 10 4 6" xfId="39323" xr:uid="{00000000-0005-0000-0000-000096990000}"/>
    <cellStyle name="Normal 5 27 3 10 4 7" xfId="39324" xr:uid="{00000000-0005-0000-0000-000097990000}"/>
    <cellStyle name="Normal 5 27 3 10 4 8" xfId="39325" xr:uid="{00000000-0005-0000-0000-000098990000}"/>
    <cellStyle name="Normal 5 27 3 10 5" xfId="39326" xr:uid="{00000000-0005-0000-0000-000099990000}"/>
    <cellStyle name="Normal 5 27 3 10 5 2" xfId="39327" xr:uid="{00000000-0005-0000-0000-00009A990000}"/>
    <cellStyle name="Normal 5 27 3 10 5 3" xfId="39328" xr:uid="{00000000-0005-0000-0000-00009B990000}"/>
    <cellStyle name="Normal 5 27 3 10 5 4" xfId="39329" xr:uid="{00000000-0005-0000-0000-00009C990000}"/>
    <cellStyle name="Normal 5 27 3 10 5 5" xfId="39330" xr:uid="{00000000-0005-0000-0000-00009D990000}"/>
    <cellStyle name="Normal 5 27 3 10 5 6" xfId="39331" xr:uid="{00000000-0005-0000-0000-00009E990000}"/>
    <cellStyle name="Normal 5 27 3 10 5 7" xfId="39332" xr:uid="{00000000-0005-0000-0000-00009F990000}"/>
    <cellStyle name="Normal 5 27 3 10 5 8" xfId="39333" xr:uid="{00000000-0005-0000-0000-0000A0990000}"/>
    <cellStyle name="Normal 5 27 3 10 6" xfId="39334" xr:uid="{00000000-0005-0000-0000-0000A1990000}"/>
    <cellStyle name="Normal 5 27 3 10 7" xfId="39335" xr:uid="{00000000-0005-0000-0000-0000A2990000}"/>
    <cellStyle name="Normal 5 27 3 10 8" xfId="39336" xr:uid="{00000000-0005-0000-0000-0000A3990000}"/>
    <cellStyle name="Normal 5 27 3 10 9" xfId="39337" xr:uid="{00000000-0005-0000-0000-0000A4990000}"/>
    <cellStyle name="Normal 5 27 3 11" xfId="39338" xr:uid="{00000000-0005-0000-0000-0000A5990000}"/>
    <cellStyle name="Normal 5 27 3 11 10" xfId="39339" xr:uid="{00000000-0005-0000-0000-0000A6990000}"/>
    <cellStyle name="Normal 5 27 3 11 11" xfId="39340" xr:uid="{00000000-0005-0000-0000-0000A7990000}"/>
    <cellStyle name="Normal 5 27 3 11 12" xfId="39341" xr:uid="{00000000-0005-0000-0000-0000A8990000}"/>
    <cellStyle name="Normal 5 27 3 11 2" xfId="39342" xr:uid="{00000000-0005-0000-0000-0000A9990000}"/>
    <cellStyle name="Normal 5 27 3 11 2 2" xfId="39343" xr:uid="{00000000-0005-0000-0000-0000AA990000}"/>
    <cellStyle name="Normal 5 27 3 11 2 3" xfId="39344" xr:uid="{00000000-0005-0000-0000-0000AB990000}"/>
    <cellStyle name="Normal 5 27 3 11 2 4" xfId="39345" xr:uid="{00000000-0005-0000-0000-0000AC990000}"/>
    <cellStyle name="Normal 5 27 3 11 2 5" xfId="39346" xr:uid="{00000000-0005-0000-0000-0000AD990000}"/>
    <cellStyle name="Normal 5 27 3 11 2 6" xfId="39347" xr:uid="{00000000-0005-0000-0000-0000AE990000}"/>
    <cellStyle name="Normal 5 27 3 11 2 7" xfId="39348" xr:uid="{00000000-0005-0000-0000-0000AF990000}"/>
    <cellStyle name="Normal 5 27 3 11 2 8" xfId="39349" xr:uid="{00000000-0005-0000-0000-0000B0990000}"/>
    <cellStyle name="Normal 5 27 3 11 3" xfId="39350" xr:uid="{00000000-0005-0000-0000-0000B1990000}"/>
    <cellStyle name="Normal 5 27 3 11 3 2" xfId="39351" xr:uid="{00000000-0005-0000-0000-0000B2990000}"/>
    <cellStyle name="Normal 5 27 3 11 3 3" xfId="39352" xr:uid="{00000000-0005-0000-0000-0000B3990000}"/>
    <cellStyle name="Normal 5 27 3 11 3 4" xfId="39353" xr:uid="{00000000-0005-0000-0000-0000B4990000}"/>
    <cellStyle name="Normal 5 27 3 11 3 5" xfId="39354" xr:uid="{00000000-0005-0000-0000-0000B5990000}"/>
    <cellStyle name="Normal 5 27 3 11 3 6" xfId="39355" xr:uid="{00000000-0005-0000-0000-0000B6990000}"/>
    <cellStyle name="Normal 5 27 3 11 3 7" xfId="39356" xr:uid="{00000000-0005-0000-0000-0000B7990000}"/>
    <cellStyle name="Normal 5 27 3 11 3 8" xfId="39357" xr:uid="{00000000-0005-0000-0000-0000B8990000}"/>
    <cellStyle name="Normal 5 27 3 11 4" xfId="39358" xr:uid="{00000000-0005-0000-0000-0000B9990000}"/>
    <cellStyle name="Normal 5 27 3 11 4 2" xfId="39359" xr:uid="{00000000-0005-0000-0000-0000BA990000}"/>
    <cellStyle name="Normal 5 27 3 11 4 3" xfId="39360" xr:uid="{00000000-0005-0000-0000-0000BB990000}"/>
    <cellStyle name="Normal 5 27 3 11 4 4" xfId="39361" xr:uid="{00000000-0005-0000-0000-0000BC990000}"/>
    <cellStyle name="Normal 5 27 3 11 4 5" xfId="39362" xr:uid="{00000000-0005-0000-0000-0000BD990000}"/>
    <cellStyle name="Normal 5 27 3 11 4 6" xfId="39363" xr:uid="{00000000-0005-0000-0000-0000BE990000}"/>
    <cellStyle name="Normal 5 27 3 11 4 7" xfId="39364" xr:uid="{00000000-0005-0000-0000-0000BF990000}"/>
    <cellStyle name="Normal 5 27 3 11 4 8" xfId="39365" xr:uid="{00000000-0005-0000-0000-0000C0990000}"/>
    <cellStyle name="Normal 5 27 3 11 5" xfId="39366" xr:uid="{00000000-0005-0000-0000-0000C1990000}"/>
    <cellStyle name="Normal 5 27 3 11 5 2" xfId="39367" xr:uid="{00000000-0005-0000-0000-0000C2990000}"/>
    <cellStyle name="Normal 5 27 3 11 5 3" xfId="39368" xr:uid="{00000000-0005-0000-0000-0000C3990000}"/>
    <cellStyle name="Normal 5 27 3 11 5 4" xfId="39369" xr:uid="{00000000-0005-0000-0000-0000C4990000}"/>
    <cellStyle name="Normal 5 27 3 11 5 5" xfId="39370" xr:uid="{00000000-0005-0000-0000-0000C5990000}"/>
    <cellStyle name="Normal 5 27 3 11 5 6" xfId="39371" xr:uid="{00000000-0005-0000-0000-0000C6990000}"/>
    <cellStyle name="Normal 5 27 3 11 5 7" xfId="39372" xr:uid="{00000000-0005-0000-0000-0000C7990000}"/>
    <cellStyle name="Normal 5 27 3 11 5 8" xfId="39373" xr:uid="{00000000-0005-0000-0000-0000C8990000}"/>
    <cellStyle name="Normal 5 27 3 11 6" xfId="39374" xr:uid="{00000000-0005-0000-0000-0000C9990000}"/>
    <cellStyle name="Normal 5 27 3 11 7" xfId="39375" xr:uid="{00000000-0005-0000-0000-0000CA990000}"/>
    <cellStyle name="Normal 5 27 3 11 8" xfId="39376" xr:uid="{00000000-0005-0000-0000-0000CB990000}"/>
    <cellStyle name="Normal 5 27 3 11 9" xfId="39377" xr:uid="{00000000-0005-0000-0000-0000CC990000}"/>
    <cellStyle name="Normal 5 27 3 12" xfId="39378" xr:uid="{00000000-0005-0000-0000-0000CD990000}"/>
    <cellStyle name="Normal 5 27 3 12 10" xfId="39379" xr:uid="{00000000-0005-0000-0000-0000CE990000}"/>
    <cellStyle name="Normal 5 27 3 12 11" xfId="39380" xr:uid="{00000000-0005-0000-0000-0000CF990000}"/>
    <cellStyle name="Normal 5 27 3 12 12" xfId="39381" xr:uid="{00000000-0005-0000-0000-0000D0990000}"/>
    <cellStyle name="Normal 5 27 3 12 2" xfId="39382" xr:uid="{00000000-0005-0000-0000-0000D1990000}"/>
    <cellStyle name="Normal 5 27 3 12 2 2" xfId="39383" xr:uid="{00000000-0005-0000-0000-0000D2990000}"/>
    <cellStyle name="Normal 5 27 3 12 2 3" xfId="39384" xr:uid="{00000000-0005-0000-0000-0000D3990000}"/>
    <cellStyle name="Normal 5 27 3 12 2 4" xfId="39385" xr:uid="{00000000-0005-0000-0000-0000D4990000}"/>
    <cellStyle name="Normal 5 27 3 12 2 5" xfId="39386" xr:uid="{00000000-0005-0000-0000-0000D5990000}"/>
    <cellStyle name="Normal 5 27 3 12 2 6" xfId="39387" xr:uid="{00000000-0005-0000-0000-0000D6990000}"/>
    <cellStyle name="Normal 5 27 3 12 2 7" xfId="39388" xr:uid="{00000000-0005-0000-0000-0000D7990000}"/>
    <cellStyle name="Normal 5 27 3 12 2 8" xfId="39389" xr:uid="{00000000-0005-0000-0000-0000D8990000}"/>
    <cellStyle name="Normal 5 27 3 12 3" xfId="39390" xr:uid="{00000000-0005-0000-0000-0000D9990000}"/>
    <cellStyle name="Normal 5 27 3 12 3 2" xfId="39391" xr:uid="{00000000-0005-0000-0000-0000DA990000}"/>
    <cellStyle name="Normal 5 27 3 12 3 3" xfId="39392" xr:uid="{00000000-0005-0000-0000-0000DB990000}"/>
    <cellStyle name="Normal 5 27 3 12 3 4" xfId="39393" xr:uid="{00000000-0005-0000-0000-0000DC990000}"/>
    <cellStyle name="Normal 5 27 3 12 3 5" xfId="39394" xr:uid="{00000000-0005-0000-0000-0000DD990000}"/>
    <cellStyle name="Normal 5 27 3 12 3 6" xfId="39395" xr:uid="{00000000-0005-0000-0000-0000DE990000}"/>
    <cellStyle name="Normal 5 27 3 12 3 7" xfId="39396" xr:uid="{00000000-0005-0000-0000-0000DF990000}"/>
    <cellStyle name="Normal 5 27 3 12 3 8" xfId="39397" xr:uid="{00000000-0005-0000-0000-0000E0990000}"/>
    <cellStyle name="Normal 5 27 3 12 4" xfId="39398" xr:uid="{00000000-0005-0000-0000-0000E1990000}"/>
    <cellStyle name="Normal 5 27 3 12 4 2" xfId="39399" xr:uid="{00000000-0005-0000-0000-0000E2990000}"/>
    <cellStyle name="Normal 5 27 3 12 4 3" xfId="39400" xr:uid="{00000000-0005-0000-0000-0000E3990000}"/>
    <cellStyle name="Normal 5 27 3 12 4 4" xfId="39401" xr:uid="{00000000-0005-0000-0000-0000E4990000}"/>
    <cellStyle name="Normal 5 27 3 12 4 5" xfId="39402" xr:uid="{00000000-0005-0000-0000-0000E5990000}"/>
    <cellStyle name="Normal 5 27 3 12 4 6" xfId="39403" xr:uid="{00000000-0005-0000-0000-0000E6990000}"/>
    <cellStyle name="Normal 5 27 3 12 4 7" xfId="39404" xr:uid="{00000000-0005-0000-0000-0000E7990000}"/>
    <cellStyle name="Normal 5 27 3 12 4 8" xfId="39405" xr:uid="{00000000-0005-0000-0000-0000E8990000}"/>
    <cellStyle name="Normal 5 27 3 12 5" xfId="39406" xr:uid="{00000000-0005-0000-0000-0000E9990000}"/>
    <cellStyle name="Normal 5 27 3 12 5 2" xfId="39407" xr:uid="{00000000-0005-0000-0000-0000EA990000}"/>
    <cellStyle name="Normal 5 27 3 12 5 3" xfId="39408" xr:uid="{00000000-0005-0000-0000-0000EB990000}"/>
    <cellStyle name="Normal 5 27 3 12 5 4" xfId="39409" xr:uid="{00000000-0005-0000-0000-0000EC990000}"/>
    <cellStyle name="Normal 5 27 3 12 5 5" xfId="39410" xr:uid="{00000000-0005-0000-0000-0000ED990000}"/>
    <cellStyle name="Normal 5 27 3 12 5 6" xfId="39411" xr:uid="{00000000-0005-0000-0000-0000EE990000}"/>
    <cellStyle name="Normal 5 27 3 12 5 7" xfId="39412" xr:uid="{00000000-0005-0000-0000-0000EF990000}"/>
    <cellStyle name="Normal 5 27 3 12 5 8" xfId="39413" xr:uid="{00000000-0005-0000-0000-0000F0990000}"/>
    <cellStyle name="Normal 5 27 3 12 6" xfId="39414" xr:uid="{00000000-0005-0000-0000-0000F1990000}"/>
    <cellStyle name="Normal 5 27 3 12 7" xfId="39415" xr:uid="{00000000-0005-0000-0000-0000F2990000}"/>
    <cellStyle name="Normal 5 27 3 12 8" xfId="39416" xr:uid="{00000000-0005-0000-0000-0000F3990000}"/>
    <cellStyle name="Normal 5 27 3 12 9" xfId="39417" xr:uid="{00000000-0005-0000-0000-0000F4990000}"/>
    <cellStyle name="Normal 5 27 3 13" xfId="39418" xr:uid="{00000000-0005-0000-0000-0000F5990000}"/>
    <cellStyle name="Normal 5 27 3 13 10" xfId="39419" xr:uid="{00000000-0005-0000-0000-0000F6990000}"/>
    <cellStyle name="Normal 5 27 3 13 11" xfId="39420" xr:uid="{00000000-0005-0000-0000-0000F7990000}"/>
    <cellStyle name="Normal 5 27 3 13 12" xfId="39421" xr:uid="{00000000-0005-0000-0000-0000F8990000}"/>
    <cellStyle name="Normal 5 27 3 13 2" xfId="39422" xr:uid="{00000000-0005-0000-0000-0000F9990000}"/>
    <cellStyle name="Normal 5 27 3 13 2 2" xfId="39423" xr:uid="{00000000-0005-0000-0000-0000FA990000}"/>
    <cellStyle name="Normal 5 27 3 13 2 3" xfId="39424" xr:uid="{00000000-0005-0000-0000-0000FB990000}"/>
    <cellStyle name="Normal 5 27 3 13 2 4" xfId="39425" xr:uid="{00000000-0005-0000-0000-0000FC990000}"/>
    <cellStyle name="Normal 5 27 3 13 2 5" xfId="39426" xr:uid="{00000000-0005-0000-0000-0000FD990000}"/>
    <cellStyle name="Normal 5 27 3 13 2 6" xfId="39427" xr:uid="{00000000-0005-0000-0000-0000FE990000}"/>
    <cellStyle name="Normal 5 27 3 13 2 7" xfId="39428" xr:uid="{00000000-0005-0000-0000-0000FF990000}"/>
    <cellStyle name="Normal 5 27 3 13 2 8" xfId="39429" xr:uid="{00000000-0005-0000-0000-0000009A0000}"/>
    <cellStyle name="Normal 5 27 3 13 3" xfId="39430" xr:uid="{00000000-0005-0000-0000-0000019A0000}"/>
    <cellStyle name="Normal 5 27 3 13 3 2" xfId="39431" xr:uid="{00000000-0005-0000-0000-0000029A0000}"/>
    <cellStyle name="Normal 5 27 3 13 3 3" xfId="39432" xr:uid="{00000000-0005-0000-0000-0000039A0000}"/>
    <cellStyle name="Normal 5 27 3 13 3 4" xfId="39433" xr:uid="{00000000-0005-0000-0000-0000049A0000}"/>
    <cellStyle name="Normal 5 27 3 13 3 5" xfId="39434" xr:uid="{00000000-0005-0000-0000-0000059A0000}"/>
    <cellStyle name="Normal 5 27 3 13 3 6" xfId="39435" xr:uid="{00000000-0005-0000-0000-0000069A0000}"/>
    <cellStyle name="Normal 5 27 3 13 3 7" xfId="39436" xr:uid="{00000000-0005-0000-0000-0000079A0000}"/>
    <cellStyle name="Normal 5 27 3 13 3 8" xfId="39437" xr:uid="{00000000-0005-0000-0000-0000089A0000}"/>
    <cellStyle name="Normal 5 27 3 13 4" xfId="39438" xr:uid="{00000000-0005-0000-0000-0000099A0000}"/>
    <cellStyle name="Normal 5 27 3 13 4 2" xfId="39439" xr:uid="{00000000-0005-0000-0000-00000A9A0000}"/>
    <cellStyle name="Normal 5 27 3 13 4 3" xfId="39440" xr:uid="{00000000-0005-0000-0000-00000B9A0000}"/>
    <cellStyle name="Normal 5 27 3 13 4 4" xfId="39441" xr:uid="{00000000-0005-0000-0000-00000C9A0000}"/>
    <cellStyle name="Normal 5 27 3 13 4 5" xfId="39442" xr:uid="{00000000-0005-0000-0000-00000D9A0000}"/>
    <cellStyle name="Normal 5 27 3 13 4 6" xfId="39443" xr:uid="{00000000-0005-0000-0000-00000E9A0000}"/>
    <cellStyle name="Normal 5 27 3 13 4 7" xfId="39444" xr:uid="{00000000-0005-0000-0000-00000F9A0000}"/>
    <cellStyle name="Normal 5 27 3 13 4 8" xfId="39445" xr:uid="{00000000-0005-0000-0000-0000109A0000}"/>
    <cellStyle name="Normal 5 27 3 13 5" xfId="39446" xr:uid="{00000000-0005-0000-0000-0000119A0000}"/>
    <cellStyle name="Normal 5 27 3 13 5 2" xfId="39447" xr:uid="{00000000-0005-0000-0000-0000129A0000}"/>
    <cellStyle name="Normal 5 27 3 13 5 3" xfId="39448" xr:uid="{00000000-0005-0000-0000-0000139A0000}"/>
    <cellStyle name="Normal 5 27 3 13 5 4" xfId="39449" xr:uid="{00000000-0005-0000-0000-0000149A0000}"/>
    <cellStyle name="Normal 5 27 3 13 5 5" xfId="39450" xr:uid="{00000000-0005-0000-0000-0000159A0000}"/>
    <cellStyle name="Normal 5 27 3 13 5 6" xfId="39451" xr:uid="{00000000-0005-0000-0000-0000169A0000}"/>
    <cellStyle name="Normal 5 27 3 13 5 7" xfId="39452" xr:uid="{00000000-0005-0000-0000-0000179A0000}"/>
    <cellStyle name="Normal 5 27 3 13 5 8" xfId="39453" xr:uid="{00000000-0005-0000-0000-0000189A0000}"/>
    <cellStyle name="Normal 5 27 3 13 6" xfId="39454" xr:uid="{00000000-0005-0000-0000-0000199A0000}"/>
    <cellStyle name="Normal 5 27 3 13 7" xfId="39455" xr:uid="{00000000-0005-0000-0000-00001A9A0000}"/>
    <cellStyle name="Normal 5 27 3 13 8" xfId="39456" xr:uid="{00000000-0005-0000-0000-00001B9A0000}"/>
    <cellStyle name="Normal 5 27 3 13 9" xfId="39457" xr:uid="{00000000-0005-0000-0000-00001C9A0000}"/>
    <cellStyle name="Normal 5 27 3 14" xfId="39458" xr:uid="{00000000-0005-0000-0000-00001D9A0000}"/>
    <cellStyle name="Normal 5 27 3 14 2" xfId="39459" xr:uid="{00000000-0005-0000-0000-00001E9A0000}"/>
    <cellStyle name="Normal 5 27 3 14 3" xfId="39460" xr:uid="{00000000-0005-0000-0000-00001F9A0000}"/>
    <cellStyle name="Normal 5 27 3 14 4" xfId="39461" xr:uid="{00000000-0005-0000-0000-0000209A0000}"/>
    <cellStyle name="Normal 5 27 3 14 5" xfId="39462" xr:uid="{00000000-0005-0000-0000-0000219A0000}"/>
    <cellStyle name="Normal 5 27 3 14 6" xfId="39463" xr:uid="{00000000-0005-0000-0000-0000229A0000}"/>
    <cellStyle name="Normal 5 27 3 14 7" xfId="39464" xr:uid="{00000000-0005-0000-0000-0000239A0000}"/>
    <cellStyle name="Normal 5 27 3 14 8" xfId="39465" xr:uid="{00000000-0005-0000-0000-0000249A0000}"/>
    <cellStyle name="Normal 5 27 3 15" xfId="39466" xr:uid="{00000000-0005-0000-0000-0000259A0000}"/>
    <cellStyle name="Normal 5 27 3 15 2" xfId="39467" xr:uid="{00000000-0005-0000-0000-0000269A0000}"/>
    <cellStyle name="Normal 5 27 3 15 3" xfId="39468" xr:uid="{00000000-0005-0000-0000-0000279A0000}"/>
    <cellStyle name="Normal 5 27 3 15 4" xfId="39469" xr:uid="{00000000-0005-0000-0000-0000289A0000}"/>
    <cellStyle name="Normal 5 27 3 15 5" xfId="39470" xr:uid="{00000000-0005-0000-0000-0000299A0000}"/>
    <cellStyle name="Normal 5 27 3 15 6" xfId="39471" xr:uid="{00000000-0005-0000-0000-00002A9A0000}"/>
    <cellStyle name="Normal 5 27 3 15 7" xfId="39472" xr:uid="{00000000-0005-0000-0000-00002B9A0000}"/>
    <cellStyle name="Normal 5 27 3 15 8" xfId="39473" xr:uid="{00000000-0005-0000-0000-00002C9A0000}"/>
    <cellStyle name="Normal 5 27 3 16" xfId="39474" xr:uid="{00000000-0005-0000-0000-00002D9A0000}"/>
    <cellStyle name="Normal 5 27 3 16 2" xfId="39475" xr:uid="{00000000-0005-0000-0000-00002E9A0000}"/>
    <cellStyle name="Normal 5 27 3 16 3" xfId="39476" xr:uid="{00000000-0005-0000-0000-00002F9A0000}"/>
    <cellStyle name="Normal 5 27 3 16 4" xfId="39477" xr:uid="{00000000-0005-0000-0000-0000309A0000}"/>
    <cellStyle name="Normal 5 27 3 16 5" xfId="39478" xr:uid="{00000000-0005-0000-0000-0000319A0000}"/>
    <cellStyle name="Normal 5 27 3 16 6" xfId="39479" xr:uid="{00000000-0005-0000-0000-0000329A0000}"/>
    <cellStyle name="Normal 5 27 3 16 7" xfId="39480" xr:uid="{00000000-0005-0000-0000-0000339A0000}"/>
    <cellStyle name="Normal 5 27 3 16 8" xfId="39481" xr:uid="{00000000-0005-0000-0000-0000349A0000}"/>
    <cellStyle name="Normal 5 27 3 17" xfId="39482" xr:uid="{00000000-0005-0000-0000-0000359A0000}"/>
    <cellStyle name="Normal 5 27 3 17 2" xfId="39483" xr:uid="{00000000-0005-0000-0000-0000369A0000}"/>
    <cellStyle name="Normal 5 27 3 17 3" xfId="39484" xr:uid="{00000000-0005-0000-0000-0000379A0000}"/>
    <cellStyle name="Normal 5 27 3 17 4" xfId="39485" xr:uid="{00000000-0005-0000-0000-0000389A0000}"/>
    <cellStyle name="Normal 5 27 3 17 5" xfId="39486" xr:uid="{00000000-0005-0000-0000-0000399A0000}"/>
    <cellStyle name="Normal 5 27 3 17 6" xfId="39487" xr:uid="{00000000-0005-0000-0000-00003A9A0000}"/>
    <cellStyle name="Normal 5 27 3 17 7" xfId="39488" xr:uid="{00000000-0005-0000-0000-00003B9A0000}"/>
    <cellStyle name="Normal 5 27 3 17 8" xfId="39489" xr:uid="{00000000-0005-0000-0000-00003C9A0000}"/>
    <cellStyle name="Normal 5 27 3 18" xfId="39490" xr:uid="{00000000-0005-0000-0000-00003D9A0000}"/>
    <cellStyle name="Normal 5 27 3 19" xfId="39491" xr:uid="{00000000-0005-0000-0000-00003E9A0000}"/>
    <cellStyle name="Normal 5 27 3 2" xfId="39492" xr:uid="{00000000-0005-0000-0000-00003F9A0000}"/>
    <cellStyle name="Normal 5 27 3 2 10" xfId="39493" xr:uid="{00000000-0005-0000-0000-0000409A0000}"/>
    <cellStyle name="Normal 5 27 3 2 11" xfId="39494" xr:uid="{00000000-0005-0000-0000-0000419A0000}"/>
    <cellStyle name="Normal 5 27 3 2 12" xfId="39495" xr:uid="{00000000-0005-0000-0000-0000429A0000}"/>
    <cellStyle name="Normal 5 27 3 2 2" xfId="39496" xr:uid="{00000000-0005-0000-0000-0000439A0000}"/>
    <cellStyle name="Normal 5 27 3 2 2 2" xfId="39497" xr:uid="{00000000-0005-0000-0000-0000449A0000}"/>
    <cellStyle name="Normal 5 27 3 2 2 3" xfId="39498" xr:uid="{00000000-0005-0000-0000-0000459A0000}"/>
    <cellStyle name="Normal 5 27 3 2 2 4" xfId="39499" xr:uid="{00000000-0005-0000-0000-0000469A0000}"/>
    <cellStyle name="Normal 5 27 3 2 2 5" xfId="39500" xr:uid="{00000000-0005-0000-0000-0000479A0000}"/>
    <cellStyle name="Normal 5 27 3 2 2 6" xfId="39501" xr:uid="{00000000-0005-0000-0000-0000489A0000}"/>
    <cellStyle name="Normal 5 27 3 2 2 7" xfId="39502" xr:uid="{00000000-0005-0000-0000-0000499A0000}"/>
    <cellStyle name="Normal 5 27 3 2 2 8" xfId="39503" xr:uid="{00000000-0005-0000-0000-00004A9A0000}"/>
    <cellStyle name="Normal 5 27 3 2 3" xfId="39504" xr:uid="{00000000-0005-0000-0000-00004B9A0000}"/>
    <cellStyle name="Normal 5 27 3 2 3 2" xfId="39505" xr:uid="{00000000-0005-0000-0000-00004C9A0000}"/>
    <cellStyle name="Normal 5 27 3 2 3 3" xfId="39506" xr:uid="{00000000-0005-0000-0000-00004D9A0000}"/>
    <cellStyle name="Normal 5 27 3 2 3 4" xfId="39507" xr:uid="{00000000-0005-0000-0000-00004E9A0000}"/>
    <cellStyle name="Normal 5 27 3 2 3 5" xfId="39508" xr:uid="{00000000-0005-0000-0000-00004F9A0000}"/>
    <cellStyle name="Normal 5 27 3 2 3 6" xfId="39509" xr:uid="{00000000-0005-0000-0000-0000509A0000}"/>
    <cellStyle name="Normal 5 27 3 2 3 7" xfId="39510" xr:uid="{00000000-0005-0000-0000-0000519A0000}"/>
    <cellStyle name="Normal 5 27 3 2 3 8" xfId="39511" xr:uid="{00000000-0005-0000-0000-0000529A0000}"/>
    <cellStyle name="Normal 5 27 3 2 4" xfId="39512" xr:uid="{00000000-0005-0000-0000-0000539A0000}"/>
    <cellStyle name="Normal 5 27 3 2 4 2" xfId="39513" xr:uid="{00000000-0005-0000-0000-0000549A0000}"/>
    <cellStyle name="Normal 5 27 3 2 4 3" xfId="39514" xr:uid="{00000000-0005-0000-0000-0000559A0000}"/>
    <cellStyle name="Normal 5 27 3 2 4 4" xfId="39515" xr:uid="{00000000-0005-0000-0000-0000569A0000}"/>
    <cellStyle name="Normal 5 27 3 2 4 5" xfId="39516" xr:uid="{00000000-0005-0000-0000-0000579A0000}"/>
    <cellStyle name="Normal 5 27 3 2 4 6" xfId="39517" xr:uid="{00000000-0005-0000-0000-0000589A0000}"/>
    <cellStyle name="Normal 5 27 3 2 4 7" xfId="39518" xr:uid="{00000000-0005-0000-0000-0000599A0000}"/>
    <cellStyle name="Normal 5 27 3 2 4 8" xfId="39519" xr:uid="{00000000-0005-0000-0000-00005A9A0000}"/>
    <cellStyle name="Normal 5 27 3 2 5" xfId="39520" xr:uid="{00000000-0005-0000-0000-00005B9A0000}"/>
    <cellStyle name="Normal 5 27 3 2 5 2" xfId="39521" xr:uid="{00000000-0005-0000-0000-00005C9A0000}"/>
    <cellStyle name="Normal 5 27 3 2 5 3" xfId="39522" xr:uid="{00000000-0005-0000-0000-00005D9A0000}"/>
    <cellStyle name="Normal 5 27 3 2 5 4" xfId="39523" xr:uid="{00000000-0005-0000-0000-00005E9A0000}"/>
    <cellStyle name="Normal 5 27 3 2 5 5" xfId="39524" xr:uid="{00000000-0005-0000-0000-00005F9A0000}"/>
    <cellStyle name="Normal 5 27 3 2 5 6" xfId="39525" xr:uid="{00000000-0005-0000-0000-0000609A0000}"/>
    <cellStyle name="Normal 5 27 3 2 5 7" xfId="39526" xr:uid="{00000000-0005-0000-0000-0000619A0000}"/>
    <cellStyle name="Normal 5 27 3 2 5 8" xfId="39527" xr:uid="{00000000-0005-0000-0000-0000629A0000}"/>
    <cellStyle name="Normal 5 27 3 2 6" xfId="39528" xr:uid="{00000000-0005-0000-0000-0000639A0000}"/>
    <cellStyle name="Normal 5 27 3 2 7" xfId="39529" xr:uid="{00000000-0005-0000-0000-0000649A0000}"/>
    <cellStyle name="Normal 5 27 3 2 8" xfId="39530" xr:uid="{00000000-0005-0000-0000-0000659A0000}"/>
    <cellStyle name="Normal 5 27 3 2 9" xfId="39531" xr:uid="{00000000-0005-0000-0000-0000669A0000}"/>
    <cellStyle name="Normal 5 27 3 20" xfId="39532" xr:uid="{00000000-0005-0000-0000-0000679A0000}"/>
    <cellStyle name="Normal 5 27 3 21" xfId="39533" xr:uid="{00000000-0005-0000-0000-0000689A0000}"/>
    <cellStyle name="Normal 5 27 3 22" xfId="39534" xr:uid="{00000000-0005-0000-0000-0000699A0000}"/>
    <cellStyle name="Normal 5 27 3 23" xfId="39535" xr:uid="{00000000-0005-0000-0000-00006A9A0000}"/>
    <cellStyle name="Normal 5 27 3 24" xfId="39536" xr:uid="{00000000-0005-0000-0000-00006B9A0000}"/>
    <cellStyle name="Normal 5 27 3 3" xfId="39537" xr:uid="{00000000-0005-0000-0000-00006C9A0000}"/>
    <cellStyle name="Normal 5 27 3 3 10" xfId="39538" xr:uid="{00000000-0005-0000-0000-00006D9A0000}"/>
    <cellStyle name="Normal 5 27 3 3 11" xfId="39539" xr:uid="{00000000-0005-0000-0000-00006E9A0000}"/>
    <cellStyle name="Normal 5 27 3 3 12" xfId="39540" xr:uid="{00000000-0005-0000-0000-00006F9A0000}"/>
    <cellStyle name="Normal 5 27 3 3 2" xfId="39541" xr:uid="{00000000-0005-0000-0000-0000709A0000}"/>
    <cellStyle name="Normal 5 27 3 3 2 2" xfId="39542" xr:uid="{00000000-0005-0000-0000-0000719A0000}"/>
    <cellStyle name="Normal 5 27 3 3 2 3" xfId="39543" xr:uid="{00000000-0005-0000-0000-0000729A0000}"/>
    <cellStyle name="Normal 5 27 3 3 2 4" xfId="39544" xr:uid="{00000000-0005-0000-0000-0000739A0000}"/>
    <cellStyle name="Normal 5 27 3 3 2 5" xfId="39545" xr:uid="{00000000-0005-0000-0000-0000749A0000}"/>
    <cellStyle name="Normal 5 27 3 3 2 6" xfId="39546" xr:uid="{00000000-0005-0000-0000-0000759A0000}"/>
    <cellStyle name="Normal 5 27 3 3 2 7" xfId="39547" xr:uid="{00000000-0005-0000-0000-0000769A0000}"/>
    <cellStyle name="Normal 5 27 3 3 2 8" xfId="39548" xr:uid="{00000000-0005-0000-0000-0000779A0000}"/>
    <cellStyle name="Normal 5 27 3 3 3" xfId="39549" xr:uid="{00000000-0005-0000-0000-0000789A0000}"/>
    <cellStyle name="Normal 5 27 3 3 3 2" xfId="39550" xr:uid="{00000000-0005-0000-0000-0000799A0000}"/>
    <cellStyle name="Normal 5 27 3 3 3 3" xfId="39551" xr:uid="{00000000-0005-0000-0000-00007A9A0000}"/>
    <cellStyle name="Normal 5 27 3 3 3 4" xfId="39552" xr:uid="{00000000-0005-0000-0000-00007B9A0000}"/>
    <cellStyle name="Normal 5 27 3 3 3 5" xfId="39553" xr:uid="{00000000-0005-0000-0000-00007C9A0000}"/>
    <cellStyle name="Normal 5 27 3 3 3 6" xfId="39554" xr:uid="{00000000-0005-0000-0000-00007D9A0000}"/>
    <cellStyle name="Normal 5 27 3 3 3 7" xfId="39555" xr:uid="{00000000-0005-0000-0000-00007E9A0000}"/>
    <cellStyle name="Normal 5 27 3 3 3 8" xfId="39556" xr:uid="{00000000-0005-0000-0000-00007F9A0000}"/>
    <cellStyle name="Normal 5 27 3 3 4" xfId="39557" xr:uid="{00000000-0005-0000-0000-0000809A0000}"/>
    <cellStyle name="Normal 5 27 3 3 4 2" xfId="39558" xr:uid="{00000000-0005-0000-0000-0000819A0000}"/>
    <cellStyle name="Normal 5 27 3 3 4 3" xfId="39559" xr:uid="{00000000-0005-0000-0000-0000829A0000}"/>
    <cellStyle name="Normal 5 27 3 3 4 4" xfId="39560" xr:uid="{00000000-0005-0000-0000-0000839A0000}"/>
    <cellStyle name="Normal 5 27 3 3 4 5" xfId="39561" xr:uid="{00000000-0005-0000-0000-0000849A0000}"/>
    <cellStyle name="Normal 5 27 3 3 4 6" xfId="39562" xr:uid="{00000000-0005-0000-0000-0000859A0000}"/>
    <cellStyle name="Normal 5 27 3 3 4 7" xfId="39563" xr:uid="{00000000-0005-0000-0000-0000869A0000}"/>
    <cellStyle name="Normal 5 27 3 3 4 8" xfId="39564" xr:uid="{00000000-0005-0000-0000-0000879A0000}"/>
    <cellStyle name="Normal 5 27 3 3 5" xfId="39565" xr:uid="{00000000-0005-0000-0000-0000889A0000}"/>
    <cellStyle name="Normal 5 27 3 3 5 2" xfId="39566" xr:uid="{00000000-0005-0000-0000-0000899A0000}"/>
    <cellStyle name="Normal 5 27 3 3 5 3" xfId="39567" xr:uid="{00000000-0005-0000-0000-00008A9A0000}"/>
    <cellStyle name="Normal 5 27 3 3 5 4" xfId="39568" xr:uid="{00000000-0005-0000-0000-00008B9A0000}"/>
    <cellStyle name="Normal 5 27 3 3 5 5" xfId="39569" xr:uid="{00000000-0005-0000-0000-00008C9A0000}"/>
    <cellStyle name="Normal 5 27 3 3 5 6" xfId="39570" xr:uid="{00000000-0005-0000-0000-00008D9A0000}"/>
    <cellStyle name="Normal 5 27 3 3 5 7" xfId="39571" xr:uid="{00000000-0005-0000-0000-00008E9A0000}"/>
    <cellStyle name="Normal 5 27 3 3 5 8" xfId="39572" xr:uid="{00000000-0005-0000-0000-00008F9A0000}"/>
    <cellStyle name="Normal 5 27 3 3 6" xfId="39573" xr:uid="{00000000-0005-0000-0000-0000909A0000}"/>
    <cellStyle name="Normal 5 27 3 3 7" xfId="39574" xr:uid="{00000000-0005-0000-0000-0000919A0000}"/>
    <cellStyle name="Normal 5 27 3 3 8" xfId="39575" xr:uid="{00000000-0005-0000-0000-0000929A0000}"/>
    <cellStyle name="Normal 5 27 3 3 9" xfId="39576" xr:uid="{00000000-0005-0000-0000-0000939A0000}"/>
    <cellStyle name="Normal 5 27 3 4" xfId="39577" xr:uid="{00000000-0005-0000-0000-0000949A0000}"/>
    <cellStyle name="Normal 5 27 3 4 10" xfId="39578" xr:uid="{00000000-0005-0000-0000-0000959A0000}"/>
    <cellStyle name="Normal 5 27 3 4 11" xfId="39579" xr:uid="{00000000-0005-0000-0000-0000969A0000}"/>
    <cellStyle name="Normal 5 27 3 4 12" xfId="39580" xr:uid="{00000000-0005-0000-0000-0000979A0000}"/>
    <cellStyle name="Normal 5 27 3 4 2" xfId="39581" xr:uid="{00000000-0005-0000-0000-0000989A0000}"/>
    <cellStyle name="Normal 5 27 3 4 2 2" xfId="39582" xr:uid="{00000000-0005-0000-0000-0000999A0000}"/>
    <cellStyle name="Normal 5 27 3 4 2 3" xfId="39583" xr:uid="{00000000-0005-0000-0000-00009A9A0000}"/>
    <cellStyle name="Normal 5 27 3 4 2 4" xfId="39584" xr:uid="{00000000-0005-0000-0000-00009B9A0000}"/>
    <cellStyle name="Normal 5 27 3 4 2 5" xfId="39585" xr:uid="{00000000-0005-0000-0000-00009C9A0000}"/>
    <cellStyle name="Normal 5 27 3 4 2 6" xfId="39586" xr:uid="{00000000-0005-0000-0000-00009D9A0000}"/>
    <cellStyle name="Normal 5 27 3 4 2 7" xfId="39587" xr:uid="{00000000-0005-0000-0000-00009E9A0000}"/>
    <cellStyle name="Normal 5 27 3 4 2 8" xfId="39588" xr:uid="{00000000-0005-0000-0000-00009F9A0000}"/>
    <cellStyle name="Normal 5 27 3 4 3" xfId="39589" xr:uid="{00000000-0005-0000-0000-0000A09A0000}"/>
    <cellStyle name="Normal 5 27 3 4 3 2" xfId="39590" xr:uid="{00000000-0005-0000-0000-0000A19A0000}"/>
    <cellStyle name="Normal 5 27 3 4 3 3" xfId="39591" xr:uid="{00000000-0005-0000-0000-0000A29A0000}"/>
    <cellStyle name="Normal 5 27 3 4 3 4" xfId="39592" xr:uid="{00000000-0005-0000-0000-0000A39A0000}"/>
    <cellStyle name="Normal 5 27 3 4 3 5" xfId="39593" xr:uid="{00000000-0005-0000-0000-0000A49A0000}"/>
    <cellStyle name="Normal 5 27 3 4 3 6" xfId="39594" xr:uid="{00000000-0005-0000-0000-0000A59A0000}"/>
    <cellStyle name="Normal 5 27 3 4 3 7" xfId="39595" xr:uid="{00000000-0005-0000-0000-0000A69A0000}"/>
    <cellStyle name="Normal 5 27 3 4 3 8" xfId="39596" xr:uid="{00000000-0005-0000-0000-0000A79A0000}"/>
    <cellStyle name="Normal 5 27 3 4 4" xfId="39597" xr:uid="{00000000-0005-0000-0000-0000A89A0000}"/>
    <cellStyle name="Normal 5 27 3 4 4 2" xfId="39598" xr:uid="{00000000-0005-0000-0000-0000A99A0000}"/>
    <cellStyle name="Normal 5 27 3 4 4 3" xfId="39599" xr:uid="{00000000-0005-0000-0000-0000AA9A0000}"/>
    <cellStyle name="Normal 5 27 3 4 4 4" xfId="39600" xr:uid="{00000000-0005-0000-0000-0000AB9A0000}"/>
    <cellStyle name="Normal 5 27 3 4 4 5" xfId="39601" xr:uid="{00000000-0005-0000-0000-0000AC9A0000}"/>
    <cellStyle name="Normal 5 27 3 4 4 6" xfId="39602" xr:uid="{00000000-0005-0000-0000-0000AD9A0000}"/>
    <cellStyle name="Normal 5 27 3 4 4 7" xfId="39603" xr:uid="{00000000-0005-0000-0000-0000AE9A0000}"/>
    <cellStyle name="Normal 5 27 3 4 4 8" xfId="39604" xr:uid="{00000000-0005-0000-0000-0000AF9A0000}"/>
    <cellStyle name="Normal 5 27 3 4 5" xfId="39605" xr:uid="{00000000-0005-0000-0000-0000B09A0000}"/>
    <cellStyle name="Normal 5 27 3 4 5 2" xfId="39606" xr:uid="{00000000-0005-0000-0000-0000B19A0000}"/>
    <cellStyle name="Normal 5 27 3 4 5 3" xfId="39607" xr:uid="{00000000-0005-0000-0000-0000B29A0000}"/>
    <cellStyle name="Normal 5 27 3 4 5 4" xfId="39608" xr:uid="{00000000-0005-0000-0000-0000B39A0000}"/>
    <cellStyle name="Normal 5 27 3 4 5 5" xfId="39609" xr:uid="{00000000-0005-0000-0000-0000B49A0000}"/>
    <cellStyle name="Normal 5 27 3 4 5 6" xfId="39610" xr:uid="{00000000-0005-0000-0000-0000B59A0000}"/>
    <cellStyle name="Normal 5 27 3 4 5 7" xfId="39611" xr:uid="{00000000-0005-0000-0000-0000B69A0000}"/>
    <cellStyle name="Normal 5 27 3 4 5 8" xfId="39612" xr:uid="{00000000-0005-0000-0000-0000B79A0000}"/>
    <cellStyle name="Normal 5 27 3 4 6" xfId="39613" xr:uid="{00000000-0005-0000-0000-0000B89A0000}"/>
    <cellStyle name="Normal 5 27 3 4 7" xfId="39614" xr:uid="{00000000-0005-0000-0000-0000B99A0000}"/>
    <cellStyle name="Normal 5 27 3 4 8" xfId="39615" xr:uid="{00000000-0005-0000-0000-0000BA9A0000}"/>
    <cellStyle name="Normal 5 27 3 4 9" xfId="39616" xr:uid="{00000000-0005-0000-0000-0000BB9A0000}"/>
    <cellStyle name="Normal 5 27 3 5" xfId="39617" xr:uid="{00000000-0005-0000-0000-0000BC9A0000}"/>
    <cellStyle name="Normal 5 27 3 5 10" xfId="39618" xr:uid="{00000000-0005-0000-0000-0000BD9A0000}"/>
    <cellStyle name="Normal 5 27 3 5 11" xfId="39619" xr:uid="{00000000-0005-0000-0000-0000BE9A0000}"/>
    <cellStyle name="Normal 5 27 3 5 12" xfId="39620" xr:uid="{00000000-0005-0000-0000-0000BF9A0000}"/>
    <cellStyle name="Normal 5 27 3 5 2" xfId="39621" xr:uid="{00000000-0005-0000-0000-0000C09A0000}"/>
    <cellStyle name="Normal 5 27 3 5 2 2" xfId="39622" xr:uid="{00000000-0005-0000-0000-0000C19A0000}"/>
    <cellStyle name="Normal 5 27 3 5 2 3" xfId="39623" xr:uid="{00000000-0005-0000-0000-0000C29A0000}"/>
    <cellStyle name="Normal 5 27 3 5 2 4" xfId="39624" xr:uid="{00000000-0005-0000-0000-0000C39A0000}"/>
    <cellStyle name="Normal 5 27 3 5 2 5" xfId="39625" xr:uid="{00000000-0005-0000-0000-0000C49A0000}"/>
    <cellStyle name="Normal 5 27 3 5 2 6" xfId="39626" xr:uid="{00000000-0005-0000-0000-0000C59A0000}"/>
    <cellStyle name="Normal 5 27 3 5 2 7" xfId="39627" xr:uid="{00000000-0005-0000-0000-0000C69A0000}"/>
    <cellStyle name="Normal 5 27 3 5 2 8" xfId="39628" xr:uid="{00000000-0005-0000-0000-0000C79A0000}"/>
    <cellStyle name="Normal 5 27 3 5 3" xfId="39629" xr:uid="{00000000-0005-0000-0000-0000C89A0000}"/>
    <cellStyle name="Normal 5 27 3 5 3 2" xfId="39630" xr:uid="{00000000-0005-0000-0000-0000C99A0000}"/>
    <cellStyle name="Normal 5 27 3 5 3 3" xfId="39631" xr:uid="{00000000-0005-0000-0000-0000CA9A0000}"/>
    <cellStyle name="Normal 5 27 3 5 3 4" xfId="39632" xr:uid="{00000000-0005-0000-0000-0000CB9A0000}"/>
    <cellStyle name="Normal 5 27 3 5 3 5" xfId="39633" xr:uid="{00000000-0005-0000-0000-0000CC9A0000}"/>
    <cellStyle name="Normal 5 27 3 5 3 6" xfId="39634" xr:uid="{00000000-0005-0000-0000-0000CD9A0000}"/>
    <cellStyle name="Normal 5 27 3 5 3 7" xfId="39635" xr:uid="{00000000-0005-0000-0000-0000CE9A0000}"/>
    <cellStyle name="Normal 5 27 3 5 3 8" xfId="39636" xr:uid="{00000000-0005-0000-0000-0000CF9A0000}"/>
    <cellStyle name="Normal 5 27 3 5 4" xfId="39637" xr:uid="{00000000-0005-0000-0000-0000D09A0000}"/>
    <cellStyle name="Normal 5 27 3 5 4 2" xfId="39638" xr:uid="{00000000-0005-0000-0000-0000D19A0000}"/>
    <cellStyle name="Normal 5 27 3 5 4 3" xfId="39639" xr:uid="{00000000-0005-0000-0000-0000D29A0000}"/>
    <cellStyle name="Normal 5 27 3 5 4 4" xfId="39640" xr:uid="{00000000-0005-0000-0000-0000D39A0000}"/>
    <cellStyle name="Normal 5 27 3 5 4 5" xfId="39641" xr:uid="{00000000-0005-0000-0000-0000D49A0000}"/>
    <cellStyle name="Normal 5 27 3 5 4 6" xfId="39642" xr:uid="{00000000-0005-0000-0000-0000D59A0000}"/>
    <cellStyle name="Normal 5 27 3 5 4 7" xfId="39643" xr:uid="{00000000-0005-0000-0000-0000D69A0000}"/>
    <cellStyle name="Normal 5 27 3 5 4 8" xfId="39644" xr:uid="{00000000-0005-0000-0000-0000D79A0000}"/>
    <cellStyle name="Normal 5 27 3 5 5" xfId="39645" xr:uid="{00000000-0005-0000-0000-0000D89A0000}"/>
    <cellStyle name="Normal 5 27 3 5 5 2" xfId="39646" xr:uid="{00000000-0005-0000-0000-0000D99A0000}"/>
    <cellStyle name="Normal 5 27 3 5 5 3" xfId="39647" xr:uid="{00000000-0005-0000-0000-0000DA9A0000}"/>
    <cellStyle name="Normal 5 27 3 5 5 4" xfId="39648" xr:uid="{00000000-0005-0000-0000-0000DB9A0000}"/>
    <cellStyle name="Normal 5 27 3 5 5 5" xfId="39649" xr:uid="{00000000-0005-0000-0000-0000DC9A0000}"/>
    <cellStyle name="Normal 5 27 3 5 5 6" xfId="39650" xr:uid="{00000000-0005-0000-0000-0000DD9A0000}"/>
    <cellStyle name="Normal 5 27 3 5 5 7" xfId="39651" xr:uid="{00000000-0005-0000-0000-0000DE9A0000}"/>
    <cellStyle name="Normal 5 27 3 5 5 8" xfId="39652" xr:uid="{00000000-0005-0000-0000-0000DF9A0000}"/>
    <cellStyle name="Normal 5 27 3 5 6" xfId="39653" xr:uid="{00000000-0005-0000-0000-0000E09A0000}"/>
    <cellStyle name="Normal 5 27 3 5 7" xfId="39654" xr:uid="{00000000-0005-0000-0000-0000E19A0000}"/>
    <cellStyle name="Normal 5 27 3 5 8" xfId="39655" xr:uid="{00000000-0005-0000-0000-0000E29A0000}"/>
    <cellStyle name="Normal 5 27 3 5 9" xfId="39656" xr:uid="{00000000-0005-0000-0000-0000E39A0000}"/>
    <cellStyle name="Normal 5 27 3 6" xfId="39657" xr:uid="{00000000-0005-0000-0000-0000E49A0000}"/>
    <cellStyle name="Normal 5 27 3 6 10" xfId="39658" xr:uid="{00000000-0005-0000-0000-0000E59A0000}"/>
    <cellStyle name="Normal 5 27 3 6 11" xfId="39659" xr:uid="{00000000-0005-0000-0000-0000E69A0000}"/>
    <cellStyle name="Normal 5 27 3 6 12" xfId="39660" xr:uid="{00000000-0005-0000-0000-0000E79A0000}"/>
    <cellStyle name="Normal 5 27 3 6 2" xfId="39661" xr:uid="{00000000-0005-0000-0000-0000E89A0000}"/>
    <cellStyle name="Normal 5 27 3 6 2 2" xfId="39662" xr:uid="{00000000-0005-0000-0000-0000E99A0000}"/>
    <cellStyle name="Normal 5 27 3 6 2 3" xfId="39663" xr:uid="{00000000-0005-0000-0000-0000EA9A0000}"/>
    <cellStyle name="Normal 5 27 3 6 2 4" xfId="39664" xr:uid="{00000000-0005-0000-0000-0000EB9A0000}"/>
    <cellStyle name="Normal 5 27 3 6 2 5" xfId="39665" xr:uid="{00000000-0005-0000-0000-0000EC9A0000}"/>
    <cellStyle name="Normal 5 27 3 6 2 6" xfId="39666" xr:uid="{00000000-0005-0000-0000-0000ED9A0000}"/>
    <cellStyle name="Normal 5 27 3 6 2 7" xfId="39667" xr:uid="{00000000-0005-0000-0000-0000EE9A0000}"/>
    <cellStyle name="Normal 5 27 3 6 2 8" xfId="39668" xr:uid="{00000000-0005-0000-0000-0000EF9A0000}"/>
    <cellStyle name="Normal 5 27 3 6 3" xfId="39669" xr:uid="{00000000-0005-0000-0000-0000F09A0000}"/>
    <cellStyle name="Normal 5 27 3 6 3 2" xfId="39670" xr:uid="{00000000-0005-0000-0000-0000F19A0000}"/>
    <cellStyle name="Normal 5 27 3 6 3 3" xfId="39671" xr:uid="{00000000-0005-0000-0000-0000F29A0000}"/>
    <cellStyle name="Normal 5 27 3 6 3 4" xfId="39672" xr:uid="{00000000-0005-0000-0000-0000F39A0000}"/>
    <cellStyle name="Normal 5 27 3 6 3 5" xfId="39673" xr:uid="{00000000-0005-0000-0000-0000F49A0000}"/>
    <cellStyle name="Normal 5 27 3 6 3 6" xfId="39674" xr:uid="{00000000-0005-0000-0000-0000F59A0000}"/>
    <cellStyle name="Normal 5 27 3 6 3 7" xfId="39675" xr:uid="{00000000-0005-0000-0000-0000F69A0000}"/>
    <cellStyle name="Normal 5 27 3 6 3 8" xfId="39676" xr:uid="{00000000-0005-0000-0000-0000F79A0000}"/>
    <cellStyle name="Normal 5 27 3 6 4" xfId="39677" xr:uid="{00000000-0005-0000-0000-0000F89A0000}"/>
    <cellStyle name="Normal 5 27 3 6 4 2" xfId="39678" xr:uid="{00000000-0005-0000-0000-0000F99A0000}"/>
    <cellStyle name="Normal 5 27 3 6 4 3" xfId="39679" xr:uid="{00000000-0005-0000-0000-0000FA9A0000}"/>
    <cellStyle name="Normal 5 27 3 6 4 4" xfId="39680" xr:uid="{00000000-0005-0000-0000-0000FB9A0000}"/>
    <cellStyle name="Normal 5 27 3 6 4 5" xfId="39681" xr:uid="{00000000-0005-0000-0000-0000FC9A0000}"/>
    <cellStyle name="Normal 5 27 3 6 4 6" xfId="39682" xr:uid="{00000000-0005-0000-0000-0000FD9A0000}"/>
    <cellStyle name="Normal 5 27 3 6 4 7" xfId="39683" xr:uid="{00000000-0005-0000-0000-0000FE9A0000}"/>
    <cellStyle name="Normal 5 27 3 6 4 8" xfId="39684" xr:uid="{00000000-0005-0000-0000-0000FF9A0000}"/>
    <cellStyle name="Normal 5 27 3 6 5" xfId="39685" xr:uid="{00000000-0005-0000-0000-0000009B0000}"/>
    <cellStyle name="Normal 5 27 3 6 5 2" xfId="39686" xr:uid="{00000000-0005-0000-0000-0000019B0000}"/>
    <cellStyle name="Normal 5 27 3 6 5 3" xfId="39687" xr:uid="{00000000-0005-0000-0000-0000029B0000}"/>
    <cellStyle name="Normal 5 27 3 6 5 4" xfId="39688" xr:uid="{00000000-0005-0000-0000-0000039B0000}"/>
    <cellStyle name="Normal 5 27 3 6 5 5" xfId="39689" xr:uid="{00000000-0005-0000-0000-0000049B0000}"/>
    <cellStyle name="Normal 5 27 3 6 5 6" xfId="39690" xr:uid="{00000000-0005-0000-0000-0000059B0000}"/>
    <cellStyle name="Normal 5 27 3 6 5 7" xfId="39691" xr:uid="{00000000-0005-0000-0000-0000069B0000}"/>
    <cellStyle name="Normal 5 27 3 6 5 8" xfId="39692" xr:uid="{00000000-0005-0000-0000-0000079B0000}"/>
    <cellStyle name="Normal 5 27 3 6 6" xfId="39693" xr:uid="{00000000-0005-0000-0000-0000089B0000}"/>
    <cellStyle name="Normal 5 27 3 6 7" xfId="39694" xr:uid="{00000000-0005-0000-0000-0000099B0000}"/>
    <cellStyle name="Normal 5 27 3 6 8" xfId="39695" xr:uid="{00000000-0005-0000-0000-00000A9B0000}"/>
    <cellStyle name="Normal 5 27 3 6 9" xfId="39696" xr:uid="{00000000-0005-0000-0000-00000B9B0000}"/>
    <cellStyle name="Normal 5 27 3 7" xfId="39697" xr:uid="{00000000-0005-0000-0000-00000C9B0000}"/>
    <cellStyle name="Normal 5 27 3 7 10" xfId="39698" xr:uid="{00000000-0005-0000-0000-00000D9B0000}"/>
    <cellStyle name="Normal 5 27 3 7 11" xfId="39699" xr:uid="{00000000-0005-0000-0000-00000E9B0000}"/>
    <cellStyle name="Normal 5 27 3 7 12" xfId="39700" xr:uid="{00000000-0005-0000-0000-00000F9B0000}"/>
    <cellStyle name="Normal 5 27 3 7 2" xfId="39701" xr:uid="{00000000-0005-0000-0000-0000109B0000}"/>
    <cellStyle name="Normal 5 27 3 7 2 2" xfId="39702" xr:uid="{00000000-0005-0000-0000-0000119B0000}"/>
    <cellStyle name="Normal 5 27 3 7 2 3" xfId="39703" xr:uid="{00000000-0005-0000-0000-0000129B0000}"/>
    <cellStyle name="Normal 5 27 3 7 2 4" xfId="39704" xr:uid="{00000000-0005-0000-0000-0000139B0000}"/>
    <cellStyle name="Normal 5 27 3 7 2 5" xfId="39705" xr:uid="{00000000-0005-0000-0000-0000149B0000}"/>
    <cellStyle name="Normal 5 27 3 7 2 6" xfId="39706" xr:uid="{00000000-0005-0000-0000-0000159B0000}"/>
    <cellStyle name="Normal 5 27 3 7 2 7" xfId="39707" xr:uid="{00000000-0005-0000-0000-0000169B0000}"/>
    <cellStyle name="Normal 5 27 3 7 2 8" xfId="39708" xr:uid="{00000000-0005-0000-0000-0000179B0000}"/>
    <cellStyle name="Normal 5 27 3 7 3" xfId="39709" xr:uid="{00000000-0005-0000-0000-0000189B0000}"/>
    <cellStyle name="Normal 5 27 3 7 3 2" xfId="39710" xr:uid="{00000000-0005-0000-0000-0000199B0000}"/>
    <cellStyle name="Normal 5 27 3 7 3 3" xfId="39711" xr:uid="{00000000-0005-0000-0000-00001A9B0000}"/>
    <cellStyle name="Normal 5 27 3 7 3 4" xfId="39712" xr:uid="{00000000-0005-0000-0000-00001B9B0000}"/>
    <cellStyle name="Normal 5 27 3 7 3 5" xfId="39713" xr:uid="{00000000-0005-0000-0000-00001C9B0000}"/>
    <cellStyle name="Normal 5 27 3 7 3 6" xfId="39714" xr:uid="{00000000-0005-0000-0000-00001D9B0000}"/>
    <cellStyle name="Normal 5 27 3 7 3 7" xfId="39715" xr:uid="{00000000-0005-0000-0000-00001E9B0000}"/>
    <cellStyle name="Normal 5 27 3 7 3 8" xfId="39716" xr:uid="{00000000-0005-0000-0000-00001F9B0000}"/>
    <cellStyle name="Normal 5 27 3 7 4" xfId="39717" xr:uid="{00000000-0005-0000-0000-0000209B0000}"/>
    <cellStyle name="Normal 5 27 3 7 4 2" xfId="39718" xr:uid="{00000000-0005-0000-0000-0000219B0000}"/>
    <cellStyle name="Normal 5 27 3 7 4 3" xfId="39719" xr:uid="{00000000-0005-0000-0000-0000229B0000}"/>
    <cellStyle name="Normal 5 27 3 7 4 4" xfId="39720" xr:uid="{00000000-0005-0000-0000-0000239B0000}"/>
    <cellStyle name="Normal 5 27 3 7 4 5" xfId="39721" xr:uid="{00000000-0005-0000-0000-0000249B0000}"/>
    <cellStyle name="Normal 5 27 3 7 4 6" xfId="39722" xr:uid="{00000000-0005-0000-0000-0000259B0000}"/>
    <cellStyle name="Normal 5 27 3 7 4 7" xfId="39723" xr:uid="{00000000-0005-0000-0000-0000269B0000}"/>
    <cellStyle name="Normal 5 27 3 7 4 8" xfId="39724" xr:uid="{00000000-0005-0000-0000-0000279B0000}"/>
    <cellStyle name="Normal 5 27 3 7 5" xfId="39725" xr:uid="{00000000-0005-0000-0000-0000289B0000}"/>
    <cellStyle name="Normal 5 27 3 7 5 2" xfId="39726" xr:uid="{00000000-0005-0000-0000-0000299B0000}"/>
    <cellStyle name="Normal 5 27 3 7 5 3" xfId="39727" xr:uid="{00000000-0005-0000-0000-00002A9B0000}"/>
    <cellStyle name="Normal 5 27 3 7 5 4" xfId="39728" xr:uid="{00000000-0005-0000-0000-00002B9B0000}"/>
    <cellStyle name="Normal 5 27 3 7 5 5" xfId="39729" xr:uid="{00000000-0005-0000-0000-00002C9B0000}"/>
    <cellStyle name="Normal 5 27 3 7 5 6" xfId="39730" xr:uid="{00000000-0005-0000-0000-00002D9B0000}"/>
    <cellStyle name="Normal 5 27 3 7 5 7" xfId="39731" xr:uid="{00000000-0005-0000-0000-00002E9B0000}"/>
    <cellStyle name="Normal 5 27 3 7 5 8" xfId="39732" xr:uid="{00000000-0005-0000-0000-00002F9B0000}"/>
    <cellStyle name="Normal 5 27 3 7 6" xfId="39733" xr:uid="{00000000-0005-0000-0000-0000309B0000}"/>
    <cellStyle name="Normal 5 27 3 7 7" xfId="39734" xr:uid="{00000000-0005-0000-0000-0000319B0000}"/>
    <cellStyle name="Normal 5 27 3 7 8" xfId="39735" xr:uid="{00000000-0005-0000-0000-0000329B0000}"/>
    <cellStyle name="Normal 5 27 3 7 9" xfId="39736" xr:uid="{00000000-0005-0000-0000-0000339B0000}"/>
    <cellStyle name="Normal 5 27 3 8" xfId="39737" xr:uid="{00000000-0005-0000-0000-0000349B0000}"/>
    <cellStyle name="Normal 5 27 3 8 10" xfId="39738" xr:uid="{00000000-0005-0000-0000-0000359B0000}"/>
    <cellStyle name="Normal 5 27 3 8 11" xfId="39739" xr:uid="{00000000-0005-0000-0000-0000369B0000}"/>
    <cellStyle name="Normal 5 27 3 8 12" xfId="39740" xr:uid="{00000000-0005-0000-0000-0000379B0000}"/>
    <cellStyle name="Normal 5 27 3 8 2" xfId="39741" xr:uid="{00000000-0005-0000-0000-0000389B0000}"/>
    <cellStyle name="Normal 5 27 3 8 2 2" xfId="39742" xr:uid="{00000000-0005-0000-0000-0000399B0000}"/>
    <cellStyle name="Normal 5 27 3 8 2 3" xfId="39743" xr:uid="{00000000-0005-0000-0000-00003A9B0000}"/>
    <cellStyle name="Normal 5 27 3 8 2 4" xfId="39744" xr:uid="{00000000-0005-0000-0000-00003B9B0000}"/>
    <cellStyle name="Normal 5 27 3 8 2 5" xfId="39745" xr:uid="{00000000-0005-0000-0000-00003C9B0000}"/>
    <cellStyle name="Normal 5 27 3 8 2 6" xfId="39746" xr:uid="{00000000-0005-0000-0000-00003D9B0000}"/>
    <cellStyle name="Normal 5 27 3 8 2 7" xfId="39747" xr:uid="{00000000-0005-0000-0000-00003E9B0000}"/>
    <cellStyle name="Normal 5 27 3 8 2 8" xfId="39748" xr:uid="{00000000-0005-0000-0000-00003F9B0000}"/>
    <cellStyle name="Normal 5 27 3 8 3" xfId="39749" xr:uid="{00000000-0005-0000-0000-0000409B0000}"/>
    <cellStyle name="Normal 5 27 3 8 3 2" xfId="39750" xr:uid="{00000000-0005-0000-0000-0000419B0000}"/>
    <cellStyle name="Normal 5 27 3 8 3 3" xfId="39751" xr:uid="{00000000-0005-0000-0000-0000429B0000}"/>
    <cellStyle name="Normal 5 27 3 8 3 4" xfId="39752" xr:uid="{00000000-0005-0000-0000-0000439B0000}"/>
    <cellStyle name="Normal 5 27 3 8 3 5" xfId="39753" xr:uid="{00000000-0005-0000-0000-0000449B0000}"/>
    <cellStyle name="Normal 5 27 3 8 3 6" xfId="39754" xr:uid="{00000000-0005-0000-0000-0000459B0000}"/>
    <cellStyle name="Normal 5 27 3 8 3 7" xfId="39755" xr:uid="{00000000-0005-0000-0000-0000469B0000}"/>
    <cellStyle name="Normal 5 27 3 8 3 8" xfId="39756" xr:uid="{00000000-0005-0000-0000-0000479B0000}"/>
    <cellStyle name="Normal 5 27 3 8 4" xfId="39757" xr:uid="{00000000-0005-0000-0000-0000489B0000}"/>
    <cellStyle name="Normal 5 27 3 8 4 2" xfId="39758" xr:uid="{00000000-0005-0000-0000-0000499B0000}"/>
    <cellStyle name="Normal 5 27 3 8 4 3" xfId="39759" xr:uid="{00000000-0005-0000-0000-00004A9B0000}"/>
    <cellStyle name="Normal 5 27 3 8 4 4" xfId="39760" xr:uid="{00000000-0005-0000-0000-00004B9B0000}"/>
    <cellStyle name="Normal 5 27 3 8 4 5" xfId="39761" xr:uid="{00000000-0005-0000-0000-00004C9B0000}"/>
    <cellStyle name="Normal 5 27 3 8 4 6" xfId="39762" xr:uid="{00000000-0005-0000-0000-00004D9B0000}"/>
    <cellStyle name="Normal 5 27 3 8 4 7" xfId="39763" xr:uid="{00000000-0005-0000-0000-00004E9B0000}"/>
    <cellStyle name="Normal 5 27 3 8 4 8" xfId="39764" xr:uid="{00000000-0005-0000-0000-00004F9B0000}"/>
    <cellStyle name="Normal 5 27 3 8 5" xfId="39765" xr:uid="{00000000-0005-0000-0000-0000509B0000}"/>
    <cellStyle name="Normal 5 27 3 8 5 2" xfId="39766" xr:uid="{00000000-0005-0000-0000-0000519B0000}"/>
    <cellStyle name="Normal 5 27 3 8 5 3" xfId="39767" xr:uid="{00000000-0005-0000-0000-0000529B0000}"/>
    <cellStyle name="Normal 5 27 3 8 5 4" xfId="39768" xr:uid="{00000000-0005-0000-0000-0000539B0000}"/>
    <cellStyle name="Normal 5 27 3 8 5 5" xfId="39769" xr:uid="{00000000-0005-0000-0000-0000549B0000}"/>
    <cellStyle name="Normal 5 27 3 8 5 6" xfId="39770" xr:uid="{00000000-0005-0000-0000-0000559B0000}"/>
    <cellStyle name="Normal 5 27 3 8 5 7" xfId="39771" xr:uid="{00000000-0005-0000-0000-0000569B0000}"/>
    <cellStyle name="Normal 5 27 3 8 5 8" xfId="39772" xr:uid="{00000000-0005-0000-0000-0000579B0000}"/>
    <cellStyle name="Normal 5 27 3 8 6" xfId="39773" xr:uid="{00000000-0005-0000-0000-0000589B0000}"/>
    <cellStyle name="Normal 5 27 3 8 7" xfId="39774" xr:uid="{00000000-0005-0000-0000-0000599B0000}"/>
    <cellStyle name="Normal 5 27 3 8 8" xfId="39775" xr:uid="{00000000-0005-0000-0000-00005A9B0000}"/>
    <cellStyle name="Normal 5 27 3 8 9" xfId="39776" xr:uid="{00000000-0005-0000-0000-00005B9B0000}"/>
    <cellStyle name="Normal 5 27 3 9" xfId="39777" xr:uid="{00000000-0005-0000-0000-00005C9B0000}"/>
    <cellStyle name="Normal 5 27 3 9 10" xfId="39778" xr:uid="{00000000-0005-0000-0000-00005D9B0000}"/>
    <cellStyle name="Normal 5 27 3 9 11" xfId="39779" xr:uid="{00000000-0005-0000-0000-00005E9B0000}"/>
    <cellStyle name="Normal 5 27 3 9 12" xfId="39780" xr:uid="{00000000-0005-0000-0000-00005F9B0000}"/>
    <cellStyle name="Normal 5 27 3 9 2" xfId="39781" xr:uid="{00000000-0005-0000-0000-0000609B0000}"/>
    <cellStyle name="Normal 5 27 3 9 2 2" xfId="39782" xr:uid="{00000000-0005-0000-0000-0000619B0000}"/>
    <cellStyle name="Normal 5 27 3 9 2 3" xfId="39783" xr:uid="{00000000-0005-0000-0000-0000629B0000}"/>
    <cellStyle name="Normal 5 27 3 9 2 4" xfId="39784" xr:uid="{00000000-0005-0000-0000-0000639B0000}"/>
    <cellStyle name="Normal 5 27 3 9 2 5" xfId="39785" xr:uid="{00000000-0005-0000-0000-0000649B0000}"/>
    <cellStyle name="Normal 5 27 3 9 2 6" xfId="39786" xr:uid="{00000000-0005-0000-0000-0000659B0000}"/>
    <cellStyle name="Normal 5 27 3 9 2 7" xfId="39787" xr:uid="{00000000-0005-0000-0000-0000669B0000}"/>
    <cellStyle name="Normal 5 27 3 9 2 8" xfId="39788" xr:uid="{00000000-0005-0000-0000-0000679B0000}"/>
    <cellStyle name="Normal 5 27 3 9 3" xfId="39789" xr:uid="{00000000-0005-0000-0000-0000689B0000}"/>
    <cellStyle name="Normal 5 27 3 9 3 2" xfId="39790" xr:uid="{00000000-0005-0000-0000-0000699B0000}"/>
    <cellStyle name="Normal 5 27 3 9 3 3" xfId="39791" xr:uid="{00000000-0005-0000-0000-00006A9B0000}"/>
    <cellStyle name="Normal 5 27 3 9 3 4" xfId="39792" xr:uid="{00000000-0005-0000-0000-00006B9B0000}"/>
    <cellStyle name="Normal 5 27 3 9 3 5" xfId="39793" xr:uid="{00000000-0005-0000-0000-00006C9B0000}"/>
    <cellStyle name="Normal 5 27 3 9 3 6" xfId="39794" xr:uid="{00000000-0005-0000-0000-00006D9B0000}"/>
    <cellStyle name="Normal 5 27 3 9 3 7" xfId="39795" xr:uid="{00000000-0005-0000-0000-00006E9B0000}"/>
    <cellStyle name="Normal 5 27 3 9 3 8" xfId="39796" xr:uid="{00000000-0005-0000-0000-00006F9B0000}"/>
    <cellStyle name="Normal 5 27 3 9 4" xfId="39797" xr:uid="{00000000-0005-0000-0000-0000709B0000}"/>
    <cellStyle name="Normal 5 27 3 9 4 2" xfId="39798" xr:uid="{00000000-0005-0000-0000-0000719B0000}"/>
    <cellStyle name="Normal 5 27 3 9 4 3" xfId="39799" xr:uid="{00000000-0005-0000-0000-0000729B0000}"/>
    <cellStyle name="Normal 5 27 3 9 4 4" xfId="39800" xr:uid="{00000000-0005-0000-0000-0000739B0000}"/>
    <cellStyle name="Normal 5 27 3 9 4 5" xfId="39801" xr:uid="{00000000-0005-0000-0000-0000749B0000}"/>
    <cellStyle name="Normal 5 27 3 9 4 6" xfId="39802" xr:uid="{00000000-0005-0000-0000-0000759B0000}"/>
    <cellStyle name="Normal 5 27 3 9 4 7" xfId="39803" xr:uid="{00000000-0005-0000-0000-0000769B0000}"/>
    <cellStyle name="Normal 5 27 3 9 4 8" xfId="39804" xr:uid="{00000000-0005-0000-0000-0000779B0000}"/>
    <cellStyle name="Normal 5 27 3 9 5" xfId="39805" xr:uid="{00000000-0005-0000-0000-0000789B0000}"/>
    <cellStyle name="Normal 5 27 3 9 5 2" xfId="39806" xr:uid="{00000000-0005-0000-0000-0000799B0000}"/>
    <cellStyle name="Normal 5 27 3 9 5 3" xfId="39807" xr:uid="{00000000-0005-0000-0000-00007A9B0000}"/>
    <cellStyle name="Normal 5 27 3 9 5 4" xfId="39808" xr:uid="{00000000-0005-0000-0000-00007B9B0000}"/>
    <cellStyle name="Normal 5 27 3 9 5 5" xfId="39809" xr:uid="{00000000-0005-0000-0000-00007C9B0000}"/>
    <cellStyle name="Normal 5 27 3 9 5 6" xfId="39810" xr:uid="{00000000-0005-0000-0000-00007D9B0000}"/>
    <cellStyle name="Normal 5 27 3 9 5 7" xfId="39811" xr:uid="{00000000-0005-0000-0000-00007E9B0000}"/>
    <cellStyle name="Normal 5 27 3 9 5 8" xfId="39812" xr:uid="{00000000-0005-0000-0000-00007F9B0000}"/>
    <cellStyle name="Normal 5 27 3 9 6" xfId="39813" xr:uid="{00000000-0005-0000-0000-0000809B0000}"/>
    <cellStyle name="Normal 5 27 3 9 7" xfId="39814" xr:uid="{00000000-0005-0000-0000-0000819B0000}"/>
    <cellStyle name="Normal 5 27 3 9 8" xfId="39815" xr:uid="{00000000-0005-0000-0000-0000829B0000}"/>
    <cellStyle name="Normal 5 27 3 9 9" xfId="39816" xr:uid="{00000000-0005-0000-0000-0000839B0000}"/>
    <cellStyle name="Normal 5 27 4" xfId="39817" xr:uid="{00000000-0005-0000-0000-0000849B0000}"/>
    <cellStyle name="Normal 5 27 4 10" xfId="39818" xr:uid="{00000000-0005-0000-0000-0000859B0000}"/>
    <cellStyle name="Normal 5 27 4 10 10" xfId="39819" xr:uid="{00000000-0005-0000-0000-0000869B0000}"/>
    <cellStyle name="Normal 5 27 4 10 11" xfId="39820" xr:uid="{00000000-0005-0000-0000-0000879B0000}"/>
    <cellStyle name="Normal 5 27 4 10 12" xfId="39821" xr:uid="{00000000-0005-0000-0000-0000889B0000}"/>
    <cellStyle name="Normal 5 27 4 10 2" xfId="39822" xr:uid="{00000000-0005-0000-0000-0000899B0000}"/>
    <cellStyle name="Normal 5 27 4 10 2 2" xfId="39823" xr:uid="{00000000-0005-0000-0000-00008A9B0000}"/>
    <cellStyle name="Normal 5 27 4 10 2 3" xfId="39824" xr:uid="{00000000-0005-0000-0000-00008B9B0000}"/>
    <cellStyle name="Normal 5 27 4 10 2 4" xfId="39825" xr:uid="{00000000-0005-0000-0000-00008C9B0000}"/>
    <cellStyle name="Normal 5 27 4 10 2 5" xfId="39826" xr:uid="{00000000-0005-0000-0000-00008D9B0000}"/>
    <cellStyle name="Normal 5 27 4 10 2 6" xfId="39827" xr:uid="{00000000-0005-0000-0000-00008E9B0000}"/>
    <cellStyle name="Normal 5 27 4 10 2 7" xfId="39828" xr:uid="{00000000-0005-0000-0000-00008F9B0000}"/>
    <cellStyle name="Normal 5 27 4 10 2 8" xfId="39829" xr:uid="{00000000-0005-0000-0000-0000909B0000}"/>
    <cellStyle name="Normal 5 27 4 10 3" xfId="39830" xr:uid="{00000000-0005-0000-0000-0000919B0000}"/>
    <cellStyle name="Normal 5 27 4 10 3 2" xfId="39831" xr:uid="{00000000-0005-0000-0000-0000929B0000}"/>
    <cellStyle name="Normal 5 27 4 10 3 3" xfId="39832" xr:uid="{00000000-0005-0000-0000-0000939B0000}"/>
    <cellStyle name="Normal 5 27 4 10 3 4" xfId="39833" xr:uid="{00000000-0005-0000-0000-0000949B0000}"/>
    <cellStyle name="Normal 5 27 4 10 3 5" xfId="39834" xr:uid="{00000000-0005-0000-0000-0000959B0000}"/>
    <cellStyle name="Normal 5 27 4 10 3 6" xfId="39835" xr:uid="{00000000-0005-0000-0000-0000969B0000}"/>
    <cellStyle name="Normal 5 27 4 10 3 7" xfId="39836" xr:uid="{00000000-0005-0000-0000-0000979B0000}"/>
    <cellStyle name="Normal 5 27 4 10 3 8" xfId="39837" xr:uid="{00000000-0005-0000-0000-0000989B0000}"/>
    <cellStyle name="Normal 5 27 4 10 4" xfId="39838" xr:uid="{00000000-0005-0000-0000-0000999B0000}"/>
    <cellStyle name="Normal 5 27 4 10 4 2" xfId="39839" xr:uid="{00000000-0005-0000-0000-00009A9B0000}"/>
    <cellStyle name="Normal 5 27 4 10 4 3" xfId="39840" xr:uid="{00000000-0005-0000-0000-00009B9B0000}"/>
    <cellStyle name="Normal 5 27 4 10 4 4" xfId="39841" xr:uid="{00000000-0005-0000-0000-00009C9B0000}"/>
    <cellStyle name="Normal 5 27 4 10 4 5" xfId="39842" xr:uid="{00000000-0005-0000-0000-00009D9B0000}"/>
    <cellStyle name="Normal 5 27 4 10 4 6" xfId="39843" xr:uid="{00000000-0005-0000-0000-00009E9B0000}"/>
    <cellStyle name="Normal 5 27 4 10 4 7" xfId="39844" xr:uid="{00000000-0005-0000-0000-00009F9B0000}"/>
    <cellStyle name="Normal 5 27 4 10 4 8" xfId="39845" xr:uid="{00000000-0005-0000-0000-0000A09B0000}"/>
    <cellStyle name="Normal 5 27 4 10 5" xfId="39846" xr:uid="{00000000-0005-0000-0000-0000A19B0000}"/>
    <cellStyle name="Normal 5 27 4 10 5 2" xfId="39847" xr:uid="{00000000-0005-0000-0000-0000A29B0000}"/>
    <cellStyle name="Normal 5 27 4 10 5 3" xfId="39848" xr:uid="{00000000-0005-0000-0000-0000A39B0000}"/>
    <cellStyle name="Normal 5 27 4 10 5 4" xfId="39849" xr:uid="{00000000-0005-0000-0000-0000A49B0000}"/>
    <cellStyle name="Normal 5 27 4 10 5 5" xfId="39850" xr:uid="{00000000-0005-0000-0000-0000A59B0000}"/>
    <cellStyle name="Normal 5 27 4 10 5 6" xfId="39851" xr:uid="{00000000-0005-0000-0000-0000A69B0000}"/>
    <cellStyle name="Normal 5 27 4 10 5 7" xfId="39852" xr:uid="{00000000-0005-0000-0000-0000A79B0000}"/>
    <cellStyle name="Normal 5 27 4 10 5 8" xfId="39853" xr:uid="{00000000-0005-0000-0000-0000A89B0000}"/>
    <cellStyle name="Normal 5 27 4 10 6" xfId="39854" xr:uid="{00000000-0005-0000-0000-0000A99B0000}"/>
    <cellStyle name="Normal 5 27 4 10 7" xfId="39855" xr:uid="{00000000-0005-0000-0000-0000AA9B0000}"/>
    <cellStyle name="Normal 5 27 4 10 8" xfId="39856" xr:uid="{00000000-0005-0000-0000-0000AB9B0000}"/>
    <cellStyle name="Normal 5 27 4 10 9" xfId="39857" xr:uid="{00000000-0005-0000-0000-0000AC9B0000}"/>
    <cellStyle name="Normal 5 27 4 11" xfId="39858" xr:uid="{00000000-0005-0000-0000-0000AD9B0000}"/>
    <cellStyle name="Normal 5 27 4 11 10" xfId="39859" xr:uid="{00000000-0005-0000-0000-0000AE9B0000}"/>
    <cellStyle name="Normal 5 27 4 11 11" xfId="39860" xr:uid="{00000000-0005-0000-0000-0000AF9B0000}"/>
    <cellStyle name="Normal 5 27 4 11 12" xfId="39861" xr:uid="{00000000-0005-0000-0000-0000B09B0000}"/>
    <cellStyle name="Normal 5 27 4 11 2" xfId="39862" xr:uid="{00000000-0005-0000-0000-0000B19B0000}"/>
    <cellStyle name="Normal 5 27 4 11 2 2" xfId="39863" xr:uid="{00000000-0005-0000-0000-0000B29B0000}"/>
    <cellStyle name="Normal 5 27 4 11 2 3" xfId="39864" xr:uid="{00000000-0005-0000-0000-0000B39B0000}"/>
    <cellStyle name="Normal 5 27 4 11 2 4" xfId="39865" xr:uid="{00000000-0005-0000-0000-0000B49B0000}"/>
    <cellStyle name="Normal 5 27 4 11 2 5" xfId="39866" xr:uid="{00000000-0005-0000-0000-0000B59B0000}"/>
    <cellStyle name="Normal 5 27 4 11 2 6" xfId="39867" xr:uid="{00000000-0005-0000-0000-0000B69B0000}"/>
    <cellStyle name="Normal 5 27 4 11 2 7" xfId="39868" xr:uid="{00000000-0005-0000-0000-0000B79B0000}"/>
    <cellStyle name="Normal 5 27 4 11 2 8" xfId="39869" xr:uid="{00000000-0005-0000-0000-0000B89B0000}"/>
    <cellStyle name="Normal 5 27 4 11 3" xfId="39870" xr:uid="{00000000-0005-0000-0000-0000B99B0000}"/>
    <cellStyle name="Normal 5 27 4 11 3 2" xfId="39871" xr:uid="{00000000-0005-0000-0000-0000BA9B0000}"/>
    <cellStyle name="Normal 5 27 4 11 3 3" xfId="39872" xr:uid="{00000000-0005-0000-0000-0000BB9B0000}"/>
    <cellStyle name="Normal 5 27 4 11 3 4" xfId="39873" xr:uid="{00000000-0005-0000-0000-0000BC9B0000}"/>
    <cellStyle name="Normal 5 27 4 11 3 5" xfId="39874" xr:uid="{00000000-0005-0000-0000-0000BD9B0000}"/>
    <cellStyle name="Normal 5 27 4 11 3 6" xfId="39875" xr:uid="{00000000-0005-0000-0000-0000BE9B0000}"/>
    <cellStyle name="Normal 5 27 4 11 3 7" xfId="39876" xr:uid="{00000000-0005-0000-0000-0000BF9B0000}"/>
    <cellStyle name="Normal 5 27 4 11 3 8" xfId="39877" xr:uid="{00000000-0005-0000-0000-0000C09B0000}"/>
    <cellStyle name="Normal 5 27 4 11 4" xfId="39878" xr:uid="{00000000-0005-0000-0000-0000C19B0000}"/>
    <cellStyle name="Normal 5 27 4 11 4 2" xfId="39879" xr:uid="{00000000-0005-0000-0000-0000C29B0000}"/>
    <cellStyle name="Normal 5 27 4 11 4 3" xfId="39880" xr:uid="{00000000-0005-0000-0000-0000C39B0000}"/>
    <cellStyle name="Normal 5 27 4 11 4 4" xfId="39881" xr:uid="{00000000-0005-0000-0000-0000C49B0000}"/>
    <cellStyle name="Normal 5 27 4 11 4 5" xfId="39882" xr:uid="{00000000-0005-0000-0000-0000C59B0000}"/>
    <cellStyle name="Normal 5 27 4 11 4 6" xfId="39883" xr:uid="{00000000-0005-0000-0000-0000C69B0000}"/>
    <cellStyle name="Normal 5 27 4 11 4 7" xfId="39884" xr:uid="{00000000-0005-0000-0000-0000C79B0000}"/>
    <cellStyle name="Normal 5 27 4 11 4 8" xfId="39885" xr:uid="{00000000-0005-0000-0000-0000C89B0000}"/>
    <cellStyle name="Normal 5 27 4 11 5" xfId="39886" xr:uid="{00000000-0005-0000-0000-0000C99B0000}"/>
    <cellStyle name="Normal 5 27 4 11 5 2" xfId="39887" xr:uid="{00000000-0005-0000-0000-0000CA9B0000}"/>
    <cellStyle name="Normal 5 27 4 11 5 3" xfId="39888" xr:uid="{00000000-0005-0000-0000-0000CB9B0000}"/>
    <cellStyle name="Normal 5 27 4 11 5 4" xfId="39889" xr:uid="{00000000-0005-0000-0000-0000CC9B0000}"/>
    <cellStyle name="Normal 5 27 4 11 5 5" xfId="39890" xr:uid="{00000000-0005-0000-0000-0000CD9B0000}"/>
    <cellStyle name="Normal 5 27 4 11 5 6" xfId="39891" xr:uid="{00000000-0005-0000-0000-0000CE9B0000}"/>
    <cellStyle name="Normal 5 27 4 11 5 7" xfId="39892" xr:uid="{00000000-0005-0000-0000-0000CF9B0000}"/>
    <cellStyle name="Normal 5 27 4 11 5 8" xfId="39893" xr:uid="{00000000-0005-0000-0000-0000D09B0000}"/>
    <cellStyle name="Normal 5 27 4 11 6" xfId="39894" xr:uid="{00000000-0005-0000-0000-0000D19B0000}"/>
    <cellStyle name="Normal 5 27 4 11 7" xfId="39895" xr:uid="{00000000-0005-0000-0000-0000D29B0000}"/>
    <cellStyle name="Normal 5 27 4 11 8" xfId="39896" xr:uid="{00000000-0005-0000-0000-0000D39B0000}"/>
    <cellStyle name="Normal 5 27 4 11 9" xfId="39897" xr:uid="{00000000-0005-0000-0000-0000D49B0000}"/>
    <cellStyle name="Normal 5 27 4 12" xfId="39898" xr:uid="{00000000-0005-0000-0000-0000D59B0000}"/>
    <cellStyle name="Normal 5 27 4 12 10" xfId="39899" xr:uid="{00000000-0005-0000-0000-0000D69B0000}"/>
    <cellStyle name="Normal 5 27 4 12 11" xfId="39900" xr:uid="{00000000-0005-0000-0000-0000D79B0000}"/>
    <cellStyle name="Normal 5 27 4 12 12" xfId="39901" xr:uid="{00000000-0005-0000-0000-0000D89B0000}"/>
    <cellStyle name="Normal 5 27 4 12 2" xfId="39902" xr:uid="{00000000-0005-0000-0000-0000D99B0000}"/>
    <cellStyle name="Normal 5 27 4 12 2 2" xfId="39903" xr:uid="{00000000-0005-0000-0000-0000DA9B0000}"/>
    <cellStyle name="Normal 5 27 4 12 2 3" xfId="39904" xr:uid="{00000000-0005-0000-0000-0000DB9B0000}"/>
    <cellStyle name="Normal 5 27 4 12 2 4" xfId="39905" xr:uid="{00000000-0005-0000-0000-0000DC9B0000}"/>
    <cellStyle name="Normal 5 27 4 12 2 5" xfId="39906" xr:uid="{00000000-0005-0000-0000-0000DD9B0000}"/>
    <cellStyle name="Normal 5 27 4 12 2 6" xfId="39907" xr:uid="{00000000-0005-0000-0000-0000DE9B0000}"/>
    <cellStyle name="Normal 5 27 4 12 2 7" xfId="39908" xr:uid="{00000000-0005-0000-0000-0000DF9B0000}"/>
    <cellStyle name="Normal 5 27 4 12 2 8" xfId="39909" xr:uid="{00000000-0005-0000-0000-0000E09B0000}"/>
    <cellStyle name="Normal 5 27 4 12 3" xfId="39910" xr:uid="{00000000-0005-0000-0000-0000E19B0000}"/>
    <cellStyle name="Normal 5 27 4 12 3 2" xfId="39911" xr:uid="{00000000-0005-0000-0000-0000E29B0000}"/>
    <cellStyle name="Normal 5 27 4 12 3 3" xfId="39912" xr:uid="{00000000-0005-0000-0000-0000E39B0000}"/>
    <cellStyle name="Normal 5 27 4 12 3 4" xfId="39913" xr:uid="{00000000-0005-0000-0000-0000E49B0000}"/>
    <cellStyle name="Normal 5 27 4 12 3 5" xfId="39914" xr:uid="{00000000-0005-0000-0000-0000E59B0000}"/>
    <cellStyle name="Normal 5 27 4 12 3 6" xfId="39915" xr:uid="{00000000-0005-0000-0000-0000E69B0000}"/>
    <cellStyle name="Normal 5 27 4 12 3 7" xfId="39916" xr:uid="{00000000-0005-0000-0000-0000E79B0000}"/>
    <cellStyle name="Normal 5 27 4 12 3 8" xfId="39917" xr:uid="{00000000-0005-0000-0000-0000E89B0000}"/>
    <cellStyle name="Normal 5 27 4 12 4" xfId="39918" xr:uid="{00000000-0005-0000-0000-0000E99B0000}"/>
    <cellStyle name="Normal 5 27 4 12 4 2" xfId="39919" xr:uid="{00000000-0005-0000-0000-0000EA9B0000}"/>
    <cellStyle name="Normal 5 27 4 12 4 3" xfId="39920" xr:uid="{00000000-0005-0000-0000-0000EB9B0000}"/>
    <cellStyle name="Normal 5 27 4 12 4 4" xfId="39921" xr:uid="{00000000-0005-0000-0000-0000EC9B0000}"/>
    <cellStyle name="Normal 5 27 4 12 4 5" xfId="39922" xr:uid="{00000000-0005-0000-0000-0000ED9B0000}"/>
    <cellStyle name="Normal 5 27 4 12 4 6" xfId="39923" xr:uid="{00000000-0005-0000-0000-0000EE9B0000}"/>
    <cellStyle name="Normal 5 27 4 12 4 7" xfId="39924" xr:uid="{00000000-0005-0000-0000-0000EF9B0000}"/>
    <cellStyle name="Normal 5 27 4 12 4 8" xfId="39925" xr:uid="{00000000-0005-0000-0000-0000F09B0000}"/>
    <cellStyle name="Normal 5 27 4 12 5" xfId="39926" xr:uid="{00000000-0005-0000-0000-0000F19B0000}"/>
    <cellStyle name="Normal 5 27 4 12 5 2" xfId="39927" xr:uid="{00000000-0005-0000-0000-0000F29B0000}"/>
    <cellStyle name="Normal 5 27 4 12 5 3" xfId="39928" xr:uid="{00000000-0005-0000-0000-0000F39B0000}"/>
    <cellStyle name="Normal 5 27 4 12 5 4" xfId="39929" xr:uid="{00000000-0005-0000-0000-0000F49B0000}"/>
    <cellStyle name="Normal 5 27 4 12 5 5" xfId="39930" xr:uid="{00000000-0005-0000-0000-0000F59B0000}"/>
    <cellStyle name="Normal 5 27 4 12 5 6" xfId="39931" xr:uid="{00000000-0005-0000-0000-0000F69B0000}"/>
    <cellStyle name="Normal 5 27 4 12 5 7" xfId="39932" xr:uid="{00000000-0005-0000-0000-0000F79B0000}"/>
    <cellStyle name="Normal 5 27 4 12 5 8" xfId="39933" xr:uid="{00000000-0005-0000-0000-0000F89B0000}"/>
    <cellStyle name="Normal 5 27 4 12 6" xfId="39934" xr:uid="{00000000-0005-0000-0000-0000F99B0000}"/>
    <cellStyle name="Normal 5 27 4 12 7" xfId="39935" xr:uid="{00000000-0005-0000-0000-0000FA9B0000}"/>
    <cellStyle name="Normal 5 27 4 12 8" xfId="39936" xr:uid="{00000000-0005-0000-0000-0000FB9B0000}"/>
    <cellStyle name="Normal 5 27 4 12 9" xfId="39937" xr:uid="{00000000-0005-0000-0000-0000FC9B0000}"/>
    <cellStyle name="Normal 5 27 4 13" xfId="39938" xr:uid="{00000000-0005-0000-0000-0000FD9B0000}"/>
    <cellStyle name="Normal 5 27 4 13 10" xfId="39939" xr:uid="{00000000-0005-0000-0000-0000FE9B0000}"/>
    <cellStyle name="Normal 5 27 4 13 11" xfId="39940" xr:uid="{00000000-0005-0000-0000-0000FF9B0000}"/>
    <cellStyle name="Normal 5 27 4 13 12" xfId="39941" xr:uid="{00000000-0005-0000-0000-0000009C0000}"/>
    <cellStyle name="Normal 5 27 4 13 2" xfId="39942" xr:uid="{00000000-0005-0000-0000-0000019C0000}"/>
    <cellStyle name="Normal 5 27 4 13 2 2" xfId="39943" xr:uid="{00000000-0005-0000-0000-0000029C0000}"/>
    <cellStyle name="Normal 5 27 4 13 2 3" xfId="39944" xr:uid="{00000000-0005-0000-0000-0000039C0000}"/>
    <cellStyle name="Normal 5 27 4 13 2 4" xfId="39945" xr:uid="{00000000-0005-0000-0000-0000049C0000}"/>
    <cellStyle name="Normal 5 27 4 13 2 5" xfId="39946" xr:uid="{00000000-0005-0000-0000-0000059C0000}"/>
    <cellStyle name="Normal 5 27 4 13 2 6" xfId="39947" xr:uid="{00000000-0005-0000-0000-0000069C0000}"/>
    <cellStyle name="Normal 5 27 4 13 2 7" xfId="39948" xr:uid="{00000000-0005-0000-0000-0000079C0000}"/>
    <cellStyle name="Normal 5 27 4 13 2 8" xfId="39949" xr:uid="{00000000-0005-0000-0000-0000089C0000}"/>
    <cellStyle name="Normal 5 27 4 13 3" xfId="39950" xr:uid="{00000000-0005-0000-0000-0000099C0000}"/>
    <cellStyle name="Normal 5 27 4 13 3 2" xfId="39951" xr:uid="{00000000-0005-0000-0000-00000A9C0000}"/>
    <cellStyle name="Normal 5 27 4 13 3 3" xfId="39952" xr:uid="{00000000-0005-0000-0000-00000B9C0000}"/>
    <cellStyle name="Normal 5 27 4 13 3 4" xfId="39953" xr:uid="{00000000-0005-0000-0000-00000C9C0000}"/>
    <cellStyle name="Normal 5 27 4 13 3 5" xfId="39954" xr:uid="{00000000-0005-0000-0000-00000D9C0000}"/>
    <cellStyle name="Normal 5 27 4 13 3 6" xfId="39955" xr:uid="{00000000-0005-0000-0000-00000E9C0000}"/>
    <cellStyle name="Normal 5 27 4 13 3 7" xfId="39956" xr:uid="{00000000-0005-0000-0000-00000F9C0000}"/>
    <cellStyle name="Normal 5 27 4 13 3 8" xfId="39957" xr:uid="{00000000-0005-0000-0000-0000109C0000}"/>
    <cellStyle name="Normal 5 27 4 13 4" xfId="39958" xr:uid="{00000000-0005-0000-0000-0000119C0000}"/>
    <cellStyle name="Normal 5 27 4 13 4 2" xfId="39959" xr:uid="{00000000-0005-0000-0000-0000129C0000}"/>
    <cellStyle name="Normal 5 27 4 13 4 3" xfId="39960" xr:uid="{00000000-0005-0000-0000-0000139C0000}"/>
    <cellStyle name="Normal 5 27 4 13 4 4" xfId="39961" xr:uid="{00000000-0005-0000-0000-0000149C0000}"/>
    <cellStyle name="Normal 5 27 4 13 4 5" xfId="39962" xr:uid="{00000000-0005-0000-0000-0000159C0000}"/>
    <cellStyle name="Normal 5 27 4 13 4 6" xfId="39963" xr:uid="{00000000-0005-0000-0000-0000169C0000}"/>
    <cellStyle name="Normal 5 27 4 13 4 7" xfId="39964" xr:uid="{00000000-0005-0000-0000-0000179C0000}"/>
    <cellStyle name="Normal 5 27 4 13 4 8" xfId="39965" xr:uid="{00000000-0005-0000-0000-0000189C0000}"/>
    <cellStyle name="Normal 5 27 4 13 5" xfId="39966" xr:uid="{00000000-0005-0000-0000-0000199C0000}"/>
    <cellStyle name="Normal 5 27 4 13 5 2" xfId="39967" xr:uid="{00000000-0005-0000-0000-00001A9C0000}"/>
    <cellStyle name="Normal 5 27 4 13 5 3" xfId="39968" xr:uid="{00000000-0005-0000-0000-00001B9C0000}"/>
    <cellStyle name="Normal 5 27 4 13 5 4" xfId="39969" xr:uid="{00000000-0005-0000-0000-00001C9C0000}"/>
    <cellStyle name="Normal 5 27 4 13 5 5" xfId="39970" xr:uid="{00000000-0005-0000-0000-00001D9C0000}"/>
    <cellStyle name="Normal 5 27 4 13 5 6" xfId="39971" xr:uid="{00000000-0005-0000-0000-00001E9C0000}"/>
    <cellStyle name="Normal 5 27 4 13 5 7" xfId="39972" xr:uid="{00000000-0005-0000-0000-00001F9C0000}"/>
    <cellStyle name="Normal 5 27 4 13 5 8" xfId="39973" xr:uid="{00000000-0005-0000-0000-0000209C0000}"/>
    <cellStyle name="Normal 5 27 4 13 6" xfId="39974" xr:uid="{00000000-0005-0000-0000-0000219C0000}"/>
    <cellStyle name="Normal 5 27 4 13 7" xfId="39975" xr:uid="{00000000-0005-0000-0000-0000229C0000}"/>
    <cellStyle name="Normal 5 27 4 13 8" xfId="39976" xr:uid="{00000000-0005-0000-0000-0000239C0000}"/>
    <cellStyle name="Normal 5 27 4 13 9" xfId="39977" xr:uid="{00000000-0005-0000-0000-0000249C0000}"/>
    <cellStyle name="Normal 5 27 4 14" xfId="39978" xr:uid="{00000000-0005-0000-0000-0000259C0000}"/>
    <cellStyle name="Normal 5 27 4 14 2" xfId="39979" xr:uid="{00000000-0005-0000-0000-0000269C0000}"/>
    <cellStyle name="Normal 5 27 4 14 3" xfId="39980" xr:uid="{00000000-0005-0000-0000-0000279C0000}"/>
    <cellStyle name="Normal 5 27 4 14 4" xfId="39981" xr:uid="{00000000-0005-0000-0000-0000289C0000}"/>
    <cellStyle name="Normal 5 27 4 14 5" xfId="39982" xr:uid="{00000000-0005-0000-0000-0000299C0000}"/>
    <cellStyle name="Normal 5 27 4 14 6" xfId="39983" xr:uid="{00000000-0005-0000-0000-00002A9C0000}"/>
    <cellStyle name="Normal 5 27 4 14 7" xfId="39984" xr:uid="{00000000-0005-0000-0000-00002B9C0000}"/>
    <cellStyle name="Normal 5 27 4 14 8" xfId="39985" xr:uid="{00000000-0005-0000-0000-00002C9C0000}"/>
    <cellStyle name="Normal 5 27 4 15" xfId="39986" xr:uid="{00000000-0005-0000-0000-00002D9C0000}"/>
    <cellStyle name="Normal 5 27 4 15 2" xfId="39987" xr:uid="{00000000-0005-0000-0000-00002E9C0000}"/>
    <cellStyle name="Normal 5 27 4 15 3" xfId="39988" xr:uid="{00000000-0005-0000-0000-00002F9C0000}"/>
    <cellStyle name="Normal 5 27 4 15 4" xfId="39989" xr:uid="{00000000-0005-0000-0000-0000309C0000}"/>
    <cellStyle name="Normal 5 27 4 15 5" xfId="39990" xr:uid="{00000000-0005-0000-0000-0000319C0000}"/>
    <cellStyle name="Normal 5 27 4 15 6" xfId="39991" xr:uid="{00000000-0005-0000-0000-0000329C0000}"/>
    <cellStyle name="Normal 5 27 4 15 7" xfId="39992" xr:uid="{00000000-0005-0000-0000-0000339C0000}"/>
    <cellStyle name="Normal 5 27 4 15 8" xfId="39993" xr:uid="{00000000-0005-0000-0000-0000349C0000}"/>
    <cellStyle name="Normal 5 27 4 16" xfId="39994" xr:uid="{00000000-0005-0000-0000-0000359C0000}"/>
    <cellStyle name="Normal 5 27 4 16 2" xfId="39995" xr:uid="{00000000-0005-0000-0000-0000369C0000}"/>
    <cellStyle name="Normal 5 27 4 16 3" xfId="39996" xr:uid="{00000000-0005-0000-0000-0000379C0000}"/>
    <cellStyle name="Normal 5 27 4 16 4" xfId="39997" xr:uid="{00000000-0005-0000-0000-0000389C0000}"/>
    <cellStyle name="Normal 5 27 4 16 5" xfId="39998" xr:uid="{00000000-0005-0000-0000-0000399C0000}"/>
    <cellStyle name="Normal 5 27 4 16 6" xfId="39999" xr:uid="{00000000-0005-0000-0000-00003A9C0000}"/>
    <cellStyle name="Normal 5 27 4 16 7" xfId="40000" xr:uid="{00000000-0005-0000-0000-00003B9C0000}"/>
    <cellStyle name="Normal 5 27 4 16 8" xfId="40001" xr:uid="{00000000-0005-0000-0000-00003C9C0000}"/>
    <cellStyle name="Normal 5 27 4 17" xfId="40002" xr:uid="{00000000-0005-0000-0000-00003D9C0000}"/>
    <cellStyle name="Normal 5 27 4 17 2" xfId="40003" xr:uid="{00000000-0005-0000-0000-00003E9C0000}"/>
    <cellStyle name="Normal 5 27 4 17 3" xfId="40004" xr:uid="{00000000-0005-0000-0000-00003F9C0000}"/>
    <cellStyle name="Normal 5 27 4 17 4" xfId="40005" xr:uid="{00000000-0005-0000-0000-0000409C0000}"/>
    <cellStyle name="Normal 5 27 4 17 5" xfId="40006" xr:uid="{00000000-0005-0000-0000-0000419C0000}"/>
    <cellStyle name="Normal 5 27 4 17 6" xfId="40007" xr:uid="{00000000-0005-0000-0000-0000429C0000}"/>
    <cellStyle name="Normal 5 27 4 17 7" xfId="40008" xr:uid="{00000000-0005-0000-0000-0000439C0000}"/>
    <cellStyle name="Normal 5 27 4 17 8" xfId="40009" xr:uid="{00000000-0005-0000-0000-0000449C0000}"/>
    <cellStyle name="Normal 5 27 4 18" xfId="40010" xr:uid="{00000000-0005-0000-0000-0000459C0000}"/>
    <cellStyle name="Normal 5 27 4 19" xfId="40011" xr:uid="{00000000-0005-0000-0000-0000469C0000}"/>
    <cellStyle name="Normal 5 27 4 2" xfId="40012" xr:uid="{00000000-0005-0000-0000-0000479C0000}"/>
    <cellStyle name="Normal 5 27 4 2 10" xfId="40013" xr:uid="{00000000-0005-0000-0000-0000489C0000}"/>
    <cellStyle name="Normal 5 27 4 2 11" xfId="40014" xr:uid="{00000000-0005-0000-0000-0000499C0000}"/>
    <cellStyle name="Normal 5 27 4 2 12" xfId="40015" xr:uid="{00000000-0005-0000-0000-00004A9C0000}"/>
    <cellStyle name="Normal 5 27 4 2 2" xfId="40016" xr:uid="{00000000-0005-0000-0000-00004B9C0000}"/>
    <cellStyle name="Normal 5 27 4 2 2 2" xfId="40017" xr:uid="{00000000-0005-0000-0000-00004C9C0000}"/>
    <cellStyle name="Normal 5 27 4 2 2 3" xfId="40018" xr:uid="{00000000-0005-0000-0000-00004D9C0000}"/>
    <cellStyle name="Normal 5 27 4 2 2 4" xfId="40019" xr:uid="{00000000-0005-0000-0000-00004E9C0000}"/>
    <cellStyle name="Normal 5 27 4 2 2 5" xfId="40020" xr:uid="{00000000-0005-0000-0000-00004F9C0000}"/>
    <cellStyle name="Normal 5 27 4 2 2 6" xfId="40021" xr:uid="{00000000-0005-0000-0000-0000509C0000}"/>
    <cellStyle name="Normal 5 27 4 2 2 7" xfId="40022" xr:uid="{00000000-0005-0000-0000-0000519C0000}"/>
    <cellStyle name="Normal 5 27 4 2 2 8" xfId="40023" xr:uid="{00000000-0005-0000-0000-0000529C0000}"/>
    <cellStyle name="Normal 5 27 4 2 3" xfId="40024" xr:uid="{00000000-0005-0000-0000-0000539C0000}"/>
    <cellStyle name="Normal 5 27 4 2 3 2" xfId="40025" xr:uid="{00000000-0005-0000-0000-0000549C0000}"/>
    <cellStyle name="Normal 5 27 4 2 3 3" xfId="40026" xr:uid="{00000000-0005-0000-0000-0000559C0000}"/>
    <cellStyle name="Normal 5 27 4 2 3 4" xfId="40027" xr:uid="{00000000-0005-0000-0000-0000569C0000}"/>
    <cellStyle name="Normal 5 27 4 2 3 5" xfId="40028" xr:uid="{00000000-0005-0000-0000-0000579C0000}"/>
    <cellStyle name="Normal 5 27 4 2 3 6" xfId="40029" xr:uid="{00000000-0005-0000-0000-0000589C0000}"/>
    <cellStyle name="Normal 5 27 4 2 3 7" xfId="40030" xr:uid="{00000000-0005-0000-0000-0000599C0000}"/>
    <cellStyle name="Normal 5 27 4 2 3 8" xfId="40031" xr:uid="{00000000-0005-0000-0000-00005A9C0000}"/>
    <cellStyle name="Normal 5 27 4 2 4" xfId="40032" xr:uid="{00000000-0005-0000-0000-00005B9C0000}"/>
    <cellStyle name="Normal 5 27 4 2 4 2" xfId="40033" xr:uid="{00000000-0005-0000-0000-00005C9C0000}"/>
    <cellStyle name="Normal 5 27 4 2 4 3" xfId="40034" xr:uid="{00000000-0005-0000-0000-00005D9C0000}"/>
    <cellStyle name="Normal 5 27 4 2 4 4" xfId="40035" xr:uid="{00000000-0005-0000-0000-00005E9C0000}"/>
    <cellStyle name="Normal 5 27 4 2 4 5" xfId="40036" xr:uid="{00000000-0005-0000-0000-00005F9C0000}"/>
    <cellStyle name="Normal 5 27 4 2 4 6" xfId="40037" xr:uid="{00000000-0005-0000-0000-0000609C0000}"/>
    <cellStyle name="Normal 5 27 4 2 4 7" xfId="40038" xr:uid="{00000000-0005-0000-0000-0000619C0000}"/>
    <cellStyle name="Normal 5 27 4 2 4 8" xfId="40039" xr:uid="{00000000-0005-0000-0000-0000629C0000}"/>
    <cellStyle name="Normal 5 27 4 2 5" xfId="40040" xr:uid="{00000000-0005-0000-0000-0000639C0000}"/>
    <cellStyle name="Normal 5 27 4 2 5 2" xfId="40041" xr:uid="{00000000-0005-0000-0000-0000649C0000}"/>
    <cellStyle name="Normal 5 27 4 2 5 3" xfId="40042" xr:uid="{00000000-0005-0000-0000-0000659C0000}"/>
    <cellStyle name="Normal 5 27 4 2 5 4" xfId="40043" xr:uid="{00000000-0005-0000-0000-0000669C0000}"/>
    <cellStyle name="Normal 5 27 4 2 5 5" xfId="40044" xr:uid="{00000000-0005-0000-0000-0000679C0000}"/>
    <cellStyle name="Normal 5 27 4 2 5 6" xfId="40045" xr:uid="{00000000-0005-0000-0000-0000689C0000}"/>
    <cellStyle name="Normal 5 27 4 2 5 7" xfId="40046" xr:uid="{00000000-0005-0000-0000-0000699C0000}"/>
    <cellStyle name="Normal 5 27 4 2 5 8" xfId="40047" xr:uid="{00000000-0005-0000-0000-00006A9C0000}"/>
    <cellStyle name="Normal 5 27 4 2 6" xfId="40048" xr:uid="{00000000-0005-0000-0000-00006B9C0000}"/>
    <cellStyle name="Normal 5 27 4 2 7" xfId="40049" xr:uid="{00000000-0005-0000-0000-00006C9C0000}"/>
    <cellStyle name="Normal 5 27 4 2 8" xfId="40050" xr:uid="{00000000-0005-0000-0000-00006D9C0000}"/>
    <cellStyle name="Normal 5 27 4 2 9" xfId="40051" xr:uid="{00000000-0005-0000-0000-00006E9C0000}"/>
    <cellStyle name="Normal 5 27 4 20" xfId="40052" xr:uid="{00000000-0005-0000-0000-00006F9C0000}"/>
    <cellStyle name="Normal 5 27 4 21" xfId="40053" xr:uid="{00000000-0005-0000-0000-0000709C0000}"/>
    <cellStyle name="Normal 5 27 4 22" xfId="40054" xr:uid="{00000000-0005-0000-0000-0000719C0000}"/>
    <cellStyle name="Normal 5 27 4 23" xfId="40055" xr:uid="{00000000-0005-0000-0000-0000729C0000}"/>
    <cellStyle name="Normal 5 27 4 24" xfId="40056" xr:uid="{00000000-0005-0000-0000-0000739C0000}"/>
    <cellStyle name="Normal 5 27 4 3" xfId="40057" xr:uid="{00000000-0005-0000-0000-0000749C0000}"/>
    <cellStyle name="Normal 5 27 4 3 10" xfId="40058" xr:uid="{00000000-0005-0000-0000-0000759C0000}"/>
    <cellStyle name="Normal 5 27 4 3 11" xfId="40059" xr:uid="{00000000-0005-0000-0000-0000769C0000}"/>
    <cellStyle name="Normal 5 27 4 3 12" xfId="40060" xr:uid="{00000000-0005-0000-0000-0000779C0000}"/>
    <cellStyle name="Normal 5 27 4 3 2" xfId="40061" xr:uid="{00000000-0005-0000-0000-0000789C0000}"/>
    <cellStyle name="Normal 5 27 4 3 2 2" xfId="40062" xr:uid="{00000000-0005-0000-0000-0000799C0000}"/>
    <cellStyle name="Normal 5 27 4 3 2 3" xfId="40063" xr:uid="{00000000-0005-0000-0000-00007A9C0000}"/>
    <cellStyle name="Normal 5 27 4 3 2 4" xfId="40064" xr:uid="{00000000-0005-0000-0000-00007B9C0000}"/>
    <cellStyle name="Normal 5 27 4 3 2 5" xfId="40065" xr:uid="{00000000-0005-0000-0000-00007C9C0000}"/>
    <cellStyle name="Normal 5 27 4 3 2 6" xfId="40066" xr:uid="{00000000-0005-0000-0000-00007D9C0000}"/>
    <cellStyle name="Normal 5 27 4 3 2 7" xfId="40067" xr:uid="{00000000-0005-0000-0000-00007E9C0000}"/>
    <cellStyle name="Normal 5 27 4 3 2 8" xfId="40068" xr:uid="{00000000-0005-0000-0000-00007F9C0000}"/>
    <cellStyle name="Normal 5 27 4 3 3" xfId="40069" xr:uid="{00000000-0005-0000-0000-0000809C0000}"/>
    <cellStyle name="Normal 5 27 4 3 3 2" xfId="40070" xr:uid="{00000000-0005-0000-0000-0000819C0000}"/>
    <cellStyle name="Normal 5 27 4 3 3 3" xfId="40071" xr:uid="{00000000-0005-0000-0000-0000829C0000}"/>
    <cellStyle name="Normal 5 27 4 3 3 4" xfId="40072" xr:uid="{00000000-0005-0000-0000-0000839C0000}"/>
    <cellStyle name="Normal 5 27 4 3 3 5" xfId="40073" xr:uid="{00000000-0005-0000-0000-0000849C0000}"/>
    <cellStyle name="Normal 5 27 4 3 3 6" xfId="40074" xr:uid="{00000000-0005-0000-0000-0000859C0000}"/>
    <cellStyle name="Normal 5 27 4 3 3 7" xfId="40075" xr:uid="{00000000-0005-0000-0000-0000869C0000}"/>
    <cellStyle name="Normal 5 27 4 3 3 8" xfId="40076" xr:uid="{00000000-0005-0000-0000-0000879C0000}"/>
    <cellStyle name="Normal 5 27 4 3 4" xfId="40077" xr:uid="{00000000-0005-0000-0000-0000889C0000}"/>
    <cellStyle name="Normal 5 27 4 3 4 2" xfId="40078" xr:uid="{00000000-0005-0000-0000-0000899C0000}"/>
    <cellStyle name="Normal 5 27 4 3 4 3" xfId="40079" xr:uid="{00000000-0005-0000-0000-00008A9C0000}"/>
    <cellStyle name="Normal 5 27 4 3 4 4" xfId="40080" xr:uid="{00000000-0005-0000-0000-00008B9C0000}"/>
    <cellStyle name="Normal 5 27 4 3 4 5" xfId="40081" xr:uid="{00000000-0005-0000-0000-00008C9C0000}"/>
    <cellStyle name="Normal 5 27 4 3 4 6" xfId="40082" xr:uid="{00000000-0005-0000-0000-00008D9C0000}"/>
    <cellStyle name="Normal 5 27 4 3 4 7" xfId="40083" xr:uid="{00000000-0005-0000-0000-00008E9C0000}"/>
    <cellStyle name="Normal 5 27 4 3 4 8" xfId="40084" xr:uid="{00000000-0005-0000-0000-00008F9C0000}"/>
    <cellStyle name="Normal 5 27 4 3 5" xfId="40085" xr:uid="{00000000-0005-0000-0000-0000909C0000}"/>
    <cellStyle name="Normal 5 27 4 3 5 2" xfId="40086" xr:uid="{00000000-0005-0000-0000-0000919C0000}"/>
    <cellStyle name="Normal 5 27 4 3 5 3" xfId="40087" xr:uid="{00000000-0005-0000-0000-0000929C0000}"/>
    <cellStyle name="Normal 5 27 4 3 5 4" xfId="40088" xr:uid="{00000000-0005-0000-0000-0000939C0000}"/>
    <cellStyle name="Normal 5 27 4 3 5 5" xfId="40089" xr:uid="{00000000-0005-0000-0000-0000949C0000}"/>
    <cellStyle name="Normal 5 27 4 3 5 6" xfId="40090" xr:uid="{00000000-0005-0000-0000-0000959C0000}"/>
    <cellStyle name="Normal 5 27 4 3 5 7" xfId="40091" xr:uid="{00000000-0005-0000-0000-0000969C0000}"/>
    <cellStyle name="Normal 5 27 4 3 5 8" xfId="40092" xr:uid="{00000000-0005-0000-0000-0000979C0000}"/>
    <cellStyle name="Normal 5 27 4 3 6" xfId="40093" xr:uid="{00000000-0005-0000-0000-0000989C0000}"/>
    <cellStyle name="Normal 5 27 4 3 7" xfId="40094" xr:uid="{00000000-0005-0000-0000-0000999C0000}"/>
    <cellStyle name="Normal 5 27 4 3 8" xfId="40095" xr:uid="{00000000-0005-0000-0000-00009A9C0000}"/>
    <cellStyle name="Normal 5 27 4 3 9" xfId="40096" xr:uid="{00000000-0005-0000-0000-00009B9C0000}"/>
    <cellStyle name="Normal 5 27 4 4" xfId="40097" xr:uid="{00000000-0005-0000-0000-00009C9C0000}"/>
    <cellStyle name="Normal 5 27 4 4 10" xfId="40098" xr:uid="{00000000-0005-0000-0000-00009D9C0000}"/>
    <cellStyle name="Normal 5 27 4 4 11" xfId="40099" xr:uid="{00000000-0005-0000-0000-00009E9C0000}"/>
    <cellStyle name="Normal 5 27 4 4 12" xfId="40100" xr:uid="{00000000-0005-0000-0000-00009F9C0000}"/>
    <cellStyle name="Normal 5 27 4 4 2" xfId="40101" xr:uid="{00000000-0005-0000-0000-0000A09C0000}"/>
    <cellStyle name="Normal 5 27 4 4 2 2" xfId="40102" xr:uid="{00000000-0005-0000-0000-0000A19C0000}"/>
    <cellStyle name="Normal 5 27 4 4 2 3" xfId="40103" xr:uid="{00000000-0005-0000-0000-0000A29C0000}"/>
    <cellStyle name="Normal 5 27 4 4 2 4" xfId="40104" xr:uid="{00000000-0005-0000-0000-0000A39C0000}"/>
    <cellStyle name="Normal 5 27 4 4 2 5" xfId="40105" xr:uid="{00000000-0005-0000-0000-0000A49C0000}"/>
    <cellStyle name="Normal 5 27 4 4 2 6" xfId="40106" xr:uid="{00000000-0005-0000-0000-0000A59C0000}"/>
    <cellStyle name="Normal 5 27 4 4 2 7" xfId="40107" xr:uid="{00000000-0005-0000-0000-0000A69C0000}"/>
    <cellStyle name="Normal 5 27 4 4 2 8" xfId="40108" xr:uid="{00000000-0005-0000-0000-0000A79C0000}"/>
    <cellStyle name="Normal 5 27 4 4 3" xfId="40109" xr:uid="{00000000-0005-0000-0000-0000A89C0000}"/>
    <cellStyle name="Normal 5 27 4 4 3 2" xfId="40110" xr:uid="{00000000-0005-0000-0000-0000A99C0000}"/>
    <cellStyle name="Normal 5 27 4 4 3 3" xfId="40111" xr:uid="{00000000-0005-0000-0000-0000AA9C0000}"/>
    <cellStyle name="Normal 5 27 4 4 3 4" xfId="40112" xr:uid="{00000000-0005-0000-0000-0000AB9C0000}"/>
    <cellStyle name="Normal 5 27 4 4 3 5" xfId="40113" xr:uid="{00000000-0005-0000-0000-0000AC9C0000}"/>
    <cellStyle name="Normal 5 27 4 4 3 6" xfId="40114" xr:uid="{00000000-0005-0000-0000-0000AD9C0000}"/>
    <cellStyle name="Normal 5 27 4 4 3 7" xfId="40115" xr:uid="{00000000-0005-0000-0000-0000AE9C0000}"/>
    <cellStyle name="Normal 5 27 4 4 3 8" xfId="40116" xr:uid="{00000000-0005-0000-0000-0000AF9C0000}"/>
    <cellStyle name="Normal 5 27 4 4 4" xfId="40117" xr:uid="{00000000-0005-0000-0000-0000B09C0000}"/>
    <cellStyle name="Normal 5 27 4 4 4 2" xfId="40118" xr:uid="{00000000-0005-0000-0000-0000B19C0000}"/>
    <cellStyle name="Normal 5 27 4 4 4 3" xfId="40119" xr:uid="{00000000-0005-0000-0000-0000B29C0000}"/>
    <cellStyle name="Normal 5 27 4 4 4 4" xfId="40120" xr:uid="{00000000-0005-0000-0000-0000B39C0000}"/>
    <cellStyle name="Normal 5 27 4 4 4 5" xfId="40121" xr:uid="{00000000-0005-0000-0000-0000B49C0000}"/>
    <cellStyle name="Normal 5 27 4 4 4 6" xfId="40122" xr:uid="{00000000-0005-0000-0000-0000B59C0000}"/>
    <cellStyle name="Normal 5 27 4 4 4 7" xfId="40123" xr:uid="{00000000-0005-0000-0000-0000B69C0000}"/>
    <cellStyle name="Normal 5 27 4 4 4 8" xfId="40124" xr:uid="{00000000-0005-0000-0000-0000B79C0000}"/>
    <cellStyle name="Normal 5 27 4 4 5" xfId="40125" xr:uid="{00000000-0005-0000-0000-0000B89C0000}"/>
    <cellStyle name="Normal 5 27 4 4 5 2" xfId="40126" xr:uid="{00000000-0005-0000-0000-0000B99C0000}"/>
    <cellStyle name="Normal 5 27 4 4 5 3" xfId="40127" xr:uid="{00000000-0005-0000-0000-0000BA9C0000}"/>
    <cellStyle name="Normal 5 27 4 4 5 4" xfId="40128" xr:uid="{00000000-0005-0000-0000-0000BB9C0000}"/>
    <cellStyle name="Normal 5 27 4 4 5 5" xfId="40129" xr:uid="{00000000-0005-0000-0000-0000BC9C0000}"/>
    <cellStyle name="Normal 5 27 4 4 5 6" xfId="40130" xr:uid="{00000000-0005-0000-0000-0000BD9C0000}"/>
    <cellStyle name="Normal 5 27 4 4 5 7" xfId="40131" xr:uid="{00000000-0005-0000-0000-0000BE9C0000}"/>
    <cellStyle name="Normal 5 27 4 4 5 8" xfId="40132" xr:uid="{00000000-0005-0000-0000-0000BF9C0000}"/>
    <cellStyle name="Normal 5 27 4 4 6" xfId="40133" xr:uid="{00000000-0005-0000-0000-0000C09C0000}"/>
    <cellStyle name="Normal 5 27 4 4 7" xfId="40134" xr:uid="{00000000-0005-0000-0000-0000C19C0000}"/>
    <cellStyle name="Normal 5 27 4 4 8" xfId="40135" xr:uid="{00000000-0005-0000-0000-0000C29C0000}"/>
    <cellStyle name="Normal 5 27 4 4 9" xfId="40136" xr:uid="{00000000-0005-0000-0000-0000C39C0000}"/>
    <cellStyle name="Normal 5 27 4 5" xfId="40137" xr:uid="{00000000-0005-0000-0000-0000C49C0000}"/>
    <cellStyle name="Normal 5 27 4 5 10" xfId="40138" xr:uid="{00000000-0005-0000-0000-0000C59C0000}"/>
    <cellStyle name="Normal 5 27 4 5 11" xfId="40139" xr:uid="{00000000-0005-0000-0000-0000C69C0000}"/>
    <cellStyle name="Normal 5 27 4 5 12" xfId="40140" xr:uid="{00000000-0005-0000-0000-0000C79C0000}"/>
    <cellStyle name="Normal 5 27 4 5 2" xfId="40141" xr:uid="{00000000-0005-0000-0000-0000C89C0000}"/>
    <cellStyle name="Normal 5 27 4 5 2 2" xfId="40142" xr:uid="{00000000-0005-0000-0000-0000C99C0000}"/>
    <cellStyle name="Normal 5 27 4 5 2 3" xfId="40143" xr:uid="{00000000-0005-0000-0000-0000CA9C0000}"/>
    <cellStyle name="Normal 5 27 4 5 2 4" xfId="40144" xr:uid="{00000000-0005-0000-0000-0000CB9C0000}"/>
    <cellStyle name="Normal 5 27 4 5 2 5" xfId="40145" xr:uid="{00000000-0005-0000-0000-0000CC9C0000}"/>
    <cellStyle name="Normal 5 27 4 5 2 6" xfId="40146" xr:uid="{00000000-0005-0000-0000-0000CD9C0000}"/>
    <cellStyle name="Normal 5 27 4 5 2 7" xfId="40147" xr:uid="{00000000-0005-0000-0000-0000CE9C0000}"/>
    <cellStyle name="Normal 5 27 4 5 2 8" xfId="40148" xr:uid="{00000000-0005-0000-0000-0000CF9C0000}"/>
    <cellStyle name="Normal 5 27 4 5 3" xfId="40149" xr:uid="{00000000-0005-0000-0000-0000D09C0000}"/>
    <cellStyle name="Normal 5 27 4 5 3 2" xfId="40150" xr:uid="{00000000-0005-0000-0000-0000D19C0000}"/>
    <cellStyle name="Normal 5 27 4 5 3 3" xfId="40151" xr:uid="{00000000-0005-0000-0000-0000D29C0000}"/>
    <cellStyle name="Normal 5 27 4 5 3 4" xfId="40152" xr:uid="{00000000-0005-0000-0000-0000D39C0000}"/>
    <cellStyle name="Normal 5 27 4 5 3 5" xfId="40153" xr:uid="{00000000-0005-0000-0000-0000D49C0000}"/>
    <cellStyle name="Normal 5 27 4 5 3 6" xfId="40154" xr:uid="{00000000-0005-0000-0000-0000D59C0000}"/>
    <cellStyle name="Normal 5 27 4 5 3 7" xfId="40155" xr:uid="{00000000-0005-0000-0000-0000D69C0000}"/>
    <cellStyle name="Normal 5 27 4 5 3 8" xfId="40156" xr:uid="{00000000-0005-0000-0000-0000D79C0000}"/>
    <cellStyle name="Normal 5 27 4 5 4" xfId="40157" xr:uid="{00000000-0005-0000-0000-0000D89C0000}"/>
    <cellStyle name="Normal 5 27 4 5 4 2" xfId="40158" xr:uid="{00000000-0005-0000-0000-0000D99C0000}"/>
    <cellStyle name="Normal 5 27 4 5 4 3" xfId="40159" xr:uid="{00000000-0005-0000-0000-0000DA9C0000}"/>
    <cellStyle name="Normal 5 27 4 5 4 4" xfId="40160" xr:uid="{00000000-0005-0000-0000-0000DB9C0000}"/>
    <cellStyle name="Normal 5 27 4 5 4 5" xfId="40161" xr:uid="{00000000-0005-0000-0000-0000DC9C0000}"/>
    <cellStyle name="Normal 5 27 4 5 4 6" xfId="40162" xr:uid="{00000000-0005-0000-0000-0000DD9C0000}"/>
    <cellStyle name="Normal 5 27 4 5 4 7" xfId="40163" xr:uid="{00000000-0005-0000-0000-0000DE9C0000}"/>
    <cellStyle name="Normal 5 27 4 5 4 8" xfId="40164" xr:uid="{00000000-0005-0000-0000-0000DF9C0000}"/>
    <cellStyle name="Normal 5 27 4 5 5" xfId="40165" xr:uid="{00000000-0005-0000-0000-0000E09C0000}"/>
    <cellStyle name="Normal 5 27 4 5 5 2" xfId="40166" xr:uid="{00000000-0005-0000-0000-0000E19C0000}"/>
    <cellStyle name="Normal 5 27 4 5 5 3" xfId="40167" xr:uid="{00000000-0005-0000-0000-0000E29C0000}"/>
    <cellStyle name="Normal 5 27 4 5 5 4" xfId="40168" xr:uid="{00000000-0005-0000-0000-0000E39C0000}"/>
    <cellStyle name="Normal 5 27 4 5 5 5" xfId="40169" xr:uid="{00000000-0005-0000-0000-0000E49C0000}"/>
    <cellStyle name="Normal 5 27 4 5 5 6" xfId="40170" xr:uid="{00000000-0005-0000-0000-0000E59C0000}"/>
    <cellStyle name="Normal 5 27 4 5 5 7" xfId="40171" xr:uid="{00000000-0005-0000-0000-0000E69C0000}"/>
    <cellStyle name="Normal 5 27 4 5 5 8" xfId="40172" xr:uid="{00000000-0005-0000-0000-0000E79C0000}"/>
    <cellStyle name="Normal 5 27 4 5 6" xfId="40173" xr:uid="{00000000-0005-0000-0000-0000E89C0000}"/>
    <cellStyle name="Normal 5 27 4 5 7" xfId="40174" xr:uid="{00000000-0005-0000-0000-0000E99C0000}"/>
    <cellStyle name="Normal 5 27 4 5 8" xfId="40175" xr:uid="{00000000-0005-0000-0000-0000EA9C0000}"/>
    <cellStyle name="Normal 5 27 4 5 9" xfId="40176" xr:uid="{00000000-0005-0000-0000-0000EB9C0000}"/>
    <cellStyle name="Normal 5 27 4 6" xfId="40177" xr:uid="{00000000-0005-0000-0000-0000EC9C0000}"/>
    <cellStyle name="Normal 5 27 4 6 10" xfId="40178" xr:uid="{00000000-0005-0000-0000-0000ED9C0000}"/>
    <cellStyle name="Normal 5 27 4 6 11" xfId="40179" xr:uid="{00000000-0005-0000-0000-0000EE9C0000}"/>
    <cellStyle name="Normal 5 27 4 6 12" xfId="40180" xr:uid="{00000000-0005-0000-0000-0000EF9C0000}"/>
    <cellStyle name="Normal 5 27 4 6 2" xfId="40181" xr:uid="{00000000-0005-0000-0000-0000F09C0000}"/>
    <cellStyle name="Normal 5 27 4 6 2 2" xfId="40182" xr:uid="{00000000-0005-0000-0000-0000F19C0000}"/>
    <cellStyle name="Normal 5 27 4 6 2 3" xfId="40183" xr:uid="{00000000-0005-0000-0000-0000F29C0000}"/>
    <cellStyle name="Normal 5 27 4 6 2 4" xfId="40184" xr:uid="{00000000-0005-0000-0000-0000F39C0000}"/>
    <cellStyle name="Normal 5 27 4 6 2 5" xfId="40185" xr:uid="{00000000-0005-0000-0000-0000F49C0000}"/>
    <cellStyle name="Normal 5 27 4 6 2 6" xfId="40186" xr:uid="{00000000-0005-0000-0000-0000F59C0000}"/>
    <cellStyle name="Normal 5 27 4 6 2 7" xfId="40187" xr:uid="{00000000-0005-0000-0000-0000F69C0000}"/>
    <cellStyle name="Normal 5 27 4 6 2 8" xfId="40188" xr:uid="{00000000-0005-0000-0000-0000F79C0000}"/>
    <cellStyle name="Normal 5 27 4 6 3" xfId="40189" xr:uid="{00000000-0005-0000-0000-0000F89C0000}"/>
    <cellStyle name="Normal 5 27 4 6 3 2" xfId="40190" xr:uid="{00000000-0005-0000-0000-0000F99C0000}"/>
    <cellStyle name="Normal 5 27 4 6 3 3" xfId="40191" xr:uid="{00000000-0005-0000-0000-0000FA9C0000}"/>
    <cellStyle name="Normal 5 27 4 6 3 4" xfId="40192" xr:uid="{00000000-0005-0000-0000-0000FB9C0000}"/>
    <cellStyle name="Normal 5 27 4 6 3 5" xfId="40193" xr:uid="{00000000-0005-0000-0000-0000FC9C0000}"/>
    <cellStyle name="Normal 5 27 4 6 3 6" xfId="40194" xr:uid="{00000000-0005-0000-0000-0000FD9C0000}"/>
    <cellStyle name="Normal 5 27 4 6 3 7" xfId="40195" xr:uid="{00000000-0005-0000-0000-0000FE9C0000}"/>
    <cellStyle name="Normal 5 27 4 6 3 8" xfId="40196" xr:uid="{00000000-0005-0000-0000-0000FF9C0000}"/>
    <cellStyle name="Normal 5 27 4 6 4" xfId="40197" xr:uid="{00000000-0005-0000-0000-0000009D0000}"/>
    <cellStyle name="Normal 5 27 4 6 4 2" xfId="40198" xr:uid="{00000000-0005-0000-0000-0000019D0000}"/>
    <cellStyle name="Normal 5 27 4 6 4 3" xfId="40199" xr:uid="{00000000-0005-0000-0000-0000029D0000}"/>
    <cellStyle name="Normal 5 27 4 6 4 4" xfId="40200" xr:uid="{00000000-0005-0000-0000-0000039D0000}"/>
    <cellStyle name="Normal 5 27 4 6 4 5" xfId="40201" xr:uid="{00000000-0005-0000-0000-0000049D0000}"/>
    <cellStyle name="Normal 5 27 4 6 4 6" xfId="40202" xr:uid="{00000000-0005-0000-0000-0000059D0000}"/>
    <cellStyle name="Normal 5 27 4 6 4 7" xfId="40203" xr:uid="{00000000-0005-0000-0000-0000069D0000}"/>
    <cellStyle name="Normal 5 27 4 6 4 8" xfId="40204" xr:uid="{00000000-0005-0000-0000-0000079D0000}"/>
    <cellStyle name="Normal 5 27 4 6 5" xfId="40205" xr:uid="{00000000-0005-0000-0000-0000089D0000}"/>
    <cellStyle name="Normal 5 27 4 6 5 2" xfId="40206" xr:uid="{00000000-0005-0000-0000-0000099D0000}"/>
    <cellStyle name="Normal 5 27 4 6 5 3" xfId="40207" xr:uid="{00000000-0005-0000-0000-00000A9D0000}"/>
    <cellStyle name="Normal 5 27 4 6 5 4" xfId="40208" xr:uid="{00000000-0005-0000-0000-00000B9D0000}"/>
    <cellStyle name="Normal 5 27 4 6 5 5" xfId="40209" xr:uid="{00000000-0005-0000-0000-00000C9D0000}"/>
    <cellStyle name="Normal 5 27 4 6 5 6" xfId="40210" xr:uid="{00000000-0005-0000-0000-00000D9D0000}"/>
    <cellStyle name="Normal 5 27 4 6 5 7" xfId="40211" xr:uid="{00000000-0005-0000-0000-00000E9D0000}"/>
    <cellStyle name="Normal 5 27 4 6 5 8" xfId="40212" xr:uid="{00000000-0005-0000-0000-00000F9D0000}"/>
    <cellStyle name="Normal 5 27 4 6 6" xfId="40213" xr:uid="{00000000-0005-0000-0000-0000109D0000}"/>
    <cellStyle name="Normal 5 27 4 6 7" xfId="40214" xr:uid="{00000000-0005-0000-0000-0000119D0000}"/>
    <cellStyle name="Normal 5 27 4 6 8" xfId="40215" xr:uid="{00000000-0005-0000-0000-0000129D0000}"/>
    <cellStyle name="Normal 5 27 4 6 9" xfId="40216" xr:uid="{00000000-0005-0000-0000-0000139D0000}"/>
    <cellStyle name="Normal 5 27 4 7" xfId="40217" xr:uid="{00000000-0005-0000-0000-0000149D0000}"/>
    <cellStyle name="Normal 5 27 4 7 10" xfId="40218" xr:uid="{00000000-0005-0000-0000-0000159D0000}"/>
    <cellStyle name="Normal 5 27 4 7 11" xfId="40219" xr:uid="{00000000-0005-0000-0000-0000169D0000}"/>
    <cellStyle name="Normal 5 27 4 7 12" xfId="40220" xr:uid="{00000000-0005-0000-0000-0000179D0000}"/>
    <cellStyle name="Normal 5 27 4 7 2" xfId="40221" xr:uid="{00000000-0005-0000-0000-0000189D0000}"/>
    <cellStyle name="Normal 5 27 4 7 2 2" xfId="40222" xr:uid="{00000000-0005-0000-0000-0000199D0000}"/>
    <cellStyle name="Normal 5 27 4 7 2 3" xfId="40223" xr:uid="{00000000-0005-0000-0000-00001A9D0000}"/>
    <cellStyle name="Normal 5 27 4 7 2 4" xfId="40224" xr:uid="{00000000-0005-0000-0000-00001B9D0000}"/>
    <cellStyle name="Normal 5 27 4 7 2 5" xfId="40225" xr:uid="{00000000-0005-0000-0000-00001C9D0000}"/>
    <cellStyle name="Normal 5 27 4 7 2 6" xfId="40226" xr:uid="{00000000-0005-0000-0000-00001D9D0000}"/>
    <cellStyle name="Normal 5 27 4 7 2 7" xfId="40227" xr:uid="{00000000-0005-0000-0000-00001E9D0000}"/>
    <cellStyle name="Normal 5 27 4 7 2 8" xfId="40228" xr:uid="{00000000-0005-0000-0000-00001F9D0000}"/>
    <cellStyle name="Normal 5 27 4 7 3" xfId="40229" xr:uid="{00000000-0005-0000-0000-0000209D0000}"/>
    <cellStyle name="Normal 5 27 4 7 3 2" xfId="40230" xr:uid="{00000000-0005-0000-0000-0000219D0000}"/>
    <cellStyle name="Normal 5 27 4 7 3 3" xfId="40231" xr:uid="{00000000-0005-0000-0000-0000229D0000}"/>
    <cellStyle name="Normal 5 27 4 7 3 4" xfId="40232" xr:uid="{00000000-0005-0000-0000-0000239D0000}"/>
    <cellStyle name="Normal 5 27 4 7 3 5" xfId="40233" xr:uid="{00000000-0005-0000-0000-0000249D0000}"/>
    <cellStyle name="Normal 5 27 4 7 3 6" xfId="40234" xr:uid="{00000000-0005-0000-0000-0000259D0000}"/>
    <cellStyle name="Normal 5 27 4 7 3 7" xfId="40235" xr:uid="{00000000-0005-0000-0000-0000269D0000}"/>
    <cellStyle name="Normal 5 27 4 7 3 8" xfId="40236" xr:uid="{00000000-0005-0000-0000-0000279D0000}"/>
    <cellStyle name="Normal 5 27 4 7 4" xfId="40237" xr:uid="{00000000-0005-0000-0000-0000289D0000}"/>
    <cellStyle name="Normal 5 27 4 7 4 2" xfId="40238" xr:uid="{00000000-0005-0000-0000-0000299D0000}"/>
    <cellStyle name="Normal 5 27 4 7 4 3" xfId="40239" xr:uid="{00000000-0005-0000-0000-00002A9D0000}"/>
    <cellStyle name="Normal 5 27 4 7 4 4" xfId="40240" xr:uid="{00000000-0005-0000-0000-00002B9D0000}"/>
    <cellStyle name="Normal 5 27 4 7 4 5" xfId="40241" xr:uid="{00000000-0005-0000-0000-00002C9D0000}"/>
    <cellStyle name="Normal 5 27 4 7 4 6" xfId="40242" xr:uid="{00000000-0005-0000-0000-00002D9D0000}"/>
    <cellStyle name="Normal 5 27 4 7 4 7" xfId="40243" xr:uid="{00000000-0005-0000-0000-00002E9D0000}"/>
    <cellStyle name="Normal 5 27 4 7 4 8" xfId="40244" xr:uid="{00000000-0005-0000-0000-00002F9D0000}"/>
    <cellStyle name="Normal 5 27 4 7 5" xfId="40245" xr:uid="{00000000-0005-0000-0000-0000309D0000}"/>
    <cellStyle name="Normal 5 27 4 7 5 2" xfId="40246" xr:uid="{00000000-0005-0000-0000-0000319D0000}"/>
    <cellStyle name="Normal 5 27 4 7 5 3" xfId="40247" xr:uid="{00000000-0005-0000-0000-0000329D0000}"/>
    <cellStyle name="Normal 5 27 4 7 5 4" xfId="40248" xr:uid="{00000000-0005-0000-0000-0000339D0000}"/>
    <cellStyle name="Normal 5 27 4 7 5 5" xfId="40249" xr:uid="{00000000-0005-0000-0000-0000349D0000}"/>
    <cellStyle name="Normal 5 27 4 7 5 6" xfId="40250" xr:uid="{00000000-0005-0000-0000-0000359D0000}"/>
    <cellStyle name="Normal 5 27 4 7 5 7" xfId="40251" xr:uid="{00000000-0005-0000-0000-0000369D0000}"/>
    <cellStyle name="Normal 5 27 4 7 5 8" xfId="40252" xr:uid="{00000000-0005-0000-0000-0000379D0000}"/>
    <cellStyle name="Normal 5 27 4 7 6" xfId="40253" xr:uid="{00000000-0005-0000-0000-0000389D0000}"/>
    <cellStyle name="Normal 5 27 4 7 7" xfId="40254" xr:uid="{00000000-0005-0000-0000-0000399D0000}"/>
    <cellStyle name="Normal 5 27 4 7 8" xfId="40255" xr:uid="{00000000-0005-0000-0000-00003A9D0000}"/>
    <cellStyle name="Normal 5 27 4 7 9" xfId="40256" xr:uid="{00000000-0005-0000-0000-00003B9D0000}"/>
    <cellStyle name="Normal 5 27 4 8" xfId="40257" xr:uid="{00000000-0005-0000-0000-00003C9D0000}"/>
    <cellStyle name="Normal 5 27 4 8 10" xfId="40258" xr:uid="{00000000-0005-0000-0000-00003D9D0000}"/>
    <cellStyle name="Normal 5 27 4 8 11" xfId="40259" xr:uid="{00000000-0005-0000-0000-00003E9D0000}"/>
    <cellStyle name="Normal 5 27 4 8 12" xfId="40260" xr:uid="{00000000-0005-0000-0000-00003F9D0000}"/>
    <cellStyle name="Normal 5 27 4 8 2" xfId="40261" xr:uid="{00000000-0005-0000-0000-0000409D0000}"/>
    <cellStyle name="Normal 5 27 4 8 2 2" xfId="40262" xr:uid="{00000000-0005-0000-0000-0000419D0000}"/>
    <cellStyle name="Normal 5 27 4 8 2 3" xfId="40263" xr:uid="{00000000-0005-0000-0000-0000429D0000}"/>
    <cellStyle name="Normal 5 27 4 8 2 4" xfId="40264" xr:uid="{00000000-0005-0000-0000-0000439D0000}"/>
    <cellStyle name="Normal 5 27 4 8 2 5" xfId="40265" xr:uid="{00000000-0005-0000-0000-0000449D0000}"/>
    <cellStyle name="Normal 5 27 4 8 2 6" xfId="40266" xr:uid="{00000000-0005-0000-0000-0000459D0000}"/>
    <cellStyle name="Normal 5 27 4 8 2 7" xfId="40267" xr:uid="{00000000-0005-0000-0000-0000469D0000}"/>
    <cellStyle name="Normal 5 27 4 8 2 8" xfId="40268" xr:uid="{00000000-0005-0000-0000-0000479D0000}"/>
    <cellStyle name="Normal 5 27 4 8 3" xfId="40269" xr:uid="{00000000-0005-0000-0000-0000489D0000}"/>
    <cellStyle name="Normal 5 27 4 8 3 2" xfId="40270" xr:uid="{00000000-0005-0000-0000-0000499D0000}"/>
    <cellStyle name="Normal 5 27 4 8 3 3" xfId="40271" xr:uid="{00000000-0005-0000-0000-00004A9D0000}"/>
    <cellStyle name="Normal 5 27 4 8 3 4" xfId="40272" xr:uid="{00000000-0005-0000-0000-00004B9D0000}"/>
    <cellStyle name="Normal 5 27 4 8 3 5" xfId="40273" xr:uid="{00000000-0005-0000-0000-00004C9D0000}"/>
    <cellStyle name="Normal 5 27 4 8 3 6" xfId="40274" xr:uid="{00000000-0005-0000-0000-00004D9D0000}"/>
    <cellStyle name="Normal 5 27 4 8 3 7" xfId="40275" xr:uid="{00000000-0005-0000-0000-00004E9D0000}"/>
    <cellStyle name="Normal 5 27 4 8 3 8" xfId="40276" xr:uid="{00000000-0005-0000-0000-00004F9D0000}"/>
    <cellStyle name="Normal 5 27 4 8 4" xfId="40277" xr:uid="{00000000-0005-0000-0000-0000509D0000}"/>
    <cellStyle name="Normal 5 27 4 8 4 2" xfId="40278" xr:uid="{00000000-0005-0000-0000-0000519D0000}"/>
    <cellStyle name="Normal 5 27 4 8 4 3" xfId="40279" xr:uid="{00000000-0005-0000-0000-0000529D0000}"/>
    <cellStyle name="Normal 5 27 4 8 4 4" xfId="40280" xr:uid="{00000000-0005-0000-0000-0000539D0000}"/>
    <cellStyle name="Normal 5 27 4 8 4 5" xfId="40281" xr:uid="{00000000-0005-0000-0000-0000549D0000}"/>
    <cellStyle name="Normal 5 27 4 8 4 6" xfId="40282" xr:uid="{00000000-0005-0000-0000-0000559D0000}"/>
    <cellStyle name="Normal 5 27 4 8 4 7" xfId="40283" xr:uid="{00000000-0005-0000-0000-0000569D0000}"/>
    <cellStyle name="Normal 5 27 4 8 4 8" xfId="40284" xr:uid="{00000000-0005-0000-0000-0000579D0000}"/>
    <cellStyle name="Normal 5 27 4 8 5" xfId="40285" xr:uid="{00000000-0005-0000-0000-0000589D0000}"/>
    <cellStyle name="Normal 5 27 4 8 5 2" xfId="40286" xr:uid="{00000000-0005-0000-0000-0000599D0000}"/>
    <cellStyle name="Normal 5 27 4 8 5 3" xfId="40287" xr:uid="{00000000-0005-0000-0000-00005A9D0000}"/>
    <cellStyle name="Normal 5 27 4 8 5 4" xfId="40288" xr:uid="{00000000-0005-0000-0000-00005B9D0000}"/>
    <cellStyle name="Normal 5 27 4 8 5 5" xfId="40289" xr:uid="{00000000-0005-0000-0000-00005C9D0000}"/>
    <cellStyle name="Normal 5 27 4 8 5 6" xfId="40290" xr:uid="{00000000-0005-0000-0000-00005D9D0000}"/>
    <cellStyle name="Normal 5 27 4 8 5 7" xfId="40291" xr:uid="{00000000-0005-0000-0000-00005E9D0000}"/>
    <cellStyle name="Normal 5 27 4 8 5 8" xfId="40292" xr:uid="{00000000-0005-0000-0000-00005F9D0000}"/>
    <cellStyle name="Normal 5 27 4 8 6" xfId="40293" xr:uid="{00000000-0005-0000-0000-0000609D0000}"/>
    <cellStyle name="Normal 5 27 4 8 7" xfId="40294" xr:uid="{00000000-0005-0000-0000-0000619D0000}"/>
    <cellStyle name="Normal 5 27 4 8 8" xfId="40295" xr:uid="{00000000-0005-0000-0000-0000629D0000}"/>
    <cellStyle name="Normal 5 27 4 8 9" xfId="40296" xr:uid="{00000000-0005-0000-0000-0000639D0000}"/>
    <cellStyle name="Normal 5 27 4 9" xfId="40297" xr:uid="{00000000-0005-0000-0000-0000649D0000}"/>
    <cellStyle name="Normal 5 27 4 9 10" xfId="40298" xr:uid="{00000000-0005-0000-0000-0000659D0000}"/>
    <cellStyle name="Normal 5 27 4 9 11" xfId="40299" xr:uid="{00000000-0005-0000-0000-0000669D0000}"/>
    <cellStyle name="Normal 5 27 4 9 12" xfId="40300" xr:uid="{00000000-0005-0000-0000-0000679D0000}"/>
    <cellStyle name="Normal 5 27 4 9 2" xfId="40301" xr:uid="{00000000-0005-0000-0000-0000689D0000}"/>
    <cellStyle name="Normal 5 27 4 9 2 2" xfId="40302" xr:uid="{00000000-0005-0000-0000-0000699D0000}"/>
    <cellStyle name="Normal 5 27 4 9 2 3" xfId="40303" xr:uid="{00000000-0005-0000-0000-00006A9D0000}"/>
    <cellStyle name="Normal 5 27 4 9 2 4" xfId="40304" xr:uid="{00000000-0005-0000-0000-00006B9D0000}"/>
    <cellStyle name="Normal 5 27 4 9 2 5" xfId="40305" xr:uid="{00000000-0005-0000-0000-00006C9D0000}"/>
    <cellStyle name="Normal 5 27 4 9 2 6" xfId="40306" xr:uid="{00000000-0005-0000-0000-00006D9D0000}"/>
    <cellStyle name="Normal 5 27 4 9 2 7" xfId="40307" xr:uid="{00000000-0005-0000-0000-00006E9D0000}"/>
    <cellStyle name="Normal 5 27 4 9 2 8" xfId="40308" xr:uid="{00000000-0005-0000-0000-00006F9D0000}"/>
    <cellStyle name="Normal 5 27 4 9 3" xfId="40309" xr:uid="{00000000-0005-0000-0000-0000709D0000}"/>
    <cellStyle name="Normal 5 27 4 9 3 2" xfId="40310" xr:uid="{00000000-0005-0000-0000-0000719D0000}"/>
    <cellStyle name="Normal 5 27 4 9 3 3" xfId="40311" xr:uid="{00000000-0005-0000-0000-0000729D0000}"/>
    <cellStyle name="Normal 5 27 4 9 3 4" xfId="40312" xr:uid="{00000000-0005-0000-0000-0000739D0000}"/>
    <cellStyle name="Normal 5 27 4 9 3 5" xfId="40313" xr:uid="{00000000-0005-0000-0000-0000749D0000}"/>
    <cellStyle name="Normal 5 27 4 9 3 6" xfId="40314" xr:uid="{00000000-0005-0000-0000-0000759D0000}"/>
    <cellStyle name="Normal 5 27 4 9 3 7" xfId="40315" xr:uid="{00000000-0005-0000-0000-0000769D0000}"/>
    <cellStyle name="Normal 5 27 4 9 3 8" xfId="40316" xr:uid="{00000000-0005-0000-0000-0000779D0000}"/>
    <cellStyle name="Normal 5 27 4 9 4" xfId="40317" xr:uid="{00000000-0005-0000-0000-0000789D0000}"/>
    <cellStyle name="Normal 5 27 4 9 4 2" xfId="40318" xr:uid="{00000000-0005-0000-0000-0000799D0000}"/>
    <cellStyle name="Normal 5 27 4 9 4 3" xfId="40319" xr:uid="{00000000-0005-0000-0000-00007A9D0000}"/>
    <cellStyle name="Normal 5 27 4 9 4 4" xfId="40320" xr:uid="{00000000-0005-0000-0000-00007B9D0000}"/>
    <cellStyle name="Normal 5 27 4 9 4 5" xfId="40321" xr:uid="{00000000-0005-0000-0000-00007C9D0000}"/>
    <cellStyle name="Normal 5 27 4 9 4 6" xfId="40322" xr:uid="{00000000-0005-0000-0000-00007D9D0000}"/>
    <cellStyle name="Normal 5 27 4 9 4 7" xfId="40323" xr:uid="{00000000-0005-0000-0000-00007E9D0000}"/>
    <cellStyle name="Normal 5 27 4 9 4 8" xfId="40324" xr:uid="{00000000-0005-0000-0000-00007F9D0000}"/>
    <cellStyle name="Normal 5 27 4 9 5" xfId="40325" xr:uid="{00000000-0005-0000-0000-0000809D0000}"/>
    <cellStyle name="Normal 5 27 4 9 5 2" xfId="40326" xr:uid="{00000000-0005-0000-0000-0000819D0000}"/>
    <cellStyle name="Normal 5 27 4 9 5 3" xfId="40327" xr:uid="{00000000-0005-0000-0000-0000829D0000}"/>
    <cellStyle name="Normal 5 27 4 9 5 4" xfId="40328" xr:uid="{00000000-0005-0000-0000-0000839D0000}"/>
    <cellStyle name="Normal 5 27 4 9 5 5" xfId="40329" xr:uid="{00000000-0005-0000-0000-0000849D0000}"/>
    <cellStyle name="Normal 5 27 4 9 5 6" xfId="40330" xr:uid="{00000000-0005-0000-0000-0000859D0000}"/>
    <cellStyle name="Normal 5 27 4 9 5 7" xfId="40331" xr:uid="{00000000-0005-0000-0000-0000869D0000}"/>
    <cellStyle name="Normal 5 27 4 9 5 8" xfId="40332" xr:uid="{00000000-0005-0000-0000-0000879D0000}"/>
    <cellStyle name="Normal 5 27 4 9 6" xfId="40333" xr:uid="{00000000-0005-0000-0000-0000889D0000}"/>
    <cellStyle name="Normal 5 27 4 9 7" xfId="40334" xr:uid="{00000000-0005-0000-0000-0000899D0000}"/>
    <cellStyle name="Normal 5 27 4 9 8" xfId="40335" xr:uid="{00000000-0005-0000-0000-00008A9D0000}"/>
    <cellStyle name="Normal 5 27 4 9 9" xfId="40336" xr:uid="{00000000-0005-0000-0000-00008B9D0000}"/>
    <cellStyle name="Normal 5 27 5" xfId="40337" xr:uid="{00000000-0005-0000-0000-00008C9D0000}"/>
    <cellStyle name="Normal 5 27 5 10" xfId="40338" xr:uid="{00000000-0005-0000-0000-00008D9D0000}"/>
    <cellStyle name="Normal 5 27 5 11" xfId="40339" xr:uid="{00000000-0005-0000-0000-00008E9D0000}"/>
    <cellStyle name="Normal 5 27 5 12" xfId="40340" xr:uid="{00000000-0005-0000-0000-00008F9D0000}"/>
    <cellStyle name="Normal 5 27 5 2" xfId="40341" xr:uid="{00000000-0005-0000-0000-0000909D0000}"/>
    <cellStyle name="Normal 5 27 5 2 2" xfId="40342" xr:uid="{00000000-0005-0000-0000-0000919D0000}"/>
    <cellStyle name="Normal 5 27 5 2 3" xfId="40343" xr:uid="{00000000-0005-0000-0000-0000929D0000}"/>
    <cellStyle name="Normal 5 27 5 2 4" xfId="40344" xr:uid="{00000000-0005-0000-0000-0000939D0000}"/>
    <cellStyle name="Normal 5 27 5 2 5" xfId="40345" xr:uid="{00000000-0005-0000-0000-0000949D0000}"/>
    <cellStyle name="Normal 5 27 5 2 6" xfId="40346" xr:uid="{00000000-0005-0000-0000-0000959D0000}"/>
    <cellStyle name="Normal 5 27 5 2 7" xfId="40347" xr:uid="{00000000-0005-0000-0000-0000969D0000}"/>
    <cellStyle name="Normal 5 27 5 2 8" xfId="40348" xr:uid="{00000000-0005-0000-0000-0000979D0000}"/>
    <cellStyle name="Normal 5 27 5 3" xfId="40349" xr:uid="{00000000-0005-0000-0000-0000989D0000}"/>
    <cellStyle name="Normal 5 27 5 3 2" xfId="40350" xr:uid="{00000000-0005-0000-0000-0000999D0000}"/>
    <cellStyle name="Normal 5 27 5 3 3" xfId="40351" xr:uid="{00000000-0005-0000-0000-00009A9D0000}"/>
    <cellStyle name="Normal 5 27 5 3 4" xfId="40352" xr:uid="{00000000-0005-0000-0000-00009B9D0000}"/>
    <cellStyle name="Normal 5 27 5 3 5" xfId="40353" xr:uid="{00000000-0005-0000-0000-00009C9D0000}"/>
    <cellStyle name="Normal 5 27 5 3 6" xfId="40354" xr:uid="{00000000-0005-0000-0000-00009D9D0000}"/>
    <cellStyle name="Normal 5 27 5 3 7" xfId="40355" xr:uid="{00000000-0005-0000-0000-00009E9D0000}"/>
    <cellStyle name="Normal 5 27 5 3 8" xfId="40356" xr:uid="{00000000-0005-0000-0000-00009F9D0000}"/>
    <cellStyle name="Normal 5 27 5 4" xfId="40357" xr:uid="{00000000-0005-0000-0000-0000A09D0000}"/>
    <cellStyle name="Normal 5 27 5 4 2" xfId="40358" xr:uid="{00000000-0005-0000-0000-0000A19D0000}"/>
    <cellStyle name="Normal 5 27 5 4 3" xfId="40359" xr:uid="{00000000-0005-0000-0000-0000A29D0000}"/>
    <cellStyle name="Normal 5 27 5 4 4" xfId="40360" xr:uid="{00000000-0005-0000-0000-0000A39D0000}"/>
    <cellStyle name="Normal 5 27 5 4 5" xfId="40361" xr:uid="{00000000-0005-0000-0000-0000A49D0000}"/>
    <cellStyle name="Normal 5 27 5 4 6" xfId="40362" xr:uid="{00000000-0005-0000-0000-0000A59D0000}"/>
    <cellStyle name="Normal 5 27 5 4 7" xfId="40363" xr:uid="{00000000-0005-0000-0000-0000A69D0000}"/>
    <cellStyle name="Normal 5 27 5 4 8" xfId="40364" xr:uid="{00000000-0005-0000-0000-0000A79D0000}"/>
    <cellStyle name="Normal 5 27 5 5" xfId="40365" xr:uid="{00000000-0005-0000-0000-0000A89D0000}"/>
    <cellStyle name="Normal 5 27 5 5 2" xfId="40366" xr:uid="{00000000-0005-0000-0000-0000A99D0000}"/>
    <cellStyle name="Normal 5 27 5 5 3" xfId="40367" xr:uid="{00000000-0005-0000-0000-0000AA9D0000}"/>
    <cellStyle name="Normal 5 27 5 5 4" xfId="40368" xr:uid="{00000000-0005-0000-0000-0000AB9D0000}"/>
    <cellStyle name="Normal 5 27 5 5 5" xfId="40369" xr:uid="{00000000-0005-0000-0000-0000AC9D0000}"/>
    <cellStyle name="Normal 5 27 5 5 6" xfId="40370" xr:uid="{00000000-0005-0000-0000-0000AD9D0000}"/>
    <cellStyle name="Normal 5 27 5 5 7" xfId="40371" xr:uid="{00000000-0005-0000-0000-0000AE9D0000}"/>
    <cellStyle name="Normal 5 27 5 5 8" xfId="40372" xr:uid="{00000000-0005-0000-0000-0000AF9D0000}"/>
    <cellStyle name="Normal 5 27 5 6" xfId="40373" xr:uid="{00000000-0005-0000-0000-0000B09D0000}"/>
    <cellStyle name="Normal 5 27 5 7" xfId="40374" xr:uid="{00000000-0005-0000-0000-0000B19D0000}"/>
    <cellStyle name="Normal 5 27 5 8" xfId="40375" xr:uid="{00000000-0005-0000-0000-0000B29D0000}"/>
    <cellStyle name="Normal 5 27 5 9" xfId="40376" xr:uid="{00000000-0005-0000-0000-0000B39D0000}"/>
    <cellStyle name="Normal 5 27 6" xfId="40377" xr:uid="{00000000-0005-0000-0000-0000B49D0000}"/>
    <cellStyle name="Normal 5 27 6 10" xfId="40378" xr:uid="{00000000-0005-0000-0000-0000B59D0000}"/>
    <cellStyle name="Normal 5 27 6 11" xfId="40379" xr:uid="{00000000-0005-0000-0000-0000B69D0000}"/>
    <cellStyle name="Normal 5 27 6 12" xfId="40380" xr:uid="{00000000-0005-0000-0000-0000B79D0000}"/>
    <cellStyle name="Normal 5 27 6 2" xfId="40381" xr:uid="{00000000-0005-0000-0000-0000B89D0000}"/>
    <cellStyle name="Normal 5 27 6 2 2" xfId="40382" xr:uid="{00000000-0005-0000-0000-0000B99D0000}"/>
    <cellStyle name="Normal 5 27 6 2 3" xfId="40383" xr:uid="{00000000-0005-0000-0000-0000BA9D0000}"/>
    <cellStyle name="Normal 5 27 6 2 4" xfId="40384" xr:uid="{00000000-0005-0000-0000-0000BB9D0000}"/>
    <cellStyle name="Normal 5 27 6 2 5" xfId="40385" xr:uid="{00000000-0005-0000-0000-0000BC9D0000}"/>
    <cellStyle name="Normal 5 27 6 2 6" xfId="40386" xr:uid="{00000000-0005-0000-0000-0000BD9D0000}"/>
    <cellStyle name="Normal 5 27 6 2 7" xfId="40387" xr:uid="{00000000-0005-0000-0000-0000BE9D0000}"/>
    <cellStyle name="Normal 5 27 6 2 8" xfId="40388" xr:uid="{00000000-0005-0000-0000-0000BF9D0000}"/>
    <cellStyle name="Normal 5 27 6 3" xfId="40389" xr:uid="{00000000-0005-0000-0000-0000C09D0000}"/>
    <cellStyle name="Normal 5 27 6 3 2" xfId="40390" xr:uid="{00000000-0005-0000-0000-0000C19D0000}"/>
    <cellStyle name="Normal 5 27 6 3 3" xfId="40391" xr:uid="{00000000-0005-0000-0000-0000C29D0000}"/>
    <cellStyle name="Normal 5 27 6 3 4" xfId="40392" xr:uid="{00000000-0005-0000-0000-0000C39D0000}"/>
    <cellStyle name="Normal 5 27 6 3 5" xfId="40393" xr:uid="{00000000-0005-0000-0000-0000C49D0000}"/>
    <cellStyle name="Normal 5 27 6 3 6" xfId="40394" xr:uid="{00000000-0005-0000-0000-0000C59D0000}"/>
    <cellStyle name="Normal 5 27 6 3 7" xfId="40395" xr:uid="{00000000-0005-0000-0000-0000C69D0000}"/>
    <cellStyle name="Normal 5 27 6 3 8" xfId="40396" xr:uid="{00000000-0005-0000-0000-0000C79D0000}"/>
    <cellStyle name="Normal 5 27 6 4" xfId="40397" xr:uid="{00000000-0005-0000-0000-0000C89D0000}"/>
    <cellStyle name="Normal 5 27 6 4 2" xfId="40398" xr:uid="{00000000-0005-0000-0000-0000C99D0000}"/>
    <cellStyle name="Normal 5 27 6 4 3" xfId="40399" xr:uid="{00000000-0005-0000-0000-0000CA9D0000}"/>
    <cellStyle name="Normal 5 27 6 4 4" xfId="40400" xr:uid="{00000000-0005-0000-0000-0000CB9D0000}"/>
    <cellStyle name="Normal 5 27 6 4 5" xfId="40401" xr:uid="{00000000-0005-0000-0000-0000CC9D0000}"/>
    <cellStyle name="Normal 5 27 6 4 6" xfId="40402" xr:uid="{00000000-0005-0000-0000-0000CD9D0000}"/>
    <cellStyle name="Normal 5 27 6 4 7" xfId="40403" xr:uid="{00000000-0005-0000-0000-0000CE9D0000}"/>
    <cellStyle name="Normal 5 27 6 4 8" xfId="40404" xr:uid="{00000000-0005-0000-0000-0000CF9D0000}"/>
    <cellStyle name="Normal 5 27 6 5" xfId="40405" xr:uid="{00000000-0005-0000-0000-0000D09D0000}"/>
    <cellStyle name="Normal 5 27 6 5 2" xfId="40406" xr:uid="{00000000-0005-0000-0000-0000D19D0000}"/>
    <cellStyle name="Normal 5 27 6 5 3" xfId="40407" xr:uid="{00000000-0005-0000-0000-0000D29D0000}"/>
    <cellStyle name="Normal 5 27 6 5 4" xfId="40408" xr:uid="{00000000-0005-0000-0000-0000D39D0000}"/>
    <cellStyle name="Normal 5 27 6 5 5" xfId="40409" xr:uid="{00000000-0005-0000-0000-0000D49D0000}"/>
    <cellStyle name="Normal 5 27 6 5 6" xfId="40410" xr:uid="{00000000-0005-0000-0000-0000D59D0000}"/>
    <cellStyle name="Normal 5 27 6 5 7" xfId="40411" xr:uid="{00000000-0005-0000-0000-0000D69D0000}"/>
    <cellStyle name="Normal 5 27 6 5 8" xfId="40412" xr:uid="{00000000-0005-0000-0000-0000D79D0000}"/>
    <cellStyle name="Normal 5 27 6 6" xfId="40413" xr:uid="{00000000-0005-0000-0000-0000D89D0000}"/>
    <cellStyle name="Normal 5 27 6 7" xfId="40414" xr:uid="{00000000-0005-0000-0000-0000D99D0000}"/>
    <cellStyle name="Normal 5 27 6 8" xfId="40415" xr:uid="{00000000-0005-0000-0000-0000DA9D0000}"/>
    <cellStyle name="Normal 5 27 6 9" xfId="40416" xr:uid="{00000000-0005-0000-0000-0000DB9D0000}"/>
    <cellStyle name="Normal 5 27 7" xfId="40417" xr:uid="{00000000-0005-0000-0000-0000DC9D0000}"/>
    <cellStyle name="Normal 5 27 7 10" xfId="40418" xr:uid="{00000000-0005-0000-0000-0000DD9D0000}"/>
    <cellStyle name="Normal 5 27 7 11" xfId="40419" xr:uid="{00000000-0005-0000-0000-0000DE9D0000}"/>
    <cellStyle name="Normal 5 27 7 12" xfId="40420" xr:uid="{00000000-0005-0000-0000-0000DF9D0000}"/>
    <cellStyle name="Normal 5 27 7 2" xfId="40421" xr:uid="{00000000-0005-0000-0000-0000E09D0000}"/>
    <cellStyle name="Normal 5 27 7 2 2" xfId="40422" xr:uid="{00000000-0005-0000-0000-0000E19D0000}"/>
    <cellStyle name="Normal 5 27 7 2 3" xfId="40423" xr:uid="{00000000-0005-0000-0000-0000E29D0000}"/>
    <cellStyle name="Normal 5 27 7 2 4" xfId="40424" xr:uid="{00000000-0005-0000-0000-0000E39D0000}"/>
    <cellStyle name="Normal 5 27 7 2 5" xfId="40425" xr:uid="{00000000-0005-0000-0000-0000E49D0000}"/>
    <cellStyle name="Normal 5 27 7 2 6" xfId="40426" xr:uid="{00000000-0005-0000-0000-0000E59D0000}"/>
    <cellStyle name="Normal 5 27 7 2 7" xfId="40427" xr:uid="{00000000-0005-0000-0000-0000E69D0000}"/>
    <cellStyle name="Normal 5 27 7 2 8" xfId="40428" xr:uid="{00000000-0005-0000-0000-0000E79D0000}"/>
    <cellStyle name="Normal 5 27 7 3" xfId="40429" xr:uid="{00000000-0005-0000-0000-0000E89D0000}"/>
    <cellStyle name="Normal 5 27 7 3 2" xfId="40430" xr:uid="{00000000-0005-0000-0000-0000E99D0000}"/>
    <cellStyle name="Normal 5 27 7 3 3" xfId="40431" xr:uid="{00000000-0005-0000-0000-0000EA9D0000}"/>
    <cellStyle name="Normal 5 27 7 3 4" xfId="40432" xr:uid="{00000000-0005-0000-0000-0000EB9D0000}"/>
    <cellStyle name="Normal 5 27 7 3 5" xfId="40433" xr:uid="{00000000-0005-0000-0000-0000EC9D0000}"/>
    <cellStyle name="Normal 5 27 7 3 6" xfId="40434" xr:uid="{00000000-0005-0000-0000-0000ED9D0000}"/>
    <cellStyle name="Normal 5 27 7 3 7" xfId="40435" xr:uid="{00000000-0005-0000-0000-0000EE9D0000}"/>
    <cellStyle name="Normal 5 27 7 3 8" xfId="40436" xr:uid="{00000000-0005-0000-0000-0000EF9D0000}"/>
    <cellStyle name="Normal 5 27 7 4" xfId="40437" xr:uid="{00000000-0005-0000-0000-0000F09D0000}"/>
    <cellStyle name="Normal 5 27 7 4 2" xfId="40438" xr:uid="{00000000-0005-0000-0000-0000F19D0000}"/>
    <cellStyle name="Normal 5 27 7 4 3" xfId="40439" xr:uid="{00000000-0005-0000-0000-0000F29D0000}"/>
    <cellStyle name="Normal 5 27 7 4 4" xfId="40440" xr:uid="{00000000-0005-0000-0000-0000F39D0000}"/>
    <cellStyle name="Normal 5 27 7 4 5" xfId="40441" xr:uid="{00000000-0005-0000-0000-0000F49D0000}"/>
    <cellStyle name="Normal 5 27 7 4 6" xfId="40442" xr:uid="{00000000-0005-0000-0000-0000F59D0000}"/>
    <cellStyle name="Normal 5 27 7 4 7" xfId="40443" xr:uid="{00000000-0005-0000-0000-0000F69D0000}"/>
    <cellStyle name="Normal 5 27 7 4 8" xfId="40444" xr:uid="{00000000-0005-0000-0000-0000F79D0000}"/>
    <cellStyle name="Normal 5 27 7 5" xfId="40445" xr:uid="{00000000-0005-0000-0000-0000F89D0000}"/>
    <cellStyle name="Normal 5 27 7 5 2" xfId="40446" xr:uid="{00000000-0005-0000-0000-0000F99D0000}"/>
    <cellStyle name="Normal 5 27 7 5 3" xfId="40447" xr:uid="{00000000-0005-0000-0000-0000FA9D0000}"/>
    <cellStyle name="Normal 5 27 7 5 4" xfId="40448" xr:uid="{00000000-0005-0000-0000-0000FB9D0000}"/>
    <cellStyle name="Normal 5 27 7 5 5" xfId="40449" xr:uid="{00000000-0005-0000-0000-0000FC9D0000}"/>
    <cellStyle name="Normal 5 27 7 5 6" xfId="40450" xr:uid="{00000000-0005-0000-0000-0000FD9D0000}"/>
    <cellStyle name="Normal 5 27 7 5 7" xfId="40451" xr:uid="{00000000-0005-0000-0000-0000FE9D0000}"/>
    <cellStyle name="Normal 5 27 7 5 8" xfId="40452" xr:uid="{00000000-0005-0000-0000-0000FF9D0000}"/>
    <cellStyle name="Normal 5 27 7 6" xfId="40453" xr:uid="{00000000-0005-0000-0000-0000009E0000}"/>
    <cellStyle name="Normal 5 27 7 7" xfId="40454" xr:uid="{00000000-0005-0000-0000-0000019E0000}"/>
    <cellStyle name="Normal 5 27 7 8" xfId="40455" xr:uid="{00000000-0005-0000-0000-0000029E0000}"/>
    <cellStyle name="Normal 5 27 7 9" xfId="40456" xr:uid="{00000000-0005-0000-0000-0000039E0000}"/>
    <cellStyle name="Normal 5 27 8" xfId="40457" xr:uid="{00000000-0005-0000-0000-0000049E0000}"/>
    <cellStyle name="Normal 5 27 8 10" xfId="40458" xr:uid="{00000000-0005-0000-0000-0000059E0000}"/>
    <cellStyle name="Normal 5 27 8 11" xfId="40459" xr:uid="{00000000-0005-0000-0000-0000069E0000}"/>
    <cellStyle name="Normal 5 27 8 12" xfId="40460" xr:uid="{00000000-0005-0000-0000-0000079E0000}"/>
    <cellStyle name="Normal 5 27 8 2" xfId="40461" xr:uid="{00000000-0005-0000-0000-0000089E0000}"/>
    <cellStyle name="Normal 5 27 8 2 2" xfId="40462" xr:uid="{00000000-0005-0000-0000-0000099E0000}"/>
    <cellStyle name="Normal 5 27 8 2 3" xfId="40463" xr:uid="{00000000-0005-0000-0000-00000A9E0000}"/>
    <cellStyle name="Normal 5 27 8 2 4" xfId="40464" xr:uid="{00000000-0005-0000-0000-00000B9E0000}"/>
    <cellStyle name="Normal 5 27 8 2 5" xfId="40465" xr:uid="{00000000-0005-0000-0000-00000C9E0000}"/>
    <cellStyle name="Normal 5 27 8 2 6" xfId="40466" xr:uid="{00000000-0005-0000-0000-00000D9E0000}"/>
    <cellStyle name="Normal 5 27 8 2 7" xfId="40467" xr:uid="{00000000-0005-0000-0000-00000E9E0000}"/>
    <cellStyle name="Normal 5 27 8 2 8" xfId="40468" xr:uid="{00000000-0005-0000-0000-00000F9E0000}"/>
    <cellStyle name="Normal 5 27 8 3" xfId="40469" xr:uid="{00000000-0005-0000-0000-0000109E0000}"/>
    <cellStyle name="Normal 5 27 8 3 2" xfId="40470" xr:uid="{00000000-0005-0000-0000-0000119E0000}"/>
    <cellStyle name="Normal 5 27 8 3 3" xfId="40471" xr:uid="{00000000-0005-0000-0000-0000129E0000}"/>
    <cellStyle name="Normal 5 27 8 3 4" xfId="40472" xr:uid="{00000000-0005-0000-0000-0000139E0000}"/>
    <cellStyle name="Normal 5 27 8 3 5" xfId="40473" xr:uid="{00000000-0005-0000-0000-0000149E0000}"/>
    <cellStyle name="Normal 5 27 8 3 6" xfId="40474" xr:uid="{00000000-0005-0000-0000-0000159E0000}"/>
    <cellStyle name="Normal 5 27 8 3 7" xfId="40475" xr:uid="{00000000-0005-0000-0000-0000169E0000}"/>
    <cellStyle name="Normal 5 27 8 3 8" xfId="40476" xr:uid="{00000000-0005-0000-0000-0000179E0000}"/>
    <cellStyle name="Normal 5 27 8 4" xfId="40477" xr:uid="{00000000-0005-0000-0000-0000189E0000}"/>
    <cellStyle name="Normal 5 27 8 4 2" xfId="40478" xr:uid="{00000000-0005-0000-0000-0000199E0000}"/>
    <cellStyle name="Normal 5 27 8 4 3" xfId="40479" xr:uid="{00000000-0005-0000-0000-00001A9E0000}"/>
    <cellStyle name="Normal 5 27 8 4 4" xfId="40480" xr:uid="{00000000-0005-0000-0000-00001B9E0000}"/>
    <cellStyle name="Normal 5 27 8 4 5" xfId="40481" xr:uid="{00000000-0005-0000-0000-00001C9E0000}"/>
    <cellStyle name="Normal 5 27 8 4 6" xfId="40482" xr:uid="{00000000-0005-0000-0000-00001D9E0000}"/>
    <cellStyle name="Normal 5 27 8 4 7" xfId="40483" xr:uid="{00000000-0005-0000-0000-00001E9E0000}"/>
    <cellStyle name="Normal 5 27 8 4 8" xfId="40484" xr:uid="{00000000-0005-0000-0000-00001F9E0000}"/>
    <cellStyle name="Normal 5 27 8 5" xfId="40485" xr:uid="{00000000-0005-0000-0000-0000209E0000}"/>
    <cellStyle name="Normal 5 27 8 5 2" xfId="40486" xr:uid="{00000000-0005-0000-0000-0000219E0000}"/>
    <cellStyle name="Normal 5 27 8 5 3" xfId="40487" xr:uid="{00000000-0005-0000-0000-0000229E0000}"/>
    <cellStyle name="Normal 5 27 8 5 4" xfId="40488" xr:uid="{00000000-0005-0000-0000-0000239E0000}"/>
    <cellStyle name="Normal 5 27 8 5 5" xfId="40489" xr:uid="{00000000-0005-0000-0000-0000249E0000}"/>
    <cellStyle name="Normal 5 27 8 5 6" xfId="40490" xr:uid="{00000000-0005-0000-0000-0000259E0000}"/>
    <cellStyle name="Normal 5 27 8 5 7" xfId="40491" xr:uid="{00000000-0005-0000-0000-0000269E0000}"/>
    <cellStyle name="Normal 5 27 8 5 8" xfId="40492" xr:uid="{00000000-0005-0000-0000-0000279E0000}"/>
    <cellStyle name="Normal 5 27 8 6" xfId="40493" xr:uid="{00000000-0005-0000-0000-0000289E0000}"/>
    <cellStyle name="Normal 5 27 8 7" xfId="40494" xr:uid="{00000000-0005-0000-0000-0000299E0000}"/>
    <cellStyle name="Normal 5 27 8 8" xfId="40495" xr:uid="{00000000-0005-0000-0000-00002A9E0000}"/>
    <cellStyle name="Normal 5 27 8 9" xfId="40496" xr:uid="{00000000-0005-0000-0000-00002B9E0000}"/>
    <cellStyle name="Normal 5 27 9" xfId="40497" xr:uid="{00000000-0005-0000-0000-00002C9E0000}"/>
    <cellStyle name="Normal 5 27 9 10" xfId="40498" xr:uid="{00000000-0005-0000-0000-00002D9E0000}"/>
    <cellStyle name="Normal 5 27 9 11" xfId="40499" xr:uid="{00000000-0005-0000-0000-00002E9E0000}"/>
    <cellStyle name="Normal 5 27 9 12" xfId="40500" xr:uid="{00000000-0005-0000-0000-00002F9E0000}"/>
    <cellStyle name="Normal 5 27 9 2" xfId="40501" xr:uid="{00000000-0005-0000-0000-0000309E0000}"/>
    <cellStyle name="Normal 5 27 9 2 2" xfId="40502" xr:uid="{00000000-0005-0000-0000-0000319E0000}"/>
    <cellStyle name="Normal 5 27 9 2 3" xfId="40503" xr:uid="{00000000-0005-0000-0000-0000329E0000}"/>
    <cellStyle name="Normal 5 27 9 2 4" xfId="40504" xr:uid="{00000000-0005-0000-0000-0000339E0000}"/>
    <cellStyle name="Normal 5 27 9 2 5" xfId="40505" xr:uid="{00000000-0005-0000-0000-0000349E0000}"/>
    <cellStyle name="Normal 5 27 9 2 6" xfId="40506" xr:uid="{00000000-0005-0000-0000-0000359E0000}"/>
    <cellStyle name="Normal 5 27 9 2 7" xfId="40507" xr:uid="{00000000-0005-0000-0000-0000369E0000}"/>
    <cellStyle name="Normal 5 27 9 2 8" xfId="40508" xr:uid="{00000000-0005-0000-0000-0000379E0000}"/>
    <cellStyle name="Normal 5 27 9 3" xfId="40509" xr:uid="{00000000-0005-0000-0000-0000389E0000}"/>
    <cellStyle name="Normal 5 27 9 3 2" xfId="40510" xr:uid="{00000000-0005-0000-0000-0000399E0000}"/>
    <cellStyle name="Normal 5 27 9 3 3" xfId="40511" xr:uid="{00000000-0005-0000-0000-00003A9E0000}"/>
    <cellStyle name="Normal 5 27 9 3 4" xfId="40512" xr:uid="{00000000-0005-0000-0000-00003B9E0000}"/>
    <cellStyle name="Normal 5 27 9 3 5" xfId="40513" xr:uid="{00000000-0005-0000-0000-00003C9E0000}"/>
    <cellStyle name="Normal 5 27 9 3 6" xfId="40514" xr:uid="{00000000-0005-0000-0000-00003D9E0000}"/>
    <cellStyle name="Normal 5 27 9 3 7" xfId="40515" xr:uid="{00000000-0005-0000-0000-00003E9E0000}"/>
    <cellStyle name="Normal 5 27 9 3 8" xfId="40516" xr:uid="{00000000-0005-0000-0000-00003F9E0000}"/>
    <cellStyle name="Normal 5 27 9 4" xfId="40517" xr:uid="{00000000-0005-0000-0000-0000409E0000}"/>
    <cellStyle name="Normal 5 27 9 4 2" xfId="40518" xr:uid="{00000000-0005-0000-0000-0000419E0000}"/>
    <cellStyle name="Normal 5 27 9 4 3" xfId="40519" xr:uid="{00000000-0005-0000-0000-0000429E0000}"/>
    <cellStyle name="Normal 5 27 9 4 4" xfId="40520" xr:uid="{00000000-0005-0000-0000-0000439E0000}"/>
    <cellStyle name="Normal 5 27 9 4 5" xfId="40521" xr:uid="{00000000-0005-0000-0000-0000449E0000}"/>
    <cellStyle name="Normal 5 27 9 4 6" xfId="40522" xr:uid="{00000000-0005-0000-0000-0000459E0000}"/>
    <cellStyle name="Normal 5 27 9 4 7" xfId="40523" xr:uid="{00000000-0005-0000-0000-0000469E0000}"/>
    <cellStyle name="Normal 5 27 9 4 8" xfId="40524" xr:uid="{00000000-0005-0000-0000-0000479E0000}"/>
    <cellStyle name="Normal 5 27 9 5" xfId="40525" xr:uid="{00000000-0005-0000-0000-0000489E0000}"/>
    <cellStyle name="Normal 5 27 9 5 2" xfId="40526" xr:uid="{00000000-0005-0000-0000-0000499E0000}"/>
    <cellStyle name="Normal 5 27 9 5 3" xfId="40527" xr:uid="{00000000-0005-0000-0000-00004A9E0000}"/>
    <cellStyle name="Normal 5 27 9 5 4" xfId="40528" xr:uid="{00000000-0005-0000-0000-00004B9E0000}"/>
    <cellStyle name="Normal 5 27 9 5 5" xfId="40529" xr:uid="{00000000-0005-0000-0000-00004C9E0000}"/>
    <cellStyle name="Normal 5 27 9 5 6" xfId="40530" xr:uid="{00000000-0005-0000-0000-00004D9E0000}"/>
    <cellStyle name="Normal 5 27 9 5 7" xfId="40531" xr:uid="{00000000-0005-0000-0000-00004E9E0000}"/>
    <cellStyle name="Normal 5 27 9 5 8" xfId="40532" xr:uid="{00000000-0005-0000-0000-00004F9E0000}"/>
    <cellStyle name="Normal 5 27 9 6" xfId="40533" xr:uid="{00000000-0005-0000-0000-0000509E0000}"/>
    <cellStyle name="Normal 5 27 9 7" xfId="40534" xr:uid="{00000000-0005-0000-0000-0000519E0000}"/>
    <cellStyle name="Normal 5 27 9 8" xfId="40535" xr:uid="{00000000-0005-0000-0000-0000529E0000}"/>
    <cellStyle name="Normal 5 27 9 9" xfId="40536" xr:uid="{00000000-0005-0000-0000-0000539E0000}"/>
    <cellStyle name="Normal 5 28" xfId="40537" xr:uid="{00000000-0005-0000-0000-0000549E0000}"/>
    <cellStyle name="Normal 5 28 10" xfId="40538" xr:uid="{00000000-0005-0000-0000-0000559E0000}"/>
    <cellStyle name="Normal 5 28 10 10" xfId="40539" xr:uid="{00000000-0005-0000-0000-0000569E0000}"/>
    <cellStyle name="Normal 5 28 10 11" xfId="40540" xr:uid="{00000000-0005-0000-0000-0000579E0000}"/>
    <cellStyle name="Normal 5 28 10 12" xfId="40541" xr:uid="{00000000-0005-0000-0000-0000589E0000}"/>
    <cellStyle name="Normal 5 28 10 2" xfId="40542" xr:uid="{00000000-0005-0000-0000-0000599E0000}"/>
    <cellStyle name="Normal 5 28 10 2 2" xfId="40543" xr:uid="{00000000-0005-0000-0000-00005A9E0000}"/>
    <cellStyle name="Normal 5 28 10 2 3" xfId="40544" xr:uid="{00000000-0005-0000-0000-00005B9E0000}"/>
    <cellStyle name="Normal 5 28 10 2 4" xfId="40545" xr:uid="{00000000-0005-0000-0000-00005C9E0000}"/>
    <cellStyle name="Normal 5 28 10 2 5" xfId="40546" xr:uid="{00000000-0005-0000-0000-00005D9E0000}"/>
    <cellStyle name="Normal 5 28 10 2 6" xfId="40547" xr:uid="{00000000-0005-0000-0000-00005E9E0000}"/>
    <cellStyle name="Normal 5 28 10 2 7" xfId="40548" xr:uid="{00000000-0005-0000-0000-00005F9E0000}"/>
    <cellStyle name="Normal 5 28 10 2 8" xfId="40549" xr:uid="{00000000-0005-0000-0000-0000609E0000}"/>
    <cellStyle name="Normal 5 28 10 3" xfId="40550" xr:uid="{00000000-0005-0000-0000-0000619E0000}"/>
    <cellStyle name="Normal 5 28 10 3 2" xfId="40551" xr:uid="{00000000-0005-0000-0000-0000629E0000}"/>
    <cellStyle name="Normal 5 28 10 3 3" xfId="40552" xr:uid="{00000000-0005-0000-0000-0000639E0000}"/>
    <cellStyle name="Normal 5 28 10 3 4" xfId="40553" xr:uid="{00000000-0005-0000-0000-0000649E0000}"/>
    <cellStyle name="Normal 5 28 10 3 5" xfId="40554" xr:uid="{00000000-0005-0000-0000-0000659E0000}"/>
    <cellStyle name="Normal 5 28 10 3 6" xfId="40555" xr:uid="{00000000-0005-0000-0000-0000669E0000}"/>
    <cellStyle name="Normal 5 28 10 3 7" xfId="40556" xr:uid="{00000000-0005-0000-0000-0000679E0000}"/>
    <cellStyle name="Normal 5 28 10 3 8" xfId="40557" xr:uid="{00000000-0005-0000-0000-0000689E0000}"/>
    <cellStyle name="Normal 5 28 10 4" xfId="40558" xr:uid="{00000000-0005-0000-0000-0000699E0000}"/>
    <cellStyle name="Normal 5 28 10 4 2" xfId="40559" xr:uid="{00000000-0005-0000-0000-00006A9E0000}"/>
    <cellStyle name="Normal 5 28 10 4 3" xfId="40560" xr:uid="{00000000-0005-0000-0000-00006B9E0000}"/>
    <cellStyle name="Normal 5 28 10 4 4" xfId="40561" xr:uid="{00000000-0005-0000-0000-00006C9E0000}"/>
    <cellStyle name="Normal 5 28 10 4 5" xfId="40562" xr:uid="{00000000-0005-0000-0000-00006D9E0000}"/>
    <cellStyle name="Normal 5 28 10 4 6" xfId="40563" xr:uid="{00000000-0005-0000-0000-00006E9E0000}"/>
    <cellStyle name="Normal 5 28 10 4 7" xfId="40564" xr:uid="{00000000-0005-0000-0000-00006F9E0000}"/>
    <cellStyle name="Normal 5 28 10 4 8" xfId="40565" xr:uid="{00000000-0005-0000-0000-0000709E0000}"/>
    <cellStyle name="Normal 5 28 10 5" xfId="40566" xr:uid="{00000000-0005-0000-0000-0000719E0000}"/>
    <cellStyle name="Normal 5 28 10 5 2" xfId="40567" xr:uid="{00000000-0005-0000-0000-0000729E0000}"/>
    <cellStyle name="Normal 5 28 10 5 3" xfId="40568" xr:uid="{00000000-0005-0000-0000-0000739E0000}"/>
    <cellStyle name="Normal 5 28 10 5 4" xfId="40569" xr:uid="{00000000-0005-0000-0000-0000749E0000}"/>
    <cellStyle name="Normal 5 28 10 5 5" xfId="40570" xr:uid="{00000000-0005-0000-0000-0000759E0000}"/>
    <cellStyle name="Normal 5 28 10 5 6" xfId="40571" xr:uid="{00000000-0005-0000-0000-0000769E0000}"/>
    <cellStyle name="Normal 5 28 10 5 7" xfId="40572" xr:uid="{00000000-0005-0000-0000-0000779E0000}"/>
    <cellStyle name="Normal 5 28 10 5 8" xfId="40573" xr:uid="{00000000-0005-0000-0000-0000789E0000}"/>
    <cellStyle name="Normal 5 28 10 6" xfId="40574" xr:uid="{00000000-0005-0000-0000-0000799E0000}"/>
    <cellStyle name="Normal 5 28 10 7" xfId="40575" xr:uid="{00000000-0005-0000-0000-00007A9E0000}"/>
    <cellStyle name="Normal 5 28 10 8" xfId="40576" xr:uid="{00000000-0005-0000-0000-00007B9E0000}"/>
    <cellStyle name="Normal 5 28 10 9" xfId="40577" xr:uid="{00000000-0005-0000-0000-00007C9E0000}"/>
    <cellStyle name="Normal 5 28 11" xfId="40578" xr:uid="{00000000-0005-0000-0000-00007D9E0000}"/>
    <cellStyle name="Normal 5 28 11 10" xfId="40579" xr:uid="{00000000-0005-0000-0000-00007E9E0000}"/>
    <cellStyle name="Normal 5 28 11 11" xfId="40580" xr:uid="{00000000-0005-0000-0000-00007F9E0000}"/>
    <cellStyle name="Normal 5 28 11 12" xfId="40581" xr:uid="{00000000-0005-0000-0000-0000809E0000}"/>
    <cellStyle name="Normal 5 28 11 2" xfId="40582" xr:uid="{00000000-0005-0000-0000-0000819E0000}"/>
    <cellStyle name="Normal 5 28 11 2 2" xfId="40583" xr:uid="{00000000-0005-0000-0000-0000829E0000}"/>
    <cellStyle name="Normal 5 28 11 2 3" xfId="40584" xr:uid="{00000000-0005-0000-0000-0000839E0000}"/>
    <cellStyle name="Normal 5 28 11 2 4" xfId="40585" xr:uid="{00000000-0005-0000-0000-0000849E0000}"/>
    <cellStyle name="Normal 5 28 11 2 5" xfId="40586" xr:uid="{00000000-0005-0000-0000-0000859E0000}"/>
    <cellStyle name="Normal 5 28 11 2 6" xfId="40587" xr:uid="{00000000-0005-0000-0000-0000869E0000}"/>
    <cellStyle name="Normal 5 28 11 2 7" xfId="40588" xr:uid="{00000000-0005-0000-0000-0000879E0000}"/>
    <cellStyle name="Normal 5 28 11 2 8" xfId="40589" xr:uid="{00000000-0005-0000-0000-0000889E0000}"/>
    <cellStyle name="Normal 5 28 11 3" xfId="40590" xr:uid="{00000000-0005-0000-0000-0000899E0000}"/>
    <cellStyle name="Normal 5 28 11 3 2" xfId="40591" xr:uid="{00000000-0005-0000-0000-00008A9E0000}"/>
    <cellStyle name="Normal 5 28 11 3 3" xfId="40592" xr:uid="{00000000-0005-0000-0000-00008B9E0000}"/>
    <cellStyle name="Normal 5 28 11 3 4" xfId="40593" xr:uid="{00000000-0005-0000-0000-00008C9E0000}"/>
    <cellStyle name="Normal 5 28 11 3 5" xfId="40594" xr:uid="{00000000-0005-0000-0000-00008D9E0000}"/>
    <cellStyle name="Normal 5 28 11 3 6" xfId="40595" xr:uid="{00000000-0005-0000-0000-00008E9E0000}"/>
    <cellStyle name="Normal 5 28 11 3 7" xfId="40596" xr:uid="{00000000-0005-0000-0000-00008F9E0000}"/>
    <cellStyle name="Normal 5 28 11 3 8" xfId="40597" xr:uid="{00000000-0005-0000-0000-0000909E0000}"/>
    <cellStyle name="Normal 5 28 11 4" xfId="40598" xr:uid="{00000000-0005-0000-0000-0000919E0000}"/>
    <cellStyle name="Normal 5 28 11 4 2" xfId="40599" xr:uid="{00000000-0005-0000-0000-0000929E0000}"/>
    <cellStyle name="Normal 5 28 11 4 3" xfId="40600" xr:uid="{00000000-0005-0000-0000-0000939E0000}"/>
    <cellStyle name="Normal 5 28 11 4 4" xfId="40601" xr:uid="{00000000-0005-0000-0000-0000949E0000}"/>
    <cellStyle name="Normal 5 28 11 4 5" xfId="40602" xr:uid="{00000000-0005-0000-0000-0000959E0000}"/>
    <cellStyle name="Normal 5 28 11 4 6" xfId="40603" xr:uid="{00000000-0005-0000-0000-0000969E0000}"/>
    <cellStyle name="Normal 5 28 11 4 7" xfId="40604" xr:uid="{00000000-0005-0000-0000-0000979E0000}"/>
    <cellStyle name="Normal 5 28 11 4 8" xfId="40605" xr:uid="{00000000-0005-0000-0000-0000989E0000}"/>
    <cellStyle name="Normal 5 28 11 5" xfId="40606" xr:uid="{00000000-0005-0000-0000-0000999E0000}"/>
    <cellStyle name="Normal 5 28 11 5 2" xfId="40607" xr:uid="{00000000-0005-0000-0000-00009A9E0000}"/>
    <cellStyle name="Normal 5 28 11 5 3" xfId="40608" xr:uid="{00000000-0005-0000-0000-00009B9E0000}"/>
    <cellStyle name="Normal 5 28 11 5 4" xfId="40609" xr:uid="{00000000-0005-0000-0000-00009C9E0000}"/>
    <cellStyle name="Normal 5 28 11 5 5" xfId="40610" xr:uid="{00000000-0005-0000-0000-00009D9E0000}"/>
    <cellStyle name="Normal 5 28 11 5 6" xfId="40611" xr:uid="{00000000-0005-0000-0000-00009E9E0000}"/>
    <cellStyle name="Normal 5 28 11 5 7" xfId="40612" xr:uid="{00000000-0005-0000-0000-00009F9E0000}"/>
    <cellStyle name="Normal 5 28 11 5 8" xfId="40613" xr:uid="{00000000-0005-0000-0000-0000A09E0000}"/>
    <cellStyle name="Normal 5 28 11 6" xfId="40614" xr:uid="{00000000-0005-0000-0000-0000A19E0000}"/>
    <cellStyle name="Normal 5 28 11 7" xfId="40615" xr:uid="{00000000-0005-0000-0000-0000A29E0000}"/>
    <cellStyle name="Normal 5 28 11 8" xfId="40616" xr:uid="{00000000-0005-0000-0000-0000A39E0000}"/>
    <cellStyle name="Normal 5 28 11 9" xfId="40617" xr:uid="{00000000-0005-0000-0000-0000A49E0000}"/>
    <cellStyle name="Normal 5 28 12" xfId="40618" xr:uid="{00000000-0005-0000-0000-0000A59E0000}"/>
    <cellStyle name="Normal 5 28 12 10" xfId="40619" xr:uid="{00000000-0005-0000-0000-0000A69E0000}"/>
    <cellStyle name="Normal 5 28 12 11" xfId="40620" xr:uid="{00000000-0005-0000-0000-0000A79E0000}"/>
    <cellStyle name="Normal 5 28 12 12" xfId="40621" xr:uid="{00000000-0005-0000-0000-0000A89E0000}"/>
    <cellStyle name="Normal 5 28 12 2" xfId="40622" xr:uid="{00000000-0005-0000-0000-0000A99E0000}"/>
    <cellStyle name="Normal 5 28 12 2 2" xfId="40623" xr:uid="{00000000-0005-0000-0000-0000AA9E0000}"/>
    <cellStyle name="Normal 5 28 12 2 3" xfId="40624" xr:uid="{00000000-0005-0000-0000-0000AB9E0000}"/>
    <cellStyle name="Normal 5 28 12 2 4" xfId="40625" xr:uid="{00000000-0005-0000-0000-0000AC9E0000}"/>
    <cellStyle name="Normal 5 28 12 2 5" xfId="40626" xr:uid="{00000000-0005-0000-0000-0000AD9E0000}"/>
    <cellStyle name="Normal 5 28 12 2 6" xfId="40627" xr:uid="{00000000-0005-0000-0000-0000AE9E0000}"/>
    <cellStyle name="Normal 5 28 12 2 7" xfId="40628" xr:uid="{00000000-0005-0000-0000-0000AF9E0000}"/>
    <cellStyle name="Normal 5 28 12 2 8" xfId="40629" xr:uid="{00000000-0005-0000-0000-0000B09E0000}"/>
    <cellStyle name="Normal 5 28 12 3" xfId="40630" xr:uid="{00000000-0005-0000-0000-0000B19E0000}"/>
    <cellStyle name="Normal 5 28 12 3 2" xfId="40631" xr:uid="{00000000-0005-0000-0000-0000B29E0000}"/>
    <cellStyle name="Normal 5 28 12 3 3" xfId="40632" xr:uid="{00000000-0005-0000-0000-0000B39E0000}"/>
    <cellStyle name="Normal 5 28 12 3 4" xfId="40633" xr:uid="{00000000-0005-0000-0000-0000B49E0000}"/>
    <cellStyle name="Normal 5 28 12 3 5" xfId="40634" xr:uid="{00000000-0005-0000-0000-0000B59E0000}"/>
    <cellStyle name="Normal 5 28 12 3 6" xfId="40635" xr:uid="{00000000-0005-0000-0000-0000B69E0000}"/>
    <cellStyle name="Normal 5 28 12 3 7" xfId="40636" xr:uid="{00000000-0005-0000-0000-0000B79E0000}"/>
    <cellStyle name="Normal 5 28 12 3 8" xfId="40637" xr:uid="{00000000-0005-0000-0000-0000B89E0000}"/>
    <cellStyle name="Normal 5 28 12 4" xfId="40638" xr:uid="{00000000-0005-0000-0000-0000B99E0000}"/>
    <cellStyle name="Normal 5 28 12 4 2" xfId="40639" xr:uid="{00000000-0005-0000-0000-0000BA9E0000}"/>
    <cellStyle name="Normal 5 28 12 4 3" xfId="40640" xr:uid="{00000000-0005-0000-0000-0000BB9E0000}"/>
    <cellStyle name="Normal 5 28 12 4 4" xfId="40641" xr:uid="{00000000-0005-0000-0000-0000BC9E0000}"/>
    <cellStyle name="Normal 5 28 12 4 5" xfId="40642" xr:uid="{00000000-0005-0000-0000-0000BD9E0000}"/>
    <cellStyle name="Normal 5 28 12 4 6" xfId="40643" xr:uid="{00000000-0005-0000-0000-0000BE9E0000}"/>
    <cellStyle name="Normal 5 28 12 4 7" xfId="40644" xr:uid="{00000000-0005-0000-0000-0000BF9E0000}"/>
    <cellStyle name="Normal 5 28 12 4 8" xfId="40645" xr:uid="{00000000-0005-0000-0000-0000C09E0000}"/>
    <cellStyle name="Normal 5 28 12 5" xfId="40646" xr:uid="{00000000-0005-0000-0000-0000C19E0000}"/>
    <cellStyle name="Normal 5 28 12 5 2" xfId="40647" xr:uid="{00000000-0005-0000-0000-0000C29E0000}"/>
    <cellStyle name="Normal 5 28 12 5 3" xfId="40648" xr:uid="{00000000-0005-0000-0000-0000C39E0000}"/>
    <cellStyle name="Normal 5 28 12 5 4" xfId="40649" xr:uid="{00000000-0005-0000-0000-0000C49E0000}"/>
    <cellStyle name="Normal 5 28 12 5 5" xfId="40650" xr:uid="{00000000-0005-0000-0000-0000C59E0000}"/>
    <cellStyle name="Normal 5 28 12 5 6" xfId="40651" xr:uid="{00000000-0005-0000-0000-0000C69E0000}"/>
    <cellStyle name="Normal 5 28 12 5 7" xfId="40652" xr:uid="{00000000-0005-0000-0000-0000C79E0000}"/>
    <cellStyle name="Normal 5 28 12 5 8" xfId="40653" xr:uid="{00000000-0005-0000-0000-0000C89E0000}"/>
    <cellStyle name="Normal 5 28 12 6" xfId="40654" xr:uid="{00000000-0005-0000-0000-0000C99E0000}"/>
    <cellStyle name="Normal 5 28 12 7" xfId="40655" xr:uid="{00000000-0005-0000-0000-0000CA9E0000}"/>
    <cellStyle name="Normal 5 28 12 8" xfId="40656" xr:uid="{00000000-0005-0000-0000-0000CB9E0000}"/>
    <cellStyle name="Normal 5 28 12 9" xfId="40657" xr:uid="{00000000-0005-0000-0000-0000CC9E0000}"/>
    <cellStyle name="Normal 5 28 13" xfId="40658" xr:uid="{00000000-0005-0000-0000-0000CD9E0000}"/>
    <cellStyle name="Normal 5 28 13 10" xfId="40659" xr:uid="{00000000-0005-0000-0000-0000CE9E0000}"/>
    <cellStyle name="Normal 5 28 13 11" xfId="40660" xr:uid="{00000000-0005-0000-0000-0000CF9E0000}"/>
    <cellStyle name="Normal 5 28 13 12" xfId="40661" xr:uid="{00000000-0005-0000-0000-0000D09E0000}"/>
    <cellStyle name="Normal 5 28 13 2" xfId="40662" xr:uid="{00000000-0005-0000-0000-0000D19E0000}"/>
    <cellStyle name="Normal 5 28 13 2 2" xfId="40663" xr:uid="{00000000-0005-0000-0000-0000D29E0000}"/>
    <cellStyle name="Normal 5 28 13 2 3" xfId="40664" xr:uid="{00000000-0005-0000-0000-0000D39E0000}"/>
    <cellStyle name="Normal 5 28 13 2 4" xfId="40665" xr:uid="{00000000-0005-0000-0000-0000D49E0000}"/>
    <cellStyle name="Normal 5 28 13 2 5" xfId="40666" xr:uid="{00000000-0005-0000-0000-0000D59E0000}"/>
    <cellStyle name="Normal 5 28 13 2 6" xfId="40667" xr:uid="{00000000-0005-0000-0000-0000D69E0000}"/>
    <cellStyle name="Normal 5 28 13 2 7" xfId="40668" xr:uid="{00000000-0005-0000-0000-0000D79E0000}"/>
    <cellStyle name="Normal 5 28 13 2 8" xfId="40669" xr:uid="{00000000-0005-0000-0000-0000D89E0000}"/>
    <cellStyle name="Normal 5 28 13 3" xfId="40670" xr:uid="{00000000-0005-0000-0000-0000D99E0000}"/>
    <cellStyle name="Normal 5 28 13 3 2" xfId="40671" xr:uid="{00000000-0005-0000-0000-0000DA9E0000}"/>
    <cellStyle name="Normal 5 28 13 3 3" xfId="40672" xr:uid="{00000000-0005-0000-0000-0000DB9E0000}"/>
    <cellStyle name="Normal 5 28 13 3 4" xfId="40673" xr:uid="{00000000-0005-0000-0000-0000DC9E0000}"/>
    <cellStyle name="Normal 5 28 13 3 5" xfId="40674" xr:uid="{00000000-0005-0000-0000-0000DD9E0000}"/>
    <cellStyle name="Normal 5 28 13 3 6" xfId="40675" xr:uid="{00000000-0005-0000-0000-0000DE9E0000}"/>
    <cellStyle name="Normal 5 28 13 3 7" xfId="40676" xr:uid="{00000000-0005-0000-0000-0000DF9E0000}"/>
    <cellStyle name="Normal 5 28 13 3 8" xfId="40677" xr:uid="{00000000-0005-0000-0000-0000E09E0000}"/>
    <cellStyle name="Normal 5 28 13 4" xfId="40678" xr:uid="{00000000-0005-0000-0000-0000E19E0000}"/>
    <cellStyle name="Normal 5 28 13 4 2" xfId="40679" xr:uid="{00000000-0005-0000-0000-0000E29E0000}"/>
    <cellStyle name="Normal 5 28 13 4 3" xfId="40680" xr:uid="{00000000-0005-0000-0000-0000E39E0000}"/>
    <cellStyle name="Normal 5 28 13 4 4" xfId="40681" xr:uid="{00000000-0005-0000-0000-0000E49E0000}"/>
    <cellStyle name="Normal 5 28 13 4 5" xfId="40682" xr:uid="{00000000-0005-0000-0000-0000E59E0000}"/>
    <cellStyle name="Normal 5 28 13 4 6" xfId="40683" xr:uid="{00000000-0005-0000-0000-0000E69E0000}"/>
    <cellStyle name="Normal 5 28 13 4 7" xfId="40684" xr:uid="{00000000-0005-0000-0000-0000E79E0000}"/>
    <cellStyle name="Normal 5 28 13 4 8" xfId="40685" xr:uid="{00000000-0005-0000-0000-0000E89E0000}"/>
    <cellStyle name="Normal 5 28 13 5" xfId="40686" xr:uid="{00000000-0005-0000-0000-0000E99E0000}"/>
    <cellStyle name="Normal 5 28 13 5 2" xfId="40687" xr:uid="{00000000-0005-0000-0000-0000EA9E0000}"/>
    <cellStyle name="Normal 5 28 13 5 3" xfId="40688" xr:uid="{00000000-0005-0000-0000-0000EB9E0000}"/>
    <cellStyle name="Normal 5 28 13 5 4" xfId="40689" xr:uid="{00000000-0005-0000-0000-0000EC9E0000}"/>
    <cellStyle name="Normal 5 28 13 5 5" xfId="40690" xr:uid="{00000000-0005-0000-0000-0000ED9E0000}"/>
    <cellStyle name="Normal 5 28 13 5 6" xfId="40691" xr:uid="{00000000-0005-0000-0000-0000EE9E0000}"/>
    <cellStyle name="Normal 5 28 13 5 7" xfId="40692" xr:uid="{00000000-0005-0000-0000-0000EF9E0000}"/>
    <cellStyle name="Normal 5 28 13 5 8" xfId="40693" xr:uid="{00000000-0005-0000-0000-0000F09E0000}"/>
    <cellStyle name="Normal 5 28 13 6" xfId="40694" xr:uid="{00000000-0005-0000-0000-0000F19E0000}"/>
    <cellStyle name="Normal 5 28 13 7" xfId="40695" xr:uid="{00000000-0005-0000-0000-0000F29E0000}"/>
    <cellStyle name="Normal 5 28 13 8" xfId="40696" xr:uid="{00000000-0005-0000-0000-0000F39E0000}"/>
    <cellStyle name="Normal 5 28 13 9" xfId="40697" xr:uid="{00000000-0005-0000-0000-0000F49E0000}"/>
    <cellStyle name="Normal 5 28 14" xfId="40698" xr:uid="{00000000-0005-0000-0000-0000F59E0000}"/>
    <cellStyle name="Normal 5 28 14 10" xfId="40699" xr:uid="{00000000-0005-0000-0000-0000F69E0000}"/>
    <cellStyle name="Normal 5 28 14 11" xfId="40700" xr:uid="{00000000-0005-0000-0000-0000F79E0000}"/>
    <cellStyle name="Normal 5 28 14 12" xfId="40701" xr:uid="{00000000-0005-0000-0000-0000F89E0000}"/>
    <cellStyle name="Normal 5 28 14 2" xfId="40702" xr:uid="{00000000-0005-0000-0000-0000F99E0000}"/>
    <cellStyle name="Normal 5 28 14 2 2" xfId="40703" xr:uid="{00000000-0005-0000-0000-0000FA9E0000}"/>
    <cellStyle name="Normal 5 28 14 2 3" xfId="40704" xr:uid="{00000000-0005-0000-0000-0000FB9E0000}"/>
    <cellStyle name="Normal 5 28 14 2 4" xfId="40705" xr:uid="{00000000-0005-0000-0000-0000FC9E0000}"/>
    <cellStyle name="Normal 5 28 14 2 5" xfId="40706" xr:uid="{00000000-0005-0000-0000-0000FD9E0000}"/>
    <cellStyle name="Normal 5 28 14 2 6" xfId="40707" xr:uid="{00000000-0005-0000-0000-0000FE9E0000}"/>
    <cellStyle name="Normal 5 28 14 2 7" xfId="40708" xr:uid="{00000000-0005-0000-0000-0000FF9E0000}"/>
    <cellStyle name="Normal 5 28 14 2 8" xfId="40709" xr:uid="{00000000-0005-0000-0000-0000009F0000}"/>
    <cellStyle name="Normal 5 28 14 3" xfId="40710" xr:uid="{00000000-0005-0000-0000-0000019F0000}"/>
    <cellStyle name="Normal 5 28 14 3 2" xfId="40711" xr:uid="{00000000-0005-0000-0000-0000029F0000}"/>
    <cellStyle name="Normal 5 28 14 3 3" xfId="40712" xr:uid="{00000000-0005-0000-0000-0000039F0000}"/>
    <cellStyle name="Normal 5 28 14 3 4" xfId="40713" xr:uid="{00000000-0005-0000-0000-0000049F0000}"/>
    <cellStyle name="Normal 5 28 14 3 5" xfId="40714" xr:uid="{00000000-0005-0000-0000-0000059F0000}"/>
    <cellStyle name="Normal 5 28 14 3 6" xfId="40715" xr:uid="{00000000-0005-0000-0000-0000069F0000}"/>
    <cellStyle name="Normal 5 28 14 3 7" xfId="40716" xr:uid="{00000000-0005-0000-0000-0000079F0000}"/>
    <cellStyle name="Normal 5 28 14 3 8" xfId="40717" xr:uid="{00000000-0005-0000-0000-0000089F0000}"/>
    <cellStyle name="Normal 5 28 14 4" xfId="40718" xr:uid="{00000000-0005-0000-0000-0000099F0000}"/>
    <cellStyle name="Normal 5 28 14 4 2" xfId="40719" xr:uid="{00000000-0005-0000-0000-00000A9F0000}"/>
    <cellStyle name="Normal 5 28 14 4 3" xfId="40720" xr:uid="{00000000-0005-0000-0000-00000B9F0000}"/>
    <cellStyle name="Normal 5 28 14 4 4" xfId="40721" xr:uid="{00000000-0005-0000-0000-00000C9F0000}"/>
    <cellStyle name="Normal 5 28 14 4 5" xfId="40722" xr:uid="{00000000-0005-0000-0000-00000D9F0000}"/>
    <cellStyle name="Normal 5 28 14 4 6" xfId="40723" xr:uid="{00000000-0005-0000-0000-00000E9F0000}"/>
    <cellStyle name="Normal 5 28 14 4 7" xfId="40724" xr:uid="{00000000-0005-0000-0000-00000F9F0000}"/>
    <cellStyle name="Normal 5 28 14 4 8" xfId="40725" xr:uid="{00000000-0005-0000-0000-0000109F0000}"/>
    <cellStyle name="Normal 5 28 14 5" xfId="40726" xr:uid="{00000000-0005-0000-0000-0000119F0000}"/>
    <cellStyle name="Normal 5 28 14 5 2" xfId="40727" xr:uid="{00000000-0005-0000-0000-0000129F0000}"/>
    <cellStyle name="Normal 5 28 14 5 3" xfId="40728" xr:uid="{00000000-0005-0000-0000-0000139F0000}"/>
    <cellStyle name="Normal 5 28 14 5 4" xfId="40729" xr:uid="{00000000-0005-0000-0000-0000149F0000}"/>
    <cellStyle name="Normal 5 28 14 5 5" xfId="40730" xr:uid="{00000000-0005-0000-0000-0000159F0000}"/>
    <cellStyle name="Normal 5 28 14 5 6" xfId="40731" xr:uid="{00000000-0005-0000-0000-0000169F0000}"/>
    <cellStyle name="Normal 5 28 14 5 7" xfId="40732" xr:uid="{00000000-0005-0000-0000-0000179F0000}"/>
    <cellStyle name="Normal 5 28 14 5 8" xfId="40733" xr:uid="{00000000-0005-0000-0000-0000189F0000}"/>
    <cellStyle name="Normal 5 28 14 6" xfId="40734" xr:uid="{00000000-0005-0000-0000-0000199F0000}"/>
    <cellStyle name="Normal 5 28 14 7" xfId="40735" xr:uid="{00000000-0005-0000-0000-00001A9F0000}"/>
    <cellStyle name="Normal 5 28 14 8" xfId="40736" xr:uid="{00000000-0005-0000-0000-00001B9F0000}"/>
    <cellStyle name="Normal 5 28 14 9" xfId="40737" xr:uid="{00000000-0005-0000-0000-00001C9F0000}"/>
    <cellStyle name="Normal 5 28 15" xfId="40738" xr:uid="{00000000-0005-0000-0000-00001D9F0000}"/>
    <cellStyle name="Normal 5 28 15 10" xfId="40739" xr:uid="{00000000-0005-0000-0000-00001E9F0000}"/>
    <cellStyle name="Normal 5 28 15 11" xfId="40740" xr:uid="{00000000-0005-0000-0000-00001F9F0000}"/>
    <cellStyle name="Normal 5 28 15 12" xfId="40741" xr:uid="{00000000-0005-0000-0000-0000209F0000}"/>
    <cellStyle name="Normal 5 28 15 2" xfId="40742" xr:uid="{00000000-0005-0000-0000-0000219F0000}"/>
    <cellStyle name="Normal 5 28 15 2 2" xfId="40743" xr:uid="{00000000-0005-0000-0000-0000229F0000}"/>
    <cellStyle name="Normal 5 28 15 2 3" xfId="40744" xr:uid="{00000000-0005-0000-0000-0000239F0000}"/>
    <cellStyle name="Normal 5 28 15 2 4" xfId="40745" xr:uid="{00000000-0005-0000-0000-0000249F0000}"/>
    <cellStyle name="Normal 5 28 15 2 5" xfId="40746" xr:uid="{00000000-0005-0000-0000-0000259F0000}"/>
    <cellStyle name="Normal 5 28 15 2 6" xfId="40747" xr:uid="{00000000-0005-0000-0000-0000269F0000}"/>
    <cellStyle name="Normal 5 28 15 2 7" xfId="40748" xr:uid="{00000000-0005-0000-0000-0000279F0000}"/>
    <cellStyle name="Normal 5 28 15 2 8" xfId="40749" xr:uid="{00000000-0005-0000-0000-0000289F0000}"/>
    <cellStyle name="Normal 5 28 15 3" xfId="40750" xr:uid="{00000000-0005-0000-0000-0000299F0000}"/>
    <cellStyle name="Normal 5 28 15 3 2" xfId="40751" xr:uid="{00000000-0005-0000-0000-00002A9F0000}"/>
    <cellStyle name="Normal 5 28 15 3 3" xfId="40752" xr:uid="{00000000-0005-0000-0000-00002B9F0000}"/>
    <cellStyle name="Normal 5 28 15 3 4" xfId="40753" xr:uid="{00000000-0005-0000-0000-00002C9F0000}"/>
    <cellStyle name="Normal 5 28 15 3 5" xfId="40754" xr:uid="{00000000-0005-0000-0000-00002D9F0000}"/>
    <cellStyle name="Normal 5 28 15 3 6" xfId="40755" xr:uid="{00000000-0005-0000-0000-00002E9F0000}"/>
    <cellStyle name="Normal 5 28 15 3 7" xfId="40756" xr:uid="{00000000-0005-0000-0000-00002F9F0000}"/>
    <cellStyle name="Normal 5 28 15 3 8" xfId="40757" xr:uid="{00000000-0005-0000-0000-0000309F0000}"/>
    <cellStyle name="Normal 5 28 15 4" xfId="40758" xr:uid="{00000000-0005-0000-0000-0000319F0000}"/>
    <cellStyle name="Normal 5 28 15 4 2" xfId="40759" xr:uid="{00000000-0005-0000-0000-0000329F0000}"/>
    <cellStyle name="Normal 5 28 15 4 3" xfId="40760" xr:uid="{00000000-0005-0000-0000-0000339F0000}"/>
    <cellStyle name="Normal 5 28 15 4 4" xfId="40761" xr:uid="{00000000-0005-0000-0000-0000349F0000}"/>
    <cellStyle name="Normal 5 28 15 4 5" xfId="40762" xr:uid="{00000000-0005-0000-0000-0000359F0000}"/>
    <cellStyle name="Normal 5 28 15 4 6" xfId="40763" xr:uid="{00000000-0005-0000-0000-0000369F0000}"/>
    <cellStyle name="Normal 5 28 15 4 7" xfId="40764" xr:uid="{00000000-0005-0000-0000-0000379F0000}"/>
    <cellStyle name="Normal 5 28 15 4 8" xfId="40765" xr:uid="{00000000-0005-0000-0000-0000389F0000}"/>
    <cellStyle name="Normal 5 28 15 5" xfId="40766" xr:uid="{00000000-0005-0000-0000-0000399F0000}"/>
    <cellStyle name="Normal 5 28 15 5 2" xfId="40767" xr:uid="{00000000-0005-0000-0000-00003A9F0000}"/>
    <cellStyle name="Normal 5 28 15 5 3" xfId="40768" xr:uid="{00000000-0005-0000-0000-00003B9F0000}"/>
    <cellStyle name="Normal 5 28 15 5 4" xfId="40769" xr:uid="{00000000-0005-0000-0000-00003C9F0000}"/>
    <cellStyle name="Normal 5 28 15 5 5" xfId="40770" xr:uid="{00000000-0005-0000-0000-00003D9F0000}"/>
    <cellStyle name="Normal 5 28 15 5 6" xfId="40771" xr:uid="{00000000-0005-0000-0000-00003E9F0000}"/>
    <cellStyle name="Normal 5 28 15 5 7" xfId="40772" xr:uid="{00000000-0005-0000-0000-00003F9F0000}"/>
    <cellStyle name="Normal 5 28 15 5 8" xfId="40773" xr:uid="{00000000-0005-0000-0000-0000409F0000}"/>
    <cellStyle name="Normal 5 28 15 6" xfId="40774" xr:uid="{00000000-0005-0000-0000-0000419F0000}"/>
    <cellStyle name="Normal 5 28 15 7" xfId="40775" xr:uid="{00000000-0005-0000-0000-0000429F0000}"/>
    <cellStyle name="Normal 5 28 15 8" xfId="40776" xr:uid="{00000000-0005-0000-0000-0000439F0000}"/>
    <cellStyle name="Normal 5 28 15 9" xfId="40777" xr:uid="{00000000-0005-0000-0000-0000449F0000}"/>
    <cellStyle name="Normal 5 28 16" xfId="40778" xr:uid="{00000000-0005-0000-0000-0000459F0000}"/>
    <cellStyle name="Normal 5 28 16 10" xfId="40779" xr:uid="{00000000-0005-0000-0000-0000469F0000}"/>
    <cellStyle name="Normal 5 28 16 11" xfId="40780" xr:uid="{00000000-0005-0000-0000-0000479F0000}"/>
    <cellStyle name="Normal 5 28 16 12" xfId="40781" xr:uid="{00000000-0005-0000-0000-0000489F0000}"/>
    <cellStyle name="Normal 5 28 16 2" xfId="40782" xr:uid="{00000000-0005-0000-0000-0000499F0000}"/>
    <cellStyle name="Normal 5 28 16 2 2" xfId="40783" xr:uid="{00000000-0005-0000-0000-00004A9F0000}"/>
    <cellStyle name="Normal 5 28 16 2 3" xfId="40784" xr:uid="{00000000-0005-0000-0000-00004B9F0000}"/>
    <cellStyle name="Normal 5 28 16 2 4" xfId="40785" xr:uid="{00000000-0005-0000-0000-00004C9F0000}"/>
    <cellStyle name="Normal 5 28 16 2 5" xfId="40786" xr:uid="{00000000-0005-0000-0000-00004D9F0000}"/>
    <cellStyle name="Normal 5 28 16 2 6" xfId="40787" xr:uid="{00000000-0005-0000-0000-00004E9F0000}"/>
    <cellStyle name="Normal 5 28 16 2 7" xfId="40788" xr:uid="{00000000-0005-0000-0000-00004F9F0000}"/>
    <cellStyle name="Normal 5 28 16 2 8" xfId="40789" xr:uid="{00000000-0005-0000-0000-0000509F0000}"/>
    <cellStyle name="Normal 5 28 16 3" xfId="40790" xr:uid="{00000000-0005-0000-0000-0000519F0000}"/>
    <cellStyle name="Normal 5 28 16 3 2" xfId="40791" xr:uid="{00000000-0005-0000-0000-0000529F0000}"/>
    <cellStyle name="Normal 5 28 16 3 3" xfId="40792" xr:uid="{00000000-0005-0000-0000-0000539F0000}"/>
    <cellStyle name="Normal 5 28 16 3 4" xfId="40793" xr:uid="{00000000-0005-0000-0000-0000549F0000}"/>
    <cellStyle name="Normal 5 28 16 3 5" xfId="40794" xr:uid="{00000000-0005-0000-0000-0000559F0000}"/>
    <cellStyle name="Normal 5 28 16 3 6" xfId="40795" xr:uid="{00000000-0005-0000-0000-0000569F0000}"/>
    <cellStyle name="Normal 5 28 16 3 7" xfId="40796" xr:uid="{00000000-0005-0000-0000-0000579F0000}"/>
    <cellStyle name="Normal 5 28 16 3 8" xfId="40797" xr:uid="{00000000-0005-0000-0000-0000589F0000}"/>
    <cellStyle name="Normal 5 28 16 4" xfId="40798" xr:uid="{00000000-0005-0000-0000-0000599F0000}"/>
    <cellStyle name="Normal 5 28 16 4 2" xfId="40799" xr:uid="{00000000-0005-0000-0000-00005A9F0000}"/>
    <cellStyle name="Normal 5 28 16 4 3" xfId="40800" xr:uid="{00000000-0005-0000-0000-00005B9F0000}"/>
    <cellStyle name="Normal 5 28 16 4 4" xfId="40801" xr:uid="{00000000-0005-0000-0000-00005C9F0000}"/>
    <cellStyle name="Normal 5 28 16 4 5" xfId="40802" xr:uid="{00000000-0005-0000-0000-00005D9F0000}"/>
    <cellStyle name="Normal 5 28 16 4 6" xfId="40803" xr:uid="{00000000-0005-0000-0000-00005E9F0000}"/>
    <cellStyle name="Normal 5 28 16 4 7" xfId="40804" xr:uid="{00000000-0005-0000-0000-00005F9F0000}"/>
    <cellStyle name="Normal 5 28 16 4 8" xfId="40805" xr:uid="{00000000-0005-0000-0000-0000609F0000}"/>
    <cellStyle name="Normal 5 28 16 5" xfId="40806" xr:uid="{00000000-0005-0000-0000-0000619F0000}"/>
    <cellStyle name="Normal 5 28 16 5 2" xfId="40807" xr:uid="{00000000-0005-0000-0000-0000629F0000}"/>
    <cellStyle name="Normal 5 28 16 5 3" xfId="40808" xr:uid="{00000000-0005-0000-0000-0000639F0000}"/>
    <cellStyle name="Normal 5 28 16 5 4" xfId="40809" xr:uid="{00000000-0005-0000-0000-0000649F0000}"/>
    <cellStyle name="Normal 5 28 16 5 5" xfId="40810" xr:uid="{00000000-0005-0000-0000-0000659F0000}"/>
    <cellStyle name="Normal 5 28 16 5 6" xfId="40811" xr:uid="{00000000-0005-0000-0000-0000669F0000}"/>
    <cellStyle name="Normal 5 28 16 5 7" xfId="40812" xr:uid="{00000000-0005-0000-0000-0000679F0000}"/>
    <cellStyle name="Normal 5 28 16 5 8" xfId="40813" xr:uid="{00000000-0005-0000-0000-0000689F0000}"/>
    <cellStyle name="Normal 5 28 16 6" xfId="40814" xr:uid="{00000000-0005-0000-0000-0000699F0000}"/>
    <cellStyle name="Normal 5 28 16 7" xfId="40815" xr:uid="{00000000-0005-0000-0000-00006A9F0000}"/>
    <cellStyle name="Normal 5 28 16 8" xfId="40816" xr:uid="{00000000-0005-0000-0000-00006B9F0000}"/>
    <cellStyle name="Normal 5 28 16 9" xfId="40817" xr:uid="{00000000-0005-0000-0000-00006C9F0000}"/>
    <cellStyle name="Normal 5 28 17" xfId="40818" xr:uid="{00000000-0005-0000-0000-00006D9F0000}"/>
    <cellStyle name="Normal 5 28 17 2" xfId="40819" xr:uid="{00000000-0005-0000-0000-00006E9F0000}"/>
    <cellStyle name="Normal 5 28 17 3" xfId="40820" xr:uid="{00000000-0005-0000-0000-00006F9F0000}"/>
    <cellStyle name="Normal 5 28 17 4" xfId="40821" xr:uid="{00000000-0005-0000-0000-0000709F0000}"/>
    <cellStyle name="Normal 5 28 17 5" xfId="40822" xr:uid="{00000000-0005-0000-0000-0000719F0000}"/>
    <cellStyle name="Normal 5 28 17 6" xfId="40823" xr:uid="{00000000-0005-0000-0000-0000729F0000}"/>
    <cellStyle name="Normal 5 28 17 7" xfId="40824" xr:uid="{00000000-0005-0000-0000-0000739F0000}"/>
    <cellStyle name="Normal 5 28 17 8" xfId="40825" xr:uid="{00000000-0005-0000-0000-0000749F0000}"/>
    <cellStyle name="Normal 5 28 18" xfId="40826" xr:uid="{00000000-0005-0000-0000-0000759F0000}"/>
    <cellStyle name="Normal 5 28 18 2" xfId="40827" xr:uid="{00000000-0005-0000-0000-0000769F0000}"/>
    <cellStyle name="Normal 5 28 18 3" xfId="40828" xr:uid="{00000000-0005-0000-0000-0000779F0000}"/>
    <cellStyle name="Normal 5 28 18 4" xfId="40829" xr:uid="{00000000-0005-0000-0000-0000789F0000}"/>
    <cellStyle name="Normal 5 28 18 5" xfId="40830" xr:uid="{00000000-0005-0000-0000-0000799F0000}"/>
    <cellStyle name="Normal 5 28 18 6" xfId="40831" xr:uid="{00000000-0005-0000-0000-00007A9F0000}"/>
    <cellStyle name="Normal 5 28 18 7" xfId="40832" xr:uid="{00000000-0005-0000-0000-00007B9F0000}"/>
    <cellStyle name="Normal 5 28 18 8" xfId="40833" xr:uid="{00000000-0005-0000-0000-00007C9F0000}"/>
    <cellStyle name="Normal 5 28 19" xfId="40834" xr:uid="{00000000-0005-0000-0000-00007D9F0000}"/>
    <cellStyle name="Normal 5 28 19 2" xfId="40835" xr:uid="{00000000-0005-0000-0000-00007E9F0000}"/>
    <cellStyle name="Normal 5 28 19 3" xfId="40836" xr:uid="{00000000-0005-0000-0000-00007F9F0000}"/>
    <cellStyle name="Normal 5 28 19 4" xfId="40837" xr:uid="{00000000-0005-0000-0000-0000809F0000}"/>
    <cellStyle name="Normal 5 28 19 5" xfId="40838" xr:uid="{00000000-0005-0000-0000-0000819F0000}"/>
    <cellStyle name="Normal 5 28 19 6" xfId="40839" xr:uid="{00000000-0005-0000-0000-0000829F0000}"/>
    <cellStyle name="Normal 5 28 19 7" xfId="40840" xr:uid="{00000000-0005-0000-0000-0000839F0000}"/>
    <cellStyle name="Normal 5 28 19 8" xfId="40841" xr:uid="{00000000-0005-0000-0000-0000849F0000}"/>
    <cellStyle name="Normal 5 28 2" xfId="40842" xr:uid="{00000000-0005-0000-0000-0000859F0000}"/>
    <cellStyle name="Normal 5 28 2 10" xfId="40843" xr:uid="{00000000-0005-0000-0000-0000869F0000}"/>
    <cellStyle name="Normal 5 28 2 10 10" xfId="40844" xr:uid="{00000000-0005-0000-0000-0000879F0000}"/>
    <cellStyle name="Normal 5 28 2 10 11" xfId="40845" xr:uid="{00000000-0005-0000-0000-0000889F0000}"/>
    <cellStyle name="Normal 5 28 2 10 12" xfId="40846" xr:uid="{00000000-0005-0000-0000-0000899F0000}"/>
    <cellStyle name="Normal 5 28 2 10 2" xfId="40847" xr:uid="{00000000-0005-0000-0000-00008A9F0000}"/>
    <cellStyle name="Normal 5 28 2 10 2 2" xfId="40848" xr:uid="{00000000-0005-0000-0000-00008B9F0000}"/>
    <cellStyle name="Normal 5 28 2 10 2 3" xfId="40849" xr:uid="{00000000-0005-0000-0000-00008C9F0000}"/>
    <cellStyle name="Normal 5 28 2 10 2 4" xfId="40850" xr:uid="{00000000-0005-0000-0000-00008D9F0000}"/>
    <cellStyle name="Normal 5 28 2 10 2 5" xfId="40851" xr:uid="{00000000-0005-0000-0000-00008E9F0000}"/>
    <cellStyle name="Normal 5 28 2 10 2 6" xfId="40852" xr:uid="{00000000-0005-0000-0000-00008F9F0000}"/>
    <cellStyle name="Normal 5 28 2 10 2 7" xfId="40853" xr:uid="{00000000-0005-0000-0000-0000909F0000}"/>
    <cellStyle name="Normal 5 28 2 10 2 8" xfId="40854" xr:uid="{00000000-0005-0000-0000-0000919F0000}"/>
    <cellStyle name="Normal 5 28 2 10 3" xfId="40855" xr:uid="{00000000-0005-0000-0000-0000929F0000}"/>
    <cellStyle name="Normal 5 28 2 10 3 2" xfId="40856" xr:uid="{00000000-0005-0000-0000-0000939F0000}"/>
    <cellStyle name="Normal 5 28 2 10 3 3" xfId="40857" xr:uid="{00000000-0005-0000-0000-0000949F0000}"/>
    <cellStyle name="Normal 5 28 2 10 3 4" xfId="40858" xr:uid="{00000000-0005-0000-0000-0000959F0000}"/>
    <cellStyle name="Normal 5 28 2 10 3 5" xfId="40859" xr:uid="{00000000-0005-0000-0000-0000969F0000}"/>
    <cellStyle name="Normal 5 28 2 10 3 6" xfId="40860" xr:uid="{00000000-0005-0000-0000-0000979F0000}"/>
    <cellStyle name="Normal 5 28 2 10 3 7" xfId="40861" xr:uid="{00000000-0005-0000-0000-0000989F0000}"/>
    <cellStyle name="Normal 5 28 2 10 3 8" xfId="40862" xr:uid="{00000000-0005-0000-0000-0000999F0000}"/>
    <cellStyle name="Normal 5 28 2 10 4" xfId="40863" xr:uid="{00000000-0005-0000-0000-00009A9F0000}"/>
    <cellStyle name="Normal 5 28 2 10 4 2" xfId="40864" xr:uid="{00000000-0005-0000-0000-00009B9F0000}"/>
    <cellStyle name="Normal 5 28 2 10 4 3" xfId="40865" xr:uid="{00000000-0005-0000-0000-00009C9F0000}"/>
    <cellStyle name="Normal 5 28 2 10 4 4" xfId="40866" xr:uid="{00000000-0005-0000-0000-00009D9F0000}"/>
    <cellStyle name="Normal 5 28 2 10 4 5" xfId="40867" xr:uid="{00000000-0005-0000-0000-00009E9F0000}"/>
    <cellStyle name="Normal 5 28 2 10 4 6" xfId="40868" xr:uid="{00000000-0005-0000-0000-00009F9F0000}"/>
    <cellStyle name="Normal 5 28 2 10 4 7" xfId="40869" xr:uid="{00000000-0005-0000-0000-0000A09F0000}"/>
    <cellStyle name="Normal 5 28 2 10 4 8" xfId="40870" xr:uid="{00000000-0005-0000-0000-0000A19F0000}"/>
    <cellStyle name="Normal 5 28 2 10 5" xfId="40871" xr:uid="{00000000-0005-0000-0000-0000A29F0000}"/>
    <cellStyle name="Normal 5 28 2 10 5 2" xfId="40872" xr:uid="{00000000-0005-0000-0000-0000A39F0000}"/>
    <cellStyle name="Normal 5 28 2 10 5 3" xfId="40873" xr:uid="{00000000-0005-0000-0000-0000A49F0000}"/>
    <cellStyle name="Normal 5 28 2 10 5 4" xfId="40874" xr:uid="{00000000-0005-0000-0000-0000A59F0000}"/>
    <cellStyle name="Normal 5 28 2 10 5 5" xfId="40875" xr:uid="{00000000-0005-0000-0000-0000A69F0000}"/>
    <cellStyle name="Normal 5 28 2 10 5 6" xfId="40876" xr:uid="{00000000-0005-0000-0000-0000A79F0000}"/>
    <cellStyle name="Normal 5 28 2 10 5 7" xfId="40877" xr:uid="{00000000-0005-0000-0000-0000A89F0000}"/>
    <cellStyle name="Normal 5 28 2 10 5 8" xfId="40878" xr:uid="{00000000-0005-0000-0000-0000A99F0000}"/>
    <cellStyle name="Normal 5 28 2 10 6" xfId="40879" xr:uid="{00000000-0005-0000-0000-0000AA9F0000}"/>
    <cellStyle name="Normal 5 28 2 10 7" xfId="40880" xr:uid="{00000000-0005-0000-0000-0000AB9F0000}"/>
    <cellStyle name="Normal 5 28 2 10 8" xfId="40881" xr:uid="{00000000-0005-0000-0000-0000AC9F0000}"/>
    <cellStyle name="Normal 5 28 2 10 9" xfId="40882" xr:uid="{00000000-0005-0000-0000-0000AD9F0000}"/>
    <cellStyle name="Normal 5 28 2 11" xfId="40883" xr:uid="{00000000-0005-0000-0000-0000AE9F0000}"/>
    <cellStyle name="Normal 5 28 2 11 10" xfId="40884" xr:uid="{00000000-0005-0000-0000-0000AF9F0000}"/>
    <cellStyle name="Normal 5 28 2 11 11" xfId="40885" xr:uid="{00000000-0005-0000-0000-0000B09F0000}"/>
    <cellStyle name="Normal 5 28 2 11 12" xfId="40886" xr:uid="{00000000-0005-0000-0000-0000B19F0000}"/>
    <cellStyle name="Normal 5 28 2 11 2" xfId="40887" xr:uid="{00000000-0005-0000-0000-0000B29F0000}"/>
    <cellStyle name="Normal 5 28 2 11 2 2" xfId="40888" xr:uid="{00000000-0005-0000-0000-0000B39F0000}"/>
    <cellStyle name="Normal 5 28 2 11 2 3" xfId="40889" xr:uid="{00000000-0005-0000-0000-0000B49F0000}"/>
    <cellStyle name="Normal 5 28 2 11 2 4" xfId="40890" xr:uid="{00000000-0005-0000-0000-0000B59F0000}"/>
    <cellStyle name="Normal 5 28 2 11 2 5" xfId="40891" xr:uid="{00000000-0005-0000-0000-0000B69F0000}"/>
    <cellStyle name="Normal 5 28 2 11 2 6" xfId="40892" xr:uid="{00000000-0005-0000-0000-0000B79F0000}"/>
    <cellStyle name="Normal 5 28 2 11 2 7" xfId="40893" xr:uid="{00000000-0005-0000-0000-0000B89F0000}"/>
    <cellStyle name="Normal 5 28 2 11 2 8" xfId="40894" xr:uid="{00000000-0005-0000-0000-0000B99F0000}"/>
    <cellStyle name="Normal 5 28 2 11 3" xfId="40895" xr:uid="{00000000-0005-0000-0000-0000BA9F0000}"/>
    <cellStyle name="Normal 5 28 2 11 3 2" xfId="40896" xr:uid="{00000000-0005-0000-0000-0000BB9F0000}"/>
    <cellStyle name="Normal 5 28 2 11 3 3" xfId="40897" xr:uid="{00000000-0005-0000-0000-0000BC9F0000}"/>
    <cellStyle name="Normal 5 28 2 11 3 4" xfId="40898" xr:uid="{00000000-0005-0000-0000-0000BD9F0000}"/>
    <cellStyle name="Normal 5 28 2 11 3 5" xfId="40899" xr:uid="{00000000-0005-0000-0000-0000BE9F0000}"/>
    <cellStyle name="Normal 5 28 2 11 3 6" xfId="40900" xr:uid="{00000000-0005-0000-0000-0000BF9F0000}"/>
    <cellStyle name="Normal 5 28 2 11 3 7" xfId="40901" xr:uid="{00000000-0005-0000-0000-0000C09F0000}"/>
    <cellStyle name="Normal 5 28 2 11 3 8" xfId="40902" xr:uid="{00000000-0005-0000-0000-0000C19F0000}"/>
    <cellStyle name="Normal 5 28 2 11 4" xfId="40903" xr:uid="{00000000-0005-0000-0000-0000C29F0000}"/>
    <cellStyle name="Normal 5 28 2 11 4 2" xfId="40904" xr:uid="{00000000-0005-0000-0000-0000C39F0000}"/>
    <cellStyle name="Normal 5 28 2 11 4 3" xfId="40905" xr:uid="{00000000-0005-0000-0000-0000C49F0000}"/>
    <cellStyle name="Normal 5 28 2 11 4 4" xfId="40906" xr:uid="{00000000-0005-0000-0000-0000C59F0000}"/>
    <cellStyle name="Normal 5 28 2 11 4 5" xfId="40907" xr:uid="{00000000-0005-0000-0000-0000C69F0000}"/>
    <cellStyle name="Normal 5 28 2 11 4 6" xfId="40908" xr:uid="{00000000-0005-0000-0000-0000C79F0000}"/>
    <cellStyle name="Normal 5 28 2 11 4 7" xfId="40909" xr:uid="{00000000-0005-0000-0000-0000C89F0000}"/>
    <cellStyle name="Normal 5 28 2 11 4 8" xfId="40910" xr:uid="{00000000-0005-0000-0000-0000C99F0000}"/>
    <cellStyle name="Normal 5 28 2 11 5" xfId="40911" xr:uid="{00000000-0005-0000-0000-0000CA9F0000}"/>
    <cellStyle name="Normal 5 28 2 11 5 2" xfId="40912" xr:uid="{00000000-0005-0000-0000-0000CB9F0000}"/>
    <cellStyle name="Normal 5 28 2 11 5 3" xfId="40913" xr:uid="{00000000-0005-0000-0000-0000CC9F0000}"/>
    <cellStyle name="Normal 5 28 2 11 5 4" xfId="40914" xr:uid="{00000000-0005-0000-0000-0000CD9F0000}"/>
    <cellStyle name="Normal 5 28 2 11 5 5" xfId="40915" xr:uid="{00000000-0005-0000-0000-0000CE9F0000}"/>
    <cellStyle name="Normal 5 28 2 11 5 6" xfId="40916" xr:uid="{00000000-0005-0000-0000-0000CF9F0000}"/>
    <cellStyle name="Normal 5 28 2 11 5 7" xfId="40917" xr:uid="{00000000-0005-0000-0000-0000D09F0000}"/>
    <cellStyle name="Normal 5 28 2 11 5 8" xfId="40918" xr:uid="{00000000-0005-0000-0000-0000D19F0000}"/>
    <cellStyle name="Normal 5 28 2 11 6" xfId="40919" xr:uid="{00000000-0005-0000-0000-0000D29F0000}"/>
    <cellStyle name="Normal 5 28 2 11 7" xfId="40920" xr:uid="{00000000-0005-0000-0000-0000D39F0000}"/>
    <cellStyle name="Normal 5 28 2 11 8" xfId="40921" xr:uid="{00000000-0005-0000-0000-0000D49F0000}"/>
    <cellStyle name="Normal 5 28 2 11 9" xfId="40922" xr:uid="{00000000-0005-0000-0000-0000D59F0000}"/>
    <cellStyle name="Normal 5 28 2 12" xfId="40923" xr:uid="{00000000-0005-0000-0000-0000D69F0000}"/>
    <cellStyle name="Normal 5 28 2 12 10" xfId="40924" xr:uid="{00000000-0005-0000-0000-0000D79F0000}"/>
    <cellStyle name="Normal 5 28 2 12 11" xfId="40925" xr:uid="{00000000-0005-0000-0000-0000D89F0000}"/>
    <cellStyle name="Normal 5 28 2 12 12" xfId="40926" xr:uid="{00000000-0005-0000-0000-0000D99F0000}"/>
    <cellStyle name="Normal 5 28 2 12 2" xfId="40927" xr:uid="{00000000-0005-0000-0000-0000DA9F0000}"/>
    <cellStyle name="Normal 5 28 2 12 2 2" xfId="40928" xr:uid="{00000000-0005-0000-0000-0000DB9F0000}"/>
    <cellStyle name="Normal 5 28 2 12 2 3" xfId="40929" xr:uid="{00000000-0005-0000-0000-0000DC9F0000}"/>
    <cellStyle name="Normal 5 28 2 12 2 4" xfId="40930" xr:uid="{00000000-0005-0000-0000-0000DD9F0000}"/>
    <cellStyle name="Normal 5 28 2 12 2 5" xfId="40931" xr:uid="{00000000-0005-0000-0000-0000DE9F0000}"/>
    <cellStyle name="Normal 5 28 2 12 2 6" xfId="40932" xr:uid="{00000000-0005-0000-0000-0000DF9F0000}"/>
    <cellStyle name="Normal 5 28 2 12 2 7" xfId="40933" xr:uid="{00000000-0005-0000-0000-0000E09F0000}"/>
    <cellStyle name="Normal 5 28 2 12 2 8" xfId="40934" xr:uid="{00000000-0005-0000-0000-0000E19F0000}"/>
    <cellStyle name="Normal 5 28 2 12 3" xfId="40935" xr:uid="{00000000-0005-0000-0000-0000E29F0000}"/>
    <cellStyle name="Normal 5 28 2 12 3 2" xfId="40936" xr:uid="{00000000-0005-0000-0000-0000E39F0000}"/>
    <cellStyle name="Normal 5 28 2 12 3 3" xfId="40937" xr:uid="{00000000-0005-0000-0000-0000E49F0000}"/>
    <cellStyle name="Normal 5 28 2 12 3 4" xfId="40938" xr:uid="{00000000-0005-0000-0000-0000E59F0000}"/>
    <cellStyle name="Normal 5 28 2 12 3 5" xfId="40939" xr:uid="{00000000-0005-0000-0000-0000E69F0000}"/>
    <cellStyle name="Normal 5 28 2 12 3 6" xfId="40940" xr:uid="{00000000-0005-0000-0000-0000E79F0000}"/>
    <cellStyle name="Normal 5 28 2 12 3 7" xfId="40941" xr:uid="{00000000-0005-0000-0000-0000E89F0000}"/>
    <cellStyle name="Normal 5 28 2 12 3 8" xfId="40942" xr:uid="{00000000-0005-0000-0000-0000E99F0000}"/>
    <cellStyle name="Normal 5 28 2 12 4" xfId="40943" xr:uid="{00000000-0005-0000-0000-0000EA9F0000}"/>
    <cellStyle name="Normal 5 28 2 12 4 2" xfId="40944" xr:uid="{00000000-0005-0000-0000-0000EB9F0000}"/>
    <cellStyle name="Normal 5 28 2 12 4 3" xfId="40945" xr:uid="{00000000-0005-0000-0000-0000EC9F0000}"/>
    <cellStyle name="Normal 5 28 2 12 4 4" xfId="40946" xr:uid="{00000000-0005-0000-0000-0000ED9F0000}"/>
    <cellStyle name="Normal 5 28 2 12 4 5" xfId="40947" xr:uid="{00000000-0005-0000-0000-0000EE9F0000}"/>
    <cellStyle name="Normal 5 28 2 12 4 6" xfId="40948" xr:uid="{00000000-0005-0000-0000-0000EF9F0000}"/>
    <cellStyle name="Normal 5 28 2 12 4 7" xfId="40949" xr:uid="{00000000-0005-0000-0000-0000F09F0000}"/>
    <cellStyle name="Normal 5 28 2 12 4 8" xfId="40950" xr:uid="{00000000-0005-0000-0000-0000F19F0000}"/>
    <cellStyle name="Normal 5 28 2 12 5" xfId="40951" xr:uid="{00000000-0005-0000-0000-0000F29F0000}"/>
    <cellStyle name="Normal 5 28 2 12 5 2" xfId="40952" xr:uid="{00000000-0005-0000-0000-0000F39F0000}"/>
    <cellStyle name="Normal 5 28 2 12 5 3" xfId="40953" xr:uid="{00000000-0005-0000-0000-0000F49F0000}"/>
    <cellStyle name="Normal 5 28 2 12 5 4" xfId="40954" xr:uid="{00000000-0005-0000-0000-0000F59F0000}"/>
    <cellStyle name="Normal 5 28 2 12 5 5" xfId="40955" xr:uid="{00000000-0005-0000-0000-0000F69F0000}"/>
    <cellStyle name="Normal 5 28 2 12 5 6" xfId="40956" xr:uid="{00000000-0005-0000-0000-0000F79F0000}"/>
    <cellStyle name="Normal 5 28 2 12 5 7" xfId="40957" xr:uid="{00000000-0005-0000-0000-0000F89F0000}"/>
    <cellStyle name="Normal 5 28 2 12 5 8" xfId="40958" xr:uid="{00000000-0005-0000-0000-0000F99F0000}"/>
    <cellStyle name="Normal 5 28 2 12 6" xfId="40959" xr:uid="{00000000-0005-0000-0000-0000FA9F0000}"/>
    <cellStyle name="Normal 5 28 2 12 7" xfId="40960" xr:uid="{00000000-0005-0000-0000-0000FB9F0000}"/>
    <cellStyle name="Normal 5 28 2 12 8" xfId="40961" xr:uid="{00000000-0005-0000-0000-0000FC9F0000}"/>
    <cellStyle name="Normal 5 28 2 12 9" xfId="40962" xr:uid="{00000000-0005-0000-0000-0000FD9F0000}"/>
    <cellStyle name="Normal 5 28 2 13" xfId="40963" xr:uid="{00000000-0005-0000-0000-0000FE9F0000}"/>
    <cellStyle name="Normal 5 28 2 13 10" xfId="40964" xr:uid="{00000000-0005-0000-0000-0000FF9F0000}"/>
    <cellStyle name="Normal 5 28 2 13 11" xfId="40965" xr:uid="{00000000-0005-0000-0000-000000A00000}"/>
    <cellStyle name="Normal 5 28 2 13 12" xfId="40966" xr:uid="{00000000-0005-0000-0000-000001A00000}"/>
    <cellStyle name="Normal 5 28 2 13 2" xfId="40967" xr:uid="{00000000-0005-0000-0000-000002A00000}"/>
    <cellStyle name="Normal 5 28 2 13 2 2" xfId="40968" xr:uid="{00000000-0005-0000-0000-000003A00000}"/>
    <cellStyle name="Normal 5 28 2 13 2 3" xfId="40969" xr:uid="{00000000-0005-0000-0000-000004A00000}"/>
    <cellStyle name="Normal 5 28 2 13 2 4" xfId="40970" xr:uid="{00000000-0005-0000-0000-000005A00000}"/>
    <cellStyle name="Normal 5 28 2 13 2 5" xfId="40971" xr:uid="{00000000-0005-0000-0000-000006A00000}"/>
    <cellStyle name="Normal 5 28 2 13 2 6" xfId="40972" xr:uid="{00000000-0005-0000-0000-000007A00000}"/>
    <cellStyle name="Normal 5 28 2 13 2 7" xfId="40973" xr:uid="{00000000-0005-0000-0000-000008A00000}"/>
    <cellStyle name="Normal 5 28 2 13 2 8" xfId="40974" xr:uid="{00000000-0005-0000-0000-000009A00000}"/>
    <cellStyle name="Normal 5 28 2 13 3" xfId="40975" xr:uid="{00000000-0005-0000-0000-00000AA00000}"/>
    <cellStyle name="Normal 5 28 2 13 3 2" xfId="40976" xr:uid="{00000000-0005-0000-0000-00000BA00000}"/>
    <cellStyle name="Normal 5 28 2 13 3 3" xfId="40977" xr:uid="{00000000-0005-0000-0000-00000CA00000}"/>
    <cellStyle name="Normal 5 28 2 13 3 4" xfId="40978" xr:uid="{00000000-0005-0000-0000-00000DA00000}"/>
    <cellStyle name="Normal 5 28 2 13 3 5" xfId="40979" xr:uid="{00000000-0005-0000-0000-00000EA00000}"/>
    <cellStyle name="Normal 5 28 2 13 3 6" xfId="40980" xr:uid="{00000000-0005-0000-0000-00000FA00000}"/>
    <cellStyle name="Normal 5 28 2 13 3 7" xfId="40981" xr:uid="{00000000-0005-0000-0000-000010A00000}"/>
    <cellStyle name="Normal 5 28 2 13 3 8" xfId="40982" xr:uid="{00000000-0005-0000-0000-000011A00000}"/>
    <cellStyle name="Normal 5 28 2 13 4" xfId="40983" xr:uid="{00000000-0005-0000-0000-000012A00000}"/>
    <cellStyle name="Normal 5 28 2 13 4 2" xfId="40984" xr:uid="{00000000-0005-0000-0000-000013A00000}"/>
    <cellStyle name="Normal 5 28 2 13 4 3" xfId="40985" xr:uid="{00000000-0005-0000-0000-000014A00000}"/>
    <cellStyle name="Normal 5 28 2 13 4 4" xfId="40986" xr:uid="{00000000-0005-0000-0000-000015A00000}"/>
    <cellStyle name="Normal 5 28 2 13 4 5" xfId="40987" xr:uid="{00000000-0005-0000-0000-000016A00000}"/>
    <cellStyle name="Normal 5 28 2 13 4 6" xfId="40988" xr:uid="{00000000-0005-0000-0000-000017A00000}"/>
    <cellStyle name="Normal 5 28 2 13 4 7" xfId="40989" xr:uid="{00000000-0005-0000-0000-000018A00000}"/>
    <cellStyle name="Normal 5 28 2 13 4 8" xfId="40990" xr:uid="{00000000-0005-0000-0000-000019A00000}"/>
    <cellStyle name="Normal 5 28 2 13 5" xfId="40991" xr:uid="{00000000-0005-0000-0000-00001AA00000}"/>
    <cellStyle name="Normal 5 28 2 13 5 2" xfId="40992" xr:uid="{00000000-0005-0000-0000-00001BA00000}"/>
    <cellStyle name="Normal 5 28 2 13 5 3" xfId="40993" xr:uid="{00000000-0005-0000-0000-00001CA00000}"/>
    <cellStyle name="Normal 5 28 2 13 5 4" xfId="40994" xr:uid="{00000000-0005-0000-0000-00001DA00000}"/>
    <cellStyle name="Normal 5 28 2 13 5 5" xfId="40995" xr:uid="{00000000-0005-0000-0000-00001EA00000}"/>
    <cellStyle name="Normal 5 28 2 13 5 6" xfId="40996" xr:uid="{00000000-0005-0000-0000-00001FA00000}"/>
    <cellStyle name="Normal 5 28 2 13 5 7" xfId="40997" xr:uid="{00000000-0005-0000-0000-000020A00000}"/>
    <cellStyle name="Normal 5 28 2 13 5 8" xfId="40998" xr:uid="{00000000-0005-0000-0000-000021A00000}"/>
    <cellStyle name="Normal 5 28 2 13 6" xfId="40999" xr:uid="{00000000-0005-0000-0000-000022A00000}"/>
    <cellStyle name="Normal 5 28 2 13 7" xfId="41000" xr:uid="{00000000-0005-0000-0000-000023A00000}"/>
    <cellStyle name="Normal 5 28 2 13 8" xfId="41001" xr:uid="{00000000-0005-0000-0000-000024A00000}"/>
    <cellStyle name="Normal 5 28 2 13 9" xfId="41002" xr:uid="{00000000-0005-0000-0000-000025A00000}"/>
    <cellStyle name="Normal 5 28 2 14" xfId="41003" xr:uid="{00000000-0005-0000-0000-000026A00000}"/>
    <cellStyle name="Normal 5 28 2 14 2" xfId="41004" xr:uid="{00000000-0005-0000-0000-000027A00000}"/>
    <cellStyle name="Normal 5 28 2 14 3" xfId="41005" xr:uid="{00000000-0005-0000-0000-000028A00000}"/>
    <cellStyle name="Normal 5 28 2 14 4" xfId="41006" xr:uid="{00000000-0005-0000-0000-000029A00000}"/>
    <cellStyle name="Normal 5 28 2 14 5" xfId="41007" xr:uid="{00000000-0005-0000-0000-00002AA00000}"/>
    <cellStyle name="Normal 5 28 2 14 6" xfId="41008" xr:uid="{00000000-0005-0000-0000-00002BA00000}"/>
    <cellStyle name="Normal 5 28 2 14 7" xfId="41009" xr:uid="{00000000-0005-0000-0000-00002CA00000}"/>
    <cellStyle name="Normal 5 28 2 14 8" xfId="41010" xr:uid="{00000000-0005-0000-0000-00002DA00000}"/>
    <cellStyle name="Normal 5 28 2 15" xfId="41011" xr:uid="{00000000-0005-0000-0000-00002EA00000}"/>
    <cellStyle name="Normal 5 28 2 15 2" xfId="41012" xr:uid="{00000000-0005-0000-0000-00002FA00000}"/>
    <cellStyle name="Normal 5 28 2 15 3" xfId="41013" xr:uid="{00000000-0005-0000-0000-000030A00000}"/>
    <cellStyle name="Normal 5 28 2 15 4" xfId="41014" xr:uid="{00000000-0005-0000-0000-000031A00000}"/>
    <cellStyle name="Normal 5 28 2 15 5" xfId="41015" xr:uid="{00000000-0005-0000-0000-000032A00000}"/>
    <cellStyle name="Normal 5 28 2 15 6" xfId="41016" xr:uid="{00000000-0005-0000-0000-000033A00000}"/>
    <cellStyle name="Normal 5 28 2 15 7" xfId="41017" xr:uid="{00000000-0005-0000-0000-000034A00000}"/>
    <cellStyle name="Normal 5 28 2 15 8" xfId="41018" xr:uid="{00000000-0005-0000-0000-000035A00000}"/>
    <cellStyle name="Normal 5 28 2 16" xfId="41019" xr:uid="{00000000-0005-0000-0000-000036A00000}"/>
    <cellStyle name="Normal 5 28 2 16 2" xfId="41020" xr:uid="{00000000-0005-0000-0000-000037A00000}"/>
    <cellStyle name="Normal 5 28 2 16 3" xfId="41021" xr:uid="{00000000-0005-0000-0000-000038A00000}"/>
    <cellStyle name="Normal 5 28 2 16 4" xfId="41022" xr:uid="{00000000-0005-0000-0000-000039A00000}"/>
    <cellStyle name="Normal 5 28 2 16 5" xfId="41023" xr:uid="{00000000-0005-0000-0000-00003AA00000}"/>
    <cellStyle name="Normal 5 28 2 16 6" xfId="41024" xr:uid="{00000000-0005-0000-0000-00003BA00000}"/>
    <cellStyle name="Normal 5 28 2 16 7" xfId="41025" xr:uid="{00000000-0005-0000-0000-00003CA00000}"/>
    <cellStyle name="Normal 5 28 2 16 8" xfId="41026" xr:uid="{00000000-0005-0000-0000-00003DA00000}"/>
    <cellStyle name="Normal 5 28 2 17" xfId="41027" xr:uid="{00000000-0005-0000-0000-00003EA00000}"/>
    <cellStyle name="Normal 5 28 2 17 2" xfId="41028" xr:uid="{00000000-0005-0000-0000-00003FA00000}"/>
    <cellStyle name="Normal 5 28 2 17 3" xfId="41029" xr:uid="{00000000-0005-0000-0000-000040A00000}"/>
    <cellStyle name="Normal 5 28 2 17 4" xfId="41030" xr:uid="{00000000-0005-0000-0000-000041A00000}"/>
    <cellStyle name="Normal 5 28 2 17 5" xfId="41031" xr:uid="{00000000-0005-0000-0000-000042A00000}"/>
    <cellStyle name="Normal 5 28 2 17 6" xfId="41032" xr:uid="{00000000-0005-0000-0000-000043A00000}"/>
    <cellStyle name="Normal 5 28 2 17 7" xfId="41033" xr:uid="{00000000-0005-0000-0000-000044A00000}"/>
    <cellStyle name="Normal 5 28 2 17 8" xfId="41034" xr:uid="{00000000-0005-0000-0000-000045A00000}"/>
    <cellStyle name="Normal 5 28 2 18" xfId="41035" xr:uid="{00000000-0005-0000-0000-000046A00000}"/>
    <cellStyle name="Normal 5 28 2 19" xfId="41036" xr:uid="{00000000-0005-0000-0000-000047A00000}"/>
    <cellStyle name="Normal 5 28 2 2" xfId="41037" xr:uid="{00000000-0005-0000-0000-000048A00000}"/>
    <cellStyle name="Normal 5 28 2 2 10" xfId="41038" xr:uid="{00000000-0005-0000-0000-000049A00000}"/>
    <cellStyle name="Normal 5 28 2 2 11" xfId="41039" xr:uid="{00000000-0005-0000-0000-00004AA00000}"/>
    <cellStyle name="Normal 5 28 2 2 12" xfId="41040" xr:uid="{00000000-0005-0000-0000-00004BA00000}"/>
    <cellStyle name="Normal 5 28 2 2 2" xfId="41041" xr:uid="{00000000-0005-0000-0000-00004CA00000}"/>
    <cellStyle name="Normal 5 28 2 2 2 2" xfId="41042" xr:uid="{00000000-0005-0000-0000-00004DA00000}"/>
    <cellStyle name="Normal 5 28 2 2 2 3" xfId="41043" xr:uid="{00000000-0005-0000-0000-00004EA00000}"/>
    <cellStyle name="Normal 5 28 2 2 2 4" xfId="41044" xr:uid="{00000000-0005-0000-0000-00004FA00000}"/>
    <cellStyle name="Normal 5 28 2 2 2 5" xfId="41045" xr:uid="{00000000-0005-0000-0000-000050A00000}"/>
    <cellStyle name="Normal 5 28 2 2 2 6" xfId="41046" xr:uid="{00000000-0005-0000-0000-000051A00000}"/>
    <cellStyle name="Normal 5 28 2 2 2 7" xfId="41047" xr:uid="{00000000-0005-0000-0000-000052A00000}"/>
    <cellStyle name="Normal 5 28 2 2 2 8" xfId="41048" xr:uid="{00000000-0005-0000-0000-000053A00000}"/>
    <cellStyle name="Normal 5 28 2 2 3" xfId="41049" xr:uid="{00000000-0005-0000-0000-000054A00000}"/>
    <cellStyle name="Normal 5 28 2 2 3 2" xfId="41050" xr:uid="{00000000-0005-0000-0000-000055A00000}"/>
    <cellStyle name="Normal 5 28 2 2 3 3" xfId="41051" xr:uid="{00000000-0005-0000-0000-000056A00000}"/>
    <cellStyle name="Normal 5 28 2 2 3 4" xfId="41052" xr:uid="{00000000-0005-0000-0000-000057A00000}"/>
    <cellStyle name="Normal 5 28 2 2 3 5" xfId="41053" xr:uid="{00000000-0005-0000-0000-000058A00000}"/>
    <cellStyle name="Normal 5 28 2 2 3 6" xfId="41054" xr:uid="{00000000-0005-0000-0000-000059A00000}"/>
    <cellStyle name="Normal 5 28 2 2 3 7" xfId="41055" xr:uid="{00000000-0005-0000-0000-00005AA00000}"/>
    <cellStyle name="Normal 5 28 2 2 3 8" xfId="41056" xr:uid="{00000000-0005-0000-0000-00005BA00000}"/>
    <cellStyle name="Normal 5 28 2 2 4" xfId="41057" xr:uid="{00000000-0005-0000-0000-00005CA00000}"/>
    <cellStyle name="Normal 5 28 2 2 4 2" xfId="41058" xr:uid="{00000000-0005-0000-0000-00005DA00000}"/>
    <cellStyle name="Normal 5 28 2 2 4 3" xfId="41059" xr:uid="{00000000-0005-0000-0000-00005EA00000}"/>
    <cellStyle name="Normal 5 28 2 2 4 4" xfId="41060" xr:uid="{00000000-0005-0000-0000-00005FA00000}"/>
    <cellStyle name="Normal 5 28 2 2 4 5" xfId="41061" xr:uid="{00000000-0005-0000-0000-000060A00000}"/>
    <cellStyle name="Normal 5 28 2 2 4 6" xfId="41062" xr:uid="{00000000-0005-0000-0000-000061A00000}"/>
    <cellStyle name="Normal 5 28 2 2 4 7" xfId="41063" xr:uid="{00000000-0005-0000-0000-000062A00000}"/>
    <cellStyle name="Normal 5 28 2 2 4 8" xfId="41064" xr:uid="{00000000-0005-0000-0000-000063A00000}"/>
    <cellStyle name="Normal 5 28 2 2 5" xfId="41065" xr:uid="{00000000-0005-0000-0000-000064A00000}"/>
    <cellStyle name="Normal 5 28 2 2 5 2" xfId="41066" xr:uid="{00000000-0005-0000-0000-000065A00000}"/>
    <cellStyle name="Normal 5 28 2 2 5 3" xfId="41067" xr:uid="{00000000-0005-0000-0000-000066A00000}"/>
    <cellStyle name="Normal 5 28 2 2 5 4" xfId="41068" xr:uid="{00000000-0005-0000-0000-000067A00000}"/>
    <cellStyle name="Normal 5 28 2 2 5 5" xfId="41069" xr:uid="{00000000-0005-0000-0000-000068A00000}"/>
    <cellStyle name="Normal 5 28 2 2 5 6" xfId="41070" xr:uid="{00000000-0005-0000-0000-000069A00000}"/>
    <cellStyle name="Normal 5 28 2 2 5 7" xfId="41071" xr:uid="{00000000-0005-0000-0000-00006AA00000}"/>
    <cellStyle name="Normal 5 28 2 2 5 8" xfId="41072" xr:uid="{00000000-0005-0000-0000-00006BA00000}"/>
    <cellStyle name="Normal 5 28 2 2 6" xfId="41073" xr:uid="{00000000-0005-0000-0000-00006CA00000}"/>
    <cellStyle name="Normal 5 28 2 2 7" xfId="41074" xr:uid="{00000000-0005-0000-0000-00006DA00000}"/>
    <cellStyle name="Normal 5 28 2 2 8" xfId="41075" xr:uid="{00000000-0005-0000-0000-00006EA00000}"/>
    <cellStyle name="Normal 5 28 2 2 9" xfId="41076" xr:uid="{00000000-0005-0000-0000-00006FA00000}"/>
    <cellStyle name="Normal 5 28 2 20" xfId="41077" xr:uid="{00000000-0005-0000-0000-000070A00000}"/>
    <cellStyle name="Normal 5 28 2 21" xfId="41078" xr:uid="{00000000-0005-0000-0000-000071A00000}"/>
    <cellStyle name="Normal 5 28 2 22" xfId="41079" xr:uid="{00000000-0005-0000-0000-000072A00000}"/>
    <cellStyle name="Normal 5 28 2 23" xfId="41080" xr:uid="{00000000-0005-0000-0000-000073A00000}"/>
    <cellStyle name="Normal 5 28 2 24" xfId="41081" xr:uid="{00000000-0005-0000-0000-000074A00000}"/>
    <cellStyle name="Normal 5 28 2 3" xfId="41082" xr:uid="{00000000-0005-0000-0000-000075A00000}"/>
    <cellStyle name="Normal 5 28 2 3 10" xfId="41083" xr:uid="{00000000-0005-0000-0000-000076A00000}"/>
    <cellStyle name="Normal 5 28 2 3 11" xfId="41084" xr:uid="{00000000-0005-0000-0000-000077A00000}"/>
    <cellStyle name="Normal 5 28 2 3 12" xfId="41085" xr:uid="{00000000-0005-0000-0000-000078A00000}"/>
    <cellStyle name="Normal 5 28 2 3 2" xfId="41086" xr:uid="{00000000-0005-0000-0000-000079A00000}"/>
    <cellStyle name="Normal 5 28 2 3 2 2" xfId="41087" xr:uid="{00000000-0005-0000-0000-00007AA00000}"/>
    <cellStyle name="Normal 5 28 2 3 2 3" xfId="41088" xr:uid="{00000000-0005-0000-0000-00007BA00000}"/>
    <cellStyle name="Normal 5 28 2 3 2 4" xfId="41089" xr:uid="{00000000-0005-0000-0000-00007CA00000}"/>
    <cellStyle name="Normal 5 28 2 3 2 5" xfId="41090" xr:uid="{00000000-0005-0000-0000-00007DA00000}"/>
    <cellStyle name="Normal 5 28 2 3 2 6" xfId="41091" xr:uid="{00000000-0005-0000-0000-00007EA00000}"/>
    <cellStyle name="Normal 5 28 2 3 2 7" xfId="41092" xr:uid="{00000000-0005-0000-0000-00007FA00000}"/>
    <cellStyle name="Normal 5 28 2 3 2 8" xfId="41093" xr:uid="{00000000-0005-0000-0000-000080A00000}"/>
    <cellStyle name="Normal 5 28 2 3 3" xfId="41094" xr:uid="{00000000-0005-0000-0000-000081A00000}"/>
    <cellStyle name="Normal 5 28 2 3 3 2" xfId="41095" xr:uid="{00000000-0005-0000-0000-000082A00000}"/>
    <cellStyle name="Normal 5 28 2 3 3 3" xfId="41096" xr:uid="{00000000-0005-0000-0000-000083A00000}"/>
    <cellStyle name="Normal 5 28 2 3 3 4" xfId="41097" xr:uid="{00000000-0005-0000-0000-000084A00000}"/>
    <cellStyle name="Normal 5 28 2 3 3 5" xfId="41098" xr:uid="{00000000-0005-0000-0000-000085A00000}"/>
    <cellStyle name="Normal 5 28 2 3 3 6" xfId="41099" xr:uid="{00000000-0005-0000-0000-000086A00000}"/>
    <cellStyle name="Normal 5 28 2 3 3 7" xfId="41100" xr:uid="{00000000-0005-0000-0000-000087A00000}"/>
    <cellStyle name="Normal 5 28 2 3 3 8" xfId="41101" xr:uid="{00000000-0005-0000-0000-000088A00000}"/>
    <cellStyle name="Normal 5 28 2 3 4" xfId="41102" xr:uid="{00000000-0005-0000-0000-000089A00000}"/>
    <cellStyle name="Normal 5 28 2 3 4 2" xfId="41103" xr:uid="{00000000-0005-0000-0000-00008AA00000}"/>
    <cellStyle name="Normal 5 28 2 3 4 3" xfId="41104" xr:uid="{00000000-0005-0000-0000-00008BA00000}"/>
    <cellStyle name="Normal 5 28 2 3 4 4" xfId="41105" xr:uid="{00000000-0005-0000-0000-00008CA00000}"/>
    <cellStyle name="Normal 5 28 2 3 4 5" xfId="41106" xr:uid="{00000000-0005-0000-0000-00008DA00000}"/>
    <cellStyle name="Normal 5 28 2 3 4 6" xfId="41107" xr:uid="{00000000-0005-0000-0000-00008EA00000}"/>
    <cellStyle name="Normal 5 28 2 3 4 7" xfId="41108" xr:uid="{00000000-0005-0000-0000-00008FA00000}"/>
    <cellStyle name="Normal 5 28 2 3 4 8" xfId="41109" xr:uid="{00000000-0005-0000-0000-000090A00000}"/>
    <cellStyle name="Normal 5 28 2 3 5" xfId="41110" xr:uid="{00000000-0005-0000-0000-000091A00000}"/>
    <cellStyle name="Normal 5 28 2 3 5 2" xfId="41111" xr:uid="{00000000-0005-0000-0000-000092A00000}"/>
    <cellStyle name="Normal 5 28 2 3 5 3" xfId="41112" xr:uid="{00000000-0005-0000-0000-000093A00000}"/>
    <cellStyle name="Normal 5 28 2 3 5 4" xfId="41113" xr:uid="{00000000-0005-0000-0000-000094A00000}"/>
    <cellStyle name="Normal 5 28 2 3 5 5" xfId="41114" xr:uid="{00000000-0005-0000-0000-000095A00000}"/>
    <cellStyle name="Normal 5 28 2 3 5 6" xfId="41115" xr:uid="{00000000-0005-0000-0000-000096A00000}"/>
    <cellStyle name="Normal 5 28 2 3 5 7" xfId="41116" xr:uid="{00000000-0005-0000-0000-000097A00000}"/>
    <cellStyle name="Normal 5 28 2 3 5 8" xfId="41117" xr:uid="{00000000-0005-0000-0000-000098A00000}"/>
    <cellStyle name="Normal 5 28 2 3 6" xfId="41118" xr:uid="{00000000-0005-0000-0000-000099A00000}"/>
    <cellStyle name="Normal 5 28 2 3 7" xfId="41119" xr:uid="{00000000-0005-0000-0000-00009AA00000}"/>
    <cellStyle name="Normal 5 28 2 3 8" xfId="41120" xr:uid="{00000000-0005-0000-0000-00009BA00000}"/>
    <cellStyle name="Normal 5 28 2 3 9" xfId="41121" xr:uid="{00000000-0005-0000-0000-00009CA00000}"/>
    <cellStyle name="Normal 5 28 2 4" xfId="41122" xr:uid="{00000000-0005-0000-0000-00009DA00000}"/>
    <cellStyle name="Normal 5 28 2 4 10" xfId="41123" xr:uid="{00000000-0005-0000-0000-00009EA00000}"/>
    <cellStyle name="Normal 5 28 2 4 11" xfId="41124" xr:uid="{00000000-0005-0000-0000-00009FA00000}"/>
    <cellStyle name="Normal 5 28 2 4 12" xfId="41125" xr:uid="{00000000-0005-0000-0000-0000A0A00000}"/>
    <cellStyle name="Normal 5 28 2 4 2" xfId="41126" xr:uid="{00000000-0005-0000-0000-0000A1A00000}"/>
    <cellStyle name="Normal 5 28 2 4 2 2" xfId="41127" xr:uid="{00000000-0005-0000-0000-0000A2A00000}"/>
    <cellStyle name="Normal 5 28 2 4 2 3" xfId="41128" xr:uid="{00000000-0005-0000-0000-0000A3A00000}"/>
    <cellStyle name="Normal 5 28 2 4 2 4" xfId="41129" xr:uid="{00000000-0005-0000-0000-0000A4A00000}"/>
    <cellStyle name="Normal 5 28 2 4 2 5" xfId="41130" xr:uid="{00000000-0005-0000-0000-0000A5A00000}"/>
    <cellStyle name="Normal 5 28 2 4 2 6" xfId="41131" xr:uid="{00000000-0005-0000-0000-0000A6A00000}"/>
    <cellStyle name="Normal 5 28 2 4 2 7" xfId="41132" xr:uid="{00000000-0005-0000-0000-0000A7A00000}"/>
    <cellStyle name="Normal 5 28 2 4 2 8" xfId="41133" xr:uid="{00000000-0005-0000-0000-0000A8A00000}"/>
    <cellStyle name="Normal 5 28 2 4 3" xfId="41134" xr:uid="{00000000-0005-0000-0000-0000A9A00000}"/>
    <cellStyle name="Normal 5 28 2 4 3 2" xfId="41135" xr:uid="{00000000-0005-0000-0000-0000AAA00000}"/>
    <cellStyle name="Normal 5 28 2 4 3 3" xfId="41136" xr:uid="{00000000-0005-0000-0000-0000ABA00000}"/>
    <cellStyle name="Normal 5 28 2 4 3 4" xfId="41137" xr:uid="{00000000-0005-0000-0000-0000ACA00000}"/>
    <cellStyle name="Normal 5 28 2 4 3 5" xfId="41138" xr:uid="{00000000-0005-0000-0000-0000ADA00000}"/>
    <cellStyle name="Normal 5 28 2 4 3 6" xfId="41139" xr:uid="{00000000-0005-0000-0000-0000AEA00000}"/>
    <cellStyle name="Normal 5 28 2 4 3 7" xfId="41140" xr:uid="{00000000-0005-0000-0000-0000AFA00000}"/>
    <cellStyle name="Normal 5 28 2 4 3 8" xfId="41141" xr:uid="{00000000-0005-0000-0000-0000B0A00000}"/>
    <cellStyle name="Normal 5 28 2 4 4" xfId="41142" xr:uid="{00000000-0005-0000-0000-0000B1A00000}"/>
    <cellStyle name="Normal 5 28 2 4 4 2" xfId="41143" xr:uid="{00000000-0005-0000-0000-0000B2A00000}"/>
    <cellStyle name="Normal 5 28 2 4 4 3" xfId="41144" xr:uid="{00000000-0005-0000-0000-0000B3A00000}"/>
    <cellStyle name="Normal 5 28 2 4 4 4" xfId="41145" xr:uid="{00000000-0005-0000-0000-0000B4A00000}"/>
    <cellStyle name="Normal 5 28 2 4 4 5" xfId="41146" xr:uid="{00000000-0005-0000-0000-0000B5A00000}"/>
    <cellStyle name="Normal 5 28 2 4 4 6" xfId="41147" xr:uid="{00000000-0005-0000-0000-0000B6A00000}"/>
    <cellStyle name="Normal 5 28 2 4 4 7" xfId="41148" xr:uid="{00000000-0005-0000-0000-0000B7A00000}"/>
    <cellStyle name="Normal 5 28 2 4 4 8" xfId="41149" xr:uid="{00000000-0005-0000-0000-0000B8A00000}"/>
    <cellStyle name="Normal 5 28 2 4 5" xfId="41150" xr:uid="{00000000-0005-0000-0000-0000B9A00000}"/>
    <cellStyle name="Normal 5 28 2 4 5 2" xfId="41151" xr:uid="{00000000-0005-0000-0000-0000BAA00000}"/>
    <cellStyle name="Normal 5 28 2 4 5 3" xfId="41152" xr:uid="{00000000-0005-0000-0000-0000BBA00000}"/>
    <cellStyle name="Normal 5 28 2 4 5 4" xfId="41153" xr:uid="{00000000-0005-0000-0000-0000BCA00000}"/>
    <cellStyle name="Normal 5 28 2 4 5 5" xfId="41154" xr:uid="{00000000-0005-0000-0000-0000BDA00000}"/>
    <cellStyle name="Normal 5 28 2 4 5 6" xfId="41155" xr:uid="{00000000-0005-0000-0000-0000BEA00000}"/>
    <cellStyle name="Normal 5 28 2 4 5 7" xfId="41156" xr:uid="{00000000-0005-0000-0000-0000BFA00000}"/>
    <cellStyle name="Normal 5 28 2 4 5 8" xfId="41157" xr:uid="{00000000-0005-0000-0000-0000C0A00000}"/>
    <cellStyle name="Normal 5 28 2 4 6" xfId="41158" xr:uid="{00000000-0005-0000-0000-0000C1A00000}"/>
    <cellStyle name="Normal 5 28 2 4 7" xfId="41159" xr:uid="{00000000-0005-0000-0000-0000C2A00000}"/>
    <cellStyle name="Normal 5 28 2 4 8" xfId="41160" xr:uid="{00000000-0005-0000-0000-0000C3A00000}"/>
    <cellStyle name="Normal 5 28 2 4 9" xfId="41161" xr:uid="{00000000-0005-0000-0000-0000C4A00000}"/>
    <cellStyle name="Normal 5 28 2 5" xfId="41162" xr:uid="{00000000-0005-0000-0000-0000C5A00000}"/>
    <cellStyle name="Normal 5 28 2 5 10" xfId="41163" xr:uid="{00000000-0005-0000-0000-0000C6A00000}"/>
    <cellStyle name="Normal 5 28 2 5 11" xfId="41164" xr:uid="{00000000-0005-0000-0000-0000C7A00000}"/>
    <cellStyle name="Normal 5 28 2 5 12" xfId="41165" xr:uid="{00000000-0005-0000-0000-0000C8A00000}"/>
    <cellStyle name="Normal 5 28 2 5 2" xfId="41166" xr:uid="{00000000-0005-0000-0000-0000C9A00000}"/>
    <cellStyle name="Normal 5 28 2 5 2 2" xfId="41167" xr:uid="{00000000-0005-0000-0000-0000CAA00000}"/>
    <cellStyle name="Normal 5 28 2 5 2 3" xfId="41168" xr:uid="{00000000-0005-0000-0000-0000CBA00000}"/>
    <cellStyle name="Normal 5 28 2 5 2 4" xfId="41169" xr:uid="{00000000-0005-0000-0000-0000CCA00000}"/>
    <cellStyle name="Normal 5 28 2 5 2 5" xfId="41170" xr:uid="{00000000-0005-0000-0000-0000CDA00000}"/>
    <cellStyle name="Normal 5 28 2 5 2 6" xfId="41171" xr:uid="{00000000-0005-0000-0000-0000CEA00000}"/>
    <cellStyle name="Normal 5 28 2 5 2 7" xfId="41172" xr:uid="{00000000-0005-0000-0000-0000CFA00000}"/>
    <cellStyle name="Normal 5 28 2 5 2 8" xfId="41173" xr:uid="{00000000-0005-0000-0000-0000D0A00000}"/>
    <cellStyle name="Normal 5 28 2 5 3" xfId="41174" xr:uid="{00000000-0005-0000-0000-0000D1A00000}"/>
    <cellStyle name="Normal 5 28 2 5 3 2" xfId="41175" xr:uid="{00000000-0005-0000-0000-0000D2A00000}"/>
    <cellStyle name="Normal 5 28 2 5 3 3" xfId="41176" xr:uid="{00000000-0005-0000-0000-0000D3A00000}"/>
    <cellStyle name="Normal 5 28 2 5 3 4" xfId="41177" xr:uid="{00000000-0005-0000-0000-0000D4A00000}"/>
    <cellStyle name="Normal 5 28 2 5 3 5" xfId="41178" xr:uid="{00000000-0005-0000-0000-0000D5A00000}"/>
    <cellStyle name="Normal 5 28 2 5 3 6" xfId="41179" xr:uid="{00000000-0005-0000-0000-0000D6A00000}"/>
    <cellStyle name="Normal 5 28 2 5 3 7" xfId="41180" xr:uid="{00000000-0005-0000-0000-0000D7A00000}"/>
    <cellStyle name="Normal 5 28 2 5 3 8" xfId="41181" xr:uid="{00000000-0005-0000-0000-0000D8A00000}"/>
    <cellStyle name="Normal 5 28 2 5 4" xfId="41182" xr:uid="{00000000-0005-0000-0000-0000D9A00000}"/>
    <cellStyle name="Normal 5 28 2 5 4 2" xfId="41183" xr:uid="{00000000-0005-0000-0000-0000DAA00000}"/>
    <cellStyle name="Normal 5 28 2 5 4 3" xfId="41184" xr:uid="{00000000-0005-0000-0000-0000DBA00000}"/>
    <cellStyle name="Normal 5 28 2 5 4 4" xfId="41185" xr:uid="{00000000-0005-0000-0000-0000DCA00000}"/>
    <cellStyle name="Normal 5 28 2 5 4 5" xfId="41186" xr:uid="{00000000-0005-0000-0000-0000DDA00000}"/>
    <cellStyle name="Normal 5 28 2 5 4 6" xfId="41187" xr:uid="{00000000-0005-0000-0000-0000DEA00000}"/>
    <cellStyle name="Normal 5 28 2 5 4 7" xfId="41188" xr:uid="{00000000-0005-0000-0000-0000DFA00000}"/>
    <cellStyle name="Normal 5 28 2 5 4 8" xfId="41189" xr:uid="{00000000-0005-0000-0000-0000E0A00000}"/>
    <cellStyle name="Normal 5 28 2 5 5" xfId="41190" xr:uid="{00000000-0005-0000-0000-0000E1A00000}"/>
    <cellStyle name="Normal 5 28 2 5 5 2" xfId="41191" xr:uid="{00000000-0005-0000-0000-0000E2A00000}"/>
    <cellStyle name="Normal 5 28 2 5 5 3" xfId="41192" xr:uid="{00000000-0005-0000-0000-0000E3A00000}"/>
    <cellStyle name="Normal 5 28 2 5 5 4" xfId="41193" xr:uid="{00000000-0005-0000-0000-0000E4A00000}"/>
    <cellStyle name="Normal 5 28 2 5 5 5" xfId="41194" xr:uid="{00000000-0005-0000-0000-0000E5A00000}"/>
    <cellStyle name="Normal 5 28 2 5 5 6" xfId="41195" xr:uid="{00000000-0005-0000-0000-0000E6A00000}"/>
    <cellStyle name="Normal 5 28 2 5 5 7" xfId="41196" xr:uid="{00000000-0005-0000-0000-0000E7A00000}"/>
    <cellStyle name="Normal 5 28 2 5 5 8" xfId="41197" xr:uid="{00000000-0005-0000-0000-0000E8A00000}"/>
    <cellStyle name="Normal 5 28 2 5 6" xfId="41198" xr:uid="{00000000-0005-0000-0000-0000E9A00000}"/>
    <cellStyle name="Normal 5 28 2 5 7" xfId="41199" xr:uid="{00000000-0005-0000-0000-0000EAA00000}"/>
    <cellStyle name="Normal 5 28 2 5 8" xfId="41200" xr:uid="{00000000-0005-0000-0000-0000EBA00000}"/>
    <cellStyle name="Normal 5 28 2 5 9" xfId="41201" xr:uid="{00000000-0005-0000-0000-0000ECA00000}"/>
    <cellStyle name="Normal 5 28 2 6" xfId="41202" xr:uid="{00000000-0005-0000-0000-0000EDA00000}"/>
    <cellStyle name="Normal 5 28 2 6 10" xfId="41203" xr:uid="{00000000-0005-0000-0000-0000EEA00000}"/>
    <cellStyle name="Normal 5 28 2 6 11" xfId="41204" xr:uid="{00000000-0005-0000-0000-0000EFA00000}"/>
    <cellStyle name="Normal 5 28 2 6 12" xfId="41205" xr:uid="{00000000-0005-0000-0000-0000F0A00000}"/>
    <cellStyle name="Normal 5 28 2 6 2" xfId="41206" xr:uid="{00000000-0005-0000-0000-0000F1A00000}"/>
    <cellStyle name="Normal 5 28 2 6 2 2" xfId="41207" xr:uid="{00000000-0005-0000-0000-0000F2A00000}"/>
    <cellStyle name="Normal 5 28 2 6 2 3" xfId="41208" xr:uid="{00000000-0005-0000-0000-0000F3A00000}"/>
    <cellStyle name="Normal 5 28 2 6 2 4" xfId="41209" xr:uid="{00000000-0005-0000-0000-0000F4A00000}"/>
    <cellStyle name="Normal 5 28 2 6 2 5" xfId="41210" xr:uid="{00000000-0005-0000-0000-0000F5A00000}"/>
    <cellStyle name="Normal 5 28 2 6 2 6" xfId="41211" xr:uid="{00000000-0005-0000-0000-0000F6A00000}"/>
    <cellStyle name="Normal 5 28 2 6 2 7" xfId="41212" xr:uid="{00000000-0005-0000-0000-0000F7A00000}"/>
    <cellStyle name="Normal 5 28 2 6 2 8" xfId="41213" xr:uid="{00000000-0005-0000-0000-0000F8A00000}"/>
    <cellStyle name="Normal 5 28 2 6 3" xfId="41214" xr:uid="{00000000-0005-0000-0000-0000F9A00000}"/>
    <cellStyle name="Normal 5 28 2 6 3 2" xfId="41215" xr:uid="{00000000-0005-0000-0000-0000FAA00000}"/>
    <cellStyle name="Normal 5 28 2 6 3 3" xfId="41216" xr:uid="{00000000-0005-0000-0000-0000FBA00000}"/>
    <cellStyle name="Normal 5 28 2 6 3 4" xfId="41217" xr:uid="{00000000-0005-0000-0000-0000FCA00000}"/>
    <cellStyle name="Normal 5 28 2 6 3 5" xfId="41218" xr:uid="{00000000-0005-0000-0000-0000FDA00000}"/>
    <cellStyle name="Normal 5 28 2 6 3 6" xfId="41219" xr:uid="{00000000-0005-0000-0000-0000FEA00000}"/>
    <cellStyle name="Normal 5 28 2 6 3 7" xfId="41220" xr:uid="{00000000-0005-0000-0000-0000FFA00000}"/>
    <cellStyle name="Normal 5 28 2 6 3 8" xfId="41221" xr:uid="{00000000-0005-0000-0000-000000A10000}"/>
    <cellStyle name="Normal 5 28 2 6 4" xfId="41222" xr:uid="{00000000-0005-0000-0000-000001A10000}"/>
    <cellStyle name="Normal 5 28 2 6 4 2" xfId="41223" xr:uid="{00000000-0005-0000-0000-000002A10000}"/>
    <cellStyle name="Normal 5 28 2 6 4 3" xfId="41224" xr:uid="{00000000-0005-0000-0000-000003A10000}"/>
    <cellStyle name="Normal 5 28 2 6 4 4" xfId="41225" xr:uid="{00000000-0005-0000-0000-000004A10000}"/>
    <cellStyle name="Normal 5 28 2 6 4 5" xfId="41226" xr:uid="{00000000-0005-0000-0000-000005A10000}"/>
    <cellStyle name="Normal 5 28 2 6 4 6" xfId="41227" xr:uid="{00000000-0005-0000-0000-000006A10000}"/>
    <cellStyle name="Normal 5 28 2 6 4 7" xfId="41228" xr:uid="{00000000-0005-0000-0000-000007A10000}"/>
    <cellStyle name="Normal 5 28 2 6 4 8" xfId="41229" xr:uid="{00000000-0005-0000-0000-000008A10000}"/>
    <cellStyle name="Normal 5 28 2 6 5" xfId="41230" xr:uid="{00000000-0005-0000-0000-000009A10000}"/>
    <cellStyle name="Normal 5 28 2 6 5 2" xfId="41231" xr:uid="{00000000-0005-0000-0000-00000AA10000}"/>
    <cellStyle name="Normal 5 28 2 6 5 3" xfId="41232" xr:uid="{00000000-0005-0000-0000-00000BA10000}"/>
    <cellStyle name="Normal 5 28 2 6 5 4" xfId="41233" xr:uid="{00000000-0005-0000-0000-00000CA10000}"/>
    <cellStyle name="Normal 5 28 2 6 5 5" xfId="41234" xr:uid="{00000000-0005-0000-0000-00000DA10000}"/>
    <cellStyle name="Normal 5 28 2 6 5 6" xfId="41235" xr:uid="{00000000-0005-0000-0000-00000EA10000}"/>
    <cellStyle name="Normal 5 28 2 6 5 7" xfId="41236" xr:uid="{00000000-0005-0000-0000-00000FA10000}"/>
    <cellStyle name="Normal 5 28 2 6 5 8" xfId="41237" xr:uid="{00000000-0005-0000-0000-000010A10000}"/>
    <cellStyle name="Normal 5 28 2 6 6" xfId="41238" xr:uid="{00000000-0005-0000-0000-000011A10000}"/>
    <cellStyle name="Normal 5 28 2 6 7" xfId="41239" xr:uid="{00000000-0005-0000-0000-000012A10000}"/>
    <cellStyle name="Normal 5 28 2 6 8" xfId="41240" xr:uid="{00000000-0005-0000-0000-000013A10000}"/>
    <cellStyle name="Normal 5 28 2 6 9" xfId="41241" xr:uid="{00000000-0005-0000-0000-000014A10000}"/>
    <cellStyle name="Normal 5 28 2 7" xfId="41242" xr:uid="{00000000-0005-0000-0000-000015A10000}"/>
    <cellStyle name="Normal 5 28 2 7 10" xfId="41243" xr:uid="{00000000-0005-0000-0000-000016A10000}"/>
    <cellStyle name="Normal 5 28 2 7 11" xfId="41244" xr:uid="{00000000-0005-0000-0000-000017A10000}"/>
    <cellStyle name="Normal 5 28 2 7 12" xfId="41245" xr:uid="{00000000-0005-0000-0000-000018A10000}"/>
    <cellStyle name="Normal 5 28 2 7 2" xfId="41246" xr:uid="{00000000-0005-0000-0000-000019A10000}"/>
    <cellStyle name="Normal 5 28 2 7 2 2" xfId="41247" xr:uid="{00000000-0005-0000-0000-00001AA10000}"/>
    <cellStyle name="Normal 5 28 2 7 2 3" xfId="41248" xr:uid="{00000000-0005-0000-0000-00001BA10000}"/>
    <cellStyle name="Normal 5 28 2 7 2 4" xfId="41249" xr:uid="{00000000-0005-0000-0000-00001CA10000}"/>
    <cellStyle name="Normal 5 28 2 7 2 5" xfId="41250" xr:uid="{00000000-0005-0000-0000-00001DA10000}"/>
    <cellStyle name="Normal 5 28 2 7 2 6" xfId="41251" xr:uid="{00000000-0005-0000-0000-00001EA10000}"/>
    <cellStyle name="Normal 5 28 2 7 2 7" xfId="41252" xr:uid="{00000000-0005-0000-0000-00001FA10000}"/>
    <cellStyle name="Normal 5 28 2 7 2 8" xfId="41253" xr:uid="{00000000-0005-0000-0000-000020A10000}"/>
    <cellStyle name="Normal 5 28 2 7 3" xfId="41254" xr:uid="{00000000-0005-0000-0000-000021A10000}"/>
    <cellStyle name="Normal 5 28 2 7 3 2" xfId="41255" xr:uid="{00000000-0005-0000-0000-000022A10000}"/>
    <cellStyle name="Normal 5 28 2 7 3 3" xfId="41256" xr:uid="{00000000-0005-0000-0000-000023A10000}"/>
    <cellStyle name="Normal 5 28 2 7 3 4" xfId="41257" xr:uid="{00000000-0005-0000-0000-000024A10000}"/>
    <cellStyle name="Normal 5 28 2 7 3 5" xfId="41258" xr:uid="{00000000-0005-0000-0000-000025A10000}"/>
    <cellStyle name="Normal 5 28 2 7 3 6" xfId="41259" xr:uid="{00000000-0005-0000-0000-000026A10000}"/>
    <cellStyle name="Normal 5 28 2 7 3 7" xfId="41260" xr:uid="{00000000-0005-0000-0000-000027A10000}"/>
    <cellStyle name="Normal 5 28 2 7 3 8" xfId="41261" xr:uid="{00000000-0005-0000-0000-000028A10000}"/>
    <cellStyle name="Normal 5 28 2 7 4" xfId="41262" xr:uid="{00000000-0005-0000-0000-000029A10000}"/>
    <cellStyle name="Normal 5 28 2 7 4 2" xfId="41263" xr:uid="{00000000-0005-0000-0000-00002AA10000}"/>
    <cellStyle name="Normal 5 28 2 7 4 3" xfId="41264" xr:uid="{00000000-0005-0000-0000-00002BA10000}"/>
    <cellStyle name="Normal 5 28 2 7 4 4" xfId="41265" xr:uid="{00000000-0005-0000-0000-00002CA10000}"/>
    <cellStyle name="Normal 5 28 2 7 4 5" xfId="41266" xr:uid="{00000000-0005-0000-0000-00002DA10000}"/>
    <cellStyle name="Normal 5 28 2 7 4 6" xfId="41267" xr:uid="{00000000-0005-0000-0000-00002EA10000}"/>
    <cellStyle name="Normal 5 28 2 7 4 7" xfId="41268" xr:uid="{00000000-0005-0000-0000-00002FA10000}"/>
    <cellStyle name="Normal 5 28 2 7 4 8" xfId="41269" xr:uid="{00000000-0005-0000-0000-000030A10000}"/>
    <cellStyle name="Normal 5 28 2 7 5" xfId="41270" xr:uid="{00000000-0005-0000-0000-000031A10000}"/>
    <cellStyle name="Normal 5 28 2 7 5 2" xfId="41271" xr:uid="{00000000-0005-0000-0000-000032A10000}"/>
    <cellStyle name="Normal 5 28 2 7 5 3" xfId="41272" xr:uid="{00000000-0005-0000-0000-000033A10000}"/>
    <cellStyle name="Normal 5 28 2 7 5 4" xfId="41273" xr:uid="{00000000-0005-0000-0000-000034A10000}"/>
    <cellStyle name="Normal 5 28 2 7 5 5" xfId="41274" xr:uid="{00000000-0005-0000-0000-000035A10000}"/>
    <cellStyle name="Normal 5 28 2 7 5 6" xfId="41275" xr:uid="{00000000-0005-0000-0000-000036A10000}"/>
    <cellStyle name="Normal 5 28 2 7 5 7" xfId="41276" xr:uid="{00000000-0005-0000-0000-000037A10000}"/>
    <cellStyle name="Normal 5 28 2 7 5 8" xfId="41277" xr:uid="{00000000-0005-0000-0000-000038A10000}"/>
    <cellStyle name="Normal 5 28 2 7 6" xfId="41278" xr:uid="{00000000-0005-0000-0000-000039A10000}"/>
    <cellStyle name="Normal 5 28 2 7 7" xfId="41279" xr:uid="{00000000-0005-0000-0000-00003AA10000}"/>
    <cellStyle name="Normal 5 28 2 7 8" xfId="41280" xr:uid="{00000000-0005-0000-0000-00003BA10000}"/>
    <cellStyle name="Normal 5 28 2 7 9" xfId="41281" xr:uid="{00000000-0005-0000-0000-00003CA10000}"/>
    <cellStyle name="Normal 5 28 2 8" xfId="41282" xr:uid="{00000000-0005-0000-0000-00003DA10000}"/>
    <cellStyle name="Normal 5 28 2 8 10" xfId="41283" xr:uid="{00000000-0005-0000-0000-00003EA10000}"/>
    <cellStyle name="Normal 5 28 2 8 11" xfId="41284" xr:uid="{00000000-0005-0000-0000-00003FA10000}"/>
    <cellStyle name="Normal 5 28 2 8 12" xfId="41285" xr:uid="{00000000-0005-0000-0000-000040A10000}"/>
    <cellStyle name="Normal 5 28 2 8 2" xfId="41286" xr:uid="{00000000-0005-0000-0000-000041A10000}"/>
    <cellStyle name="Normal 5 28 2 8 2 2" xfId="41287" xr:uid="{00000000-0005-0000-0000-000042A10000}"/>
    <cellStyle name="Normal 5 28 2 8 2 3" xfId="41288" xr:uid="{00000000-0005-0000-0000-000043A10000}"/>
    <cellStyle name="Normal 5 28 2 8 2 4" xfId="41289" xr:uid="{00000000-0005-0000-0000-000044A10000}"/>
    <cellStyle name="Normal 5 28 2 8 2 5" xfId="41290" xr:uid="{00000000-0005-0000-0000-000045A10000}"/>
    <cellStyle name="Normal 5 28 2 8 2 6" xfId="41291" xr:uid="{00000000-0005-0000-0000-000046A10000}"/>
    <cellStyle name="Normal 5 28 2 8 2 7" xfId="41292" xr:uid="{00000000-0005-0000-0000-000047A10000}"/>
    <cellStyle name="Normal 5 28 2 8 2 8" xfId="41293" xr:uid="{00000000-0005-0000-0000-000048A10000}"/>
    <cellStyle name="Normal 5 28 2 8 3" xfId="41294" xr:uid="{00000000-0005-0000-0000-000049A10000}"/>
    <cellStyle name="Normal 5 28 2 8 3 2" xfId="41295" xr:uid="{00000000-0005-0000-0000-00004AA10000}"/>
    <cellStyle name="Normal 5 28 2 8 3 3" xfId="41296" xr:uid="{00000000-0005-0000-0000-00004BA10000}"/>
    <cellStyle name="Normal 5 28 2 8 3 4" xfId="41297" xr:uid="{00000000-0005-0000-0000-00004CA10000}"/>
    <cellStyle name="Normal 5 28 2 8 3 5" xfId="41298" xr:uid="{00000000-0005-0000-0000-00004DA10000}"/>
    <cellStyle name="Normal 5 28 2 8 3 6" xfId="41299" xr:uid="{00000000-0005-0000-0000-00004EA10000}"/>
    <cellStyle name="Normal 5 28 2 8 3 7" xfId="41300" xr:uid="{00000000-0005-0000-0000-00004FA10000}"/>
    <cellStyle name="Normal 5 28 2 8 3 8" xfId="41301" xr:uid="{00000000-0005-0000-0000-000050A10000}"/>
    <cellStyle name="Normal 5 28 2 8 4" xfId="41302" xr:uid="{00000000-0005-0000-0000-000051A10000}"/>
    <cellStyle name="Normal 5 28 2 8 4 2" xfId="41303" xr:uid="{00000000-0005-0000-0000-000052A10000}"/>
    <cellStyle name="Normal 5 28 2 8 4 3" xfId="41304" xr:uid="{00000000-0005-0000-0000-000053A10000}"/>
    <cellStyle name="Normal 5 28 2 8 4 4" xfId="41305" xr:uid="{00000000-0005-0000-0000-000054A10000}"/>
    <cellStyle name="Normal 5 28 2 8 4 5" xfId="41306" xr:uid="{00000000-0005-0000-0000-000055A10000}"/>
    <cellStyle name="Normal 5 28 2 8 4 6" xfId="41307" xr:uid="{00000000-0005-0000-0000-000056A10000}"/>
    <cellStyle name="Normal 5 28 2 8 4 7" xfId="41308" xr:uid="{00000000-0005-0000-0000-000057A10000}"/>
    <cellStyle name="Normal 5 28 2 8 4 8" xfId="41309" xr:uid="{00000000-0005-0000-0000-000058A10000}"/>
    <cellStyle name="Normal 5 28 2 8 5" xfId="41310" xr:uid="{00000000-0005-0000-0000-000059A10000}"/>
    <cellStyle name="Normal 5 28 2 8 5 2" xfId="41311" xr:uid="{00000000-0005-0000-0000-00005AA10000}"/>
    <cellStyle name="Normal 5 28 2 8 5 3" xfId="41312" xr:uid="{00000000-0005-0000-0000-00005BA10000}"/>
    <cellStyle name="Normal 5 28 2 8 5 4" xfId="41313" xr:uid="{00000000-0005-0000-0000-00005CA10000}"/>
    <cellStyle name="Normal 5 28 2 8 5 5" xfId="41314" xr:uid="{00000000-0005-0000-0000-00005DA10000}"/>
    <cellStyle name="Normal 5 28 2 8 5 6" xfId="41315" xr:uid="{00000000-0005-0000-0000-00005EA10000}"/>
    <cellStyle name="Normal 5 28 2 8 5 7" xfId="41316" xr:uid="{00000000-0005-0000-0000-00005FA10000}"/>
    <cellStyle name="Normal 5 28 2 8 5 8" xfId="41317" xr:uid="{00000000-0005-0000-0000-000060A10000}"/>
    <cellStyle name="Normal 5 28 2 8 6" xfId="41318" xr:uid="{00000000-0005-0000-0000-000061A10000}"/>
    <cellStyle name="Normal 5 28 2 8 7" xfId="41319" xr:uid="{00000000-0005-0000-0000-000062A10000}"/>
    <cellStyle name="Normal 5 28 2 8 8" xfId="41320" xr:uid="{00000000-0005-0000-0000-000063A10000}"/>
    <cellStyle name="Normal 5 28 2 8 9" xfId="41321" xr:uid="{00000000-0005-0000-0000-000064A10000}"/>
    <cellStyle name="Normal 5 28 2 9" xfId="41322" xr:uid="{00000000-0005-0000-0000-000065A10000}"/>
    <cellStyle name="Normal 5 28 2 9 10" xfId="41323" xr:uid="{00000000-0005-0000-0000-000066A10000}"/>
    <cellStyle name="Normal 5 28 2 9 11" xfId="41324" xr:uid="{00000000-0005-0000-0000-000067A10000}"/>
    <cellStyle name="Normal 5 28 2 9 12" xfId="41325" xr:uid="{00000000-0005-0000-0000-000068A10000}"/>
    <cellStyle name="Normal 5 28 2 9 2" xfId="41326" xr:uid="{00000000-0005-0000-0000-000069A10000}"/>
    <cellStyle name="Normal 5 28 2 9 2 2" xfId="41327" xr:uid="{00000000-0005-0000-0000-00006AA10000}"/>
    <cellStyle name="Normal 5 28 2 9 2 3" xfId="41328" xr:uid="{00000000-0005-0000-0000-00006BA10000}"/>
    <cellStyle name="Normal 5 28 2 9 2 4" xfId="41329" xr:uid="{00000000-0005-0000-0000-00006CA10000}"/>
    <cellStyle name="Normal 5 28 2 9 2 5" xfId="41330" xr:uid="{00000000-0005-0000-0000-00006DA10000}"/>
    <cellStyle name="Normal 5 28 2 9 2 6" xfId="41331" xr:uid="{00000000-0005-0000-0000-00006EA10000}"/>
    <cellStyle name="Normal 5 28 2 9 2 7" xfId="41332" xr:uid="{00000000-0005-0000-0000-00006FA10000}"/>
    <cellStyle name="Normal 5 28 2 9 2 8" xfId="41333" xr:uid="{00000000-0005-0000-0000-000070A10000}"/>
    <cellStyle name="Normal 5 28 2 9 3" xfId="41334" xr:uid="{00000000-0005-0000-0000-000071A10000}"/>
    <cellStyle name="Normal 5 28 2 9 3 2" xfId="41335" xr:uid="{00000000-0005-0000-0000-000072A10000}"/>
    <cellStyle name="Normal 5 28 2 9 3 3" xfId="41336" xr:uid="{00000000-0005-0000-0000-000073A10000}"/>
    <cellStyle name="Normal 5 28 2 9 3 4" xfId="41337" xr:uid="{00000000-0005-0000-0000-000074A10000}"/>
    <cellStyle name="Normal 5 28 2 9 3 5" xfId="41338" xr:uid="{00000000-0005-0000-0000-000075A10000}"/>
    <cellStyle name="Normal 5 28 2 9 3 6" xfId="41339" xr:uid="{00000000-0005-0000-0000-000076A10000}"/>
    <cellStyle name="Normal 5 28 2 9 3 7" xfId="41340" xr:uid="{00000000-0005-0000-0000-000077A10000}"/>
    <cellStyle name="Normal 5 28 2 9 3 8" xfId="41341" xr:uid="{00000000-0005-0000-0000-000078A10000}"/>
    <cellStyle name="Normal 5 28 2 9 4" xfId="41342" xr:uid="{00000000-0005-0000-0000-000079A10000}"/>
    <cellStyle name="Normal 5 28 2 9 4 2" xfId="41343" xr:uid="{00000000-0005-0000-0000-00007AA10000}"/>
    <cellStyle name="Normal 5 28 2 9 4 3" xfId="41344" xr:uid="{00000000-0005-0000-0000-00007BA10000}"/>
    <cellStyle name="Normal 5 28 2 9 4 4" xfId="41345" xr:uid="{00000000-0005-0000-0000-00007CA10000}"/>
    <cellStyle name="Normal 5 28 2 9 4 5" xfId="41346" xr:uid="{00000000-0005-0000-0000-00007DA10000}"/>
    <cellStyle name="Normal 5 28 2 9 4 6" xfId="41347" xr:uid="{00000000-0005-0000-0000-00007EA10000}"/>
    <cellStyle name="Normal 5 28 2 9 4 7" xfId="41348" xr:uid="{00000000-0005-0000-0000-00007FA10000}"/>
    <cellStyle name="Normal 5 28 2 9 4 8" xfId="41349" xr:uid="{00000000-0005-0000-0000-000080A10000}"/>
    <cellStyle name="Normal 5 28 2 9 5" xfId="41350" xr:uid="{00000000-0005-0000-0000-000081A10000}"/>
    <cellStyle name="Normal 5 28 2 9 5 2" xfId="41351" xr:uid="{00000000-0005-0000-0000-000082A10000}"/>
    <cellStyle name="Normal 5 28 2 9 5 3" xfId="41352" xr:uid="{00000000-0005-0000-0000-000083A10000}"/>
    <cellStyle name="Normal 5 28 2 9 5 4" xfId="41353" xr:uid="{00000000-0005-0000-0000-000084A10000}"/>
    <cellStyle name="Normal 5 28 2 9 5 5" xfId="41354" xr:uid="{00000000-0005-0000-0000-000085A10000}"/>
    <cellStyle name="Normal 5 28 2 9 5 6" xfId="41355" xr:uid="{00000000-0005-0000-0000-000086A10000}"/>
    <cellStyle name="Normal 5 28 2 9 5 7" xfId="41356" xr:uid="{00000000-0005-0000-0000-000087A10000}"/>
    <cellStyle name="Normal 5 28 2 9 5 8" xfId="41357" xr:uid="{00000000-0005-0000-0000-000088A10000}"/>
    <cellStyle name="Normal 5 28 2 9 6" xfId="41358" xr:uid="{00000000-0005-0000-0000-000089A10000}"/>
    <cellStyle name="Normal 5 28 2 9 7" xfId="41359" xr:uid="{00000000-0005-0000-0000-00008AA10000}"/>
    <cellStyle name="Normal 5 28 2 9 8" xfId="41360" xr:uid="{00000000-0005-0000-0000-00008BA10000}"/>
    <cellStyle name="Normal 5 28 2 9 9" xfId="41361" xr:uid="{00000000-0005-0000-0000-00008CA10000}"/>
    <cellStyle name="Normal 5 28 20" xfId="41362" xr:uid="{00000000-0005-0000-0000-00008DA10000}"/>
    <cellStyle name="Normal 5 28 20 2" xfId="41363" xr:uid="{00000000-0005-0000-0000-00008EA10000}"/>
    <cellStyle name="Normal 5 28 20 3" xfId="41364" xr:uid="{00000000-0005-0000-0000-00008FA10000}"/>
    <cellStyle name="Normal 5 28 20 4" xfId="41365" xr:uid="{00000000-0005-0000-0000-000090A10000}"/>
    <cellStyle name="Normal 5 28 20 5" xfId="41366" xr:uid="{00000000-0005-0000-0000-000091A10000}"/>
    <cellStyle name="Normal 5 28 20 6" xfId="41367" xr:uid="{00000000-0005-0000-0000-000092A10000}"/>
    <cellStyle name="Normal 5 28 20 7" xfId="41368" xr:uid="{00000000-0005-0000-0000-000093A10000}"/>
    <cellStyle name="Normal 5 28 20 8" xfId="41369" xr:uid="{00000000-0005-0000-0000-000094A10000}"/>
    <cellStyle name="Normal 5 28 21" xfId="41370" xr:uid="{00000000-0005-0000-0000-000095A10000}"/>
    <cellStyle name="Normal 5 28 22" xfId="41371" xr:uid="{00000000-0005-0000-0000-000096A10000}"/>
    <cellStyle name="Normal 5 28 23" xfId="41372" xr:uid="{00000000-0005-0000-0000-000097A10000}"/>
    <cellStyle name="Normal 5 28 24" xfId="41373" xr:uid="{00000000-0005-0000-0000-000098A10000}"/>
    <cellStyle name="Normal 5 28 25" xfId="41374" xr:uid="{00000000-0005-0000-0000-000099A10000}"/>
    <cellStyle name="Normal 5 28 26" xfId="41375" xr:uid="{00000000-0005-0000-0000-00009AA10000}"/>
    <cellStyle name="Normal 5 28 27" xfId="41376" xr:uid="{00000000-0005-0000-0000-00009BA10000}"/>
    <cellStyle name="Normal 5 28 3" xfId="41377" xr:uid="{00000000-0005-0000-0000-00009CA10000}"/>
    <cellStyle name="Normal 5 28 3 10" xfId="41378" xr:uid="{00000000-0005-0000-0000-00009DA10000}"/>
    <cellStyle name="Normal 5 28 3 10 10" xfId="41379" xr:uid="{00000000-0005-0000-0000-00009EA10000}"/>
    <cellStyle name="Normal 5 28 3 10 11" xfId="41380" xr:uid="{00000000-0005-0000-0000-00009FA10000}"/>
    <cellStyle name="Normal 5 28 3 10 12" xfId="41381" xr:uid="{00000000-0005-0000-0000-0000A0A10000}"/>
    <cellStyle name="Normal 5 28 3 10 2" xfId="41382" xr:uid="{00000000-0005-0000-0000-0000A1A10000}"/>
    <cellStyle name="Normal 5 28 3 10 2 2" xfId="41383" xr:uid="{00000000-0005-0000-0000-0000A2A10000}"/>
    <cellStyle name="Normal 5 28 3 10 2 3" xfId="41384" xr:uid="{00000000-0005-0000-0000-0000A3A10000}"/>
    <cellStyle name="Normal 5 28 3 10 2 4" xfId="41385" xr:uid="{00000000-0005-0000-0000-0000A4A10000}"/>
    <cellStyle name="Normal 5 28 3 10 2 5" xfId="41386" xr:uid="{00000000-0005-0000-0000-0000A5A10000}"/>
    <cellStyle name="Normal 5 28 3 10 2 6" xfId="41387" xr:uid="{00000000-0005-0000-0000-0000A6A10000}"/>
    <cellStyle name="Normal 5 28 3 10 2 7" xfId="41388" xr:uid="{00000000-0005-0000-0000-0000A7A10000}"/>
    <cellStyle name="Normal 5 28 3 10 2 8" xfId="41389" xr:uid="{00000000-0005-0000-0000-0000A8A10000}"/>
    <cellStyle name="Normal 5 28 3 10 3" xfId="41390" xr:uid="{00000000-0005-0000-0000-0000A9A10000}"/>
    <cellStyle name="Normal 5 28 3 10 3 2" xfId="41391" xr:uid="{00000000-0005-0000-0000-0000AAA10000}"/>
    <cellStyle name="Normal 5 28 3 10 3 3" xfId="41392" xr:uid="{00000000-0005-0000-0000-0000ABA10000}"/>
    <cellStyle name="Normal 5 28 3 10 3 4" xfId="41393" xr:uid="{00000000-0005-0000-0000-0000ACA10000}"/>
    <cellStyle name="Normal 5 28 3 10 3 5" xfId="41394" xr:uid="{00000000-0005-0000-0000-0000ADA10000}"/>
    <cellStyle name="Normal 5 28 3 10 3 6" xfId="41395" xr:uid="{00000000-0005-0000-0000-0000AEA10000}"/>
    <cellStyle name="Normal 5 28 3 10 3 7" xfId="41396" xr:uid="{00000000-0005-0000-0000-0000AFA10000}"/>
    <cellStyle name="Normal 5 28 3 10 3 8" xfId="41397" xr:uid="{00000000-0005-0000-0000-0000B0A10000}"/>
    <cellStyle name="Normal 5 28 3 10 4" xfId="41398" xr:uid="{00000000-0005-0000-0000-0000B1A10000}"/>
    <cellStyle name="Normal 5 28 3 10 4 2" xfId="41399" xr:uid="{00000000-0005-0000-0000-0000B2A10000}"/>
    <cellStyle name="Normal 5 28 3 10 4 3" xfId="41400" xr:uid="{00000000-0005-0000-0000-0000B3A10000}"/>
    <cellStyle name="Normal 5 28 3 10 4 4" xfId="41401" xr:uid="{00000000-0005-0000-0000-0000B4A10000}"/>
    <cellStyle name="Normal 5 28 3 10 4 5" xfId="41402" xr:uid="{00000000-0005-0000-0000-0000B5A10000}"/>
    <cellStyle name="Normal 5 28 3 10 4 6" xfId="41403" xr:uid="{00000000-0005-0000-0000-0000B6A10000}"/>
    <cellStyle name="Normal 5 28 3 10 4 7" xfId="41404" xr:uid="{00000000-0005-0000-0000-0000B7A10000}"/>
    <cellStyle name="Normal 5 28 3 10 4 8" xfId="41405" xr:uid="{00000000-0005-0000-0000-0000B8A10000}"/>
    <cellStyle name="Normal 5 28 3 10 5" xfId="41406" xr:uid="{00000000-0005-0000-0000-0000B9A10000}"/>
    <cellStyle name="Normal 5 28 3 10 5 2" xfId="41407" xr:uid="{00000000-0005-0000-0000-0000BAA10000}"/>
    <cellStyle name="Normal 5 28 3 10 5 3" xfId="41408" xr:uid="{00000000-0005-0000-0000-0000BBA10000}"/>
    <cellStyle name="Normal 5 28 3 10 5 4" xfId="41409" xr:uid="{00000000-0005-0000-0000-0000BCA10000}"/>
    <cellStyle name="Normal 5 28 3 10 5 5" xfId="41410" xr:uid="{00000000-0005-0000-0000-0000BDA10000}"/>
    <cellStyle name="Normal 5 28 3 10 5 6" xfId="41411" xr:uid="{00000000-0005-0000-0000-0000BEA10000}"/>
    <cellStyle name="Normal 5 28 3 10 5 7" xfId="41412" xr:uid="{00000000-0005-0000-0000-0000BFA10000}"/>
    <cellStyle name="Normal 5 28 3 10 5 8" xfId="41413" xr:uid="{00000000-0005-0000-0000-0000C0A10000}"/>
    <cellStyle name="Normal 5 28 3 10 6" xfId="41414" xr:uid="{00000000-0005-0000-0000-0000C1A10000}"/>
    <cellStyle name="Normal 5 28 3 10 7" xfId="41415" xr:uid="{00000000-0005-0000-0000-0000C2A10000}"/>
    <cellStyle name="Normal 5 28 3 10 8" xfId="41416" xr:uid="{00000000-0005-0000-0000-0000C3A10000}"/>
    <cellStyle name="Normal 5 28 3 10 9" xfId="41417" xr:uid="{00000000-0005-0000-0000-0000C4A10000}"/>
    <cellStyle name="Normal 5 28 3 11" xfId="41418" xr:uid="{00000000-0005-0000-0000-0000C5A10000}"/>
    <cellStyle name="Normal 5 28 3 11 10" xfId="41419" xr:uid="{00000000-0005-0000-0000-0000C6A10000}"/>
    <cellStyle name="Normal 5 28 3 11 11" xfId="41420" xr:uid="{00000000-0005-0000-0000-0000C7A10000}"/>
    <cellStyle name="Normal 5 28 3 11 12" xfId="41421" xr:uid="{00000000-0005-0000-0000-0000C8A10000}"/>
    <cellStyle name="Normal 5 28 3 11 2" xfId="41422" xr:uid="{00000000-0005-0000-0000-0000C9A10000}"/>
    <cellStyle name="Normal 5 28 3 11 2 2" xfId="41423" xr:uid="{00000000-0005-0000-0000-0000CAA10000}"/>
    <cellStyle name="Normal 5 28 3 11 2 3" xfId="41424" xr:uid="{00000000-0005-0000-0000-0000CBA10000}"/>
    <cellStyle name="Normal 5 28 3 11 2 4" xfId="41425" xr:uid="{00000000-0005-0000-0000-0000CCA10000}"/>
    <cellStyle name="Normal 5 28 3 11 2 5" xfId="41426" xr:uid="{00000000-0005-0000-0000-0000CDA10000}"/>
    <cellStyle name="Normal 5 28 3 11 2 6" xfId="41427" xr:uid="{00000000-0005-0000-0000-0000CEA10000}"/>
    <cellStyle name="Normal 5 28 3 11 2 7" xfId="41428" xr:uid="{00000000-0005-0000-0000-0000CFA10000}"/>
    <cellStyle name="Normal 5 28 3 11 2 8" xfId="41429" xr:uid="{00000000-0005-0000-0000-0000D0A10000}"/>
    <cellStyle name="Normal 5 28 3 11 3" xfId="41430" xr:uid="{00000000-0005-0000-0000-0000D1A10000}"/>
    <cellStyle name="Normal 5 28 3 11 3 2" xfId="41431" xr:uid="{00000000-0005-0000-0000-0000D2A10000}"/>
    <cellStyle name="Normal 5 28 3 11 3 3" xfId="41432" xr:uid="{00000000-0005-0000-0000-0000D3A10000}"/>
    <cellStyle name="Normal 5 28 3 11 3 4" xfId="41433" xr:uid="{00000000-0005-0000-0000-0000D4A10000}"/>
    <cellStyle name="Normal 5 28 3 11 3 5" xfId="41434" xr:uid="{00000000-0005-0000-0000-0000D5A10000}"/>
    <cellStyle name="Normal 5 28 3 11 3 6" xfId="41435" xr:uid="{00000000-0005-0000-0000-0000D6A10000}"/>
    <cellStyle name="Normal 5 28 3 11 3 7" xfId="41436" xr:uid="{00000000-0005-0000-0000-0000D7A10000}"/>
    <cellStyle name="Normal 5 28 3 11 3 8" xfId="41437" xr:uid="{00000000-0005-0000-0000-0000D8A10000}"/>
    <cellStyle name="Normal 5 28 3 11 4" xfId="41438" xr:uid="{00000000-0005-0000-0000-0000D9A10000}"/>
    <cellStyle name="Normal 5 28 3 11 4 2" xfId="41439" xr:uid="{00000000-0005-0000-0000-0000DAA10000}"/>
    <cellStyle name="Normal 5 28 3 11 4 3" xfId="41440" xr:uid="{00000000-0005-0000-0000-0000DBA10000}"/>
    <cellStyle name="Normal 5 28 3 11 4 4" xfId="41441" xr:uid="{00000000-0005-0000-0000-0000DCA10000}"/>
    <cellStyle name="Normal 5 28 3 11 4 5" xfId="41442" xr:uid="{00000000-0005-0000-0000-0000DDA10000}"/>
    <cellStyle name="Normal 5 28 3 11 4 6" xfId="41443" xr:uid="{00000000-0005-0000-0000-0000DEA10000}"/>
    <cellStyle name="Normal 5 28 3 11 4 7" xfId="41444" xr:uid="{00000000-0005-0000-0000-0000DFA10000}"/>
    <cellStyle name="Normal 5 28 3 11 4 8" xfId="41445" xr:uid="{00000000-0005-0000-0000-0000E0A10000}"/>
    <cellStyle name="Normal 5 28 3 11 5" xfId="41446" xr:uid="{00000000-0005-0000-0000-0000E1A10000}"/>
    <cellStyle name="Normal 5 28 3 11 5 2" xfId="41447" xr:uid="{00000000-0005-0000-0000-0000E2A10000}"/>
    <cellStyle name="Normal 5 28 3 11 5 3" xfId="41448" xr:uid="{00000000-0005-0000-0000-0000E3A10000}"/>
    <cellStyle name="Normal 5 28 3 11 5 4" xfId="41449" xr:uid="{00000000-0005-0000-0000-0000E4A10000}"/>
    <cellStyle name="Normal 5 28 3 11 5 5" xfId="41450" xr:uid="{00000000-0005-0000-0000-0000E5A10000}"/>
    <cellStyle name="Normal 5 28 3 11 5 6" xfId="41451" xr:uid="{00000000-0005-0000-0000-0000E6A10000}"/>
    <cellStyle name="Normal 5 28 3 11 5 7" xfId="41452" xr:uid="{00000000-0005-0000-0000-0000E7A10000}"/>
    <cellStyle name="Normal 5 28 3 11 5 8" xfId="41453" xr:uid="{00000000-0005-0000-0000-0000E8A10000}"/>
    <cellStyle name="Normal 5 28 3 11 6" xfId="41454" xr:uid="{00000000-0005-0000-0000-0000E9A10000}"/>
    <cellStyle name="Normal 5 28 3 11 7" xfId="41455" xr:uid="{00000000-0005-0000-0000-0000EAA10000}"/>
    <cellStyle name="Normal 5 28 3 11 8" xfId="41456" xr:uid="{00000000-0005-0000-0000-0000EBA10000}"/>
    <cellStyle name="Normal 5 28 3 11 9" xfId="41457" xr:uid="{00000000-0005-0000-0000-0000ECA10000}"/>
    <cellStyle name="Normal 5 28 3 12" xfId="41458" xr:uid="{00000000-0005-0000-0000-0000EDA10000}"/>
    <cellStyle name="Normal 5 28 3 12 10" xfId="41459" xr:uid="{00000000-0005-0000-0000-0000EEA10000}"/>
    <cellStyle name="Normal 5 28 3 12 11" xfId="41460" xr:uid="{00000000-0005-0000-0000-0000EFA10000}"/>
    <cellStyle name="Normal 5 28 3 12 12" xfId="41461" xr:uid="{00000000-0005-0000-0000-0000F0A10000}"/>
    <cellStyle name="Normal 5 28 3 12 2" xfId="41462" xr:uid="{00000000-0005-0000-0000-0000F1A10000}"/>
    <cellStyle name="Normal 5 28 3 12 2 2" xfId="41463" xr:uid="{00000000-0005-0000-0000-0000F2A10000}"/>
    <cellStyle name="Normal 5 28 3 12 2 3" xfId="41464" xr:uid="{00000000-0005-0000-0000-0000F3A10000}"/>
    <cellStyle name="Normal 5 28 3 12 2 4" xfId="41465" xr:uid="{00000000-0005-0000-0000-0000F4A10000}"/>
    <cellStyle name="Normal 5 28 3 12 2 5" xfId="41466" xr:uid="{00000000-0005-0000-0000-0000F5A10000}"/>
    <cellStyle name="Normal 5 28 3 12 2 6" xfId="41467" xr:uid="{00000000-0005-0000-0000-0000F6A10000}"/>
    <cellStyle name="Normal 5 28 3 12 2 7" xfId="41468" xr:uid="{00000000-0005-0000-0000-0000F7A10000}"/>
    <cellStyle name="Normal 5 28 3 12 2 8" xfId="41469" xr:uid="{00000000-0005-0000-0000-0000F8A10000}"/>
    <cellStyle name="Normal 5 28 3 12 3" xfId="41470" xr:uid="{00000000-0005-0000-0000-0000F9A10000}"/>
    <cellStyle name="Normal 5 28 3 12 3 2" xfId="41471" xr:uid="{00000000-0005-0000-0000-0000FAA10000}"/>
    <cellStyle name="Normal 5 28 3 12 3 3" xfId="41472" xr:uid="{00000000-0005-0000-0000-0000FBA10000}"/>
    <cellStyle name="Normal 5 28 3 12 3 4" xfId="41473" xr:uid="{00000000-0005-0000-0000-0000FCA10000}"/>
    <cellStyle name="Normal 5 28 3 12 3 5" xfId="41474" xr:uid="{00000000-0005-0000-0000-0000FDA10000}"/>
    <cellStyle name="Normal 5 28 3 12 3 6" xfId="41475" xr:uid="{00000000-0005-0000-0000-0000FEA10000}"/>
    <cellStyle name="Normal 5 28 3 12 3 7" xfId="41476" xr:uid="{00000000-0005-0000-0000-0000FFA10000}"/>
    <cellStyle name="Normal 5 28 3 12 3 8" xfId="41477" xr:uid="{00000000-0005-0000-0000-000000A20000}"/>
    <cellStyle name="Normal 5 28 3 12 4" xfId="41478" xr:uid="{00000000-0005-0000-0000-000001A20000}"/>
    <cellStyle name="Normal 5 28 3 12 4 2" xfId="41479" xr:uid="{00000000-0005-0000-0000-000002A20000}"/>
    <cellStyle name="Normal 5 28 3 12 4 3" xfId="41480" xr:uid="{00000000-0005-0000-0000-000003A20000}"/>
    <cellStyle name="Normal 5 28 3 12 4 4" xfId="41481" xr:uid="{00000000-0005-0000-0000-000004A20000}"/>
    <cellStyle name="Normal 5 28 3 12 4 5" xfId="41482" xr:uid="{00000000-0005-0000-0000-000005A20000}"/>
    <cellStyle name="Normal 5 28 3 12 4 6" xfId="41483" xr:uid="{00000000-0005-0000-0000-000006A20000}"/>
    <cellStyle name="Normal 5 28 3 12 4 7" xfId="41484" xr:uid="{00000000-0005-0000-0000-000007A20000}"/>
    <cellStyle name="Normal 5 28 3 12 4 8" xfId="41485" xr:uid="{00000000-0005-0000-0000-000008A20000}"/>
    <cellStyle name="Normal 5 28 3 12 5" xfId="41486" xr:uid="{00000000-0005-0000-0000-000009A20000}"/>
    <cellStyle name="Normal 5 28 3 12 5 2" xfId="41487" xr:uid="{00000000-0005-0000-0000-00000AA20000}"/>
    <cellStyle name="Normal 5 28 3 12 5 3" xfId="41488" xr:uid="{00000000-0005-0000-0000-00000BA20000}"/>
    <cellStyle name="Normal 5 28 3 12 5 4" xfId="41489" xr:uid="{00000000-0005-0000-0000-00000CA20000}"/>
    <cellStyle name="Normal 5 28 3 12 5 5" xfId="41490" xr:uid="{00000000-0005-0000-0000-00000DA20000}"/>
    <cellStyle name="Normal 5 28 3 12 5 6" xfId="41491" xr:uid="{00000000-0005-0000-0000-00000EA20000}"/>
    <cellStyle name="Normal 5 28 3 12 5 7" xfId="41492" xr:uid="{00000000-0005-0000-0000-00000FA20000}"/>
    <cellStyle name="Normal 5 28 3 12 5 8" xfId="41493" xr:uid="{00000000-0005-0000-0000-000010A20000}"/>
    <cellStyle name="Normal 5 28 3 12 6" xfId="41494" xr:uid="{00000000-0005-0000-0000-000011A20000}"/>
    <cellStyle name="Normal 5 28 3 12 7" xfId="41495" xr:uid="{00000000-0005-0000-0000-000012A20000}"/>
    <cellStyle name="Normal 5 28 3 12 8" xfId="41496" xr:uid="{00000000-0005-0000-0000-000013A20000}"/>
    <cellStyle name="Normal 5 28 3 12 9" xfId="41497" xr:uid="{00000000-0005-0000-0000-000014A20000}"/>
    <cellStyle name="Normal 5 28 3 13" xfId="41498" xr:uid="{00000000-0005-0000-0000-000015A20000}"/>
    <cellStyle name="Normal 5 28 3 13 10" xfId="41499" xr:uid="{00000000-0005-0000-0000-000016A20000}"/>
    <cellStyle name="Normal 5 28 3 13 11" xfId="41500" xr:uid="{00000000-0005-0000-0000-000017A20000}"/>
    <cellStyle name="Normal 5 28 3 13 12" xfId="41501" xr:uid="{00000000-0005-0000-0000-000018A20000}"/>
    <cellStyle name="Normal 5 28 3 13 2" xfId="41502" xr:uid="{00000000-0005-0000-0000-000019A20000}"/>
    <cellStyle name="Normal 5 28 3 13 2 2" xfId="41503" xr:uid="{00000000-0005-0000-0000-00001AA20000}"/>
    <cellStyle name="Normal 5 28 3 13 2 3" xfId="41504" xr:uid="{00000000-0005-0000-0000-00001BA20000}"/>
    <cellStyle name="Normal 5 28 3 13 2 4" xfId="41505" xr:uid="{00000000-0005-0000-0000-00001CA20000}"/>
    <cellStyle name="Normal 5 28 3 13 2 5" xfId="41506" xr:uid="{00000000-0005-0000-0000-00001DA20000}"/>
    <cellStyle name="Normal 5 28 3 13 2 6" xfId="41507" xr:uid="{00000000-0005-0000-0000-00001EA20000}"/>
    <cellStyle name="Normal 5 28 3 13 2 7" xfId="41508" xr:uid="{00000000-0005-0000-0000-00001FA20000}"/>
    <cellStyle name="Normal 5 28 3 13 2 8" xfId="41509" xr:uid="{00000000-0005-0000-0000-000020A20000}"/>
    <cellStyle name="Normal 5 28 3 13 3" xfId="41510" xr:uid="{00000000-0005-0000-0000-000021A20000}"/>
    <cellStyle name="Normal 5 28 3 13 3 2" xfId="41511" xr:uid="{00000000-0005-0000-0000-000022A20000}"/>
    <cellStyle name="Normal 5 28 3 13 3 3" xfId="41512" xr:uid="{00000000-0005-0000-0000-000023A20000}"/>
    <cellStyle name="Normal 5 28 3 13 3 4" xfId="41513" xr:uid="{00000000-0005-0000-0000-000024A20000}"/>
    <cellStyle name="Normal 5 28 3 13 3 5" xfId="41514" xr:uid="{00000000-0005-0000-0000-000025A20000}"/>
    <cellStyle name="Normal 5 28 3 13 3 6" xfId="41515" xr:uid="{00000000-0005-0000-0000-000026A20000}"/>
    <cellStyle name="Normal 5 28 3 13 3 7" xfId="41516" xr:uid="{00000000-0005-0000-0000-000027A20000}"/>
    <cellStyle name="Normal 5 28 3 13 3 8" xfId="41517" xr:uid="{00000000-0005-0000-0000-000028A20000}"/>
    <cellStyle name="Normal 5 28 3 13 4" xfId="41518" xr:uid="{00000000-0005-0000-0000-000029A20000}"/>
    <cellStyle name="Normal 5 28 3 13 4 2" xfId="41519" xr:uid="{00000000-0005-0000-0000-00002AA20000}"/>
    <cellStyle name="Normal 5 28 3 13 4 3" xfId="41520" xr:uid="{00000000-0005-0000-0000-00002BA20000}"/>
    <cellStyle name="Normal 5 28 3 13 4 4" xfId="41521" xr:uid="{00000000-0005-0000-0000-00002CA20000}"/>
    <cellStyle name="Normal 5 28 3 13 4 5" xfId="41522" xr:uid="{00000000-0005-0000-0000-00002DA20000}"/>
    <cellStyle name="Normal 5 28 3 13 4 6" xfId="41523" xr:uid="{00000000-0005-0000-0000-00002EA20000}"/>
    <cellStyle name="Normal 5 28 3 13 4 7" xfId="41524" xr:uid="{00000000-0005-0000-0000-00002FA20000}"/>
    <cellStyle name="Normal 5 28 3 13 4 8" xfId="41525" xr:uid="{00000000-0005-0000-0000-000030A20000}"/>
    <cellStyle name="Normal 5 28 3 13 5" xfId="41526" xr:uid="{00000000-0005-0000-0000-000031A20000}"/>
    <cellStyle name="Normal 5 28 3 13 5 2" xfId="41527" xr:uid="{00000000-0005-0000-0000-000032A20000}"/>
    <cellStyle name="Normal 5 28 3 13 5 3" xfId="41528" xr:uid="{00000000-0005-0000-0000-000033A20000}"/>
    <cellStyle name="Normal 5 28 3 13 5 4" xfId="41529" xr:uid="{00000000-0005-0000-0000-000034A20000}"/>
    <cellStyle name="Normal 5 28 3 13 5 5" xfId="41530" xr:uid="{00000000-0005-0000-0000-000035A20000}"/>
    <cellStyle name="Normal 5 28 3 13 5 6" xfId="41531" xr:uid="{00000000-0005-0000-0000-000036A20000}"/>
    <cellStyle name="Normal 5 28 3 13 5 7" xfId="41532" xr:uid="{00000000-0005-0000-0000-000037A20000}"/>
    <cellStyle name="Normal 5 28 3 13 5 8" xfId="41533" xr:uid="{00000000-0005-0000-0000-000038A20000}"/>
    <cellStyle name="Normal 5 28 3 13 6" xfId="41534" xr:uid="{00000000-0005-0000-0000-000039A20000}"/>
    <cellStyle name="Normal 5 28 3 13 7" xfId="41535" xr:uid="{00000000-0005-0000-0000-00003AA20000}"/>
    <cellStyle name="Normal 5 28 3 13 8" xfId="41536" xr:uid="{00000000-0005-0000-0000-00003BA20000}"/>
    <cellStyle name="Normal 5 28 3 13 9" xfId="41537" xr:uid="{00000000-0005-0000-0000-00003CA20000}"/>
    <cellStyle name="Normal 5 28 3 14" xfId="41538" xr:uid="{00000000-0005-0000-0000-00003DA20000}"/>
    <cellStyle name="Normal 5 28 3 14 2" xfId="41539" xr:uid="{00000000-0005-0000-0000-00003EA20000}"/>
    <cellStyle name="Normal 5 28 3 14 3" xfId="41540" xr:uid="{00000000-0005-0000-0000-00003FA20000}"/>
    <cellStyle name="Normal 5 28 3 14 4" xfId="41541" xr:uid="{00000000-0005-0000-0000-000040A20000}"/>
    <cellStyle name="Normal 5 28 3 14 5" xfId="41542" xr:uid="{00000000-0005-0000-0000-000041A20000}"/>
    <cellStyle name="Normal 5 28 3 14 6" xfId="41543" xr:uid="{00000000-0005-0000-0000-000042A20000}"/>
    <cellStyle name="Normal 5 28 3 14 7" xfId="41544" xr:uid="{00000000-0005-0000-0000-000043A20000}"/>
    <cellStyle name="Normal 5 28 3 14 8" xfId="41545" xr:uid="{00000000-0005-0000-0000-000044A20000}"/>
    <cellStyle name="Normal 5 28 3 15" xfId="41546" xr:uid="{00000000-0005-0000-0000-000045A20000}"/>
    <cellStyle name="Normal 5 28 3 15 2" xfId="41547" xr:uid="{00000000-0005-0000-0000-000046A20000}"/>
    <cellStyle name="Normal 5 28 3 15 3" xfId="41548" xr:uid="{00000000-0005-0000-0000-000047A20000}"/>
    <cellStyle name="Normal 5 28 3 15 4" xfId="41549" xr:uid="{00000000-0005-0000-0000-000048A20000}"/>
    <cellStyle name="Normal 5 28 3 15 5" xfId="41550" xr:uid="{00000000-0005-0000-0000-000049A20000}"/>
    <cellStyle name="Normal 5 28 3 15 6" xfId="41551" xr:uid="{00000000-0005-0000-0000-00004AA20000}"/>
    <cellStyle name="Normal 5 28 3 15 7" xfId="41552" xr:uid="{00000000-0005-0000-0000-00004BA20000}"/>
    <cellStyle name="Normal 5 28 3 15 8" xfId="41553" xr:uid="{00000000-0005-0000-0000-00004CA20000}"/>
    <cellStyle name="Normal 5 28 3 16" xfId="41554" xr:uid="{00000000-0005-0000-0000-00004DA20000}"/>
    <cellStyle name="Normal 5 28 3 16 2" xfId="41555" xr:uid="{00000000-0005-0000-0000-00004EA20000}"/>
    <cellStyle name="Normal 5 28 3 16 3" xfId="41556" xr:uid="{00000000-0005-0000-0000-00004FA20000}"/>
    <cellStyle name="Normal 5 28 3 16 4" xfId="41557" xr:uid="{00000000-0005-0000-0000-000050A20000}"/>
    <cellStyle name="Normal 5 28 3 16 5" xfId="41558" xr:uid="{00000000-0005-0000-0000-000051A20000}"/>
    <cellStyle name="Normal 5 28 3 16 6" xfId="41559" xr:uid="{00000000-0005-0000-0000-000052A20000}"/>
    <cellStyle name="Normal 5 28 3 16 7" xfId="41560" xr:uid="{00000000-0005-0000-0000-000053A20000}"/>
    <cellStyle name="Normal 5 28 3 16 8" xfId="41561" xr:uid="{00000000-0005-0000-0000-000054A20000}"/>
    <cellStyle name="Normal 5 28 3 17" xfId="41562" xr:uid="{00000000-0005-0000-0000-000055A20000}"/>
    <cellStyle name="Normal 5 28 3 17 2" xfId="41563" xr:uid="{00000000-0005-0000-0000-000056A20000}"/>
    <cellStyle name="Normal 5 28 3 17 3" xfId="41564" xr:uid="{00000000-0005-0000-0000-000057A20000}"/>
    <cellStyle name="Normal 5 28 3 17 4" xfId="41565" xr:uid="{00000000-0005-0000-0000-000058A20000}"/>
    <cellStyle name="Normal 5 28 3 17 5" xfId="41566" xr:uid="{00000000-0005-0000-0000-000059A20000}"/>
    <cellStyle name="Normal 5 28 3 17 6" xfId="41567" xr:uid="{00000000-0005-0000-0000-00005AA20000}"/>
    <cellStyle name="Normal 5 28 3 17 7" xfId="41568" xr:uid="{00000000-0005-0000-0000-00005BA20000}"/>
    <cellStyle name="Normal 5 28 3 17 8" xfId="41569" xr:uid="{00000000-0005-0000-0000-00005CA20000}"/>
    <cellStyle name="Normal 5 28 3 18" xfId="41570" xr:uid="{00000000-0005-0000-0000-00005DA20000}"/>
    <cellStyle name="Normal 5 28 3 19" xfId="41571" xr:uid="{00000000-0005-0000-0000-00005EA20000}"/>
    <cellStyle name="Normal 5 28 3 2" xfId="41572" xr:uid="{00000000-0005-0000-0000-00005FA20000}"/>
    <cellStyle name="Normal 5 28 3 2 10" xfId="41573" xr:uid="{00000000-0005-0000-0000-000060A20000}"/>
    <cellStyle name="Normal 5 28 3 2 11" xfId="41574" xr:uid="{00000000-0005-0000-0000-000061A20000}"/>
    <cellStyle name="Normal 5 28 3 2 12" xfId="41575" xr:uid="{00000000-0005-0000-0000-000062A20000}"/>
    <cellStyle name="Normal 5 28 3 2 2" xfId="41576" xr:uid="{00000000-0005-0000-0000-000063A20000}"/>
    <cellStyle name="Normal 5 28 3 2 2 2" xfId="41577" xr:uid="{00000000-0005-0000-0000-000064A20000}"/>
    <cellStyle name="Normal 5 28 3 2 2 3" xfId="41578" xr:uid="{00000000-0005-0000-0000-000065A20000}"/>
    <cellStyle name="Normal 5 28 3 2 2 4" xfId="41579" xr:uid="{00000000-0005-0000-0000-000066A20000}"/>
    <cellStyle name="Normal 5 28 3 2 2 5" xfId="41580" xr:uid="{00000000-0005-0000-0000-000067A20000}"/>
    <cellStyle name="Normal 5 28 3 2 2 6" xfId="41581" xr:uid="{00000000-0005-0000-0000-000068A20000}"/>
    <cellStyle name="Normal 5 28 3 2 2 7" xfId="41582" xr:uid="{00000000-0005-0000-0000-000069A20000}"/>
    <cellStyle name="Normal 5 28 3 2 2 8" xfId="41583" xr:uid="{00000000-0005-0000-0000-00006AA20000}"/>
    <cellStyle name="Normal 5 28 3 2 3" xfId="41584" xr:uid="{00000000-0005-0000-0000-00006BA20000}"/>
    <cellStyle name="Normal 5 28 3 2 3 2" xfId="41585" xr:uid="{00000000-0005-0000-0000-00006CA20000}"/>
    <cellStyle name="Normal 5 28 3 2 3 3" xfId="41586" xr:uid="{00000000-0005-0000-0000-00006DA20000}"/>
    <cellStyle name="Normal 5 28 3 2 3 4" xfId="41587" xr:uid="{00000000-0005-0000-0000-00006EA20000}"/>
    <cellStyle name="Normal 5 28 3 2 3 5" xfId="41588" xr:uid="{00000000-0005-0000-0000-00006FA20000}"/>
    <cellStyle name="Normal 5 28 3 2 3 6" xfId="41589" xr:uid="{00000000-0005-0000-0000-000070A20000}"/>
    <cellStyle name="Normal 5 28 3 2 3 7" xfId="41590" xr:uid="{00000000-0005-0000-0000-000071A20000}"/>
    <cellStyle name="Normal 5 28 3 2 3 8" xfId="41591" xr:uid="{00000000-0005-0000-0000-000072A20000}"/>
    <cellStyle name="Normal 5 28 3 2 4" xfId="41592" xr:uid="{00000000-0005-0000-0000-000073A20000}"/>
    <cellStyle name="Normal 5 28 3 2 4 2" xfId="41593" xr:uid="{00000000-0005-0000-0000-000074A20000}"/>
    <cellStyle name="Normal 5 28 3 2 4 3" xfId="41594" xr:uid="{00000000-0005-0000-0000-000075A20000}"/>
    <cellStyle name="Normal 5 28 3 2 4 4" xfId="41595" xr:uid="{00000000-0005-0000-0000-000076A20000}"/>
    <cellStyle name="Normal 5 28 3 2 4 5" xfId="41596" xr:uid="{00000000-0005-0000-0000-000077A20000}"/>
    <cellStyle name="Normal 5 28 3 2 4 6" xfId="41597" xr:uid="{00000000-0005-0000-0000-000078A20000}"/>
    <cellStyle name="Normal 5 28 3 2 4 7" xfId="41598" xr:uid="{00000000-0005-0000-0000-000079A20000}"/>
    <cellStyle name="Normal 5 28 3 2 4 8" xfId="41599" xr:uid="{00000000-0005-0000-0000-00007AA20000}"/>
    <cellStyle name="Normal 5 28 3 2 5" xfId="41600" xr:uid="{00000000-0005-0000-0000-00007BA20000}"/>
    <cellStyle name="Normal 5 28 3 2 5 2" xfId="41601" xr:uid="{00000000-0005-0000-0000-00007CA20000}"/>
    <cellStyle name="Normal 5 28 3 2 5 3" xfId="41602" xr:uid="{00000000-0005-0000-0000-00007DA20000}"/>
    <cellStyle name="Normal 5 28 3 2 5 4" xfId="41603" xr:uid="{00000000-0005-0000-0000-00007EA20000}"/>
    <cellStyle name="Normal 5 28 3 2 5 5" xfId="41604" xr:uid="{00000000-0005-0000-0000-00007FA20000}"/>
    <cellStyle name="Normal 5 28 3 2 5 6" xfId="41605" xr:uid="{00000000-0005-0000-0000-000080A20000}"/>
    <cellStyle name="Normal 5 28 3 2 5 7" xfId="41606" xr:uid="{00000000-0005-0000-0000-000081A20000}"/>
    <cellStyle name="Normal 5 28 3 2 5 8" xfId="41607" xr:uid="{00000000-0005-0000-0000-000082A20000}"/>
    <cellStyle name="Normal 5 28 3 2 6" xfId="41608" xr:uid="{00000000-0005-0000-0000-000083A20000}"/>
    <cellStyle name="Normal 5 28 3 2 7" xfId="41609" xr:uid="{00000000-0005-0000-0000-000084A20000}"/>
    <cellStyle name="Normal 5 28 3 2 8" xfId="41610" xr:uid="{00000000-0005-0000-0000-000085A20000}"/>
    <cellStyle name="Normal 5 28 3 2 9" xfId="41611" xr:uid="{00000000-0005-0000-0000-000086A20000}"/>
    <cellStyle name="Normal 5 28 3 20" xfId="41612" xr:uid="{00000000-0005-0000-0000-000087A20000}"/>
    <cellStyle name="Normal 5 28 3 21" xfId="41613" xr:uid="{00000000-0005-0000-0000-000088A20000}"/>
    <cellStyle name="Normal 5 28 3 22" xfId="41614" xr:uid="{00000000-0005-0000-0000-000089A20000}"/>
    <cellStyle name="Normal 5 28 3 23" xfId="41615" xr:uid="{00000000-0005-0000-0000-00008AA20000}"/>
    <cellStyle name="Normal 5 28 3 24" xfId="41616" xr:uid="{00000000-0005-0000-0000-00008BA20000}"/>
    <cellStyle name="Normal 5 28 3 3" xfId="41617" xr:uid="{00000000-0005-0000-0000-00008CA20000}"/>
    <cellStyle name="Normal 5 28 3 3 10" xfId="41618" xr:uid="{00000000-0005-0000-0000-00008DA20000}"/>
    <cellStyle name="Normal 5 28 3 3 11" xfId="41619" xr:uid="{00000000-0005-0000-0000-00008EA20000}"/>
    <cellStyle name="Normal 5 28 3 3 12" xfId="41620" xr:uid="{00000000-0005-0000-0000-00008FA20000}"/>
    <cellStyle name="Normal 5 28 3 3 2" xfId="41621" xr:uid="{00000000-0005-0000-0000-000090A20000}"/>
    <cellStyle name="Normal 5 28 3 3 2 2" xfId="41622" xr:uid="{00000000-0005-0000-0000-000091A20000}"/>
    <cellStyle name="Normal 5 28 3 3 2 3" xfId="41623" xr:uid="{00000000-0005-0000-0000-000092A20000}"/>
    <cellStyle name="Normal 5 28 3 3 2 4" xfId="41624" xr:uid="{00000000-0005-0000-0000-000093A20000}"/>
    <cellStyle name="Normal 5 28 3 3 2 5" xfId="41625" xr:uid="{00000000-0005-0000-0000-000094A20000}"/>
    <cellStyle name="Normal 5 28 3 3 2 6" xfId="41626" xr:uid="{00000000-0005-0000-0000-000095A20000}"/>
    <cellStyle name="Normal 5 28 3 3 2 7" xfId="41627" xr:uid="{00000000-0005-0000-0000-000096A20000}"/>
    <cellStyle name="Normal 5 28 3 3 2 8" xfId="41628" xr:uid="{00000000-0005-0000-0000-000097A20000}"/>
    <cellStyle name="Normal 5 28 3 3 3" xfId="41629" xr:uid="{00000000-0005-0000-0000-000098A20000}"/>
    <cellStyle name="Normal 5 28 3 3 3 2" xfId="41630" xr:uid="{00000000-0005-0000-0000-000099A20000}"/>
    <cellStyle name="Normal 5 28 3 3 3 3" xfId="41631" xr:uid="{00000000-0005-0000-0000-00009AA20000}"/>
    <cellStyle name="Normal 5 28 3 3 3 4" xfId="41632" xr:uid="{00000000-0005-0000-0000-00009BA20000}"/>
    <cellStyle name="Normal 5 28 3 3 3 5" xfId="41633" xr:uid="{00000000-0005-0000-0000-00009CA20000}"/>
    <cellStyle name="Normal 5 28 3 3 3 6" xfId="41634" xr:uid="{00000000-0005-0000-0000-00009DA20000}"/>
    <cellStyle name="Normal 5 28 3 3 3 7" xfId="41635" xr:uid="{00000000-0005-0000-0000-00009EA20000}"/>
    <cellStyle name="Normal 5 28 3 3 3 8" xfId="41636" xr:uid="{00000000-0005-0000-0000-00009FA20000}"/>
    <cellStyle name="Normal 5 28 3 3 4" xfId="41637" xr:uid="{00000000-0005-0000-0000-0000A0A20000}"/>
    <cellStyle name="Normal 5 28 3 3 4 2" xfId="41638" xr:uid="{00000000-0005-0000-0000-0000A1A20000}"/>
    <cellStyle name="Normal 5 28 3 3 4 3" xfId="41639" xr:uid="{00000000-0005-0000-0000-0000A2A20000}"/>
    <cellStyle name="Normal 5 28 3 3 4 4" xfId="41640" xr:uid="{00000000-0005-0000-0000-0000A3A20000}"/>
    <cellStyle name="Normal 5 28 3 3 4 5" xfId="41641" xr:uid="{00000000-0005-0000-0000-0000A4A20000}"/>
    <cellStyle name="Normal 5 28 3 3 4 6" xfId="41642" xr:uid="{00000000-0005-0000-0000-0000A5A20000}"/>
    <cellStyle name="Normal 5 28 3 3 4 7" xfId="41643" xr:uid="{00000000-0005-0000-0000-0000A6A20000}"/>
    <cellStyle name="Normal 5 28 3 3 4 8" xfId="41644" xr:uid="{00000000-0005-0000-0000-0000A7A20000}"/>
    <cellStyle name="Normal 5 28 3 3 5" xfId="41645" xr:uid="{00000000-0005-0000-0000-0000A8A20000}"/>
    <cellStyle name="Normal 5 28 3 3 5 2" xfId="41646" xr:uid="{00000000-0005-0000-0000-0000A9A20000}"/>
    <cellStyle name="Normal 5 28 3 3 5 3" xfId="41647" xr:uid="{00000000-0005-0000-0000-0000AAA20000}"/>
    <cellStyle name="Normal 5 28 3 3 5 4" xfId="41648" xr:uid="{00000000-0005-0000-0000-0000ABA20000}"/>
    <cellStyle name="Normal 5 28 3 3 5 5" xfId="41649" xr:uid="{00000000-0005-0000-0000-0000ACA20000}"/>
    <cellStyle name="Normal 5 28 3 3 5 6" xfId="41650" xr:uid="{00000000-0005-0000-0000-0000ADA20000}"/>
    <cellStyle name="Normal 5 28 3 3 5 7" xfId="41651" xr:uid="{00000000-0005-0000-0000-0000AEA20000}"/>
    <cellStyle name="Normal 5 28 3 3 5 8" xfId="41652" xr:uid="{00000000-0005-0000-0000-0000AFA20000}"/>
    <cellStyle name="Normal 5 28 3 3 6" xfId="41653" xr:uid="{00000000-0005-0000-0000-0000B0A20000}"/>
    <cellStyle name="Normal 5 28 3 3 7" xfId="41654" xr:uid="{00000000-0005-0000-0000-0000B1A20000}"/>
    <cellStyle name="Normal 5 28 3 3 8" xfId="41655" xr:uid="{00000000-0005-0000-0000-0000B2A20000}"/>
    <cellStyle name="Normal 5 28 3 3 9" xfId="41656" xr:uid="{00000000-0005-0000-0000-0000B3A20000}"/>
    <cellStyle name="Normal 5 28 3 4" xfId="41657" xr:uid="{00000000-0005-0000-0000-0000B4A20000}"/>
    <cellStyle name="Normal 5 28 3 4 10" xfId="41658" xr:uid="{00000000-0005-0000-0000-0000B5A20000}"/>
    <cellStyle name="Normal 5 28 3 4 11" xfId="41659" xr:uid="{00000000-0005-0000-0000-0000B6A20000}"/>
    <cellStyle name="Normal 5 28 3 4 12" xfId="41660" xr:uid="{00000000-0005-0000-0000-0000B7A20000}"/>
    <cellStyle name="Normal 5 28 3 4 2" xfId="41661" xr:uid="{00000000-0005-0000-0000-0000B8A20000}"/>
    <cellStyle name="Normal 5 28 3 4 2 2" xfId="41662" xr:uid="{00000000-0005-0000-0000-0000B9A20000}"/>
    <cellStyle name="Normal 5 28 3 4 2 3" xfId="41663" xr:uid="{00000000-0005-0000-0000-0000BAA20000}"/>
    <cellStyle name="Normal 5 28 3 4 2 4" xfId="41664" xr:uid="{00000000-0005-0000-0000-0000BBA20000}"/>
    <cellStyle name="Normal 5 28 3 4 2 5" xfId="41665" xr:uid="{00000000-0005-0000-0000-0000BCA20000}"/>
    <cellStyle name="Normal 5 28 3 4 2 6" xfId="41666" xr:uid="{00000000-0005-0000-0000-0000BDA20000}"/>
    <cellStyle name="Normal 5 28 3 4 2 7" xfId="41667" xr:uid="{00000000-0005-0000-0000-0000BEA20000}"/>
    <cellStyle name="Normal 5 28 3 4 2 8" xfId="41668" xr:uid="{00000000-0005-0000-0000-0000BFA20000}"/>
    <cellStyle name="Normal 5 28 3 4 3" xfId="41669" xr:uid="{00000000-0005-0000-0000-0000C0A20000}"/>
    <cellStyle name="Normal 5 28 3 4 3 2" xfId="41670" xr:uid="{00000000-0005-0000-0000-0000C1A20000}"/>
    <cellStyle name="Normal 5 28 3 4 3 3" xfId="41671" xr:uid="{00000000-0005-0000-0000-0000C2A20000}"/>
    <cellStyle name="Normal 5 28 3 4 3 4" xfId="41672" xr:uid="{00000000-0005-0000-0000-0000C3A20000}"/>
    <cellStyle name="Normal 5 28 3 4 3 5" xfId="41673" xr:uid="{00000000-0005-0000-0000-0000C4A20000}"/>
    <cellStyle name="Normal 5 28 3 4 3 6" xfId="41674" xr:uid="{00000000-0005-0000-0000-0000C5A20000}"/>
    <cellStyle name="Normal 5 28 3 4 3 7" xfId="41675" xr:uid="{00000000-0005-0000-0000-0000C6A20000}"/>
    <cellStyle name="Normal 5 28 3 4 3 8" xfId="41676" xr:uid="{00000000-0005-0000-0000-0000C7A20000}"/>
    <cellStyle name="Normal 5 28 3 4 4" xfId="41677" xr:uid="{00000000-0005-0000-0000-0000C8A20000}"/>
    <cellStyle name="Normal 5 28 3 4 4 2" xfId="41678" xr:uid="{00000000-0005-0000-0000-0000C9A20000}"/>
    <cellStyle name="Normal 5 28 3 4 4 3" xfId="41679" xr:uid="{00000000-0005-0000-0000-0000CAA20000}"/>
    <cellStyle name="Normal 5 28 3 4 4 4" xfId="41680" xr:uid="{00000000-0005-0000-0000-0000CBA20000}"/>
    <cellStyle name="Normal 5 28 3 4 4 5" xfId="41681" xr:uid="{00000000-0005-0000-0000-0000CCA20000}"/>
    <cellStyle name="Normal 5 28 3 4 4 6" xfId="41682" xr:uid="{00000000-0005-0000-0000-0000CDA20000}"/>
    <cellStyle name="Normal 5 28 3 4 4 7" xfId="41683" xr:uid="{00000000-0005-0000-0000-0000CEA20000}"/>
    <cellStyle name="Normal 5 28 3 4 4 8" xfId="41684" xr:uid="{00000000-0005-0000-0000-0000CFA20000}"/>
    <cellStyle name="Normal 5 28 3 4 5" xfId="41685" xr:uid="{00000000-0005-0000-0000-0000D0A20000}"/>
    <cellStyle name="Normal 5 28 3 4 5 2" xfId="41686" xr:uid="{00000000-0005-0000-0000-0000D1A20000}"/>
    <cellStyle name="Normal 5 28 3 4 5 3" xfId="41687" xr:uid="{00000000-0005-0000-0000-0000D2A20000}"/>
    <cellStyle name="Normal 5 28 3 4 5 4" xfId="41688" xr:uid="{00000000-0005-0000-0000-0000D3A20000}"/>
    <cellStyle name="Normal 5 28 3 4 5 5" xfId="41689" xr:uid="{00000000-0005-0000-0000-0000D4A20000}"/>
    <cellStyle name="Normal 5 28 3 4 5 6" xfId="41690" xr:uid="{00000000-0005-0000-0000-0000D5A20000}"/>
    <cellStyle name="Normal 5 28 3 4 5 7" xfId="41691" xr:uid="{00000000-0005-0000-0000-0000D6A20000}"/>
    <cellStyle name="Normal 5 28 3 4 5 8" xfId="41692" xr:uid="{00000000-0005-0000-0000-0000D7A20000}"/>
    <cellStyle name="Normal 5 28 3 4 6" xfId="41693" xr:uid="{00000000-0005-0000-0000-0000D8A20000}"/>
    <cellStyle name="Normal 5 28 3 4 7" xfId="41694" xr:uid="{00000000-0005-0000-0000-0000D9A20000}"/>
    <cellStyle name="Normal 5 28 3 4 8" xfId="41695" xr:uid="{00000000-0005-0000-0000-0000DAA20000}"/>
    <cellStyle name="Normal 5 28 3 4 9" xfId="41696" xr:uid="{00000000-0005-0000-0000-0000DBA20000}"/>
    <cellStyle name="Normal 5 28 3 5" xfId="41697" xr:uid="{00000000-0005-0000-0000-0000DCA20000}"/>
    <cellStyle name="Normal 5 28 3 5 10" xfId="41698" xr:uid="{00000000-0005-0000-0000-0000DDA20000}"/>
    <cellStyle name="Normal 5 28 3 5 11" xfId="41699" xr:uid="{00000000-0005-0000-0000-0000DEA20000}"/>
    <cellStyle name="Normal 5 28 3 5 12" xfId="41700" xr:uid="{00000000-0005-0000-0000-0000DFA20000}"/>
    <cellStyle name="Normal 5 28 3 5 2" xfId="41701" xr:uid="{00000000-0005-0000-0000-0000E0A20000}"/>
    <cellStyle name="Normal 5 28 3 5 2 2" xfId="41702" xr:uid="{00000000-0005-0000-0000-0000E1A20000}"/>
    <cellStyle name="Normal 5 28 3 5 2 3" xfId="41703" xr:uid="{00000000-0005-0000-0000-0000E2A20000}"/>
    <cellStyle name="Normal 5 28 3 5 2 4" xfId="41704" xr:uid="{00000000-0005-0000-0000-0000E3A20000}"/>
    <cellStyle name="Normal 5 28 3 5 2 5" xfId="41705" xr:uid="{00000000-0005-0000-0000-0000E4A20000}"/>
    <cellStyle name="Normal 5 28 3 5 2 6" xfId="41706" xr:uid="{00000000-0005-0000-0000-0000E5A20000}"/>
    <cellStyle name="Normal 5 28 3 5 2 7" xfId="41707" xr:uid="{00000000-0005-0000-0000-0000E6A20000}"/>
    <cellStyle name="Normal 5 28 3 5 2 8" xfId="41708" xr:uid="{00000000-0005-0000-0000-0000E7A20000}"/>
    <cellStyle name="Normal 5 28 3 5 3" xfId="41709" xr:uid="{00000000-0005-0000-0000-0000E8A20000}"/>
    <cellStyle name="Normal 5 28 3 5 3 2" xfId="41710" xr:uid="{00000000-0005-0000-0000-0000E9A20000}"/>
    <cellStyle name="Normal 5 28 3 5 3 3" xfId="41711" xr:uid="{00000000-0005-0000-0000-0000EAA20000}"/>
    <cellStyle name="Normal 5 28 3 5 3 4" xfId="41712" xr:uid="{00000000-0005-0000-0000-0000EBA20000}"/>
    <cellStyle name="Normal 5 28 3 5 3 5" xfId="41713" xr:uid="{00000000-0005-0000-0000-0000ECA20000}"/>
    <cellStyle name="Normal 5 28 3 5 3 6" xfId="41714" xr:uid="{00000000-0005-0000-0000-0000EDA20000}"/>
    <cellStyle name="Normal 5 28 3 5 3 7" xfId="41715" xr:uid="{00000000-0005-0000-0000-0000EEA20000}"/>
    <cellStyle name="Normal 5 28 3 5 3 8" xfId="41716" xr:uid="{00000000-0005-0000-0000-0000EFA20000}"/>
    <cellStyle name="Normal 5 28 3 5 4" xfId="41717" xr:uid="{00000000-0005-0000-0000-0000F0A20000}"/>
    <cellStyle name="Normal 5 28 3 5 4 2" xfId="41718" xr:uid="{00000000-0005-0000-0000-0000F1A20000}"/>
    <cellStyle name="Normal 5 28 3 5 4 3" xfId="41719" xr:uid="{00000000-0005-0000-0000-0000F2A20000}"/>
    <cellStyle name="Normal 5 28 3 5 4 4" xfId="41720" xr:uid="{00000000-0005-0000-0000-0000F3A20000}"/>
    <cellStyle name="Normal 5 28 3 5 4 5" xfId="41721" xr:uid="{00000000-0005-0000-0000-0000F4A20000}"/>
    <cellStyle name="Normal 5 28 3 5 4 6" xfId="41722" xr:uid="{00000000-0005-0000-0000-0000F5A20000}"/>
    <cellStyle name="Normal 5 28 3 5 4 7" xfId="41723" xr:uid="{00000000-0005-0000-0000-0000F6A20000}"/>
    <cellStyle name="Normal 5 28 3 5 4 8" xfId="41724" xr:uid="{00000000-0005-0000-0000-0000F7A20000}"/>
    <cellStyle name="Normal 5 28 3 5 5" xfId="41725" xr:uid="{00000000-0005-0000-0000-0000F8A20000}"/>
    <cellStyle name="Normal 5 28 3 5 5 2" xfId="41726" xr:uid="{00000000-0005-0000-0000-0000F9A20000}"/>
    <cellStyle name="Normal 5 28 3 5 5 3" xfId="41727" xr:uid="{00000000-0005-0000-0000-0000FAA20000}"/>
    <cellStyle name="Normal 5 28 3 5 5 4" xfId="41728" xr:uid="{00000000-0005-0000-0000-0000FBA20000}"/>
    <cellStyle name="Normal 5 28 3 5 5 5" xfId="41729" xr:uid="{00000000-0005-0000-0000-0000FCA20000}"/>
    <cellStyle name="Normal 5 28 3 5 5 6" xfId="41730" xr:uid="{00000000-0005-0000-0000-0000FDA20000}"/>
    <cellStyle name="Normal 5 28 3 5 5 7" xfId="41731" xr:uid="{00000000-0005-0000-0000-0000FEA20000}"/>
    <cellStyle name="Normal 5 28 3 5 5 8" xfId="41732" xr:uid="{00000000-0005-0000-0000-0000FFA20000}"/>
    <cellStyle name="Normal 5 28 3 5 6" xfId="41733" xr:uid="{00000000-0005-0000-0000-000000A30000}"/>
    <cellStyle name="Normal 5 28 3 5 7" xfId="41734" xr:uid="{00000000-0005-0000-0000-000001A30000}"/>
    <cellStyle name="Normal 5 28 3 5 8" xfId="41735" xr:uid="{00000000-0005-0000-0000-000002A30000}"/>
    <cellStyle name="Normal 5 28 3 5 9" xfId="41736" xr:uid="{00000000-0005-0000-0000-000003A30000}"/>
    <cellStyle name="Normal 5 28 3 6" xfId="41737" xr:uid="{00000000-0005-0000-0000-000004A30000}"/>
    <cellStyle name="Normal 5 28 3 6 10" xfId="41738" xr:uid="{00000000-0005-0000-0000-000005A30000}"/>
    <cellStyle name="Normal 5 28 3 6 11" xfId="41739" xr:uid="{00000000-0005-0000-0000-000006A30000}"/>
    <cellStyle name="Normal 5 28 3 6 12" xfId="41740" xr:uid="{00000000-0005-0000-0000-000007A30000}"/>
    <cellStyle name="Normal 5 28 3 6 2" xfId="41741" xr:uid="{00000000-0005-0000-0000-000008A30000}"/>
    <cellStyle name="Normal 5 28 3 6 2 2" xfId="41742" xr:uid="{00000000-0005-0000-0000-000009A30000}"/>
    <cellStyle name="Normal 5 28 3 6 2 3" xfId="41743" xr:uid="{00000000-0005-0000-0000-00000AA30000}"/>
    <cellStyle name="Normal 5 28 3 6 2 4" xfId="41744" xr:uid="{00000000-0005-0000-0000-00000BA30000}"/>
    <cellStyle name="Normal 5 28 3 6 2 5" xfId="41745" xr:uid="{00000000-0005-0000-0000-00000CA30000}"/>
    <cellStyle name="Normal 5 28 3 6 2 6" xfId="41746" xr:uid="{00000000-0005-0000-0000-00000DA30000}"/>
    <cellStyle name="Normal 5 28 3 6 2 7" xfId="41747" xr:uid="{00000000-0005-0000-0000-00000EA30000}"/>
    <cellStyle name="Normal 5 28 3 6 2 8" xfId="41748" xr:uid="{00000000-0005-0000-0000-00000FA30000}"/>
    <cellStyle name="Normal 5 28 3 6 3" xfId="41749" xr:uid="{00000000-0005-0000-0000-000010A30000}"/>
    <cellStyle name="Normal 5 28 3 6 3 2" xfId="41750" xr:uid="{00000000-0005-0000-0000-000011A30000}"/>
    <cellStyle name="Normal 5 28 3 6 3 3" xfId="41751" xr:uid="{00000000-0005-0000-0000-000012A30000}"/>
    <cellStyle name="Normal 5 28 3 6 3 4" xfId="41752" xr:uid="{00000000-0005-0000-0000-000013A30000}"/>
    <cellStyle name="Normal 5 28 3 6 3 5" xfId="41753" xr:uid="{00000000-0005-0000-0000-000014A30000}"/>
    <cellStyle name="Normal 5 28 3 6 3 6" xfId="41754" xr:uid="{00000000-0005-0000-0000-000015A30000}"/>
    <cellStyle name="Normal 5 28 3 6 3 7" xfId="41755" xr:uid="{00000000-0005-0000-0000-000016A30000}"/>
    <cellStyle name="Normal 5 28 3 6 3 8" xfId="41756" xr:uid="{00000000-0005-0000-0000-000017A30000}"/>
    <cellStyle name="Normal 5 28 3 6 4" xfId="41757" xr:uid="{00000000-0005-0000-0000-000018A30000}"/>
    <cellStyle name="Normal 5 28 3 6 4 2" xfId="41758" xr:uid="{00000000-0005-0000-0000-000019A30000}"/>
    <cellStyle name="Normal 5 28 3 6 4 3" xfId="41759" xr:uid="{00000000-0005-0000-0000-00001AA30000}"/>
    <cellStyle name="Normal 5 28 3 6 4 4" xfId="41760" xr:uid="{00000000-0005-0000-0000-00001BA30000}"/>
    <cellStyle name="Normal 5 28 3 6 4 5" xfId="41761" xr:uid="{00000000-0005-0000-0000-00001CA30000}"/>
    <cellStyle name="Normal 5 28 3 6 4 6" xfId="41762" xr:uid="{00000000-0005-0000-0000-00001DA30000}"/>
    <cellStyle name="Normal 5 28 3 6 4 7" xfId="41763" xr:uid="{00000000-0005-0000-0000-00001EA30000}"/>
    <cellStyle name="Normal 5 28 3 6 4 8" xfId="41764" xr:uid="{00000000-0005-0000-0000-00001FA30000}"/>
    <cellStyle name="Normal 5 28 3 6 5" xfId="41765" xr:uid="{00000000-0005-0000-0000-000020A30000}"/>
    <cellStyle name="Normal 5 28 3 6 5 2" xfId="41766" xr:uid="{00000000-0005-0000-0000-000021A30000}"/>
    <cellStyle name="Normal 5 28 3 6 5 3" xfId="41767" xr:uid="{00000000-0005-0000-0000-000022A30000}"/>
    <cellStyle name="Normal 5 28 3 6 5 4" xfId="41768" xr:uid="{00000000-0005-0000-0000-000023A30000}"/>
    <cellStyle name="Normal 5 28 3 6 5 5" xfId="41769" xr:uid="{00000000-0005-0000-0000-000024A30000}"/>
    <cellStyle name="Normal 5 28 3 6 5 6" xfId="41770" xr:uid="{00000000-0005-0000-0000-000025A30000}"/>
    <cellStyle name="Normal 5 28 3 6 5 7" xfId="41771" xr:uid="{00000000-0005-0000-0000-000026A30000}"/>
    <cellStyle name="Normal 5 28 3 6 5 8" xfId="41772" xr:uid="{00000000-0005-0000-0000-000027A30000}"/>
    <cellStyle name="Normal 5 28 3 6 6" xfId="41773" xr:uid="{00000000-0005-0000-0000-000028A30000}"/>
    <cellStyle name="Normal 5 28 3 6 7" xfId="41774" xr:uid="{00000000-0005-0000-0000-000029A30000}"/>
    <cellStyle name="Normal 5 28 3 6 8" xfId="41775" xr:uid="{00000000-0005-0000-0000-00002AA30000}"/>
    <cellStyle name="Normal 5 28 3 6 9" xfId="41776" xr:uid="{00000000-0005-0000-0000-00002BA30000}"/>
    <cellStyle name="Normal 5 28 3 7" xfId="41777" xr:uid="{00000000-0005-0000-0000-00002CA30000}"/>
    <cellStyle name="Normal 5 28 3 7 10" xfId="41778" xr:uid="{00000000-0005-0000-0000-00002DA30000}"/>
    <cellStyle name="Normal 5 28 3 7 11" xfId="41779" xr:uid="{00000000-0005-0000-0000-00002EA30000}"/>
    <cellStyle name="Normal 5 28 3 7 12" xfId="41780" xr:uid="{00000000-0005-0000-0000-00002FA30000}"/>
    <cellStyle name="Normal 5 28 3 7 2" xfId="41781" xr:uid="{00000000-0005-0000-0000-000030A30000}"/>
    <cellStyle name="Normal 5 28 3 7 2 2" xfId="41782" xr:uid="{00000000-0005-0000-0000-000031A30000}"/>
    <cellStyle name="Normal 5 28 3 7 2 3" xfId="41783" xr:uid="{00000000-0005-0000-0000-000032A30000}"/>
    <cellStyle name="Normal 5 28 3 7 2 4" xfId="41784" xr:uid="{00000000-0005-0000-0000-000033A30000}"/>
    <cellStyle name="Normal 5 28 3 7 2 5" xfId="41785" xr:uid="{00000000-0005-0000-0000-000034A30000}"/>
    <cellStyle name="Normal 5 28 3 7 2 6" xfId="41786" xr:uid="{00000000-0005-0000-0000-000035A30000}"/>
    <cellStyle name="Normal 5 28 3 7 2 7" xfId="41787" xr:uid="{00000000-0005-0000-0000-000036A30000}"/>
    <cellStyle name="Normal 5 28 3 7 2 8" xfId="41788" xr:uid="{00000000-0005-0000-0000-000037A30000}"/>
    <cellStyle name="Normal 5 28 3 7 3" xfId="41789" xr:uid="{00000000-0005-0000-0000-000038A30000}"/>
    <cellStyle name="Normal 5 28 3 7 3 2" xfId="41790" xr:uid="{00000000-0005-0000-0000-000039A30000}"/>
    <cellStyle name="Normal 5 28 3 7 3 3" xfId="41791" xr:uid="{00000000-0005-0000-0000-00003AA30000}"/>
    <cellStyle name="Normal 5 28 3 7 3 4" xfId="41792" xr:uid="{00000000-0005-0000-0000-00003BA30000}"/>
    <cellStyle name="Normal 5 28 3 7 3 5" xfId="41793" xr:uid="{00000000-0005-0000-0000-00003CA30000}"/>
    <cellStyle name="Normal 5 28 3 7 3 6" xfId="41794" xr:uid="{00000000-0005-0000-0000-00003DA30000}"/>
    <cellStyle name="Normal 5 28 3 7 3 7" xfId="41795" xr:uid="{00000000-0005-0000-0000-00003EA30000}"/>
    <cellStyle name="Normal 5 28 3 7 3 8" xfId="41796" xr:uid="{00000000-0005-0000-0000-00003FA30000}"/>
    <cellStyle name="Normal 5 28 3 7 4" xfId="41797" xr:uid="{00000000-0005-0000-0000-000040A30000}"/>
    <cellStyle name="Normal 5 28 3 7 4 2" xfId="41798" xr:uid="{00000000-0005-0000-0000-000041A30000}"/>
    <cellStyle name="Normal 5 28 3 7 4 3" xfId="41799" xr:uid="{00000000-0005-0000-0000-000042A30000}"/>
    <cellStyle name="Normal 5 28 3 7 4 4" xfId="41800" xr:uid="{00000000-0005-0000-0000-000043A30000}"/>
    <cellStyle name="Normal 5 28 3 7 4 5" xfId="41801" xr:uid="{00000000-0005-0000-0000-000044A30000}"/>
    <cellStyle name="Normal 5 28 3 7 4 6" xfId="41802" xr:uid="{00000000-0005-0000-0000-000045A30000}"/>
    <cellStyle name="Normal 5 28 3 7 4 7" xfId="41803" xr:uid="{00000000-0005-0000-0000-000046A30000}"/>
    <cellStyle name="Normal 5 28 3 7 4 8" xfId="41804" xr:uid="{00000000-0005-0000-0000-000047A30000}"/>
    <cellStyle name="Normal 5 28 3 7 5" xfId="41805" xr:uid="{00000000-0005-0000-0000-000048A30000}"/>
    <cellStyle name="Normal 5 28 3 7 5 2" xfId="41806" xr:uid="{00000000-0005-0000-0000-000049A30000}"/>
    <cellStyle name="Normal 5 28 3 7 5 3" xfId="41807" xr:uid="{00000000-0005-0000-0000-00004AA30000}"/>
    <cellStyle name="Normal 5 28 3 7 5 4" xfId="41808" xr:uid="{00000000-0005-0000-0000-00004BA30000}"/>
    <cellStyle name="Normal 5 28 3 7 5 5" xfId="41809" xr:uid="{00000000-0005-0000-0000-00004CA30000}"/>
    <cellStyle name="Normal 5 28 3 7 5 6" xfId="41810" xr:uid="{00000000-0005-0000-0000-00004DA30000}"/>
    <cellStyle name="Normal 5 28 3 7 5 7" xfId="41811" xr:uid="{00000000-0005-0000-0000-00004EA30000}"/>
    <cellStyle name="Normal 5 28 3 7 5 8" xfId="41812" xr:uid="{00000000-0005-0000-0000-00004FA30000}"/>
    <cellStyle name="Normal 5 28 3 7 6" xfId="41813" xr:uid="{00000000-0005-0000-0000-000050A30000}"/>
    <cellStyle name="Normal 5 28 3 7 7" xfId="41814" xr:uid="{00000000-0005-0000-0000-000051A30000}"/>
    <cellStyle name="Normal 5 28 3 7 8" xfId="41815" xr:uid="{00000000-0005-0000-0000-000052A30000}"/>
    <cellStyle name="Normal 5 28 3 7 9" xfId="41816" xr:uid="{00000000-0005-0000-0000-000053A30000}"/>
    <cellStyle name="Normal 5 28 3 8" xfId="41817" xr:uid="{00000000-0005-0000-0000-000054A30000}"/>
    <cellStyle name="Normal 5 28 3 8 10" xfId="41818" xr:uid="{00000000-0005-0000-0000-000055A30000}"/>
    <cellStyle name="Normal 5 28 3 8 11" xfId="41819" xr:uid="{00000000-0005-0000-0000-000056A30000}"/>
    <cellStyle name="Normal 5 28 3 8 12" xfId="41820" xr:uid="{00000000-0005-0000-0000-000057A30000}"/>
    <cellStyle name="Normal 5 28 3 8 2" xfId="41821" xr:uid="{00000000-0005-0000-0000-000058A30000}"/>
    <cellStyle name="Normal 5 28 3 8 2 2" xfId="41822" xr:uid="{00000000-0005-0000-0000-000059A30000}"/>
    <cellStyle name="Normal 5 28 3 8 2 3" xfId="41823" xr:uid="{00000000-0005-0000-0000-00005AA30000}"/>
    <cellStyle name="Normal 5 28 3 8 2 4" xfId="41824" xr:uid="{00000000-0005-0000-0000-00005BA30000}"/>
    <cellStyle name="Normal 5 28 3 8 2 5" xfId="41825" xr:uid="{00000000-0005-0000-0000-00005CA30000}"/>
    <cellStyle name="Normal 5 28 3 8 2 6" xfId="41826" xr:uid="{00000000-0005-0000-0000-00005DA30000}"/>
    <cellStyle name="Normal 5 28 3 8 2 7" xfId="41827" xr:uid="{00000000-0005-0000-0000-00005EA30000}"/>
    <cellStyle name="Normal 5 28 3 8 2 8" xfId="41828" xr:uid="{00000000-0005-0000-0000-00005FA30000}"/>
    <cellStyle name="Normal 5 28 3 8 3" xfId="41829" xr:uid="{00000000-0005-0000-0000-000060A30000}"/>
    <cellStyle name="Normal 5 28 3 8 3 2" xfId="41830" xr:uid="{00000000-0005-0000-0000-000061A30000}"/>
    <cellStyle name="Normal 5 28 3 8 3 3" xfId="41831" xr:uid="{00000000-0005-0000-0000-000062A30000}"/>
    <cellStyle name="Normal 5 28 3 8 3 4" xfId="41832" xr:uid="{00000000-0005-0000-0000-000063A30000}"/>
    <cellStyle name="Normal 5 28 3 8 3 5" xfId="41833" xr:uid="{00000000-0005-0000-0000-000064A30000}"/>
    <cellStyle name="Normal 5 28 3 8 3 6" xfId="41834" xr:uid="{00000000-0005-0000-0000-000065A30000}"/>
    <cellStyle name="Normal 5 28 3 8 3 7" xfId="41835" xr:uid="{00000000-0005-0000-0000-000066A30000}"/>
    <cellStyle name="Normal 5 28 3 8 3 8" xfId="41836" xr:uid="{00000000-0005-0000-0000-000067A30000}"/>
    <cellStyle name="Normal 5 28 3 8 4" xfId="41837" xr:uid="{00000000-0005-0000-0000-000068A30000}"/>
    <cellStyle name="Normal 5 28 3 8 4 2" xfId="41838" xr:uid="{00000000-0005-0000-0000-000069A30000}"/>
    <cellStyle name="Normal 5 28 3 8 4 3" xfId="41839" xr:uid="{00000000-0005-0000-0000-00006AA30000}"/>
    <cellStyle name="Normal 5 28 3 8 4 4" xfId="41840" xr:uid="{00000000-0005-0000-0000-00006BA30000}"/>
    <cellStyle name="Normal 5 28 3 8 4 5" xfId="41841" xr:uid="{00000000-0005-0000-0000-00006CA30000}"/>
    <cellStyle name="Normal 5 28 3 8 4 6" xfId="41842" xr:uid="{00000000-0005-0000-0000-00006DA30000}"/>
    <cellStyle name="Normal 5 28 3 8 4 7" xfId="41843" xr:uid="{00000000-0005-0000-0000-00006EA30000}"/>
    <cellStyle name="Normal 5 28 3 8 4 8" xfId="41844" xr:uid="{00000000-0005-0000-0000-00006FA30000}"/>
    <cellStyle name="Normal 5 28 3 8 5" xfId="41845" xr:uid="{00000000-0005-0000-0000-000070A30000}"/>
    <cellStyle name="Normal 5 28 3 8 5 2" xfId="41846" xr:uid="{00000000-0005-0000-0000-000071A30000}"/>
    <cellStyle name="Normal 5 28 3 8 5 3" xfId="41847" xr:uid="{00000000-0005-0000-0000-000072A30000}"/>
    <cellStyle name="Normal 5 28 3 8 5 4" xfId="41848" xr:uid="{00000000-0005-0000-0000-000073A30000}"/>
    <cellStyle name="Normal 5 28 3 8 5 5" xfId="41849" xr:uid="{00000000-0005-0000-0000-000074A30000}"/>
    <cellStyle name="Normal 5 28 3 8 5 6" xfId="41850" xr:uid="{00000000-0005-0000-0000-000075A30000}"/>
    <cellStyle name="Normal 5 28 3 8 5 7" xfId="41851" xr:uid="{00000000-0005-0000-0000-000076A30000}"/>
    <cellStyle name="Normal 5 28 3 8 5 8" xfId="41852" xr:uid="{00000000-0005-0000-0000-000077A30000}"/>
    <cellStyle name="Normal 5 28 3 8 6" xfId="41853" xr:uid="{00000000-0005-0000-0000-000078A30000}"/>
    <cellStyle name="Normal 5 28 3 8 7" xfId="41854" xr:uid="{00000000-0005-0000-0000-000079A30000}"/>
    <cellStyle name="Normal 5 28 3 8 8" xfId="41855" xr:uid="{00000000-0005-0000-0000-00007AA30000}"/>
    <cellStyle name="Normal 5 28 3 8 9" xfId="41856" xr:uid="{00000000-0005-0000-0000-00007BA30000}"/>
    <cellStyle name="Normal 5 28 3 9" xfId="41857" xr:uid="{00000000-0005-0000-0000-00007CA30000}"/>
    <cellStyle name="Normal 5 28 3 9 10" xfId="41858" xr:uid="{00000000-0005-0000-0000-00007DA30000}"/>
    <cellStyle name="Normal 5 28 3 9 11" xfId="41859" xr:uid="{00000000-0005-0000-0000-00007EA30000}"/>
    <cellStyle name="Normal 5 28 3 9 12" xfId="41860" xr:uid="{00000000-0005-0000-0000-00007FA30000}"/>
    <cellStyle name="Normal 5 28 3 9 2" xfId="41861" xr:uid="{00000000-0005-0000-0000-000080A30000}"/>
    <cellStyle name="Normal 5 28 3 9 2 2" xfId="41862" xr:uid="{00000000-0005-0000-0000-000081A30000}"/>
    <cellStyle name="Normal 5 28 3 9 2 3" xfId="41863" xr:uid="{00000000-0005-0000-0000-000082A30000}"/>
    <cellStyle name="Normal 5 28 3 9 2 4" xfId="41864" xr:uid="{00000000-0005-0000-0000-000083A30000}"/>
    <cellStyle name="Normal 5 28 3 9 2 5" xfId="41865" xr:uid="{00000000-0005-0000-0000-000084A30000}"/>
    <cellStyle name="Normal 5 28 3 9 2 6" xfId="41866" xr:uid="{00000000-0005-0000-0000-000085A30000}"/>
    <cellStyle name="Normal 5 28 3 9 2 7" xfId="41867" xr:uid="{00000000-0005-0000-0000-000086A30000}"/>
    <cellStyle name="Normal 5 28 3 9 2 8" xfId="41868" xr:uid="{00000000-0005-0000-0000-000087A30000}"/>
    <cellStyle name="Normal 5 28 3 9 3" xfId="41869" xr:uid="{00000000-0005-0000-0000-000088A30000}"/>
    <cellStyle name="Normal 5 28 3 9 3 2" xfId="41870" xr:uid="{00000000-0005-0000-0000-000089A30000}"/>
    <cellStyle name="Normal 5 28 3 9 3 3" xfId="41871" xr:uid="{00000000-0005-0000-0000-00008AA30000}"/>
    <cellStyle name="Normal 5 28 3 9 3 4" xfId="41872" xr:uid="{00000000-0005-0000-0000-00008BA30000}"/>
    <cellStyle name="Normal 5 28 3 9 3 5" xfId="41873" xr:uid="{00000000-0005-0000-0000-00008CA30000}"/>
    <cellStyle name="Normal 5 28 3 9 3 6" xfId="41874" xr:uid="{00000000-0005-0000-0000-00008DA30000}"/>
    <cellStyle name="Normal 5 28 3 9 3 7" xfId="41875" xr:uid="{00000000-0005-0000-0000-00008EA30000}"/>
    <cellStyle name="Normal 5 28 3 9 3 8" xfId="41876" xr:uid="{00000000-0005-0000-0000-00008FA30000}"/>
    <cellStyle name="Normal 5 28 3 9 4" xfId="41877" xr:uid="{00000000-0005-0000-0000-000090A30000}"/>
    <cellStyle name="Normal 5 28 3 9 4 2" xfId="41878" xr:uid="{00000000-0005-0000-0000-000091A30000}"/>
    <cellStyle name="Normal 5 28 3 9 4 3" xfId="41879" xr:uid="{00000000-0005-0000-0000-000092A30000}"/>
    <cellStyle name="Normal 5 28 3 9 4 4" xfId="41880" xr:uid="{00000000-0005-0000-0000-000093A30000}"/>
    <cellStyle name="Normal 5 28 3 9 4 5" xfId="41881" xr:uid="{00000000-0005-0000-0000-000094A30000}"/>
    <cellStyle name="Normal 5 28 3 9 4 6" xfId="41882" xr:uid="{00000000-0005-0000-0000-000095A30000}"/>
    <cellStyle name="Normal 5 28 3 9 4 7" xfId="41883" xr:uid="{00000000-0005-0000-0000-000096A30000}"/>
    <cellStyle name="Normal 5 28 3 9 4 8" xfId="41884" xr:uid="{00000000-0005-0000-0000-000097A30000}"/>
    <cellStyle name="Normal 5 28 3 9 5" xfId="41885" xr:uid="{00000000-0005-0000-0000-000098A30000}"/>
    <cellStyle name="Normal 5 28 3 9 5 2" xfId="41886" xr:uid="{00000000-0005-0000-0000-000099A30000}"/>
    <cellStyle name="Normal 5 28 3 9 5 3" xfId="41887" xr:uid="{00000000-0005-0000-0000-00009AA30000}"/>
    <cellStyle name="Normal 5 28 3 9 5 4" xfId="41888" xr:uid="{00000000-0005-0000-0000-00009BA30000}"/>
    <cellStyle name="Normal 5 28 3 9 5 5" xfId="41889" xr:uid="{00000000-0005-0000-0000-00009CA30000}"/>
    <cellStyle name="Normal 5 28 3 9 5 6" xfId="41890" xr:uid="{00000000-0005-0000-0000-00009DA30000}"/>
    <cellStyle name="Normal 5 28 3 9 5 7" xfId="41891" xr:uid="{00000000-0005-0000-0000-00009EA30000}"/>
    <cellStyle name="Normal 5 28 3 9 5 8" xfId="41892" xr:uid="{00000000-0005-0000-0000-00009FA30000}"/>
    <cellStyle name="Normal 5 28 3 9 6" xfId="41893" xr:uid="{00000000-0005-0000-0000-0000A0A30000}"/>
    <cellStyle name="Normal 5 28 3 9 7" xfId="41894" xr:uid="{00000000-0005-0000-0000-0000A1A30000}"/>
    <cellStyle name="Normal 5 28 3 9 8" xfId="41895" xr:uid="{00000000-0005-0000-0000-0000A2A30000}"/>
    <cellStyle name="Normal 5 28 3 9 9" xfId="41896" xr:uid="{00000000-0005-0000-0000-0000A3A30000}"/>
    <cellStyle name="Normal 5 28 4" xfId="41897" xr:uid="{00000000-0005-0000-0000-0000A4A30000}"/>
    <cellStyle name="Normal 5 28 4 10" xfId="41898" xr:uid="{00000000-0005-0000-0000-0000A5A30000}"/>
    <cellStyle name="Normal 5 28 4 10 10" xfId="41899" xr:uid="{00000000-0005-0000-0000-0000A6A30000}"/>
    <cellStyle name="Normal 5 28 4 10 11" xfId="41900" xr:uid="{00000000-0005-0000-0000-0000A7A30000}"/>
    <cellStyle name="Normal 5 28 4 10 12" xfId="41901" xr:uid="{00000000-0005-0000-0000-0000A8A30000}"/>
    <cellStyle name="Normal 5 28 4 10 2" xfId="41902" xr:uid="{00000000-0005-0000-0000-0000A9A30000}"/>
    <cellStyle name="Normal 5 28 4 10 2 2" xfId="41903" xr:uid="{00000000-0005-0000-0000-0000AAA30000}"/>
    <cellStyle name="Normal 5 28 4 10 2 3" xfId="41904" xr:uid="{00000000-0005-0000-0000-0000ABA30000}"/>
    <cellStyle name="Normal 5 28 4 10 2 4" xfId="41905" xr:uid="{00000000-0005-0000-0000-0000ACA30000}"/>
    <cellStyle name="Normal 5 28 4 10 2 5" xfId="41906" xr:uid="{00000000-0005-0000-0000-0000ADA30000}"/>
    <cellStyle name="Normal 5 28 4 10 2 6" xfId="41907" xr:uid="{00000000-0005-0000-0000-0000AEA30000}"/>
    <cellStyle name="Normal 5 28 4 10 2 7" xfId="41908" xr:uid="{00000000-0005-0000-0000-0000AFA30000}"/>
    <cellStyle name="Normal 5 28 4 10 2 8" xfId="41909" xr:uid="{00000000-0005-0000-0000-0000B0A30000}"/>
    <cellStyle name="Normal 5 28 4 10 3" xfId="41910" xr:uid="{00000000-0005-0000-0000-0000B1A30000}"/>
    <cellStyle name="Normal 5 28 4 10 3 2" xfId="41911" xr:uid="{00000000-0005-0000-0000-0000B2A30000}"/>
    <cellStyle name="Normal 5 28 4 10 3 3" xfId="41912" xr:uid="{00000000-0005-0000-0000-0000B3A30000}"/>
    <cellStyle name="Normal 5 28 4 10 3 4" xfId="41913" xr:uid="{00000000-0005-0000-0000-0000B4A30000}"/>
    <cellStyle name="Normal 5 28 4 10 3 5" xfId="41914" xr:uid="{00000000-0005-0000-0000-0000B5A30000}"/>
    <cellStyle name="Normal 5 28 4 10 3 6" xfId="41915" xr:uid="{00000000-0005-0000-0000-0000B6A30000}"/>
    <cellStyle name="Normal 5 28 4 10 3 7" xfId="41916" xr:uid="{00000000-0005-0000-0000-0000B7A30000}"/>
    <cellStyle name="Normal 5 28 4 10 3 8" xfId="41917" xr:uid="{00000000-0005-0000-0000-0000B8A30000}"/>
    <cellStyle name="Normal 5 28 4 10 4" xfId="41918" xr:uid="{00000000-0005-0000-0000-0000B9A30000}"/>
    <cellStyle name="Normal 5 28 4 10 4 2" xfId="41919" xr:uid="{00000000-0005-0000-0000-0000BAA30000}"/>
    <cellStyle name="Normal 5 28 4 10 4 3" xfId="41920" xr:uid="{00000000-0005-0000-0000-0000BBA30000}"/>
    <cellStyle name="Normal 5 28 4 10 4 4" xfId="41921" xr:uid="{00000000-0005-0000-0000-0000BCA30000}"/>
    <cellStyle name="Normal 5 28 4 10 4 5" xfId="41922" xr:uid="{00000000-0005-0000-0000-0000BDA30000}"/>
    <cellStyle name="Normal 5 28 4 10 4 6" xfId="41923" xr:uid="{00000000-0005-0000-0000-0000BEA30000}"/>
    <cellStyle name="Normal 5 28 4 10 4 7" xfId="41924" xr:uid="{00000000-0005-0000-0000-0000BFA30000}"/>
    <cellStyle name="Normal 5 28 4 10 4 8" xfId="41925" xr:uid="{00000000-0005-0000-0000-0000C0A30000}"/>
    <cellStyle name="Normal 5 28 4 10 5" xfId="41926" xr:uid="{00000000-0005-0000-0000-0000C1A30000}"/>
    <cellStyle name="Normal 5 28 4 10 5 2" xfId="41927" xr:uid="{00000000-0005-0000-0000-0000C2A30000}"/>
    <cellStyle name="Normal 5 28 4 10 5 3" xfId="41928" xr:uid="{00000000-0005-0000-0000-0000C3A30000}"/>
    <cellStyle name="Normal 5 28 4 10 5 4" xfId="41929" xr:uid="{00000000-0005-0000-0000-0000C4A30000}"/>
    <cellStyle name="Normal 5 28 4 10 5 5" xfId="41930" xr:uid="{00000000-0005-0000-0000-0000C5A30000}"/>
    <cellStyle name="Normal 5 28 4 10 5 6" xfId="41931" xr:uid="{00000000-0005-0000-0000-0000C6A30000}"/>
    <cellStyle name="Normal 5 28 4 10 5 7" xfId="41932" xr:uid="{00000000-0005-0000-0000-0000C7A30000}"/>
    <cellStyle name="Normal 5 28 4 10 5 8" xfId="41933" xr:uid="{00000000-0005-0000-0000-0000C8A30000}"/>
    <cellStyle name="Normal 5 28 4 10 6" xfId="41934" xr:uid="{00000000-0005-0000-0000-0000C9A30000}"/>
    <cellStyle name="Normal 5 28 4 10 7" xfId="41935" xr:uid="{00000000-0005-0000-0000-0000CAA30000}"/>
    <cellStyle name="Normal 5 28 4 10 8" xfId="41936" xr:uid="{00000000-0005-0000-0000-0000CBA30000}"/>
    <cellStyle name="Normal 5 28 4 10 9" xfId="41937" xr:uid="{00000000-0005-0000-0000-0000CCA30000}"/>
    <cellStyle name="Normal 5 28 4 11" xfId="41938" xr:uid="{00000000-0005-0000-0000-0000CDA30000}"/>
    <cellStyle name="Normal 5 28 4 11 10" xfId="41939" xr:uid="{00000000-0005-0000-0000-0000CEA30000}"/>
    <cellStyle name="Normal 5 28 4 11 11" xfId="41940" xr:uid="{00000000-0005-0000-0000-0000CFA30000}"/>
    <cellStyle name="Normal 5 28 4 11 12" xfId="41941" xr:uid="{00000000-0005-0000-0000-0000D0A30000}"/>
    <cellStyle name="Normal 5 28 4 11 2" xfId="41942" xr:uid="{00000000-0005-0000-0000-0000D1A30000}"/>
    <cellStyle name="Normal 5 28 4 11 2 2" xfId="41943" xr:uid="{00000000-0005-0000-0000-0000D2A30000}"/>
    <cellStyle name="Normal 5 28 4 11 2 3" xfId="41944" xr:uid="{00000000-0005-0000-0000-0000D3A30000}"/>
    <cellStyle name="Normal 5 28 4 11 2 4" xfId="41945" xr:uid="{00000000-0005-0000-0000-0000D4A30000}"/>
    <cellStyle name="Normal 5 28 4 11 2 5" xfId="41946" xr:uid="{00000000-0005-0000-0000-0000D5A30000}"/>
    <cellStyle name="Normal 5 28 4 11 2 6" xfId="41947" xr:uid="{00000000-0005-0000-0000-0000D6A30000}"/>
    <cellStyle name="Normal 5 28 4 11 2 7" xfId="41948" xr:uid="{00000000-0005-0000-0000-0000D7A30000}"/>
    <cellStyle name="Normal 5 28 4 11 2 8" xfId="41949" xr:uid="{00000000-0005-0000-0000-0000D8A30000}"/>
    <cellStyle name="Normal 5 28 4 11 3" xfId="41950" xr:uid="{00000000-0005-0000-0000-0000D9A30000}"/>
    <cellStyle name="Normal 5 28 4 11 3 2" xfId="41951" xr:uid="{00000000-0005-0000-0000-0000DAA30000}"/>
    <cellStyle name="Normal 5 28 4 11 3 3" xfId="41952" xr:uid="{00000000-0005-0000-0000-0000DBA30000}"/>
    <cellStyle name="Normal 5 28 4 11 3 4" xfId="41953" xr:uid="{00000000-0005-0000-0000-0000DCA30000}"/>
    <cellStyle name="Normal 5 28 4 11 3 5" xfId="41954" xr:uid="{00000000-0005-0000-0000-0000DDA30000}"/>
    <cellStyle name="Normal 5 28 4 11 3 6" xfId="41955" xr:uid="{00000000-0005-0000-0000-0000DEA30000}"/>
    <cellStyle name="Normal 5 28 4 11 3 7" xfId="41956" xr:uid="{00000000-0005-0000-0000-0000DFA30000}"/>
    <cellStyle name="Normal 5 28 4 11 3 8" xfId="41957" xr:uid="{00000000-0005-0000-0000-0000E0A30000}"/>
    <cellStyle name="Normal 5 28 4 11 4" xfId="41958" xr:uid="{00000000-0005-0000-0000-0000E1A30000}"/>
    <cellStyle name="Normal 5 28 4 11 4 2" xfId="41959" xr:uid="{00000000-0005-0000-0000-0000E2A30000}"/>
    <cellStyle name="Normal 5 28 4 11 4 3" xfId="41960" xr:uid="{00000000-0005-0000-0000-0000E3A30000}"/>
    <cellStyle name="Normal 5 28 4 11 4 4" xfId="41961" xr:uid="{00000000-0005-0000-0000-0000E4A30000}"/>
    <cellStyle name="Normal 5 28 4 11 4 5" xfId="41962" xr:uid="{00000000-0005-0000-0000-0000E5A30000}"/>
    <cellStyle name="Normal 5 28 4 11 4 6" xfId="41963" xr:uid="{00000000-0005-0000-0000-0000E6A30000}"/>
    <cellStyle name="Normal 5 28 4 11 4 7" xfId="41964" xr:uid="{00000000-0005-0000-0000-0000E7A30000}"/>
    <cellStyle name="Normal 5 28 4 11 4 8" xfId="41965" xr:uid="{00000000-0005-0000-0000-0000E8A30000}"/>
    <cellStyle name="Normal 5 28 4 11 5" xfId="41966" xr:uid="{00000000-0005-0000-0000-0000E9A30000}"/>
    <cellStyle name="Normal 5 28 4 11 5 2" xfId="41967" xr:uid="{00000000-0005-0000-0000-0000EAA30000}"/>
    <cellStyle name="Normal 5 28 4 11 5 3" xfId="41968" xr:uid="{00000000-0005-0000-0000-0000EBA30000}"/>
    <cellStyle name="Normal 5 28 4 11 5 4" xfId="41969" xr:uid="{00000000-0005-0000-0000-0000ECA30000}"/>
    <cellStyle name="Normal 5 28 4 11 5 5" xfId="41970" xr:uid="{00000000-0005-0000-0000-0000EDA30000}"/>
    <cellStyle name="Normal 5 28 4 11 5 6" xfId="41971" xr:uid="{00000000-0005-0000-0000-0000EEA30000}"/>
    <cellStyle name="Normal 5 28 4 11 5 7" xfId="41972" xr:uid="{00000000-0005-0000-0000-0000EFA30000}"/>
    <cellStyle name="Normal 5 28 4 11 5 8" xfId="41973" xr:uid="{00000000-0005-0000-0000-0000F0A30000}"/>
    <cellStyle name="Normal 5 28 4 11 6" xfId="41974" xr:uid="{00000000-0005-0000-0000-0000F1A30000}"/>
    <cellStyle name="Normal 5 28 4 11 7" xfId="41975" xr:uid="{00000000-0005-0000-0000-0000F2A30000}"/>
    <cellStyle name="Normal 5 28 4 11 8" xfId="41976" xr:uid="{00000000-0005-0000-0000-0000F3A30000}"/>
    <cellStyle name="Normal 5 28 4 11 9" xfId="41977" xr:uid="{00000000-0005-0000-0000-0000F4A30000}"/>
    <cellStyle name="Normal 5 28 4 12" xfId="41978" xr:uid="{00000000-0005-0000-0000-0000F5A30000}"/>
    <cellStyle name="Normal 5 28 4 12 10" xfId="41979" xr:uid="{00000000-0005-0000-0000-0000F6A30000}"/>
    <cellStyle name="Normal 5 28 4 12 11" xfId="41980" xr:uid="{00000000-0005-0000-0000-0000F7A30000}"/>
    <cellStyle name="Normal 5 28 4 12 12" xfId="41981" xr:uid="{00000000-0005-0000-0000-0000F8A30000}"/>
    <cellStyle name="Normal 5 28 4 12 2" xfId="41982" xr:uid="{00000000-0005-0000-0000-0000F9A30000}"/>
    <cellStyle name="Normal 5 28 4 12 2 2" xfId="41983" xr:uid="{00000000-0005-0000-0000-0000FAA30000}"/>
    <cellStyle name="Normal 5 28 4 12 2 3" xfId="41984" xr:uid="{00000000-0005-0000-0000-0000FBA30000}"/>
    <cellStyle name="Normal 5 28 4 12 2 4" xfId="41985" xr:uid="{00000000-0005-0000-0000-0000FCA30000}"/>
    <cellStyle name="Normal 5 28 4 12 2 5" xfId="41986" xr:uid="{00000000-0005-0000-0000-0000FDA30000}"/>
    <cellStyle name="Normal 5 28 4 12 2 6" xfId="41987" xr:uid="{00000000-0005-0000-0000-0000FEA30000}"/>
    <cellStyle name="Normal 5 28 4 12 2 7" xfId="41988" xr:uid="{00000000-0005-0000-0000-0000FFA30000}"/>
    <cellStyle name="Normal 5 28 4 12 2 8" xfId="41989" xr:uid="{00000000-0005-0000-0000-000000A40000}"/>
    <cellStyle name="Normal 5 28 4 12 3" xfId="41990" xr:uid="{00000000-0005-0000-0000-000001A40000}"/>
    <cellStyle name="Normal 5 28 4 12 3 2" xfId="41991" xr:uid="{00000000-0005-0000-0000-000002A40000}"/>
    <cellStyle name="Normal 5 28 4 12 3 3" xfId="41992" xr:uid="{00000000-0005-0000-0000-000003A40000}"/>
    <cellStyle name="Normal 5 28 4 12 3 4" xfId="41993" xr:uid="{00000000-0005-0000-0000-000004A40000}"/>
    <cellStyle name="Normal 5 28 4 12 3 5" xfId="41994" xr:uid="{00000000-0005-0000-0000-000005A40000}"/>
    <cellStyle name="Normal 5 28 4 12 3 6" xfId="41995" xr:uid="{00000000-0005-0000-0000-000006A40000}"/>
    <cellStyle name="Normal 5 28 4 12 3 7" xfId="41996" xr:uid="{00000000-0005-0000-0000-000007A40000}"/>
    <cellStyle name="Normal 5 28 4 12 3 8" xfId="41997" xr:uid="{00000000-0005-0000-0000-000008A40000}"/>
    <cellStyle name="Normal 5 28 4 12 4" xfId="41998" xr:uid="{00000000-0005-0000-0000-000009A40000}"/>
    <cellStyle name="Normal 5 28 4 12 4 2" xfId="41999" xr:uid="{00000000-0005-0000-0000-00000AA40000}"/>
    <cellStyle name="Normal 5 28 4 12 4 3" xfId="42000" xr:uid="{00000000-0005-0000-0000-00000BA40000}"/>
    <cellStyle name="Normal 5 28 4 12 4 4" xfId="42001" xr:uid="{00000000-0005-0000-0000-00000CA40000}"/>
    <cellStyle name="Normal 5 28 4 12 4 5" xfId="42002" xr:uid="{00000000-0005-0000-0000-00000DA40000}"/>
    <cellStyle name="Normal 5 28 4 12 4 6" xfId="42003" xr:uid="{00000000-0005-0000-0000-00000EA40000}"/>
    <cellStyle name="Normal 5 28 4 12 4 7" xfId="42004" xr:uid="{00000000-0005-0000-0000-00000FA40000}"/>
    <cellStyle name="Normal 5 28 4 12 4 8" xfId="42005" xr:uid="{00000000-0005-0000-0000-000010A40000}"/>
    <cellStyle name="Normal 5 28 4 12 5" xfId="42006" xr:uid="{00000000-0005-0000-0000-000011A40000}"/>
    <cellStyle name="Normal 5 28 4 12 5 2" xfId="42007" xr:uid="{00000000-0005-0000-0000-000012A40000}"/>
    <cellStyle name="Normal 5 28 4 12 5 3" xfId="42008" xr:uid="{00000000-0005-0000-0000-000013A40000}"/>
    <cellStyle name="Normal 5 28 4 12 5 4" xfId="42009" xr:uid="{00000000-0005-0000-0000-000014A40000}"/>
    <cellStyle name="Normal 5 28 4 12 5 5" xfId="42010" xr:uid="{00000000-0005-0000-0000-000015A40000}"/>
    <cellStyle name="Normal 5 28 4 12 5 6" xfId="42011" xr:uid="{00000000-0005-0000-0000-000016A40000}"/>
    <cellStyle name="Normal 5 28 4 12 5 7" xfId="42012" xr:uid="{00000000-0005-0000-0000-000017A40000}"/>
    <cellStyle name="Normal 5 28 4 12 5 8" xfId="42013" xr:uid="{00000000-0005-0000-0000-000018A40000}"/>
    <cellStyle name="Normal 5 28 4 12 6" xfId="42014" xr:uid="{00000000-0005-0000-0000-000019A40000}"/>
    <cellStyle name="Normal 5 28 4 12 7" xfId="42015" xr:uid="{00000000-0005-0000-0000-00001AA40000}"/>
    <cellStyle name="Normal 5 28 4 12 8" xfId="42016" xr:uid="{00000000-0005-0000-0000-00001BA40000}"/>
    <cellStyle name="Normal 5 28 4 12 9" xfId="42017" xr:uid="{00000000-0005-0000-0000-00001CA40000}"/>
    <cellStyle name="Normal 5 28 4 13" xfId="42018" xr:uid="{00000000-0005-0000-0000-00001DA40000}"/>
    <cellStyle name="Normal 5 28 4 13 10" xfId="42019" xr:uid="{00000000-0005-0000-0000-00001EA40000}"/>
    <cellStyle name="Normal 5 28 4 13 11" xfId="42020" xr:uid="{00000000-0005-0000-0000-00001FA40000}"/>
    <cellStyle name="Normal 5 28 4 13 12" xfId="42021" xr:uid="{00000000-0005-0000-0000-000020A40000}"/>
    <cellStyle name="Normal 5 28 4 13 2" xfId="42022" xr:uid="{00000000-0005-0000-0000-000021A40000}"/>
    <cellStyle name="Normal 5 28 4 13 2 2" xfId="42023" xr:uid="{00000000-0005-0000-0000-000022A40000}"/>
    <cellStyle name="Normal 5 28 4 13 2 3" xfId="42024" xr:uid="{00000000-0005-0000-0000-000023A40000}"/>
    <cellStyle name="Normal 5 28 4 13 2 4" xfId="42025" xr:uid="{00000000-0005-0000-0000-000024A40000}"/>
    <cellStyle name="Normal 5 28 4 13 2 5" xfId="42026" xr:uid="{00000000-0005-0000-0000-000025A40000}"/>
    <cellStyle name="Normal 5 28 4 13 2 6" xfId="42027" xr:uid="{00000000-0005-0000-0000-000026A40000}"/>
    <cellStyle name="Normal 5 28 4 13 2 7" xfId="42028" xr:uid="{00000000-0005-0000-0000-000027A40000}"/>
    <cellStyle name="Normal 5 28 4 13 2 8" xfId="42029" xr:uid="{00000000-0005-0000-0000-000028A40000}"/>
    <cellStyle name="Normal 5 28 4 13 3" xfId="42030" xr:uid="{00000000-0005-0000-0000-000029A40000}"/>
    <cellStyle name="Normal 5 28 4 13 3 2" xfId="42031" xr:uid="{00000000-0005-0000-0000-00002AA40000}"/>
    <cellStyle name="Normal 5 28 4 13 3 3" xfId="42032" xr:uid="{00000000-0005-0000-0000-00002BA40000}"/>
    <cellStyle name="Normal 5 28 4 13 3 4" xfId="42033" xr:uid="{00000000-0005-0000-0000-00002CA40000}"/>
    <cellStyle name="Normal 5 28 4 13 3 5" xfId="42034" xr:uid="{00000000-0005-0000-0000-00002DA40000}"/>
    <cellStyle name="Normal 5 28 4 13 3 6" xfId="42035" xr:uid="{00000000-0005-0000-0000-00002EA40000}"/>
    <cellStyle name="Normal 5 28 4 13 3 7" xfId="42036" xr:uid="{00000000-0005-0000-0000-00002FA40000}"/>
    <cellStyle name="Normal 5 28 4 13 3 8" xfId="42037" xr:uid="{00000000-0005-0000-0000-000030A40000}"/>
    <cellStyle name="Normal 5 28 4 13 4" xfId="42038" xr:uid="{00000000-0005-0000-0000-000031A40000}"/>
    <cellStyle name="Normal 5 28 4 13 4 2" xfId="42039" xr:uid="{00000000-0005-0000-0000-000032A40000}"/>
    <cellStyle name="Normal 5 28 4 13 4 3" xfId="42040" xr:uid="{00000000-0005-0000-0000-000033A40000}"/>
    <cellStyle name="Normal 5 28 4 13 4 4" xfId="42041" xr:uid="{00000000-0005-0000-0000-000034A40000}"/>
    <cellStyle name="Normal 5 28 4 13 4 5" xfId="42042" xr:uid="{00000000-0005-0000-0000-000035A40000}"/>
    <cellStyle name="Normal 5 28 4 13 4 6" xfId="42043" xr:uid="{00000000-0005-0000-0000-000036A40000}"/>
    <cellStyle name="Normal 5 28 4 13 4 7" xfId="42044" xr:uid="{00000000-0005-0000-0000-000037A40000}"/>
    <cellStyle name="Normal 5 28 4 13 4 8" xfId="42045" xr:uid="{00000000-0005-0000-0000-000038A40000}"/>
    <cellStyle name="Normal 5 28 4 13 5" xfId="42046" xr:uid="{00000000-0005-0000-0000-000039A40000}"/>
    <cellStyle name="Normal 5 28 4 13 5 2" xfId="42047" xr:uid="{00000000-0005-0000-0000-00003AA40000}"/>
    <cellStyle name="Normal 5 28 4 13 5 3" xfId="42048" xr:uid="{00000000-0005-0000-0000-00003BA40000}"/>
    <cellStyle name="Normal 5 28 4 13 5 4" xfId="42049" xr:uid="{00000000-0005-0000-0000-00003CA40000}"/>
    <cellStyle name="Normal 5 28 4 13 5 5" xfId="42050" xr:uid="{00000000-0005-0000-0000-00003DA40000}"/>
    <cellStyle name="Normal 5 28 4 13 5 6" xfId="42051" xr:uid="{00000000-0005-0000-0000-00003EA40000}"/>
    <cellStyle name="Normal 5 28 4 13 5 7" xfId="42052" xr:uid="{00000000-0005-0000-0000-00003FA40000}"/>
    <cellStyle name="Normal 5 28 4 13 5 8" xfId="42053" xr:uid="{00000000-0005-0000-0000-000040A40000}"/>
    <cellStyle name="Normal 5 28 4 13 6" xfId="42054" xr:uid="{00000000-0005-0000-0000-000041A40000}"/>
    <cellStyle name="Normal 5 28 4 13 7" xfId="42055" xr:uid="{00000000-0005-0000-0000-000042A40000}"/>
    <cellStyle name="Normal 5 28 4 13 8" xfId="42056" xr:uid="{00000000-0005-0000-0000-000043A40000}"/>
    <cellStyle name="Normal 5 28 4 13 9" xfId="42057" xr:uid="{00000000-0005-0000-0000-000044A40000}"/>
    <cellStyle name="Normal 5 28 4 14" xfId="42058" xr:uid="{00000000-0005-0000-0000-000045A40000}"/>
    <cellStyle name="Normal 5 28 4 14 2" xfId="42059" xr:uid="{00000000-0005-0000-0000-000046A40000}"/>
    <cellStyle name="Normal 5 28 4 14 3" xfId="42060" xr:uid="{00000000-0005-0000-0000-000047A40000}"/>
    <cellStyle name="Normal 5 28 4 14 4" xfId="42061" xr:uid="{00000000-0005-0000-0000-000048A40000}"/>
    <cellStyle name="Normal 5 28 4 14 5" xfId="42062" xr:uid="{00000000-0005-0000-0000-000049A40000}"/>
    <cellStyle name="Normal 5 28 4 14 6" xfId="42063" xr:uid="{00000000-0005-0000-0000-00004AA40000}"/>
    <cellStyle name="Normal 5 28 4 14 7" xfId="42064" xr:uid="{00000000-0005-0000-0000-00004BA40000}"/>
    <cellStyle name="Normal 5 28 4 14 8" xfId="42065" xr:uid="{00000000-0005-0000-0000-00004CA40000}"/>
    <cellStyle name="Normal 5 28 4 15" xfId="42066" xr:uid="{00000000-0005-0000-0000-00004DA40000}"/>
    <cellStyle name="Normal 5 28 4 15 2" xfId="42067" xr:uid="{00000000-0005-0000-0000-00004EA40000}"/>
    <cellStyle name="Normal 5 28 4 15 3" xfId="42068" xr:uid="{00000000-0005-0000-0000-00004FA40000}"/>
    <cellStyle name="Normal 5 28 4 15 4" xfId="42069" xr:uid="{00000000-0005-0000-0000-000050A40000}"/>
    <cellStyle name="Normal 5 28 4 15 5" xfId="42070" xr:uid="{00000000-0005-0000-0000-000051A40000}"/>
    <cellStyle name="Normal 5 28 4 15 6" xfId="42071" xr:uid="{00000000-0005-0000-0000-000052A40000}"/>
    <cellStyle name="Normal 5 28 4 15 7" xfId="42072" xr:uid="{00000000-0005-0000-0000-000053A40000}"/>
    <cellStyle name="Normal 5 28 4 15 8" xfId="42073" xr:uid="{00000000-0005-0000-0000-000054A40000}"/>
    <cellStyle name="Normal 5 28 4 16" xfId="42074" xr:uid="{00000000-0005-0000-0000-000055A40000}"/>
    <cellStyle name="Normal 5 28 4 16 2" xfId="42075" xr:uid="{00000000-0005-0000-0000-000056A40000}"/>
    <cellStyle name="Normal 5 28 4 16 3" xfId="42076" xr:uid="{00000000-0005-0000-0000-000057A40000}"/>
    <cellStyle name="Normal 5 28 4 16 4" xfId="42077" xr:uid="{00000000-0005-0000-0000-000058A40000}"/>
    <cellStyle name="Normal 5 28 4 16 5" xfId="42078" xr:uid="{00000000-0005-0000-0000-000059A40000}"/>
    <cellStyle name="Normal 5 28 4 16 6" xfId="42079" xr:uid="{00000000-0005-0000-0000-00005AA40000}"/>
    <cellStyle name="Normal 5 28 4 16 7" xfId="42080" xr:uid="{00000000-0005-0000-0000-00005BA40000}"/>
    <cellStyle name="Normal 5 28 4 16 8" xfId="42081" xr:uid="{00000000-0005-0000-0000-00005CA40000}"/>
    <cellStyle name="Normal 5 28 4 17" xfId="42082" xr:uid="{00000000-0005-0000-0000-00005DA40000}"/>
    <cellStyle name="Normal 5 28 4 17 2" xfId="42083" xr:uid="{00000000-0005-0000-0000-00005EA40000}"/>
    <cellStyle name="Normal 5 28 4 17 3" xfId="42084" xr:uid="{00000000-0005-0000-0000-00005FA40000}"/>
    <cellStyle name="Normal 5 28 4 17 4" xfId="42085" xr:uid="{00000000-0005-0000-0000-000060A40000}"/>
    <cellStyle name="Normal 5 28 4 17 5" xfId="42086" xr:uid="{00000000-0005-0000-0000-000061A40000}"/>
    <cellStyle name="Normal 5 28 4 17 6" xfId="42087" xr:uid="{00000000-0005-0000-0000-000062A40000}"/>
    <cellStyle name="Normal 5 28 4 17 7" xfId="42088" xr:uid="{00000000-0005-0000-0000-000063A40000}"/>
    <cellStyle name="Normal 5 28 4 17 8" xfId="42089" xr:uid="{00000000-0005-0000-0000-000064A40000}"/>
    <cellStyle name="Normal 5 28 4 18" xfId="42090" xr:uid="{00000000-0005-0000-0000-000065A40000}"/>
    <cellStyle name="Normal 5 28 4 19" xfId="42091" xr:uid="{00000000-0005-0000-0000-000066A40000}"/>
    <cellStyle name="Normal 5 28 4 2" xfId="42092" xr:uid="{00000000-0005-0000-0000-000067A40000}"/>
    <cellStyle name="Normal 5 28 4 2 10" xfId="42093" xr:uid="{00000000-0005-0000-0000-000068A40000}"/>
    <cellStyle name="Normal 5 28 4 2 11" xfId="42094" xr:uid="{00000000-0005-0000-0000-000069A40000}"/>
    <cellStyle name="Normal 5 28 4 2 12" xfId="42095" xr:uid="{00000000-0005-0000-0000-00006AA40000}"/>
    <cellStyle name="Normal 5 28 4 2 2" xfId="42096" xr:uid="{00000000-0005-0000-0000-00006BA40000}"/>
    <cellStyle name="Normal 5 28 4 2 2 2" xfId="42097" xr:uid="{00000000-0005-0000-0000-00006CA40000}"/>
    <cellStyle name="Normal 5 28 4 2 2 3" xfId="42098" xr:uid="{00000000-0005-0000-0000-00006DA40000}"/>
    <cellStyle name="Normal 5 28 4 2 2 4" xfId="42099" xr:uid="{00000000-0005-0000-0000-00006EA40000}"/>
    <cellStyle name="Normal 5 28 4 2 2 5" xfId="42100" xr:uid="{00000000-0005-0000-0000-00006FA40000}"/>
    <cellStyle name="Normal 5 28 4 2 2 6" xfId="42101" xr:uid="{00000000-0005-0000-0000-000070A40000}"/>
    <cellStyle name="Normal 5 28 4 2 2 7" xfId="42102" xr:uid="{00000000-0005-0000-0000-000071A40000}"/>
    <cellStyle name="Normal 5 28 4 2 2 8" xfId="42103" xr:uid="{00000000-0005-0000-0000-000072A40000}"/>
    <cellStyle name="Normal 5 28 4 2 3" xfId="42104" xr:uid="{00000000-0005-0000-0000-000073A40000}"/>
    <cellStyle name="Normal 5 28 4 2 3 2" xfId="42105" xr:uid="{00000000-0005-0000-0000-000074A40000}"/>
    <cellStyle name="Normal 5 28 4 2 3 3" xfId="42106" xr:uid="{00000000-0005-0000-0000-000075A40000}"/>
    <cellStyle name="Normal 5 28 4 2 3 4" xfId="42107" xr:uid="{00000000-0005-0000-0000-000076A40000}"/>
    <cellStyle name="Normal 5 28 4 2 3 5" xfId="42108" xr:uid="{00000000-0005-0000-0000-000077A40000}"/>
    <cellStyle name="Normal 5 28 4 2 3 6" xfId="42109" xr:uid="{00000000-0005-0000-0000-000078A40000}"/>
    <cellStyle name="Normal 5 28 4 2 3 7" xfId="42110" xr:uid="{00000000-0005-0000-0000-000079A40000}"/>
    <cellStyle name="Normal 5 28 4 2 3 8" xfId="42111" xr:uid="{00000000-0005-0000-0000-00007AA40000}"/>
    <cellStyle name="Normal 5 28 4 2 4" xfId="42112" xr:uid="{00000000-0005-0000-0000-00007BA40000}"/>
    <cellStyle name="Normal 5 28 4 2 4 2" xfId="42113" xr:uid="{00000000-0005-0000-0000-00007CA40000}"/>
    <cellStyle name="Normal 5 28 4 2 4 3" xfId="42114" xr:uid="{00000000-0005-0000-0000-00007DA40000}"/>
    <cellStyle name="Normal 5 28 4 2 4 4" xfId="42115" xr:uid="{00000000-0005-0000-0000-00007EA40000}"/>
    <cellStyle name="Normal 5 28 4 2 4 5" xfId="42116" xr:uid="{00000000-0005-0000-0000-00007FA40000}"/>
    <cellStyle name="Normal 5 28 4 2 4 6" xfId="42117" xr:uid="{00000000-0005-0000-0000-000080A40000}"/>
    <cellStyle name="Normal 5 28 4 2 4 7" xfId="42118" xr:uid="{00000000-0005-0000-0000-000081A40000}"/>
    <cellStyle name="Normal 5 28 4 2 4 8" xfId="42119" xr:uid="{00000000-0005-0000-0000-000082A40000}"/>
    <cellStyle name="Normal 5 28 4 2 5" xfId="42120" xr:uid="{00000000-0005-0000-0000-000083A40000}"/>
    <cellStyle name="Normal 5 28 4 2 5 2" xfId="42121" xr:uid="{00000000-0005-0000-0000-000084A40000}"/>
    <cellStyle name="Normal 5 28 4 2 5 3" xfId="42122" xr:uid="{00000000-0005-0000-0000-000085A40000}"/>
    <cellStyle name="Normal 5 28 4 2 5 4" xfId="42123" xr:uid="{00000000-0005-0000-0000-000086A40000}"/>
    <cellStyle name="Normal 5 28 4 2 5 5" xfId="42124" xr:uid="{00000000-0005-0000-0000-000087A40000}"/>
    <cellStyle name="Normal 5 28 4 2 5 6" xfId="42125" xr:uid="{00000000-0005-0000-0000-000088A40000}"/>
    <cellStyle name="Normal 5 28 4 2 5 7" xfId="42126" xr:uid="{00000000-0005-0000-0000-000089A40000}"/>
    <cellStyle name="Normal 5 28 4 2 5 8" xfId="42127" xr:uid="{00000000-0005-0000-0000-00008AA40000}"/>
    <cellStyle name="Normal 5 28 4 2 6" xfId="42128" xr:uid="{00000000-0005-0000-0000-00008BA40000}"/>
    <cellStyle name="Normal 5 28 4 2 7" xfId="42129" xr:uid="{00000000-0005-0000-0000-00008CA40000}"/>
    <cellStyle name="Normal 5 28 4 2 8" xfId="42130" xr:uid="{00000000-0005-0000-0000-00008DA40000}"/>
    <cellStyle name="Normal 5 28 4 2 9" xfId="42131" xr:uid="{00000000-0005-0000-0000-00008EA40000}"/>
    <cellStyle name="Normal 5 28 4 20" xfId="42132" xr:uid="{00000000-0005-0000-0000-00008FA40000}"/>
    <cellStyle name="Normal 5 28 4 21" xfId="42133" xr:uid="{00000000-0005-0000-0000-000090A40000}"/>
    <cellStyle name="Normal 5 28 4 22" xfId="42134" xr:uid="{00000000-0005-0000-0000-000091A40000}"/>
    <cellStyle name="Normal 5 28 4 23" xfId="42135" xr:uid="{00000000-0005-0000-0000-000092A40000}"/>
    <cellStyle name="Normal 5 28 4 24" xfId="42136" xr:uid="{00000000-0005-0000-0000-000093A40000}"/>
    <cellStyle name="Normal 5 28 4 3" xfId="42137" xr:uid="{00000000-0005-0000-0000-000094A40000}"/>
    <cellStyle name="Normal 5 28 4 3 10" xfId="42138" xr:uid="{00000000-0005-0000-0000-000095A40000}"/>
    <cellStyle name="Normal 5 28 4 3 11" xfId="42139" xr:uid="{00000000-0005-0000-0000-000096A40000}"/>
    <cellStyle name="Normal 5 28 4 3 12" xfId="42140" xr:uid="{00000000-0005-0000-0000-000097A40000}"/>
    <cellStyle name="Normal 5 28 4 3 2" xfId="42141" xr:uid="{00000000-0005-0000-0000-000098A40000}"/>
    <cellStyle name="Normal 5 28 4 3 2 2" xfId="42142" xr:uid="{00000000-0005-0000-0000-000099A40000}"/>
    <cellStyle name="Normal 5 28 4 3 2 3" xfId="42143" xr:uid="{00000000-0005-0000-0000-00009AA40000}"/>
    <cellStyle name="Normal 5 28 4 3 2 4" xfId="42144" xr:uid="{00000000-0005-0000-0000-00009BA40000}"/>
    <cellStyle name="Normal 5 28 4 3 2 5" xfId="42145" xr:uid="{00000000-0005-0000-0000-00009CA40000}"/>
    <cellStyle name="Normal 5 28 4 3 2 6" xfId="42146" xr:uid="{00000000-0005-0000-0000-00009DA40000}"/>
    <cellStyle name="Normal 5 28 4 3 2 7" xfId="42147" xr:uid="{00000000-0005-0000-0000-00009EA40000}"/>
    <cellStyle name="Normal 5 28 4 3 2 8" xfId="42148" xr:uid="{00000000-0005-0000-0000-00009FA40000}"/>
    <cellStyle name="Normal 5 28 4 3 3" xfId="42149" xr:uid="{00000000-0005-0000-0000-0000A0A40000}"/>
    <cellStyle name="Normal 5 28 4 3 3 2" xfId="42150" xr:uid="{00000000-0005-0000-0000-0000A1A40000}"/>
    <cellStyle name="Normal 5 28 4 3 3 3" xfId="42151" xr:uid="{00000000-0005-0000-0000-0000A2A40000}"/>
    <cellStyle name="Normal 5 28 4 3 3 4" xfId="42152" xr:uid="{00000000-0005-0000-0000-0000A3A40000}"/>
    <cellStyle name="Normal 5 28 4 3 3 5" xfId="42153" xr:uid="{00000000-0005-0000-0000-0000A4A40000}"/>
    <cellStyle name="Normal 5 28 4 3 3 6" xfId="42154" xr:uid="{00000000-0005-0000-0000-0000A5A40000}"/>
    <cellStyle name="Normal 5 28 4 3 3 7" xfId="42155" xr:uid="{00000000-0005-0000-0000-0000A6A40000}"/>
    <cellStyle name="Normal 5 28 4 3 3 8" xfId="42156" xr:uid="{00000000-0005-0000-0000-0000A7A40000}"/>
    <cellStyle name="Normal 5 28 4 3 4" xfId="42157" xr:uid="{00000000-0005-0000-0000-0000A8A40000}"/>
    <cellStyle name="Normal 5 28 4 3 4 2" xfId="42158" xr:uid="{00000000-0005-0000-0000-0000A9A40000}"/>
    <cellStyle name="Normal 5 28 4 3 4 3" xfId="42159" xr:uid="{00000000-0005-0000-0000-0000AAA40000}"/>
    <cellStyle name="Normal 5 28 4 3 4 4" xfId="42160" xr:uid="{00000000-0005-0000-0000-0000ABA40000}"/>
    <cellStyle name="Normal 5 28 4 3 4 5" xfId="42161" xr:uid="{00000000-0005-0000-0000-0000ACA40000}"/>
    <cellStyle name="Normal 5 28 4 3 4 6" xfId="42162" xr:uid="{00000000-0005-0000-0000-0000ADA40000}"/>
    <cellStyle name="Normal 5 28 4 3 4 7" xfId="42163" xr:uid="{00000000-0005-0000-0000-0000AEA40000}"/>
    <cellStyle name="Normal 5 28 4 3 4 8" xfId="42164" xr:uid="{00000000-0005-0000-0000-0000AFA40000}"/>
    <cellStyle name="Normal 5 28 4 3 5" xfId="42165" xr:uid="{00000000-0005-0000-0000-0000B0A40000}"/>
    <cellStyle name="Normal 5 28 4 3 5 2" xfId="42166" xr:uid="{00000000-0005-0000-0000-0000B1A40000}"/>
    <cellStyle name="Normal 5 28 4 3 5 3" xfId="42167" xr:uid="{00000000-0005-0000-0000-0000B2A40000}"/>
    <cellStyle name="Normal 5 28 4 3 5 4" xfId="42168" xr:uid="{00000000-0005-0000-0000-0000B3A40000}"/>
    <cellStyle name="Normal 5 28 4 3 5 5" xfId="42169" xr:uid="{00000000-0005-0000-0000-0000B4A40000}"/>
    <cellStyle name="Normal 5 28 4 3 5 6" xfId="42170" xr:uid="{00000000-0005-0000-0000-0000B5A40000}"/>
    <cellStyle name="Normal 5 28 4 3 5 7" xfId="42171" xr:uid="{00000000-0005-0000-0000-0000B6A40000}"/>
    <cellStyle name="Normal 5 28 4 3 5 8" xfId="42172" xr:uid="{00000000-0005-0000-0000-0000B7A40000}"/>
    <cellStyle name="Normal 5 28 4 3 6" xfId="42173" xr:uid="{00000000-0005-0000-0000-0000B8A40000}"/>
    <cellStyle name="Normal 5 28 4 3 7" xfId="42174" xr:uid="{00000000-0005-0000-0000-0000B9A40000}"/>
    <cellStyle name="Normal 5 28 4 3 8" xfId="42175" xr:uid="{00000000-0005-0000-0000-0000BAA40000}"/>
    <cellStyle name="Normal 5 28 4 3 9" xfId="42176" xr:uid="{00000000-0005-0000-0000-0000BBA40000}"/>
    <cellStyle name="Normal 5 28 4 4" xfId="42177" xr:uid="{00000000-0005-0000-0000-0000BCA40000}"/>
    <cellStyle name="Normal 5 28 4 4 10" xfId="42178" xr:uid="{00000000-0005-0000-0000-0000BDA40000}"/>
    <cellStyle name="Normal 5 28 4 4 11" xfId="42179" xr:uid="{00000000-0005-0000-0000-0000BEA40000}"/>
    <cellStyle name="Normal 5 28 4 4 12" xfId="42180" xr:uid="{00000000-0005-0000-0000-0000BFA40000}"/>
    <cellStyle name="Normal 5 28 4 4 2" xfId="42181" xr:uid="{00000000-0005-0000-0000-0000C0A40000}"/>
    <cellStyle name="Normal 5 28 4 4 2 2" xfId="42182" xr:uid="{00000000-0005-0000-0000-0000C1A40000}"/>
    <cellStyle name="Normal 5 28 4 4 2 3" xfId="42183" xr:uid="{00000000-0005-0000-0000-0000C2A40000}"/>
    <cellStyle name="Normal 5 28 4 4 2 4" xfId="42184" xr:uid="{00000000-0005-0000-0000-0000C3A40000}"/>
    <cellStyle name="Normal 5 28 4 4 2 5" xfId="42185" xr:uid="{00000000-0005-0000-0000-0000C4A40000}"/>
    <cellStyle name="Normal 5 28 4 4 2 6" xfId="42186" xr:uid="{00000000-0005-0000-0000-0000C5A40000}"/>
    <cellStyle name="Normal 5 28 4 4 2 7" xfId="42187" xr:uid="{00000000-0005-0000-0000-0000C6A40000}"/>
    <cellStyle name="Normal 5 28 4 4 2 8" xfId="42188" xr:uid="{00000000-0005-0000-0000-0000C7A40000}"/>
    <cellStyle name="Normal 5 28 4 4 3" xfId="42189" xr:uid="{00000000-0005-0000-0000-0000C8A40000}"/>
    <cellStyle name="Normal 5 28 4 4 3 2" xfId="42190" xr:uid="{00000000-0005-0000-0000-0000C9A40000}"/>
    <cellStyle name="Normal 5 28 4 4 3 3" xfId="42191" xr:uid="{00000000-0005-0000-0000-0000CAA40000}"/>
    <cellStyle name="Normal 5 28 4 4 3 4" xfId="42192" xr:uid="{00000000-0005-0000-0000-0000CBA40000}"/>
    <cellStyle name="Normal 5 28 4 4 3 5" xfId="42193" xr:uid="{00000000-0005-0000-0000-0000CCA40000}"/>
    <cellStyle name="Normal 5 28 4 4 3 6" xfId="42194" xr:uid="{00000000-0005-0000-0000-0000CDA40000}"/>
    <cellStyle name="Normal 5 28 4 4 3 7" xfId="42195" xr:uid="{00000000-0005-0000-0000-0000CEA40000}"/>
    <cellStyle name="Normal 5 28 4 4 3 8" xfId="42196" xr:uid="{00000000-0005-0000-0000-0000CFA40000}"/>
    <cellStyle name="Normal 5 28 4 4 4" xfId="42197" xr:uid="{00000000-0005-0000-0000-0000D0A40000}"/>
    <cellStyle name="Normal 5 28 4 4 4 2" xfId="42198" xr:uid="{00000000-0005-0000-0000-0000D1A40000}"/>
    <cellStyle name="Normal 5 28 4 4 4 3" xfId="42199" xr:uid="{00000000-0005-0000-0000-0000D2A40000}"/>
    <cellStyle name="Normal 5 28 4 4 4 4" xfId="42200" xr:uid="{00000000-0005-0000-0000-0000D3A40000}"/>
    <cellStyle name="Normal 5 28 4 4 4 5" xfId="42201" xr:uid="{00000000-0005-0000-0000-0000D4A40000}"/>
    <cellStyle name="Normal 5 28 4 4 4 6" xfId="42202" xr:uid="{00000000-0005-0000-0000-0000D5A40000}"/>
    <cellStyle name="Normal 5 28 4 4 4 7" xfId="42203" xr:uid="{00000000-0005-0000-0000-0000D6A40000}"/>
    <cellStyle name="Normal 5 28 4 4 4 8" xfId="42204" xr:uid="{00000000-0005-0000-0000-0000D7A40000}"/>
    <cellStyle name="Normal 5 28 4 4 5" xfId="42205" xr:uid="{00000000-0005-0000-0000-0000D8A40000}"/>
    <cellStyle name="Normal 5 28 4 4 5 2" xfId="42206" xr:uid="{00000000-0005-0000-0000-0000D9A40000}"/>
    <cellStyle name="Normal 5 28 4 4 5 3" xfId="42207" xr:uid="{00000000-0005-0000-0000-0000DAA40000}"/>
    <cellStyle name="Normal 5 28 4 4 5 4" xfId="42208" xr:uid="{00000000-0005-0000-0000-0000DBA40000}"/>
    <cellStyle name="Normal 5 28 4 4 5 5" xfId="42209" xr:uid="{00000000-0005-0000-0000-0000DCA40000}"/>
    <cellStyle name="Normal 5 28 4 4 5 6" xfId="42210" xr:uid="{00000000-0005-0000-0000-0000DDA40000}"/>
    <cellStyle name="Normal 5 28 4 4 5 7" xfId="42211" xr:uid="{00000000-0005-0000-0000-0000DEA40000}"/>
    <cellStyle name="Normal 5 28 4 4 5 8" xfId="42212" xr:uid="{00000000-0005-0000-0000-0000DFA40000}"/>
    <cellStyle name="Normal 5 28 4 4 6" xfId="42213" xr:uid="{00000000-0005-0000-0000-0000E0A40000}"/>
    <cellStyle name="Normal 5 28 4 4 7" xfId="42214" xr:uid="{00000000-0005-0000-0000-0000E1A40000}"/>
    <cellStyle name="Normal 5 28 4 4 8" xfId="42215" xr:uid="{00000000-0005-0000-0000-0000E2A40000}"/>
    <cellStyle name="Normal 5 28 4 4 9" xfId="42216" xr:uid="{00000000-0005-0000-0000-0000E3A40000}"/>
    <cellStyle name="Normal 5 28 4 5" xfId="42217" xr:uid="{00000000-0005-0000-0000-0000E4A40000}"/>
    <cellStyle name="Normal 5 28 4 5 10" xfId="42218" xr:uid="{00000000-0005-0000-0000-0000E5A40000}"/>
    <cellStyle name="Normal 5 28 4 5 11" xfId="42219" xr:uid="{00000000-0005-0000-0000-0000E6A40000}"/>
    <cellStyle name="Normal 5 28 4 5 12" xfId="42220" xr:uid="{00000000-0005-0000-0000-0000E7A40000}"/>
    <cellStyle name="Normal 5 28 4 5 2" xfId="42221" xr:uid="{00000000-0005-0000-0000-0000E8A40000}"/>
    <cellStyle name="Normal 5 28 4 5 2 2" xfId="42222" xr:uid="{00000000-0005-0000-0000-0000E9A40000}"/>
    <cellStyle name="Normal 5 28 4 5 2 3" xfId="42223" xr:uid="{00000000-0005-0000-0000-0000EAA40000}"/>
    <cellStyle name="Normal 5 28 4 5 2 4" xfId="42224" xr:uid="{00000000-0005-0000-0000-0000EBA40000}"/>
    <cellStyle name="Normal 5 28 4 5 2 5" xfId="42225" xr:uid="{00000000-0005-0000-0000-0000ECA40000}"/>
    <cellStyle name="Normal 5 28 4 5 2 6" xfId="42226" xr:uid="{00000000-0005-0000-0000-0000EDA40000}"/>
    <cellStyle name="Normal 5 28 4 5 2 7" xfId="42227" xr:uid="{00000000-0005-0000-0000-0000EEA40000}"/>
    <cellStyle name="Normal 5 28 4 5 2 8" xfId="42228" xr:uid="{00000000-0005-0000-0000-0000EFA40000}"/>
    <cellStyle name="Normal 5 28 4 5 3" xfId="42229" xr:uid="{00000000-0005-0000-0000-0000F0A40000}"/>
    <cellStyle name="Normal 5 28 4 5 3 2" xfId="42230" xr:uid="{00000000-0005-0000-0000-0000F1A40000}"/>
    <cellStyle name="Normal 5 28 4 5 3 3" xfId="42231" xr:uid="{00000000-0005-0000-0000-0000F2A40000}"/>
    <cellStyle name="Normal 5 28 4 5 3 4" xfId="42232" xr:uid="{00000000-0005-0000-0000-0000F3A40000}"/>
    <cellStyle name="Normal 5 28 4 5 3 5" xfId="42233" xr:uid="{00000000-0005-0000-0000-0000F4A40000}"/>
    <cellStyle name="Normal 5 28 4 5 3 6" xfId="42234" xr:uid="{00000000-0005-0000-0000-0000F5A40000}"/>
    <cellStyle name="Normal 5 28 4 5 3 7" xfId="42235" xr:uid="{00000000-0005-0000-0000-0000F6A40000}"/>
    <cellStyle name="Normal 5 28 4 5 3 8" xfId="42236" xr:uid="{00000000-0005-0000-0000-0000F7A40000}"/>
    <cellStyle name="Normal 5 28 4 5 4" xfId="42237" xr:uid="{00000000-0005-0000-0000-0000F8A40000}"/>
    <cellStyle name="Normal 5 28 4 5 4 2" xfId="42238" xr:uid="{00000000-0005-0000-0000-0000F9A40000}"/>
    <cellStyle name="Normal 5 28 4 5 4 3" xfId="42239" xr:uid="{00000000-0005-0000-0000-0000FAA40000}"/>
    <cellStyle name="Normal 5 28 4 5 4 4" xfId="42240" xr:uid="{00000000-0005-0000-0000-0000FBA40000}"/>
    <cellStyle name="Normal 5 28 4 5 4 5" xfId="42241" xr:uid="{00000000-0005-0000-0000-0000FCA40000}"/>
    <cellStyle name="Normal 5 28 4 5 4 6" xfId="42242" xr:uid="{00000000-0005-0000-0000-0000FDA40000}"/>
    <cellStyle name="Normal 5 28 4 5 4 7" xfId="42243" xr:uid="{00000000-0005-0000-0000-0000FEA40000}"/>
    <cellStyle name="Normal 5 28 4 5 4 8" xfId="42244" xr:uid="{00000000-0005-0000-0000-0000FFA40000}"/>
    <cellStyle name="Normal 5 28 4 5 5" xfId="42245" xr:uid="{00000000-0005-0000-0000-000000A50000}"/>
    <cellStyle name="Normal 5 28 4 5 5 2" xfId="42246" xr:uid="{00000000-0005-0000-0000-000001A50000}"/>
    <cellStyle name="Normal 5 28 4 5 5 3" xfId="42247" xr:uid="{00000000-0005-0000-0000-000002A50000}"/>
    <cellStyle name="Normal 5 28 4 5 5 4" xfId="42248" xr:uid="{00000000-0005-0000-0000-000003A50000}"/>
    <cellStyle name="Normal 5 28 4 5 5 5" xfId="42249" xr:uid="{00000000-0005-0000-0000-000004A50000}"/>
    <cellStyle name="Normal 5 28 4 5 5 6" xfId="42250" xr:uid="{00000000-0005-0000-0000-000005A50000}"/>
    <cellStyle name="Normal 5 28 4 5 5 7" xfId="42251" xr:uid="{00000000-0005-0000-0000-000006A50000}"/>
    <cellStyle name="Normal 5 28 4 5 5 8" xfId="42252" xr:uid="{00000000-0005-0000-0000-000007A50000}"/>
    <cellStyle name="Normal 5 28 4 5 6" xfId="42253" xr:uid="{00000000-0005-0000-0000-000008A50000}"/>
    <cellStyle name="Normal 5 28 4 5 7" xfId="42254" xr:uid="{00000000-0005-0000-0000-000009A50000}"/>
    <cellStyle name="Normal 5 28 4 5 8" xfId="42255" xr:uid="{00000000-0005-0000-0000-00000AA50000}"/>
    <cellStyle name="Normal 5 28 4 5 9" xfId="42256" xr:uid="{00000000-0005-0000-0000-00000BA50000}"/>
    <cellStyle name="Normal 5 28 4 6" xfId="42257" xr:uid="{00000000-0005-0000-0000-00000CA50000}"/>
    <cellStyle name="Normal 5 28 4 6 10" xfId="42258" xr:uid="{00000000-0005-0000-0000-00000DA50000}"/>
    <cellStyle name="Normal 5 28 4 6 11" xfId="42259" xr:uid="{00000000-0005-0000-0000-00000EA50000}"/>
    <cellStyle name="Normal 5 28 4 6 12" xfId="42260" xr:uid="{00000000-0005-0000-0000-00000FA50000}"/>
    <cellStyle name="Normal 5 28 4 6 2" xfId="42261" xr:uid="{00000000-0005-0000-0000-000010A50000}"/>
    <cellStyle name="Normal 5 28 4 6 2 2" xfId="42262" xr:uid="{00000000-0005-0000-0000-000011A50000}"/>
    <cellStyle name="Normal 5 28 4 6 2 3" xfId="42263" xr:uid="{00000000-0005-0000-0000-000012A50000}"/>
    <cellStyle name="Normal 5 28 4 6 2 4" xfId="42264" xr:uid="{00000000-0005-0000-0000-000013A50000}"/>
    <cellStyle name="Normal 5 28 4 6 2 5" xfId="42265" xr:uid="{00000000-0005-0000-0000-000014A50000}"/>
    <cellStyle name="Normal 5 28 4 6 2 6" xfId="42266" xr:uid="{00000000-0005-0000-0000-000015A50000}"/>
    <cellStyle name="Normal 5 28 4 6 2 7" xfId="42267" xr:uid="{00000000-0005-0000-0000-000016A50000}"/>
    <cellStyle name="Normal 5 28 4 6 2 8" xfId="42268" xr:uid="{00000000-0005-0000-0000-000017A50000}"/>
    <cellStyle name="Normal 5 28 4 6 3" xfId="42269" xr:uid="{00000000-0005-0000-0000-000018A50000}"/>
    <cellStyle name="Normal 5 28 4 6 3 2" xfId="42270" xr:uid="{00000000-0005-0000-0000-000019A50000}"/>
    <cellStyle name="Normal 5 28 4 6 3 3" xfId="42271" xr:uid="{00000000-0005-0000-0000-00001AA50000}"/>
    <cellStyle name="Normal 5 28 4 6 3 4" xfId="42272" xr:uid="{00000000-0005-0000-0000-00001BA50000}"/>
    <cellStyle name="Normal 5 28 4 6 3 5" xfId="42273" xr:uid="{00000000-0005-0000-0000-00001CA50000}"/>
    <cellStyle name="Normal 5 28 4 6 3 6" xfId="42274" xr:uid="{00000000-0005-0000-0000-00001DA50000}"/>
    <cellStyle name="Normal 5 28 4 6 3 7" xfId="42275" xr:uid="{00000000-0005-0000-0000-00001EA50000}"/>
    <cellStyle name="Normal 5 28 4 6 3 8" xfId="42276" xr:uid="{00000000-0005-0000-0000-00001FA50000}"/>
    <cellStyle name="Normal 5 28 4 6 4" xfId="42277" xr:uid="{00000000-0005-0000-0000-000020A50000}"/>
    <cellStyle name="Normal 5 28 4 6 4 2" xfId="42278" xr:uid="{00000000-0005-0000-0000-000021A50000}"/>
    <cellStyle name="Normal 5 28 4 6 4 3" xfId="42279" xr:uid="{00000000-0005-0000-0000-000022A50000}"/>
    <cellStyle name="Normal 5 28 4 6 4 4" xfId="42280" xr:uid="{00000000-0005-0000-0000-000023A50000}"/>
    <cellStyle name="Normal 5 28 4 6 4 5" xfId="42281" xr:uid="{00000000-0005-0000-0000-000024A50000}"/>
    <cellStyle name="Normal 5 28 4 6 4 6" xfId="42282" xr:uid="{00000000-0005-0000-0000-000025A50000}"/>
    <cellStyle name="Normal 5 28 4 6 4 7" xfId="42283" xr:uid="{00000000-0005-0000-0000-000026A50000}"/>
    <cellStyle name="Normal 5 28 4 6 4 8" xfId="42284" xr:uid="{00000000-0005-0000-0000-000027A50000}"/>
    <cellStyle name="Normal 5 28 4 6 5" xfId="42285" xr:uid="{00000000-0005-0000-0000-000028A50000}"/>
    <cellStyle name="Normal 5 28 4 6 5 2" xfId="42286" xr:uid="{00000000-0005-0000-0000-000029A50000}"/>
    <cellStyle name="Normal 5 28 4 6 5 3" xfId="42287" xr:uid="{00000000-0005-0000-0000-00002AA50000}"/>
    <cellStyle name="Normal 5 28 4 6 5 4" xfId="42288" xr:uid="{00000000-0005-0000-0000-00002BA50000}"/>
    <cellStyle name="Normal 5 28 4 6 5 5" xfId="42289" xr:uid="{00000000-0005-0000-0000-00002CA50000}"/>
    <cellStyle name="Normal 5 28 4 6 5 6" xfId="42290" xr:uid="{00000000-0005-0000-0000-00002DA50000}"/>
    <cellStyle name="Normal 5 28 4 6 5 7" xfId="42291" xr:uid="{00000000-0005-0000-0000-00002EA50000}"/>
    <cellStyle name="Normal 5 28 4 6 5 8" xfId="42292" xr:uid="{00000000-0005-0000-0000-00002FA50000}"/>
    <cellStyle name="Normal 5 28 4 6 6" xfId="42293" xr:uid="{00000000-0005-0000-0000-000030A50000}"/>
    <cellStyle name="Normal 5 28 4 6 7" xfId="42294" xr:uid="{00000000-0005-0000-0000-000031A50000}"/>
    <cellStyle name="Normal 5 28 4 6 8" xfId="42295" xr:uid="{00000000-0005-0000-0000-000032A50000}"/>
    <cellStyle name="Normal 5 28 4 6 9" xfId="42296" xr:uid="{00000000-0005-0000-0000-000033A50000}"/>
    <cellStyle name="Normal 5 28 4 7" xfId="42297" xr:uid="{00000000-0005-0000-0000-000034A50000}"/>
    <cellStyle name="Normal 5 28 4 7 10" xfId="42298" xr:uid="{00000000-0005-0000-0000-000035A50000}"/>
    <cellStyle name="Normal 5 28 4 7 11" xfId="42299" xr:uid="{00000000-0005-0000-0000-000036A50000}"/>
    <cellStyle name="Normal 5 28 4 7 12" xfId="42300" xr:uid="{00000000-0005-0000-0000-000037A50000}"/>
    <cellStyle name="Normal 5 28 4 7 2" xfId="42301" xr:uid="{00000000-0005-0000-0000-000038A50000}"/>
    <cellStyle name="Normal 5 28 4 7 2 2" xfId="42302" xr:uid="{00000000-0005-0000-0000-000039A50000}"/>
    <cellStyle name="Normal 5 28 4 7 2 3" xfId="42303" xr:uid="{00000000-0005-0000-0000-00003AA50000}"/>
    <cellStyle name="Normal 5 28 4 7 2 4" xfId="42304" xr:uid="{00000000-0005-0000-0000-00003BA50000}"/>
    <cellStyle name="Normal 5 28 4 7 2 5" xfId="42305" xr:uid="{00000000-0005-0000-0000-00003CA50000}"/>
    <cellStyle name="Normal 5 28 4 7 2 6" xfId="42306" xr:uid="{00000000-0005-0000-0000-00003DA50000}"/>
    <cellStyle name="Normal 5 28 4 7 2 7" xfId="42307" xr:uid="{00000000-0005-0000-0000-00003EA50000}"/>
    <cellStyle name="Normal 5 28 4 7 2 8" xfId="42308" xr:uid="{00000000-0005-0000-0000-00003FA50000}"/>
    <cellStyle name="Normal 5 28 4 7 3" xfId="42309" xr:uid="{00000000-0005-0000-0000-000040A50000}"/>
    <cellStyle name="Normal 5 28 4 7 3 2" xfId="42310" xr:uid="{00000000-0005-0000-0000-000041A50000}"/>
    <cellStyle name="Normal 5 28 4 7 3 3" xfId="42311" xr:uid="{00000000-0005-0000-0000-000042A50000}"/>
    <cellStyle name="Normal 5 28 4 7 3 4" xfId="42312" xr:uid="{00000000-0005-0000-0000-000043A50000}"/>
    <cellStyle name="Normal 5 28 4 7 3 5" xfId="42313" xr:uid="{00000000-0005-0000-0000-000044A50000}"/>
    <cellStyle name="Normal 5 28 4 7 3 6" xfId="42314" xr:uid="{00000000-0005-0000-0000-000045A50000}"/>
    <cellStyle name="Normal 5 28 4 7 3 7" xfId="42315" xr:uid="{00000000-0005-0000-0000-000046A50000}"/>
    <cellStyle name="Normal 5 28 4 7 3 8" xfId="42316" xr:uid="{00000000-0005-0000-0000-000047A50000}"/>
    <cellStyle name="Normal 5 28 4 7 4" xfId="42317" xr:uid="{00000000-0005-0000-0000-000048A50000}"/>
    <cellStyle name="Normal 5 28 4 7 4 2" xfId="42318" xr:uid="{00000000-0005-0000-0000-000049A50000}"/>
    <cellStyle name="Normal 5 28 4 7 4 3" xfId="42319" xr:uid="{00000000-0005-0000-0000-00004AA50000}"/>
    <cellStyle name="Normal 5 28 4 7 4 4" xfId="42320" xr:uid="{00000000-0005-0000-0000-00004BA50000}"/>
    <cellStyle name="Normal 5 28 4 7 4 5" xfId="42321" xr:uid="{00000000-0005-0000-0000-00004CA50000}"/>
    <cellStyle name="Normal 5 28 4 7 4 6" xfId="42322" xr:uid="{00000000-0005-0000-0000-00004DA50000}"/>
    <cellStyle name="Normal 5 28 4 7 4 7" xfId="42323" xr:uid="{00000000-0005-0000-0000-00004EA50000}"/>
    <cellStyle name="Normal 5 28 4 7 4 8" xfId="42324" xr:uid="{00000000-0005-0000-0000-00004FA50000}"/>
    <cellStyle name="Normal 5 28 4 7 5" xfId="42325" xr:uid="{00000000-0005-0000-0000-000050A50000}"/>
    <cellStyle name="Normal 5 28 4 7 5 2" xfId="42326" xr:uid="{00000000-0005-0000-0000-000051A50000}"/>
    <cellStyle name="Normal 5 28 4 7 5 3" xfId="42327" xr:uid="{00000000-0005-0000-0000-000052A50000}"/>
    <cellStyle name="Normal 5 28 4 7 5 4" xfId="42328" xr:uid="{00000000-0005-0000-0000-000053A50000}"/>
    <cellStyle name="Normal 5 28 4 7 5 5" xfId="42329" xr:uid="{00000000-0005-0000-0000-000054A50000}"/>
    <cellStyle name="Normal 5 28 4 7 5 6" xfId="42330" xr:uid="{00000000-0005-0000-0000-000055A50000}"/>
    <cellStyle name="Normal 5 28 4 7 5 7" xfId="42331" xr:uid="{00000000-0005-0000-0000-000056A50000}"/>
    <cellStyle name="Normal 5 28 4 7 5 8" xfId="42332" xr:uid="{00000000-0005-0000-0000-000057A50000}"/>
    <cellStyle name="Normal 5 28 4 7 6" xfId="42333" xr:uid="{00000000-0005-0000-0000-000058A50000}"/>
    <cellStyle name="Normal 5 28 4 7 7" xfId="42334" xr:uid="{00000000-0005-0000-0000-000059A50000}"/>
    <cellStyle name="Normal 5 28 4 7 8" xfId="42335" xr:uid="{00000000-0005-0000-0000-00005AA50000}"/>
    <cellStyle name="Normal 5 28 4 7 9" xfId="42336" xr:uid="{00000000-0005-0000-0000-00005BA50000}"/>
    <cellStyle name="Normal 5 28 4 8" xfId="42337" xr:uid="{00000000-0005-0000-0000-00005CA50000}"/>
    <cellStyle name="Normal 5 28 4 8 10" xfId="42338" xr:uid="{00000000-0005-0000-0000-00005DA50000}"/>
    <cellStyle name="Normal 5 28 4 8 11" xfId="42339" xr:uid="{00000000-0005-0000-0000-00005EA50000}"/>
    <cellStyle name="Normal 5 28 4 8 12" xfId="42340" xr:uid="{00000000-0005-0000-0000-00005FA50000}"/>
    <cellStyle name="Normal 5 28 4 8 2" xfId="42341" xr:uid="{00000000-0005-0000-0000-000060A50000}"/>
    <cellStyle name="Normal 5 28 4 8 2 2" xfId="42342" xr:uid="{00000000-0005-0000-0000-000061A50000}"/>
    <cellStyle name="Normal 5 28 4 8 2 3" xfId="42343" xr:uid="{00000000-0005-0000-0000-000062A50000}"/>
    <cellStyle name="Normal 5 28 4 8 2 4" xfId="42344" xr:uid="{00000000-0005-0000-0000-000063A50000}"/>
    <cellStyle name="Normal 5 28 4 8 2 5" xfId="42345" xr:uid="{00000000-0005-0000-0000-000064A50000}"/>
    <cellStyle name="Normal 5 28 4 8 2 6" xfId="42346" xr:uid="{00000000-0005-0000-0000-000065A50000}"/>
    <cellStyle name="Normal 5 28 4 8 2 7" xfId="42347" xr:uid="{00000000-0005-0000-0000-000066A50000}"/>
    <cellStyle name="Normal 5 28 4 8 2 8" xfId="42348" xr:uid="{00000000-0005-0000-0000-000067A50000}"/>
    <cellStyle name="Normal 5 28 4 8 3" xfId="42349" xr:uid="{00000000-0005-0000-0000-000068A50000}"/>
    <cellStyle name="Normal 5 28 4 8 3 2" xfId="42350" xr:uid="{00000000-0005-0000-0000-000069A50000}"/>
    <cellStyle name="Normal 5 28 4 8 3 3" xfId="42351" xr:uid="{00000000-0005-0000-0000-00006AA50000}"/>
    <cellStyle name="Normal 5 28 4 8 3 4" xfId="42352" xr:uid="{00000000-0005-0000-0000-00006BA50000}"/>
    <cellStyle name="Normal 5 28 4 8 3 5" xfId="42353" xr:uid="{00000000-0005-0000-0000-00006CA50000}"/>
    <cellStyle name="Normal 5 28 4 8 3 6" xfId="42354" xr:uid="{00000000-0005-0000-0000-00006DA50000}"/>
    <cellStyle name="Normal 5 28 4 8 3 7" xfId="42355" xr:uid="{00000000-0005-0000-0000-00006EA50000}"/>
    <cellStyle name="Normal 5 28 4 8 3 8" xfId="42356" xr:uid="{00000000-0005-0000-0000-00006FA50000}"/>
    <cellStyle name="Normal 5 28 4 8 4" xfId="42357" xr:uid="{00000000-0005-0000-0000-000070A50000}"/>
    <cellStyle name="Normal 5 28 4 8 4 2" xfId="42358" xr:uid="{00000000-0005-0000-0000-000071A50000}"/>
    <cellStyle name="Normal 5 28 4 8 4 3" xfId="42359" xr:uid="{00000000-0005-0000-0000-000072A50000}"/>
    <cellStyle name="Normal 5 28 4 8 4 4" xfId="42360" xr:uid="{00000000-0005-0000-0000-000073A50000}"/>
    <cellStyle name="Normal 5 28 4 8 4 5" xfId="42361" xr:uid="{00000000-0005-0000-0000-000074A50000}"/>
    <cellStyle name="Normal 5 28 4 8 4 6" xfId="42362" xr:uid="{00000000-0005-0000-0000-000075A50000}"/>
    <cellStyle name="Normal 5 28 4 8 4 7" xfId="42363" xr:uid="{00000000-0005-0000-0000-000076A50000}"/>
    <cellStyle name="Normal 5 28 4 8 4 8" xfId="42364" xr:uid="{00000000-0005-0000-0000-000077A50000}"/>
    <cellStyle name="Normal 5 28 4 8 5" xfId="42365" xr:uid="{00000000-0005-0000-0000-000078A50000}"/>
    <cellStyle name="Normal 5 28 4 8 5 2" xfId="42366" xr:uid="{00000000-0005-0000-0000-000079A50000}"/>
    <cellStyle name="Normal 5 28 4 8 5 3" xfId="42367" xr:uid="{00000000-0005-0000-0000-00007AA50000}"/>
    <cellStyle name="Normal 5 28 4 8 5 4" xfId="42368" xr:uid="{00000000-0005-0000-0000-00007BA50000}"/>
    <cellStyle name="Normal 5 28 4 8 5 5" xfId="42369" xr:uid="{00000000-0005-0000-0000-00007CA50000}"/>
    <cellStyle name="Normal 5 28 4 8 5 6" xfId="42370" xr:uid="{00000000-0005-0000-0000-00007DA50000}"/>
    <cellStyle name="Normal 5 28 4 8 5 7" xfId="42371" xr:uid="{00000000-0005-0000-0000-00007EA50000}"/>
    <cellStyle name="Normal 5 28 4 8 5 8" xfId="42372" xr:uid="{00000000-0005-0000-0000-00007FA50000}"/>
    <cellStyle name="Normal 5 28 4 8 6" xfId="42373" xr:uid="{00000000-0005-0000-0000-000080A50000}"/>
    <cellStyle name="Normal 5 28 4 8 7" xfId="42374" xr:uid="{00000000-0005-0000-0000-000081A50000}"/>
    <cellStyle name="Normal 5 28 4 8 8" xfId="42375" xr:uid="{00000000-0005-0000-0000-000082A50000}"/>
    <cellStyle name="Normal 5 28 4 8 9" xfId="42376" xr:uid="{00000000-0005-0000-0000-000083A50000}"/>
    <cellStyle name="Normal 5 28 4 9" xfId="42377" xr:uid="{00000000-0005-0000-0000-000084A50000}"/>
    <cellStyle name="Normal 5 28 4 9 10" xfId="42378" xr:uid="{00000000-0005-0000-0000-000085A50000}"/>
    <cellStyle name="Normal 5 28 4 9 11" xfId="42379" xr:uid="{00000000-0005-0000-0000-000086A50000}"/>
    <cellStyle name="Normal 5 28 4 9 12" xfId="42380" xr:uid="{00000000-0005-0000-0000-000087A50000}"/>
    <cellStyle name="Normal 5 28 4 9 2" xfId="42381" xr:uid="{00000000-0005-0000-0000-000088A50000}"/>
    <cellStyle name="Normal 5 28 4 9 2 2" xfId="42382" xr:uid="{00000000-0005-0000-0000-000089A50000}"/>
    <cellStyle name="Normal 5 28 4 9 2 3" xfId="42383" xr:uid="{00000000-0005-0000-0000-00008AA50000}"/>
    <cellStyle name="Normal 5 28 4 9 2 4" xfId="42384" xr:uid="{00000000-0005-0000-0000-00008BA50000}"/>
    <cellStyle name="Normal 5 28 4 9 2 5" xfId="42385" xr:uid="{00000000-0005-0000-0000-00008CA50000}"/>
    <cellStyle name="Normal 5 28 4 9 2 6" xfId="42386" xr:uid="{00000000-0005-0000-0000-00008DA50000}"/>
    <cellStyle name="Normal 5 28 4 9 2 7" xfId="42387" xr:uid="{00000000-0005-0000-0000-00008EA50000}"/>
    <cellStyle name="Normal 5 28 4 9 2 8" xfId="42388" xr:uid="{00000000-0005-0000-0000-00008FA50000}"/>
    <cellStyle name="Normal 5 28 4 9 3" xfId="42389" xr:uid="{00000000-0005-0000-0000-000090A50000}"/>
    <cellStyle name="Normal 5 28 4 9 3 2" xfId="42390" xr:uid="{00000000-0005-0000-0000-000091A50000}"/>
    <cellStyle name="Normal 5 28 4 9 3 3" xfId="42391" xr:uid="{00000000-0005-0000-0000-000092A50000}"/>
    <cellStyle name="Normal 5 28 4 9 3 4" xfId="42392" xr:uid="{00000000-0005-0000-0000-000093A50000}"/>
    <cellStyle name="Normal 5 28 4 9 3 5" xfId="42393" xr:uid="{00000000-0005-0000-0000-000094A50000}"/>
    <cellStyle name="Normal 5 28 4 9 3 6" xfId="42394" xr:uid="{00000000-0005-0000-0000-000095A50000}"/>
    <cellStyle name="Normal 5 28 4 9 3 7" xfId="42395" xr:uid="{00000000-0005-0000-0000-000096A50000}"/>
    <cellStyle name="Normal 5 28 4 9 3 8" xfId="42396" xr:uid="{00000000-0005-0000-0000-000097A50000}"/>
    <cellStyle name="Normal 5 28 4 9 4" xfId="42397" xr:uid="{00000000-0005-0000-0000-000098A50000}"/>
    <cellStyle name="Normal 5 28 4 9 4 2" xfId="42398" xr:uid="{00000000-0005-0000-0000-000099A50000}"/>
    <cellStyle name="Normal 5 28 4 9 4 3" xfId="42399" xr:uid="{00000000-0005-0000-0000-00009AA50000}"/>
    <cellStyle name="Normal 5 28 4 9 4 4" xfId="42400" xr:uid="{00000000-0005-0000-0000-00009BA50000}"/>
    <cellStyle name="Normal 5 28 4 9 4 5" xfId="42401" xr:uid="{00000000-0005-0000-0000-00009CA50000}"/>
    <cellStyle name="Normal 5 28 4 9 4 6" xfId="42402" xr:uid="{00000000-0005-0000-0000-00009DA50000}"/>
    <cellStyle name="Normal 5 28 4 9 4 7" xfId="42403" xr:uid="{00000000-0005-0000-0000-00009EA50000}"/>
    <cellStyle name="Normal 5 28 4 9 4 8" xfId="42404" xr:uid="{00000000-0005-0000-0000-00009FA50000}"/>
    <cellStyle name="Normal 5 28 4 9 5" xfId="42405" xr:uid="{00000000-0005-0000-0000-0000A0A50000}"/>
    <cellStyle name="Normal 5 28 4 9 5 2" xfId="42406" xr:uid="{00000000-0005-0000-0000-0000A1A50000}"/>
    <cellStyle name="Normal 5 28 4 9 5 3" xfId="42407" xr:uid="{00000000-0005-0000-0000-0000A2A50000}"/>
    <cellStyle name="Normal 5 28 4 9 5 4" xfId="42408" xr:uid="{00000000-0005-0000-0000-0000A3A50000}"/>
    <cellStyle name="Normal 5 28 4 9 5 5" xfId="42409" xr:uid="{00000000-0005-0000-0000-0000A4A50000}"/>
    <cellStyle name="Normal 5 28 4 9 5 6" xfId="42410" xr:uid="{00000000-0005-0000-0000-0000A5A50000}"/>
    <cellStyle name="Normal 5 28 4 9 5 7" xfId="42411" xr:uid="{00000000-0005-0000-0000-0000A6A50000}"/>
    <cellStyle name="Normal 5 28 4 9 5 8" xfId="42412" xr:uid="{00000000-0005-0000-0000-0000A7A50000}"/>
    <cellStyle name="Normal 5 28 4 9 6" xfId="42413" xr:uid="{00000000-0005-0000-0000-0000A8A50000}"/>
    <cellStyle name="Normal 5 28 4 9 7" xfId="42414" xr:uid="{00000000-0005-0000-0000-0000A9A50000}"/>
    <cellStyle name="Normal 5 28 4 9 8" xfId="42415" xr:uid="{00000000-0005-0000-0000-0000AAA50000}"/>
    <cellStyle name="Normal 5 28 4 9 9" xfId="42416" xr:uid="{00000000-0005-0000-0000-0000ABA50000}"/>
    <cellStyle name="Normal 5 28 5" xfId="42417" xr:uid="{00000000-0005-0000-0000-0000ACA50000}"/>
    <cellStyle name="Normal 5 28 5 10" xfId="42418" xr:uid="{00000000-0005-0000-0000-0000ADA50000}"/>
    <cellStyle name="Normal 5 28 5 11" xfId="42419" xr:uid="{00000000-0005-0000-0000-0000AEA50000}"/>
    <cellStyle name="Normal 5 28 5 12" xfId="42420" xr:uid="{00000000-0005-0000-0000-0000AFA50000}"/>
    <cellStyle name="Normal 5 28 5 2" xfId="42421" xr:uid="{00000000-0005-0000-0000-0000B0A50000}"/>
    <cellStyle name="Normal 5 28 5 2 2" xfId="42422" xr:uid="{00000000-0005-0000-0000-0000B1A50000}"/>
    <cellStyle name="Normal 5 28 5 2 3" xfId="42423" xr:uid="{00000000-0005-0000-0000-0000B2A50000}"/>
    <cellStyle name="Normal 5 28 5 2 4" xfId="42424" xr:uid="{00000000-0005-0000-0000-0000B3A50000}"/>
    <cellStyle name="Normal 5 28 5 2 5" xfId="42425" xr:uid="{00000000-0005-0000-0000-0000B4A50000}"/>
    <cellStyle name="Normal 5 28 5 2 6" xfId="42426" xr:uid="{00000000-0005-0000-0000-0000B5A50000}"/>
    <cellStyle name="Normal 5 28 5 2 7" xfId="42427" xr:uid="{00000000-0005-0000-0000-0000B6A50000}"/>
    <cellStyle name="Normal 5 28 5 2 8" xfId="42428" xr:uid="{00000000-0005-0000-0000-0000B7A50000}"/>
    <cellStyle name="Normal 5 28 5 3" xfId="42429" xr:uid="{00000000-0005-0000-0000-0000B8A50000}"/>
    <cellStyle name="Normal 5 28 5 3 2" xfId="42430" xr:uid="{00000000-0005-0000-0000-0000B9A50000}"/>
    <cellStyle name="Normal 5 28 5 3 3" xfId="42431" xr:uid="{00000000-0005-0000-0000-0000BAA50000}"/>
    <cellStyle name="Normal 5 28 5 3 4" xfId="42432" xr:uid="{00000000-0005-0000-0000-0000BBA50000}"/>
    <cellStyle name="Normal 5 28 5 3 5" xfId="42433" xr:uid="{00000000-0005-0000-0000-0000BCA50000}"/>
    <cellStyle name="Normal 5 28 5 3 6" xfId="42434" xr:uid="{00000000-0005-0000-0000-0000BDA50000}"/>
    <cellStyle name="Normal 5 28 5 3 7" xfId="42435" xr:uid="{00000000-0005-0000-0000-0000BEA50000}"/>
    <cellStyle name="Normal 5 28 5 3 8" xfId="42436" xr:uid="{00000000-0005-0000-0000-0000BFA50000}"/>
    <cellStyle name="Normal 5 28 5 4" xfId="42437" xr:uid="{00000000-0005-0000-0000-0000C0A50000}"/>
    <cellStyle name="Normal 5 28 5 4 2" xfId="42438" xr:uid="{00000000-0005-0000-0000-0000C1A50000}"/>
    <cellStyle name="Normal 5 28 5 4 3" xfId="42439" xr:uid="{00000000-0005-0000-0000-0000C2A50000}"/>
    <cellStyle name="Normal 5 28 5 4 4" xfId="42440" xr:uid="{00000000-0005-0000-0000-0000C3A50000}"/>
    <cellStyle name="Normal 5 28 5 4 5" xfId="42441" xr:uid="{00000000-0005-0000-0000-0000C4A50000}"/>
    <cellStyle name="Normal 5 28 5 4 6" xfId="42442" xr:uid="{00000000-0005-0000-0000-0000C5A50000}"/>
    <cellStyle name="Normal 5 28 5 4 7" xfId="42443" xr:uid="{00000000-0005-0000-0000-0000C6A50000}"/>
    <cellStyle name="Normal 5 28 5 4 8" xfId="42444" xr:uid="{00000000-0005-0000-0000-0000C7A50000}"/>
    <cellStyle name="Normal 5 28 5 5" xfId="42445" xr:uid="{00000000-0005-0000-0000-0000C8A50000}"/>
    <cellStyle name="Normal 5 28 5 5 2" xfId="42446" xr:uid="{00000000-0005-0000-0000-0000C9A50000}"/>
    <cellStyle name="Normal 5 28 5 5 3" xfId="42447" xr:uid="{00000000-0005-0000-0000-0000CAA50000}"/>
    <cellStyle name="Normal 5 28 5 5 4" xfId="42448" xr:uid="{00000000-0005-0000-0000-0000CBA50000}"/>
    <cellStyle name="Normal 5 28 5 5 5" xfId="42449" xr:uid="{00000000-0005-0000-0000-0000CCA50000}"/>
    <cellStyle name="Normal 5 28 5 5 6" xfId="42450" xr:uid="{00000000-0005-0000-0000-0000CDA50000}"/>
    <cellStyle name="Normal 5 28 5 5 7" xfId="42451" xr:uid="{00000000-0005-0000-0000-0000CEA50000}"/>
    <cellStyle name="Normal 5 28 5 5 8" xfId="42452" xr:uid="{00000000-0005-0000-0000-0000CFA50000}"/>
    <cellStyle name="Normal 5 28 5 6" xfId="42453" xr:uid="{00000000-0005-0000-0000-0000D0A50000}"/>
    <cellStyle name="Normal 5 28 5 7" xfId="42454" xr:uid="{00000000-0005-0000-0000-0000D1A50000}"/>
    <cellStyle name="Normal 5 28 5 8" xfId="42455" xr:uid="{00000000-0005-0000-0000-0000D2A50000}"/>
    <cellStyle name="Normal 5 28 5 9" xfId="42456" xr:uid="{00000000-0005-0000-0000-0000D3A50000}"/>
    <cellStyle name="Normal 5 28 6" xfId="42457" xr:uid="{00000000-0005-0000-0000-0000D4A50000}"/>
    <cellStyle name="Normal 5 28 6 10" xfId="42458" xr:uid="{00000000-0005-0000-0000-0000D5A50000}"/>
    <cellStyle name="Normal 5 28 6 11" xfId="42459" xr:uid="{00000000-0005-0000-0000-0000D6A50000}"/>
    <cellStyle name="Normal 5 28 6 12" xfId="42460" xr:uid="{00000000-0005-0000-0000-0000D7A50000}"/>
    <cellStyle name="Normal 5 28 6 2" xfId="42461" xr:uid="{00000000-0005-0000-0000-0000D8A50000}"/>
    <cellStyle name="Normal 5 28 6 2 2" xfId="42462" xr:uid="{00000000-0005-0000-0000-0000D9A50000}"/>
    <cellStyle name="Normal 5 28 6 2 3" xfId="42463" xr:uid="{00000000-0005-0000-0000-0000DAA50000}"/>
    <cellStyle name="Normal 5 28 6 2 4" xfId="42464" xr:uid="{00000000-0005-0000-0000-0000DBA50000}"/>
    <cellStyle name="Normal 5 28 6 2 5" xfId="42465" xr:uid="{00000000-0005-0000-0000-0000DCA50000}"/>
    <cellStyle name="Normal 5 28 6 2 6" xfId="42466" xr:uid="{00000000-0005-0000-0000-0000DDA50000}"/>
    <cellStyle name="Normal 5 28 6 2 7" xfId="42467" xr:uid="{00000000-0005-0000-0000-0000DEA50000}"/>
    <cellStyle name="Normal 5 28 6 2 8" xfId="42468" xr:uid="{00000000-0005-0000-0000-0000DFA50000}"/>
    <cellStyle name="Normal 5 28 6 3" xfId="42469" xr:uid="{00000000-0005-0000-0000-0000E0A50000}"/>
    <cellStyle name="Normal 5 28 6 3 2" xfId="42470" xr:uid="{00000000-0005-0000-0000-0000E1A50000}"/>
    <cellStyle name="Normal 5 28 6 3 3" xfId="42471" xr:uid="{00000000-0005-0000-0000-0000E2A50000}"/>
    <cellStyle name="Normal 5 28 6 3 4" xfId="42472" xr:uid="{00000000-0005-0000-0000-0000E3A50000}"/>
    <cellStyle name="Normal 5 28 6 3 5" xfId="42473" xr:uid="{00000000-0005-0000-0000-0000E4A50000}"/>
    <cellStyle name="Normal 5 28 6 3 6" xfId="42474" xr:uid="{00000000-0005-0000-0000-0000E5A50000}"/>
    <cellStyle name="Normal 5 28 6 3 7" xfId="42475" xr:uid="{00000000-0005-0000-0000-0000E6A50000}"/>
    <cellStyle name="Normal 5 28 6 3 8" xfId="42476" xr:uid="{00000000-0005-0000-0000-0000E7A50000}"/>
    <cellStyle name="Normal 5 28 6 4" xfId="42477" xr:uid="{00000000-0005-0000-0000-0000E8A50000}"/>
    <cellStyle name="Normal 5 28 6 4 2" xfId="42478" xr:uid="{00000000-0005-0000-0000-0000E9A50000}"/>
    <cellStyle name="Normal 5 28 6 4 3" xfId="42479" xr:uid="{00000000-0005-0000-0000-0000EAA50000}"/>
    <cellStyle name="Normal 5 28 6 4 4" xfId="42480" xr:uid="{00000000-0005-0000-0000-0000EBA50000}"/>
    <cellStyle name="Normal 5 28 6 4 5" xfId="42481" xr:uid="{00000000-0005-0000-0000-0000ECA50000}"/>
    <cellStyle name="Normal 5 28 6 4 6" xfId="42482" xr:uid="{00000000-0005-0000-0000-0000EDA50000}"/>
    <cellStyle name="Normal 5 28 6 4 7" xfId="42483" xr:uid="{00000000-0005-0000-0000-0000EEA50000}"/>
    <cellStyle name="Normal 5 28 6 4 8" xfId="42484" xr:uid="{00000000-0005-0000-0000-0000EFA50000}"/>
    <cellStyle name="Normal 5 28 6 5" xfId="42485" xr:uid="{00000000-0005-0000-0000-0000F0A50000}"/>
    <cellStyle name="Normal 5 28 6 5 2" xfId="42486" xr:uid="{00000000-0005-0000-0000-0000F1A50000}"/>
    <cellStyle name="Normal 5 28 6 5 3" xfId="42487" xr:uid="{00000000-0005-0000-0000-0000F2A50000}"/>
    <cellStyle name="Normal 5 28 6 5 4" xfId="42488" xr:uid="{00000000-0005-0000-0000-0000F3A50000}"/>
    <cellStyle name="Normal 5 28 6 5 5" xfId="42489" xr:uid="{00000000-0005-0000-0000-0000F4A50000}"/>
    <cellStyle name="Normal 5 28 6 5 6" xfId="42490" xr:uid="{00000000-0005-0000-0000-0000F5A50000}"/>
    <cellStyle name="Normal 5 28 6 5 7" xfId="42491" xr:uid="{00000000-0005-0000-0000-0000F6A50000}"/>
    <cellStyle name="Normal 5 28 6 5 8" xfId="42492" xr:uid="{00000000-0005-0000-0000-0000F7A50000}"/>
    <cellStyle name="Normal 5 28 6 6" xfId="42493" xr:uid="{00000000-0005-0000-0000-0000F8A50000}"/>
    <cellStyle name="Normal 5 28 6 7" xfId="42494" xr:uid="{00000000-0005-0000-0000-0000F9A50000}"/>
    <cellStyle name="Normal 5 28 6 8" xfId="42495" xr:uid="{00000000-0005-0000-0000-0000FAA50000}"/>
    <cellStyle name="Normal 5 28 6 9" xfId="42496" xr:uid="{00000000-0005-0000-0000-0000FBA50000}"/>
    <cellStyle name="Normal 5 28 7" xfId="42497" xr:uid="{00000000-0005-0000-0000-0000FCA50000}"/>
    <cellStyle name="Normal 5 28 7 10" xfId="42498" xr:uid="{00000000-0005-0000-0000-0000FDA50000}"/>
    <cellStyle name="Normal 5 28 7 11" xfId="42499" xr:uid="{00000000-0005-0000-0000-0000FEA50000}"/>
    <cellStyle name="Normal 5 28 7 12" xfId="42500" xr:uid="{00000000-0005-0000-0000-0000FFA50000}"/>
    <cellStyle name="Normal 5 28 7 2" xfId="42501" xr:uid="{00000000-0005-0000-0000-000000A60000}"/>
    <cellStyle name="Normal 5 28 7 2 2" xfId="42502" xr:uid="{00000000-0005-0000-0000-000001A60000}"/>
    <cellStyle name="Normal 5 28 7 2 3" xfId="42503" xr:uid="{00000000-0005-0000-0000-000002A60000}"/>
    <cellStyle name="Normal 5 28 7 2 4" xfId="42504" xr:uid="{00000000-0005-0000-0000-000003A60000}"/>
    <cellStyle name="Normal 5 28 7 2 5" xfId="42505" xr:uid="{00000000-0005-0000-0000-000004A60000}"/>
    <cellStyle name="Normal 5 28 7 2 6" xfId="42506" xr:uid="{00000000-0005-0000-0000-000005A60000}"/>
    <cellStyle name="Normal 5 28 7 2 7" xfId="42507" xr:uid="{00000000-0005-0000-0000-000006A60000}"/>
    <cellStyle name="Normal 5 28 7 2 8" xfId="42508" xr:uid="{00000000-0005-0000-0000-000007A60000}"/>
    <cellStyle name="Normal 5 28 7 3" xfId="42509" xr:uid="{00000000-0005-0000-0000-000008A60000}"/>
    <cellStyle name="Normal 5 28 7 3 2" xfId="42510" xr:uid="{00000000-0005-0000-0000-000009A60000}"/>
    <cellStyle name="Normal 5 28 7 3 3" xfId="42511" xr:uid="{00000000-0005-0000-0000-00000AA60000}"/>
    <cellStyle name="Normal 5 28 7 3 4" xfId="42512" xr:uid="{00000000-0005-0000-0000-00000BA60000}"/>
    <cellStyle name="Normal 5 28 7 3 5" xfId="42513" xr:uid="{00000000-0005-0000-0000-00000CA60000}"/>
    <cellStyle name="Normal 5 28 7 3 6" xfId="42514" xr:uid="{00000000-0005-0000-0000-00000DA60000}"/>
    <cellStyle name="Normal 5 28 7 3 7" xfId="42515" xr:uid="{00000000-0005-0000-0000-00000EA60000}"/>
    <cellStyle name="Normal 5 28 7 3 8" xfId="42516" xr:uid="{00000000-0005-0000-0000-00000FA60000}"/>
    <cellStyle name="Normal 5 28 7 4" xfId="42517" xr:uid="{00000000-0005-0000-0000-000010A60000}"/>
    <cellStyle name="Normal 5 28 7 4 2" xfId="42518" xr:uid="{00000000-0005-0000-0000-000011A60000}"/>
    <cellStyle name="Normal 5 28 7 4 3" xfId="42519" xr:uid="{00000000-0005-0000-0000-000012A60000}"/>
    <cellStyle name="Normal 5 28 7 4 4" xfId="42520" xr:uid="{00000000-0005-0000-0000-000013A60000}"/>
    <cellStyle name="Normal 5 28 7 4 5" xfId="42521" xr:uid="{00000000-0005-0000-0000-000014A60000}"/>
    <cellStyle name="Normal 5 28 7 4 6" xfId="42522" xr:uid="{00000000-0005-0000-0000-000015A60000}"/>
    <cellStyle name="Normal 5 28 7 4 7" xfId="42523" xr:uid="{00000000-0005-0000-0000-000016A60000}"/>
    <cellStyle name="Normal 5 28 7 4 8" xfId="42524" xr:uid="{00000000-0005-0000-0000-000017A60000}"/>
    <cellStyle name="Normal 5 28 7 5" xfId="42525" xr:uid="{00000000-0005-0000-0000-000018A60000}"/>
    <cellStyle name="Normal 5 28 7 5 2" xfId="42526" xr:uid="{00000000-0005-0000-0000-000019A60000}"/>
    <cellStyle name="Normal 5 28 7 5 3" xfId="42527" xr:uid="{00000000-0005-0000-0000-00001AA60000}"/>
    <cellStyle name="Normal 5 28 7 5 4" xfId="42528" xr:uid="{00000000-0005-0000-0000-00001BA60000}"/>
    <cellStyle name="Normal 5 28 7 5 5" xfId="42529" xr:uid="{00000000-0005-0000-0000-00001CA60000}"/>
    <cellStyle name="Normal 5 28 7 5 6" xfId="42530" xr:uid="{00000000-0005-0000-0000-00001DA60000}"/>
    <cellStyle name="Normal 5 28 7 5 7" xfId="42531" xr:uid="{00000000-0005-0000-0000-00001EA60000}"/>
    <cellStyle name="Normal 5 28 7 5 8" xfId="42532" xr:uid="{00000000-0005-0000-0000-00001FA60000}"/>
    <cellStyle name="Normal 5 28 7 6" xfId="42533" xr:uid="{00000000-0005-0000-0000-000020A60000}"/>
    <cellStyle name="Normal 5 28 7 7" xfId="42534" xr:uid="{00000000-0005-0000-0000-000021A60000}"/>
    <cellStyle name="Normal 5 28 7 8" xfId="42535" xr:uid="{00000000-0005-0000-0000-000022A60000}"/>
    <cellStyle name="Normal 5 28 7 9" xfId="42536" xr:uid="{00000000-0005-0000-0000-000023A60000}"/>
    <cellStyle name="Normal 5 28 8" xfId="42537" xr:uid="{00000000-0005-0000-0000-000024A60000}"/>
    <cellStyle name="Normal 5 28 8 10" xfId="42538" xr:uid="{00000000-0005-0000-0000-000025A60000}"/>
    <cellStyle name="Normal 5 28 8 11" xfId="42539" xr:uid="{00000000-0005-0000-0000-000026A60000}"/>
    <cellStyle name="Normal 5 28 8 12" xfId="42540" xr:uid="{00000000-0005-0000-0000-000027A60000}"/>
    <cellStyle name="Normal 5 28 8 2" xfId="42541" xr:uid="{00000000-0005-0000-0000-000028A60000}"/>
    <cellStyle name="Normal 5 28 8 2 2" xfId="42542" xr:uid="{00000000-0005-0000-0000-000029A60000}"/>
    <cellStyle name="Normal 5 28 8 2 3" xfId="42543" xr:uid="{00000000-0005-0000-0000-00002AA60000}"/>
    <cellStyle name="Normal 5 28 8 2 4" xfId="42544" xr:uid="{00000000-0005-0000-0000-00002BA60000}"/>
    <cellStyle name="Normal 5 28 8 2 5" xfId="42545" xr:uid="{00000000-0005-0000-0000-00002CA60000}"/>
    <cellStyle name="Normal 5 28 8 2 6" xfId="42546" xr:uid="{00000000-0005-0000-0000-00002DA60000}"/>
    <cellStyle name="Normal 5 28 8 2 7" xfId="42547" xr:uid="{00000000-0005-0000-0000-00002EA60000}"/>
    <cellStyle name="Normal 5 28 8 2 8" xfId="42548" xr:uid="{00000000-0005-0000-0000-00002FA60000}"/>
    <cellStyle name="Normal 5 28 8 3" xfId="42549" xr:uid="{00000000-0005-0000-0000-000030A60000}"/>
    <cellStyle name="Normal 5 28 8 3 2" xfId="42550" xr:uid="{00000000-0005-0000-0000-000031A60000}"/>
    <cellStyle name="Normal 5 28 8 3 3" xfId="42551" xr:uid="{00000000-0005-0000-0000-000032A60000}"/>
    <cellStyle name="Normal 5 28 8 3 4" xfId="42552" xr:uid="{00000000-0005-0000-0000-000033A60000}"/>
    <cellStyle name="Normal 5 28 8 3 5" xfId="42553" xr:uid="{00000000-0005-0000-0000-000034A60000}"/>
    <cellStyle name="Normal 5 28 8 3 6" xfId="42554" xr:uid="{00000000-0005-0000-0000-000035A60000}"/>
    <cellStyle name="Normal 5 28 8 3 7" xfId="42555" xr:uid="{00000000-0005-0000-0000-000036A60000}"/>
    <cellStyle name="Normal 5 28 8 3 8" xfId="42556" xr:uid="{00000000-0005-0000-0000-000037A60000}"/>
    <cellStyle name="Normal 5 28 8 4" xfId="42557" xr:uid="{00000000-0005-0000-0000-000038A60000}"/>
    <cellStyle name="Normal 5 28 8 4 2" xfId="42558" xr:uid="{00000000-0005-0000-0000-000039A60000}"/>
    <cellStyle name="Normal 5 28 8 4 3" xfId="42559" xr:uid="{00000000-0005-0000-0000-00003AA60000}"/>
    <cellStyle name="Normal 5 28 8 4 4" xfId="42560" xr:uid="{00000000-0005-0000-0000-00003BA60000}"/>
    <cellStyle name="Normal 5 28 8 4 5" xfId="42561" xr:uid="{00000000-0005-0000-0000-00003CA60000}"/>
    <cellStyle name="Normal 5 28 8 4 6" xfId="42562" xr:uid="{00000000-0005-0000-0000-00003DA60000}"/>
    <cellStyle name="Normal 5 28 8 4 7" xfId="42563" xr:uid="{00000000-0005-0000-0000-00003EA60000}"/>
    <cellStyle name="Normal 5 28 8 4 8" xfId="42564" xr:uid="{00000000-0005-0000-0000-00003FA60000}"/>
    <cellStyle name="Normal 5 28 8 5" xfId="42565" xr:uid="{00000000-0005-0000-0000-000040A60000}"/>
    <cellStyle name="Normal 5 28 8 5 2" xfId="42566" xr:uid="{00000000-0005-0000-0000-000041A60000}"/>
    <cellStyle name="Normal 5 28 8 5 3" xfId="42567" xr:uid="{00000000-0005-0000-0000-000042A60000}"/>
    <cellStyle name="Normal 5 28 8 5 4" xfId="42568" xr:uid="{00000000-0005-0000-0000-000043A60000}"/>
    <cellStyle name="Normal 5 28 8 5 5" xfId="42569" xr:uid="{00000000-0005-0000-0000-000044A60000}"/>
    <cellStyle name="Normal 5 28 8 5 6" xfId="42570" xr:uid="{00000000-0005-0000-0000-000045A60000}"/>
    <cellStyle name="Normal 5 28 8 5 7" xfId="42571" xr:uid="{00000000-0005-0000-0000-000046A60000}"/>
    <cellStyle name="Normal 5 28 8 5 8" xfId="42572" xr:uid="{00000000-0005-0000-0000-000047A60000}"/>
    <cellStyle name="Normal 5 28 8 6" xfId="42573" xr:uid="{00000000-0005-0000-0000-000048A60000}"/>
    <cellStyle name="Normal 5 28 8 7" xfId="42574" xr:uid="{00000000-0005-0000-0000-000049A60000}"/>
    <cellStyle name="Normal 5 28 8 8" xfId="42575" xr:uid="{00000000-0005-0000-0000-00004AA60000}"/>
    <cellStyle name="Normal 5 28 8 9" xfId="42576" xr:uid="{00000000-0005-0000-0000-00004BA60000}"/>
    <cellStyle name="Normal 5 28 9" xfId="42577" xr:uid="{00000000-0005-0000-0000-00004CA60000}"/>
    <cellStyle name="Normal 5 28 9 10" xfId="42578" xr:uid="{00000000-0005-0000-0000-00004DA60000}"/>
    <cellStyle name="Normal 5 28 9 11" xfId="42579" xr:uid="{00000000-0005-0000-0000-00004EA60000}"/>
    <cellStyle name="Normal 5 28 9 12" xfId="42580" xr:uid="{00000000-0005-0000-0000-00004FA60000}"/>
    <cellStyle name="Normal 5 28 9 2" xfId="42581" xr:uid="{00000000-0005-0000-0000-000050A60000}"/>
    <cellStyle name="Normal 5 28 9 2 2" xfId="42582" xr:uid="{00000000-0005-0000-0000-000051A60000}"/>
    <cellStyle name="Normal 5 28 9 2 3" xfId="42583" xr:uid="{00000000-0005-0000-0000-000052A60000}"/>
    <cellStyle name="Normal 5 28 9 2 4" xfId="42584" xr:uid="{00000000-0005-0000-0000-000053A60000}"/>
    <cellStyle name="Normal 5 28 9 2 5" xfId="42585" xr:uid="{00000000-0005-0000-0000-000054A60000}"/>
    <cellStyle name="Normal 5 28 9 2 6" xfId="42586" xr:uid="{00000000-0005-0000-0000-000055A60000}"/>
    <cellStyle name="Normal 5 28 9 2 7" xfId="42587" xr:uid="{00000000-0005-0000-0000-000056A60000}"/>
    <cellStyle name="Normal 5 28 9 2 8" xfId="42588" xr:uid="{00000000-0005-0000-0000-000057A60000}"/>
    <cellStyle name="Normal 5 28 9 3" xfId="42589" xr:uid="{00000000-0005-0000-0000-000058A60000}"/>
    <cellStyle name="Normal 5 28 9 3 2" xfId="42590" xr:uid="{00000000-0005-0000-0000-000059A60000}"/>
    <cellStyle name="Normal 5 28 9 3 3" xfId="42591" xr:uid="{00000000-0005-0000-0000-00005AA60000}"/>
    <cellStyle name="Normal 5 28 9 3 4" xfId="42592" xr:uid="{00000000-0005-0000-0000-00005BA60000}"/>
    <cellStyle name="Normal 5 28 9 3 5" xfId="42593" xr:uid="{00000000-0005-0000-0000-00005CA60000}"/>
    <cellStyle name="Normal 5 28 9 3 6" xfId="42594" xr:uid="{00000000-0005-0000-0000-00005DA60000}"/>
    <cellStyle name="Normal 5 28 9 3 7" xfId="42595" xr:uid="{00000000-0005-0000-0000-00005EA60000}"/>
    <cellStyle name="Normal 5 28 9 3 8" xfId="42596" xr:uid="{00000000-0005-0000-0000-00005FA60000}"/>
    <cellStyle name="Normal 5 28 9 4" xfId="42597" xr:uid="{00000000-0005-0000-0000-000060A60000}"/>
    <cellStyle name="Normal 5 28 9 4 2" xfId="42598" xr:uid="{00000000-0005-0000-0000-000061A60000}"/>
    <cellStyle name="Normal 5 28 9 4 3" xfId="42599" xr:uid="{00000000-0005-0000-0000-000062A60000}"/>
    <cellStyle name="Normal 5 28 9 4 4" xfId="42600" xr:uid="{00000000-0005-0000-0000-000063A60000}"/>
    <cellStyle name="Normal 5 28 9 4 5" xfId="42601" xr:uid="{00000000-0005-0000-0000-000064A60000}"/>
    <cellStyle name="Normal 5 28 9 4 6" xfId="42602" xr:uid="{00000000-0005-0000-0000-000065A60000}"/>
    <cellStyle name="Normal 5 28 9 4 7" xfId="42603" xr:uid="{00000000-0005-0000-0000-000066A60000}"/>
    <cellStyle name="Normal 5 28 9 4 8" xfId="42604" xr:uid="{00000000-0005-0000-0000-000067A60000}"/>
    <cellStyle name="Normal 5 28 9 5" xfId="42605" xr:uid="{00000000-0005-0000-0000-000068A60000}"/>
    <cellStyle name="Normal 5 28 9 5 2" xfId="42606" xr:uid="{00000000-0005-0000-0000-000069A60000}"/>
    <cellStyle name="Normal 5 28 9 5 3" xfId="42607" xr:uid="{00000000-0005-0000-0000-00006AA60000}"/>
    <cellStyle name="Normal 5 28 9 5 4" xfId="42608" xr:uid="{00000000-0005-0000-0000-00006BA60000}"/>
    <cellStyle name="Normal 5 28 9 5 5" xfId="42609" xr:uid="{00000000-0005-0000-0000-00006CA60000}"/>
    <cellStyle name="Normal 5 28 9 5 6" xfId="42610" xr:uid="{00000000-0005-0000-0000-00006DA60000}"/>
    <cellStyle name="Normal 5 28 9 5 7" xfId="42611" xr:uid="{00000000-0005-0000-0000-00006EA60000}"/>
    <cellStyle name="Normal 5 28 9 5 8" xfId="42612" xr:uid="{00000000-0005-0000-0000-00006FA60000}"/>
    <cellStyle name="Normal 5 28 9 6" xfId="42613" xr:uid="{00000000-0005-0000-0000-000070A60000}"/>
    <cellStyle name="Normal 5 28 9 7" xfId="42614" xr:uid="{00000000-0005-0000-0000-000071A60000}"/>
    <cellStyle name="Normal 5 28 9 8" xfId="42615" xr:uid="{00000000-0005-0000-0000-000072A60000}"/>
    <cellStyle name="Normal 5 28 9 9" xfId="42616" xr:uid="{00000000-0005-0000-0000-000073A60000}"/>
    <cellStyle name="Normal 5 29" xfId="42617" xr:uid="{00000000-0005-0000-0000-000074A60000}"/>
    <cellStyle name="Normal 5 29 10" xfId="42618" xr:uid="{00000000-0005-0000-0000-000075A60000}"/>
    <cellStyle name="Normal 5 29 10 10" xfId="42619" xr:uid="{00000000-0005-0000-0000-000076A60000}"/>
    <cellStyle name="Normal 5 29 10 11" xfId="42620" xr:uid="{00000000-0005-0000-0000-000077A60000}"/>
    <cellStyle name="Normal 5 29 10 12" xfId="42621" xr:uid="{00000000-0005-0000-0000-000078A60000}"/>
    <cellStyle name="Normal 5 29 10 2" xfId="42622" xr:uid="{00000000-0005-0000-0000-000079A60000}"/>
    <cellStyle name="Normal 5 29 10 2 2" xfId="42623" xr:uid="{00000000-0005-0000-0000-00007AA60000}"/>
    <cellStyle name="Normal 5 29 10 2 3" xfId="42624" xr:uid="{00000000-0005-0000-0000-00007BA60000}"/>
    <cellStyle name="Normal 5 29 10 2 4" xfId="42625" xr:uid="{00000000-0005-0000-0000-00007CA60000}"/>
    <cellStyle name="Normal 5 29 10 2 5" xfId="42626" xr:uid="{00000000-0005-0000-0000-00007DA60000}"/>
    <cellStyle name="Normal 5 29 10 2 6" xfId="42627" xr:uid="{00000000-0005-0000-0000-00007EA60000}"/>
    <cellStyle name="Normal 5 29 10 2 7" xfId="42628" xr:uid="{00000000-0005-0000-0000-00007FA60000}"/>
    <cellStyle name="Normal 5 29 10 2 8" xfId="42629" xr:uid="{00000000-0005-0000-0000-000080A60000}"/>
    <cellStyle name="Normal 5 29 10 3" xfId="42630" xr:uid="{00000000-0005-0000-0000-000081A60000}"/>
    <cellStyle name="Normal 5 29 10 3 2" xfId="42631" xr:uid="{00000000-0005-0000-0000-000082A60000}"/>
    <cellStyle name="Normal 5 29 10 3 3" xfId="42632" xr:uid="{00000000-0005-0000-0000-000083A60000}"/>
    <cellStyle name="Normal 5 29 10 3 4" xfId="42633" xr:uid="{00000000-0005-0000-0000-000084A60000}"/>
    <cellStyle name="Normal 5 29 10 3 5" xfId="42634" xr:uid="{00000000-0005-0000-0000-000085A60000}"/>
    <cellStyle name="Normal 5 29 10 3 6" xfId="42635" xr:uid="{00000000-0005-0000-0000-000086A60000}"/>
    <cellStyle name="Normal 5 29 10 3 7" xfId="42636" xr:uid="{00000000-0005-0000-0000-000087A60000}"/>
    <cellStyle name="Normal 5 29 10 3 8" xfId="42637" xr:uid="{00000000-0005-0000-0000-000088A60000}"/>
    <cellStyle name="Normal 5 29 10 4" xfId="42638" xr:uid="{00000000-0005-0000-0000-000089A60000}"/>
    <cellStyle name="Normal 5 29 10 4 2" xfId="42639" xr:uid="{00000000-0005-0000-0000-00008AA60000}"/>
    <cellStyle name="Normal 5 29 10 4 3" xfId="42640" xr:uid="{00000000-0005-0000-0000-00008BA60000}"/>
    <cellStyle name="Normal 5 29 10 4 4" xfId="42641" xr:uid="{00000000-0005-0000-0000-00008CA60000}"/>
    <cellStyle name="Normal 5 29 10 4 5" xfId="42642" xr:uid="{00000000-0005-0000-0000-00008DA60000}"/>
    <cellStyle name="Normal 5 29 10 4 6" xfId="42643" xr:uid="{00000000-0005-0000-0000-00008EA60000}"/>
    <cellStyle name="Normal 5 29 10 4 7" xfId="42644" xr:uid="{00000000-0005-0000-0000-00008FA60000}"/>
    <cellStyle name="Normal 5 29 10 4 8" xfId="42645" xr:uid="{00000000-0005-0000-0000-000090A60000}"/>
    <cellStyle name="Normal 5 29 10 5" xfId="42646" xr:uid="{00000000-0005-0000-0000-000091A60000}"/>
    <cellStyle name="Normal 5 29 10 5 2" xfId="42647" xr:uid="{00000000-0005-0000-0000-000092A60000}"/>
    <cellStyle name="Normal 5 29 10 5 3" xfId="42648" xr:uid="{00000000-0005-0000-0000-000093A60000}"/>
    <cellStyle name="Normal 5 29 10 5 4" xfId="42649" xr:uid="{00000000-0005-0000-0000-000094A60000}"/>
    <cellStyle name="Normal 5 29 10 5 5" xfId="42650" xr:uid="{00000000-0005-0000-0000-000095A60000}"/>
    <cellStyle name="Normal 5 29 10 5 6" xfId="42651" xr:uid="{00000000-0005-0000-0000-000096A60000}"/>
    <cellStyle name="Normal 5 29 10 5 7" xfId="42652" xr:uid="{00000000-0005-0000-0000-000097A60000}"/>
    <cellStyle name="Normal 5 29 10 5 8" xfId="42653" xr:uid="{00000000-0005-0000-0000-000098A60000}"/>
    <cellStyle name="Normal 5 29 10 6" xfId="42654" xr:uid="{00000000-0005-0000-0000-000099A60000}"/>
    <cellStyle name="Normal 5 29 10 7" xfId="42655" xr:uid="{00000000-0005-0000-0000-00009AA60000}"/>
    <cellStyle name="Normal 5 29 10 8" xfId="42656" xr:uid="{00000000-0005-0000-0000-00009BA60000}"/>
    <cellStyle name="Normal 5 29 10 9" xfId="42657" xr:uid="{00000000-0005-0000-0000-00009CA60000}"/>
    <cellStyle name="Normal 5 29 11" xfId="42658" xr:uid="{00000000-0005-0000-0000-00009DA60000}"/>
    <cellStyle name="Normal 5 29 11 10" xfId="42659" xr:uid="{00000000-0005-0000-0000-00009EA60000}"/>
    <cellStyle name="Normal 5 29 11 11" xfId="42660" xr:uid="{00000000-0005-0000-0000-00009FA60000}"/>
    <cellStyle name="Normal 5 29 11 12" xfId="42661" xr:uid="{00000000-0005-0000-0000-0000A0A60000}"/>
    <cellStyle name="Normal 5 29 11 2" xfId="42662" xr:uid="{00000000-0005-0000-0000-0000A1A60000}"/>
    <cellStyle name="Normal 5 29 11 2 2" xfId="42663" xr:uid="{00000000-0005-0000-0000-0000A2A60000}"/>
    <cellStyle name="Normal 5 29 11 2 3" xfId="42664" xr:uid="{00000000-0005-0000-0000-0000A3A60000}"/>
    <cellStyle name="Normal 5 29 11 2 4" xfId="42665" xr:uid="{00000000-0005-0000-0000-0000A4A60000}"/>
    <cellStyle name="Normal 5 29 11 2 5" xfId="42666" xr:uid="{00000000-0005-0000-0000-0000A5A60000}"/>
    <cellStyle name="Normal 5 29 11 2 6" xfId="42667" xr:uid="{00000000-0005-0000-0000-0000A6A60000}"/>
    <cellStyle name="Normal 5 29 11 2 7" xfId="42668" xr:uid="{00000000-0005-0000-0000-0000A7A60000}"/>
    <cellStyle name="Normal 5 29 11 2 8" xfId="42669" xr:uid="{00000000-0005-0000-0000-0000A8A60000}"/>
    <cellStyle name="Normal 5 29 11 3" xfId="42670" xr:uid="{00000000-0005-0000-0000-0000A9A60000}"/>
    <cellStyle name="Normal 5 29 11 3 2" xfId="42671" xr:uid="{00000000-0005-0000-0000-0000AAA60000}"/>
    <cellStyle name="Normal 5 29 11 3 3" xfId="42672" xr:uid="{00000000-0005-0000-0000-0000ABA60000}"/>
    <cellStyle name="Normal 5 29 11 3 4" xfId="42673" xr:uid="{00000000-0005-0000-0000-0000ACA60000}"/>
    <cellStyle name="Normal 5 29 11 3 5" xfId="42674" xr:uid="{00000000-0005-0000-0000-0000ADA60000}"/>
    <cellStyle name="Normal 5 29 11 3 6" xfId="42675" xr:uid="{00000000-0005-0000-0000-0000AEA60000}"/>
    <cellStyle name="Normal 5 29 11 3 7" xfId="42676" xr:uid="{00000000-0005-0000-0000-0000AFA60000}"/>
    <cellStyle name="Normal 5 29 11 3 8" xfId="42677" xr:uid="{00000000-0005-0000-0000-0000B0A60000}"/>
    <cellStyle name="Normal 5 29 11 4" xfId="42678" xr:uid="{00000000-0005-0000-0000-0000B1A60000}"/>
    <cellStyle name="Normal 5 29 11 4 2" xfId="42679" xr:uid="{00000000-0005-0000-0000-0000B2A60000}"/>
    <cellStyle name="Normal 5 29 11 4 3" xfId="42680" xr:uid="{00000000-0005-0000-0000-0000B3A60000}"/>
    <cellStyle name="Normal 5 29 11 4 4" xfId="42681" xr:uid="{00000000-0005-0000-0000-0000B4A60000}"/>
    <cellStyle name="Normal 5 29 11 4 5" xfId="42682" xr:uid="{00000000-0005-0000-0000-0000B5A60000}"/>
    <cellStyle name="Normal 5 29 11 4 6" xfId="42683" xr:uid="{00000000-0005-0000-0000-0000B6A60000}"/>
    <cellStyle name="Normal 5 29 11 4 7" xfId="42684" xr:uid="{00000000-0005-0000-0000-0000B7A60000}"/>
    <cellStyle name="Normal 5 29 11 4 8" xfId="42685" xr:uid="{00000000-0005-0000-0000-0000B8A60000}"/>
    <cellStyle name="Normal 5 29 11 5" xfId="42686" xr:uid="{00000000-0005-0000-0000-0000B9A60000}"/>
    <cellStyle name="Normal 5 29 11 5 2" xfId="42687" xr:uid="{00000000-0005-0000-0000-0000BAA60000}"/>
    <cellStyle name="Normal 5 29 11 5 3" xfId="42688" xr:uid="{00000000-0005-0000-0000-0000BBA60000}"/>
    <cellStyle name="Normal 5 29 11 5 4" xfId="42689" xr:uid="{00000000-0005-0000-0000-0000BCA60000}"/>
    <cellStyle name="Normal 5 29 11 5 5" xfId="42690" xr:uid="{00000000-0005-0000-0000-0000BDA60000}"/>
    <cellStyle name="Normal 5 29 11 5 6" xfId="42691" xr:uid="{00000000-0005-0000-0000-0000BEA60000}"/>
    <cellStyle name="Normal 5 29 11 5 7" xfId="42692" xr:uid="{00000000-0005-0000-0000-0000BFA60000}"/>
    <cellStyle name="Normal 5 29 11 5 8" xfId="42693" xr:uid="{00000000-0005-0000-0000-0000C0A60000}"/>
    <cellStyle name="Normal 5 29 11 6" xfId="42694" xr:uid="{00000000-0005-0000-0000-0000C1A60000}"/>
    <cellStyle name="Normal 5 29 11 7" xfId="42695" xr:uid="{00000000-0005-0000-0000-0000C2A60000}"/>
    <cellStyle name="Normal 5 29 11 8" xfId="42696" xr:uid="{00000000-0005-0000-0000-0000C3A60000}"/>
    <cellStyle name="Normal 5 29 11 9" xfId="42697" xr:uid="{00000000-0005-0000-0000-0000C4A60000}"/>
    <cellStyle name="Normal 5 29 12" xfId="42698" xr:uid="{00000000-0005-0000-0000-0000C5A60000}"/>
    <cellStyle name="Normal 5 29 12 10" xfId="42699" xr:uid="{00000000-0005-0000-0000-0000C6A60000}"/>
    <cellStyle name="Normal 5 29 12 11" xfId="42700" xr:uid="{00000000-0005-0000-0000-0000C7A60000}"/>
    <cellStyle name="Normal 5 29 12 12" xfId="42701" xr:uid="{00000000-0005-0000-0000-0000C8A60000}"/>
    <cellStyle name="Normal 5 29 12 2" xfId="42702" xr:uid="{00000000-0005-0000-0000-0000C9A60000}"/>
    <cellStyle name="Normal 5 29 12 2 2" xfId="42703" xr:uid="{00000000-0005-0000-0000-0000CAA60000}"/>
    <cellStyle name="Normal 5 29 12 2 3" xfId="42704" xr:uid="{00000000-0005-0000-0000-0000CBA60000}"/>
    <cellStyle name="Normal 5 29 12 2 4" xfId="42705" xr:uid="{00000000-0005-0000-0000-0000CCA60000}"/>
    <cellStyle name="Normal 5 29 12 2 5" xfId="42706" xr:uid="{00000000-0005-0000-0000-0000CDA60000}"/>
    <cellStyle name="Normal 5 29 12 2 6" xfId="42707" xr:uid="{00000000-0005-0000-0000-0000CEA60000}"/>
    <cellStyle name="Normal 5 29 12 2 7" xfId="42708" xr:uid="{00000000-0005-0000-0000-0000CFA60000}"/>
    <cellStyle name="Normal 5 29 12 2 8" xfId="42709" xr:uid="{00000000-0005-0000-0000-0000D0A60000}"/>
    <cellStyle name="Normal 5 29 12 3" xfId="42710" xr:uid="{00000000-0005-0000-0000-0000D1A60000}"/>
    <cellStyle name="Normal 5 29 12 3 2" xfId="42711" xr:uid="{00000000-0005-0000-0000-0000D2A60000}"/>
    <cellStyle name="Normal 5 29 12 3 3" xfId="42712" xr:uid="{00000000-0005-0000-0000-0000D3A60000}"/>
    <cellStyle name="Normal 5 29 12 3 4" xfId="42713" xr:uid="{00000000-0005-0000-0000-0000D4A60000}"/>
    <cellStyle name="Normal 5 29 12 3 5" xfId="42714" xr:uid="{00000000-0005-0000-0000-0000D5A60000}"/>
    <cellStyle name="Normal 5 29 12 3 6" xfId="42715" xr:uid="{00000000-0005-0000-0000-0000D6A60000}"/>
    <cellStyle name="Normal 5 29 12 3 7" xfId="42716" xr:uid="{00000000-0005-0000-0000-0000D7A60000}"/>
    <cellStyle name="Normal 5 29 12 3 8" xfId="42717" xr:uid="{00000000-0005-0000-0000-0000D8A60000}"/>
    <cellStyle name="Normal 5 29 12 4" xfId="42718" xr:uid="{00000000-0005-0000-0000-0000D9A60000}"/>
    <cellStyle name="Normal 5 29 12 4 2" xfId="42719" xr:uid="{00000000-0005-0000-0000-0000DAA60000}"/>
    <cellStyle name="Normal 5 29 12 4 3" xfId="42720" xr:uid="{00000000-0005-0000-0000-0000DBA60000}"/>
    <cellStyle name="Normal 5 29 12 4 4" xfId="42721" xr:uid="{00000000-0005-0000-0000-0000DCA60000}"/>
    <cellStyle name="Normal 5 29 12 4 5" xfId="42722" xr:uid="{00000000-0005-0000-0000-0000DDA60000}"/>
    <cellStyle name="Normal 5 29 12 4 6" xfId="42723" xr:uid="{00000000-0005-0000-0000-0000DEA60000}"/>
    <cellStyle name="Normal 5 29 12 4 7" xfId="42724" xr:uid="{00000000-0005-0000-0000-0000DFA60000}"/>
    <cellStyle name="Normal 5 29 12 4 8" xfId="42725" xr:uid="{00000000-0005-0000-0000-0000E0A60000}"/>
    <cellStyle name="Normal 5 29 12 5" xfId="42726" xr:uid="{00000000-0005-0000-0000-0000E1A60000}"/>
    <cellStyle name="Normal 5 29 12 5 2" xfId="42727" xr:uid="{00000000-0005-0000-0000-0000E2A60000}"/>
    <cellStyle name="Normal 5 29 12 5 3" xfId="42728" xr:uid="{00000000-0005-0000-0000-0000E3A60000}"/>
    <cellStyle name="Normal 5 29 12 5 4" xfId="42729" xr:uid="{00000000-0005-0000-0000-0000E4A60000}"/>
    <cellStyle name="Normal 5 29 12 5 5" xfId="42730" xr:uid="{00000000-0005-0000-0000-0000E5A60000}"/>
    <cellStyle name="Normal 5 29 12 5 6" xfId="42731" xr:uid="{00000000-0005-0000-0000-0000E6A60000}"/>
    <cellStyle name="Normal 5 29 12 5 7" xfId="42732" xr:uid="{00000000-0005-0000-0000-0000E7A60000}"/>
    <cellStyle name="Normal 5 29 12 5 8" xfId="42733" xr:uid="{00000000-0005-0000-0000-0000E8A60000}"/>
    <cellStyle name="Normal 5 29 12 6" xfId="42734" xr:uid="{00000000-0005-0000-0000-0000E9A60000}"/>
    <cellStyle name="Normal 5 29 12 7" xfId="42735" xr:uid="{00000000-0005-0000-0000-0000EAA60000}"/>
    <cellStyle name="Normal 5 29 12 8" xfId="42736" xr:uid="{00000000-0005-0000-0000-0000EBA60000}"/>
    <cellStyle name="Normal 5 29 12 9" xfId="42737" xr:uid="{00000000-0005-0000-0000-0000ECA60000}"/>
    <cellStyle name="Normal 5 29 13" xfId="42738" xr:uid="{00000000-0005-0000-0000-0000EDA60000}"/>
    <cellStyle name="Normal 5 29 13 10" xfId="42739" xr:uid="{00000000-0005-0000-0000-0000EEA60000}"/>
    <cellStyle name="Normal 5 29 13 11" xfId="42740" xr:uid="{00000000-0005-0000-0000-0000EFA60000}"/>
    <cellStyle name="Normal 5 29 13 12" xfId="42741" xr:uid="{00000000-0005-0000-0000-0000F0A60000}"/>
    <cellStyle name="Normal 5 29 13 2" xfId="42742" xr:uid="{00000000-0005-0000-0000-0000F1A60000}"/>
    <cellStyle name="Normal 5 29 13 2 2" xfId="42743" xr:uid="{00000000-0005-0000-0000-0000F2A60000}"/>
    <cellStyle name="Normal 5 29 13 2 3" xfId="42744" xr:uid="{00000000-0005-0000-0000-0000F3A60000}"/>
    <cellStyle name="Normal 5 29 13 2 4" xfId="42745" xr:uid="{00000000-0005-0000-0000-0000F4A60000}"/>
    <cellStyle name="Normal 5 29 13 2 5" xfId="42746" xr:uid="{00000000-0005-0000-0000-0000F5A60000}"/>
    <cellStyle name="Normal 5 29 13 2 6" xfId="42747" xr:uid="{00000000-0005-0000-0000-0000F6A60000}"/>
    <cellStyle name="Normal 5 29 13 2 7" xfId="42748" xr:uid="{00000000-0005-0000-0000-0000F7A60000}"/>
    <cellStyle name="Normal 5 29 13 2 8" xfId="42749" xr:uid="{00000000-0005-0000-0000-0000F8A60000}"/>
    <cellStyle name="Normal 5 29 13 3" xfId="42750" xr:uid="{00000000-0005-0000-0000-0000F9A60000}"/>
    <cellStyle name="Normal 5 29 13 3 2" xfId="42751" xr:uid="{00000000-0005-0000-0000-0000FAA60000}"/>
    <cellStyle name="Normal 5 29 13 3 3" xfId="42752" xr:uid="{00000000-0005-0000-0000-0000FBA60000}"/>
    <cellStyle name="Normal 5 29 13 3 4" xfId="42753" xr:uid="{00000000-0005-0000-0000-0000FCA60000}"/>
    <cellStyle name="Normal 5 29 13 3 5" xfId="42754" xr:uid="{00000000-0005-0000-0000-0000FDA60000}"/>
    <cellStyle name="Normal 5 29 13 3 6" xfId="42755" xr:uid="{00000000-0005-0000-0000-0000FEA60000}"/>
    <cellStyle name="Normal 5 29 13 3 7" xfId="42756" xr:uid="{00000000-0005-0000-0000-0000FFA60000}"/>
    <cellStyle name="Normal 5 29 13 3 8" xfId="42757" xr:uid="{00000000-0005-0000-0000-000000A70000}"/>
    <cellStyle name="Normal 5 29 13 4" xfId="42758" xr:uid="{00000000-0005-0000-0000-000001A70000}"/>
    <cellStyle name="Normal 5 29 13 4 2" xfId="42759" xr:uid="{00000000-0005-0000-0000-000002A70000}"/>
    <cellStyle name="Normal 5 29 13 4 3" xfId="42760" xr:uid="{00000000-0005-0000-0000-000003A70000}"/>
    <cellStyle name="Normal 5 29 13 4 4" xfId="42761" xr:uid="{00000000-0005-0000-0000-000004A70000}"/>
    <cellStyle name="Normal 5 29 13 4 5" xfId="42762" xr:uid="{00000000-0005-0000-0000-000005A70000}"/>
    <cellStyle name="Normal 5 29 13 4 6" xfId="42763" xr:uid="{00000000-0005-0000-0000-000006A70000}"/>
    <cellStyle name="Normal 5 29 13 4 7" xfId="42764" xr:uid="{00000000-0005-0000-0000-000007A70000}"/>
    <cellStyle name="Normal 5 29 13 4 8" xfId="42765" xr:uid="{00000000-0005-0000-0000-000008A70000}"/>
    <cellStyle name="Normal 5 29 13 5" xfId="42766" xr:uid="{00000000-0005-0000-0000-000009A70000}"/>
    <cellStyle name="Normal 5 29 13 5 2" xfId="42767" xr:uid="{00000000-0005-0000-0000-00000AA70000}"/>
    <cellStyle name="Normal 5 29 13 5 3" xfId="42768" xr:uid="{00000000-0005-0000-0000-00000BA70000}"/>
    <cellStyle name="Normal 5 29 13 5 4" xfId="42769" xr:uid="{00000000-0005-0000-0000-00000CA70000}"/>
    <cellStyle name="Normal 5 29 13 5 5" xfId="42770" xr:uid="{00000000-0005-0000-0000-00000DA70000}"/>
    <cellStyle name="Normal 5 29 13 5 6" xfId="42771" xr:uid="{00000000-0005-0000-0000-00000EA70000}"/>
    <cellStyle name="Normal 5 29 13 5 7" xfId="42772" xr:uid="{00000000-0005-0000-0000-00000FA70000}"/>
    <cellStyle name="Normal 5 29 13 5 8" xfId="42773" xr:uid="{00000000-0005-0000-0000-000010A70000}"/>
    <cellStyle name="Normal 5 29 13 6" xfId="42774" xr:uid="{00000000-0005-0000-0000-000011A70000}"/>
    <cellStyle name="Normal 5 29 13 7" xfId="42775" xr:uid="{00000000-0005-0000-0000-000012A70000}"/>
    <cellStyle name="Normal 5 29 13 8" xfId="42776" xr:uid="{00000000-0005-0000-0000-000013A70000}"/>
    <cellStyle name="Normal 5 29 13 9" xfId="42777" xr:uid="{00000000-0005-0000-0000-000014A70000}"/>
    <cellStyle name="Normal 5 29 14" xfId="42778" xr:uid="{00000000-0005-0000-0000-000015A70000}"/>
    <cellStyle name="Normal 5 29 14 2" xfId="42779" xr:uid="{00000000-0005-0000-0000-000016A70000}"/>
    <cellStyle name="Normal 5 29 14 3" xfId="42780" xr:uid="{00000000-0005-0000-0000-000017A70000}"/>
    <cellStyle name="Normal 5 29 14 4" xfId="42781" xr:uid="{00000000-0005-0000-0000-000018A70000}"/>
    <cellStyle name="Normal 5 29 14 5" xfId="42782" xr:uid="{00000000-0005-0000-0000-000019A70000}"/>
    <cellStyle name="Normal 5 29 14 6" xfId="42783" xr:uid="{00000000-0005-0000-0000-00001AA70000}"/>
    <cellStyle name="Normal 5 29 14 7" xfId="42784" xr:uid="{00000000-0005-0000-0000-00001BA70000}"/>
    <cellStyle name="Normal 5 29 14 8" xfId="42785" xr:uid="{00000000-0005-0000-0000-00001CA70000}"/>
    <cellStyle name="Normal 5 29 15" xfId="42786" xr:uid="{00000000-0005-0000-0000-00001DA70000}"/>
    <cellStyle name="Normal 5 29 15 2" xfId="42787" xr:uid="{00000000-0005-0000-0000-00001EA70000}"/>
    <cellStyle name="Normal 5 29 15 3" xfId="42788" xr:uid="{00000000-0005-0000-0000-00001FA70000}"/>
    <cellStyle name="Normal 5 29 15 4" xfId="42789" xr:uid="{00000000-0005-0000-0000-000020A70000}"/>
    <cellStyle name="Normal 5 29 15 5" xfId="42790" xr:uid="{00000000-0005-0000-0000-000021A70000}"/>
    <cellStyle name="Normal 5 29 15 6" xfId="42791" xr:uid="{00000000-0005-0000-0000-000022A70000}"/>
    <cellStyle name="Normal 5 29 15 7" xfId="42792" xr:uid="{00000000-0005-0000-0000-000023A70000}"/>
    <cellStyle name="Normal 5 29 15 8" xfId="42793" xr:uid="{00000000-0005-0000-0000-000024A70000}"/>
    <cellStyle name="Normal 5 29 16" xfId="42794" xr:uid="{00000000-0005-0000-0000-000025A70000}"/>
    <cellStyle name="Normal 5 29 16 2" xfId="42795" xr:uid="{00000000-0005-0000-0000-000026A70000}"/>
    <cellStyle name="Normal 5 29 16 3" xfId="42796" xr:uid="{00000000-0005-0000-0000-000027A70000}"/>
    <cellStyle name="Normal 5 29 16 4" xfId="42797" xr:uid="{00000000-0005-0000-0000-000028A70000}"/>
    <cellStyle name="Normal 5 29 16 5" xfId="42798" xr:uid="{00000000-0005-0000-0000-000029A70000}"/>
    <cellStyle name="Normal 5 29 16 6" xfId="42799" xr:uid="{00000000-0005-0000-0000-00002AA70000}"/>
    <cellStyle name="Normal 5 29 16 7" xfId="42800" xr:uid="{00000000-0005-0000-0000-00002BA70000}"/>
    <cellStyle name="Normal 5 29 16 8" xfId="42801" xr:uid="{00000000-0005-0000-0000-00002CA70000}"/>
    <cellStyle name="Normal 5 29 17" xfId="42802" xr:uid="{00000000-0005-0000-0000-00002DA70000}"/>
    <cellStyle name="Normal 5 29 17 2" xfId="42803" xr:uid="{00000000-0005-0000-0000-00002EA70000}"/>
    <cellStyle name="Normal 5 29 17 3" xfId="42804" xr:uid="{00000000-0005-0000-0000-00002FA70000}"/>
    <cellStyle name="Normal 5 29 17 4" xfId="42805" xr:uid="{00000000-0005-0000-0000-000030A70000}"/>
    <cellStyle name="Normal 5 29 17 5" xfId="42806" xr:uid="{00000000-0005-0000-0000-000031A70000}"/>
    <cellStyle name="Normal 5 29 17 6" xfId="42807" xr:uid="{00000000-0005-0000-0000-000032A70000}"/>
    <cellStyle name="Normal 5 29 17 7" xfId="42808" xr:uid="{00000000-0005-0000-0000-000033A70000}"/>
    <cellStyle name="Normal 5 29 17 8" xfId="42809" xr:uid="{00000000-0005-0000-0000-000034A70000}"/>
    <cellStyle name="Normal 5 29 18" xfId="42810" xr:uid="{00000000-0005-0000-0000-000035A70000}"/>
    <cellStyle name="Normal 5 29 19" xfId="42811" xr:uid="{00000000-0005-0000-0000-000036A70000}"/>
    <cellStyle name="Normal 5 29 2" xfId="42812" xr:uid="{00000000-0005-0000-0000-000037A70000}"/>
    <cellStyle name="Normal 5 29 2 10" xfId="42813" xr:uid="{00000000-0005-0000-0000-000038A70000}"/>
    <cellStyle name="Normal 5 29 2 11" xfId="42814" xr:uid="{00000000-0005-0000-0000-000039A70000}"/>
    <cellStyle name="Normal 5 29 2 12" xfId="42815" xr:uid="{00000000-0005-0000-0000-00003AA70000}"/>
    <cellStyle name="Normal 5 29 2 2" xfId="42816" xr:uid="{00000000-0005-0000-0000-00003BA70000}"/>
    <cellStyle name="Normal 5 29 2 2 2" xfId="42817" xr:uid="{00000000-0005-0000-0000-00003CA70000}"/>
    <cellStyle name="Normal 5 29 2 2 3" xfId="42818" xr:uid="{00000000-0005-0000-0000-00003DA70000}"/>
    <cellStyle name="Normal 5 29 2 2 4" xfId="42819" xr:uid="{00000000-0005-0000-0000-00003EA70000}"/>
    <cellStyle name="Normal 5 29 2 2 5" xfId="42820" xr:uid="{00000000-0005-0000-0000-00003FA70000}"/>
    <cellStyle name="Normal 5 29 2 2 6" xfId="42821" xr:uid="{00000000-0005-0000-0000-000040A70000}"/>
    <cellStyle name="Normal 5 29 2 2 7" xfId="42822" xr:uid="{00000000-0005-0000-0000-000041A70000}"/>
    <cellStyle name="Normal 5 29 2 2 8" xfId="42823" xr:uid="{00000000-0005-0000-0000-000042A70000}"/>
    <cellStyle name="Normal 5 29 2 3" xfId="42824" xr:uid="{00000000-0005-0000-0000-000043A70000}"/>
    <cellStyle name="Normal 5 29 2 3 2" xfId="42825" xr:uid="{00000000-0005-0000-0000-000044A70000}"/>
    <cellStyle name="Normal 5 29 2 3 3" xfId="42826" xr:uid="{00000000-0005-0000-0000-000045A70000}"/>
    <cellStyle name="Normal 5 29 2 3 4" xfId="42827" xr:uid="{00000000-0005-0000-0000-000046A70000}"/>
    <cellStyle name="Normal 5 29 2 3 5" xfId="42828" xr:uid="{00000000-0005-0000-0000-000047A70000}"/>
    <cellStyle name="Normal 5 29 2 3 6" xfId="42829" xr:uid="{00000000-0005-0000-0000-000048A70000}"/>
    <cellStyle name="Normal 5 29 2 3 7" xfId="42830" xr:uid="{00000000-0005-0000-0000-000049A70000}"/>
    <cellStyle name="Normal 5 29 2 3 8" xfId="42831" xr:uid="{00000000-0005-0000-0000-00004AA70000}"/>
    <cellStyle name="Normal 5 29 2 4" xfId="42832" xr:uid="{00000000-0005-0000-0000-00004BA70000}"/>
    <cellStyle name="Normal 5 29 2 4 2" xfId="42833" xr:uid="{00000000-0005-0000-0000-00004CA70000}"/>
    <cellStyle name="Normal 5 29 2 4 3" xfId="42834" xr:uid="{00000000-0005-0000-0000-00004DA70000}"/>
    <cellStyle name="Normal 5 29 2 4 4" xfId="42835" xr:uid="{00000000-0005-0000-0000-00004EA70000}"/>
    <cellStyle name="Normal 5 29 2 4 5" xfId="42836" xr:uid="{00000000-0005-0000-0000-00004FA70000}"/>
    <cellStyle name="Normal 5 29 2 4 6" xfId="42837" xr:uid="{00000000-0005-0000-0000-000050A70000}"/>
    <cellStyle name="Normal 5 29 2 4 7" xfId="42838" xr:uid="{00000000-0005-0000-0000-000051A70000}"/>
    <cellStyle name="Normal 5 29 2 4 8" xfId="42839" xr:uid="{00000000-0005-0000-0000-000052A70000}"/>
    <cellStyle name="Normal 5 29 2 5" xfId="42840" xr:uid="{00000000-0005-0000-0000-000053A70000}"/>
    <cellStyle name="Normal 5 29 2 5 2" xfId="42841" xr:uid="{00000000-0005-0000-0000-000054A70000}"/>
    <cellStyle name="Normal 5 29 2 5 3" xfId="42842" xr:uid="{00000000-0005-0000-0000-000055A70000}"/>
    <cellStyle name="Normal 5 29 2 5 4" xfId="42843" xr:uid="{00000000-0005-0000-0000-000056A70000}"/>
    <cellStyle name="Normal 5 29 2 5 5" xfId="42844" xr:uid="{00000000-0005-0000-0000-000057A70000}"/>
    <cellStyle name="Normal 5 29 2 5 6" xfId="42845" xr:uid="{00000000-0005-0000-0000-000058A70000}"/>
    <cellStyle name="Normal 5 29 2 5 7" xfId="42846" xr:uid="{00000000-0005-0000-0000-000059A70000}"/>
    <cellStyle name="Normal 5 29 2 5 8" xfId="42847" xr:uid="{00000000-0005-0000-0000-00005AA70000}"/>
    <cellStyle name="Normal 5 29 2 6" xfId="42848" xr:uid="{00000000-0005-0000-0000-00005BA70000}"/>
    <cellStyle name="Normal 5 29 2 7" xfId="42849" xr:uid="{00000000-0005-0000-0000-00005CA70000}"/>
    <cellStyle name="Normal 5 29 2 8" xfId="42850" xr:uid="{00000000-0005-0000-0000-00005DA70000}"/>
    <cellStyle name="Normal 5 29 2 9" xfId="42851" xr:uid="{00000000-0005-0000-0000-00005EA70000}"/>
    <cellStyle name="Normal 5 29 20" xfId="42852" xr:uid="{00000000-0005-0000-0000-00005FA70000}"/>
    <cellStyle name="Normal 5 29 21" xfId="42853" xr:uid="{00000000-0005-0000-0000-000060A70000}"/>
    <cellStyle name="Normal 5 29 22" xfId="42854" xr:uid="{00000000-0005-0000-0000-000061A70000}"/>
    <cellStyle name="Normal 5 29 23" xfId="42855" xr:uid="{00000000-0005-0000-0000-000062A70000}"/>
    <cellStyle name="Normal 5 29 24" xfId="42856" xr:uid="{00000000-0005-0000-0000-000063A70000}"/>
    <cellStyle name="Normal 5 29 3" xfId="42857" xr:uid="{00000000-0005-0000-0000-000064A70000}"/>
    <cellStyle name="Normal 5 29 3 10" xfId="42858" xr:uid="{00000000-0005-0000-0000-000065A70000}"/>
    <cellStyle name="Normal 5 29 3 11" xfId="42859" xr:uid="{00000000-0005-0000-0000-000066A70000}"/>
    <cellStyle name="Normal 5 29 3 12" xfId="42860" xr:uid="{00000000-0005-0000-0000-000067A70000}"/>
    <cellStyle name="Normal 5 29 3 2" xfId="42861" xr:uid="{00000000-0005-0000-0000-000068A70000}"/>
    <cellStyle name="Normal 5 29 3 2 2" xfId="42862" xr:uid="{00000000-0005-0000-0000-000069A70000}"/>
    <cellStyle name="Normal 5 29 3 2 3" xfId="42863" xr:uid="{00000000-0005-0000-0000-00006AA70000}"/>
    <cellStyle name="Normal 5 29 3 2 4" xfId="42864" xr:uid="{00000000-0005-0000-0000-00006BA70000}"/>
    <cellStyle name="Normal 5 29 3 2 5" xfId="42865" xr:uid="{00000000-0005-0000-0000-00006CA70000}"/>
    <cellStyle name="Normal 5 29 3 2 6" xfId="42866" xr:uid="{00000000-0005-0000-0000-00006DA70000}"/>
    <cellStyle name="Normal 5 29 3 2 7" xfId="42867" xr:uid="{00000000-0005-0000-0000-00006EA70000}"/>
    <cellStyle name="Normal 5 29 3 2 8" xfId="42868" xr:uid="{00000000-0005-0000-0000-00006FA70000}"/>
    <cellStyle name="Normal 5 29 3 3" xfId="42869" xr:uid="{00000000-0005-0000-0000-000070A70000}"/>
    <cellStyle name="Normal 5 29 3 3 2" xfId="42870" xr:uid="{00000000-0005-0000-0000-000071A70000}"/>
    <cellStyle name="Normal 5 29 3 3 3" xfId="42871" xr:uid="{00000000-0005-0000-0000-000072A70000}"/>
    <cellStyle name="Normal 5 29 3 3 4" xfId="42872" xr:uid="{00000000-0005-0000-0000-000073A70000}"/>
    <cellStyle name="Normal 5 29 3 3 5" xfId="42873" xr:uid="{00000000-0005-0000-0000-000074A70000}"/>
    <cellStyle name="Normal 5 29 3 3 6" xfId="42874" xr:uid="{00000000-0005-0000-0000-000075A70000}"/>
    <cellStyle name="Normal 5 29 3 3 7" xfId="42875" xr:uid="{00000000-0005-0000-0000-000076A70000}"/>
    <cellStyle name="Normal 5 29 3 3 8" xfId="42876" xr:uid="{00000000-0005-0000-0000-000077A70000}"/>
    <cellStyle name="Normal 5 29 3 4" xfId="42877" xr:uid="{00000000-0005-0000-0000-000078A70000}"/>
    <cellStyle name="Normal 5 29 3 4 2" xfId="42878" xr:uid="{00000000-0005-0000-0000-000079A70000}"/>
    <cellStyle name="Normal 5 29 3 4 3" xfId="42879" xr:uid="{00000000-0005-0000-0000-00007AA70000}"/>
    <cellStyle name="Normal 5 29 3 4 4" xfId="42880" xr:uid="{00000000-0005-0000-0000-00007BA70000}"/>
    <cellStyle name="Normal 5 29 3 4 5" xfId="42881" xr:uid="{00000000-0005-0000-0000-00007CA70000}"/>
    <cellStyle name="Normal 5 29 3 4 6" xfId="42882" xr:uid="{00000000-0005-0000-0000-00007DA70000}"/>
    <cellStyle name="Normal 5 29 3 4 7" xfId="42883" xr:uid="{00000000-0005-0000-0000-00007EA70000}"/>
    <cellStyle name="Normal 5 29 3 4 8" xfId="42884" xr:uid="{00000000-0005-0000-0000-00007FA70000}"/>
    <cellStyle name="Normal 5 29 3 5" xfId="42885" xr:uid="{00000000-0005-0000-0000-000080A70000}"/>
    <cellStyle name="Normal 5 29 3 5 2" xfId="42886" xr:uid="{00000000-0005-0000-0000-000081A70000}"/>
    <cellStyle name="Normal 5 29 3 5 3" xfId="42887" xr:uid="{00000000-0005-0000-0000-000082A70000}"/>
    <cellStyle name="Normal 5 29 3 5 4" xfId="42888" xr:uid="{00000000-0005-0000-0000-000083A70000}"/>
    <cellStyle name="Normal 5 29 3 5 5" xfId="42889" xr:uid="{00000000-0005-0000-0000-000084A70000}"/>
    <cellStyle name="Normal 5 29 3 5 6" xfId="42890" xr:uid="{00000000-0005-0000-0000-000085A70000}"/>
    <cellStyle name="Normal 5 29 3 5 7" xfId="42891" xr:uid="{00000000-0005-0000-0000-000086A70000}"/>
    <cellStyle name="Normal 5 29 3 5 8" xfId="42892" xr:uid="{00000000-0005-0000-0000-000087A70000}"/>
    <cellStyle name="Normal 5 29 3 6" xfId="42893" xr:uid="{00000000-0005-0000-0000-000088A70000}"/>
    <cellStyle name="Normal 5 29 3 7" xfId="42894" xr:uid="{00000000-0005-0000-0000-000089A70000}"/>
    <cellStyle name="Normal 5 29 3 8" xfId="42895" xr:uid="{00000000-0005-0000-0000-00008AA70000}"/>
    <cellStyle name="Normal 5 29 3 9" xfId="42896" xr:uid="{00000000-0005-0000-0000-00008BA70000}"/>
    <cellStyle name="Normal 5 29 4" xfId="42897" xr:uid="{00000000-0005-0000-0000-00008CA70000}"/>
    <cellStyle name="Normal 5 29 4 10" xfId="42898" xr:uid="{00000000-0005-0000-0000-00008DA70000}"/>
    <cellStyle name="Normal 5 29 4 11" xfId="42899" xr:uid="{00000000-0005-0000-0000-00008EA70000}"/>
    <cellStyle name="Normal 5 29 4 12" xfId="42900" xr:uid="{00000000-0005-0000-0000-00008FA70000}"/>
    <cellStyle name="Normal 5 29 4 2" xfId="42901" xr:uid="{00000000-0005-0000-0000-000090A70000}"/>
    <cellStyle name="Normal 5 29 4 2 2" xfId="42902" xr:uid="{00000000-0005-0000-0000-000091A70000}"/>
    <cellStyle name="Normal 5 29 4 2 3" xfId="42903" xr:uid="{00000000-0005-0000-0000-000092A70000}"/>
    <cellStyle name="Normal 5 29 4 2 4" xfId="42904" xr:uid="{00000000-0005-0000-0000-000093A70000}"/>
    <cellStyle name="Normal 5 29 4 2 5" xfId="42905" xr:uid="{00000000-0005-0000-0000-000094A70000}"/>
    <cellStyle name="Normal 5 29 4 2 6" xfId="42906" xr:uid="{00000000-0005-0000-0000-000095A70000}"/>
    <cellStyle name="Normal 5 29 4 2 7" xfId="42907" xr:uid="{00000000-0005-0000-0000-000096A70000}"/>
    <cellStyle name="Normal 5 29 4 2 8" xfId="42908" xr:uid="{00000000-0005-0000-0000-000097A70000}"/>
    <cellStyle name="Normal 5 29 4 3" xfId="42909" xr:uid="{00000000-0005-0000-0000-000098A70000}"/>
    <cellStyle name="Normal 5 29 4 3 2" xfId="42910" xr:uid="{00000000-0005-0000-0000-000099A70000}"/>
    <cellStyle name="Normal 5 29 4 3 3" xfId="42911" xr:uid="{00000000-0005-0000-0000-00009AA70000}"/>
    <cellStyle name="Normal 5 29 4 3 4" xfId="42912" xr:uid="{00000000-0005-0000-0000-00009BA70000}"/>
    <cellStyle name="Normal 5 29 4 3 5" xfId="42913" xr:uid="{00000000-0005-0000-0000-00009CA70000}"/>
    <cellStyle name="Normal 5 29 4 3 6" xfId="42914" xr:uid="{00000000-0005-0000-0000-00009DA70000}"/>
    <cellStyle name="Normal 5 29 4 3 7" xfId="42915" xr:uid="{00000000-0005-0000-0000-00009EA70000}"/>
    <cellStyle name="Normal 5 29 4 3 8" xfId="42916" xr:uid="{00000000-0005-0000-0000-00009FA70000}"/>
    <cellStyle name="Normal 5 29 4 4" xfId="42917" xr:uid="{00000000-0005-0000-0000-0000A0A70000}"/>
    <cellStyle name="Normal 5 29 4 4 2" xfId="42918" xr:uid="{00000000-0005-0000-0000-0000A1A70000}"/>
    <cellStyle name="Normal 5 29 4 4 3" xfId="42919" xr:uid="{00000000-0005-0000-0000-0000A2A70000}"/>
    <cellStyle name="Normal 5 29 4 4 4" xfId="42920" xr:uid="{00000000-0005-0000-0000-0000A3A70000}"/>
    <cellStyle name="Normal 5 29 4 4 5" xfId="42921" xr:uid="{00000000-0005-0000-0000-0000A4A70000}"/>
    <cellStyle name="Normal 5 29 4 4 6" xfId="42922" xr:uid="{00000000-0005-0000-0000-0000A5A70000}"/>
    <cellStyle name="Normal 5 29 4 4 7" xfId="42923" xr:uid="{00000000-0005-0000-0000-0000A6A70000}"/>
    <cellStyle name="Normal 5 29 4 4 8" xfId="42924" xr:uid="{00000000-0005-0000-0000-0000A7A70000}"/>
    <cellStyle name="Normal 5 29 4 5" xfId="42925" xr:uid="{00000000-0005-0000-0000-0000A8A70000}"/>
    <cellStyle name="Normal 5 29 4 5 2" xfId="42926" xr:uid="{00000000-0005-0000-0000-0000A9A70000}"/>
    <cellStyle name="Normal 5 29 4 5 3" xfId="42927" xr:uid="{00000000-0005-0000-0000-0000AAA70000}"/>
    <cellStyle name="Normal 5 29 4 5 4" xfId="42928" xr:uid="{00000000-0005-0000-0000-0000ABA70000}"/>
    <cellStyle name="Normal 5 29 4 5 5" xfId="42929" xr:uid="{00000000-0005-0000-0000-0000ACA70000}"/>
    <cellStyle name="Normal 5 29 4 5 6" xfId="42930" xr:uid="{00000000-0005-0000-0000-0000ADA70000}"/>
    <cellStyle name="Normal 5 29 4 5 7" xfId="42931" xr:uid="{00000000-0005-0000-0000-0000AEA70000}"/>
    <cellStyle name="Normal 5 29 4 5 8" xfId="42932" xr:uid="{00000000-0005-0000-0000-0000AFA70000}"/>
    <cellStyle name="Normal 5 29 4 6" xfId="42933" xr:uid="{00000000-0005-0000-0000-0000B0A70000}"/>
    <cellStyle name="Normal 5 29 4 7" xfId="42934" xr:uid="{00000000-0005-0000-0000-0000B1A70000}"/>
    <cellStyle name="Normal 5 29 4 8" xfId="42935" xr:uid="{00000000-0005-0000-0000-0000B2A70000}"/>
    <cellStyle name="Normal 5 29 4 9" xfId="42936" xr:uid="{00000000-0005-0000-0000-0000B3A70000}"/>
    <cellStyle name="Normal 5 29 5" xfId="42937" xr:uid="{00000000-0005-0000-0000-0000B4A70000}"/>
    <cellStyle name="Normal 5 29 5 10" xfId="42938" xr:uid="{00000000-0005-0000-0000-0000B5A70000}"/>
    <cellStyle name="Normal 5 29 5 11" xfId="42939" xr:uid="{00000000-0005-0000-0000-0000B6A70000}"/>
    <cellStyle name="Normal 5 29 5 12" xfId="42940" xr:uid="{00000000-0005-0000-0000-0000B7A70000}"/>
    <cellStyle name="Normal 5 29 5 2" xfId="42941" xr:uid="{00000000-0005-0000-0000-0000B8A70000}"/>
    <cellStyle name="Normal 5 29 5 2 2" xfId="42942" xr:uid="{00000000-0005-0000-0000-0000B9A70000}"/>
    <cellStyle name="Normal 5 29 5 2 3" xfId="42943" xr:uid="{00000000-0005-0000-0000-0000BAA70000}"/>
    <cellStyle name="Normal 5 29 5 2 4" xfId="42944" xr:uid="{00000000-0005-0000-0000-0000BBA70000}"/>
    <cellStyle name="Normal 5 29 5 2 5" xfId="42945" xr:uid="{00000000-0005-0000-0000-0000BCA70000}"/>
    <cellStyle name="Normal 5 29 5 2 6" xfId="42946" xr:uid="{00000000-0005-0000-0000-0000BDA70000}"/>
    <cellStyle name="Normal 5 29 5 2 7" xfId="42947" xr:uid="{00000000-0005-0000-0000-0000BEA70000}"/>
    <cellStyle name="Normal 5 29 5 2 8" xfId="42948" xr:uid="{00000000-0005-0000-0000-0000BFA70000}"/>
    <cellStyle name="Normal 5 29 5 3" xfId="42949" xr:uid="{00000000-0005-0000-0000-0000C0A70000}"/>
    <cellStyle name="Normal 5 29 5 3 2" xfId="42950" xr:uid="{00000000-0005-0000-0000-0000C1A70000}"/>
    <cellStyle name="Normal 5 29 5 3 3" xfId="42951" xr:uid="{00000000-0005-0000-0000-0000C2A70000}"/>
    <cellStyle name="Normal 5 29 5 3 4" xfId="42952" xr:uid="{00000000-0005-0000-0000-0000C3A70000}"/>
    <cellStyle name="Normal 5 29 5 3 5" xfId="42953" xr:uid="{00000000-0005-0000-0000-0000C4A70000}"/>
    <cellStyle name="Normal 5 29 5 3 6" xfId="42954" xr:uid="{00000000-0005-0000-0000-0000C5A70000}"/>
    <cellStyle name="Normal 5 29 5 3 7" xfId="42955" xr:uid="{00000000-0005-0000-0000-0000C6A70000}"/>
    <cellStyle name="Normal 5 29 5 3 8" xfId="42956" xr:uid="{00000000-0005-0000-0000-0000C7A70000}"/>
    <cellStyle name="Normal 5 29 5 4" xfId="42957" xr:uid="{00000000-0005-0000-0000-0000C8A70000}"/>
    <cellStyle name="Normal 5 29 5 4 2" xfId="42958" xr:uid="{00000000-0005-0000-0000-0000C9A70000}"/>
    <cellStyle name="Normal 5 29 5 4 3" xfId="42959" xr:uid="{00000000-0005-0000-0000-0000CAA70000}"/>
    <cellStyle name="Normal 5 29 5 4 4" xfId="42960" xr:uid="{00000000-0005-0000-0000-0000CBA70000}"/>
    <cellStyle name="Normal 5 29 5 4 5" xfId="42961" xr:uid="{00000000-0005-0000-0000-0000CCA70000}"/>
    <cellStyle name="Normal 5 29 5 4 6" xfId="42962" xr:uid="{00000000-0005-0000-0000-0000CDA70000}"/>
    <cellStyle name="Normal 5 29 5 4 7" xfId="42963" xr:uid="{00000000-0005-0000-0000-0000CEA70000}"/>
    <cellStyle name="Normal 5 29 5 4 8" xfId="42964" xr:uid="{00000000-0005-0000-0000-0000CFA70000}"/>
    <cellStyle name="Normal 5 29 5 5" xfId="42965" xr:uid="{00000000-0005-0000-0000-0000D0A70000}"/>
    <cellStyle name="Normal 5 29 5 5 2" xfId="42966" xr:uid="{00000000-0005-0000-0000-0000D1A70000}"/>
    <cellStyle name="Normal 5 29 5 5 3" xfId="42967" xr:uid="{00000000-0005-0000-0000-0000D2A70000}"/>
    <cellStyle name="Normal 5 29 5 5 4" xfId="42968" xr:uid="{00000000-0005-0000-0000-0000D3A70000}"/>
    <cellStyle name="Normal 5 29 5 5 5" xfId="42969" xr:uid="{00000000-0005-0000-0000-0000D4A70000}"/>
    <cellStyle name="Normal 5 29 5 5 6" xfId="42970" xr:uid="{00000000-0005-0000-0000-0000D5A70000}"/>
    <cellStyle name="Normal 5 29 5 5 7" xfId="42971" xr:uid="{00000000-0005-0000-0000-0000D6A70000}"/>
    <cellStyle name="Normal 5 29 5 5 8" xfId="42972" xr:uid="{00000000-0005-0000-0000-0000D7A70000}"/>
    <cellStyle name="Normal 5 29 5 6" xfId="42973" xr:uid="{00000000-0005-0000-0000-0000D8A70000}"/>
    <cellStyle name="Normal 5 29 5 7" xfId="42974" xr:uid="{00000000-0005-0000-0000-0000D9A70000}"/>
    <cellStyle name="Normal 5 29 5 8" xfId="42975" xr:uid="{00000000-0005-0000-0000-0000DAA70000}"/>
    <cellStyle name="Normal 5 29 5 9" xfId="42976" xr:uid="{00000000-0005-0000-0000-0000DBA70000}"/>
    <cellStyle name="Normal 5 29 6" xfId="42977" xr:uid="{00000000-0005-0000-0000-0000DCA70000}"/>
    <cellStyle name="Normal 5 29 6 10" xfId="42978" xr:uid="{00000000-0005-0000-0000-0000DDA70000}"/>
    <cellStyle name="Normal 5 29 6 11" xfId="42979" xr:uid="{00000000-0005-0000-0000-0000DEA70000}"/>
    <cellStyle name="Normal 5 29 6 12" xfId="42980" xr:uid="{00000000-0005-0000-0000-0000DFA70000}"/>
    <cellStyle name="Normal 5 29 6 2" xfId="42981" xr:uid="{00000000-0005-0000-0000-0000E0A70000}"/>
    <cellStyle name="Normal 5 29 6 2 2" xfId="42982" xr:uid="{00000000-0005-0000-0000-0000E1A70000}"/>
    <cellStyle name="Normal 5 29 6 2 3" xfId="42983" xr:uid="{00000000-0005-0000-0000-0000E2A70000}"/>
    <cellStyle name="Normal 5 29 6 2 4" xfId="42984" xr:uid="{00000000-0005-0000-0000-0000E3A70000}"/>
    <cellStyle name="Normal 5 29 6 2 5" xfId="42985" xr:uid="{00000000-0005-0000-0000-0000E4A70000}"/>
    <cellStyle name="Normal 5 29 6 2 6" xfId="42986" xr:uid="{00000000-0005-0000-0000-0000E5A70000}"/>
    <cellStyle name="Normal 5 29 6 2 7" xfId="42987" xr:uid="{00000000-0005-0000-0000-0000E6A70000}"/>
    <cellStyle name="Normal 5 29 6 2 8" xfId="42988" xr:uid="{00000000-0005-0000-0000-0000E7A70000}"/>
    <cellStyle name="Normal 5 29 6 3" xfId="42989" xr:uid="{00000000-0005-0000-0000-0000E8A70000}"/>
    <cellStyle name="Normal 5 29 6 3 2" xfId="42990" xr:uid="{00000000-0005-0000-0000-0000E9A70000}"/>
    <cellStyle name="Normal 5 29 6 3 3" xfId="42991" xr:uid="{00000000-0005-0000-0000-0000EAA70000}"/>
    <cellStyle name="Normal 5 29 6 3 4" xfId="42992" xr:uid="{00000000-0005-0000-0000-0000EBA70000}"/>
    <cellStyle name="Normal 5 29 6 3 5" xfId="42993" xr:uid="{00000000-0005-0000-0000-0000ECA70000}"/>
    <cellStyle name="Normal 5 29 6 3 6" xfId="42994" xr:uid="{00000000-0005-0000-0000-0000EDA70000}"/>
    <cellStyle name="Normal 5 29 6 3 7" xfId="42995" xr:uid="{00000000-0005-0000-0000-0000EEA70000}"/>
    <cellStyle name="Normal 5 29 6 3 8" xfId="42996" xr:uid="{00000000-0005-0000-0000-0000EFA70000}"/>
    <cellStyle name="Normal 5 29 6 4" xfId="42997" xr:uid="{00000000-0005-0000-0000-0000F0A70000}"/>
    <cellStyle name="Normal 5 29 6 4 2" xfId="42998" xr:uid="{00000000-0005-0000-0000-0000F1A70000}"/>
    <cellStyle name="Normal 5 29 6 4 3" xfId="42999" xr:uid="{00000000-0005-0000-0000-0000F2A70000}"/>
    <cellStyle name="Normal 5 29 6 4 4" xfId="43000" xr:uid="{00000000-0005-0000-0000-0000F3A70000}"/>
    <cellStyle name="Normal 5 29 6 4 5" xfId="43001" xr:uid="{00000000-0005-0000-0000-0000F4A70000}"/>
    <cellStyle name="Normal 5 29 6 4 6" xfId="43002" xr:uid="{00000000-0005-0000-0000-0000F5A70000}"/>
    <cellStyle name="Normal 5 29 6 4 7" xfId="43003" xr:uid="{00000000-0005-0000-0000-0000F6A70000}"/>
    <cellStyle name="Normal 5 29 6 4 8" xfId="43004" xr:uid="{00000000-0005-0000-0000-0000F7A70000}"/>
    <cellStyle name="Normal 5 29 6 5" xfId="43005" xr:uid="{00000000-0005-0000-0000-0000F8A70000}"/>
    <cellStyle name="Normal 5 29 6 5 2" xfId="43006" xr:uid="{00000000-0005-0000-0000-0000F9A70000}"/>
    <cellStyle name="Normal 5 29 6 5 3" xfId="43007" xr:uid="{00000000-0005-0000-0000-0000FAA70000}"/>
    <cellStyle name="Normal 5 29 6 5 4" xfId="43008" xr:uid="{00000000-0005-0000-0000-0000FBA70000}"/>
    <cellStyle name="Normal 5 29 6 5 5" xfId="43009" xr:uid="{00000000-0005-0000-0000-0000FCA70000}"/>
    <cellStyle name="Normal 5 29 6 5 6" xfId="43010" xr:uid="{00000000-0005-0000-0000-0000FDA70000}"/>
    <cellStyle name="Normal 5 29 6 5 7" xfId="43011" xr:uid="{00000000-0005-0000-0000-0000FEA70000}"/>
    <cellStyle name="Normal 5 29 6 5 8" xfId="43012" xr:uid="{00000000-0005-0000-0000-0000FFA70000}"/>
    <cellStyle name="Normal 5 29 6 6" xfId="43013" xr:uid="{00000000-0005-0000-0000-000000A80000}"/>
    <cellStyle name="Normal 5 29 6 7" xfId="43014" xr:uid="{00000000-0005-0000-0000-000001A80000}"/>
    <cellStyle name="Normal 5 29 6 8" xfId="43015" xr:uid="{00000000-0005-0000-0000-000002A80000}"/>
    <cellStyle name="Normal 5 29 6 9" xfId="43016" xr:uid="{00000000-0005-0000-0000-000003A80000}"/>
    <cellStyle name="Normal 5 29 7" xfId="43017" xr:uid="{00000000-0005-0000-0000-000004A80000}"/>
    <cellStyle name="Normal 5 29 7 10" xfId="43018" xr:uid="{00000000-0005-0000-0000-000005A80000}"/>
    <cellStyle name="Normal 5 29 7 11" xfId="43019" xr:uid="{00000000-0005-0000-0000-000006A80000}"/>
    <cellStyle name="Normal 5 29 7 12" xfId="43020" xr:uid="{00000000-0005-0000-0000-000007A80000}"/>
    <cellStyle name="Normal 5 29 7 2" xfId="43021" xr:uid="{00000000-0005-0000-0000-000008A80000}"/>
    <cellStyle name="Normal 5 29 7 2 2" xfId="43022" xr:uid="{00000000-0005-0000-0000-000009A80000}"/>
    <cellStyle name="Normal 5 29 7 2 3" xfId="43023" xr:uid="{00000000-0005-0000-0000-00000AA80000}"/>
    <cellStyle name="Normal 5 29 7 2 4" xfId="43024" xr:uid="{00000000-0005-0000-0000-00000BA80000}"/>
    <cellStyle name="Normal 5 29 7 2 5" xfId="43025" xr:uid="{00000000-0005-0000-0000-00000CA80000}"/>
    <cellStyle name="Normal 5 29 7 2 6" xfId="43026" xr:uid="{00000000-0005-0000-0000-00000DA80000}"/>
    <cellStyle name="Normal 5 29 7 2 7" xfId="43027" xr:uid="{00000000-0005-0000-0000-00000EA80000}"/>
    <cellStyle name="Normal 5 29 7 2 8" xfId="43028" xr:uid="{00000000-0005-0000-0000-00000FA80000}"/>
    <cellStyle name="Normal 5 29 7 3" xfId="43029" xr:uid="{00000000-0005-0000-0000-000010A80000}"/>
    <cellStyle name="Normal 5 29 7 3 2" xfId="43030" xr:uid="{00000000-0005-0000-0000-000011A80000}"/>
    <cellStyle name="Normal 5 29 7 3 3" xfId="43031" xr:uid="{00000000-0005-0000-0000-000012A80000}"/>
    <cellStyle name="Normal 5 29 7 3 4" xfId="43032" xr:uid="{00000000-0005-0000-0000-000013A80000}"/>
    <cellStyle name="Normal 5 29 7 3 5" xfId="43033" xr:uid="{00000000-0005-0000-0000-000014A80000}"/>
    <cellStyle name="Normal 5 29 7 3 6" xfId="43034" xr:uid="{00000000-0005-0000-0000-000015A80000}"/>
    <cellStyle name="Normal 5 29 7 3 7" xfId="43035" xr:uid="{00000000-0005-0000-0000-000016A80000}"/>
    <cellStyle name="Normal 5 29 7 3 8" xfId="43036" xr:uid="{00000000-0005-0000-0000-000017A80000}"/>
    <cellStyle name="Normal 5 29 7 4" xfId="43037" xr:uid="{00000000-0005-0000-0000-000018A80000}"/>
    <cellStyle name="Normal 5 29 7 4 2" xfId="43038" xr:uid="{00000000-0005-0000-0000-000019A80000}"/>
    <cellStyle name="Normal 5 29 7 4 3" xfId="43039" xr:uid="{00000000-0005-0000-0000-00001AA80000}"/>
    <cellStyle name="Normal 5 29 7 4 4" xfId="43040" xr:uid="{00000000-0005-0000-0000-00001BA80000}"/>
    <cellStyle name="Normal 5 29 7 4 5" xfId="43041" xr:uid="{00000000-0005-0000-0000-00001CA80000}"/>
    <cellStyle name="Normal 5 29 7 4 6" xfId="43042" xr:uid="{00000000-0005-0000-0000-00001DA80000}"/>
    <cellStyle name="Normal 5 29 7 4 7" xfId="43043" xr:uid="{00000000-0005-0000-0000-00001EA80000}"/>
    <cellStyle name="Normal 5 29 7 4 8" xfId="43044" xr:uid="{00000000-0005-0000-0000-00001FA80000}"/>
    <cellStyle name="Normal 5 29 7 5" xfId="43045" xr:uid="{00000000-0005-0000-0000-000020A80000}"/>
    <cellStyle name="Normal 5 29 7 5 2" xfId="43046" xr:uid="{00000000-0005-0000-0000-000021A80000}"/>
    <cellStyle name="Normal 5 29 7 5 3" xfId="43047" xr:uid="{00000000-0005-0000-0000-000022A80000}"/>
    <cellStyle name="Normal 5 29 7 5 4" xfId="43048" xr:uid="{00000000-0005-0000-0000-000023A80000}"/>
    <cellStyle name="Normal 5 29 7 5 5" xfId="43049" xr:uid="{00000000-0005-0000-0000-000024A80000}"/>
    <cellStyle name="Normal 5 29 7 5 6" xfId="43050" xr:uid="{00000000-0005-0000-0000-000025A80000}"/>
    <cellStyle name="Normal 5 29 7 5 7" xfId="43051" xr:uid="{00000000-0005-0000-0000-000026A80000}"/>
    <cellStyle name="Normal 5 29 7 5 8" xfId="43052" xr:uid="{00000000-0005-0000-0000-000027A80000}"/>
    <cellStyle name="Normal 5 29 7 6" xfId="43053" xr:uid="{00000000-0005-0000-0000-000028A80000}"/>
    <cellStyle name="Normal 5 29 7 7" xfId="43054" xr:uid="{00000000-0005-0000-0000-000029A80000}"/>
    <cellStyle name="Normal 5 29 7 8" xfId="43055" xr:uid="{00000000-0005-0000-0000-00002AA80000}"/>
    <cellStyle name="Normal 5 29 7 9" xfId="43056" xr:uid="{00000000-0005-0000-0000-00002BA80000}"/>
    <cellStyle name="Normal 5 29 8" xfId="43057" xr:uid="{00000000-0005-0000-0000-00002CA80000}"/>
    <cellStyle name="Normal 5 29 8 10" xfId="43058" xr:uid="{00000000-0005-0000-0000-00002DA80000}"/>
    <cellStyle name="Normal 5 29 8 11" xfId="43059" xr:uid="{00000000-0005-0000-0000-00002EA80000}"/>
    <cellStyle name="Normal 5 29 8 12" xfId="43060" xr:uid="{00000000-0005-0000-0000-00002FA80000}"/>
    <cellStyle name="Normal 5 29 8 2" xfId="43061" xr:uid="{00000000-0005-0000-0000-000030A80000}"/>
    <cellStyle name="Normal 5 29 8 2 2" xfId="43062" xr:uid="{00000000-0005-0000-0000-000031A80000}"/>
    <cellStyle name="Normal 5 29 8 2 3" xfId="43063" xr:uid="{00000000-0005-0000-0000-000032A80000}"/>
    <cellStyle name="Normal 5 29 8 2 4" xfId="43064" xr:uid="{00000000-0005-0000-0000-000033A80000}"/>
    <cellStyle name="Normal 5 29 8 2 5" xfId="43065" xr:uid="{00000000-0005-0000-0000-000034A80000}"/>
    <cellStyle name="Normal 5 29 8 2 6" xfId="43066" xr:uid="{00000000-0005-0000-0000-000035A80000}"/>
    <cellStyle name="Normal 5 29 8 2 7" xfId="43067" xr:uid="{00000000-0005-0000-0000-000036A80000}"/>
    <cellStyle name="Normal 5 29 8 2 8" xfId="43068" xr:uid="{00000000-0005-0000-0000-000037A80000}"/>
    <cellStyle name="Normal 5 29 8 3" xfId="43069" xr:uid="{00000000-0005-0000-0000-000038A80000}"/>
    <cellStyle name="Normal 5 29 8 3 2" xfId="43070" xr:uid="{00000000-0005-0000-0000-000039A80000}"/>
    <cellStyle name="Normal 5 29 8 3 3" xfId="43071" xr:uid="{00000000-0005-0000-0000-00003AA80000}"/>
    <cellStyle name="Normal 5 29 8 3 4" xfId="43072" xr:uid="{00000000-0005-0000-0000-00003BA80000}"/>
    <cellStyle name="Normal 5 29 8 3 5" xfId="43073" xr:uid="{00000000-0005-0000-0000-00003CA80000}"/>
    <cellStyle name="Normal 5 29 8 3 6" xfId="43074" xr:uid="{00000000-0005-0000-0000-00003DA80000}"/>
    <cellStyle name="Normal 5 29 8 3 7" xfId="43075" xr:uid="{00000000-0005-0000-0000-00003EA80000}"/>
    <cellStyle name="Normal 5 29 8 3 8" xfId="43076" xr:uid="{00000000-0005-0000-0000-00003FA80000}"/>
    <cellStyle name="Normal 5 29 8 4" xfId="43077" xr:uid="{00000000-0005-0000-0000-000040A80000}"/>
    <cellStyle name="Normal 5 29 8 4 2" xfId="43078" xr:uid="{00000000-0005-0000-0000-000041A80000}"/>
    <cellStyle name="Normal 5 29 8 4 3" xfId="43079" xr:uid="{00000000-0005-0000-0000-000042A80000}"/>
    <cellStyle name="Normal 5 29 8 4 4" xfId="43080" xr:uid="{00000000-0005-0000-0000-000043A80000}"/>
    <cellStyle name="Normal 5 29 8 4 5" xfId="43081" xr:uid="{00000000-0005-0000-0000-000044A80000}"/>
    <cellStyle name="Normal 5 29 8 4 6" xfId="43082" xr:uid="{00000000-0005-0000-0000-000045A80000}"/>
    <cellStyle name="Normal 5 29 8 4 7" xfId="43083" xr:uid="{00000000-0005-0000-0000-000046A80000}"/>
    <cellStyle name="Normal 5 29 8 4 8" xfId="43084" xr:uid="{00000000-0005-0000-0000-000047A80000}"/>
    <cellStyle name="Normal 5 29 8 5" xfId="43085" xr:uid="{00000000-0005-0000-0000-000048A80000}"/>
    <cellStyle name="Normal 5 29 8 5 2" xfId="43086" xr:uid="{00000000-0005-0000-0000-000049A80000}"/>
    <cellStyle name="Normal 5 29 8 5 3" xfId="43087" xr:uid="{00000000-0005-0000-0000-00004AA80000}"/>
    <cellStyle name="Normal 5 29 8 5 4" xfId="43088" xr:uid="{00000000-0005-0000-0000-00004BA80000}"/>
    <cellStyle name="Normal 5 29 8 5 5" xfId="43089" xr:uid="{00000000-0005-0000-0000-00004CA80000}"/>
    <cellStyle name="Normal 5 29 8 5 6" xfId="43090" xr:uid="{00000000-0005-0000-0000-00004DA80000}"/>
    <cellStyle name="Normal 5 29 8 5 7" xfId="43091" xr:uid="{00000000-0005-0000-0000-00004EA80000}"/>
    <cellStyle name="Normal 5 29 8 5 8" xfId="43092" xr:uid="{00000000-0005-0000-0000-00004FA80000}"/>
    <cellStyle name="Normal 5 29 8 6" xfId="43093" xr:uid="{00000000-0005-0000-0000-000050A80000}"/>
    <cellStyle name="Normal 5 29 8 7" xfId="43094" xr:uid="{00000000-0005-0000-0000-000051A80000}"/>
    <cellStyle name="Normal 5 29 8 8" xfId="43095" xr:uid="{00000000-0005-0000-0000-000052A80000}"/>
    <cellStyle name="Normal 5 29 8 9" xfId="43096" xr:uid="{00000000-0005-0000-0000-000053A80000}"/>
    <cellStyle name="Normal 5 29 9" xfId="43097" xr:uid="{00000000-0005-0000-0000-000054A80000}"/>
    <cellStyle name="Normal 5 29 9 10" xfId="43098" xr:uid="{00000000-0005-0000-0000-000055A80000}"/>
    <cellStyle name="Normal 5 29 9 11" xfId="43099" xr:uid="{00000000-0005-0000-0000-000056A80000}"/>
    <cellStyle name="Normal 5 29 9 12" xfId="43100" xr:uid="{00000000-0005-0000-0000-000057A80000}"/>
    <cellStyle name="Normal 5 29 9 2" xfId="43101" xr:uid="{00000000-0005-0000-0000-000058A80000}"/>
    <cellStyle name="Normal 5 29 9 2 2" xfId="43102" xr:uid="{00000000-0005-0000-0000-000059A80000}"/>
    <cellStyle name="Normal 5 29 9 2 3" xfId="43103" xr:uid="{00000000-0005-0000-0000-00005AA80000}"/>
    <cellStyle name="Normal 5 29 9 2 4" xfId="43104" xr:uid="{00000000-0005-0000-0000-00005BA80000}"/>
    <cellStyle name="Normal 5 29 9 2 5" xfId="43105" xr:uid="{00000000-0005-0000-0000-00005CA80000}"/>
    <cellStyle name="Normal 5 29 9 2 6" xfId="43106" xr:uid="{00000000-0005-0000-0000-00005DA80000}"/>
    <cellStyle name="Normal 5 29 9 2 7" xfId="43107" xr:uid="{00000000-0005-0000-0000-00005EA80000}"/>
    <cellStyle name="Normal 5 29 9 2 8" xfId="43108" xr:uid="{00000000-0005-0000-0000-00005FA80000}"/>
    <cellStyle name="Normal 5 29 9 3" xfId="43109" xr:uid="{00000000-0005-0000-0000-000060A80000}"/>
    <cellStyle name="Normal 5 29 9 3 2" xfId="43110" xr:uid="{00000000-0005-0000-0000-000061A80000}"/>
    <cellStyle name="Normal 5 29 9 3 3" xfId="43111" xr:uid="{00000000-0005-0000-0000-000062A80000}"/>
    <cellStyle name="Normal 5 29 9 3 4" xfId="43112" xr:uid="{00000000-0005-0000-0000-000063A80000}"/>
    <cellStyle name="Normal 5 29 9 3 5" xfId="43113" xr:uid="{00000000-0005-0000-0000-000064A80000}"/>
    <cellStyle name="Normal 5 29 9 3 6" xfId="43114" xr:uid="{00000000-0005-0000-0000-000065A80000}"/>
    <cellStyle name="Normal 5 29 9 3 7" xfId="43115" xr:uid="{00000000-0005-0000-0000-000066A80000}"/>
    <cellStyle name="Normal 5 29 9 3 8" xfId="43116" xr:uid="{00000000-0005-0000-0000-000067A80000}"/>
    <cellStyle name="Normal 5 29 9 4" xfId="43117" xr:uid="{00000000-0005-0000-0000-000068A80000}"/>
    <cellStyle name="Normal 5 29 9 4 2" xfId="43118" xr:uid="{00000000-0005-0000-0000-000069A80000}"/>
    <cellStyle name="Normal 5 29 9 4 3" xfId="43119" xr:uid="{00000000-0005-0000-0000-00006AA80000}"/>
    <cellStyle name="Normal 5 29 9 4 4" xfId="43120" xr:uid="{00000000-0005-0000-0000-00006BA80000}"/>
    <cellStyle name="Normal 5 29 9 4 5" xfId="43121" xr:uid="{00000000-0005-0000-0000-00006CA80000}"/>
    <cellStyle name="Normal 5 29 9 4 6" xfId="43122" xr:uid="{00000000-0005-0000-0000-00006DA80000}"/>
    <cellStyle name="Normal 5 29 9 4 7" xfId="43123" xr:uid="{00000000-0005-0000-0000-00006EA80000}"/>
    <cellStyle name="Normal 5 29 9 4 8" xfId="43124" xr:uid="{00000000-0005-0000-0000-00006FA80000}"/>
    <cellStyle name="Normal 5 29 9 5" xfId="43125" xr:uid="{00000000-0005-0000-0000-000070A80000}"/>
    <cellStyle name="Normal 5 29 9 5 2" xfId="43126" xr:uid="{00000000-0005-0000-0000-000071A80000}"/>
    <cellStyle name="Normal 5 29 9 5 3" xfId="43127" xr:uid="{00000000-0005-0000-0000-000072A80000}"/>
    <cellStyle name="Normal 5 29 9 5 4" xfId="43128" xr:uid="{00000000-0005-0000-0000-000073A80000}"/>
    <cellStyle name="Normal 5 29 9 5 5" xfId="43129" xr:uid="{00000000-0005-0000-0000-000074A80000}"/>
    <cellStyle name="Normal 5 29 9 5 6" xfId="43130" xr:uid="{00000000-0005-0000-0000-000075A80000}"/>
    <cellStyle name="Normal 5 29 9 5 7" xfId="43131" xr:uid="{00000000-0005-0000-0000-000076A80000}"/>
    <cellStyle name="Normal 5 29 9 5 8" xfId="43132" xr:uid="{00000000-0005-0000-0000-000077A80000}"/>
    <cellStyle name="Normal 5 29 9 6" xfId="43133" xr:uid="{00000000-0005-0000-0000-000078A80000}"/>
    <cellStyle name="Normal 5 29 9 7" xfId="43134" xr:uid="{00000000-0005-0000-0000-000079A80000}"/>
    <cellStyle name="Normal 5 29 9 8" xfId="43135" xr:uid="{00000000-0005-0000-0000-00007AA80000}"/>
    <cellStyle name="Normal 5 29 9 9" xfId="43136" xr:uid="{00000000-0005-0000-0000-00007BA80000}"/>
    <cellStyle name="Normal 5 3" xfId="43137" xr:uid="{00000000-0005-0000-0000-00007CA80000}"/>
    <cellStyle name="Normal 5 3 10" xfId="43138" xr:uid="{00000000-0005-0000-0000-00007DA80000}"/>
    <cellStyle name="Normal 5 3 10 10" xfId="43139" xr:uid="{00000000-0005-0000-0000-00007EA80000}"/>
    <cellStyle name="Normal 5 3 10 11" xfId="43140" xr:uid="{00000000-0005-0000-0000-00007FA80000}"/>
    <cellStyle name="Normal 5 3 10 12" xfId="43141" xr:uid="{00000000-0005-0000-0000-000080A80000}"/>
    <cellStyle name="Normal 5 3 10 2" xfId="43142" xr:uid="{00000000-0005-0000-0000-000081A80000}"/>
    <cellStyle name="Normal 5 3 10 2 2" xfId="43143" xr:uid="{00000000-0005-0000-0000-000082A80000}"/>
    <cellStyle name="Normal 5 3 10 2 3" xfId="43144" xr:uid="{00000000-0005-0000-0000-000083A80000}"/>
    <cellStyle name="Normal 5 3 10 2 4" xfId="43145" xr:uid="{00000000-0005-0000-0000-000084A80000}"/>
    <cellStyle name="Normal 5 3 10 2 5" xfId="43146" xr:uid="{00000000-0005-0000-0000-000085A80000}"/>
    <cellStyle name="Normal 5 3 10 2 6" xfId="43147" xr:uid="{00000000-0005-0000-0000-000086A80000}"/>
    <cellStyle name="Normal 5 3 10 2 7" xfId="43148" xr:uid="{00000000-0005-0000-0000-000087A80000}"/>
    <cellStyle name="Normal 5 3 10 2 8" xfId="43149" xr:uid="{00000000-0005-0000-0000-000088A80000}"/>
    <cellStyle name="Normal 5 3 10 3" xfId="43150" xr:uid="{00000000-0005-0000-0000-000089A80000}"/>
    <cellStyle name="Normal 5 3 10 3 2" xfId="43151" xr:uid="{00000000-0005-0000-0000-00008AA80000}"/>
    <cellStyle name="Normal 5 3 10 3 3" xfId="43152" xr:uid="{00000000-0005-0000-0000-00008BA80000}"/>
    <cellStyle name="Normal 5 3 10 3 4" xfId="43153" xr:uid="{00000000-0005-0000-0000-00008CA80000}"/>
    <cellStyle name="Normal 5 3 10 3 5" xfId="43154" xr:uid="{00000000-0005-0000-0000-00008DA80000}"/>
    <cellStyle name="Normal 5 3 10 3 6" xfId="43155" xr:uid="{00000000-0005-0000-0000-00008EA80000}"/>
    <cellStyle name="Normal 5 3 10 3 7" xfId="43156" xr:uid="{00000000-0005-0000-0000-00008FA80000}"/>
    <cellStyle name="Normal 5 3 10 3 8" xfId="43157" xr:uid="{00000000-0005-0000-0000-000090A80000}"/>
    <cellStyle name="Normal 5 3 10 4" xfId="43158" xr:uid="{00000000-0005-0000-0000-000091A80000}"/>
    <cellStyle name="Normal 5 3 10 4 2" xfId="43159" xr:uid="{00000000-0005-0000-0000-000092A80000}"/>
    <cellStyle name="Normal 5 3 10 4 3" xfId="43160" xr:uid="{00000000-0005-0000-0000-000093A80000}"/>
    <cellStyle name="Normal 5 3 10 4 4" xfId="43161" xr:uid="{00000000-0005-0000-0000-000094A80000}"/>
    <cellStyle name="Normal 5 3 10 4 5" xfId="43162" xr:uid="{00000000-0005-0000-0000-000095A80000}"/>
    <cellStyle name="Normal 5 3 10 4 6" xfId="43163" xr:uid="{00000000-0005-0000-0000-000096A80000}"/>
    <cellStyle name="Normal 5 3 10 4 7" xfId="43164" xr:uid="{00000000-0005-0000-0000-000097A80000}"/>
    <cellStyle name="Normal 5 3 10 4 8" xfId="43165" xr:uid="{00000000-0005-0000-0000-000098A80000}"/>
    <cellStyle name="Normal 5 3 10 5" xfId="43166" xr:uid="{00000000-0005-0000-0000-000099A80000}"/>
    <cellStyle name="Normal 5 3 10 5 2" xfId="43167" xr:uid="{00000000-0005-0000-0000-00009AA80000}"/>
    <cellStyle name="Normal 5 3 10 5 3" xfId="43168" xr:uid="{00000000-0005-0000-0000-00009BA80000}"/>
    <cellStyle name="Normal 5 3 10 5 4" xfId="43169" xr:uid="{00000000-0005-0000-0000-00009CA80000}"/>
    <cellStyle name="Normal 5 3 10 5 5" xfId="43170" xr:uid="{00000000-0005-0000-0000-00009DA80000}"/>
    <cellStyle name="Normal 5 3 10 5 6" xfId="43171" xr:uid="{00000000-0005-0000-0000-00009EA80000}"/>
    <cellStyle name="Normal 5 3 10 5 7" xfId="43172" xr:uid="{00000000-0005-0000-0000-00009FA80000}"/>
    <cellStyle name="Normal 5 3 10 5 8" xfId="43173" xr:uid="{00000000-0005-0000-0000-0000A0A80000}"/>
    <cellStyle name="Normal 5 3 10 6" xfId="43174" xr:uid="{00000000-0005-0000-0000-0000A1A80000}"/>
    <cellStyle name="Normal 5 3 10 7" xfId="43175" xr:uid="{00000000-0005-0000-0000-0000A2A80000}"/>
    <cellStyle name="Normal 5 3 10 8" xfId="43176" xr:uid="{00000000-0005-0000-0000-0000A3A80000}"/>
    <cellStyle name="Normal 5 3 10 9" xfId="43177" xr:uid="{00000000-0005-0000-0000-0000A4A80000}"/>
    <cellStyle name="Normal 5 3 11" xfId="43178" xr:uid="{00000000-0005-0000-0000-0000A5A80000}"/>
    <cellStyle name="Normal 5 3 11 10" xfId="43179" xr:uid="{00000000-0005-0000-0000-0000A6A80000}"/>
    <cellStyle name="Normal 5 3 11 11" xfId="43180" xr:uid="{00000000-0005-0000-0000-0000A7A80000}"/>
    <cellStyle name="Normal 5 3 11 12" xfId="43181" xr:uid="{00000000-0005-0000-0000-0000A8A80000}"/>
    <cellStyle name="Normal 5 3 11 2" xfId="43182" xr:uid="{00000000-0005-0000-0000-0000A9A80000}"/>
    <cellStyle name="Normal 5 3 11 2 2" xfId="43183" xr:uid="{00000000-0005-0000-0000-0000AAA80000}"/>
    <cellStyle name="Normal 5 3 11 2 3" xfId="43184" xr:uid="{00000000-0005-0000-0000-0000ABA80000}"/>
    <cellStyle name="Normal 5 3 11 2 4" xfId="43185" xr:uid="{00000000-0005-0000-0000-0000ACA80000}"/>
    <cellStyle name="Normal 5 3 11 2 5" xfId="43186" xr:uid="{00000000-0005-0000-0000-0000ADA80000}"/>
    <cellStyle name="Normal 5 3 11 2 6" xfId="43187" xr:uid="{00000000-0005-0000-0000-0000AEA80000}"/>
    <cellStyle name="Normal 5 3 11 2 7" xfId="43188" xr:uid="{00000000-0005-0000-0000-0000AFA80000}"/>
    <cellStyle name="Normal 5 3 11 2 8" xfId="43189" xr:uid="{00000000-0005-0000-0000-0000B0A80000}"/>
    <cellStyle name="Normal 5 3 11 3" xfId="43190" xr:uid="{00000000-0005-0000-0000-0000B1A80000}"/>
    <cellStyle name="Normal 5 3 11 3 2" xfId="43191" xr:uid="{00000000-0005-0000-0000-0000B2A80000}"/>
    <cellStyle name="Normal 5 3 11 3 3" xfId="43192" xr:uid="{00000000-0005-0000-0000-0000B3A80000}"/>
    <cellStyle name="Normal 5 3 11 3 4" xfId="43193" xr:uid="{00000000-0005-0000-0000-0000B4A80000}"/>
    <cellStyle name="Normal 5 3 11 3 5" xfId="43194" xr:uid="{00000000-0005-0000-0000-0000B5A80000}"/>
    <cellStyle name="Normal 5 3 11 3 6" xfId="43195" xr:uid="{00000000-0005-0000-0000-0000B6A80000}"/>
    <cellStyle name="Normal 5 3 11 3 7" xfId="43196" xr:uid="{00000000-0005-0000-0000-0000B7A80000}"/>
    <cellStyle name="Normal 5 3 11 3 8" xfId="43197" xr:uid="{00000000-0005-0000-0000-0000B8A80000}"/>
    <cellStyle name="Normal 5 3 11 4" xfId="43198" xr:uid="{00000000-0005-0000-0000-0000B9A80000}"/>
    <cellStyle name="Normal 5 3 11 4 2" xfId="43199" xr:uid="{00000000-0005-0000-0000-0000BAA80000}"/>
    <cellStyle name="Normal 5 3 11 4 3" xfId="43200" xr:uid="{00000000-0005-0000-0000-0000BBA80000}"/>
    <cellStyle name="Normal 5 3 11 4 4" xfId="43201" xr:uid="{00000000-0005-0000-0000-0000BCA80000}"/>
    <cellStyle name="Normal 5 3 11 4 5" xfId="43202" xr:uid="{00000000-0005-0000-0000-0000BDA80000}"/>
    <cellStyle name="Normal 5 3 11 4 6" xfId="43203" xr:uid="{00000000-0005-0000-0000-0000BEA80000}"/>
    <cellStyle name="Normal 5 3 11 4 7" xfId="43204" xr:uid="{00000000-0005-0000-0000-0000BFA80000}"/>
    <cellStyle name="Normal 5 3 11 4 8" xfId="43205" xr:uid="{00000000-0005-0000-0000-0000C0A80000}"/>
    <cellStyle name="Normal 5 3 11 5" xfId="43206" xr:uid="{00000000-0005-0000-0000-0000C1A80000}"/>
    <cellStyle name="Normal 5 3 11 5 2" xfId="43207" xr:uid="{00000000-0005-0000-0000-0000C2A80000}"/>
    <cellStyle name="Normal 5 3 11 5 3" xfId="43208" xr:uid="{00000000-0005-0000-0000-0000C3A80000}"/>
    <cellStyle name="Normal 5 3 11 5 4" xfId="43209" xr:uid="{00000000-0005-0000-0000-0000C4A80000}"/>
    <cellStyle name="Normal 5 3 11 5 5" xfId="43210" xr:uid="{00000000-0005-0000-0000-0000C5A80000}"/>
    <cellStyle name="Normal 5 3 11 5 6" xfId="43211" xr:uid="{00000000-0005-0000-0000-0000C6A80000}"/>
    <cellStyle name="Normal 5 3 11 5 7" xfId="43212" xr:uid="{00000000-0005-0000-0000-0000C7A80000}"/>
    <cellStyle name="Normal 5 3 11 5 8" xfId="43213" xr:uid="{00000000-0005-0000-0000-0000C8A80000}"/>
    <cellStyle name="Normal 5 3 11 6" xfId="43214" xr:uid="{00000000-0005-0000-0000-0000C9A80000}"/>
    <cellStyle name="Normal 5 3 11 7" xfId="43215" xr:uid="{00000000-0005-0000-0000-0000CAA80000}"/>
    <cellStyle name="Normal 5 3 11 8" xfId="43216" xr:uid="{00000000-0005-0000-0000-0000CBA80000}"/>
    <cellStyle name="Normal 5 3 11 9" xfId="43217" xr:uid="{00000000-0005-0000-0000-0000CCA80000}"/>
    <cellStyle name="Normal 5 3 12" xfId="43218" xr:uid="{00000000-0005-0000-0000-0000CDA80000}"/>
    <cellStyle name="Normal 5 3 12 10" xfId="43219" xr:uid="{00000000-0005-0000-0000-0000CEA80000}"/>
    <cellStyle name="Normal 5 3 12 11" xfId="43220" xr:uid="{00000000-0005-0000-0000-0000CFA80000}"/>
    <cellStyle name="Normal 5 3 12 12" xfId="43221" xr:uid="{00000000-0005-0000-0000-0000D0A80000}"/>
    <cellStyle name="Normal 5 3 12 2" xfId="43222" xr:uid="{00000000-0005-0000-0000-0000D1A80000}"/>
    <cellStyle name="Normal 5 3 12 2 2" xfId="43223" xr:uid="{00000000-0005-0000-0000-0000D2A80000}"/>
    <cellStyle name="Normal 5 3 12 2 3" xfId="43224" xr:uid="{00000000-0005-0000-0000-0000D3A80000}"/>
    <cellStyle name="Normal 5 3 12 2 4" xfId="43225" xr:uid="{00000000-0005-0000-0000-0000D4A80000}"/>
    <cellStyle name="Normal 5 3 12 2 5" xfId="43226" xr:uid="{00000000-0005-0000-0000-0000D5A80000}"/>
    <cellStyle name="Normal 5 3 12 2 6" xfId="43227" xr:uid="{00000000-0005-0000-0000-0000D6A80000}"/>
    <cellStyle name="Normal 5 3 12 2 7" xfId="43228" xr:uid="{00000000-0005-0000-0000-0000D7A80000}"/>
    <cellStyle name="Normal 5 3 12 2 8" xfId="43229" xr:uid="{00000000-0005-0000-0000-0000D8A80000}"/>
    <cellStyle name="Normal 5 3 12 3" xfId="43230" xr:uid="{00000000-0005-0000-0000-0000D9A80000}"/>
    <cellStyle name="Normal 5 3 12 3 2" xfId="43231" xr:uid="{00000000-0005-0000-0000-0000DAA80000}"/>
    <cellStyle name="Normal 5 3 12 3 3" xfId="43232" xr:uid="{00000000-0005-0000-0000-0000DBA80000}"/>
    <cellStyle name="Normal 5 3 12 3 4" xfId="43233" xr:uid="{00000000-0005-0000-0000-0000DCA80000}"/>
    <cellStyle name="Normal 5 3 12 3 5" xfId="43234" xr:uid="{00000000-0005-0000-0000-0000DDA80000}"/>
    <cellStyle name="Normal 5 3 12 3 6" xfId="43235" xr:uid="{00000000-0005-0000-0000-0000DEA80000}"/>
    <cellStyle name="Normal 5 3 12 3 7" xfId="43236" xr:uid="{00000000-0005-0000-0000-0000DFA80000}"/>
    <cellStyle name="Normal 5 3 12 3 8" xfId="43237" xr:uid="{00000000-0005-0000-0000-0000E0A80000}"/>
    <cellStyle name="Normal 5 3 12 4" xfId="43238" xr:uid="{00000000-0005-0000-0000-0000E1A80000}"/>
    <cellStyle name="Normal 5 3 12 4 2" xfId="43239" xr:uid="{00000000-0005-0000-0000-0000E2A80000}"/>
    <cellStyle name="Normal 5 3 12 4 3" xfId="43240" xr:uid="{00000000-0005-0000-0000-0000E3A80000}"/>
    <cellStyle name="Normal 5 3 12 4 4" xfId="43241" xr:uid="{00000000-0005-0000-0000-0000E4A80000}"/>
    <cellStyle name="Normal 5 3 12 4 5" xfId="43242" xr:uid="{00000000-0005-0000-0000-0000E5A80000}"/>
    <cellStyle name="Normal 5 3 12 4 6" xfId="43243" xr:uid="{00000000-0005-0000-0000-0000E6A80000}"/>
    <cellStyle name="Normal 5 3 12 4 7" xfId="43244" xr:uid="{00000000-0005-0000-0000-0000E7A80000}"/>
    <cellStyle name="Normal 5 3 12 4 8" xfId="43245" xr:uid="{00000000-0005-0000-0000-0000E8A80000}"/>
    <cellStyle name="Normal 5 3 12 5" xfId="43246" xr:uid="{00000000-0005-0000-0000-0000E9A80000}"/>
    <cellStyle name="Normal 5 3 12 5 2" xfId="43247" xr:uid="{00000000-0005-0000-0000-0000EAA80000}"/>
    <cellStyle name="Normal 5 3 12 5 3" xfId="43248" xr:uid="{00000000-0005-0000-0000-0000EBA80000}"/>
    <cellStyle name="Normal 5 3 12 5 4" xfId="43249" xr:uid="{00000000-0005-0000-0000-0000ECA80000}"/>
    <cellStyle name="Normal 5 3 12 5 5" xfId="43250" xr:uid="{00000000-0005-0000-0000-0000EDA80000}"/>
    <cellStyle name="Normal 5 3 12 5 6" xfId="43251" xr:uid="{00000000-0005-0000-0000-0000EEA80000}"/>
    <cellStyle name="Normal 5 3 12 5 7" xfId="43252" xr:uid="{00000000-0005-0000-0000-0000EFA80000}"/>
    <cellStyle name="Normal 5 3 12 5 8" xfId="43253" xr:uid="{00000000-0005-0000-0000-0000F0A80000}"/>
    <cellStyle name="Normal 5 3 12 6" xfId="43254" xr:uid="{00000000-0005-0000-0000-0000F1A80000}"/>
    <cellStyle name="Normal 5 3 12 7" xfId="43255" xr:uid="{00000000-0005-0000-0000-0000F2A80000}"/>
    <cellStyle name="Normal 5 3 12 8" xfId="43256" xr:uid="{00000000-0005-0000-0000-0000F3A80000}"/>
    <cellStyle name="Normal 5 3 12 9" xfId="43257" xr:uid="{00000000-0005-0000-0000-0000F4A80000}"/>
    <cellStyle name="Normal 5 3 13" xfId="43258" xr:uid="{00000000-0005-0000-0000-0000F5A80000}"/>
    <cellStyle name="Normal 5 3 13 10" xfId="43259" xr:uid="{00000000-0005-0000-0000-0000F6A80000}"/>
    <cellStyle name="Normal 5 3 13 11" xfId="43260" xr:uid="{00000000-0005-0000-0000-0000F7A80000}"/>
    <cellStyle name="Normal 5 3 13 12" xfId="43261" xr:uid="{00000000-0005-0000-0000-0000F8A80000}"/>
    <cellStyle name="Normal 5 3 13 2" xfId="43262" xr:uid="{00000000-0005-0000-0000-0000F9A80000}"/>
    <cellStyle name="Normal 5 3 13 2 2" xfId="43263" xr:uid="{00000000-0005-0000-0000-0000FAA80000}"/>
    <cellStyle name="Normal 5 3 13 2 3" xfId="43264" xr:uid="{00000000-0005-0000-0000-0000FBA80000}"/>
    <cellStyle name="Normal 5 3 13 2 4" xfId="43265" xr:uid="{00000000-0005-0000-0000-0000FCA80000}"/>
    <cellStyle name="Normal 5 3 13 2 5" xfId="43266" xr:uid="{00000000-0005-0000-0000-0000FDA80000}"/>
    <cellStyle name="Normal 5 3 13 2 6" xfId="43267" xr:uid="{00000000-0005-0000-0000-0000FEA80000}"/>
    <cellStyle name="Normal 5 3 13 2 7" xfId="43268" xr:uid="{00000000-0005-0000-0000-0000FFA80000}"/>
    <cellStyle name="Normal 5 3 13 2 8" xfId="43269" xr:uid="{00000000-0005-0000-0000-000000A90000}"/>
    <cellStyle name="Normal 5 3 13 3" xfId="43270" xr:uid="{00000000-0005-0000-0000-000001A90000}"/>
    <cellStyle name="Normal 5 3 13 3 2" xfId="43271" xr:uid="{00000000-0005-0000-0000-000002A90000}"/>
    <cellStyle name="Normal 5 3 13 3 3" xfId="43272" xr:uid="{00000000-0005-0000-0000-000003A90000}"/>
    <cellStyle name="Normal 5 3 13 3 4" xfId="43273" xr:uid="{00000000-0005-0000-0000-000004A90000}"/>
    <cellStyle name="Normal 5 3 13 3 5" xfId="43274" xr:uid="{00000000-0005-0000-0000-000005A90000}"/>
    <cellStyle name="Normal 5 3 13 3 6" xfId="43275" xr:uid="{00000000-0005-0000-0000-000006A90000}"/>
    <cellStyle name="Normal 5 3 13 3 7" xfId="43276" xr:uid="{00000000-0005-0000-0000-000007A90000}"/>
    <cellStyle name="Normal 5 3 13 3 8" xfId="43277" xr:uid="{00000000-0005-0000-0000-000008A90000}"/>
    <cellStyle name="Normal 5 3 13 4" xfId="43278" xr:uid="{00000000-0005-0000-0000-000009A90000}"/>
    <cellStyle name="Normal 5 3 13 4 2" xfId="43279" xr:uid="{00000000-0005-0000-0000-00000AA90000}"/>
    <cellStyle name="Normal 5 3 13 4 3" xfId="43280" xr:uid="{00000000-0005-0000-0000-00000BA90000}"/>
    <cellStyle name="Normal 5 3 13 4 4" xfId="43281" xr:uid="{00000000-0005-0000-0000-00000CA90000}"/>
    <cellStyle name="Normal 5 3 13 4 5" xfId="43282" xr:uid="{00000000-0005-0000-0000-00000DA90000}"/>
    <cellStyle name="Normal 5 3 13 4 6" xfId="43283" xr:uid="{00000000-0005-0000-0000-00000EA90000}"/>
    <cellStyle name="Normal 5 3 13 4 7" xfId="43284" xr:uid="{00000000-0005-0000-0000-00000FA90000}"/>
    <cellStyle name="Normal 5 3 13 4 8" xfId="43285" xr:uid="{00000000-0005-0000-0000-000010A90000}"/>
    <cellStyle name="Normal 5 3 13 5" xfId="43286" xr:uid="{00000000-0005-0000-0000-000011A90000}"/>
    <cellStyle name="Normal 5 3 13 5 2" xfId="43287" xr:uid="{00000000-0005-0000-0000-000012A90000}"/>
    <cellStyle name="Normal 5 3 13 5 3" xfId="43288" xr:uid="{00000000-0005-0000-0000-000013A90000}"/>
    <cellStyle name="Normal 5 3 13 5 4" xfId="43289" xr:uid="{00000000-0005-0000-0000-000014A90000}"/>
    <cellStyle name="Normal 5 3 13 5 5" xfId="43290" xr:uid="{00000000-0005-0000-0000-000015A90000}"/>
    <cellStyle name="Normal 5 3 13 5 6" xfId="43291" xr:uid="{00000000-0005-0000-0000-000016A90000}"/>
    <cellStyle name="Normal 5 3 13 5 7" xfId="43292" xr:uid="{00000000-0005-0000-0000-000017A90000}"/>
    <cellStyle name="Normal 5 3 13 5 8" xfId="43293" xr:uid="{00000000-0005-0000-0000-000018A90000}"/>
    <cellStyle name="Normal 5 3 13 6" xfId="43294" xr:uid="{00000000-0005-0000-0000-000019A90000}"/>
    <cellStyle name="Normal 5 3 13 7" xfId="43295" xr:uid="{00000000-0005-0000-0000-00001AA90000}"/>
    <cellStyle name="Normal 5 3 13 8" xfId="43296" xr:uid="{00000000-0005-0000-0000-00001BA90000}"/>
    <cellStyle name="Normal 5 3 13 9" xfId="43297" xr:uid="{00000000-0005-0000-0000-00001CA90000}"/>
    <cellStyle name="Normal 5 3 14" xfId="43298" xr:uid="{00000000-0005-0000-0000-00001DA90000}"/>
    <cellStyle name="Normal 5 3 14 10" xfId="43299" xr:uid="{00000000-0005-0000-0000-00001EA90000}"/>
    <cellStyle name="Normal 5 3 14 11" xfId="43300" xr:uid="{00000000-0005-0000-0000-00001FA90000}"/>
    <cellStyle name="Normal 5 3 14 12" xfId="43301" xr:uid="{00000000-0005-0000-0000-000020A90000}"/>
    <cellStyle name="Normal 5 3 14 2" xfId="43302" xr:uid="{00000000-0005-0000-0000-000021A90000}"/>
    <cellStyle name="Normal 5 3 14 2 2" xfId="43303" xr:uid="{00000000-0005-0000-0000-000022A90000}"/>
    <cellStyle name="Normal 5 3 14 2 3" xfId="43304" xr:uid="{00000000-0005-0000-0000-000023A90000}"/>
    <cellStyle name="Normal 5 3 14 2 4" xfId="43305" xr:uid="{00000000-0005-0000-0000-000024A90000}"/>
    <cellStyle name="Normal 5 3 14 2 5" xfId="43306" xr:uid="{00000000-0005-0000-0000-000025A90000}"/>
    <cellStyle name="Normal 5 3 14 2 6" xfId="43307" xr:uid="{00000000-0005-0000-0000-000026A90000}"/>
    <cellStyle name="Normal 5 3 14 2 7" xfId="43308" xr:uid="{00000000-0005-0000-0000-000027A90000}"/>
    <cellStyle name="Normal 5 3 14 2 8" xfId="43309" xr:uid="{00000000-0005-0000-0000-000028A90000}"/>
    <cellStyle name="Normal 5 3 14 3" xfId="43310" xr:uid="{00000000-0005-0000-0000-000029A90000}"/>
    <cellStyle name="Normal 5 3 14 3 2" xfId="43311" xr:uid="{00000000-0005-0000-0000-00002AA90000}"/>
    <cellStyle name="Normal 5 3 14 3 3" xfId="43312" xr:uid="{00000000-0005-0000-0000-00002BA90000}"/>
    <cellStyle name="Normal 5 3 14 3 4" xfId="43313" xr:uid="{00000000-0005-0000-0000-00002CA90000}"/>
    <cellStyle name="Normal 5 3 14 3 5" xfId="43314" xr:uid="{00000000-0005-0000-0000-00002DA90000}"/>
    <cellStyle name="Normal 5 3 14 3 6" xfId="43315" xr:uid="{00000000-0005-0000-0000-00002EA90000}"/>
    <cellStyle name="Normal 5 3 14 3 7" xfId="43316" xr:uid="{00000000-0005-0000-0000-00002FA90000}"/>
    <cellStyle name="Normal 5 3 14 3 8" xfId="43317" xr:uid="{00000000-0005-0000-0000-000030A90000}"/>
    <cellStyle name="Normal 5 3 14 4" xfId="43318" xr:uid="{00000000-0005-0000-0000-000031A90000}"/>
    <cellStyle name="Normal 5 3 14 4 2" xfId="43319" xr:uid="{00000000-0005-0000-0000-000032A90000}"/>
    <cellStyle name="Normal 5 3 14 4 3" xfId="43320" xr:uid="{00000000-0005-0000-0000-000033A90000}"/>
    <cellStyle name="Normal 5 3 14 4 4" xfId="43321" xr:uid="{00000000-0005-0000-0000-000034A90000}"/>
    <cellStyle name="Normal 5 3 14 4 5" xfId="43322" xr:uid="{00000000-0005-0000-0000-000035A90000}"/>
    <cellStyle name="Normal 5 3 14 4 6" xfId="43323" xr:uid="{00000000-0005-0000-0000-000036A90000}"/>
    <cellStyle name="Normal 5 3 14 4 7" xfId="43324" xr:uid="{00000000-0005-0000-0000-000037A90000}"/>
    <cellStyle name="Normal 5 3 14 4 8" xfId="43325" xr:uid="{00000000-0005-0000-0000-000038A90000}"/>
    <cellStyle name="Normal 5 3 14 5" xfId="43326" xr:uid="{00000000-0005-0000-0000-000039A90000}"/>
    <cellStyle name="Normal 5 3 14 5 2" xfId="43327" xr:uid="{00000000-0005-0000-0000-00003AA90000}"/>
    <cellStyle name="Normal 5 3 14 5 3" xfId="43328" xr:uid="{00000000-0005-0000-0000-00003BA90000}"/>
    <cellStyle name="Normal 5 3 14 5 4" xfId="43329" xr:uid="{00000000-0005-0000-0000-00003CA90000}"/>
    <cellStyle name="Normal 5 3 14 5 5" xfId="43330" xr:uid="{00000000-0005-0000-0000-00003DA90000}"/>
    <cellStyle name="Normal 5 3 14 5 6" xfId="43331" xr:uid="{00000000-0005-0000-0000-00003EA90000}"/>
    <cellStyle name="Normal 5 3 14 5 7" xfId="43332" xr:uid="{00000000-0005-0000-0000-00003FA90000}"/>
    <cellStyle name="Normal 5 3 14 5 8" xfId="43333" xr:uid="{00000000-0005-0000-0000-000040A90000}"/>
    <cellStyle name="Normal 5 3 14 6" xfId="43334" xr:uid="{00000000-0005-0000-0000-000041A90000}"/>
    <cellStyle name="Normal 5 3 14 7" xfId="43335" xr:uid="{00000000-0005-0000-0000-000042A90000}"/>
    <cellStyle name="Normal 5 3 14 8" xfId="43336" xr:uid="{00000000-0005-0000-0000-000043A90000}"/>
    <cellStyle name="Normal 5 3 14 9" xfId="43337" xr:uid="{00000000-0005-0000-0000-000044A90000}"/>
    <cellStyle name="Normal 5 3 15" xfId="43338" xr:uid="{00000000-0005-0000-0000-000045A90000}"/>
    <cellStyle name="Normal 5 3 15 10" xfId="43339" xr:uid="{00000000-0005-0000-0000-000046A90000}"/>
    <cellStyle name="Normal 5 3 15 11" xfId="43340" xr:uid="{00000000-0005-0000-0000-000047A90000}"/>
    <cellStyle name="Normal 5 3 15 12" xfId="43341" xr:uid="{00000000-0005-0000-0000-000048A90000}"/>
    <cellStyle name="Normal 5 3 15 2" xfId="43342" xr:uid="{00000000-0005-0000-0000-000049A90000}"/>
    <cellStyle name="Normal 5 3 15 2 2" xfId="43343" xr:uid="{00000000-0005-0000-0000-00004AA90000}"/>
    <cellStyle name="Normal 5 3 15 2 3" xfId="43344" xr:uid="{00000000-0005-0000-0000-00004BA90000}"/>
    <cellStyle name="Normal 5 3 15 2 4" xfId="43345" xr:uid="{00000000-0005-0000-0000-00004CA90000}"/>
    <cellStyle name="Normal 5 3 15 2 5" xfId="43346" xr:uid="{00000000-0005-0000-0000-00004DA90000}"/>
    <cellStyle name="Normal 5 3 15 2 6" xfId="43347" xr:uid="{00000000-0005-0000-0000-00004EA90000}"/>
    <cellStyle name="Normal 5 3 15 2 7" xfId="43348" xr:uid="{00000000-0005-0000-0000-00004FA90000}"/>
    <cellStyle name="Normal 5 3 15 2 8" xfId="43349" xr:uid="{00000000-0005-0000-0000-000050A90000}"/>
    <cellStyle name="Normal 5 3 15 3" xfId="43350" xr:uid="{00000000-0005-0000-0000-000051A90000}"/>
    <cellStyle name="Normal 5 3 15 3 2" xfId="43351" xr:uid="{00000000-0005-0000-0000-000052A90000}"/>
    <cellStyle name="Normal 5 3 15 3 3" xfId="43352" xr:uid="{00000000-0005-0000-0000-000053A90000}"/>
    <cellStyle name="Normal 5 3 15 3 4" xfId="43353" xr:uid="{00000000-0005-0000-0000-000054A90000}"/>
    <cellStyle name="Normal 5 3 15 3 5" xfId="43354" xr:uid="{00000000-0005-0000-0000-000055A90000}"/>
    <cellStyle name="Normal 5 3 15 3 6" xfId="43355" xr:uid="{00000000-0005-0000-0000-000056A90000}"/>
    <cellStyle name="Normal 5 3 15 3 7" xfId="43356" xr:uid="{00000000-0005-0000-0000-000057A90000}"/>
    <cellStyle name="Normal 5 3 15 3 8" xfId="43357" xr:uid="{00000000-0005-0000-0000-000058A90000}"/>
    <cellStyle name="Normal 5 3 15 4" xfId="43358" xr:uid="{00000000-0005-0000-0000-000059A90000}"/>
    <cellStyle name="Normal 5 3 15 4 2" xfId="43359" xr:uid="{00000000-0005-0000-0000-00005AA90000}"/>
    <cellStyle name="Normal 5 3 15 4 3" xfId="43360" xr:uid="{00000000-0005-0000-0000-00005BA90000}"/>
    <cellStyle name="Normal 5 3 15 4 4" xfId="43361" xr:uid="{00000000-0005-0000-0000-00005CA90000}"/>
    <cellStyle name="Normal 5 3 15 4 5" xfId="43362" xr:uid="{00000000-0005-0000-0000-00005DA90000}"/>
    <cellStyle name="Normal 5 3 15 4 6" xfId="43363" xr:uid="{00000000-0005-0000-0000-00005EA90000}"/>
    <cellStyle name="Normal 5 3 15 4 7" xfId="43364" xr:uid="{00000000-0005-0000-0000-00005FA90000}"/>
    <cellStyle name="Normal 5 3 15 4 8" xfId="43365" xr:uid="{00000000-0005-0000-0000-000060A90000}"/>
    <cellStyle name="Normal 5 3 15 5" xfId="43366" xr:uid="{00000000-0005-0000-0000-000061A90000}"/>
    <cellStyle name="Normal 5 3 15 5 2" xfId="43367" xr:uid="{00000000-0005-0000-0000-000062A90000}"/>
    <cellStyle name="Normal 5 3 15 5 3" xfId="43368" xr:uid="{00000000-0005-0000-0000-000063A90000}"/>
    <cellStyle name="Normal 5 3 15 5 4" xfId="43369" xr:uid="{00000000-0005-0000-0000-000064A90000}"/>
    <cellStyle name="Normal 5 3 15 5 5" xfId="43370" xr:uid="{00000000-0005-0000-0000-000065A90000}"/>
    <cellStyle name="Normal 5 3 15 5 6" xfId="43371" xr:uid="{00000000-0005-0000-0000-000066A90000}"/>
    <cellStyle name="Normal 5 3 15 5 7" xfId="43372" xr:uid="{00000000-0005-0000-0000-000067A90000}"/>
    <cellStyle name="Normal 5 3 15 5 8" xfId="43373" xr:uid="{00000000-0005-0000-0000-000068A90000}"/>
    <cellStyle name="Normal 5 3 15 6" xfId="43374" xr:uid="{00000000-0005-0000-0000-000069A90000}"/>
    <cellStyle name="Normal 5 3 15 7" xfId="43375" xr:uid="{00000000-0005-0000-0000-00006AA90000}"/>
    <cellStyle name="Normal 5 3 15 8" xfId="43376" xr:uid="{00000000-0005-0000-0000-00006BA90000}"/>
    <cellStyle name="Normal 5 3 15 9" xfId="43377" xr:uid="{00000000-0005-0000-0000-00006CA90000}"/>
    <cellStyle name="Normal 5 3 16" xfId="43378" xr:uid="{00000000-0005-0000-0000-00006DA90000}"/>
    <cellStyle name="Normal 5 3 16 10" xfId="43379" xr:uid="{00000000-0005-0000-0000-00006EA90000}"/>
    <cellStyle name="Normal 5 3 16 11" xfId="43380" xr:uid="{00000000-0005-0000-0000-00006FA90000}"/>
    <cellStyle name="Normal 5 3 16 12" xfId="43381" xr:uid="{00000000-0005-0000-0000-000070A90000}"/>
    <cellStyle name="Normal 5 3 16 2" xfId="43382" xr:uid="{00000000-0005-0000-0000-000071A90000}"/>
    <cellStyle name="Normal 5 3 16 2 2" xfId="43383" xr:uid="{00000000-0005-0000-0000-000072A90000}"/>
    <cellStyle name="Normal 5 3 16 2 3" xfId="43384" xr:uid="{00000000-0005-0000-0000-000073A90000}"/>
    <cellStyle name="Normal 5 3 16 2 4" xfId="43385" xr:uid="{00000000-0005-0000-0000-000074A90000}"/>
    <cellStyle name="Normal 5 3 16 2 5" xfId="43386" xr:uid="{00000000-0005-0000-0000-000075A90000}"/>
    <cellStyle name="Normal 5 3 16 2 6" xfId="43387" xr:uid="{00000000-0005-0000-0000-000076A90000}"/>
    <cellStyle name="Normal 5 3 16 2 7" xfId="43388" xr:uid="{00000000-0005-0000-0000-000077A90000}"/>
    <cellStyle name="Normal 5 3 16 2 8" xfId="43389" xr:uid="{00000000-0005-0000-0000-000078A90000}"/>
    <cellStyle name="Normal 5 3 16 3" xfId="43390" xr:uid="{00000000-0005-0000-0000-000079A90000}"/>
    <cellStyle name="Normal 5 3 16 3 2" xfId="43391" xr:uid="{00000000-0005-0000-0000-00007AA90000}"/>
    <cellStyle name="Normal 5 3 16 3 3" xfId="43392" xr:uid="{00000000-0005-0000-0000-00007BA90000}"/>
    <cellStyle name="Normal 5 3 16 3 4" xfId="43393" xr:uid="{00000000-0005-0000-0000-00007CA90000}"/>
    <cellStyle name="Normal 5 3 16 3 5" xfId="43394" xr:uid="{00000000-0005-0000-0000-00007DA90000}"/>
    <cellStyle name="Normal 5 3 16 3 6" xfId="43395" xr:uid="{00000000-0005-0000-0000-00007EA90000}"/>
    <cellStyle name="Normal 5 3 16 3 7" xfId="43396" xr:uid="{00000000-0005-0000-0000-00007FA90000}"/>
    <cellStyle name="Normal 5 3 16 3 8" xfId="43397" xr:uid="{00000000-0005-0000-0000-000080A90000}"/>
    <cellStyle name="Normal 5 3 16 4" xfId="43398" xr:uid="{00000000-0005-0000-0000-000081A90000}"/>
    <cellStyle name="Normal 5 3 16 4 2" xfId="43399" xr:uid="{00000000-0005-0000-0000-000082A90000}"/>
    <cellStyle name="Normal 5 3 16 4 3" xfId="43400" xr:uid="{00000000-0005-0000-0000-000083A90000}"/>
    <cellStyle name="Normal 5 3 16 4 4" xfId="43401" xr:uid="{00000000-0005-0000-0000-000084A90000}"/>
    <cellStyle name="Normal 5 3 16 4 5" xfId="43402" xr:uid="{00000000-0005-0000-0000-000085A90000}"/>
    <cellStyle name="Normal 5 3 16 4 6" xfId="43403" xr:uid="{00000000-0005-0000-0000-000086A90000}"/>
    <cellStyle name="Normal 5 3 16 4 7" xfId="43404" xr:uid="{00000000-0005-0000-0000-000087A90000}"/>
    <cellStyle name="Normal 5 3 16 4 8" xfId="43405" xr:uid="{00000000-0005-0000-0000-000088A90000}"/>
    <cellStyle name="Normal 5 3 16 5" xfId="43406" xr:uid="{00000000-0005-0000-0000-000089A90000}"/>
    <cellStyle name="Normal 5 3 16 5 2" xfId="43407" xr:uid="{00000000-0005-0000-0000-00008AA90000}"/>
    <cellStyle name="Normal 5 3 16 5 3" xfId="43408" xr:uid="{00000000-0005-0000-0000-00008BA90000}"/>
    <cellStyle name="Normal 5 3 16 5 4" xfId="43409" xr:uid="{00000000-0005-0000-0000-00008CA90000}"/>
    <cellStyle name="Normal 5 3 16 5 5" xfId="43410" xr:uid="{00000000-0005-0000-0000-00008DA90000}"/>
    <cellStyle name="Normal 5 3 16 5 6" xfId="43411" xr:uid="{00000000-0005-0000-0000-00008EA90000}"/>
    <cellStyle name="Normal 5 3 16 5 7" xfId="43412" xr:uid="{00000000-0005-0000-0000-00008FA90000}"/>
    <cellStyle name="Normal 5 3 16 5 8" xfId="43413" xr:uid="{00000000-0005-0000-0000-000090A90000}"/>
    <cellStyle name="Normal 5 3 16 6" xfId="43414" xr:uid="{00000000-0005-0000-0000-000091A90000}"/>
    <cellStyle name="Normal 5 3 16 7" xfId="43415" xr:uid="{00000000-0005-0000-0000-000092A90000}"/>
    <cellStyle name="Normal 5 3 16 8" xfId="43416" xr:uid="{00000000-0005-0000-0000-000093A90000}"/>
    <cellStyle name="Normal 5 3 16 9" xfId="43417" xr:uid="{00000000-0005-0000-0000-000094A90000}"/>
    <cellStyle name="Normal 5 3 17" xfId="43418" xr:uid="{00000000-0005-0000-0000-000095A90000}"/>
    <cellStyle name="Normal 5 3 17 2" xfId="43419" xr:uid="{00000000-0005-0000-0000-000096A90000}"/>
    <cellStyle name="Normal 5 3 17 3" xfId="43420" xr:uid="{00000000-0005-0000-0000-000097A90000}"/>
    <cellStyle name="Normal 5 3 17 4" xfId="43421" xr:uid="{00000000-0005-0000-0000-000098A90000}"/>
    <cellStyle name="Normal 5 3 17 5" xfId="43422" xr:uid="{00000000-0005-0000-0000-000099A90000}"/>
    <cellStyle name="Normal 5 3 17 6" xfId="43423" xr:uid="{00000000-0005-0000-0000-00009AA90000}"/>
    <cellStyle name="Normal 5 3 17 7" xfId="43424" xr:uid="{00000000-0005-0000-0000-00009BA90000}"/>
    <cellStyle name="Normal 5 3 17 8" xfId="43425" xr:uid="{00000000-0005-0000-0000-00009CA90000}"/>
    <cellStyle name="Normal 5 3 18" xfId="43426" xr:uid="{00000000-0005-0000-0000-00009DA90000}"/>
    <cellStyle name="Normal 5 3 18 2" xfId="43427" xr:uid="{00000000-0005-0000-0000-00009EA90000}"/>
    <cellStyle name="Normal 5 3 18 3" xfId="43428" xr:uid="{00000000-0005-0000-0000-00009FA90000}"/>
    <cellStyle name="Normal 5 3 18 4" xfId="43429" xr:uid="{00000000-0005-0000-0000-0000A0A90000}"/>
    <cellStyle name="Normal 5 3 18 5" xfId="43430" xr:uid="{00000000-0005-0000-0000-0000A1A90000}"/>
    <cellStyle name="Normal 5 3 18 6" xfId="43431" xr:uid="{00000000-0005-0000-0000-0000A2A90000}"/>
    <cellStyle name="Normal 5 3 18 7" xfId="43432" xr:uid="{00000000-0005-0000-0000-0000A3A90000}"/>
    <cellStyle name="Normal 5 3 18 8" xfId="43433" xr:uid="{00000000-0005-0000-0000-0000A4A90000}"/>
    <cellStyle name="Normal 5 3 19" xfId="43434" xr:uid="{00000000-0005-0000-0000-0000A5A90000}"/>
    <cellStyle name="Normal 5 3 19 2" xfId="43435" xr:uid="{00000000-0005-0000-0000-0000A6A90000}"/>
    <cellStyle name="Normal 5 3 19 3" xfId="43436" xr:uid="{00000000-0005-0000-0000-0000A7A90000}"/>
    <cellStyle name="Normal 5 3 19 4" xfId="43437" xr:uid="{00000000-0005-0000-0000-0000A8A90000}"/>
    <cellStyle name="Normal 5 3 19 5" xfId="43438" xr:uid="{00000000-0005-0000-0000-0000A9A90000}"/>
    <cellStyle name="Normal 5 3 19 6" xfId="43439" xr:uid="{00000000-0005-0000-0000-0000AAA90000}"/>
    <cellStyle name="Normal 5 3 19 7" xfId="43440" xr:uid="{00000000-0005-0000-0000-0000ABA90000}"/>
    <cellStyle name="Normal 5 3 19 8" xfId="43441" xr:uid="{00000000-0005-0000-0000-0000ACA90000}"/>
    <cellStyle name="Normal 5 3 2" xfId="43442" xr:uid="{00000000-0005-0000-0000-0000ADA90000}"/>
    <cellStyle name="Normal 5 3 2 10" xfId="43443" xr:uid="{00000000-0005-0000-0000-0000AEA90000}"/>
    <cellStyle name="Normal 5 3 2 10 10" xfId="43444" xr:uid="{00000000-0005-0000-0000-0000AFA90000}"/>
    <cellStyle name="Normal 5 3 2 10 11" xfId="43445" xr:uid="{00000000-0005-0000-0000-0000B0A90000}"/>
    <cellStyle name="Normal 5 3 2 10 12" xfId="43446" xr:uid="{00000000-0005-0000-0000-0000B1A90000}"/>
    <cellStyle name="Normal 5 3 2 10 2" xfId="43447" xr:uid="{00000000-0005-0000-0000-0000B2A90000}"/>
    <cellStyle name="Normal 5 3 2 10 2 2" xfId="43448" xr:uid="{00000000-0005-0000-0000-0000B3A90000}"/>
    <cellStyle name="Normal 5 3 2 10 2 3" xfId="43449" xr:uid="{00000000-0005-0000-0000-0000B4A90000}"/>
    <cellStyle name="Normal 5 3 2 10 2 4" xfId="43450" xr:uid="{00000000-0005-0000-0000-0000B5A90000}"/>
    <cellStyle name="Normal 5 3 2 10 2 5" xfId="43451" xr:uid="{00000000-0005-0000-0000-0000B6A90000}"/>
    <cellStyle name="Normal 5 3 2 10 2 6" xfId="43452" xr:uid="{00000000-0005-0000-0000-0000B7A90000}"/>
    <cellStyle name="Normal 5 3 2 10 2 7" xfId="43453" xr:uid="{00000000-0005-0000-0000-0000B8A90000}"/>
    <cellStyle name="Normal 5 3 2 10 2 8" xfId="43454" xr:uid="{00000000-0005-0000-0000-0000B9A90000}"/>
    <cellStyle name="Normal 5 3 2 10 3" xfId="43455" xr:uid="{00000000-0005-0000-0000-0000BAA90000}"/>
    <cellStyle name="Normal 5 3 2 10 3 2" xfId="43456" xr:uid="{00000000-0005-0000-0000-0000BBA90000}"/>
    <cellStyle name="Normal 5 3 2 10 3 3" xfId="43457" xr:uid="{00000000-0005-0000-0000-0000BCA90000}"/>
    <cellStyle name="Normal 5 3 2 10 3 4" xfId="43458" xr:uid="{00000000-0005-0000-0000-0000BDA90000}"/>
    <cellStyle name="Normal 5 3 2 10 3 5" xfId="43459" xr:uid="{00000000-0005-0000-0000-0000BEA90000}"/>
    <cellStyle name="Normal 5 3 2 10 3 6" xfId="43460" xr:uid="{00000000-0005-0000-0000-0000BFA90000}"/>
    <cellStyle name="Normal 5 3 2 10 3 7" xfId="43461" xr:uid="{00000000-0005-0000-0000-0000C0A90000}"/>
    <cellStyle name="Normal 5 3 2 10 3 8" xfId="43462" xr:uid="{00000000-0005-0000-0000-0000C1A90000}"/>
    <cellStyle name="Normal 5 3 2 10 4" xfId="43463" xr:uid="{00000000-0005-0000-0000-0000C2A90000}"/>
    <cellStyle name="Normal 5 3 2 10 4 2" xfId="43464" xr:uid="{00000000-0005-0000-0000-0000C3A90000}"/>
    <cellStyle name="Normal 5 3 2 10 4 3" xfId="43465" xr:uid="{00000000-0005-0000-0000-0000C4A90000}"/>
    <cellStyle name="Normal 5 3 2 10 4 4" xfId="43466" xr:uid="{00000000-0005-0000-0000-0000C5A90000}"/>
    <cellStyle name="Normal 5 3 2 10 4 5" xfId="43467" xr:uid="{00000000-0005-0000-0000-0000C6A90000}"/>
    <cellStyle name="Normal 5 3 2 10 4 6" xfId="43468" xr:uid="{00000000-0005-0000-0000-0000C7A90000}"/>
    <cellStyle name="Normal 5 3 2 10 4 7" xfId="43469" xr:uid="{00000000-0005-0000-0000-0000C8A90000}"/>
    <cellStyle name="Normal 5 3 2 10 4 8" xfId="43470" xr:uid="{00000000-0005-0000-0000-0000C9A90000}"/>
    <cellStyle name="Normal 5 3 2 10 5" xfId="43471" xr:uid="{00000000-0005-0000-0000-0000CAA90000}"/>
    <cellStyle name="Normal 5 3 2 10 5 2" xfId="43472" xr:uid="{00000000-0005-0000-0000-0000CBA90000}"/>
    <cellStyle name="Normal 5 3 2 10 5 3" xfId="43473" xr:uid="{00000000-0005-0000-0000-0000CCA90000}"/>
    <cellStyle name="Normal 5 3 2 10 5 4" xfId="43474" xr:uid="{00000000-0005-0000-0000-0000CDA90000}"/>
    <cellStyle name="Normal 5 3 2 10 5 5" xfId="43475" xr:uid="{00000000-0005-0000-0000-0000CEA90000}"/>
    <cellStyle name="Normal 5 3 2 10 5 6" xfId="43476" xr:uid="{00000000-0005-0000-0000-0000CFA90000}"/>
    <cellStyle name="Normal 5 3 2 10 5 7" xfId="43477" xr:uid="{00000000-0005-0000-0000-0000D0A90000}"/>
    <cellStyle name="Normal 5 3 2 10 5 8" xfId="43478" xr:uid="{00000000-0005-0000-0000-0000D1A90000}"/>
    <cellStyle name="Normal 5 3 2 10 6" xfId="43479" xr:uid="{00000000-0005-0000-0000-0000D2A90000}"/>
    <cellStyle name="Normal 5 3 2 10 7" xfId="43480" xr:uid="{00000000-0005-0000-0000-0000D3A90000}"/>
    <cellStyle name="Normal 5 3 2 10 8" xfId="43481" xr:uid="{00000000-0005-0000-0000-0000D4A90000}"/>
    <cellStyle name="Normal 5 3 2 10 9" xfId="43482" xr:uid="{00000000-0005-0000-0000-0000D5A90000}"/>
    <cellStyle name="Normal 5 3 2 11" xfId="43483" xr:uid="{00000000-0005-0000-0000-0000D6A90000}"/>
    <cellStyle name="Normal 5 3 2 11 10" xfId="43484" xr:uid="{00000000-0005-0000-0000-0000D7A90000}"/>
    <cellStyle name="Normal 5 3 2 11 11" xfId="43485" xr:uid="{00000000-0005-0000-0000-0000D8A90000}"/>
    <cellStyle name="Normal 5 3 2 11 12" xfId="43486" xr:uid="{00000000-0005-0000-0000-0000D9A90000}"/>
    <cellStyle name="Normal 5 3 2 11 2" xfId="43487" xr:uid="{00000000-0005-0000-0000-0000DAA90000}"/>
    <cellStyle name="Normal 5 3 2 11 2 2" xfId="43488" xr:uid="{00000000-0005-0000-0000-0000DBA90000}"/>
    <cellStyle name="Normal 5 3 2 11 2 3" xfId="43489" xr:uid="{00000000-0005-0000-0000-0000DCA90000}"/>
    <cellStyle name="Normal 5 3 2 11 2 4" xfId="43490" xr:uid="{00000000-0005-0000-0000-0000DDA90000}"/>
    <cellStyle name="Normal 5 3 2 11 2 5" xfId="43491" xr:uid="{00000000-0005-0000-0000-0000DEA90000}"/>
    <cellStyle name="Normal 5 3 2 11 2 6" xfId="43492" xr:uid="{00000000-0005-0000-0000-0000DFA90000}"/>
    <cellStyle name="Normal 5 3 2 11 2 7" xfId="43493" xr:uid="{00000000-0005-0000-0000-0000E0A90000}"/>
    <cellStyle name="Normal 5 3 2 11 2 8" xfId="43494" xr:uid="{00000000-0005-0000-0000-0000E1A90000}"/>
    <cellStyle name="Normal 5 3 2 11 3" xfId="43495" xr:uid="{00000000-0005-0000-0000-0000E2A90000}"/>
    <cellStyle name="Normal 5 3 2 11 3 2" xfId="43496" xr:uid="{00000000-0005-0000-0000-0000E3A90000}"/>
    <cellStyle name="Normal 5 3 2 11 3 3" xfId="43497" xr:uid="{00000000-0005-0000-0000-0000E4A90000}"/>
    <cellStyle name="Normal 5 3 2 11 3 4" xfId="43498" xr:uid="{00000000-0005-0000-0000-0000E5A90000}"/>
    <cellStyle name="Normal 5 3 2 11 3 5" xfId="43499" xr:uid="{00000000-0005-0000-0000-0000E6A90000}"/>
    <cellStyle name="Normal 5 3 2 11 3 6" xfId="43500" xr:uid="{00000000-0005-0000-0000-0000E7A90000}"/>
    <cellStyle name="Normal 5 3 2 11 3 7" xfId="43501" xr:uid="{00000000-0005-0000-0000-0000E8A90000}"/>
    <cellStyle name="Normal 5 3 2 11 3 8" xfId="43502" xr:uid="{00000000-0005-0000-0000-0000E9A90000}"/>
    <cellStyle name="Normal 5 3 2 11 4" xfId="43503" xr:uid="{00000000-0005-0000-0000-0000EAA90000}"/>
    <cellStyle name="Normal 5 3 2 11 4 2" xfId="43504" xr:uid="{00000000-0005-0000-0000-0000EBA90000}"/>
    <cellStyle name="Normal 5 3 2 11 4 3" xfId="43505" xr:uid="{00000000-0005-0000-0000-0000ECA90000}"/>
    <cellStyle name="Normal 5 3 2 11 4 4" xfId="43506" xr:uid="{00000000-0005-0000-0000-0000EDA90000}"/>
    <cellStyle name="Normal 5 3 2 11 4 5" xfId="43507" xr:uid="{00000000-0005-0000-0000-0000EEA90000}"/>
    <cellStyle name="Normal 5 3 2 11 4 6" xfId="43508" xr:uid="{00000000-0005-0000-0000-0000EFA90000}"/>
    <cellStyle name="Normal 5 3 2 11 4 7" xfId="43509" xr:uid="{00000000-0005-0000-0000-0000F0A90000}"/>
    <cellStyle name="Normal 5 3 2 11 4 8" xfId="43510" xr:uid="{00000000-0005-0000-0000-0000F1A90000}"/>
    <cellStyle name="Normal 5 3 2 11 5" xfId="43511" xr:uid="{00000000-0005-0000-0000-0000F2A90000}"/>
    <cellStyle name="Normal 5 3 2 11 5 2" xfId="43512" xr:uid="{00000000-0005-0000-0000-0000F3A90000}"/>
    <cellStyle name="Normal 5 3 2 11 5 3" xfId="43513" xr:uid="{00000000-0005-0000-0000-0000F4A90000}"/>
    <cellStyle name="Normal 5 3 2 11 5 4" xfId="43514" xr:uid="{00000000-0005-0000-0000-0000F5A90000}"/>
    <cellStyle name="Normal 5 3 2 11 5 5" xfId="43515" xr:uid="{00000000-0005-0000-0000-0000F6A90000}"/>
    <cellStyle name="Normal 5 3 2 11 5 6" xfId="43516" xr:uid="{00000000-0005-0000-0000-0000F7A90000}"/>
    <cellStyle name="Normal 5 3 2 11 5 7" xfId="43517" xr:uid="{00000000-0005-0000-0000-0000F8A90000}"/>
    <cellStyle name="Normal 5 3 2 11 5 8" xfId="43518" xr:uid="{00000000-0005-0000-0000-0000F9A90000}"/>
    <cellStyle name="Normal 5 3 2 11 6" xfId="43519" xr:uid="{00000000-0005-0000-0000-0000FAA90000}"/>
    <cellStyle name="Normal 5 3 2 11 7" xfId="43520" xr:uid="{00000000-0005-0000-0000-0000FBA90000}"/>
    <cellStyle name="Normal 5 3 2 11 8" xfId="43521" xr:uid="{00000000-0005-0000-0000-0000FCA90000}"/>
    <cellStyle name="Normal 5 3 2 11 9" xfId="43522" xr:uid="{00000000-0005-0000-0000-0000FDA90000}"/>
    <cellStyle name="Normal 5 3 2 12" xfId="43523" xr:uid="{00000000-0005-0000-0000-0000FEA90000}"/>
    <cellStyle name="Normal 5 3 2 12 10" xfId="43524" xr:uid="{00000000-0005-0000-0000-0000FFA90000}"/>
    <cellStyle name="Normal 5 3 2 12 11" xfId="43525" xr:uid="{00000000-0005-0000-0000-000000AA0000}"/>
    <cellStyle name="Normal 5 3 2 12 12" xfId="43526" xr:uid="{00000000-0005-0000-0000-000001AA0000}"/>
    <cellStyle name="Normal 5 3 2 12 2" xfId="43527" xr:uid="{00000000-0005-0000-0000-000002AA0000}"/>
    <cellStyle name="Normal 5 3 2 12 2 2" xfId="43528" xr:uid="{00000000-0005-0000-0000-000003AA0000}"/>
    <cellStyle name="Normal 5 3 2 12 2 3" xfId="43529" xr:uid="{00000000-0005-0000-0000-000004AA0000}"/>
    <cellStyle name="Normal 5 3 2 12 2 4" xfId="43530" xr:uid="{00000000-0005-0000-0000-000005AA0000}"/>
    <cellStyle name="Normal 5 3 2 12 2 5" xfId="43531" xr:uid="{00000000-0005-0000-0000-000006AA0000}"/>
    <cellStyle name="Normal 5 3 2 12 2 6" xfId="43532" xr:uid="{00000000-0005-0000-0000-000007AA0000}"/>
    <cellStyle name="Normal 5 3 2 12 2 7" xfId="43533" xr:uid="{00000000-0005-0000-0000-000008AA0000}"/>
    <cellStyle name="Normal 5 3 2 12 2 8" xfId="43534" xr:uid="{00000000-0005-0000-0000-000009AA0000}"/>
    <cellStyle name="Normal 5 3 2 12 3" xfId="43535" xr:uid="{00000000-0005-0000-0000-00000AAA0000}"/>
    <cellStyle name="Normal 5 3 2 12 3 2" xfId="43536" xr:uid="{00000000-0005-0000-0000-00000BAA0000}"/>
    <cellStyle name="Normal 5 3 2 12 3 3" xfId="43537" xr:uid="{00000000-0005-0000-0000-00000CAA0000}"/>
    <cellStyle name="Normal 5 3 2 12 3 4" xfId="43538" xr:uid="{00000000-0005-0000-0000-00000DAA0000}"/>
    <cellStyle name="Normal 5 3 2 12 3 5" xfId="43539" xr:uid="{00000000-0005-0000-0000-00000EAA0000}"/>
    <cellStyle name="Normal 5 3 2 12 3 6" xfId="43540" xr:uid="{00000000-0005-0000-0000-00000FAA0000}"/>
    <cellStyle name="Normal 5 3 2 12 3 7" xfId="43541" xr:uid="{00000000-0005-0000-0000-000010AA0000}"/>
    <cellStyle name="Normal 5 3 2 12 3 8" xfId="43542" xr:uid="{00000000-0005-0000-0000-000011AA0000}"/>
    <cellStyle name="Normal 5 3 2 12 4" xfId="43543" xr:uid="{00000000-0005-0000-0000-000012AA0000}"/>
    <cellStyle name="Normal 5 3 2 12 4 2" xfId="43544" xr:uid="{00000000-0005-0000-0000-000013AA0000}"/>
    <cellStyle name="Normal 5 3 2 12 4 3" xfId="43545" xr:uid="{00000000-0005-0000-0000-000014AA0000}"/>
    <cellStyle name="Normal 5 3 2 12 4 4" xfId="43546" xr:uid="{00000000-0005-0000-0000-000015AA0000}"/>
    <cellStyle name="Normal 5 3 2 12 4 5" xfId="43547" xr:uid="{00000000-0005-0000-0000-000016AA0000}"/>
    <cellStyle name="Normal 5 3 2 12 4 6" xfId="43548" xr:uid="{00000000-0005-0000-0000-000017AA0000}"/>
    <cellStyle name="Normal 5 3 2 12 4 7" xfId="43549" xr:uid="{00000000-0005-0000-0000-000018AA0000}"/>
    <cellStyle name="Normal 5 3 2 12 4 8" xfId="43550" xr:uid="{00000000-0005-0000-0000-000019AA0000}"/>
    <cellStyle name="Normal 5 3 2 12 5" xfId="43551" xr:uid="{00000000-0005-0000-0000-00001AAA0000}"/>
    <cellStyle name="Normal 5 3 2 12 5 2" xfId="43552" xr:uid="{00000000-0005-0000-0000-00001BAA0000}"/>
    <cellStyle name="Normal 5 3 2 12 5 3" xfId="43553" xr:uid="{00000000-0005-0000-0000-00001CAA0000}"/>
    <cellStyle name="Normal 5 3 2 12 5 4" xfId="43554" xr:uid="{00000000-0005-0000-0000-00001DAA0000}"/>
    <cellStyle name="Normal 5 3 2 12 5 5" xfId="43555" xr:uid="{00000000-0005-0000-0000-00001EAA0000}"/>
    <cellStyle name="Normal 5 3 2 12 5 6" xfId="43556" xr:uid="{00000000-0005-0000-0000-00001FAA0000}"/>
    <cellStyle name="Normal 5 3 2 12 5 7" xfId="43557" xr:uid="{00000000-0005-0000-0000-000020AA0000}"/>
    <cellStyle name="Normal 5 3 2 12 5 8" xfId="43558" xr:uid="{00000000-0005-0000-0000-000021AA0000}"/>
    <cellStyle name="Normal 5 3 2 12 6" xfId="43559" xr:uid="{00000000-0005-0000-0000-000022AA0000}"/>
    <cellStyle name="Normal 5 3 2 12 7" xfId="43560" xr:uid="{00000000-0005-0000-0000-000023AA0000}"/>
    <cellStyle name="Normal 5 3 2 12 8" xfId="43561" xr:uid="{00000000-0005-0000-0000-000024AA0000}"/>
    <cellStyle name="Normal 5 3 2 12 9" xfId="43562" xr:uid="{00000000-0005-0000-0000-000025AA0000}"/>
    <cellStyle name="Normal 5 3 2 13" xfId="43563" xr:uid="{00000000-0005-0000-0000-000026AA0000}"/>
    <cellStyle name="Normal 5 3 2 13 10" xfId="43564" xr:uid="{00000000-0005-0000-0000-000027AA0000}"/>
    <cellStyle name="Normal 5 3 2 13 11" xfId="43565" xr:uid="{00000000-0005-0000-0000-000028AA0000}"/>
    <cellStyle name="Normal 5 3 2 13 12" xfId="43566" xr:uid="{00000000-0005-0000-0000-000029AA0000}"/>
    <cellStyle name="Normal 5 3 2 13 2" xfId="43567" xr:uid="{00000000-0005-0000-0000-00002AAA0000}"/>
    <cellStyle name="Normal 5 3 2 13 2 2" xfId="43568" xr:uid="{00000000-0005-0000-0000-00002BAA0000}"/>
    <cellStyle name="Normal 5 3 2 13 2 3" xfId="43569" xr:uid="{00000000-0005-0000-0000-00002CAA0000}"/>
    <cellStyle name="Normal 5 3 2 13 2 4" xfId="43570" xr:uid="{00000000-0005-0000-0000-00002DAA0000}"/>
    <cellStyle name="Normal 5 3 2 13 2 5" xfId="43571" xr:uid="{00000000-0005-0000-0000-00002EAA0000}"/>
    <cellStyle name="Normal 5 3 2 13 2 6" xfId="43572" xr:uid="{00000000-0005-0000-0000-00002FAA0000}"/>
    <cellStyle name="Normal 5 3 2 13 2 7" xfId="43573" xr:uid="{00000000-0005-0000-0000-000030AA0000}"/>
    <cellStyle name="Normal 5 3 2 13 2 8" xfId="43574" xr:uid="{00000000-0005-0000-0000-000031AA0000}"/>
    <cellStyle name="Normal 5 3 2 13 3" xfId="43575" xr:uid="{00000000-0005-0000-0000-000032AA0000}"/>
    <cellStyle name="Normal 5 3 2 13 3 2" xfId="43576" xr:uid="{00000000-0005-0000-0000-000033AA0000}"/>
    <cellStyle name="Normal 5 3 2 13 3 3" xfId="43577" xr:uid="{00000000-0005-0000-0000-000034AA0000}"/>
    <cellStyle name="Normal 5 3 2 13 3 4" xfId="43578" xr:uid="{00000000-0005-0000-0000-000035AA0000}"/>
    <cellStyle name="Normal 5 3 2 13 3 5" xfId="43579" xr:uid="{00000000-0005-0000-0000-000036AA0000}"/>
    <cellStyle name="Normal 5 3 2 13 3 6" xfId="43580" xr:uid="{00000000-0005-0000-0000-000037AA0000}"/>
    <cellStyle name="Normal 5 3 2 13 3 7" xfId="43581" xr:uid="{00000000-0005-0000-0000-000038AA0000}"/>
    <cellStyle name="Normal 5 3 2 13 3 8" xfId="43582" xr:uid="{00000000-0005-0000-0000-000039AA0000}"/>
    <cellStyle name="Normal 5 3 2 13 4" xfId="43583" xr:uid="{00000000-0005-0000-0000-00003AAA0000}"/>
    <cellStyle name="Normal 5 3 2 13 4 2" xfId="43584" xr:uid="{00000000-0005-0000-0000-00003BAA0000}"/>
    <cellStyle name="Normal 5 3 2 13 4 3" xfId="43585" xr:uid="{00000000-0005-0000-0000-00003CAA0000}"/>
    <cellStyle name="Normal 5 3 2 13 4 4" xfId="43586" xr:uid="{00000000-0005-0000-0000-00003DAA0000}"/>
    <cellStyle name="Normal 5 3 2 13 4 5" xfId="43587" xr:uid="{00000000-0005-0000-0000-00003EAA0000}"/>
    <cellStyle name="Normal 5 3 2 13 4 6" xfId="43588" xr:uid="{00000000-0005-0000-0000-00003FAA0000}"/>
    <cellStyle name="Normal 5 3 2 13 4 7" xfId="43589" xr:uid="{00000000-0005-0000-0000-000040AA0000}"/>
    <cellStyle name="Normal 5 3 2 13 4 8" xfId="43590" xr:uid="{00000000-0005-0000-0000-000041AA0000}"/>
    <cellStyle name="Normal 5 3 2 13 5" xfId="43591" xr:uid="{00000000-0005-0000-0000-000042AA0000}"/>
    <cellStyle name="Normal 5 3 2 13 5 2" xfId="43592" xr:uid="{00000000-0005-0000-0000-000043AA0000}"/>
    <cellStyle name="Normal 5 3 2 13 5 3" xfId="43593" xr:uid="{00000000-0005-0000-0000-000044AA0000}"/>
    <cellStyle name="Normal 5 3 2 13 5 4" xfId="43594" xr:uid="{00000000-0005-0000-0000-000045AA0000}"/>
    <cellStyle name="Normal 5 3 2 13 5 5" xfId="43595" xr:uid="{00000000-0005-0000-0000-000046AA0000}"/>
    <cellStyle name="Normal 5 3 2 13 5 6" xfId="43596" xr:uid="{00000000-0005-0000-0000-000047AA0000}"/>
    <cellStyle name="Normal 5 3 2 13 5 7" xfId="43597" xr:uid="{00000000-0005-0000-0000-000048AA0000}"/>
    <cellStyle name="Normal 5 3 2 13 5 8" xfId="43598" xr:uid="{00000000-0005-0000-0000-000049AA0000}"/>
    <cellStyle name="Normal 5 3 2 13 6" xfId="43599" xr:uid="{00000000-0005-0000-0000-00004AAA0000}"/>
    <cellStyle name="Normal 5 3 2 13 7" xfId="43600" xr:uid="{00000000-0005-0000-0000-00004BAA0000}"/>
    <cellStyle name="Normal 5 3 2 13 8" xfId="43601" xr:uid="{00000000-0005-0000-0000-00004CAA0000}"/>
    <cellStyle name="Normal 5 3 2 13 9" xfId="43602" xr:uid="{00000000-0005-0000-0000-00004DAA0000}"/>
    <cellStyle name="Normal 5 3 2 14" xfId="43603" xr:uid="{00000000-0005-0000-0000-00004EAA0000}"/>
    <cellStyle name="Normal 5 3 2 14 2" xfId="43604" xr:uid="{00000000-0005-0000-0000-00004FAA0000}"/>
    <cellStyle name="Normal 5 3 2 14 3" xfId="43605" xr:uid="{00000000-0005-0000-0000-000050AA0000}"/>
    <cellStyle name="Normal 5 3 2 14 4" xfId="43606" xr:uid="{00000000-0005-0000-0000-000051AA0000}"/>
    <cellStyle name="Normal 5 3 2 14 5" xfId="43607" xr:uid="{00000000-0005-0000-0000-000052AA0000}"/>
    <cellStyle name="Normal 5 3 2 14 6" xfId="43608" xr:uid="{00000000-0005-0000-0000-000053AA0000}"/>
    <cellStyle name="Normal 5 3 2 14 7" xfId="43609" xr:uid="{00000000-0005-0000-0000-000054AA0000}"/>
    <cellStyle name="Normal 5 3 2 14 8" xfId="43610" xr:uid="{00000000-0005-0000-0000-000055AA0000}"/>
    <cellStyle name="Normal 5 3 2 15" xfId="43611" xr:uid="{00000000-0005-0000-0000-000056AA0000}"/>
    <cellStyle name="Normal 5 3 2 15 2" xfId="43612" xr:uid="{00000000-0005-0000-0000-000057AA0000}"/>
    <cellStyle name="Normal 5 3 2 15 3" xfId="43613" xr:uid="{00000000-0005-0000-0000-000058AA0000}"/>
    <cellStyle name="Normal 5 3 2 15 4" xfId="43614" xr:uid="{00000000-0005-0000-0000-000059AA0000}"/>
    <cellStyle name="Normal 5 3 2 15 5" xfId="43615" xr:uid="{00000000-0005-0000-0000-00005AAA0000}"/>
    <cellStyle name="Normal 5 3 2 15 6" xfId="43616" xr:uid="{00000000-0005-0000-0000-00005BAA0000}"/>
    <cellStyle name="Normal 5 3 2 15 7" xfId="43617" xr:uid="{00000000-0005-0000-0000-00005CAA0000}"/>
    <cellStyle name="Normal 5 3 2 15 8" xfId="43618" xr:uid="{00000000-0005-0000-0000-00005DAA0000}"/>
    <cellStyle name="Normal 5 3 2 16" xfId="43619" xr:uid="{00000000-0005-0000-0000-00005EAA0000}"/>
    <cellStyle name="Normal 5 3 2 16 2" xfId="43620" xr:uid="{00000000-0005-0000-0000-00005FAA0000}"/>
    <cellStyle name="Normal 5 3 2 16 3" xfId="43621" xr:uid="{00000000-0005-0000-0000-000060AA0000}"/>
    <cellStyle name="Normal 5 3 2 16 4" xfId="43622" xr:uid="{00000000-0005-0000-0000-000061AA0000}"/>
    <cellStyle name="Normal 5 3 2 16 5" xfId="43623" xr:uid="{00000000-0005-0000-0000-000062AA0000}"/>
    <cellStyle name="Normal 5 3 2 16 6" xfId="43624" xr:uid="{00000000-0005-0000-0000-000063AA0000}"/>
    <cellStyle name="Normal 5 3 2 16 7" xfId="43625" xr:uid="{00000000-0005-0000-0000-000064AA0000}"/>
    <cellStyle name="Normal 5 3 2 16 8" xfId="43626" xr:uid="{00000000-0005-0000-0000-000065AA0000}"/>
    <cellStyle name="Normal 5 3 2 17" xfId="43627" xr:uid="{00000000-0005-0000-0000-000066AA0000}"/>
    <cellStyle name="Normal 5 3 2 17 2" xfId="43628" xr:uid="{00000000-0005-0000-0000-000067AA0000}"/>
    <cellStyle name="Normal 5 3 2 17 3" xfId="43629" xr:uid="{00000000-0005-0000-0000-000068AA0000}"/>
    <cellStyle name="Normal 5 3 2 17 4" xfId="43630" xr:uid="{00000000-0005-0000-0000-000069AA0000}"/>
    <cellStyle name="Normal 5 3 2 17 5" xfId="43631" xr:uid="{00000000-0005-0000-0000-00006AAA0000}"/>
    <cellStyle name="Normal 5 3 2 17 6" xfId="43632" xr:uid="{00000000-0005-0000-0000-00006BAA0000}"/>
    <cellStyle name="Normal 5 3 2 17 7" xfId="43633" xr:uid="{00000000-0005-0000-0000-00006CAA0000}"/>
    <cellStyle name="Normal 5 3 2 17 8" xfId="43634" xr:uid="{00000000-0005-0000-0000-00006DAA0000}"/>
    <cellStyle name="Normal 5 3 2 18" xfId="43635" xr:uid="{00000000-0005-0000-0000-00006EAA0000}"/>
    <cellStyle name="Normal 5 3 2 19" xfId="43636" xr:uid="{00000000-0005-0000-0000-00006FAA0000}"/>
    <cellStyle name="Normal 5 3 2 2" xfId="43637" xr:uid="{00000000-0005-0000-0000-000070AA0000}"/>
    <cellStyle name="Normal 5 3 2 2 10" xfId="43638" xr:uid="{00000000-0005-0000-0000-000071AA0000}"/>
    <cellStyle name="Normal 5 3 2 2 11" xfId="43639" xr:uid="{00000000-0005-0000-0000-000072AA0000}"/>
    <cellStyle name="Normal 5 3 2 2 12" xfId="43640" xr:uid="{00000000-0005-0000-0000-000073AA0000}"/>
    <cellStyle name="Normal 5 3 2 2 2" xfId="43641" xr:uid="{00000000-0005-0000-0000-000074AA0000}"/>
    <cellStyle name="Normal 5 3 2 2 2 2" xfId="43642" xr:uid="{00000000-0005-0000-0000-000075AA0000}"/>
    <cellStyle name="Normal 5 3 2 2 2 3" xfId="43643" xr:uid="{00000000-0005-0000-0000-000076AA0000}"/>
    <cellStyle name="Normal 5 3 2 2 2 4" xfId="43644" xr:uid="{00000000-0005-0000-0000-000077AA0000}"/>
    <cellStyle name="Normal 5 3 2 2 2 5" xfId="43645" xr:uid="{00000000-0005-0000-0000-000078AA0000}"/>
    <cellStyle name="Normal 5 3 2 2 2 6" xfId="43646" xr:uid="{00000000-0005-0000-0000-000079AA0000}"/>
    <cellStyle name="Normal 5 3 2 2 2 7" xfId="43647" xr:uid="{00000000-0005-0000-0000-00007AAA0000}"/>
    <cellStyle name="Normal 5 3 2 2 2 8" xfId="43648" xr:uid="{00000000-0005-0000-0000-00007BAA0000}"/>
    <cellStyle name="Normal 5 3 2 2 3" xfId="43649" xr:uid="{00000000-0005-0000-0000-00007CAA0000}"/>
    <cellStyle name="Normal 5 3 2 2 3 2" xfId="43650" xr:uid="{00000000-0005-0000-0000-00007DAA0000}"/>
    <cellStyle name="Normal 5 3 2 2 3 3" xfId="43651" xr:uid="{00000000-0005-0000-0000-00007EAA0000}"/>
    <cellStyle name="Normal 5 3 2 2 3 4" xfId="43652" xr:uid="{00000000-0005-0000-0000-00007FAA0000}"/>
    <cellStyle name="Normal 5 3 2 2 3 5" xfId="43653" xr:uid="{00000000-0005-0000-0000-000080AA0000}"/>
    <cellStyle name="Normal 5 3 2 2 3 6" xfId="43654" xr:uid="{00000000-0005-0000-0000-000081AA0000}"/>
    <cellStyle name="Normal 5 3 2 2 3 7" xfId="43655" xr:uid="{00000000-0005-0000-0000-000082AA0000}"/>
    <cellStyle name="Normal 5 3 2 2 3 8" xfId="43656" xr:uid="{00000000-0005-0000-0000-000083AA0000}"/>
    <cellStyle name="Normal 5 3 2 2 4" xfId="43657" xr:uid="{00000000-0005-0000-0000-000084AA0000}"/>
    <cellStyle name="Normal 5 3 2 2 4 2" xfId="43658" xr:uid="{00000000-0005-0000-0000-000085AA0000}"/>
    <cellStyle name="Normal 5 3 2 2 4 3" xfId="43659" xr:uid="{00000000-0005-0000-0000-000086AA0000}"/>
    <cellStyle name="Normal 5 3 2 2 4 4" xfId="43660" xr:uid="{00000000-0005-0000-0000-000087AA0000}"/>
    <cellStyle name="Normal 5 3 2 2 4 5" xfId="43661" xr:uid="{00000000-0005-0000-0000-000088AA0000}"/>
    <cellStyle name="Normal 5 3 2 2 4 6" xfId="43662" xr:uid="{00000000-0005-0000-0000-000089AA0000}"/>
    <cellStyle name="Normal 5 3 2 2 4 7" xfId="43663" xr:uid="{00000000-0005-0000-0000-00008AAA0000}"/>
    <cellStyle name="Normal 5 3 2 2 4 8" xfId="43664" xr:uid="{00000000-0005-0000-0000-00008BAA0000}"/>
    <cellStyle name="Normal 5 3 2 2 5" xfId="43665" xr:uid="{00000000-0005-0000-0000-00008CAA0000}"/>
    <cellStyle name="Normal 5 3 2 2 5 2" xfId="43666" xr:uid="{00000000-0005-0000-0000-00008DAA0000}"/>
    <cellStyle name="Normal 5 3 2 2 5 3" xfId="43667" xr:uid="{00000000-0005-0000-0000-00008EAA0000}"/>
    <cellStyle name="Normal 5 3 2 2 5 4" xfId="43668" xr:uid="{00000000-0005-0000-0000-00008FAA0000}"/>
    <cellStyle name="Normal 5 3 2 2 5 5" xfId="43669" xr:uid="{00000000-0005-0000-0000-000090AA0000}"/>
    <cellStyle name="Normal 5 3 2 2 5 6" xfId="43670" xr:uid="{00000000-0005-0000-0000-000091AA0000}"/>
    <cellStyle name="Normal 5 3 2 2 5 7" xfId="43671" xr:uid="{00000000-0005-0000-0000-000092AA0000}"/>
    <cellStyle name="Normal 5 3 2 2 5 8" xfId="43672" xr:uid="{00000000-0005-0000-0000-000093AA0000}"/>
    <cellStyle name="Normal 5 3 2 2 6" xfId="43673" xr:uid="{00000000-0005-0000-0000-000094AA0000}"/>
    <cellStyle name="Normal 5 3 2 2 7" xfId="43674" xr:uid="{00000000-0005-0000-0000-000095AA0000}"/>
    <cellStyle name="Normal 5 3 2 2 8" xfId="43675" xr:uid="{00000000-0005-0000-0000-000096AA0000}"/>
    <cellStyle name="Normal 5 3 2 2 9" xfId="43676" xr:uid="{00000000-0005-0000-0000-000097AA0000}"/>
    <cellStyle name="Normal 5 3 2 20" xfId="43677" xr:uid="{00000000-0005-0000-0000-000098AA0000}"/>
    <cellStyle name="Normal 5 3 2 21" xfId="43678" xr:uid="{00000000-0005-0000-0000-000099AA0000}"/>
    <cellStyle name="Normal 5 3 2 22" xfId="43679" xr:uid="{00000000-0005-0000-0000-00009AAA0000}"/>
    <cellStyle name="Normal 5 3 2 23" xfId="43680" xr:uid="{00000000-0005-0000-0000-00009BAA0000}"/>
    <cellStyle name="Normal 5 3 2 24" xfId="43681" xr:uid="{00000000-0005-0000-0000-00009CAA0000}"/>
    <cellStyle name="Normal 5 3 2 3" xfId="43682" xr:uid="{00000000-0005-0000-0000-00009DAA0000}"/>
    <cellStyle name="Normal 5 3 2 3 10" xfId="43683" xr:uid="{00000000-0005-0000-0000-00009EAA0000}"/>
    <cellStyle name="Normal 5 3 2 3 11" xfId="43684" xr:uid="{00000000-0005-0000-0000-00009FAA0000}"/>
    <cellStyle name="Normal 5 3 2 3 12" xfId="43685" xr:uid="{00000000-0005-0000-0000-0000A0AA0000}"/>
    <cellStyle name="Normal 5 3 2 3 2" xfId="43686" xr:uid="{00000000-0005-0000-0000-0000A1AA0000}"/>
    <cellStyle name="Normal 5 3 2 3 2 2" xfId="43687" xr:uid="{00000000-0005-0000-0000-0000A2AA0000}"/>
    <cellStyle name="Normal 5 3 2 3 2 3" xfId="43688" xr:uid="{00000000-0005-0000-0000-0000A3AA0000}"/>
    <cellStyle name="Normal 5 3 2 3 2 4" xfId="43689" xr:uid="{00000000-0005-0000-0000-0000A4AA0000}"/>
    <cellStyle name="Normal 5 3 2 3 2 5" xfId="43690" xr:uid="{00000000-0005-0000-0000-0000A5AA0000}"/>
    <cellStyle name="Normal 5 3 2 3 2 6" xfId="43691" xr:uid="{00000000-0005-0000-0000-0000A6AA0000}"/>
    <cellStyle name="Normal 5 3 2 3 2 7" xfId="43692" xr:uid="{00000000-0005-0000-0000-0000A7AA0000}"/>
    <cellStyle name="Normal 5 3 2 3 2 8" xfId="43693" xr:uid="{00000000-0005-0000-0000-0000A8AA0000}"/>
    <cellStyle name="Normal 5 3 2 3 3" xfId="43694" xr:uid="{00000000-0005-0000-0000-0000A9AA0000}"/>
    <cellStyle name="Normal 5 3 2 3 3 2" xfId="43695" xr:uid="{00000000-0005-0000-0000-0000AAAA0000}"/>
    <cellStyle name="Normal 5 3 2 3 3 3" xfId="43696" xr:uid="{00000000-0005-0000-0000-0000ABAA0000}"/>
    <cellStyle name="Normal 5 3 2 3 3 4" xfId="43697" xr:uid="{00000000-0005-0000-0000-0000ACAA0000}"/>
    <cellStyle name="Normal 5 3 2 3 3 5" xfId="43698" xr:uid="{00000000-0005-0000-0000-0000ADAA0000}"/>
    <cellStyle name="Normal 5 3 2 3 3 6" xfId="43699" xr:uid="{00000000-0005-0000-0000-0000AEAA0000}"/>
    <cellStyle name="Normal 5 3 2 3 3 7" xfId="43700" xr:uid="{00000000-0005-0000-0000-0000AFAA0000}"/>
    <cellStyle name="Normal 5 3 2 3 3 8" xfId="43701" xr:uid="{00000000-0005-0000-0000-0000B0AA0000}"/>
    <cellStyle name="Normal 5 3 2 3 4" xfId="43702" xr:uid="{00000000-0005-0000-0000-0000B1AA0000}"/>
    <cellStyle name="Normal 5 3 2 3 4 2" xfId="43703" xr:uid="{00000000-0005-0000-0000-0000B2AA0000}"/>
    <cellStyle name="Normal 5 3 2 3 4 3" xfId="43704" xr:uid="{00000000-0005-0000-0000-0000B3AA0000}"/>
    <cellStyle name="Normal 5 3 2 3 4 4" xfId="43705" xr:uid="{00000000-0005-0000-0000-0000B4AA0000}"/>
    <cellStyle name="Normal 5 3 2 3 4 5" xfId="43706" xr:uid="{00000000-0005-0000-0000-0000B5AA0000}"/>
    <cellStyle name="Normal 5 3 2 3 4 6" xfId="43707" xr:uid="{00000000-0005-0000-0000-0000B6AA0000}"/>
    <cellStyle name="Normal 5 3 2 3 4 7" xfId="43708" xr:uid="{00000000-0005-0000-0000-0000B7AA0000}"/>
    <cellStyle name="Normal 5 3 2 3 4 8" xfId="43709" xr:uid="{00000000-0005-0000-0000-0000B8AA0000}"/>
    <cellStyle name="Normal 5 3 2 3 5" xfId="43710" xr:uid="{00000000-0005-0000-0000-0000B9AA0000}"/>
    <cellStyle name="Normal 5 3 2 3 5 2" xfId="43711" xr:uid="{00000000-0005-0000-0000-0000BAAA0000}"/>
    <cellStyle name="Normal 5 3 2 3 5 3" xfId="43712" xr:uid="{00000000-0005-0000-0000-0000BBAA0000}"/>
    <cellStyle name="Normal 5 3 2 3 5 4" xfId="43713" xr:uid="{00000000-0005-0000-0000-0000BCAA0000}"/>
    <cellStyle name="Normal 5 3 2 3 5 5" xfId="43714" xr:uid="{00000000-0005-0000-0000-0000BDAA0000}"/>
    <cellStyle name="Normal 5 3 2 3 5 6" xfId="43715" xr:uid="{00000000-0005-0000-0000-0000BEAA0000}"/>
    <cellStyle name="Normal 5 3 2 3 5 7" xfId="43716" xr:uid="{00000000-0005-0000-0000-0000BFAA0000}"/>
    <cellStyle name="Normal 5 3 2 3 5 8" xfId="43717" xr:uid="{00000000-0005-0000-0000-0000C0AA0000}"/>
    <cellStyle name="Normal 5 3 2 3 6" xfId="43718" xr:uid="{00000000-0005-0000-0000-0000C1AA0000}"/>
    <cellStyle name="Normal 5 3 2 3 7" xfId="43719" xr:uid="{00000000-0005-0000-0000-0000C2AA0000}"/>
    <cellStyle name="Normal 5 3 2 3 8" xfId="43720" xr:uid="{00000000-0005-0000-0000-0000C3AA0000}"/>
    <cellStyle name="Normal 5 3 2 3 9" xfId="43721" xr:uid="{00000000-0005-0000-0000-0000C4AA0000}"/>
    <cellStyle name="Normal 5 3 2 4" xfId="43722" xr:uid="{00000000-0005-0000-0000-0000C5AA0000}"/>
    <cellStyle name="Normal 5 3 2 4 10" xfId="43723" xr:uid="{00000000-0005-0000-0000-0000C6AA0000}"/>
    <cellStyle name="Normal 5 3 2 4 11" xfId="43724" xr:uid="{00000000-0005-0000-0000-0000C7AA0000}"/>
    <cellStyle name="Normal 5 3 2 4 12" xfId="43725" xr:uid="{00000000-0005-0000-0000-0000C8AA0000}"/>
    <cellStyle name="Normal 5 3 2 4 2" xfId="43726" xr:uid="{00000000-0005-0000-0000-0000C9AA0000}"/>
    <cellStyle name="Normal 5 3 2 4 2 2" xfId="43727" xr:uid="{00000000-0005-0000-0000-0000CAAA0000}"/>
    <cellStyle name="Normal 5 3 2 4 2 3" xfId="43728" xr:uid="{00000000-0005-0000-0000-0000CBAA0000}"/>
    <cellStyle name="Normal 5 3 2 4 2 4" xfId="43729" xr:uid="{00000000-0005-0000-0000-0000CCAA0000}"/>
    <cellStyle name="Normal 5 3 2 4 2 5" xfId="43730" xr:uid="{00000000-0005-0000-0000-0000CDAA0000}"/>
    <cellStyle name="Normal 5 3 2 4 2 6" xfId="43731" xr:uid="{00000000-0005-0000-0000-0000CEAA0000}"/>
    <cellStyle name="Normal 5 3 2 4 2 7" xfId="43732" xr:uid="{00000000-0005-0000-0000-0000CFAA0000}"/>
    <cellStyle name="Normal 5 3 2 4 2 8" xfId="43733" xr:uid="{00000000-0005-0000-0000-0000D0AA0000}"/>
    <cellStyle name="Normal 5 3 2 4 3" xfId="43734" xr:uid="{00000000-0005-0000-0000-0000D1AA0000}"/>
    <cellStyle name="Normal 5 3 2 4 3 2" xfId="43735" xr:uid="{00000000-0005-0000-0000-0000D2AA0000}"/>
    <cellStyle name="Normal 5 3 2 4 3 3" xfId="43736" xr:uid="{00000000-0005-0000-0000-0000D3AA0000}"/>
    <cellStyle name="Normal 5 3 2 4 3 4" xfId="43737" xr:uid="{00000000-0005-0000-0000-0000D4AA0000}"/>
    <cellStyle name="Normal 5 3 2 4 3 5" xfId="43738" xr:uid="{00000000-0005-0000-0000-0000D5AA0000}"/>
    <cellStyle name="Normal 5 3 2 4 3 6" xfId="43739" xr:uid="{00000000-0005-0000-0000-0000D6AA0000}"/>
    <cellStyle name="Normal 5 3 2 4 3 7" xfId="43740" xr:uid="{00000000-0005-0000-0000-0000D7AA0000}"/>
    <cellStyle name="Normal 5 3 2 4 3 8" xfId="43741" xr:uid="{00000000-0005-0000-0000-0000D8AA0000}"/>
    <cellStyle name="Normal 5 3 2 4 4" xfId="43742" xr:uid="{00000000-0005-0000-0000-0000D9AA0000}"/>
    <cellStyle name="Normal 5 3 2 4 4 2" xfId="43743" xr:uid="{00000000-0005-0000-0000-0000DAAA0000}"/>
    <cellStyle name="Normal 5 3 2 4 4 3" xfId="43744" xr:uid="{00000000-0005-0000-0000-0000DBAA0000}"/>
    <cellStyle name="Normal 5 3 2 4 4 4" xfId="43745" xr:uid="{00000000-0005-0000-0000-0000DCAA0000}"/>
    <cellStyle name="Normal 5 3 2 4 4 5" xfId="43746" xr:uid="{00000000-0005-0000-0000-0000DDAA0000}"/>
    <cellStyle name="Normal 5 3 2 4 4 6" xfId="43747" xr:uid="{00000000-0005-0000-0000-0000DEAA0000}"/>
    <cellStyle name="Normal 5 3 2 4 4 7" xfId="43748" xr:uid="{00000000-0005-0000-0000-0000DFAA0000}"/>
    <cellStyle name="Normal 5 3 2 4 4 8" xfId="43749" xr:uid="{00000000-0005-0000-0000-0000E0AA0000}"/>
    <cellStyle name="Normal 5 3 2 4 5" xfId="43750" xr:uid="{00000000-0005-0000-0000-0000E1AA0000}"/>
    <cellStyle name="Normal 5 3 2 4 5 2" xfId="43751" xr:uid="{00000000-0005-0000-0000-0000E2AA0000}"/>
    <cellStyle name="Normal 5 3 2 4 5 3" xfId="43752" xr:uid="{00000000-0005-0000-0000-0000E3AA0000}"/>
    <cellStyle name="Normal 5 3 2 4 5 4" xfId="43753" xr:uid="{00000000-0005-0000-0000-0000E4AA0000}"/>
    <cellStyle name="Normal 5 3 2 4 5 5" xfId="43754" xr:uid="{00000000-0005-0000-0000-0000E5AA0000}"/>
    <cellStyle name="Normal 5 3 2 4 5 6" xfId="43755" xr:uid="{00000000-0005-0000-0000-0000E6AA0000}"/>
    <cellStyle name="Normal 5 3 2 4 5 7" xfId="43756" xr:uid="{00000000-0005-0000-0000-0000E7AA0000}"/>
    <cellStyle name="Normal 5 3 2 4 5 8" xfId="43757" xr:uid="{00000000-0005-0000-0000-0000E8AA0000}"/>
    <cellStyle name="Normal 5 3 2 4 6" xfId="43758" xr:uid="{00000000-0005-0000-0000-0000E9AA0000}"/>
    <cellStyle name="Normal 5 3 2 4 7" xfId="43759" xr:uid="{00000000-0005-0000-0000-0000EAAA0000}"/>
    <cellStyle name="Normal 5 3 2 4 8" xfId="43760" xr:uid="{00000000-0005-0000-0000-0000EBAA0000}"/>
    <cellStyle name="Normal 5 3 2 4 9" xfId="43761" xr:uid="{00000000-0005-0000-0000-0000ECAA0000}"/>
    <cellStyle name="Normal 5 3 2 5" xfId="43762" xr:uid="{00000000-0005-0000-0000-0000EDAA0000}"/>
    <cellStyle name="Normal 5 3 2 5 10" xfId="43763" xr:uid="{00000000-0005-0000-0000-0000EEAA0000}"/>
    <cellStyle name="Normal 5 3 2 5 11" xfId="43764" xr:uid="{00000000-0005-0000-0000-0000EFAA0000}"/>
    <cellStyle name="Normal 5 3 2 5 12" xfId="43765" xr:uid="{00000000-0005-0000-0000-0000F0AA0000}"/>
    <cellStyle name="Normal 5 3 2 5 2" xfId="43766" xr:uid="{00000000-0005-0000-0000-0000F1AA0000}"/>
    <cellStyle name="Normal 5 3 2 5 2 2" xfId="43767" xr:uid="{00000000-0005-0000-0000-0000F2AA0000}"/>
    <cellStyle name="Normal 5 3 2 5 2 3" xfId="43768" xr:uid="{00000000-0005-0000-0000-0000F3AA0000}"/>
    <cellStyle name="Normal 5 3 2 5 2 4" xfId="43769" xr:uid="{00000000-0005-0000-0000-0000F4AA0000}"/>
    <cellStyle name="Normal 5 3 2 5 2 5" xfId="43770" xr:uid="{00000000-0005-0000-0000-0000F5AA0000}"/>
    <cellStyle name="Normal 5 3 2 5 2 6" xfId="43771" xr:uid="{00000000-0005-0000-0000-0000F6AA0000}"/>
    <cellStyle name="Normal 5 3 2 5 2 7" xfId="43772" xr:uid="{00000000-0005-0000-0000-0000F7AA0000}"/>
    <cellStyle name="Normal 5 3 2 5 2 8" xfId="43773" xr:uid="{00000000-0005-0000-0000-0000F8AA0000}"/>
    <cellStyle name="Normal 5 3 2 5 3" xfId="43774" xr:uid="{00000000-0005-0000-0000-0000F9AA0000}"/>
    <cellStyle name="Normal 5 3 2 5 3 2" xfId="43775" xr:uid="{00000000-0005-0000-0000-0000FAAA0000}"/>
    <cellStyle name="Normal 5 3 2 5 3 3" xfId="43776" xr:uid="{00000000-0005-0000-0000-0000FBAA0000}"/>
    <cellStyle name="Normal 5 3 2 5 3 4" xfId="43777" xr:uid="{00000000-0005-0000-0000-0000FCAA0000}"/>
    <cellStyle name="Normal 5 3 2 5 3 5" xfId="43778" xr:uid="{00000000-0005-0000-0000-0000FDAA0000}"/>
    <cellStyle name="Normal 5 3 2 5 3 6" xfId="43779" xr:uid="{00000000-0005-0000-0000-0000FEAA0000}"/>
    <cellStyle name="Normal 5 3 2 5 3 7" xfId="43780" xr:uid="{00000000-0005-0000-0000-0000FFAA0000}"/>
    <cellStyle name="Normal 5 3 2 5 3 8" xfId="43781" xr:uid="{00000000-0005-0000-0000-000000AB0000}"/>
    <cellStyle name="Normal 5 3 2 5 4" xfId="43782" xr:uid="{00000000-0005-0000-0000-000001AB0000}"/>
    <cellStyle name="Normal 5 3 2 5 4 2" xfId="43783" xr:uid="{00000000-0005-0000-0000-000002AB0000}"/>
    <cellStyle name="Normal 5 3 2 5 4 3" xfId="43784" xr:uid="{00000000-0005-0000-0000-000003AB0000}"/>
    <cellStyle name="Normal 5 3 2 5 4 4" xfId="43785" xr:uid="{00000000-0005-0000-0000-000004AB0000}"/>
    <cellStyle name="Normal 5 3 2 5 4 5" xfId="43786" xr:uid="{00000000-0005-0000-0000-000005AB0000}"/>
    <cellStyle name="Normal 5 3 2 5 4 6" xfId="43787" xr:uid="{00000000-0005-0000-0000-000006AB0000}"/>
    <cellStyle name="Normal 5 3 2 5 4 7" xfId="43788" xr:uid="{00000000-0005-0000-0000-000007AB0000}"/>
    <cellStyle name="Normal 5 3 2 5 4 8" xfId="43789" xr:uid="{00000000-0005-0000-0000-000008AB0000}"/>
    <cellStyle name="Normal 5 3 2 5 5" xfId="43790" xr:uid="{00000000-0005-0000-0000-000009AB0000}"/>
    <cellStyle name="Normal 5 3 2 5 5 2" xfId="43791" xr:uid="{00000000-0005-0000-0000-00000AAB0000}"/>
    <cellStyle name="Normal 5 3 2 5 5 3" xfId="43792" xr:uid="{00000000-0005-0000-0000-00000BAB0000}"/>
    <cellStyle name="Normal 5 3 2 5 5 4" xfId="43793" xr:uid="{00000000-0005-0000-0000-00000CAB0000}"/>
    <cellStyle name="Normal 5 3 2 5 5 5" xfId="43794" xr:uid="{00000000-0005-0000-0000-00000DAB0000}"/>
    <cellStyle name="Normal 5 3 2 5 5 6" xfId="43795" xr:uid="{00000000-0005-0000-0000-00000EAB0000}"/>
    <cellStyle name="Normal 5 3 2 5 5 7" xfId="43796" xr:uid="{00000000-0005-0000-0000-00000FAB0000}"/>
    <cellStyle name="Normal 5 3 2 5 5 8" xfId="43797" xr:uid="{00000000-0005-0000-0000-000010AB0000}"/>
    <cellStyle name="Normal 5 3 2 5 6" xfId="43798" xr:uid="{00000000-0005-0000-0000-000011AB0000}"/>
    <cellStyle name="Normal 5 3 2 5 7" xfId="43799" xr:uid="{00000000-0005-0000-0000-000012AB0000}"/>
    <cellStyle name="Normal 5 3 2 5 8" xfId="43800" xr:uid="{00000000-0005-0000-0000-000013AB0000}"/>
    <cellStyle name="Normal 5 3 2 5 9" xfId="43801" xr:uid="{00000000-0005-0000-0000-000014AB0000}"/>
    <cellStyle name="Normal 5 3 2 6" xfId="43802" xr:uid="{00000000-0005-0000-0000-000015AB0000}"/>
    <cellStyle name="Normal 5 3 2 6 10" xfId="43803" xr:uid="{00000000-0005-0000-0000-000016AB0000}"/>
    <cellStyle name="Normal 5 3 2 6 11" xfId="43804" xr:uid="{00000000-0005-0000-0000-000017AB0000}"/>
    <cellStyle name="Normal 5 3 2 6 12" xfId="43805" xr:uid="{00000000-0005-0000-0000-000018AB0000}"/>
    <cellStyle name="Normal 5 3 2 6 2" xfId="43806" xr:uid="{00000000-0005-0000-0000-000019AB0000}"/>
    <cellStyle name="Normal 5 3 2 6 2 2" xfId="43807" xr:uid="{00000000-0005-0000-0000-00001AAB0000}"/>
    <cellStyle name="Normal 5 3 2 6 2 3" xfId="43808" xr:uid="{00000000-0005-0000-0000-00001BAB0000}"/>
    <cellStyle name="Normal 5 3 2 6 2 4" xfId="43809" xr:uid="{00000000-0005-0000-0000-00001CAB0000}"/>
    <cellStyle name="Normal 5 3 2 6 2 5" xfId="43810" xr:uid="{00000000-0005-0000-0000-00001DAB0000}"/>
    <cellStyle name="Normal 5 3 2 6 2 6" xfId="43811" xr:uid="{00000000-0005-0000-0000-00001EAB0000}"/>
    <cellStyle name="Normal 5 3 2 6 2 7" xfId="43812" xr:uid="{00000000-0005-0000-0000-00001FAB0000}"/>
    <cellStyle name="Normal 5 3 2 6 2 8" xfId="43813" xr:uid="{00000000-0005-0000-0000-000020AB0000}"/>
    <cellStyle name="Normal 5 3 2 6 3" xfId="43814" xr:uid="{00000000-0005-0000-0000-000021AB0000}"/>
    <cellStyle name="Normal 5 3 2 6 3 2" xfId="43815" xr:uid="{00000000-0005-0000-0000-000022AB0000}"/>
    <cellStyle name="Normal 5 3 2 6 3 3" xfId="43816" xr:uid="{00000000-0005-0000-0000-000023AB0000}"/>
    <cellStyle name="Normal 5 3 2 6 3 4" xfId="43817" xr:uid="{00000000-0005-0000-0000-000024AB0000}"/>
    <cellStyle name="Normal 5 3 2 6 3 5" xfId="43818" xr:uid="{00000000-0005-0000-0000-000025AB0000}"/>
    <cellStyle name="Normal 5 3 2 6 3 6" xfId="43819" xr:uid="{00000000-0005-0000-0000-000026AB0000}"/>
    <cellStyle name="Normal 5 3 2 6 3 7" xfId="43820" xr:uid="{00000000-0005-0000-0000-000027AB0000}"/>
    <cellStyle name="Normal 5 3 2 6 3 8" xfId="43821" xr:uid="{00000000-0005-0000-0000-000028AB0000}"/>
    <cellStyle name="Normal 5 3 2 6 4" xfId="43822" xr:uid="{00000000-0005-0000-0000-000029AB0000}"/>
    <cellStyle name="Normal 5 3 2 6 4 2" xfId="43823" xr:uid="{00000000-0005-0000-0000-00002AAB0000}"/>
    <cellStyle name="Normal 5 3 2 6 4 3" xfId="43824" xr:uid="{00000000-0005-0000-0000-00002BAB0000}"/>
    <cellStyle name="Normal 5 3 2 6 4 4" xfId="43825" xr:uid="{00000000-0005-0000-0000-00002CAB0000}"/>
    <cellStyle name="Normal 5 3 2 6 4 5" xfId="43826" xr:uid="{00000000-0005-0000-0000-00002DAB0000}"/>
    <cellStyle name="Normal 5 3 2 6 4 6" xfId="43827" xr:uid="{00000000-0005-0000-0000-00002EAB0000}"/>
    <cellStyle name="Normal 5 3 2 6 4 7" xfId="43828" xr:uid="{00000000-0005-0000-0000-00002FAB0000}"/>
    <cellStyle name="Normal 5 3 2 6 4 8" xfId="43829" xr:uid="{00000000-0005-0000-0000-000030AB0000}"/>
    <cellStyle name="Normal 5 3 2 6 5" xfId="43830" xr:uid="{00000000-0005-0000-0000-000031AB0000}"/>
    <cellStyle name="Normal 5 3 2 6 5 2" xfId="43831" xr:uid="{00000000-0005-0000-0000-000032AB0000}"/>
    <cellStyle name="Normal 5 3 2 6 5 3" xfId="43832" xr:uid="{00000000-0005-0000-0000-000033AB0000}"/>
    <cellStyle name="Normal 5 3 2 6 5 4" xfId="43833" xr:uid="{00000000-0005-0000-0000-000034AB0000}"/>
    <cellStyle name="Normal 5 3 2 6 5 5" xfId="43834" xr:uid="{00000000-0005-0000-0000-000035AB0000}"/>
    <cellStyle name="Normal 5 3 2 6 5 6" xfId="43835" xr:uid="{00000000-0005-0000-0000-000036AB0000}"/>
    <cellStyle name="Normal 5 3 2 6 5 7" xfId="43836" xr:uid="{00000000-0005-0000-0000-000037AB0000}"/>
    <cellStyle name="Normal 5 3 2 6 5 8" xfId="43837" xr:uid="{00000000-0005-0000-0000-000038AB0000}"/>
    <cellStyle name="Normal 5 3 2 6 6" xfId="43838" xr:uid="{00000000-0005-0000-0000-000039AB0000}"/>
    <cellStyle name="Normal 5 3 2 6 7" xfId="43839" xr:uid="{00000000-0005-0000-0000-00003AAB0000}"/>
    <cellStyle name="Normal 5 3 2 6 8" xfId="43840" xr:uid="{00000000-0005-0000-0000-00003BAB0000}"/>
    <cellStyle name="Normal 5 3 2 6 9" xfId="43841" xr:uid="{00000000-0005-0000-0000-00003CAB0000}"/>
    <cellStyle name="Normal 5 3 2 7" xfId="43842" xr:uid="{00000000-0005-0000-0000-00003DAB0000}"/>
    <cellStyle name="Normal 5 3 2 7 10" xfId="43843" xr:uid="{00000000-0005-0000-0000-00003EAB0000}"/>
    <cellStyle name="Normal 5 3 2 7 11" xfId="43844" xr:uid="{00000000-0005-0000-0000-00003FAB0000}"/>
    <cellStyle name="Normal 5 3 2 7 12" xfId="43845" xr:uid="{00000000-0005-0000-0000-000040AB0000}"/>
    <cellStyle name="Normal 5 3 2 7 2" xfId="43846" xr:uid="{00000000-0005-0000-0000-000041AB0000}"/>
    <cellStyle name="Normal 5 3 2 7 2 2" xfId="43847" xr:uid="{00000000-0005-0000-0000-000042AB0000}"/>
    <cellStyle name="Normal 5 3 2 7 2 3" xfId="43848" xr:uid="{00000000-0005-0000-0000-000043AB0000}"/>
    <cellStyle name="Normal 5 3 2 7 2 4" xfId="43849" xr:uid="{00000000-0005-0000-0000-000044AB0000}"/>
    <cellStyle name="Normal 5 3 2 7 2 5" xfId="43850" xr:uid="{00000000-0005-0000-0000-000045AB0000}"/>
    <cellStyle name="Normal 5 3 2 7 2 6" xfId="43851" xr:uid="{00000000-0005-0000-0000-000046AB0000}"/>
    <cellStyle name="Normal 5 3 2 7 2 7" xfId="43852" xr:uid="{00000000-0005-0000-0000-000047AB0000}"/>
    <cellStyle name="Normal 5 3 2 7 2 8" xfId="43853" xr:uid="{00000000-0005-0000-0000-000048AB0000}"/>
    <cellStyle name="Normal 5 3 2 7 3" xfId="43854" xr:uid="{00000000-0005-0000-0000-000049AB0000}"/>
    <cellStyle name="Normal 5 3 2 7 3 2" xfId="43855" xr:uid="{00000000-0005-0000-0000-00004AAB0000}"/>
    <cellStyle name="Normal 5 3 2 7 3 3" xfId="43856" xr:uid="{00000000-0005-0000-0000-00004BAB0000}"/>
    <cellStyle name="Normal 5 3 2 7 3 4" xfId="43857" xr:uid="{00000000-0005-0000-0000-00004CAB0000}"/>
    <cellStyle name="Normal 5 3 2 7 3 5" xfId="43858" xr:uid="{00000000-0005-0000-0000-00004DAB0000}"/>
    <cellStyle name="Normal 5 3 2 7 3 6" xfId="43859" xr:uid="{00000000-0005-0000-0000-00004EAB0000}"/>
    <cellStyle name="Normal 5 3 2 7 3 7" xfId="43860" xr:uid="{00000000-0005-0000-0000-00004FAB0000}"/>
    <cellStyle name="Normal 5 3 2 7 3 8" xfId="43861" xr:uid="{00000000-0005-0000-0000-000050AB0000}"/>
    <cellStyle name="Normal 5 3 2 7 4" xfId="43862" xr:uid="{00000000-0005-0000-0000-000051AB0000}"/>
    <cellStyle name="Normal 5 3 2 7 4 2" xfId="43863" xr:uid="{00000000-0005-0000-0000-000052AB0000}"/>
    <cellStyle name="Normal 5 3 2 7 4 3" xfId="43864" xr:uid="{00000000-0005-0000-0000-000053AB0000}"/>
    <cellStyle name="Normal 5 3 2 7 4 4" xfId="43865" xr:uid="{00000000-0005-0000-0000-000054AB0000}"/>
    <cellStyle name="Normal 5 3 2 7 4 5" xfId="43866" xr:uid="{00000000-0005-0000-0000-000055AB0000}"/>
    <cellStyle name="Normal 5 3 2 7 4 6" xfId="43867" xr:uid="{00000000-0005-0000-0000-000056AB0000}"/>
    <cellStyle name="Normal 5 3 2 7 4 7" xfId="43868" xr:uid="{00000000-0005-0000-0000-000057AB0000}"/>
    <cellStyle name="Normal 5 3 2 7 4 8" xfId="43869" xr:uid="{00000000-0005-0000-0000-000058AB0000}"/>
    <cellStyle name="Normal 5 3 2 7 5" xfId="43870" xr:uid="{00000000-0005-0000-0000-000059AB0000}"/>
    <cellStyle name="Normal 5 3 2 7 5 2" xfId="43871" xr:uid="{00000000-0005-0000-0000-00005AAB0000}"/>
    <cellStyle name="Normal 5 3 2 7 5 3" xfId="43872" xr:uid="{00000000-0005-0000-0000-00005BAB0000}"/>
    <cellStyle name="Normal 5 3 2 7 5 4" xfId="43873" xr:uid="{00000000-0005-0000-0000-00005CAB0000}"/>
    <cellStyle name="Normal 5 3 2 7 5 5" xfId="43874" xr:uid="{00000000-0005-0000-0000-00005DAB0000}"/>
    <cellStyle name="Normal 5 3 2 7 5 6" xfId="43875" xr:uid="{00000000-0005-0000-0000-00005EAB0000}"/>
    <cellStyle name="Normal 5 3 2 7 5 7" xfId="43876" xr:uid="{00000000-0005-0000-0000-00005FAB0000}"/>
    <cellStyle name="Normal 5 3 2 7 5 8" xfId="43877" xr:uid="{00000000-0005-0000-0000-000060AB0000}"/>
    <cellStyle name="Normal 5 3 2 7 6" xfId="43878" xr:uid="{00000000-0005-0000-0000-000061AB0000}"/>
    <cellStyle name="Normal 5 3 2 7 7" xfId="43879" xr:uid="{00000000-0005-0000-0000-000062AB0000}"/>
    <cellStyle name="Normal 5 3 2 7 8" xfId="43880" xr:uid="{00000000-0005-0000-0000-000063AB0000}"/>
    <cellStyle name="Normal 5 3 2 7 9" xfId="43881" xr:uid="{00000000-0005-0000-0000-000064AB0000}"/>
    <cellStyle name="Normal 5 3 2 8" xfId="43882" xr:uid="{00000000-0005-0000-0000-000065AB0000}"/>
    <cellStyle name="Normal 5 3 2 8 10" xfId="43883" xr:uid="{00000000-0005-0000-0000-000066AB0000}"/>
    <cellStyle name="Normal 5 3 2 8 11" xfId="43884" xr:uid="{00000000-0005-0000-0000-000067AB0000}"/>
    <cellStyle name="Normal 5 3 2 8 12" xfId="43885" xr:uid="{00000000-0005-0000-0000-000068AB0000}"/>
    <cellStyle name="Normal 5 3 2 8 2" xfId="43886" xr:uid="{00000000-0005-0000-0000-000069AB0000}"/>
    <cellStyle name="Normal 5 3 2 8 2 2" xfId="43887" xr:uid="{00000000-0005-0000-0000-00006AAB0000}"/>
    <cellStyle name="Normal 5 3 2 8 2 3" xfId="43888" xr:uid="{00000000-0005-0000-0000-00006BAB0000}"/>
    <cellStyle name="Normal 5 3 2 8 2 4" xfId="43889" xr:uid="{00000000-0005-0000-0000-00006CAB0000}"/>
    <cellStyle name="Normal 5 3 2 8 2 5" xfId="43890" xr:uid="{00000000-0005-0000-0000-00006DAB0000}"/>
    <cellStyle name="Normal 5 3 2 8 2 6" xfId="43891" xr:uid="{00000000-0005-0000-0000-00006EAB0000}"/>
    <cellStyle name="Normal 5 3 2 8 2 7" xfId="43892" xr:uid="{00000000-0005-0000-0000-00006FAB0000}"/>
    <cellStyle name="Normal 5 3 2 8 2 8" xfId="43893" xr:uid="{00000000-0005-0000-0000-000070AB0000}"/>
    <cellStyle name="Normal 5 3 2 8 3" xfId="43894" xr:uid="{00000000-0005-0000-0000-000071AB0000}"/>
    <cellStyle name="Normal 5 3 2 8 3 2" xfId="43895" xr:uid="{00000000-0005-0000-0000-000072AB0000}"/>
    <cellStyle name="Normal 5 3 2 8 3 3" xfId="43896" xr:uid="{00000000-0005-0000-0000-000073AB0000}"/>
    <cellStyle name="Normal 5 3 2 8 3 4" xfId="43897" xr:uid="{00000000-0005-0000-0000-000074AB0000}"/>
    <cellStyle name="Normal 5 3 2 8 3 5" xfId="43898" xr:uid="{00000000-0005-0000-0000-000075AB0000}"/>
    <cellStyle name="Normal 5 3 2 8 3 6" xfId="43899" xr:uid="{00000000-0005-0000-0000-000076AB0000}"/>
    <cellStyle name="Normal 5 3 2 8 3 7" xfId="43900" xr:uid="{00000000-0005-0000-0000-000077AB0000}"/>
    <cellStyle name="Normal 5 3 2 8 3 8" xfId="43901" xr:uid="{00000000-0005-0000-0000-000078AB0000}"/>
    <cellStyle name="Normal 5 3 2 8 4" xfId="43902" xr:uid="{00000000-0005-0000-0000-000079AB0000}"/>
    <cellStyle name="Normal 5 3 2 8 4 2" xfId="43903" xr:uid="{00000000-0005-0000-0000-00007AAB0000}"/>
    <cellStyle name="Normal 5 3 2 8 4 3" xfId="43904" xr:uid="{00000000-0005-0000-0000-00007BAB0000}"/>
    <cellStyle name="Normal 5 3 2 8 4 4" xfId="43905" xr:uid="{00000000-0005-0000-0000-00007CAB0000}"/>
    <cellStyle name="Normal 5 3 2 8 4 5" xfId="43906" xr:uid="{00000000-0005-0000-0000-00007DAB0000}"/>
    <cellStyle name="Normal 5 3 2 8 4 6" xfId="43907" xr:uid="{00000000-0005-0000-0000-00007EAB0000}"/>
    <cellStyle name="Normal 5 3 2 8 4 7" xfId="43908" xr:uid="{00000000-0005-0000-0000-00007FAB0000}"/>
    <cellStyle name="Normal 5 3 2 8 4 8" xfId="43909" xr:uid="{00000000-0005-0000-0000-000080AB0000}"/>
    <cellStyle name="Normal 5 3 2 8 5" xfId="43910" xr:uid="{00000000-0005-0000-0000-000081AB0000}"/>
    <cellStyle name="Normal 5 3 2 8 5 2" xfId="43911" xr:uid="{00000000-0005-0000-0000-000082AB0000}"/>
    <cellStyle name="Normal 5 3 2 8 5 3" xfId="43912" xr:uid="{00000000-0005-0000-0000-000083AB0000}"/>
    <cellStyle name="Normal 5 3 2 8 5 4" xfId="43913" xr:uid="{00000000-0005-0000-0000-000084AB0000}"/>
    <cellStyle name="Normal 5 3 2 8 5 5" xfId="43914" xr:uid="{00000000-0005-0000-0000-000085AB0000}"/>
    <cellStyle name="Normal 5 3 2 8 5 6" xfId="43915" xr:uid="{00000000-0005-0000-0000-000086AB0000}"/>
    <cellStyle name="Normal 5 3 2 8 5 7" xfId="43916" xr:uid="{00000000-0005-0000-0000-000087AB0000}"/>
    <cellStyle name="Normal 5 3 2 8 5 8" xfId="43917" xr:uid="{00000000-0005-0000-0000-000088AB0000}"/>
    <cellStyle name="Normal 5 3 2 8 6" xfId="43918" xr:uid="{00000000-0005-0000-0000-000089AB0000}"/>
    <cellStyle name="Normal 5 3 2 8 7" xfId="43919" xr:uid="{00000000-0005-0000-0000-00008AAB0000}"/>
    <cellStyle name="Normal 5 3 2 8 8" xfId="43920" xr:uid="{00000000-0005-0000-0000-00008BAB0000}"/>
    <cellStyle name="Normal 5 3 2 8 9" xfId="43921" xr:uid="{00000000-0005-0000-0000-00008CAB0000}"/>
    <cellStyle name="Normal 5 3 2 9" xfId="43922" xr:uid="{00000000-0005-0000-0000-00008DAB0000}"/>
    <cellStyle name="Normal 5 3 2 9 10" xfId="43923" xr:uid="{00000000-0005-0000-0000-00008EAB0000}"/>
    <cellStyle name="Normal 5 3 2 9 11" xfId="43924" xr:uid="{00000000-0005-0000-0000-00008FAB0000}"/>
    <cellStyle name="Normal 5 3 2 9 12" xfId="43925" xr:uid="{00000000-0005-0000-0000-000090AB0000}"/>
    <cellStyle name="Normal 5 3 2 9 2" xfId="43926" xr:uid="{00000000-0005-0000-0000-000091AB0000}"/>
    <cellStyle name="Normal 5 3 2 9 2 2" xfId="43927" xr:uid="{00000000-0005-0000-0000-000092AB0000}"/>
    <cellStyle name="Normal 5 3 2 9 2 3" xfId="43928" xr:uid="{00000000-0005-0000-0000-000093AB0000}"/>
    <cellStyle name="Normal 5 3 2 9 2 4" xfId="43929" xr:uid="{00000000-0005-0000-0000-000094AB0000}"/>
    <cellStyle name="Normal 5 3 2 9 2 5" xfId="43930" xr:uid="{00000000-0005-0000-0000-000095AB0000}"/>
    <cellStyle name="Normal 5 3 2 9 2 6" xfId="43931" xr:uid="{00000000-0005-0000-0000-000096AB0000}"/>
    <cellStyle name="Normal 5 3 2 9 2 7" xfId="43932" xr:uid="{00000000-0005-0000-0000-000097AB0000}"/>
    <cellStyle name="Normal 5 3 2 9 2 8" xfId="43933" xr:uid="{00000000-0005-0000-0000-000098AB0000}"/>
    <cellStyle name="Normal 5 3 2 9 3" xfId="43934" xr:uid="{00000000-0005-0000-0000-000099AB0000}"/>
    <cellStyle name="Normal 5 3 2 9 3 2" xfId="43935" xr:uid="{00000000-0005-0000-0000-00009AAB0000}"/>
    <cellStyle name="Normal 5 3 2 9 3 3" xfId="43936" xr:uid="{00000000-0005-0000-0000-00009BAB0000}"/>
    <cellStyle name="Normal 5 3 2 9 3 4" xfId="43937" xr:uid="{00000000-0005-0000-0000-00009CAB0000}"/>
    <cellStyle name="Normal 5 3 2 9 3 5" xfId="43938" xr:uid="{00000000-0005-0000-0000-00009DAB0000}"/>
    <cellStyle name="Normal 5 3 2 9 3 6" xfId="43939" xr:uid="{00000000-0005-0000-0000-00009EAB0000}"/>
    <cellStyle name="Normal 5 3 2 9 3 7" xfId="43940" xr:uid="{00000000-0005-0000-0000-00009FAB0000}"/>
    <cellStyle name="Normal 5 3 2 9 3 8" xfId="43941" xr:uid="{00000000-0005-0000-0000-0000A0AB0000}"/>
    <cellStyle name="Normal 5 3 2 9 4" xfId="43942" xr:uid="{00000000-0005-0000-0000-0000A1AB0000}"/>
    <cellStyle name="Normal 5 3 2 9 4 2" xfId="43943" xr:uid="{00000000-0005-0000-0000-0000A2AB0000}"/>
    <cellStyle name="Normal 5 3 2 9 4 3" xfId="43944" xr:uid="{00000000-0005-0000-0000-0000A3AB0000}"/>
    <cellStyle name="Normal 5 3 2 9 4 4" xfId="43945" xr:uid="{00000000-0005-0000-0000-0000A4AB0000}"/>
    <cellStyle name="Normal 5 3 2 9 4 5" xfId="43946" xr:uid="{00000000-0005-0000-0000-0000A5AB0000}"/>
    <cellStyle name="Normal 5 3 2 9 4 6" xfId="43947" xr:uid="{00000000-0005-0000-0000-0000A6AB0000}"/>
    <cellStyle name="Normal 5 3 2 9 4 7" xfId="43948" xr:uid="{00000000-0005-0000-0000-0000A7AB0000}"/>
    <cellStyle name="Normal 5 3 2 9 4 8" xfId="43949" xr:uid="{00000000-0005-0000-0000-0000A8AB0000}"/>
    <cellStyle name="Normal 5 3 2 9 5" xfId="43950" xr:uid="{00000000-0005-0000-0000-0000A9AB0000}"/>
    <cellStyle name="Normal 5 3 2 9 5 2" xfId="43951" xr:uid="{00000000-0005-0000-0000-0000AAAB0000}"/>
    <cellStyle name="Normal 5 3 2 9 5 3" xfId="43952" xr:uid="{00000000-0005-0000-0000-0000ABAB0000}"/>
    <cellStyle name="Normal 5 3 2 9 5 4" xfId="43953" xr:uid="{00000000-0005-0000-0000-0000ACAB0000}"/>
    <cellStyle name="Normal 5 3 2 9 5 5" xfId="43954" xr:uid="{00000000-0005-0000-0000-0000ADAB0000}"/>
    <cellStyle name="Normal 5 3 2 9 5 6" xfId="43955" xr:uid="{00000000-0005-0000-0000-0000AEAB0000}"/>
    <cellStyle name="Normal 5 3 2 9 5 7" xfId="43956" xr:uid="{00000000-0005-0000-0000-0000AFAB0000}"/>
    <cellStyle name="Normal 5 3 2 9 5 8" xfId="43957" xr:uid="{00000000-0005-0000-0000-0000B0AB0000}"/>
    <cellStyle name="Normal 5 3 2 9 6" xfId="43958" xr:uid="{00000000-0005-0000-0000-0000B1AB0000}"/>
    <cellStyle name="Normal 5 3 2 9 7" xfId="43959" xr:uid="{00000000-0005-0000-0000-0000B2AB0000}"/>
    <cellStyle name="Normal 5 3 2 9 8" xfId="43960" xr:uid="{00000000-0005-0000-0000-0000B3AB0000}"/>
    <cellStyle name="Normal 5 3 2 9 9" xfId="43961" xr:uid="{00000000-0005-0000-0000-0000B4AB0000}"/>
    <cellStyle name="Normal 5 3 20" xfId="43962" xr:uid="{00000000-0005-0000-0000-0000B5AB0000}"/>
    <cellStyle name="Normal 5 3 20 2" xfId="43963" xr:uid="{00000000-0005-0000-0000-0000B6AB0000}"/>
    <cellStyle name="Normal 5 3 20 3" xfId="43964" xr:uid="{00000000-0005-0000-0000-0000B7AB0000}"/>
    <cellStyle name="Normal 5 3 20 4" xfId="43965" xr:uid="{00000000-0005-0000-0000-0000B8AB0000}"/>
    <cellStyle name="Normal 5 3 20 5" xfId="43966" xr:uid="{00000000-0005-0000-0000-0000B9AB0000}"/>
    <cellStyle name="Normal 5 3 20 6" xfId="43967" xr:uid="{00000000-0005-0000-0000-0000BAAB0000}"/>
    <cellStyle name="Normal 5 3 20 7" xfId="43968" xr:uid="{00000000-0005-0000-0000-0000BBAB0000}"/>
    <cellStyle name="Normal 5 3 20 8" xfId="43969" xr:uid="{00000000-0005-0000-0000-0000BCAB0000}"/>
    <cellStyle name="Normal 5 3 21" xfId="43970" xr:uid="{00000000-0005-0000-0000-0000BDAB0000}"/>
    <cellStyle name="Normal 5 3 22" xfId="43971" xr:uid="{00000000-0005-0000-0000-0000BEAB0000}"/>
    <cellStyle name="Normal 5 3 23" xfId="43972" xr:uid="{00000000-0005-0000-0000-0000BFAB0000}"/>
    <cellStyle name="Normal 5 3 24" xfId="43973" xr:uid="{00000000-0005-0000-0000-0000C0AB0000}"/>
    <cellStyle name="Normal 5 3 25" xfId="43974" xr:uid="{00000000-0005-0000-0000-0000C1AB0000}"/>
    <cellStyle name="Normal 5 3 26" xfId="43975" xr:uid="{00000000-0005-0000-0000-0000C2AB0000}"/>
    <cellStyle name="Normal 5 3 27" xfId="43976" xr:uid="{00000000-0005-0000-0000-0000C3AB0000}"/>
    <cellStyle name="Normal 5 3 28" xfId="43977" xr:uid="{00000000-0005-0000-0000-0000C4AB0000}"/>
    <cellStyle name="Normal 5 3 3" xfId="43978" xr:uid="{00000000-0005-0000-0000-0000C5AB0000}"/>
    <cellStyle name="Normal 5 3 3 10" xfId="43979" xr:uid="{00000000-0005-0000-0000-0000C6AB0000}"/>
    <cellStyle name="Normal 5 3 3 10 10" xfId="43980" xr:uid="{00000000-0005-0000-0000-0000C7AB0000}"/>
    <cellStyle name="Normal 5 3 3 10 11" xfId="43981" xr:uid="{00000000-0005-0000-0000-0000C8AB0000}"/>
    <cellStyle name="Normal 5 3 3 10 12" xfId="43982" xr:uid="{00000000-0005-0000-0000-0000C9AB0000}"/>
    <cellStyle name="Normal 5 3 3 10 2" xfId="43983" xr:uid="{00000000-0005-0000-0000-0000CAAB0000}"/>
    <cellStyle name="Normal 5 3 3 10 2 2" xfId="43984" xr:uid="{00000000-0005-0000-0000-0000CBAB0000}"/>
    <cellStyle name="Normal 5 3 3 10 2 3" xfId="43985" xr:uid="{00000000-0005-0000-0000-0000CCAB0000}"/>
    <cellStyle name="Normal 5 3 3 10 2 4" xfId="43986" xr:uid="{00000000-0005-0000-0000-0000CDAB0000}"/>
    <cellStyle name="Normal 5 3 3 10 2 5" xfId="43987" xr:uid="{00000000-0005-0000-0000-0000CEAB0000}"/>
    <cellStyle name="Normal 5 3 3 10 2 6" xfId="43988" xr:uid="{00000000-0005-0000-0000-0000CFAB0000}"/>
    <cellStyle name="Normal 5 3 3 10 2 7" xfId="43989" xr:uid="{00000000-0005-0000-0000-0000D0AB0000}"/>
    <cellStyle name="Normal 5 3 3 10 2 8" xfId="43990" xr:uid="{00000000-0005-0000-0000-0000D1AB0000}"/>
    <cellStyle name="Normal 5 3 3 10 3" xfId="43991" xr:uid="{00000000-0005-0000-0000-0000D2AB0000}"/>
    <cellStyle name="Normal 5 3 3 10 3 2" xfId="43992" xr:uid="{00000000-0005-0000-0000-0000D3AB0000}"/>
    <cellStyle name="Normal 5 3 3 10 3 3" xfId="43993" xr:uid="{00000000-0005-0000-0000-0000D4AB0000}"/>
    <cellStyle name="Normal 5 3 3 10 3 4" xfId="43994" xr:uid="{00000000-0005-0000-0000-0000D5AB0000}"/>
    <cellStyle name="Normal 5 3 3 10 3 5" xfId="43995" xr:uid="{00000000-0005-0000-0000-0000D6AB0000}"/>
    <cellStyle name="Normal 5 3 3 10 3 6" xfId="43996" xr:uid="{00000000-0005-0000-0000-0000D7AB0000}"/>
    <cellStyle name="Normal 5 3 3 10 3 7" xfId="43997" xr:uid="{00000000-0005-0000-0000-0000D8AB0000}"/>
    <cellStyle name="Normal 5 3 3 10 3 8" xfId="43998" xr:uid="{00000000-0005-0000-0000-0000D9AB0000}"/>
    <cellStyle name="Normal 5 3 3 10 4" xfId="43999" xr:uid="{00000000-0005-0000-0000-0000DAAB0000}"/>
    <cellStyle name="Normal 5 3 3 10 4 2" xfId="44000" xr:uid="{00000000-0005-0000-0000-0000DBAB0000}"/>
    <cellStyle name="Normal 5 3 3 10 4 3" xfId="44001" xr:uid="{00000000-0005-0000-0000-0000DCAB0000}"/>
    <cellStyle name="Normal 5 3 3 10 4 4" xfId="44002" xr:uid="{00000000-0005-0000-0000-0000DDAB0000}"/>
    <cellStyle name="Normal 5 3 3 10 4 5" xfId="44003" xr:uid="{00000000-0005-0000-0000-0000DEAB0000}"/>
    <cellStyle name="Normal 5 3 3 10 4 6" xfId="44004" xr:uid="{00000000-0005-0000-0000-0000DFAB0000}"/>
    <cellStyle name="Normal 5 3 3 10 4 7" xfId="44005" xr:uid="{00000000-0005-0000-0000-0000E0AB0000}"/>
    <cellStyle name="Normal 5 3 3 10 4 8" xfId="44006" xr:uid="{00000000-0005-0000-0000-0000E1AB0000}"/>
    <cellStyle name="Normal 5 3 3 10 5" xfId="44007" xr:uid="{00000000-0005-0000-0000-0000E2AB0000}"/>
    <cellStyle name="Normal 5 3 3 10 5 2" xfId="44008" xr:uid="{00000000-0005-0000-0000-0000E3AB0000}"/>
    <cellStyle name="Normal 5 3 3 10 5 3" xfId="44009" xr:uid="{00000000-0005-0000-0000-0000E4AB0000}"/>
    <cellStyle name="Normal 5 3 3 10 5 4" xfId="44010" xr:uid="{00000000-0005-0000-0000-0000E5AB0000}"/>
    <cellStyle name="Normal 5 3 3 10 5 5" xfId="44011" xr:uid="{00000000-0005-0000-0000-0000E6AB0000}"/>
    <cellStyle name="Normal 5 3 3 10 5 6" xfId="44012" xr:uid="{00000000-0005-0000-0000-0000E7AB0000}"/>
    <cellStyle name="Normal 5 3 3 10 5 7" xfId="44013" xr:uid="{00000000-0005-0000-0000-0000E8AB0000}"/>
    <cellStyle name="Normal 5 3 3 10 5 8" xfId="44014" xr:uid="{00000000-0005-0000-0000-0000E9AB0000}"/>
    <cellStyle name="Normal 5 3 3 10 6" xfId="44015" xr:uid="{00000000-0005-0000-0000-0000EAAB0000}"/>
    <cellStyle name="Normal 5 3 3 10 7" xfId="44016" xr:uid="{00000000-0005-0000-0000-0000EBAB0000}"/>
    <cellStyle name="Normal 5 3 3 10 8" xfId="44017" xr:uid="{00000000-0005-0000-0000-0000ECAB0000}"/>
    <cellStyle name="Normal 5 3 3 10 9" xfId="44018" xr:uid="{00000000-0005-0000-0000-0000EDAB0000}"/>
    <cellStyle name="Normal 5 3 3 11" xfId="44019" xr:uid="{00000000-0005-0000-0000-0000EEAB0000}"/>
    <cellStyle name="Normal 5 3 3 11 10" xfId="44020" xr:uid="{00000000-0005-0000-0000-0000EFAB0000}"/>
    <cellStyle name="Normal 5 3 3 11 11" xfId="44021" xr:uid="{00000000-0005-0000-0000-0000F0AB0000}"/>
    <cellStyle name="Normal 5 3 3 11 12" xfId="44022" xr:uid="{00000000-0005-0000-0000-0000F1AB0000}"/>
    <cellStyle name="Normal 5 3 3 11 2" xfId="44023" xr:uid="{00000000-0005-0000-0000-0000F2AB0000}"/>
    <cellStyle name="Normal 5 3 3 11 2 2" xfId="44024" xr:uid="{00000000-0005-0000-0000-0000F3AB0000}"/>
    <cellStyle name="Normal 5 3 3 11 2 3" xfId="44025" xr:uid="{00000000-0005-0000-0000-0000F4AB0000}"/>
    <cellStyle name="Normal 5 3 3 11 2 4" xfId="44026" xr:uid="{00000000-0005-0000-0000-0000F5AB0000}"/>
    <cellStyle name="Normal 5 3 3 11 2 5" xfId="44027" xr:uid="{00000000-0005-0000-0000-0000F6AB0000}"/>
    <cellStyle name="Normal 5 3 3 11 2 6" xfId="44028" xr:uid="{00000000-0005-0000-0000-0000F7AB0000}"/>
    <cellStyle name="Normal 5 3 3 11 2 7" xfId="44029" xr:uid="{00000000-0005-0000-0000-0000F8AB0000}"/>
    <cellStyle name="Normal 5 3 3 11 2 8" xfId="44030" xr:uid="{00000000-0005-0000-0000-0000F9AB0000}"/>
    <cellStyle name="Normal 5 3 3 11 3" xfId="44031" xr:uid="{00000000-0005-0000-0000-0000FAAB0000}"/>
    <cellStyle name="Normal 5 3 3 11 3 2" xfId="44032" xr:uid="{00000000-0005-0000-0000-0000FBAB0000}"/>
    <cellStyle name="Normal 5 3 3 11 3 3" xfId="44033" xr:uid="{00000000-0005-0000-0000-0000FCAB0000}"/>
    <cellStyle name="Normal 5 3 3 11 3 4" xfId="44034" xr:uid="{00000000-0005-0000-0000-0000FDAB0000}"/>
    <cellStyle name="Normal 5 3 3 11 3 5" xfId="44035" xr:uid="{00000000-0005-0000-0000-0000FEAB0000}"/>
    <cellStyle name="Normal 5 3 3 11 3 6" xfId="44036" xr:uid="{00000000-0005-0000-0000-0000FFAB0000}"/>
    <cellStyle name="Normal 5 3 3 11 3 7" xfId="44037" xr:uid="{00000000-0005-0000-0000-000000AC0000}"/>
    <cellStyle name="Normal 5 3 3 11 3 8" xfId="44038" xr:uid="{00000000-0005-0000-0000-000001AC0000}"/>
    <cellStyle name="Normal 5 3 3 11 4" xfId="44039" xr:uid="{00000000-0005-0000-0000-000002AC0000}"/>
    <cellStyle name="Normal 5 3 3 11 4 2" xfId="44040" xr:uid="{00000000-0005-0000-0000-000003AC0000}"/>
    <cellStyle name="Normal 5 3 3 11 4 3" xfId="44041" xr:uid="{00000000-0005-0000-0000-000004AC0000}"/>
    <cellStyle name="Normal 5 3 3 11 4 4" xfId="44042" xr:uid="{00000000-0005-0000-0000-000005AC0000}"/>
    <cellStyle name="Normal 5 3 3 11 4 5" xfId="44043" xr:uid="{00000000-0005-0000-0000-000006AC0000}"/>
    <cellStyle name="Normal 5 3 3 11 4 6" xfId="44044" xr:uid="{00000000-0005-0000-0000-000007AC0000}"/>
    <cellStyle name="Normal 5 3 3 11 4 7" xfId="44045" xr:uid="{00000000-0005-0000-0000-000008AC0000}"/>
    <cellStyle name="Normal 5 3 3 11 4 8" xfId="44046" xr:uid="{00000000-0005-0000-0000-000009AC0000}"/>
    <cellStyle name="Normal 5 3 3 11 5" xfId="44047" xr:uid="{00000000-0005-0000-0000-00000AAC0000}"/>
    <cellStyle name="Normal 5 3 3 11 5 2" xfId="44048" xr:uid="{00000000-0005-0000-0000-00000BAC0000}"/>
    <cellStyle name="Normal 5 3 3 11 5 3" xfId="44049" xr:uid="{00000000-0005-0000-0000-00000CAC0000}"/>
    <cellStyle name="Normal 5 3 3 11 5 4" xfId="44050" xr:uid="{00000000-0005-0000-0000-00000DAC0000}"/>
    <cellStyle name="Normal 5 3 3 11 5 5" xfId="44051" xr:uid="{00000000-0005-0000-0000-00000EAC0000}"/>
    <cellStyle name="Normal 5 3 3 11 5 6" xfId="44052" xr:uid="{00000000-0005-0000-0000-00000FAC0000}"/>
    <cellStyle name="Normal 5 3 3 11 5 7" xfId="44053" xr:uid="{00000000-0005-0000-0000-000010AC0000}"/>
    <cellStyle name="Normal 5 3 3 11 5 8" xfId="44054" xr:uid="{00000000-0005-0000-0000-000011AC0000}"/>
    <cellStyle name="Normal 5 3 3 11 6" xfId="44055" xr:uid="{00000000-0005-0000-0000-000012AC0000}"/>
    <cellStyle name="Normal 5 3 3 11 7" xfId="44056" xr:uid="{00000000-0005-0000-0000-000013AC0000}"/>
    <cellStyle name="Normal 5 3 3 11 8" xfId="44057" xr:uid="{00000000-0005-0000-0000-000014AC0000}"/>
    <cellStyle name="Normal 5 3 3 11 9" xfId="44058" xr:uid="{00000000-0005-0000-0000-000015AC0000}"/>
    <cellStyle name="Normal 5 3 3 12" xfId="44059" xr:uid="{00000000-0005-0000-0000-000016AC0000}"/>
    <cellStyle name="Normal 5 3 3 12 10" xfId="44060" xr:uid="{00000000-0005-0000-0000-000017AC0000}"/>
    <cellStyle name="Normal 5 3 3 12 11" xfId="44061" xr:uid="{00000000-0005-0000-0000-000018AC0000}"/>
    <cellStyle name="Normal 5 3 3 12 12" xfId="44062" xr:uid="{00000000-0005-0000-0000-000019AC0000}"/>
    <cellStyle name="Normal 5 3 3 12 2" xfId="44063" xr:uid="{00000000-0005-0000-0000-00001AAC0000}"/>
    <cellStyle name="Normal 5 3 3 12 2 2" xfId="44064" xr:uid="{00000000-0005-0000-0000-00001BAC0000}"/>
    <cellStyle name="Normal 5 3 3 12 2 3" xfId="44065" xr:uid="{00000000-0005-0000-0000-00001CAC0000}"/>
    <cellStyle name="Normal 5 3 3 12 2 4" xfId="44066" xr:uid="{00000000-0005-0000-0000-00001DAC0000}"/>
    <cellStyle name="Normal 5 3 3 12 2 5" xfId="44067" xr:uid="{00000000-0005-0000-0000-00001EAC0000}"/>
    <cellStyle name="Normal 5 3 3 12 2 6" xfId="44068" xr:uid="{00000000-0005-0000-0000-00001FAC0000}"/>
    <cellStyle name="Normal 5 3 3 12 2 7" xfId="44069" xr:uid="{00000000-0005-0000-0000-000020AC0000}"/>
    <cellStyle name="Normal 5 3 3 12 2 8" xfId="44070" xr:uid="{00000000-0005-0000-0000-000021AC0000}"/>
    <cellStyle name="Normal 5 3 3 12 3" xfId="44071" xr:uid="{00000000-0005-0000-0000-000022AC0000}"/>
    <cellStyle name="Normal 5 3 3 12 3 2" xfId="44072" xr:uid="{00000000-0005-0000-0000-000023AC0000}"/>
    <cellStyle name="Normal 5 3 3 12 3 3" xfId="44073" xr:uid="{00000000-0005-0000-0000-000024AC0000}"/>
    <cellStyle name="Normal 5 3 3 12 3 4" xfId="44074" xr:uid="{00000000-0005-0000-0000-000025AC0000}"/>
    <cellStyle name="Normal 5 3 3 12 3 5" xfId="44075" xr:uid="{00000000-0005-0000-0000-000026AC0000}"/>
    <cellStyle name="Normal 5 3 3 12 3 6" xfId="44076" xr:uid="{00000000-0005-0000-0000-000027AC0000}"/>
    <cellStyle name="Normal 5 3 3 12 3 7" xfId="44077" xr:uid="{00000000-0005-0000-0000-000028AC0000}"/>
    <cellStyle name="Normal 5 3 3 12 3 8" xfId="44078" xr:uid="{00000000-0005-0000-0000-000029AC0000}"/>
    <cellStyle name="Normal 5 3 3 12 4" xfId="44079" xr:uid="{00000000-0005-0000-0000-00002AAC0000}"/>
    <cellStyle name="Normal 5 3 3 12 4 2" xfId="44080" xr:uid="{00000000-0005-0000-0000-00002BAC0000}"/>
    <cellStyle name="Normal 5 3 3 12 4 3" xfId="44081" xr:uid="{00000000-0005-0000-0000-00002CAC0000}"/>
    <cellStyle name="Normal 5 3 3 12 4 4" xfId="44082" xr:uid="{00000000-0005-0000-0000-00002DAC0000}"/>
    <cellStyle name="Normal 5 3 3 12 4 5" xfId="44083" xr:uid="{00000000-0005-0000-0000-00002EAC0000}"/>
    <cellStyle name="Normal 5 3 3 12 4 6" xfId="44084" xr:uid="{00000000-0005-0000-0000-00002FAC0000}"/>
    <cellStyle name="Normal 5 3 3 12 4 7" xfId="44085" xr:uid="{00000000-0005-0000-0000-000030AC0000}"/>
    <cellStyle name="Normal 5 3 3 12 4 8" xfId="44086" xr:uid="{00000000-0005-0000-0000-000031AC0000}"/>
    <cellStyle name="Normal 5 3 3 12 5" xfId="44087" xr:uid="{00000000-0005-0000-0000-000032AC0000}"/>
    <cellStyle name="Normal 5 3 3 12 5 2" xfId="44088" xr:uid="{00000000-0005-0000-0000-000033AC0000}"/>
    <cellStyle name="Normal 5 3 3 12 5 3" xfId="44089" xr:uid="{00000000-0005-0000-0000-000034AC0000}"/>
    <cellStyle name="Normal 5 3 3 12 5 4" xfId="44090" xr:uid="{00000000-0005-0000-0000-000035AC0000}"/>
    <cellStyle name="Normal 5 3 3 12 5 5" xfId="44091" xr:uid="{00000000-0005-0000-0000-000036AC0000}"/>
    <cellStyle name="Normal 5 3 3 12 5 6" xfId="44092" xr:uid="{00000000-0005-0000-0000-000037AC0000}"/>
    <cellStyle name="Normal 5 3 3 12 5 7" xfId="44093" xr:uid="{00000000-0005-0000-0000-000038AC0000}"/>
    <cellStyle name="Normal 5 3 3 12 5 8" xfId="44094" xr:uid="{00000000-0005-0000-0000-000039AC0000}"/>
    <cellStyle name="Normal 5 3 3 12 6" xfId="44095" xr:uid="{00000000-0005-0000-0000-00003AAC0000}"/>
    <cellStyle name="Normal 5 3 3 12 7" xfId="44096" xr:uid="{00000000-0005-0000-0000-00003BAC0000}"/>
    <cellStyle name="Normal 5 3 3 12 8" xfId="44097" xr:uid="{00000000-0005-0000-0000-00003CAC0000}"/>
    <cellStyle name="Normal 5 3 3 12 9" xfId="44098" xr:uid="{00000000-0005-0000-0000-00003DAC0000}"/>
    <cellStyle name="Normal 5 3 3 13" xfId="44099" xr:uid="{00000000-0005-0000-0000-00003EAC0000}"/>
    <cellStyle name="Normal 5 3 3 13 10" xfId="44100" xr:uid="{00000000-0005-0000-0000-00003FAC0000}"/>
    <cellStyle name="Normal 5 3 3 13 11" xfId="44101" xr:uid="{00000000-0005-0000-0000-000040AC0000}"/>
    <cellStyle name="Normal 5 3 3 13 12" xfId="44102" xr:uid="{00000000-0005-0000-0000-000041AC0000}"/>
    <cellStyle name="Normal 5 3 3 13 2" xfId="44103" xr:uid="{00000000-0005-0000-0000-000042AC0000}"/>
    <cellStyle name="Normal 5 3 3 13 2 2" xfId="44104" xr:uid="{00000000-0005-0000-0000-000043AC0000}"/>
    <cellStyle name="Normal 5 3 3 13 2 3" xfId="44105" xr:uid="{00000000-0005-0000-0000-000044AC0000}"/>
    <cellStyle name="Normal 5 3 3 13 2 4" xfId="44106" xr:uid="{00000000-0005-0000-0000-000045AC0000}"/>
    <cellStyle name="Normal 5 3 3 13 2 5" xfId="44107" xr:uid="{00000000-0005-0000-0000-000046AC0000}"/>
    <cellStyle name="Normal 5 3 3 13 2 6" xfId="44108" xr:uid="{00000000-0005-0000-0000-000047AC0000}"/>
    <cellStyle name="Normal 5 3 3 13 2 7" xfId="44109" xr:uid="{00000000-0005-0000-0000-000048AC0000}"/>
    <cellStyle name="Normal 5 3 3 13 2 8" xfId="44110" xr:uid="{00000000-0005-0000-0000-000049AC0000}"/>
    <cellStyle name="Normal 5 3 3 13 3" xfId="44111" xr:uid="{00000000-0005-0000-0000-00004AAC0000}"/>
    <cellStyle name="Normal 5 3 3 13 3 2" xfId="44112" xr:uid="{00000000-0005-0000-0000-00004BAC0000}"/>
    <cellStyle name="Normal 5 3 3 13 3 3" xfId="44113" xr:uid="{00000000-0005-0000-0000-00004CAC0000}"/>
    <cellStyle name="Normal 5 3 3 13 3 4" xfId="44114" xr:uid="{00000000-0005-0000-0000-00004DAC0000}"/>
    <cellStyle name="Normal 5 3 3 13 3 5" xfId="44115" xr:uid="{00000000-0005-0000-0000-00004EAC0000}"/>
    <cellStyle name="Normal 5 3 3 13 3 6" xfId="44116" xr:uid="{00000000-0005-0000-0000-00004FAC0000}"/>
    <cellStyle name="Normal 5 3 3 13 3 7" xfId="44117" xr:uid="{00000000-0005-0000-0000-000050AC0000}"/>
    <cellStyle name="Normal 5 3 3 13 3 8" xfId="44118" xr:uid="{00000000-0005-0000-0000-000051AC0000}"/>
    <cellStyle name="Normal 5 3 3 13 4" xfId="44119" xr:uid="{00000000-0005-0000-0000-000052AC0000}"/>
    <cellStyle name="Normal 5 3 3 13 4 2" xfId="44120" xr:uid="{00000000-0005-0000-0000-000053AC0000}"/>
    <cellStyle name="Normal 5 3 3 13 4 3" xfId="44121" xr:uid="{00000000-0005-0000-0000-000054AC0000}"/>
    <cellStyle name="Normal 5 3 3 13 4 4" xfId="44122" xr:uid="{00000000-0005-0000-0000-000055AC0000}"/>
    <cellStyle name="Normal 5 3 3 13 4 5" xfId="44123" xr:uid="{00000000-0005-0000-0000-000056AC0000}"/>
    <cellStyle name="Normal 5 3 3 13 4 6" xfId="44124" xr:uid="{00000000-0005-0000-0000-000057AC0000}"/>
    <cellStyle name="Normal 5 3 3 13 4 7" xfId="44125" xr:uid="{00000000-0005-0000-0000-000058AC0000}"/>
    <cellStyle name="Normal 5 3 3 13 4 8" xfId="44126" xr:uid="{00000000-0005-0000-0000-000059AC0000}"/>
    <cellStyle name="Normal 5 3 3 13 5" xfId="44127" xr:uid="{00000000-0005-0000-0000-00005AAC0000}"/>
    <cellStyle name="Normal 5 3 3 13 5 2" xfId="44128" xr:uid="{00000000-0005-0000-0000-00005BAC0000}"/>
    <cellStyle name="Normal 5 3 3 13 5 3" xfId="44129" xr:uid="{00000000-0005-0000-0000-00005CAC0000}"/>
    <cellStyle name="Normal 5 3 3 13 5 4" xfId="44130" xr:uid="{00000000-0005-0000-0000-00005DAC0000}"/>
    <cellStyle name="Normal 5 3 3 13 5 5" xfId="44131" xr:uid="{00000000-0005-0000-0000-00005EAC0000}"/>
    <cellStyle name="Normal 5 3 3 13 5 6" xfId="44132" xr:uid="{00000000-0005-0000-0000-00005FAC0000}"/>
    <cellStyle name="Normal 5 3 3 13 5 7" xfId="44133" xr:uid="{00000000-0005-0000-0000-000060AC0000}"/>
    <cellStyle name="Normal 5 3 3 13 5 8" xfId="44134" xr:uid="{00000000-0005-0000-0000-000061AC0000}"/>
    <cellStyle name="Normal 5 3 3 13 6" xfId="44135" xr:uid="{00000000-0005-0000-0000-000062AC0000}"/>
    <cellStyle name="Normal 5 3 3 13 7" xfId="44136" xr:uid="{00000000-0005-0000-0000-000063AC0000}"/>
    <cellStyle name="Normal 5 3 3 13 8" xfId="44137" xr:uid="{00000000-0005-0000-0000-000064AC0000}"/>
    <cellStyle name="Normal 5 3 3 13 9" xfId="44138" xr:uid="{00000000-0005-0000-0000-000065AC0000}"/>
    <cellStyle name="Normal 5 3 3 14" xfId="44139" xr:uid="{00000000-0005-0000-0000-000066AC0000}"/>
    <cellStyle name="Normal 5 3 3 14 2" xfId="44140" xr:uid="{00000000-0005-0000-0000-000067AC0000}"/>
    <cellStyle name="Normal 5 3 3 14 3" xfId="44141" xr:uid="{00000000-0005-0000-0000-000068AC0000}"/>
    <cellStyle name="Normal 5 3 3 14 4" xfId="44142" xr:uid="{00000000-0005-0000-0000-000069AC0000}"/>
    <cellStyle name="Normal 5 3 3 14 5" xfId="44143" xr:uid="{00000000-0005-0000-0000-00006AAC0000}"/>
    <cellStyle name="Normal 5 3 3 14 6" xfId="44144" xr:uid="{00000000-0005-0000-0000-00006BAC0000}"/>
    <cellStyle name="Normal 5 3 3 14 7" xfId="44145" xr:uid="{00000000-0005-0000-0000-00006CAC0000}"/>
    <cellStyle name="Normal 5 3 3 14 8" xfId="44146" xr:uid="{00000000-0005-0000-0000-00006DAC0000}"/>
    <cellStyle name="Normal 5 3 3 15" xfId="44147" xr:uid="{00000000-0005-0000-0000-00006EAC0000}"/>
    <cellStyle name="Normal 5 3 3 15 2" xfId="44148" xr:uid="{00000000-0005-0000-0000-00006FAC0000}"/>
    <cellStyle name="Normal 5 3 3 15 3" xfId="44149" xr:uid="{00000000-0005-0000-0000-000070AC0000}"/>
    <cellStyle name="Normal 5 3 3 15 4" xfId="44150" xr:uid="{00000000-0005-0000-0000-000071AC0000}"/>
    <cellStyle name="Normal 5 3 3 15 5" xfId="44151" xr:uid="{00000000-0005-0000-0000-000072AC0000}"/>
    <cellStyle name="Normal 5 3 3 15 6" xfId="44152" xr:uid="{00000000-0005-0000-0000-000073AC0000}"/>
    <cellStyle name="Normal 5 3 3 15 7" xfId="44153" xr:uid="{00000000-0005-0000-0000-000074AC0000}"/>
    <cellStyle name="Normal 5 3 3 15 8" xfId="44154" xr:uid="{00000000-0005-0000-0000-000075AC0000}"/>
    <cellStyle name="Normal 5 3 3 16" xfId="44155" xr:uid="{00000000-0005-0000-0000-000076AC0000}"/>
    <cellStyle name="Normal 5 3 3 16 2" xfId="44156" xr:uid="{00000000-0005-0000-0000-000077AC0000}"/>
    <cellStyle name="Normal 5 3 3 16 3" xfId="44157" xr:uid="{00000000-0005-0000-0000-000078AC0000}"/>
    <cellStyle name="Normal 5 3 3 16 4" xfId="44158" xr:uid="{00000000-0005-0000-0000-000079AC0000}"/>
    <cellStyle name="Normal 5 3 3 16 5" xfId="44159" xr:uid="{00000000-0005-0000-0000-00007AAC0000}"/>
    <cellStyle name="Normal 5 3 3 16 6" xfId="44160" xr:uid="{00000000-0005-0000-0000-00007BAC0000}"/>
    <cellStyle name="Normal 5 3 3 16 7" xfId="44161" xr:uid="{00000000-0005-0000-0000-00007CAC0000}"/>
    <cellStyle name="Normal 5 3 3 16 8" xfId="44162" xr:uid="{00000000-0005-0000-0000-00007DAC0000}"/>
    <cellStyle name="Normal 5 3 3 17" xfId="44163" xr:uid="{00000000-0005-0000-0000-00007EAC0000}"/>
    <cellStyle name="Normal 5 3 3 17 2" xfId="44164" xr:uid="{00000000-0005-0000-0000-00007FAC0000}"/>
    <cellStyle name="Normal 5 3 3 17 3" xfId="44165" xr:uid="{00000000-0005-0000-0000-000080AC0000}"/>
    <cellStyle name="Normal 5 3 3 17 4" xfId="44166" xr:uid="{00000000-0005-0000-0000-000081AC0000}"/>
    <cellStyle name="Normal 5 3 3 17 5" xfId="44167" xr:uid="{00000000-0005-0000-0000-000082AC0000}"/>
    <cellStyle name="Normal 5 3 3 17 6" xfId="44168" xr:uid="{00000000-0005-0000-0000-000083AC0000}"/>
    <cellStyle name="Normal 5 3 3 17 7" xfId="44169" xr:uid="{00000000-0005-0000-0000-000084AC0000}"/>
    <cellStyle name="Normal 5 3 3 17 8" xfId="44170" xr:uid="{00000000-0005-0000-0000-000085AC0000}"/>
    <cellStyle name="Normal 5 3 3 18" xfId="44171" xr:uid="{00000000-0005-0000-0000-000086AC0000}"/>
    <cellStyle name="Normal 5 3 3 19" xfId="44172" xr:uid="{00000000-0005-0000-0000-000087AC0000}"/>
    <cellStyle name="Normal 5 3 3 2" xfId="44173" xr:uid="{00000000-0005-0000-0000-000088AC0000}"/>
    <cellStyle name="Normal 5 3 3 2 10" xfId="44174" xr:uid="{00000000-0005-0000-0000-000089AC0000}"/>
    <cellStyle name="Normal 5 3 3 2 11" xfId="44175" xr:uid="{00000000-0005-0000-0000-00008AAC0000}"/>
    <cellStyle name="Normal 5 3 3 2 12" xfId="44176" xr:uid="{00000000-0005-0000-0000-00008BAC0000}"/>
    <cellStyle name="Normal 5 3 3 2 2" xfId="44177" xr:uid="{00000000-0005-0000-0000-00008CAC0000}"/>
    <cellStyle name="Normal 5 3 3 2 2 2" xfId="44178" xr:uid="{00000000-0005-0000-0000-00008DAC0000}"/>
    <cellStyle name="Normal 5 3 3 2 2 3" xfId="44179" xr:uid="{00000000-0005-0000-0000-00008EAC0000}"/>
    <cellStyle name="Normal 5 3 3 2 2 4" xfId="44180" xr:uid="{00000000-0005-0000-0000-00008FAC0000}"/>
    <cellStyle name="Normal 5 3 3 2 2 5" xfId="44181" xr:uid="{00000000-0005-0000-0000-000090AC0000}"/>
    <cellStyle name="Normal 5 3 3 2 2 6" xfId="44182" xr:uid="{00000000-0005-0000-0000-000091AC0000}"/>
    <cellStyle name="Normal 5 3 3 2 2 7" xfId="44183" xr:uid="{00000000-0005-0000-0000-000092AC0000}"/>
    <cellStyle name="Normal 5 3 3 2 2 8" xfId="44184" xr:uid="{00000000-0005-0000-0000-000093AC0000}"/>
    <cellStyle name="Normal 5 3 3 2 3" xfId="44185" xr:uid="{00000000-0005-0000-0000-000094AC0000}"/>
    <cellStyle name="Normal 5 3 3 2 3 2" xfId="44186" xr:uid="{00000000-0005-0000-0000-000095AC0000}"/>
    <cellStyle name="Normal 5 3 3 2 3 3" xfId="44187" xr:uid="{00000000-0005-0000-0000-000096AC0000}"/>
    <cellStyle name="Normal 5 3 3 2 3 4" xfId="44188" xr:uid="{00000000-0005-0000-0000-000097AC0000}"/>
    <cellStyle name="Normal 5 3 3 2 3 5" xfId="44189" xr:uid="{00000000-0005-0000-0000-000098AC0000}"/>
    <cellStyle name="Normal 5 3 3 2 3 6" xfId="44190" xr:uid="{00000000-0005-0000-0000-000099AC0000}"/>
    <cellStyle name="Normal 5 3 3 2 3 7" xfId="44191" xr:uid="{00000000-0005-0000-0000-00009AAC0000}"/>
    <cellStyle name="Normal 5 3 3 2 3 8" xfId="44192" xr:uid="{00000000-0005-0000-0000-00009BAC0000}"/>
    <cellStyle name="Normal 5 3 3 2 4" xfId="44193" xr:uid="{00000000-0005-0000-0000-00009CAC0000}"/>
    <cellStyle name="Normal 5 3 3 2 4 2" xfId="44194" xr:uid="{00000000-0005-0000-0000-00009DAC0000}"/>
    <cellStyle name="Normal 5 3 3 2 4 3" xfId="44195" xr:uid="{00000000-0005-0000-0000-00009EAC0000}"/>
    <cellStyle name="Normal 5 3 3 2 4 4" xfId="44196" xr:uid="{00000000-0005-0000-0000-00009FAC0000}"/>
    <cellStyle name="Normal 5 3 3 2 4 5" xfId="44197" xr:uid="{00000000-0005-0000-0000-0000A0AC0000}"/>
    <cellStyle name="Normal 5 3 3 2 4 6" xfId="44198" xr:uid="{00000000-0005-0000-0000-0000A1AC0000}"/>
    <cellStyle name="Normal 5 3 3 2 4 7" xfId="44199" xr:uid="{00000000-0005-0000-0000-0000A2AC0000}"/>
    <cellStyle name="Normal 5 3 3 2 4 8" xfId="44200" xr:uid="{00000000-0005-0000-0000-0000A3AC0000}"/>
    <cellStyle name="Normal 5 3 3 2 5" xfId="44201" xr:uid="{00000000-0005-0000-0000-0000A4AC0000}"/>
    <cellStyle name="Normal 5 3 3 2 5 2" xfId="44202" xr:uid="{00000000-0005-0000-0000-0000A5AC0000}"/>
    <cellStyle name="Normal 5 3 3 2 5 3" xfId="44203" xr:uid="{00000000-0005-0000-0000-0000A6AC0000}"/>
    <cellStyle name="Normal 5 3 3 2 5 4" xfId="44204" xr:uid="{00000000-0005-0000-0000-0000A7AC0000}"/>
    <cellStyle name="Normal 5 3 3 2 5 5" xfId="44205" xr:uid="{00000000-0005-0000-0000-0000A8AC0000}"/>
    <cellStyle name="Normal 5 3 3 2 5 6" xfId="44206" xr:uid="{00000000-0005-0000-0000-0000A9AC0000}"/>
    <cellStyle name="Normal 5 3 3 2 5 7" xfId="44207" xr:uid="{00000000-0005-0000-0000-0000AAAC0000}"/>
    <cellStyle name="Normal 5 3 3 2 5 8" xfId="44208" xr:uid="{00000000-0005-0000-0000-0000ABAC0000}"/>
    <cellStyle name="Normal 5 3 3 2 6" xfId="44209" xr:uid="{00000000-0005-0000-0000-0000ACAC0000}"/>
    <cellStyle name="Normal 5 3 3 2 7" xfId="44210" xr:uid="{00000000-0005-0000-0000-0000ADAC0000}"/>
    <cellStyle name="Normal 5 3 3 2 8" xfId="44211" xr:uid="{00000000-0005-0000-0000-0000AEAC0000}"/>
    <cellStyle name="Normal 5 3 3 2 9" xfId="44212" xr:uid="{00000000-0005-0000-0000-0000AFAC0000}"/>
    <cellStyle name="Normal 5 3 3 20" xfId="44213" xr:uid="{00000000-0005-0000-0000-0000B0AC0000}"/>
    <cellStyle name="Normal 5 3 3 21" xfId="44214" xr:uid="{00000000-0005-0000-0000-0000B1AC0000}"/>
    <cellStyle name="Normal 5 3 3 22" xfId="44215" xr:uid="{00000000-0005-0000-0000-0000B2AC0000}"/>
    <cellStyle name="Normal 5 3 3 23" xfId="44216" xr:uid="{00000000-0005-0000-0000-0000B3AC0000}"/>
    <cellStyle name="Normal 5 3 3 24" xfId="44217" xr:uid="{00000000-0005-0000-0000-0000B4AC0000}"/>
    <cellStyle name="Normal 5 3 3 3" xfId="44218" xr:uid="{00000000-0005-0000-0000-0000B5AC0000}"/>
    <cellStyle name="Normal 5 3 3 3 10" xfId="44219" xr:uid="{00000000-0005-0000-0000-0000B6AC0000}"/>
    <cellStyle name="Normal 5 3 3 3 11" xfId="44220" xr:uid="{00000000-0005-0000-0000-0000B7AC0000}"/>
    <cellStyle name="Normal 5 3 3 3 12" xfId="44221" xr:uid="{00000000-0005-0000-0000-0000B8AC0000}"/>
    <cellStyle name="Normal 5 3 3 3 2" xfId="44222" xr:uid="{00000000-0005-0000-0000-0000B9AC0000}"/>
    <cellStyle name="Normal 5 3 3 3 2 2" xfId="44223" xr:uid="{00000000-0005-0000-0000-0000BAAC0000}"/>
    <cellStyle name="Normal 5 3 3 3 2 3" xfId="44224" xr:uid="{00000000-0005-0000-0000-0000BBAC0000}"/>
    <cellStyle name="Normal 5 3 3 3 2 4" xfId="44225" xr:uid="{00000000-0005-0000-0000-0000BCAC0000}"/>
    <cellStyle name="Normal 5 3 3 3 2 5" xfId="44226" xr:uid="{00000000-0005-0000-0000-0000BDAC0000}"/>
    <cellStyle name="Normal 5 3 3 3 2 6" xfId="44227" xr:uid="{00000000-0005-0000-0000-0000BEAC0000}"/>
    <cellStyle name="Normal 5 3 3 3 2 7" xfId="44228" xr:uid="{00000000-0005-0000-0000-0000BFAC0000}"/>
    <cellStyle name="Normal 5 3 3 3 2 8" xfId="44229" xr:uid="{00000000-0005-0000-0000-0000C0AC0000}"/>
    <cellStyle name="Normal 5 3 3 3 3" xfId="44230" xr:uid="{00000000-0005-0000-0000-0000C1AC0000}"/>
    <cellStyle name="Normal 5 3 3 3 3 2" xfId="44231" xr:uid="{00000000-0005-0000-0000-0000C2AC0000}"/>
    <cellStyle name="Normal 5 3 3 3 3 3" xfId="44232" xr:uid="{00000000-0005-0000-0000-0000C3AC0000}"/>
    <cellStyle name="Normal 5 3 3 3 3 4" xfId="44233" xr:uid="{00000000-0005-0000-0000-0000C4AC0000}"/>
    <cellStyle name="Normal 5 3 3 3 3 5" xfId="44234" xr:uid="{00000000-0005-0000-0000-0000C5AC0000}"/>
    <cellStyle name="Normal 5 3 3 3 3 6" xfId="44235" xr:uid="{00000000-0005-0000-0000-0000C6AC0000}"/>
    <cellStyle name="Normal 5 3 3 3 3 7" xfId="44236" xr:uid="{00000000-0005-0000-0000-0000C7AC0000}"/>
    <cellStyle name="Normal 5 3 3 3 3 8" xfId="44237" xr:uid="{00000000-0005-0000-0000-0000C8AC0000}"/>
    <cellStyle name="Normal 5 3 3 3 4" xfId="44238" xr:uid="{00000000-0005-0000-0000-0000C9AC0000}"/>
    <cellStyle name="Normal 5 3 3 3 4 2" xfId="44239" xr:uid="{00000000-0005-0000-0000-0000CAAC0000}"/>
    <cellStyle name="Normal 5 3 3 3 4 3" xfId="44240" xr:uid="{00000000-0005-0000-0000-0000CBAC0000}"/>
    <cellStyle name="Normal 5 3 3 3 4 4" xfId="44241" xr:uid="{00000000-0005-0000-0000-0000CCAC0000}"/>
    <cellStyle name="Normal 5 3 3 3 4 5" xfId="44242" xr:uid="{00000000-0005-0000-0000-0000CDAC0000}"/>
    <cellStyle name="Normal 5 3 3 3 4 6" xfId="44243" xr:uid="{00000000-0005-0000-0000-0000CEAC0000}"/>
    <cellStyle name="Normal 5 3 3 3 4 7" xfId="44244" xr:uid="{00000000-0005-0000-0000-0000CFAC0000}"/>
    <cellStyle name="Normal 5 3 3 3 4 8" xfId="44245" xr:uid="{00000000-0005-0000-0000-0000D0AC0000}"/>
    <cellStyle name="Normal 5 3 3 3 5" xfId="44246" xr:uid="{00000000-0005-0000-0000-0000D1AC0000}"/>
    <cellStyle name="Normal 5 3 3 3 5 2" xfId="44247" xr:uid="{00000000-0005-0000-0000-0000D2AC0000}"/>
    <cellStyle name="Normal 5 3 3 3 5 3" xfId="44248" xr:uid="{00000000-0005-0000-0000-0000D3AC0000}"/>
    <cellStyle name="Normal 5 3 3 3 5 4" xfId="44249" xr:uid="{00000000-0005-0000-0000-0000D4AC0000}"/>
    <cellStyle name="Normal 5 3 3 3 5 5" xfId="44250" xr:uid="{00000000-0005-0000-0000-0000D5AC0000}"/>
    <cellStyle name="Normal 5 3 3 3 5 6" xfId="44251" xr:uid="{00000000-0005-0000-0000-0000D6AC0000}"/>
    <cellStyle name="Normal 5 3 3 3 5 7" xfId="44252" xr:uid="{00000000-0005-0000-0000-0000D7AC0000}"/>
    <cellStyle name="Normal 5 3 3 3 5 8" xfId="44253" xr:uid="{00000000-0005-0000-0000-0000D8AC0000}"/>
    <cellStyle name="Normal 5 3 3 3 6" xfId="44254" xr:uid="{00000000-0005-0000-0000-0000D9AC0000}"/>
    <cellStyle name="Normal 5 3 3 3 7" xfId="44255" xr:uid="{00000000-0005-0000-0000-0000DAAC0000}"/>
    <cellStyle name="Normal 5 3 3 3 8" xfId="44256" xr:uid="{00000000-0005-0000-0000-0000DBAC0000}"/>
    <cellStyle name="Normal 5 3 3 3 9" xfId="44257" xr:uid="{00000000-0005-0000-0000-0000DCAC0000}"/>
    <cellStyle name="Normal 5 3 3 4" xfId="44258" xr:uid="{00000000-0005-0000-0000-0000DDAC0000}"/>
    <cellStyle name="Normal 5 3 3 4 10" xfId="44259" xr:uid="{00000000-0005-0000-0000-0000DEAC0000}"/>
    <cellStyle name="Normal 5 3 3 4 11" xfId="44260" xr:uid="{00000000-0005-0000-0000-0000DFAC0000}"/>
    <cellStyle name="Normal 5 3 3 4 12" xfId="44261" xr:uid="{00000000-0005-0000-0000-0000E0AC0000}"/>
    <cellStyle name="Normal 5 3 3 4 2" xfId="44262" xr:uid="{00000000-0005-0000-0000-0000E1AC0000}"/>
    <cellStyle name="Normal 5 3 3 4 2 2" xfId="44263" xr:uid="{00000000-0005-0000-0000-0000E2AC0000}"/>
    <cellStyle name="Normal 5 3 3 4 2 3" xfId="44264" xr:uid="{00000000-0005-0000-0000-0000E3AC0000}"/>
    <cellStyle name="Normal 5 3 3 4 2 4" xfId="44265" xr:uid="{00000000-0005-0000-0000-0000E4AC0000}"/>
    <cellStyle name="Normal 5 3 3 4 2 5" xfId="44266" xr:uid="{00000000-0005-0000-0000-0000E5AC0000}"/>
    <cellStyle name="Normal 5 3 3 4 2 6" xfId="44267" xr:uid="{00000000-0005-0000-0000-0000E6AC0000}"/>
    <cellStyle name="Normal 5 3 3 4 2 7" xfId="44268" xr:uid="{00000000-0005-0000-0000-0000E7AC0000}"/>
    <cellStyle name="Normal 5 3 3 4 2 8" xfId="44269" xr:uid="{00000000-0005-0000-0000-0000E8AC0000}"/>
    <cellStyle name="Normal 5 3 3 4 3" xfId="44270" xr:uid="{00000000-0005-0000-0000-0000E9AC0000}"/>
    <cellStyle name="Normal 5 3 3 4 3 2" xfId="44271" xr:uid="{00000000-0005-0000-0000-0000EAAC0000}"/>
    <cellStyle name="Normal 5 3 3 4 3 3" xfId="44272" xr:uid="{00000000-0005-0000-0000-0000EBAC0000}"/>
    <cellStyle name="Normal 5 3 3 4 3 4" xfId="44273" xr:uid="{00000000-0005-0000-0000-0000ECAC0000}"/>
    <cellStyle name="Normal 5 3 3 4 3 5" xfId="44274" xr:uid="{00000000-0005-0000-0000-0000EDAC0000}"/>
    <cellStyle name="Normal 5 3 3 4 3 6" xfId="44275" xr:uid="{00000000-0005-0000-0000-0000EEAC0000}"/>
    <cellStyle name="Normal 5 3 3 4 3 7" xfId="44276" xr:uid="{00000000-0005-0000-0000-0000EFAC0000}"/>
    <cellStyle name="Normal 5 3 3 4 3 8" xfId="44277" xr:uid="{00000000-0005-0000-0000-0000F0AC0000}"/>
    <cellStyle name="Normal 5 3 3 4 4" xfId="44278" xr:uid="{00000000-0005-0000-0000-0000F1AC0000}"/>
    <cellStyle name="Normal 5 3 3 4 4 2" xfId="44279" xr:uid="{00000000-0005-0000-0000-0000F2AC0000}"/>
    <cellStyle name="Normal 5 3 3 4 4 3" xfId="44280" xr:uid="{00000000-0005-0000-0000-0000F3AC0000}"/>
    <cellStyle name="Normal 5 3 3 4 4 4" xfId="44281" xr:uid="{00000000-0005-0000-0000-0000F4AC0000}"/>
    <cellStyle name="Normal 5 3 3 4 4 5" xfId="44282" xr:uid="{00000000-0005-0000-0000-0000F5AC0000}"/>
    <cellStyle name="Normal 5 3 3 4 4 6" xfId="44283" xr:uid="{00000000-0005-0000-0000-0000F6AC0000}"/>
    <cellStyle name="Normal 5 3 3 4 4 7" xfId="44284" xr:uid="{00000000-0005-0000-0000-0000F7AC0000}"/>
    <cellStyle name="Normal 5 3 3 4 4 8" xfId="44285" xr:uid="{00000000-0005-0000-0000-0000F8AC0000}"/>
    <cellStyle name="Normal 5 3 3 4 5" xfId="44286" xr:uid="{00000000-0005-0000-0000-0000F9AC0000}"/>
    <cellStyle name="Normal 5 3 3 4 5 2" xfId="44287" xr:uid="{00000000-0005-0000-0000-0000FAAC0000}"/>
    <cellStyle name="Normal 5 3 3 4 5 3" xfId="44288" xr:uid="{00000000-0005-0000-0000-0000FBAC0000}"/>
    <cellStyle name="Normal 5 3 3 4 5 4" xfId="44289" xr:uid="{00000000-0005-0000-0000-0000FCAC0000}"/>
    <cellStyle name="Normal 5 3 3 4 5 5" xfId="44290" xr:uid="{00000000-0005-0000-0000-0000FDAC0000}"/>
    <cellStyle name="Normal 5 3 3 4 5 6" xfId="44291" xr:uid="{00000000-0005-0000-0000-0000FEAC0000}"/>
    <cellStyle name="Normal 5 3 3 4 5 7" xfId="44292" xr:uid="{00000000-0005-0000-0000-0000FFAC0000}"/>
    <cellStyle name="Normal 5 3 3 4 5 8" xfId="44293" xr:uid="{00000000-0005-0000-0000-000000AD0000}"/>
    <cellStyle name="Normal 5 3 3 4 6" xfId="44294" xr:uid="{00000000-0005-0000-0000-000001AD0000}"/>
    <cellStyle name="Normal 5 3 3 4 7" xfId="44295" xr:uid="{00000000-0005-0000-0000-000002AD0000}"/>
    <cellStyle name="Normal 5 3 3 4 8" xfId="44296" xr:uid="{00000000-0005-0000-0000-000003AD0000}"/>
    <cellStyle name="Normal 5 3 3 4 9" xfId="44297" xr:uid="{00000000-0005-0000-0000-000004AD0000}"/>
    <cellStyle name="Normal 5 3 3 5" xfId="44298" xr:uid="{00000000-0005-0000-0000-000005AD0000}"/>
    <cellStyle name="Normal 5 3 3 5 10" xfId="44299" xr:uid="{00000000-0005-0000-0000-000006AD0000}"/>
    <cellStyle name="Normal 5 3 3 5 11" xfId="44300" xr:uid="{00000000-0005-0000-0000-000007AD0000}"/>
    <cellStyle name="Normal 5 3 3 5 12" xfId="44301" xr:uid="{00000000-0005-0000-0000-000008AD0000}"/>
    <cellStyle name="Normal 5 3 3 5 2" xfId="44302" xr:uid="{00000000-0005-0000-0000-000009AD0000}"/>
    <cellStyle name="Normal 5 3 3 5 2 2" xfId="44303" xr:uid="{00000000-0005-0000-0000-00000AAD0000}"/>
    <cellStyle name="Normal 5 3 3 5 2 3" xfId="44304" xr:uid="{00000000-0005-0000-0000-00000BAD0000}"/>
    <cellStyle name="Normal 5 3 3 5 2 4" xfId="44305" xr:uid="{00000000-0005-0000-0000-00000CAD0000}"/>
    <cellStyle name="Normal 5 3 3 5 2 5" xfId="44306" xr:uid="{00000000-0005-0000-0000-00000DAD0000}"/>
    <cellStyle name="Normal 5 3 3 5 2 6" xfId="44307" xr:uid="{00000000-0005-0000-0000-00000EAD0000}"/>
    <cellStyle name="Normal 5 3 3 5 2 7" xfId="44308" xr:uid="{00000000-0005-0000-0000-00000FAD0000}"/>
    <cellStyle name="Normal 5 3 3 5 2 8" xfId="44309" xr:uid="{00000000-0005-0000-0000-000010AD0000}"/>
    <cellStyle name="Normal 5 3 3 5 3" xfId="44310" xr:uid="{00000000-0005-0000-0000-000011AD0000}"/>
    <cellStyle name="Normal 5 3 3 5 3 2" xfId="44311" xr:uid="{00000000-0005-0000-0000-000012AD0000}"/>
    <cellStyle name="Normal 5 3 3 5 3 3" xfId="44312" xr:uid="{00000000-0005-0000-0000-000013AD0000}"/>
    <cellStyle name="Normal 5 3 3 5 3 4" xfId="44313" xr:uid="{00000000-0005-0000-0000-000014AD0000}"/>
    <cellStyle name="Normal 5 3 3 5 3 5" xfId="44314" xr:uid="{00000000-0005-0000-0000-000015AD0000}"/>
    <cellStyle name="Normal 5 3 3 5 3 6" xfId="44315" xr:uid="{00000000-0005-0000-0000-000016AD0000}"/>
    <cellStyle name="Normal 5 3 3 5 3 7" xfId="44316" xr:uid="{00000000-0005-0000-0000-000017AD0000}"/>
    <cellStyle name="Normal 5 3 3 5 3 8" xfId="44317" xr:uid="{00000000-0005-0000-0000-000018AD0000}"/>
    <cellStyle name="Normal 5 3 3 5 4" xfId="44318" xr:uid="{00000000-0005-0000-0000-000019AD0000}"/>
    <cellStyle name="Normal 5 3 3 5 4 2" xfId="44319" xr:uid="{00000000-0005-0000-0000-00001AAD0000}"/>
    <cellStyle name="Normal 5 3 3 5 4 3" xfId="44320" xr:uid="{00000000-0005-0000-0000-00001BAD0000}"/>
    <cellStyle name="Normal 5 3 3 5 4 4" xfId="44321" xr:uid="{00000000-0005-0000-0000-00001CAD0000}"/>
    <cellStyle name="Normal 5 3 3 5 4 5" xfId="44322" xr:uid="{00000000-0005-0000-0000-00001DAD0000}"/>
    <cellStyle name="Normal 5 3 3 5 4 6" xfId="44323" xr:uid="{00000000-0005-0000-0000-00001EAD0000}"/>
    <cellStyle name="Normal 5 3 3 5 4 7" xfId="44324" xr:uid="{00000000-0005-0000-0000-00001FAD0000}"/>
    <cellStyle name="Normal 5 3 3 5 4 8" xfId="44325" xr:uid="{00000000-0005-0000-0000-000020AD0000}"/>
    <cellStyle name="Normal 5 3 3 5 5" xfId="44326" xr:uid="{00000000-0005-0000-0000-000021AD0000}"/>
    <cellStyle name="Normal 5 3 3 5 5 2" xfId="44327" xr:uid="{00000000-0005-0000-0000-000022AD0000}"/>
    <cellStyle name="Normal 5 3 3 5 5 3" xfId="44328" xr:uid="{00000000-0005-0000-0000-000023AD0000}"/>
    <cellStyle name="Normal 5 3 3 5 5 4" xfId="44329" xr:uid="{00000000-0005-0000-0000-000024AD0000}"/>
    <cellStyle name="Normal 5 3 3 5 5 5" xfId="44330" xr:uid="{00000000-0005-0000-0000-000025AD0000}"/>
    <cellStyle name="Normal 5 3 3 5 5 6" xfId="44331" xr:uid="{00000000-0005-0000-0000-000026AD0000}"/>
    <cellStyle name="Normal 5 3 3 5 5 7" xfId="44332" xr:uid="{00000000-0005-0000-0000-000027AD0000}"/>
    <cellStyle name="Normal 5 3 3 5 5 8" xfId="44333" xr:uid="{00000000-0005-0000-0000-000028AD0000}"/>
    <cellStyle name="Normal 5 3 3 5 6" xfId="44334" xr:uid="{00000000-0005-0000-0000-000029AD0000}"/>
    <cellStyle name="Normal 5 3 3 5 7" xfId="44335" xr:uid="{00000000-0005-0000-0000-00002AAD0000}"/>
    <cellStyle name="Normal 5 3 3 5 8" xfId="44336" xr:uid="{00000000-0005-0000-0000-00002BAD0000}"/>
    <cellStyle name="Normal 5 3 3 5 9" xfId="44337" xr:uid="{00000000-0005-0000-0000-00002CAD0000}"/>
    <cellStyle name="Normal 5 3 3 6" xfId="44338" xr:uid="{00000000-0005-0000-0000-00002DAD0000}"/>
    <cellStyle name="Normal 5 3 3 6 10" xfId="44339" xr:uid="{00000000-0005-0000-0000-00002EAD0000}"/>
    <cellStyle name="Normal 5 3 3 6 11" xfId="44340" xr:uid="{00000000-0005-0000-0000-00002FAD0000}"/>
    <cellStyle name="Normal 5 3 3 6 12" xfId="44341" xr:uid="{00000000-0005-0000-0000-000030AD0000}"/>
    <cellStyle name="Normal 5 3 3 6 2" xfId="44342" xr:uid="{00000000-0005-0000-0000-000031AD0000}"/>
    <cellStyle name="Normal 5 3 3 6 2 2" xfId="44343" xr:uid="{00000000-0005-0000-0000-000032AD0000}"/>
    <cellStyle name="Normal 5 3 3 6 2 3" xfId="44344" xr:uid="{00000000-0005-0000-0000-000033AD0000}"/>
    <cellStyle name="Normal 5 3 3 6 2 4" xfId="44345" xr:uid="{00000000-0005-0000-0000-000034AD0000}"/>
    <cellStyle name="Normal 5 3 3 6 2 5" xfId="44346" xr:uid="{00000000-0005-0000-0000-000035AD0000}"/>
    <cellStyle name="Normal 5 3 3 6 2 6" xfId="44347" xr:uid="{00000000-0005-0000-0000-000036AD0000}"/>
    <cellStyle name="Normal 5 3 3 6 2 7" xfId="44348" xr:uid="{00000000-0005-0000-0000-000037AD0000}"/>
    <cellStyle name="Normal 5 3 3 6 2 8" xfId="44349" xr:uid="{00000000-0005-0000-0000-000038AD0000}"/>
    <cellStyle name="Normal 5 3 3 6 3" xfId="44350" xr:uid="{00000000-0005-0000-0000-000039AD0000}"/>
    <cellStyle name="Normal 5 3 3 6 3 2" xfId="44351" xr:uid="{00000000-0005-0000-0000-00003AAD0000}"/>
    <cellStyle name="Normal 5 3 3 6 3 3" xfId="44352" xr:uid="{00000000-0005-0000-0000-00003BAD0000}"/>
    <cellStyle name="Normal 5 3 3 6 3 4" xfId="44353" xr:uid="{00000000-0005-0000-0000-00003CAD0000}"/>
    <cellStyle name="Normal 5 3 3 6 3 5" xfId="44354" xr:uid="{00000000-0005-0000-0000-00003DAD0000}"/>
    <cellStyle name="Normal 5 3 3 6 3 6" xfId="44355" xr:uid="{00000000-0005-0000-0000-00003EAD0000}"/>
    <cellStyle name="Normal 5 3 3 6 3 7" xfId="44356" xr:uid="{00000000-0005-0000-0000-00003FAD0000}"/>
    <cellStyle name="Normal 5 3 3 6 3 8" xfId="44357" xr:uid="{00000000-0005-0000-0000-000040AD0000}"/>
    <cellStyle name="Normal 5 3 3 6 4" xfId="44358" xr:uid="{00000000-0005-0000-0000-000041AD0000}"/>
    <cellStyle name="Normal 5 3 3 6 4 2" xfId="44359" xr:uid="{00000000-0005-0000-0000-000042AD0000}"/>
    <cellStyle name="Normal 5 3 3 6 4 3" xfId="44360" xr:uid="{00000000-0005-0000-0000-000043AD0000}"/>
    <cellStyle name="Normal 5 3 3 6 4 4" xfId="44361" xr:uid="{00000000-0005-0000-0000-000044AD0000}"/>
    <cellStyle name="Normal 5 3 3 6 4 5" xfId="44362" xr:uid="{00000000-0005-0000-0000-000045AD0000}"/>
    <cellStyle name="Normal 5 3 3 6 4 6" xfId="44363" xr:uid="{00000000-0005-0000-0000-000046AD0000}"/>
    <cellStyle name="Normal 5 3 3 6 4 7" xfId="44364" xr:uid="{00000000-0005-0000-0000-000047AD0000}"/>
    <cellStyle name="Normal 5 3 3 6 4 8" xfId="44365" xr:uid="{00000000-0005-0000-0000-000048AD0000}"/>
    <cellStyle name="Normal 5 3 3 6 5" xfId="44366" xr:uid="{00000000-0005-0000-0000-000049AD0000}"/>
    <cellStyle name="Normal 5 3 3 6 5 2" xfId="44367" xr:uid="{00000000-0005-0000-0000-00004AAD0000}"/>
    <cellStyle name="Normal 5 3 3 6 5 3" xfId="44368" xr:uid="{00000000-0005-0000-0000-00004BAD0000}"/>
    <cellStyle name="Normal 5 3 3 6 5 4" xfId="44369" xr:uid="{00000000-0005-0000-0000-00004CAD0000}"/>
    <cellStyle name="Normal 5 3 3 6 5 5" xfId="44370" xr:uid="{00000000-0005-0000-0000-00004DAD0000}"/>
    <cellStyle name="Normal 5 3 3 6 5 6" xfId="44371" xr:uid="{00000000-0005-0000-0000-00004EAD0000}"/>
    <cellStyle name="Normal 5 3 3 6 5 7" xfId="44372" xr:uid="{00000000-0005-0000-0000-00004FAD0000}"/>
    <cellStyle name="Normal 5 3 3 6 5 8" xfId="44373" xr:uid="{00000000-0005-0000-0000-000050AD0000}"/>
    <cellStyle name="Normal 5 3 3 6 6" xfId="44374" xr:uid="{00000000-0005-0000-0000-000051AD0000}"/>
    <cellStyle name="Normal 5 3 3 6 7" xfId="44375" xr:uid="{00000000-0005-0000-0000-000052AD0000}"/>
    <cellStyle name="Normal 5 3 3 6 8" xfId="44376" xr:uid="{00000000-0005-0000-0000-000053AD0000}"/>
    <cellStyle name="Normal 5 3 3 6 9" xfId="44377" xr:uid="{00000000-0005-0000-0000-000054AD0000}"/>
    <cellStyle name="Normal 5 3 3 7" xfId="44378" xr:uid="{00000000-0005-0000-0000-000055AD0000}"/>
    <cellStyle name="Normal 5 3 3 7 10" xfId="44379" xr:uid="{00000000-0005-0000-0000-000056AD0000}"/>
    <cellStyle name="Normal 5 3 3 7 11" xfId="44380" xr:uid="{00000000-0005-0000-0000-000057AD0000}"/>
    <cellStyle name="Normal 5 3 3 7 12" xfId="44381" xr:uid="{00000000-0005-0000-0000-000058AD0000}"/>
    <cellStyle name="Normal 5 3 3 7 2" xfId="44382" xr:uid="{00000000-0005-0000-0000-000059AD0000}"/>
    <cellStyle name="Normal 5 3 3 7 2 2" xfId="44383" xr:uid="{00000000-0005-0000-0000-00005AAD0000}"/>
    <cellStyle name="Normal 5 3 3 7 2 3" xfId="44384" xr:uid="{00000000-0005-0000-0000-00005BAD0000}"/>
    <cellStyle name="Normal 5 3 3 7 2 4" xfId="44385" xr:uid="{00000000-0005-0000-0000-00005CAD0000}"/>
    <cellStyle name="Normal 5 3 3 7 2 5" xfId="44386" xr:uid="{00000000-0005-0000-0000-00005DAD0000}"/>
    <cellStyle name="Normal 5 3 3 7 2 6" xfId="44387" xr:uid="{00000000-0005-0000-0000-00005EAD0000}"/>
    <cellStyle name="Normal 5 3 3 7 2 7" xfId="44388" xr:uid="{00000000-0005-0000-0000-00005FAD0000}"/>
    <cellStyle name="Normal 5 3 3 7 2 8" xfId="44389" xr:uid="{00000000-0005-0000-0000-000060AD0000}"/>
    <cellStyle name="Normal 5 3 3 7 3" xfId="44390" xr:uid="{00000000-0005-0000-0000-000061AD0000}"/>
    <cellStyle name="Normal 5 3 3 7 3 2" xfId="44391" xr:uid="{00000000-0005-0000-0000-000062AD0000}"/>
    <cellStyle name="Normal 5 3 3 7 3 3" xfId="44392" xr:uid="{00000000-0005-0000-0000-000063AD0000}"/>
    <cellStyle name="Normal 5 3 3 7 3 4" xfId="44393" xr:uid="{00000000-0005-0000-0000-000064AD0000}"/>
    <cellStyle name="Normal 5 3 3 7 3 5" xfId="44394" xr:uid="{00000000-0005-0000-0000-000065AD0000}"/>
    <cellStyle name="Normal 5 3 3 7 3 6" xfId="44395" xr:uid="{00000000-0005-0000-0000-000066AD0000}"/>
    <cellStyle name="Normal 5 3 3 7 3 7" xfId="44396" xr:uid="{00000000-0005-0000-0000-000067AD0000}"/>
    <cellStyle name="Normal 5 3 3 7 3 8" xfId="44397" xr:uid="{00000000-0005-0000-0000-000068AD0000}"/>
    <cellStyle name="Normal 5 3 3 7 4" xfId="44398" xr:uid="{00000000-0005-0000-0000-000069AD0000}"/>
    <cellStyle name="Normal 5 3 3 7 4 2" xfId="44399" xr:uid="{00000000-0005-0000-0000-00006AAD0000}"/>
    <cellStyle name="Normal 5 3 3 7 4 3" xfId="44400" xr:uid="{00000000-0005-0000-0000-00006BAD0000}"/>
    <cellStyle name="Normal 5 3 3 7 4 4" xfId="44401" xr:uid="{00000000-0005-0000-0000-00006CAD0000}"/>
    <cellStyle name="Normal 5 3 3 7 4 5" xfId="44402" xr:uid="{00000000-0005-0000-0000-00006DAD0000}"/>
    <cellStyle name="Normal 5 3 3 7 4 6" xfId="44403" xr:uid="{00000000-0005-0000-0000-00006EAD0000}"/>
    <cellStyle name="Normal 5 3 3 7 4 7" xfId="44404" xr:uid="{00000000-0005-0000-0000-00006FAD0000}"/>
    <cellStyle name="Normal 5 3 3 7 4 8" xfId="44405" xr:uid="{00000000-0005-0000-0000-000070AD0000}"/>
    <cellStyle name="Normal 5 3 3 7 5" xfId="44406" xr:uid="{00000000-0005-0000-0000-000071AD0000}"/>
    <cellStyle name="Normal 5 3 3 7 5 2" xfId="44407" xr:uid="{00000000-0005-0000-0000-000072AD0000}"/>
    <cellStyle name="Normal 5 3 3 7 5 3" xfId="44408" xr:uid="{00000000-0005-0000-0000-000073AD0000}"/>
    <cellStyle name="Normal 5 3 3 7 5 4" xfId="44409" xr:uid="{00000000-0005-0000-0000-000074AD0000}"/>
    <cellStyle name="Normal 5 3 3 7 5 5" xfId="44410" xr:uid="{00000000-0005-0000-0000-000075AD0000}"/>
    <cellStyle name="Normal 5 3 3 7 5 6" xfId="44411" xr:uid="{00000000-0005-0000-0000-000076AD0000}"/>
    <cellStyle name="Normal 5 3 3 7 5 7" xfId="44412" xr:uid="{00000000-0005-0000-0000-000077AD0000}"/>
    <cellStyle name="Normal 5 3 3 7 5 8" xfId="44413" xr:uid="{00000000-0005-0000-0000-000078AD0000}"/>
    <cellStyle name="Normal 5 3 3 7 6" xfId="44414" xr:uid="{00000000-0005-0000-0000-000079AD0000}"/>
    <cellStyle name="Normal 5 3 3 7 7" xfId="44415" xr:uid="{00000000-0005-0000-0000-00007AAD0000}"/>
    <cellStyle name="Normal 5 3 3 7 8" xfId="44416" xr:uid="{00000000-0005-0000-0000-00007BAD0000}"/>
    <cellStyle name="Normal 5 3 3 7 9" xfId="44417" xr:uid="{00000000-0005-0000-0000-00007CAD0000}"/>
    <cellStyle name="Normal 5 3 3 8" xfId="44418" xr:uid="{00000000-0005-0000-0000-00007DAD0000}"/>
    <cellStyle name="Normal 5 3 3 8 10" xfId="44419" xr:uid="{00000000-0005-0000-0000-00007EAD0000}"/>
    <cellStyle name="Normal 5 3 3 8 11" xfId="44420" xr:uid="{00000000-0005-0000-0000-00007FAD0000}"/>
    <cellStyle name="Normal 5 3 3 8 12" xfId="44421" xr:uid="{00000000-0005-0000-0000-000080AD0000}"/>
    <cellStyle name="Normal 5 3 3 8 2" xfId="44422" xr:uid="{00000000-0005-0000-0000-000081AD0000}"/>
    <cellStyle name="Normal 5 3 3 8 2 2" xfId="44423" xr:uid="{00000000-0005-0000-0000-000082AD0000}"/>
    <cellStyle name="Normal 5 3 3 8 2 3" xfId="44424" xr:uid="{00000000-0005-0000-0000-000083AD0000}"/>
    <cellStyle name="Normal 5 3 3 8 2 4" xfId="44425" xr:uid="{00000000-0005-0000-0000-000084AD0000}"/>
    <cellStyle name="Normal 5 3 3 8 2 5" xfId="44426" xr:uid="{00000000-0005-0000-0000-000085AD0000}"/>
    <cellStyle name="Normal 5 3 3 8 2 6" xfId="44427" xr:uid="{00000000-0005-0000-0000-000086AD0000}"/>
    <cellStyle name="Normal 5 3 3 8 2 7" xfId="44428" xr:uid="{00000000-0005-0000-0000-000087AD0000}"/>
    <cellStyle name="Normal 5 3 3 8 2 8" xfId="44429" xr:uid="{00000000-0005-0000-0000-000088AD0000}"/>
    <cellStyle name="Normal 5 3 3 8 3" xfId="44430" xr:uid="{00000000-0005-0000-0000-000089AD0000}"/>
    <cellStyle name="Normal 5 3 3 8 3 2" xfId="44431" xr:uid="{00000000-0005-0000-0000-00008AAD0000}"/>
    <cellStyle name="Normal 5 3 3 8 3 3" xfId="44432" xr:uid="{00000000-0005-0000-0000-00008BAD0000}"/>
    <cellStyle name="Normal 5 3 3 8 3 4" xfId="44433" xr:uid="{00000000-0005-0000-0000-00008CAD0000}"/>
    <cellStyle name="Normal 5 3 3 8 3 5" xfId="44434" xr:uid="{00000000-0005-0000-0000-00008DAD0000}"/>
    <cellStyle name="Normal 5 3 3 8 3 6" xfId="44435" xr:uid="{00000000-0005-0000-0000-00008EAD0000}"/>
    <cellStyle name="Normal 5 3 3 8 3 7" xfId="44436" xr:uid="{00000000-0005-0000-0000-00008FAD0000}"/>
    <cellStyle name="Normal 5 3 3 8 3 8" xfId="44437" xr:uid="{00000000-0005-0000-0000-000090AD0000}"/>
    <cellStyle name="Normal 5 3 3 8 4" xfId="44438" xr:uid="{00000000-0005-0000-0000-000091AD0000}"/>
    <cellStyle name="Normal 5 3 3 8 4 2" xfId="44439" xr:uid="{00000000-0005-0000-0000-000092AD0000}"/>
    <cellStyle name="Normal 5 3 3 8 4 3" xfId="44440" xr:uid="{00000000-0005-0000-0000-000093AD0000}"/>
    <cellStyle name="Normal 5 3 3 8 4 4" xfId="44441" xr:uid="{00000000-0005-0000-0000-000094AD0000}"/>
    <cellStyle name="Normal 5 3 3 8 4 5" xfId="44442" xr:uid="{00000000-0005-0000-0000-000095AD0000}"/>
    <cellStyle name="Normal 5 3 3 8 4 6" xfId="44443" xr:uid="{00000000-0005-0000-0000-000096AD0000}"/>
    <cellStyle name="Normal 5 3 3 8 4 7" xfId="44444" xr:uid="{00000000-0005-0000-0000-000097AD0000}"/>
    <cellStyle name="Normal 5 3 3 8 4 8" xfId="44445" xr:uid="{00000000-0005-0000-0000-000098AD0000}"/>
    <cellStyle name="Normal 5 3 3 8 5" xfId="44446" xr:uid="{00000000-0005-0000-0000-000099AD0000}"/>
    <cellStyle name="Normal 5 3 3 8 5 2" xfId="44447" xr:uid="{00000000-0005-0000-0000-00009AAD0000}"/>
    <cellStyle name="Normal 5 3 3 8 5 3" xfId="44448" xr:uid="{00000000-0005-0000-0000-00009BAD0000}"/>
    <cellStyle name="Normal 5 3 3 8 5 4" xfId="44449" xr:uid="{00000000-0005-0000-0000-00009CAD0000}"/>
    <cellStyle name="Normal 5 3 3 8 5 5" xfId="44450" xr:uid="{00000000-0005-0000-0000-00009DAD0000}"/>
    <cellStyle name="Normal 5 3 3 8 5 6" xfId="44451" xr:uid="{00000000-0005-0000-0000-00009EAD0000}"/>
    <cellStyle name="Normal 5 3 3 8 5 7" xfId="44452" xr:uid="{00000000-0005-0000-0000-00009FAD0000}"/>
    <cellStyle name="Normal 5 3 3 8 5 8" xfId="44453" xr:uid="{00000000-0005-0000-0000-0000A0AD0000}"/>
    <cellStyle name="Normal 5 3 3 8 6" xfId="44454" xr:uid="{00000000-0005-0000-0000-0000A1AD0000}"/>
    <cellStyle name="Normal 5 3 3 8 7" xfId="44455" xr:uid="{00000000-0005-0000-0000-0000A2AD0000}"/>
    <cellStyle name="Normal 5 3 3 8 8" xfId="44456" xr:uid="{00000000-0005-0000-0000-0000A3AD0000}"/>
    <cellStyle name="Normal 5 3 3 8 9" xfId="44457" xr:uid="{00000000-0005-0000-0000-0000A4AD0000}"/>
    <cellStyle name="Normal 5 3 3 9" xfId="44458" xr:uid="{00000000-0005-0000-0000-0000A5AD0000}"/>
    <cellStyle name="Normal 5 3 3 9 10" xfId="44459" xr:uid="{00000000-0005-0000-0000-0000A6AD0000}"/>
    <cellStyle name="Normal 5 3 3 9 11" xfId="44460" xr:uid="{00000000-0005-0000-0000-0000A7AD0000}"/>
    <cellStyle name="Normal 5 3 3 9 12" xfId="44461" xr:uid="{00000000-0005-0000-0000-0000A8AD0000}"/>
    <cellStyle name="Normal 5 3 3 9 2" xfId="44462" xr:uid="{00000000-0005-0000-0000-0000A9AD0000}"/>
    <cellStyle name="Normal 5 3 3 9 2 2" xfId="44463" xr:uid="{00000000-0005-0000-0000-0000AAAD0000}"/>
    <cellStyle name="Normal 5 3 3 9 2 3" xfId="44464" xr:uid="{00000000-0005-0000-0000-0000ABAD0000}"/>
    <cellStyle name="Normal 5 3 3 9 2 4" xfId="44465" xr:uid="{00000000-0005-0000-0000-0000ACAD0000}"/>
    <cellStyle name="Normal 5 3 3 9 2 5" xfId="44466" xr:uid="{00000000-0005-0000-0000-0000ADAD0000}"/>
    <cellStyle name="Normal 5 3 3 9 2 6" xfId="44467" xr:uid="{00000000-0005-0000-0000-0000AEAD0000}"/>
    <cellStyle name="Normal 5 3 3 9 2 7" xfId="44468" xr:uid="{00000000-0005-0000-0000-0000AFAD0000}"/>
    <cellStyle name="Normal 5 3 3 9 2 8" xfId="44469" xr:uid="{00000000-0005-0000-0000-0000B0AD0000}"/>
    <cellStyle name="Normal 5 3 3 9 3" xfId="44470" xr:uid="{00000000-0005-0000-0000-0000B1AD0000}"/>
    <cellStyle name="Normal 5 3 3 9 3 2" xfId="44471" xr:uid="{00000000-0005-0000-0000-0000B2AD0000}"/>
    <cellStyle name="Normal 5 3 3 9 3 3" xfId="44472" xr:uid="{00000000-0005-0000-0000-0000B3AD0000}"/>
    <cellStyle name="Normal 5 3 3 9 3 4" xfId="44473" xr:uid="{00000000-0005-0000-0000-0000B4AD0000}"/>
    <cellStyle name="Normal 5 3 3 9 3 5" xfId="44474" xr:uid="{00000000-0005-0000-0000-0000B5AD0000}"/>
    <cellStyle name="Normal 5 3 3 9 3 6" xfId="44475" xr:uid="{00000000-0005-0000-0000-0000B6AD0000}"/>
    <cellStyle name="Normal 5 3 3 9 3 7" xfId="44476" xr:uid="{00000000-0005-0000-0000-0000B7AD0000}"/>
    <cellStyle name="Normal 5 3 3 9 3 8" xfId="44477" xr:uid="{00000000-0005-0000-0000-0000B8AD0000}"/>
    <cellStyle name="Normal 5 3 3 9 4" xfId="44478" xr:uid="{00000000-0005-0000-0000-0000B9AD0000}"/>
    <cellStyle name="Normal 5 3 3 9 4 2" xfId="44479" xr:uid="{00000000-0005-0000-0000-0000BAAD0000}"/>
    <cellStyle name="Normal 5 3 3 9 4 3" xfId="44480" xr:uid="{00000000-0005-0000-0000-0000BBAD0000}"/>
    <cellStyle name="Normal 5 3 3 9 4 4" xfId="44481" xr:uid="{00000000-0005-0000-0000-0000BCAD0000}"/>
    <cellStyle name="Normal 5 3 3 9 4 5" xfId="44482" xr:uid="{00000000-0005-0000-0000-0000BDAD0000}"/>
    <cellStyle name="Normal 5 3 3 9 4 6" xfId="44483" xr:uid="{00000000-0005-0000-0000-0000BEAD0000}"/>
    <cellStyle name="Normal 5 3 3 9 4 7" xfId="44484" xr:uid="{00000000-0005-0000-0000-0000BFAD0000}"/>
    <cellStyle name="Normal 5 3 3 9 4 8" xfId="44485" xr:uid="{00000000-0005-0000-0000-0000C0AD0000}"/>
    <cellStyle name="Normal 5 3 3 9 5" xfId="44486" xr:uid="{00000000-0005-0000-0000-0000C1AD0000}"/>
    <cellStyle name="Normal 5 3 3 9 5 2" xfId="44487" xr:uid="{00000000-0005-0000-0000-0000C2AD0000}"/>
    <cellStyle name="Normal 5 3 3 9 5 3" xfId="44488" xr:uid="{00000000-0005-0000-0000-0000C3AD0000}"/>
    <cellStyle name="Normal 5 3 3 9 5 4" xfId="44489" xr:uid="{00000000-0005-0000-0000-0000C4AD0000}"/>
    <cellStyle name="Normal 5 3 3 9 5 5" xfId="44490" xr:uid="{00000000-0005-0000-0000-0000C5AD0000}"/>
    <cellStyle name="Normal 5 3 3 9 5 6" xfId="44491" xr:uid="{00000000-0005-0000-0000-0000C6AD0000}"/>
    <cellStyle name="Normal 5 3 3 9 5 7" xfId="44492" xr:uid="{00000000-0005-0000-0000-0000C7AD0000}"/>
    <cellStyle name="Normal 5 3 3 9 5 8" xfId="44493" xr:uid="{00000000-0005-0000-0000-0000C8AD0000}"/>
    <cellStyle name="Normal 5 3 3 9 6" xfId="44494" xr:uid="{00000000-0005-0000-0000-0000C9AD0000}"/>
    <cellStyle name="Normal 5 3 3 9 7" xfId="44495" xr:uid="{00000000-0005-0000-0000-0000CAAD0000}"/>
    <cellStyle name="Normal 5 3 3 9 8" xfId="44496" xr:uid="{00000000-0005-0000-0000-0000CBAD0000}"/>
    <cellStyle name="Normal 5 3 3 9 9" xfId="44497" xr:uid="{00000000-0005-0000-0000-0000CCAD0000}"/>
    <cellStyle name="Normal 5 3 4" xfId="44498" xr:uid="{00000000-0005-0000-0000-0000CDAD0000}"/>
    <cellStyle name="Normal 5 3 4 10" xfId="44499" xr:uid="{00000000-0005-0000-0000-0000CEAD0000}"/>
    <cellStyle name="Normal 5 3 4 10 10" xfId="44500" xr:uid="{00000000-0005-0000-0000-0000CFAD0000}"/>
    <cellStyle name="Normal 5 3 4 10 11" xfId="44501" xr:uid="{00000000-0005-0000-0000-0000D0AD0000}"/>
    <cellStyle name="Normal 5 3 4 10 12" xfId="44502" xr:uid="{00000000-0005-0000-0000-0000D1AD0000}"/>
    <cellStyle name="Normal 5 3 4 10 2" xfId="44503" xr:uid="{00000000-0005-0000-0000-0000D2AD0000}"/>
    <cellStyle name="Normal 5 3 4 10 2 2" xfId="44504" xr:uid="{00000000-0005-0000-0000-0000D3AD0000}"/>
    <cellStyle name="Normal 5 3 4 10 2 3" xfId="44505" xr:uid="{00000000-0005-0000-0000-0000D4AD0000}"/>
    <cellStyle name="Normal 5 3 4 10 2 4" xfId="44506" xr:uid="{00000000-0005-0000-0000-0000D5AD0000}"/>
    <cellStyle name="Normal 5 3 4 10 2 5" xfId="44507" xr:uid="{00000000-0005-0000-0000-0000D6AD0000}"/>
    <cellStyle name="Normal 5 3 4 10 2 6" xfId="44508" xr:uid="{00000000-0005-0000-0000-0000D7AD0000}"/>
    <cellStyle name="Normal 5 3 4 10 2 7" xfId="44509" xr:uid="{00000000-0005-0000-0000-0000D8AD0000}"/>
    <cellStyle name="Normal 5 3 4 10 2 8" xfId="44510" xr:uid="{00000000-0005-0000-0000-0000D9AD0000}"/>
    <cellStyle name="Normal 5 3 4 10 3" xfId="44511" xr:uid="{00000000-0005-0000-0000-0000DAAD0000}"/>
    <cellStyle name="Normal 5 3 4 10 3 2" xfId="44512" xr:uid="{00000000-0005-0000-0000-0000DBAD0000}"/>
    <cellStyle name="Normal 5 3 4 10 3 3" xfId="44513" xr:uid="{00000000-0005-0000-0000-0000DCAD0000}"/>
    <cellStyle name="Normal 5 3 4 10 3 4" xfId="44514" xr:uid="{00000000-0005-0000-0000-0000DDAD0000}"/>
    <cellStyle name="Normal 5 3 4 10 3 5" xfId="44515" xr:uid="{00000000-0005-0000-0000-0000DEAD0000}"/>
    <cellStyle name="Normal 5 3 4 10 3 6" xfId="44516" xr:uid="{00000000-0005-0000-0000-0000DFAD0000}"/>
    <cellStyle name="Normal 5 3 4 10 3 7" xfId="44517" xr:uid="{00000000-0005-0000-0000-0000E0AD0000}"/>
    <cellStyle name="Normal 5 3 4 10 3 8" xfId="44518" xr:uid="{00000000-0005-0000-0000-0000E1AD0000}"/>
    <cellStyle name="Normal 5 3 4 10 4" xfId="44519" xr:uid="{00000000-0005-0000-0000-0000E2AD0000}"/>
    <cellStyle name="Normal 5 3 4 10 4 2" xfId="44520" xr:uid="{00000000-0005-0000-0000-0000E3AD0000}"/>
    <cellStyle name="Normal 5 3 4 10 4 3" xfId="44521" xr:uid="{00000000-0005-0000-0000-0000E4AD0000}"/>
    <cellStyle name="Normal 5 3 4 10 4 4" xfId="44522" xr:uid="{00000000-0005-0000-0000-0000E5AD0000}"/>
    <cellStyle name="Normal 5 3 4 10 4 5" xfId="44523" xr:uid="{00000000-0005-0000-0000-0000E6AD0000}"/>
    <cellStyle name="Normal 5 3 4 10 4 6" xfId="44524" xr:uid="{00000000-0005-0000-0000-0000E7AD0000}"/>
    <cellStyle name="Normal 5 3 4 10 4 7" xfId="44525" xr:uid="{00000000-0005-0000-0000-0000E8AD0000}"/>
    <cellStyle name="Normal 5 3 4 10 4 8" xfId="44526" xr:uid="{00000000-0005-0000-0000-0000E9AD0000}"/>
    <cellStyle name="Normal 5 3 4 10 5" xfId="44527" xr:uid="{00000000-0005-0000-0000-0000EAAD0000}"/>
    <cellStyle name="Normal 5 3 4 10 5 2" xfId="44528" xr:uid="{00000000-0005-0000-0000-0000EBAD0000}"/>
    <cellStyle name="Normal 5 3 4 10 5 3" xfId="44529" xr:uid="{00000000-0005-0000-0000-0000ECAD0000}"/>
    <cellStyle name="Normal 5 3 4 10 5 4" xfId="44530" xr:uid="{00000000-0005-0000-0000-0000EDAD0000}"/>
    <cellStyle name="Normal 5 3 4 10 5 5" xfId="44531" xr:uid="{00000000-0005-0000-0000-0000EEAD0000}"/>
    <cellStyle name="Normal 5 3 4 10 5 6" xfId="44532" xr:uid="{00000000-0005-0000-0000-0000EFAD0000}"/>
    <cellStyle name="Normal 5 3 4 10 5 7" xfId="44533" xr:uid="{00000000-0005-0000-0000-0000F0AD0000}"/>
    <cellStyle name="Normal 5 3 4 10 5 8" xfId="44534" xr:uid="{00000000-0005-0000-0000-0000F1AD0000}"/>
    <cellStyle name="Normal 5 3 4 10 6" xfId="44535" xr:uid="{00000000-0005-0000-0000-0000F2AD0000}"/>
    <cellStyle name="Normal 5 3 4 10 7" xfId="44536" xr:uid="{00000000-0005-0000-0000-0000F3AD0000}"/>
    <cellStyle name="Normal 5 3 4 10 8" xfId="44537" xr:uid="{00000000-0005-0000-0000-0000F4AD0000}"/>
    <cellStyle name="Normal 5 3 4 10 9" xfId="44538" xr:uid="{00000000-0005-0000-0000-0000F5AD0000}"/>
    <cellStyle name="Normal 5 3 4 11" xfId="44539" xr:uid="{00000000-0005-0000-0000-0000F6AD0000}"/>
    <cellStyle name="Normal 5 3 4 11 10" xfId="44540" xr:uid="{00000000-0005-0000-0000-0000F7AD0000}"/>
    <cellStyle name="Normal 5 3 4 11 11" xfId="44541" xr:uid="{00000000-0005-0000-0000-0000F8AD0000}"/>
    <cellStyle name="Normal 5 3 4 11 12" xfId="44542" xr:uid="{00000000-0005-0000-0000-0000F9AD0000}"/>
    <cellStyle name="Normal 5 3 4 11 2" xfId="44543" xr:uid="{00000000-0005-0000-0000-0000FAAD0000}"/>
    <cellStyle name="Normal 5 3 4 11 2 2" xfId="44544" xr:uid="{00000000-0005-0000-0000-0000FBAD0000}"/>
    <cellStyle name="Normal 5 3 4 11 2 3" xfId="44545" xr:uid="{00000000-0005-0000-0000-0000FCAD0000}"/>
    <cellStyle name="Normal 5 3 4 11 2 4" xfId="44546" xr:uid="{00000000-0005-0000-0000-0000FDAD0000}"/>
    <cellStyle name="Normal 5 3 4 11 2 5" xfId="44547" xr:uid="{00000000-0005-0000-0000-0000FEAD0000}"/>
    <cellStyle name="Normal 5 3 4 11 2 6" xfId="44548" xr:uid="{00000000-0005-0000-0000-0000FFAD0000}"/>
    <cellStyle name="Normal 5 3 4 11 2 7" xfId="44549" xr:uid="{00000000-0005-0000-0000-000000AE0000}"/>
    <cellStyle name="Normal 5 3 4 11 2 8" xfId="44550" xr:uid="{00000000-0005-0000-0000-000001AE0000}"/>
    <cellStyle name="Normal 5 3 4 11 3" xfId="44551" xr:uid="{00000000-0005-0000-0000-000002AE0000}"/>
    <cellStyle name="Normal 5 3 4 11 3 2" xfId="44552" xr:uid="{00000000-0005-0000-0000-000003AE0000}"/>
    <cellStyle name="Normal 5 3 4 11 3 3" xfId="44553" xr:uid="{00000000-0005-0000-0000-000004AE0000}"/>
    <cellStyle name="Normal 5 3 4 11 3 4" xfId="44554" xr:uid="{00000000-0005-0000-0000-000005AE0000}"/>
    <cellStyle name="Normal 5 3 4 11 3 5" xfId="44555" xr:uid="{00000000-0005-0000-0000-000006AE0000}"/>
    <cellStyle name="Normal 5 3 4 11 3 6" xfId="44556" xr:uid="{00000000-0005-0000-0000-000007AE0000}"/>
    <cellStyle name="Normal 5 3 4 11 3 7" xfId="44557" xr:uid="{00000000-0005-0000-0000-000008AE0000}"/>
    <cellStyle name="Normal 5 3 4 11 3 8" xfId="44558" xr:uid="{00000000-0005-0000-0000-000009AE0000}"/>
    <cellStyle name="Normal 5 3 4 11 4" xfId="44559" xr:uid="{00000000-0005-0000-0000-00000AAE0000}"/>
    <cellStyle name="Normal 5 3 4 11 4 2" xfId="44560" xr:uid="{00000000-0005-0000-0000-00000BAE0000}"/>
    <cellStyle name="Normal 5 3 4 11 4 3" xfId="44561" xr:uid="{00000000-0005-0000-0000-00000CAE0000}"/>
    <cellStyle name="Normal 5 3 4 11 4 4" xfId="44562" xr:uid="{00000000-0005-0000-0000-00000DAE0000}"/>
    <cellStyle name="Normal 5 3 4 11 4 5" xfId="44563" xr:uid="{00000000-0005-0000-0000-00000EAE0000}"/>
    <cellStyle name="Normal 5 3 4 11 4 6" xfId="44564" xr:uid="{00000000-0005-0000-0000-00000FAE0000}"/>
    <cellStyle name="Normal 5 3 4 11 4 7" xfId="44565" xr:uid="{00000000-0005-0000-0000-000010AE0000}"/>
    <cellStyle name="Normal 5 3 4 11 4 8" xfId="44566" xr:uid="{00000000-0005-0000-0000-000011AE0000}"/>
    <cellStyle name="Normal 5 3 4 11 5" xfId="44567" xr:uid="{00000000-0005-0000-0000-000012AE0000}"/>
    <cellStyle name="Normal 5 3 4 11 5 2" xfId="44568" xr:uid="{00000000-0005-0000-0000-000013AE0000}"/>
    <cellStyle name="Normal 5 3 4 11 5 3" xfId="44569" xr:uid="{00000000-0005-0000-0000-000014AE0000}"/>
    <cellStyle name="Normal 5 3 4 11 5 4" xfId="44570" xr:uid="{00000000-0005-0000-0000-000015AE0000}"/>
    <cellStyle name="Normal 5 3 4 11 5 5" xfId="44571" xr:uid="{00000000-0005-0000-0000-000016AE0000}"/>
    <cellStyle name="Normal 5 3 4 11 5 6" xfId="44572" xr:uid="{00000000-0005-0000-0000-000017AE0000}"/>
    <cellStyle name="Normal 5 3 4 11 5 7" xfId="44573" xr:uid="{00000000-0005-0000-0000-000018AE0000}"/>
    <cellStyle name="Normal 5 3 4 11 5 8" xfId="44574" xr:uid="{00000000-0005-0000-0000-000019AE0000}"/>
    <cellStyle name="Normal 5 3 4 11 6" xfId="44575" xr:uid="{00000000-0005-0000-0000-00001AAE0000}"/>
    <cellStyle name="Normal 5 3 4 11 7" xfId="44576" xr:uid="{00000000-0005-0000-0000-00001BAE0000}"/>
    <cellStyle name="Normal 5 3 4 11 8" xfId="44577" xr:uid="{00000000-0005-0000-0000-00001CAE0000}"/>
    <cellStyle name="Normal 5 3 4 11 9" xfId="44578" xr:uid="{00000000-0005-0000-0000-00001DAE0000}"/>
    <cellStyle name="Normal 5 3 4 12" xfId="44579" xr:uid="{00000000-0005-0000-0000-00001EAE0000}"/>
    <cellStyle name="Normal 5 3 4 12 10" xfId="44580" xr:uid="{00000000-0005-0000-0000-00001FAE0000}"/>
    <cellStyle name="Normal 5 3 4 12 11" xfId="44581" xr:uid="{00000000-0005-0000-0000-000020AE0000}"/>
    <cellStyle name="Normal 5 3 4 12 12" xfId="44582" xr:uid="{00000000-0005-0000-0000-000021AE0000}"/>
    <cellStyle name="Normal 5 3 4 12 2" xfId="44583" xr:uid="{00000000-0005-0000-0000-000022AE0000}"/>
    <cellStyle name="Normal 5 3 4 12 2 2" xfId="44584" xr:uid="{00000000-0005-0000-0000-000023AE0000}"/>
    <cellStyle name="Normal 5 3 4 12 2 3" xfId="44585" xr:uid="{00000000-0005-0000-0000-000024AE0000}"/>
    <cellStyle name="Normal 5 3 4 12 2 4" xfId="44586" xr:uid="{00000000-0005-0000-0000-000025AE0000}"/>
    <cellStyle name="Normal 5 3 4 12 2 5" xfId="44587" xr:uid="{00000000-0005-0000-0000-000026AE0000}"/>
    <cellStyle name="Normal 5 3 4 12 2 6" xfId="44588" xr:uid="{00000000-0005-0000-0000-000027AE0000}"/>
    <cellStyle name="Normal 5 3 4 12 2 7" xfId="44589" xr:uid="{00000000-0005-0000-0000-000028AE0000}"/>
    <cellStyle name="Normal 5 3 4 12 2 8" xfId="44590" xr:uid="{00000000-0005-0000-0000-000029AE0000}"/>
    <cellStyle name="Normal 5 3 4 12 3" xfId="44591" xr:uid="{00000000-0005-0000-0000-00002AAE0000}"/>
    <cellStyle name="Normal 5 3 4 12 3 2" xfId="44592" xr:uid="{00000000-0005-0000-0000-00002BAE0000}"/>
    <cellStyle name="Normal 5 3 4 12 3 3" xfId="44593" xr:uid="{00000000-0005-0000-0000-00002CAE0000}"/>
    <cellStyle name="Normal 5 3 4 12 3 4" xfId="44594" xr:uid="{00000000-0005-0000-0000-00002DAE0000}"/>
    <cellStyle name="Normal 5 3 4 12 3 5" xfId="44595" xr:uid="{00000000-0005-0000-0000-00002EAE0000}"/>
    <cellStyle name="Normal 5 3 4 12 3 6" xfId="44596" xr:uid="{00000000-0005-0000-0000-00002FAE0000}"/>
    <cellStyle name="Normal 5 3 4 12 3 7" xfId="44597" xr:uid="{00000000-0005-0000-0000-000030AE0000}"/>
    <cellStyle name="Normal 5 3 4 12 3 8" xfId="44598" xr:uid="{00000000-0005-0000-0000-000031AE0000}"/>
    <cellStyle name="Normal 5 3 4 12 4" xfId="44599" xr:uid="{00000000-0005-0000-0000-000032AE0000}"/>
    <cellStyle name="Normal 5 3 4 12 4 2" xfId="44600" xr:uid="{00000000-0005-0000-0000-000033AE0000}"/>
    <cellStyle name="Normal 5 3 4 12 4 3" xfId="44601" xr:uid="{00000000-0005-0000-0000-000034AE0000}"/>
    <cellStyle name="Normal 5 3 4 12 4 4" xfId="44602" xr:uid="{00000000-0005-0000-0000-000035AE0000}"/>
    <cellStyle name="Normal 5 3 4 12 4 5" xfId="44603" xr:uid="{00000000-0005-0000-0000-000036AE0000}"/>
    <cellStyle name="Normal 5 3 4 12 4 6" xfId="44604" xr:uid="{00000000-0005-0000-0000-000037AE0000}"/>
    <cellStyle name="Normal 5 3 4 12 4 7" xfId="44605" xr:uid="{00000000-0005-0000-0000-000038AE0000}"/>
    <cellStyle name="Normal 5 3 4 12 4 8" xfId="44606" xr:uid="{00000000-0005-0000-0000-000039AE0000}"/>
    <cellStyle name="Normal 5 3 4 12 5" xfId="44607" xr:uid="{00000000-0005-0000-0000-00003AAE0000}"/>
    <cellStyle name="Normal 5 3 4 12 5 2" xfId="44608" xr:uid="{00000000-0005-0000-0000-00003BAE0000}"/>
    <cellStyle name="Normal 5 3 4 12 5 3" xfId="44609" xr:uid="{00000000-0005-0000-0000-00003CAE0000}"/>
    <cellStyle name="Normal 5 3 4 12 5 4" xfId="44610" xr:uid="{00000000-0005-0000-0000-00003DAE0000}"/>
    <cellStyle name="Normal 5 3 4 12 5 5" xfId="44611" xr:uid="{00000000-0005-0000-0000-00003EAE0000}"/>
    <cellStyle name="Normal 5 3 4 12 5 6" xfId="44612" xr:uid="{00000000-0005-0000-0000-00003FAE0000}"/>
    <cellStyle name="Normal 5 3 4 12 5 7" xfId="44613" xr:uid="{00000000-0005-0000-0000-000040AE0000}"/>
    <cellStyle name="Normal 5 3 4 12 5 8" xfId="44614" xr:uid="{00000000-0005-0000-0000-000041AE0000}"/>
    <cellStyle name="Normal 5 3 4 12 6" xfId="44615" xr:uid="{00000000-0005-0000-0000-000042AE0000}"/>
    <cellStyle name="Normal 5 3 4 12 7" xfId="44616" xr:uid="{00000000-0005-0000-0000-000043AE0000}"/>
    <cellStyle name="Normal 5 3 4 12 8" xfId="44617" xr:uid="{00000000-0005-0000-0000-000044AE0000}"/>
    <cellStyle name="Normal 5 3 4 12 9" xfId="44618" xr:uid="{00000000-0005-0000-0000-000045AE0000}"/>
    <cellStyle name="Normal 5 3 4 13" xfId="44619" xr:uid="{00000000-0005-0000-0000-000046AE0000}"/>
    <cellStyle name="Normal 5 3 4 13 10" xfId="44620" xr:uid="{00000000-0005-0000-0000-000047AE0000}"/>
    <cellStyle name="Normal 5 3 4 13 11" xfId="44621" xr:uid="{00000000-0005-0000-0000-000048AE0000}"/>
    <cellStyle name="Normal 5 3 4 13 12" xfId="44622" xr:uid="{00000000-0005-0000-0000-000049AE0000}"/>
    <cellStyle name="Normal 5 3 4 13 2" xfId="44623" xr:uid="{00000000-0005-0000-0000-00004AAE0000}"/>
    <cellStyle name="Normal 5 3 4 13 2 2" xfId="44624" xr:uid="{00000000-0005-0000-0000-00004BAE0000}"/>
    <cellStyle name="Normal 5 3 4 13 2 3" xfId="44625" xr:uid="{00000000-0005-0000-0000-00004CAE0000}"/>
    <cellStyle name="Normal 5 3 4 13 2 4" xfId="44626" xr:uid="{00000000-0005-0000-0000-00004DAE0000}"/>
    <cellStyle name="Normal 5 3 4 13 2 5" xfId="44627" xr:uid="{00000000-0005-0000-0000-00004EAE0000}"/>
    <cellStyle name="Normal 5 3 4 13 2 6" xfId="44628" xr:uid="{00000000-0005-0000-0000-00004FAE0000}"/>
    <cellStyle name="Normal 5 3 4 13 2 7" xfId="44629" xr:uid="{00000000-0005-0000-0000-000050AE0000}"/>
    <cellStyle name="Normal 5 3 4 13 2 8" xfId="44630" xr:uid="{00000000-0005-0000-0000-000051AE0000}"/>
    <cellStyle name="Normal 5 3 4 13 3" xfId="44631" xr:uid="{00000000-0005-0000-0000-000052AE0000}"/>
    <cellStyle name="Normal 5 3 4 13 3 2" xfId="44632" xr:uid="{00000000-0005-0000-0000-000053AE0000}"/>
    <cellStyle name="Normal 5 3 4 13 3 3" xfId="44633" xr:uid="{00000000-0005-0000-0000-000054AE0000}"/>
    <cellStyle name="Normal 5 3 4 13 3 4" xfId="44634" xr:uid="{00000000-0005-0000-0000-000055AE0000}"/>
    <cellStyle name="Normal 5 3 4 13 3 5" xfId="44635" xr:uid="{00000000-0005-0000-0000-000056AE0000}"/>
    <cellStyle name="Normal 5 3 4 13 3 6" xfId="44636" xr:uid="{00000000-0005-0000-0000-000057AE0000}"/>
    <cellStyle name="Normal 5 3 4 13 3 7" xfId="44637" xr:uid="{00000000-0005-0000-0000-000058AE0000}"/>
    <cellStyle name="Normal 5 3 4 13 3 8" xfId="44638" xr:uid="{00000000-0005-0000-0000-000059AE0000}"/>
    <cellStyle name="Normal 5 3 4 13 4" xfId="44639" xr:uid="{00000000-0005-0000-0000-00005AAE0000}"/>
    <cellStyle name="Normal 5 3 4 13 4 2" xfId="44640" xr:uid="{00000000-0005-0000-0000-00005BAE0000}"/>
    <cellStyle name="Normal 5 3 4 13 4 3" xfId="44641" xr:uid="{00000000-0005-0000-0000-00005CAE0000}"/>
    <cellStyle name="Normal 5 3 4 13 4 4" xfId="44642" xr:uid="{00000000-0005-0000-0000-00005DAE0000}"/>
    <cellStyle name="Normal 5 3 4 13 4 5" xfId="44643" xr:uid="{00000000-0005-0000-0000-00005EAE0000}"/>
    <cellStyle name="Normal 5 3 4 13 4 6" xfId="44644" xr:uid="{00000000-0005-0000-0000-00005FAE0000}"/>
    <cellStyle name="Normal 5 3 4 13 4 7" xfId="44645" xr:uid="{00000000-0005-0000-0000-000060AE0000}"/>
    <cellStyle name="Normal 5 3 4 13 4 8" xfId="44646" xr:uid="{00000000-0005-0000-0000-000061AE0000}"/>
    <cellStyle name="Normal 5 3 4 13 5" xfId="44647" xr:uid="{00000000-0005-0000-0000-000062AE0000}"/>
    <cellStyle name="Normal 5 3 4 13 5 2" xfId="44648" xr:uid="{00000000-0005-0000-0000-000063AE0000}"/>
    <cellStyle name="Normal 5 3 4 13 5 3" xfId="44649" xr:uid="{00000000-0005-0000-0000-000064AE0000}"/>
    <cellStyle name="Normal 5 3 4 13 5 4" xfId="44650" xr:uid="{00000000-0005-0000-0000-000065AE0000}"/>
    <cellStyle name="Normal 5 3 4 13 5 5" xfId="44651" xr:uid="{00000000-0005-0000-0000-000066AE0000}"/>
    <cellStyle name="Normal 5 3 4 13 5 6" xfId="44652" xr:uid="{00000000-0005-0000-0000-000067AE0000}"/>
    <cellStyle name="Normal 5 3 4 13 5 7" xfId="44653" xr:uid="{00000000-0005-0000-0000-000068AE0000}"/>
    <cellStyle name="Normal 5 3 4 13 5 8" xfId="44654" xr:uid="{00000000-0005-0000-0000-000069AE0000}"/>
    <cellStyle name="Normal 5 3 4 13 6" xfId="44655" xr:uid="{00000000-0005-0000-0000-00006AAE0000}"/>
    <cellStyle name="Normal 5 3 4 13 7" xfId="44656" xr:uid="{00000000-0005-0000-0000-00006BAE0000}"/>
    <cellStyle name="Normal 5 3 4 13 8" xfId="44657" xr:uid="{00000000-0005-0000-0000-00006CAE0000}"/>
    <cellStyle name="Normal 5 3 4 13 9" xfId="44658" xr:uid="{00000000-0005-0000-0000-00006DAE0000}"/>
    <cellStyle name="Normal 5 3 4 14" xfId="44659" xr:uid="{00000000-0005-0000-0000-00006EAE0000}"/>
    <cellStyle name="Normal 5 3 4 14 2" xfId="44660" xr:uid="{00000000-0005-0000-0000-00006FAE0000}"/>
    <cellStyle name="Normal 5 3 4 14 3" xfId="44661" xr:uid="{00000000-0005-0000-0000-000070AE0000}"/>
    <cellStyle name="Normal 5 3 4 14 4" xfId="44662" xr:uid="{00000000-0005-0000-0000-000071AE0000}"/>
    <cellStyle name="Normal 5 3 4 14 5" xfId="44663" xr:uid="{00000000-0005-0000-0000-000072AE0000}"/>
    <cellStyle name="Normal 5 3 4 14 6" xfId="44664" xr:uid="{00000000-0005-0000-0000-000073AE0000}"/>
    <cellStyle name="Normal 5 3 4 14 7" xfId="44665" xr:uid="{00000000-0005-0000-0000-000074AE0000}"/>
    <cellStyle name="Normal 5 3 4 14 8" xfId="44666" xr:uid="{00000000-0005-0000-0000-000075AE0000}"/>
    <cellStyle name="Normal 5 3 4 15" xfId="44667" xr:uid="{00000000-0005-0000-0000-000076AE0000}"/>
    <cellStyle name="Normal 5 3 4 15 2" xfId="44668" xr:uid="{00000000-0005-0000-0000-000077AE0000}"/>
    <cellStyle name="Normal 5 3 4 15 3" xfId="44669" xr:uid="{00000000-0005-0000-0000-000078AE0000}"/>
    <cellStyle name="Normal 5 3 4 15 4" xfId="44670" xr:uid="{00000000-0005-0000-0000-000079AE0000}"/>
    <cellStyle name="Normal 5 3 4 15 5" xfId="44671" xr:uid="{00000000-0005-0000-0000-00007AAE0000}"/>
    <cellStyle name="Normal 5 3 4 15 6" xfId="44672" xr:uid="{00000000-0005-0000-0000-00007BAE0000}"/>
    <cellStyle name="Normal 5 3 4 15 7" xfId="44673" xr:uid="{00000000-0005-0000-0000-00007CAE0000}"/>
    <cellStyle name="Normal 5 3 4 15 8" xfId="44674" xr:uid="{00000000-0005-0000-0000-00007DAE0000}"/>
    <cellStyle name="Normal 5 3 4 16" xfId="44675" xr:uid="{00000000-0005-0000-0000-00007EAE0000}"/>
    <cellStyle name="Normal 5 3 4 16 2" xfId="44676" xr:uid="{00000000-0005-0000-0000-00007FAE0000}"/>
    <cellStyle name="Normal 5 3 4 16 3" xfId="44677" xr:uid="{00000000-0005-0000-0000-000080AE0000}"/>
    <cellStyle name="Normal 5 3 4 16 4" xfId="44678" xr:uid="{00000000-0005-0000-0000-000081AE0000}"/>
    <cellStyle name="Normal 5 3 4 16 5" xfId="44679" xr:uid="{00000000-0005-0000-0000-000082AE0000}"/>
    <cellStyle name="Normal 5 3 4 16 6" xfId="44680" xr:uid="{00000000-0005-0000-0000-000083AE0000}"/>
    <cellStyle name="Normal 5 3 4 16 7" xfId="44681" xr:uid="{00000000-0005-0000-0000-000084AE0000}"/>
    <cellStyle name="Normal 5 3 4 16 8" xfId="44682" xr:uid="{00000000-0005-0000-0000-000085AE0000}"/>
    <cellStyle name="Normal 5 3 4 17" xfId="44683" xr:uid="{00000000-0005-0000-0000-000086AE0000}"/>
    <cellStyle name="Normal 5 3 4 17 2" xfId="44684" xr:uid="{00000000-0005-0000-0000-000087AE0000}"/>
    <cellStyle name="Normal 5 3 4 17 3" xfId="44685" xr:uid="{00000000-0005-0000-0000-000088AE0000}"/>
    <cellStyle name="Normal 5 3 4 17 4" xfId="44686" xr:uid="{00000000-0005-0000-0000-000089AE0000}"/>
    <cellStyle name="Normal 5 3 4 17 5" xfId="44687" xr:uid="{00000000-0005-0000-0000-00008AAE0000}"/>
    <cellStyle name="Normal 5 3 4 17 6" xfId="44688" xr:uid="{00000000-0005-0000-0000-00008BAE0000}"/>
    <cellStyle name="Normal 5 3 4 17 7" xfId="44689" xr:uid="{00000000-0005-0000-0000-00008CAE0000}"/>
    <cellStyle name="Normal 5 3 4 17 8" xfId="44690" xr:uid="{00000000-0005-0000-0000-00008DAE0000}"/>
    <cellStyle name="Normal 5 3 4 18" xfId="44691" xr:uid="{00000000-0005-0000-0000-00008EAE0000}"/>
    <cellStyle name="Normal 5 3 4 19" xfId="44692" xr:uid="{00000000-0005-0000-0000-00008FAE0000}"/>
    <cellStyle name="Normal 5 3 4 2" xfId="44693" xr:uid="{00000000-0005-0000-0000-000090AE0000}"/>
    <cellStyle name="Normal 5 3 4 2 10" xfId="44694" xr:uid="{00000000-0005-0000-0000-000091AE0000}"/>
    <cellStyle name="Normal 5 3 4 2 11" xfId="44695" xr:uid="{00000000-0005-0000-0000-000092AE0000}"/>
    <cellStyle name="Normal 5 3 4 2 12" xfId="44696" xr:uid="{00000000-0005-0000-0000-000093AE0000}"/>
    <cellStyle name="Normal 5 3 4 2 2" xfId="44697" xr:uid="{00000000-0005-0000-0000-000094AE0000}"/>
    <cellStyle name="Normal 5 3 4 2 2 2" xfId="44698" xr:uid="{00000000-0005-0000-0000-000095AE0000}"/>
    <cellStyle name="Normal 5 3 4 2 2 3" xfId="44699" xr:uid="{00000000-0005-0000-0000-000096AE0000}"/>
    <cellStyle name="Normal 5 3 4 2 2 4" xfId="44700" xr:uid="{00000000-0005-0000-0000-000097AE0000}"/>
    <cellStyle name="Normal 5 3 4 2 2 5" xfId="44701" xr:uid="{00000000-0005-0000-0000-000098AE0000}"/>
    <cellStyle name="Normal 5 3 4 2 2 6" xfId="44702" xr:uid="{00000000-0005-0000-0000-000099AE0000}"/>
    <cellStyle name="Normal 5 3 4 2 2 7" xfId="44703" xr:uid="{00000000-0005-0000-0000-00009AAE0000}"/>
    <cellStyle name="Normal 5 3 4 2 2 8" xfId="44704" xr:uid="{00000000-0005-0000-0000-00009BAE0000}"/>
    <cellStyle name="Normal 5 3 4 2 3" xfId="44705" xr:uid="{00000000-0005-0000-0000-00009CAE0000}"/>
    <cellStyle name="Normal 5 3 4 2 3 2" xfId="44706" xr:uid="{00000000-0005-0000-0000-00009DAE0000}"/>
    <cellStyle name="Normal 5 3 4 2 3 3" xfId="44707" xr:uid="{00000000-0005-0000-0000-00009EAE0000}"/>
    <cellStyle name="Normal 5 3 4 2 3 4" xfId="44708" xr:uid="{00000000-0005-0000-0000-00009FAE0000}"/>
    <cellStyle name="Normal 5 3 4 2 3 5" xfId="44709" xr:uid="{00000000-0005-0000-0000-0000A0AE0000}"/>
    <cellStyle name="Normal 5 3 4 2 3 6" xfId="44710" xr:uid="{00000000-0005-0000-0000-0000A1AE0000}"/>
    <cellStyle name="Normal 5 3 4 2 3 7" xfId="44711" xr:uid="{00000000-0005-0000-0000-0000A2AE0000}"/>
    <cellStyle name="Normal 5 3 4 2 3 8" xfId="44712" xr:uid="{00000000-0005-0000-0000-0000A3AE0000}"/>
    <cellStyle name="Normal 5 3 4 2 4" xfId="44713" xr:uid="{00000000-0005-0000-0000-0000A4AE0000}"/>
    <cellStyle name="Normal 5 3 4 2 4 2" xfId="44714" xr:uid="{00000000-0005-0000-0000-0000A5AE0000}"/>
    <cellStyle name="Normal 5 3 4 2 4 3" xfId="44715" xr:uid="{00000000-0005-0000-0000-0000A6AE0000}"/>
    <cellStyle name="Normal 5 3 4 2 4 4" xfId="44716" xr:uid="{00000000-0005-0000-0000-0000A7AE0000}"/>
    <cellStyle name="Normal 5 3 4 2 4 5" xfId="44717" xr:uid="{00000000-0005-0000-0000-0000A8AE0000}"/>
    <cellStyle name="Normal 5 3 4 2 4 6" xfId="44718" xr:uid="{00000000-0005-0000-0000-0000A9AE0000}"/>
    <cellStyle name="Normal 5 3 4 2 4 7" xfId="44719" xr:uid="{00000000-0005-0000-0000-0000AAAE0000}"/>
    <cellStyle name="Normal 5 3 4 2 4 8" xfId="44720" xr:uid="{00000000-0005-0000-0000-0000ABAE0000}"/>
    <cellStyle name="Normal 5 3 4 2 5" xfId="44721" xr:uid="{00000000-0005-0000-0000-0000ACAE0000}"/>
    <cellStyle name="Normal 5 3 4 2 5 2" xfId="44722" xr:uid="{00000000-0005-0000-0000-0000ADAE0000}"/>
    <cellStyle name="Normal 5 3 4 2 5 3" xfId="44723" xr:uid="{00000000-0005-0000-0000-0000AEAE0000}"/>
    <cellStyle name="Normal 5 3 4 2 5 4" xfId="44724" xr:uid="{00000000-0005-0000-0000-0000AFAE0000}"/>
    <cellStyle name="Normal 5 3 4 2 5 5" xfId="44725" xr:uid="{00000000-0005-0000-0000-0000B0AE0000}"/>
    <cellStyle name="Normal 5 3 4 2 5 6" xfId="44726" xr:uid="{00000000-0005-0000-0000-0000B1AE0000}"/>
    <cellStyle name="Normal 5 3 4 2 5 7" xfId="44727" xr:uid="{00000000-0005-0000-0000-0000B2AE0000}"/>
    <cellStyle name="Normal 5 3 4 2 5 8" xfId="44728" xr:uid="{00000000-0005-0000-0000-0000B3AE0000}"/>
    <cellStyle name="Normal 5 3 4 2 6" xfId="44729" xr:uid="{00000000-0005-0000-0000-0000B4AE0000}"/>
    <cellStyle name="Normal 5 3 4 2 7" xfId="44730" xr:uid="{00000000-0005-0000-0000-0000B5AE0000}"/>
    <cellStyle name="Normal 5 3 4 2 8" xfId="44731" xr:uid="{00000000-0005-0000-0000-0000B6AE0000}"/>
    <cellStyle name="Normal 5 3 4 2 9" xfId="44732" xr:uid="{00000000-0005-0000-0000-0000B7AE0000}"/>
    <cellStyle name="Normal 5 3 4 20" xfId="44733" xr:uid="{00000000-0005-0000-0000-0000B8AE0000}"/>
    <cellStyle name="Normal 5 3 4 21" xfId="44734" xr:uid="{00000000-0005-0000-0000-0000B9AE0000}"/>
    <cellStyle name="Normal 5 3 4 22" xfId="44735" xr:uid="{00000000-0005-0000-0000-0000BAAE0000}"/>
    <cellStyle name="Normal 5 3 4 23" xfId="44736" xr:uid="{00000000-0005-0000-0000-0000BBAE0000}"/>
    <cellStyle name="Normal 5 3 4 24" xfId="44737" xr:uid="{00000000-0005-0000-0000-0000BCAE0000}"/>
    <cellStyle name="Normal 5 3 4 3" xfId="44738" xr:uid="{00000000-0005-0000-0000-0000BDAE0000}"/>
    <cellStyle name="Normal 5 3 4 3 10" xfId="44739" xr:uid="{00000000-0005-0000-0000-0000BEAE0000}"/>
    <cellStyle name="Normal 5 3 4 3 11" xfId="44740" xr:uid="{00000000-0005-0000-0000-0000BFAE0000}"/>
    <cellStyle name="Normal 5 3 4 3 12" xfId="44741" xr:uid="{00000000-0005-0000-0000-0000C0AE0000}"/>
    <cellStyle name="Normal 5 3 4 3 2" xfId="44742" xr:uid="{00000000-0005-0000-0000-0000C1AE0000}"/>
    <cellStyle name="Normal 5 3 4 3 2 2" xfId="44743" xr:uid="{00000000-0005-0000-0000-0000C2AE0000}"/>
    <cellStyle name="Normal 5 3 4 3 2 3" xfId="44744" xr:uid="{00000000-0005-0000-0000-0000C3AE0000}"/>
    <cellStyle name="Normal 5 3 4 3 2 4" xfId="44745" xr:uid="{00000000-0005-0000-0000-0000C4AE0000}"/>
    <cellStyle name="Normal 5 3 4 3 2 5" xfId="44746" xr:uid="{00000000-0005-0000-0000-0000C5AE0000}"/>
    <cellStyle name="Normal 5 3 4 3 2 6" xfId="44747" xr:uid="{00000000-0005-0000-0000-0000C6AE0000}"/>
    <cellStyle name="Normal 5 3 4 3 2 7" xfId="44748" xr:uid="{00000000-0005-0000-0000-0000C7AE0000}"/>
    <cellStyle name="Normal 5 3 4 3 2 8" xfId="44749" xr:uid="{00000000-0005-0000-0000-0000C8AE0000}"/>
    <cellStyle name="Normal 5 3 4 3 3" xfId="44750" xr:uid="{00000000-0005-0000-0000-0000C9AE0000}"/>
    <cellStyle name="Normal 5 3 4 3 3 2" xfId="44751" xr:uid="{00000000-0005-0000-0000-0000CAAE0000}"/>
    <cellStyle name="Normal 5 3 4 3 3 3" xfId="44752" xr:uid="{00000000-0005-0000-0000-0000CBAE0000}"/>
    <cellStyle name="Normal 5 3 4 3 3 4" xfId="44753" xr:uid="{00000000-0005-0000-0000-0000CCAE0000}"/>
    <cellStyle name="Normal 5 3 4 3 3 5" xfId="44754" xr:uid="{00000000-0005-0000-0000-0000CDAE0000}"/>
    <cellStyle name="Normal 5 3 4 3 3 6" xfId="44755" xr:uid="{00000000-0005-0000-0000-0000CEAE0000}"/>
    <cellStyle name="Normal 5 3 4 3 3 7" xfId="44756" xr:uid="{00000000-0005-0000-0000-0000CFAE0000}"/>
    <cellStyle name="Normal 5 3 4 3 3 8" xfId="44757" xr:uid="{00000000-0005-0000-0000-0000D0AE0000}"/>
    <cellStyle name="Normal 5 3 4 3 4" xfId="44758" xr:uid="{00000000-0005-0000-0000-0000D1AE0000}"/>
    <cellStyle name="Normal 5 3 4 3 4 2" xfId="44759" xr:uid="{00000000-0005-0000-0000-0000D2AE0000}"/>
    <cellStyle name="Normal 5 3 4 3 4 3" xfId="44760" xr:uid="{00000000-0005-0000-0000-0000D3AE0000}"/>
    <cellStyle name="Normal 5 3 4 3 4 4" xfId="44761" xr:uid="{00000000-0005-0000-0000-0000D4AE0000}"/>
    <cellStyle name="Normal 5 3 4 3 4 5" xfId="44762" xr:uid="{00000000-0005-0000-0000-0000D5AE0000}"/>
    <cellStyle name="Normal 5 3 4 3 4 6" xfId="44763" xr:uid="{00000000-0005-0000-0000-0000D6AE0000}"/>
    <cellStyle name="Normal 5 3 4 3 4 7" xfId="44764" xr:uid="{00000000-0005-0000-0000-0000D7AE0000}"/>
    <cellStyle name="Normal 5 3 4 3 4 8" xfId="44765" xr:uid="{00000000-0005-0000-0000-0000D8AE0000}"/>
    <cellStyle name="Normal 5 3 4 3 5" xfId="44766" xr:uid="{00000000-0005-0000-0000-0000D9AE0000}"/>
    <cellStyle name="Normal 5 3 4 3 5 2" xfId="44767" xr:uid="{00000000-0005-0000-0000-0000DAAE0000}"/>
    <cellStyle name="Normal 5 3 4 3 5 3" xfId="44768" xr:uid="{00000000-0005-0000-0000-0000DBAE0000}"/>
    <cellStyle name="Normal 5 3 4 3 5 4" xfId="44769" xr:uid="{00000000-0005-0000-0000-0000DCAE0000}"/>
    <cellStyle name="Normal 5 3 4 3 5 5" xfId="44770" xr:uid="{00000000-0005-0000-0000-0000DDAE0000}"/>
    <cellStyle name="Normal 5 3 4 3 5 6" xfId="44771" xr:uid="{00000000-0005-0000-0000-0000DEAE0000}"/>
    <cellStyle name="Normal 5 3 4 3 5 7" xfId="44772" xr:uid="{00000000-0005-0000-0000-0000DFAE0000}"/>
    <cellStyle name="Normal 5 3 4 3 5 8" xfId="44773" xr:uid="{00000000-0005-0000-0000-0000E0AE0000}"/>
    <cellStyle name="Normal 5 3 4 3 6" xfId="44774" xr:uid="{00000000-0005-0000-0000-0000E1AE0000}"/>
    <cellStyle name="Normal 5 3 4 3 7" xfId="44775" xr:uid="{00000000-0005-0000-0000-0000E2AE0000}"/>
    <cellStyle name="Normal 5 3 4 3 8" xfId="44776" xr:uid="{00000000-0005-0000-0000-0000E3AE0000}"/>
    <cellStyle name="Normal 5 3 4 3 9" xfId="44777" xr:uid="{00000000-0005-0000-0000-0000E4AE0000}"/>
    <cellStyle name="Normal 5 3 4 4" xfId="44778" xr:uid="{00000000-0005-0000-0000-0000E5AE0000}"/>
    <cellStyle name="Normal 5 3 4 4 10" xfId="44779" xr:uid="{00000000-0005-0000-0000-0000E6AE0000}"/>
    <cellStyle name="Normal 5 3 4 4 11" xfId="44780" xr:uid="{00000000-0005-0000-0000-0000E7AE0000}"/>
    <cellStyle name="Normal 5 3 4 4 12" xfId="44781" xr:uid="{00000000-0005-0000-0000-0000E8AE0000}"/>
    <cellStyle name="Normal 5 3 4 4 2" xfId="44782" xr:uid="{00000000-0005-0000-0000-0000E9AE0000}"/>
    <cellStyle name="Normal 5 3 4 4 2 2" xfId="44783" xr:uid="{00000000-0005-0000-0000-0000EAAE0000}"/>
    <cellStyle name="Normal 5 3 4 4 2 3" xfId="44784" xr:uid="{00000000-0005-0000-0000-0000EBAE0000}"/>
    <cellStyle name="Normal 5 3 4 4 2 4" xfId="44785" xr:uid="{00000000-0005-0000-0000-0000ECAE0000}"/>
    <cellStyle name="Normal 5 3 4 4 2 5" xfId="44786" xr:uid="{00000000-0005-0000-0000-0000EDAE0000}"/>
    <cellStyle name="Normal 5 3 4 4 2 6" xfId="44787" xr:uid="{00000000-0005-0000-0000-0000EEAE0000}"/>
    <cellStyle name="Normal 5 3 4 4 2 7" xfId="44788" xr:uid="{00000000-0005-0000-0000-0000EFAE0000}"/>
    <cellStyle name="Normal 5 3 4 4 2 8" xfId="44789" xr:uid="{00000000-0005-0000-0000-0000F0AE0000}"/>
    <cellStyle name="Normal 5 3 4 4 3" xfId="44790" xr:uid="{00000000-0005-0000-0000-0000F1AE0000}"/>
    <cellStyle name="Normal 5 3 4 4 3 2" xfId="44791" xr:uid="{00000000-0005-0000-0000-0000F2AE0000}"/>
    <cellStyle name="Normal 5 3 4 4 3 3" xfId="44792" xr:uid="{00000000-0005-0000-0000-0000F3AE0000}"/>
    <cellStyle name="Normal 5 3 4 4 3 4" xfId="44793" xr:uid="{00000000-0005-0000-0000-0000F4AE0000}"/>
    <cellStyle name="Normal 5 3 4 4 3 5" xfId="44794" xr:uid="{00000000-0005-0000-0000-0000F5AE0000}"/>
    <cellStyle name="Normal 5 3 4 4 3 6" xfId="44795" xr:uid="{00000000-0005-0000-0000-0000F6AE0000}"/>
    <cellStyle name="Normal 5 3 4 4 3 7" xfId="44796" xr:uid="{00000000-0005-0000-0000-0000F7AE0000}"/>
    <cellStyle name="Normal 5 3 4 4 3 8" xfId="44797" xr:uid="{00000000-0005-0000-0000-0000F8AE0000}"/>
    <cellStyle name="Normal 5 3 4 4 4" xfId="44798" xr:uid="{00000000-0005-0000-0000-0000F9AE0000}"/>
    <cellStyle name="Normal 5 3 4 4 4 2" xfId="44799" xr:uid="{00000000-0005-0000-0000-0000FAAE0000}"/>
    <cellStyle name="Normal 5 3 4 4 4 3" xfId="44800" xr:uid="{00000000-0005-0000-0000-0000FBAE0000}"/>
    <cellStyle name="Normal 5 3 4 4 4 4" xfId="44801" xr:uid="{00000000-0005-0000-0000-0000FCAE0000}"/>
    <cellStyle name="Normal 5 3 4 4 4 5" xfId="44802" xr:uid="{00000000-0005-0000-0000-0000FDAE0000}"/>
    <cellStyle name="Normal 5 3 4 4 4 6" xfId="44803" xr:uid="{00000000-0005-0000-0000-0000FEAE0000}"/>
    <cellStyle name="Normal 5 3 4 4 4 7" xfId="44804" xr:uid="{00000000-0005-0000-0000-0000FFAE0000}"/>
    <cellStyle name="Normal 5 3 4 4 4 8" xfId="44805" xr:uid="{00000000-0005-0000-0000-000000AF0000}"/>
    <cellStyle name="Normal 5 3 4 4 5" xfId="44806" xr:uid="{00000000-0005-0000-0000-000001AF0000}"/>
    <cellStyle name="Normal 5 3 4 4 5 2" xfId="44807" xr:uid="{00000000-0005-0000-0000-000002AF0000}"/>
    <cellStyle name="Normal 5 3 4 4 5 3" xfId="44808" xr:uid="{00000000-0005-0000-0000-000003AF0000}"/>
    <cellStyle name="Normal 5 3 4 4 5 4" xfId="44809" xr:uid="{00000000-0005-0000-0000-000004AF0000}"/>
    <cellStyle name="Normal 5 3 4 4 5 5" xfId="44810" xr:uid="{00000000-0005-0000-0000-000005AF0000}"/>
    <cellStyle name="Normal 5 3 4 4 5 6" xfId="44811" xr:uid="{00000000-0005-0000-0000-000006AF0000}"/>
    <cellStyle name="Normal 5 3 4 4 5 7" xfId="44812" xr:uid="{00000000-0005-0000-0000-000007AF0000}"/>
    <cellStyle name="Normal 5 3 4 4 5 8" xfId="44813" xr:uid="{00000000-0005-0000-0000-000008AF0000}"/>
    <cellStyle name="Normal 5 3 4 4 6" xfId="44814" xr:uid="{00000000-0005-0000-0000-000009AF0000}"/>
    <cellStyle name="Normal 5 3 4 4 7" xfId="44815" xr:uid="{00000000-0005-0000-0000-00000AAF0000}"/>
    <cellStyle name="Normal 5 3 4 4 8" xfId="44816" xr:uid="{00000000-0005-0000-0000-00000BAF0000}"/>
    <cellStyle name="Normal 5 3 4 4 9" xfId="44817" xr:uid="{00000000-0005-0000-0000-00000CAF0000}"/>
    <cellStyle name="Normal 5 3 4 5" xfId="44818" xr:uid="{00000000-0005-0000-0000-00000DAF0000}"/>
    <cellStyle name="Normal 5 3 4 5 10" xfId="44819" xr:uid="{00000000-0005-0000-0000-00000EAF0000}"/>
    <cellStyle name="Normal 5 3 4 5 11" xfId="44820" xr:uid="{00000000-0005-0000-0000-00000FAF0000}"/>
    <cellStyle name="Normal 5 3 4 5 12" xfId="44821" xr:uid="{00000000-0005-0000-0000-000010AF0000}"/>
    <cellStyle name="Normal 5 3 4 5 2" xfId="44822" xr:uid="{00000000-0005-0000-0000-000011AF0000}"/>
    <cellStyle name="Normal 5 3 4 5 2 2" xfId="44823" xr:uid="{00000000-0005-0000-0000-000012AF0000}"/>
    <cellStyle name="Normal 5 3 4 5 2 3" xfId="44824" xr:uid="{00000000-0005-0000-0000-000013AF0000}"/>
    <cellStyle name="Normal 5 3 4 5 2 4" xfId="44825" xr:uid="{00000000-0005-0000-0000-000014AF0000}"/>
    <cellStyle name="Normal 5 3 4 5 2 5" xfId="44826" xr:uid="{00000000-0005-0000-0000-000015AF0000}"/>
    <cellStyle name="Normal 5 3 4 5 2 6" xfId="44827" xr:uid="{00000000-0005-0000-0000-000016AF0000}"/>
    <cellStyle name="Normal 5 3 4 5 2 7" xfId="44828" xr:uid="{00000000-0005-0000-0000-000017AF0000}"/>
    <cellStyle name="Normal 5 3 4 5 2 8" xfId="44829" xr:uid="{00000000-0005-0000-0000-000018AF0000}"/>
    <cellStyle name="Normal 5 3 4 5 3" xfId="44830" xr:uid="{00000000-0005-0000-0000-000019AF0000}"/>
    <cellStyle name="Normal 5 3 4 5 3 2" xfId="44831" xr:uid="{00000000-0005-0000-0000-00001AAF0000}"/>
    <cellStyle name="Normal 5 3 4 5 3 3" xfId="44832" xr:uid="{00000000-0005-0000-0000-00001BAF0000}"/>
    <cellStyle name="Normal 5 3 4 5 3 4" xfId="44833" xr:uid="{00000000-0005-0000-0000-00001CAF0000}"/>
    <cellStyle name="Normal 5 3 4 5 3 5" xfId="44834" xr:uid="{00000000-0005-0000-0000-00001DAF0000}"/>
    <cellStyle name="Normal 5 3 4 5 3 6" xfId="44835" xr:uid="{00000000-0005-0000-0000-00001EAF0000}"/>
    <cellStyle name="Normal 5 3 4 5 3 7" xfId="44836" xr:uid="{00000000-0005-0000-0000-00001FAF0000}"/>
    <cellStyle name="Normal 5 3 4 5 3 8" xfId="44837" xr:uid="{00000000-0005-0000-0000-000020AF0000}"/>
    <cellStyle name="Normal 5 3 4 5 4" xfId="44838" xr:uid="{00000000-0005-0000-0000-000021AF0000}"/>
    <cellStyle name="Normal 5 3 4 5 4 2" xfId="44839" xr:uid="{00000000-0005-0000-0000-000022AF0000}"/>
    <cellStyle name="Normal 5 3 4 5 4 3" xfId="44840" xr:uid="{00000000-0005-0000-0000-000023AF0000}"/>
    <cellStyle name="Normal 5 3 4 5 4 4" xfId="44841" xr:uid="{00000000-0005-0000-0000-000024AF0000}"/>
    <cellStyle name="Normal 5 3 4 5 4 5" xfId="44842" xr:uid="{00000000-0005-0000-0000-000025AF0000}"/>
    <cellStyle name="Normal 5 3 4 5 4 6" xfId="44843" xr:uid="{00000000-0005-0000-0000-000026AF0000}"/>
    <cellStyle name="Normal 5 3 4 5 4 7" xfId="44844" xr:uid="{00000000-0005-0000-0000-000027AF0000}"/>
    <cellStyle name="Normal 5 3 4 5 4 8" xfId="44845" xr:uid="{00000000-0005-0000-0000-000028AF0000}"/>
    <cellStyle name="Normal 5 3 4 5 5" xfId="44846" xr:uid="{00000000-0005-0000-0000-000029AF0000}"/>
    <cellStyle name="Normal 5 3 4 5 5 2" xfId="44847" xr:uid="{00000000-0005-0000-0000-00002AAF0000}"/>
    <cellStyle name="Normal 5 3 4 5 5 3" xfId="44848" xr:uid="{00000000-0005-0000-0000-00002BAF0000}"/>
    <cellStyle name="Normal 5 3 4 5 5 4" xfId="44849" xr:uid="{00000000-0005-0000-0000-00002CAF0000}"/>
    <cellStyle name="Normal 5 3 4 5 5 5" xfId="44850" xr:uid="{00000000-0005-0000-0000-00002DAF0000}"/>
    <cellStyle name="Normal 5 3 4 5 5 6" xfId="44851" xr:uid="{00000000-0005-0000-0000-00002EAF0000}"/>
    <cellStyle name="Normal 5 3 4 5 5 7" xfId="44852" xr:uid="{00000000-0005-0000-0000-00002FAF0000}"/>
    <cellStyle name="Normal 5 3 4 5 5 8" xfId="44853" xr:uid="{00000000-0005-0000-0000-000030AF0000}"/>
    <cellStyle name="Normal 5 3 4 5 6" xfId="44854" xr:uid="{00000000-0005-0000-0000-000031AF0000}"/>
    <cellStyle name="Normal 5 3 4 5 7" xfId="44855" xr:uid="{00000000-0005-0000-0000-000032AF0000}"/>
    <cellStyle name="Normal 5 3 4 5 8" xfId="44856" xr:uid="{00000000-0005-0000-0000-000033AF0000}"/>
    <cellStyle name="Normal 5 3 4 5 9" xfId="44857" xr:uid="{00000000-0005-0000-0000-000034AF0000}"/>
    <cellStyle name="Normal 5 3 4 6" xfId="44858" xr:uid="{00000000-0005-0000-0000-000035AF0000}"/>
    <cellStyle name="Normal 5 3 4 6 10" xfId="44859" xr:uid="{00000000-0005-0000-0000-000036AF0000}"/>
    <cellStyle name="Normal 5 3 4 6 11" xfId="44860" xr:uid="{00000000-0005-0000-0000-000037AF0000}"/>
    <cellStyle name="Normal 5 3 4 6 12" xfId="44861" xr:uid="{00000000-0005-0000-0000-000038AF0000}"/>
    <cellStyle name="Normal 5 3 4 6 2" xfId="44862" xr:uid="{00000000-0005-0000-0000-000039AF0000}"/>
    <cellStyle name="Normal 5 3 4 6 2 2" xfId="44863" xr:uid="{00000000-0005-0000-0000-00003AAF0000}"/>
    <cellStyle name="Normal 5 3 4 6 2 3" xfId="44864" xr:uid="{00000000-0005-0000-0000-00003BAF0000}"/>
    <cellStyle name="Normal 5 3 4 6 2 4" xfId="44865" xr:uid="{00000000-0005-0000-0000-00003CAF0000}"/>
    <cellStyle name="Normal 5 3 4 6 2 5" xfId="44866" xr:uid="{00000000-0005-0000-0000-00003DAF0000}"/>
    <cellStyle name="Normal 5 3 4 6 2 6" xfId="44867" xr:uid="{00000000-0005-0000-0000-00003EAF0000}"/>
    <cellStyle name="Normal 5 3 4 6 2 7" xfId="44868" xr:uid="{00000000-0005-0000-0000-00003FAF0000}"/>
    <cellStyle name="Normal 5 3 4 6 2 8" xfId="44869" xr:uid="{00000000-0005-0000-0000-000040AF0000}"/>
    <cellStyle name="Normal 5 3 4 6 3" xfId="44870" xr:uid="{00000000-0005-0000-0000-000041AF0000}"/>
    <cellStyle name="Normal 5 3 4 6 3 2" xfId="44871" xr:uid="{00000000-0005-0000-0000-000042AF0000}"/>
    <cellStyle name="Normal 5 3 4 6 3 3" xfId="44872" xr:uid="{00000000-0005-0000-0000-000043AF0000}"/>
    <cellStyle name="Normal 5 3 4 6 3 4" xfId="44873" xr:uid="{00000000-0005-0000-0000-000044AF0000}"/>
    <cellStyle name="Normal 5 3 4 6 3 5" xfId="44874" xr:uid="{00000000-0005-0000-0000-000045AF0000}"/>
    <cellStyle name="Normal 5 3 4 6 3 6" xfId="44875" xr:uid="{00000000-0005-0000-0000-000046AF0000}"/>
    <cellStyle name="Normal 5 3 4 6 3 7" xfId="44876" xr:uid="{00000000-0005-0000-0000-000047AF0000}"/>
    <cellStyle name="Normal 5 3 4 6 3 8" xfId="44877" xr:uid="{00000000-0005-0000-0000-000048AF0000}"/>
    <cellStyle name="Normal 5 3 4 6 4" xfId="44878" xr:uid="{00000000-0005-0000-0000-000049AF0000}"/>
    <cellStyle name="Normal 5 3 4 6 4 2" xfId="44879" xr:uid="{00000000-0005-0000-0000-00004AAF0000}"/>
    <cellStyle name="Normal 5 3 4 6 4 3" xfId="44880" xr:uid="{00000000-0005-0000-0000-00004BAF0000}"/>
    <cellStyle name="Normal 5 3 4 6 4 4" xfId="44881" xr:uid="{00000000-0005-0000-0000-00004CAF0000}"/>
    <cellStyle name="Normal 5 3 4 6 4 5" xfId="44882" xr:uid="{00000000-0005-0000-0000-00004DAF0000}"/>
    <cellStyle name="Normal 5 3 4 6 4 6" xfId="44883" xr:uid="{00000000-0005-0000-0000-00004EAF0000}"/>
    <cellStyle name="Normal 5 3 4 6 4 7" xfId="44884" xr:uid="{00000000-0005-0000-0000-00004FAF0000}"/>
    <cellStyle name="Normal 5 3 4 6 4 8" xfId="44885" xr:uid="{00000000-0005-0000-0000-000050AF0000}"/>
    <cellStyle name="Normal 5 3 4 6 5" xfId="44886" xr:uid="{00000000-0005-0000-0000-000051AF0000}"/>
    <cellStyle name="Normal 5 3 4 6 5 2" xfId="44887" xr:uid="{00000000-0005-0000-0000-000052AF0000}"/>
    <cellStyle name="Normal 5 3 4 6 5 3" xfId="44888" xr:uid="{00000000-0005-0000-0000-000053AF0000}"/>
    <cellStyle name="Normal 5 3 4 6 5 4" xfId="44889" xr:uid="{00000000-0005-0000-0000-000054AF0000}"/>
    <cellStyle name="Normal 5 3 4 6 5 5" xfId="44890" xr:uid="{00000000-0005-0000-0000-000055AF0000}"/>
    <cellStyle name="Normal 5 3 4 6 5 6" xfId="44891" xr:uid="{00000000-0005-0000-0000-000056AF0000}"/>
    <cellStyle name="Normal 5 3 4 6 5 7" xfId="44892" xr:uid="{00000000-0005-0000-0000-000057AF0000}"/>
    <cellStyle name="Normal 5 3 4 6 5 8" xfId="44893" xr:uid="{00000000-0005-0000-0000-000058AF0000}"/>
    <cellStyle name="Normal 5 3 4 6 6" xfId="44894" xr:uid="{00000000-0005-0000-0000-000059AF0000}"/>
    <cellStyle name="Normal 5 3 4 6 7" xfId="44895" xr:uid="{00000000-0005-0000-0000-00005AAF0000}"/>
    <cellStyle name="Normal 5 3 4 6 8" xfId="44896" xr:uid="{00000000-0005-0000-0000-00005BAF0000}"/>
    <cellStyle name="Normal 5 3 4 6 9" xfId="44897" xr:uid="{00000000-0005-0000-0000-00005CAF0000}"/>
    <cellStyle name="Normal 5 3 4 7" xfId="44898" xr:uid="{00000000-0005-0000-0000-00005DAF0000}"/>
    <cellStyle name="Normal 5 3 4 7 10" xfId="44899" xr:uid="{00000000-0005-0000-0000-00005EAF0000}"/>
    <cellStyle name="Normal 5 3 4 7 11" xfId="44900" xr:uid="{00000000-0005-0000-0000-00005FAF0000}"/>
    <cellStyle name="Normal 5 3 4 7 12" xfId="44901" xr:uid="{00000000-0005-0000-0000-000060AF0000}"/>
    <cellStyle name="Normal 5 3 4 7 2" xfId="44902" xr:uid="{00000000-0005-0000-0000-000061AF0000}"/>
    <cellStyle name="Normal 5 3 4 7 2 2" xfId="44903" xr:uid="{00000000-0005-0000-0000-000062AF0000}"/>
    <cellStyle name="Normal 5 3 4 7 2 3" xfId="44904" xr:uid="{00000000-0005-0000-0000-000063AF0000}"/>
    <cellStyle name="Normal 5 3 4 7 2 4" xfId="44905" xr:uid="{00000000-0005-0000-0000-000064AF0000}"/>
    <cellStyle name="Normal 5 3 4 7 2 5" xfId="44906" xr:uid="{00000000-0005-0000-0000-000065AF0000}"/>
    <cellStyle name="Normal 5 3 4 7 2 6" xfId="44907" xr:uid="{00000000-0005-0000-0000-000066AF0000}"/>
    <cellStyle name="Normal 5 3 4 7 2 7" xfId="44908" xr:uid="{00000000-0005-0000-0000-000067AF0000}"/>
    <cellStyle name="Normal 5 3 4 7 2 8" xfId="44909" xr:uid="{00000000-0005-0000-0000-000068AF0000}"/>
    <cellStyle name="Normal 5 3 4 7 3" xfId="44910" xr:uid="{00000000-0005-0000-0000-000069AF0000}"/>
    <cellStyle name="Normal 5 3 4 7 3 2" xfId="44911" xr:uid="{00000000-0005-0000-0000-00006AAF0000}"/>
    <cellStyle name="Normal 5 3 4 7 3 3" xfId="44912" xr:uid="{00000000-0005-0000-0000-00006BAF0000}"/>
    <cellStyle name="Normal 5 3 4 7 3 4" xfId="44913" xr:uid="{00000000-0005-0000-0000-00006CAF0000}"/>
    <cellStyle name="Normal 5 3 4 7 3 5" xfId="44914" xr:uid="{00000000-0005-0000-0000-00006DAF0000}"/>
    <cellStyle name="Normal 5 3 4 7 3 6" xfId="44915" xr:uid="{00000000-0005-0000-0000-00006EAF0000}"/>
    <cellStyle name="Normal 5 3 4 7 3 7" xfId="44916" xr:uid="{00000000-0005-0000-0000-00006FAF0000}"/>
    <cellStyle name="Normal 5 3 4 7 3 8" xfId="44917" xr:uid="{00000000-0005-0000-0000-000070AF0000}"/>
    <cellStyle name="Normal 5 3 4 7 4" xfId="44918" xr:uid="{00000000-0005-0000-0000-000071AF0000}"/>
    <cellStyle name="Normal 5 3 4 7 4 2" xfId="44919" xr:uid="{00000000-0005-0000-0000-000072AF0000}"/>
    <cellStyle name="Normal 5 3 4 7 4 3" xfId="44920" xr:uid="{00000000-0005-0000-0000-000073AF0000}"/>
    <cellStyle name="Normal 5 3 4 7 4 4" xfId="44921" xr:uid="{00000000-0005-0000-0000-000074AF0000}"/>
    <cellStyle name="Normal 5 3 4 7 4 5" xfId="44922" xr:uid="{00000000-0005-0000-0000-000075AF0000}"/>
    <cellStyle name="Normal 5 3 4 7 4 6" xfId="44923" xr:uid="{00000000-0005-0000-0000-000076AF0000}"/>
    <cellStyle name="Normal 5 3 4 7 4 7" xfId="44924" xr:uid="{00000000-0005-0000-0000-000077AF0000}"/>
    <cellStyle name="Normal 5 3 4 7 4 8" xfId="44925" xr:uid="{00000000-0005-0000-0000-000078AF0000}"/>
    <cellStyle name="Normal 5 3 4 7 5" xfId="44926" xr:uid="{00000000-0005-0000-0000-000079AF0000}"/>
    <cellStyle name="Normal 5 3 4 7 5 2" xfId="44927" xr:uid="{00000000-0005-0000-0000-00007AAF0000}"/>
    <cellStyle name="Normal 5 3 4 7 5 3" xfId="44928" xr:uid="{00000000-0005-0000-0000-00007BAF0000}"/>
    <cellStyle name="Normal 5 3 4 7 5 4" xfId="44929" xr:uid="{00000000-0005-0000-0000-00007CAF0000}"/>
    <cellStyle name="Normal 5 3 4 7 5 5" xfId="44930" xr:uid="{00000000-0005-0000-0000-00007DAF0000}"/>
    <cellStyle name="Normal 5 3 4 7 5 6" xfId="44931" xr:uid="{00000000-0005-0000-0000-00007EAF0000}"/>
    <cellStyle name="Normal 5 3 4 7 5 7" xfId="44932" xr:uid="{00000000-0005-0000-0000-00007FAF0000}"/>
    <cellStyle name="Normal 5 3 4 7 5 8" xfId="44933" xr:uid="{00000000-0005-0000-0000-000080AF0000}"/>
    <cellStyle name="Normal 5 3 4 7 6" xfId="44934" xr:uid="{00000000-0005-0000-0000-000081AF0000}"/>
    <cellStyle name="Normal 5 3 4 7 7" xfId="44935" xr:uid="{00000000-0005-0000-0000-000082AF0000}"/>
    <cellStyle name="Normal 5 3 4 7 8" xfId="44936" xr:uid="{00000000-0005-0000-0000-000083AF0000}"/>
    <cellStyle name="Normal 5 3 4 7 9" xfId="44937" xr:uid="{00000000-0005-0000-0000-000084AF0000}"/>
    <cellStyle name="Normal 5 3 4 8" xfId="44938" xr:uid="{00000000-0005-0000-0000-000085AF0000}"/>
    <cellStyle name="Normal 5 3 4 8 10" xfId="44939" xr:uid="{00000000-0005-0000-0000-000086AF0000}"/>
    <cellStyle name="Normal 5 3 4 8 11" xfId="44940" xr:uid="{00000000-0005-0000-0000-000087AF0000}"/>
    <cellStyle name="Normal 5 3 4 8 12" xfId="44941" xr:uid="{00000000-0005-0000-0000-000088AF0000}"/>
    <cellStyle name="Normal 5 3 4 8 2" xfId="44942" xr:uid="{00000000-0005-0000-0000-000089AF0000}"/>
    <cellStyle name="Normal 5 3 4 8 2 2" xfId="44943" xr:uid="{00000000-0005-0000-0000-00008AAF0000}"/>
    <cellStyle name="Normal 5 3 4 8 2 3" xfId="44944" xr:uid="{00000000-0005-0000-0000-00008BAF0000}"/>
    <cellStyle name="Normal 5 3 4 8 2 4" xfId="44945" xr:uid="{00000000-0005-0000-0000-00008CAF0000}"/>
    <cellStyle name="Normal 5 3 4 8 2 5" xfId="44946" xr:uid="{00000000-0005-0000-0000-00008DAF0000}"/>
    <cellStyle name="Normal 5 3 4 8 2 6" xfId="44947" xr:uid="{00000000-0005-0000-0000-00008EAF0000}"/>
    <cellStyle name="Normal 5 3 4 8 2 7" xfId="44948" xr:uid="{00000000-0005-0000-0000-00008FAF0000}"/>
    <cellStyle name="Normal 5 3 4 8 2 8" xfId="44949" xr:uid="{00000000-0005-0000-0000-000090AF0000}"/>
    <cellStyle name="Normal 5 3 4 8 3" xfId="44950" xr:uid="{00000000-0005-0000-0000-000091AF0000}"/>
    <cellStyle name="Normal 5 3 4 8 3 2" xfId="44951" xr:uid="{00000000-0005-0000-0000-000092AF0000}"/>
    <cellStyle name="Normal 5 3 4 8 3 3" xfId="44952" xr:uid="{00000000-0005-0000-0000-000093AF0000}"/>
    <cellStyle name="Normal 5 3 4 8 3 4" xfId="44953" xr:uid="{00000000-0005-0000-0000-000094AF0000}"/>
    <cellStyle name="Normal 5 3 4 8 3 5" xfId="44954" xr:uid="{00000000-0005-0000-0000-000095AF0000}"/>
    <cellStyle name="Normal 5 3 4 8 3 6" xfId="44955" xr:uid="{00000000-0005-0000-0000-000096AF0000}"/>
    <cellStyle name="Normal 5 3 4 8 3 7" xfId="44956" xr:uid="{00000000-0005-0000-0000-000097AF0000}"/>
    <cellStyle name="Normal 5 3 4 8 3 8" xfId="44957" xr:uid="{00000000-0005-0000-0000-000098AF0000}"/>
    <cellStyle name="Normal 5 3 4 8 4" xfId="44958" xr:uid="{00000000-0005-0000-0000-000099AF0000}"/>
    <cellStyle name="Normal 5 3 4 8 4 2" xfId="44959" xr:uid="{00000000-0005-0000-0000-00009AAF0000}"/>
    <cellStyle name="Normal 5 3 4 8 4 3" xfId="44960" xr:uid="{00000000-0005-0000-0000-00009BAF0000}"/>
    <cellStyle name="Normal 5 3 4 8 4 4" xfId="44961" xr:uid="{00000000-0005-0000-0000-00009CAF0000}"/>
    <cellStyle name="Normal 5 3 4 8 4 5" xfId="44962" xr:uid="{00000000-0005-0000-0000-00009DAF0000}"/>
    <cellStyle name="Normal 5 3 4 8 4 6" xfId="44963" xr:uid="{00000000-0005-0000-0000-00009EAF0000}"/>
    <cellStyle name="Normal 5 3 4 8 4 7" xfId="44964" xr:uid="{00000000-0005-0000-0000-00009FAF0000}"/>
    <cellStyle name="Normal 5 3 4 8 4 8" xfId="44965" xr:uid="{00000000-0005-0000-0000-0000A0AF0000}"/>
    <cellStyle name="Normal 5 3 4 8 5" xfId="44966" xr:uid="{00000000-0005-0000-0000-0000A1AF0000}"/>
    <cellStyle name="Normal 5 3 4 8 5 2" xfId="44967" xr:uid="{00000000-0005-0000-0000-0000A2AF0000}"/>
    <cellStyle name="Normal 5 3 4 8 5 3" xfId="44968" xr:uid="{00000000-0005-0000-0000-0000A3AF0000}"/>
    <cellStyle name="Normal 5 3 4 8 5 4" xfId="44969" xr:uid="{00000000-0005-0000-0000-0000A4AF0000}"/>
    <cellStyle name="Normal 5 3 4 8 5 5" xfId="44970" xr:uid="{00000000-0005-0000-0000-0000A5AF0000}"/>
    <cellStyle name="Normal 5 3 4 8 5 6" xfId="44971" xr:uid="{00000000-0005-0000-0000-0000A6AF0000}"/>
    <cellStyle name="Normal 5 3 4 8 5 7" xfId="44972" xr:uid="{00000000-0005-0000-0000-0000A7AF0000}"/>
    <cellStyle name="Normal 5 3 4 8 5 8" xfId="44973" xr:uid="{00000000-0005-0000-0000-0000A8AF0000}"/>
    <cellStyle name="Normal 5 3 4 8 6" xfId="44974" xr:uid="{00000000-0005-0000-0000-0000A9AF0000}"/>
    <cellStyle name="Normal 5 3 4 8 7" xfId="44975" xr:uid="{00000000-0005-0000-0000-0000AAAF0000}"/>
    <cellStyle name="Normal 5 3 4 8 8" xfId="44976" xr:uid="{00000000-0005-0000-0000-0000ABAF0000}"/>
    <cellStyle name="Normal 5 3 4 8 9" xfId="44977" xr:uid="{00000000-0005-0000-0000-0000ACAF0000}"/>
    <cellStyle name="Normal 5 3 4 9" xfId="44978" xr:uid="{00000000-0005-0000-0000-0000ADAF0000}"/>
    <cellStyle name="Normal 5 3 4 9 10" xfId="44979" xr:uid="{00000000-0005-0000-0000-0000AEAF0000}"/>
    <cellStyle name="Normal 5 3 4 9 11" xfId="44980" xr:uid="{00000000-0005-0000-0000-0000AFAF0000}"/>
    <cellStyle name="Normal 5 3 4 9 12" xfId="44981" xr:uid="{00000000-0005-0000-0000-0000B0AF0000}"/>
    <cellStyle name="Normal 5 3 4 9 2" xfId="44982" xr:uid="{00000000-0005-0000-0000-0000B1AF0000}"/>
    <cellStyle name="Normal 5 3 4 9 2 2" xfId="44983" xr:uid="{00000000-0005-0000-0000-0000B2AF0000}"/>
    <cellStyle name="Normal 5 3 4 9 2 3" xfId="44984" xr:uid="{00000000-0005-0000-0000-0000B3AF0000}"/>
    <cellStyle name="Normal 5 3 4 9 2 4" xfId="44985" xr:uid="{00000000-0005-0000-0000-0000B4AF0000}"/>
    <cellStyle name="Normal 5 3 4 9 2 5" xfId="44986" xr:uid="{00000000-0005-0000-0000-0000B5AF0000}"/>
    <cellStyle name="Normal 5 3 4 9 2 6" xfId="44987" xr:uid="{00000000-0005-0000-0000-0000B6AF0000}"/>
    <cellStyle name="Normal 5 3 4 9 2 7" xfId="44988" xr:uid="{00000000-0005-0000-0000-0000B7AF0000}"/>
    <cellStyle name="Normal 5 3 4 9 2 8" xfId="44989" xr:uid="{00000000-0005-0000-0000-0000B8AF0000}"/>
    <cellStyle name="Normal 5 3 4 9 3" xfId="44990" xr:uid="{00000000-0005-0000-0000-0000B9AF0000}"/>
    <cellStyle name="Normal 5 3 4 9 3 2" xfId="44991" xr:uid="{00000000-0005-0000-0000-0000BAAF0000}"/>
    <cellStyle name="Normal 5 3 4 9 3 3" xfId="44992" xr:uid="{00000000-0005-0000-0000-0000BBAF0000}"/>
    <cellStyle name="Normal 5 3 4 9 3 4" xfId="44993" xr:uid="{00000000-0005-0000-0000-0000BCAF0000}"/>
    <cellStyle name="Normal 5 3 4 9 3 5" xfId="44994" xr:uid="{00000000-0005-0000-0000-0000BDAF0000}"/>
    <cellStyle name="Normal 5 3 4 9 3 6" xfId="44995" xr:uid="{00000000-0005-0000-0000-0000BEAF0000}"/>
    <cellStyle name="Normal 5 3 4 9 3 7" xfId="44996" xr:uid="{00000000-0005-0000-0000-0000BFAF0000}"/>
    <cellStyle name="Normal 5 3 4 9 3 8" xfId="44997" xr:uid="{00000000-0005-0000-0000-0000C0AF0000}"/>
    <cellStyle name="Normal 5 3 4 9 4" xfId="44998" xr:uid="{00000000-0005-0000-0000-0000C1AF0000}"/>
    <cellStyle name="Normal 5 3 4 9 4 2" xfId="44999" xr:uid="{00000000-0005-0000-0000-0000C2AF0000}"/>
    <cellStyle name="Normal 5 3 4 9 4 3" xfId="45000" xr:uid="{00000000-0005-0000-0000-0000C3AF0000}"/>
    <cellStyle name="Normal 5 3 4 9 4 4" xfId="45001" xr:uid="{00000000-0005-0000-0000-0000C4AF0000}"/>
    <cellStyle name="Normal 5 3 4 9 4 5" xfId="45002" xr:uid="{00000000-0005-0000-0000-0000C5AF0000}"/>
    <cellStyle name="Normal 5 3 4 9 4 6" xfId="45003" xr:uid="{00000000-0005-0000-0000-0000C6AF0000}"/>
    <cellStyle name="Normal 5 3 4 9 4 7" xfId="45004" xr:uid="{00000000-0005-0000-0000-0000C7AF0000}"/>
    <cellStyle name="Normal 5 3 4 9 4 8" xfId="45005" xr:uid="{00000000-0005-0000-0000-0000C8AF0000}"/>
    <cellStyle name="Normal 5 3 4 9 5" xfId="45006" xr:uid="{00000000-0005-0000-0000-0000C9AF0000}"/>
    <cellStyle name="Normal 5 3 4 9 5 2" xfId="45007" xr:uid="{00000000-0005-0000-0000-0000CAAF0000}"/>
    <cellStyle name="Normal 5 3 4 9 5 3" xfId="45008" xr:uid="{00000000-0005-0000-0000-0000CBAF0000}"/>
    <cellStyle name="Normal 5 3 4 9 5 4" xfId="45009" xr:uid="{00000000-0005-0000-0000-0000CCAF0000}"/>
    <cellStyle name="Normal 5 3 4 9 5 5" xfId="45010" xr:uid="{00000000-0005-0000-0000-0000CDAF0000}"/>
    <cellStyle name="Normal 5 3 4 9 5 6" xfId="45011" xr:uid="{00000000-0005-0000-0000-0000CEAF0000}"/>
    <cellStyle name="Normal 5 3 4 9 5 7" xfId="45012" xr:uid="{00000000-0005-0000-0000-0000CFAF0000}"/>
    <cellStyle name="Normal 5 3 4 9 5 8" xfId="45013" xr:uid="{00000000-0005-0000-0000-0000D0AF0000}"/>
    <cellStyle name="Normal 5 3 4 9 6" xfId="45014" xr:uid="{00000000-0005-0000-0000-0000D1AF0000}"/>
    <cellStyle name="Normal 5 3 4 9 7" xfId="45015" xr:uid="{00000000-0005-0000-0000-0000D2AF0000}"/>
    <cellStyle name="Normal 5 3 4 9 8" xfId="45016" xr:uid="{00000000-0005-0000-0000-0000D3AF0000}"/>
    <cellStyle name="Normal 5 3 4 9 9" xfId="45017" xr:uid="{00000000-0005-0000-0000-0000D4AF0000}"/>
    <cellStyle name="Normal 5 3 5" xfId="45018" xr:uid="{00000000-0005-0000-0000-0000D5AF0000}"/>
    <cellStyle name="Normal 5 3 5 10" xfId="45019" xr:uid="{00000000-0005-0000-0000-0000D6AF0000}"/>
    <cellStyle name="Normal 5 3 5 11" xfId="45020" xr:uid="{00000000-0005-0000-0000-0000D7AF0000}"/>
    <cellStyle name="Normal 5 3 5 12" xfId="45021" xr:uid="{00000000-0005-0000-0000-0000D8AF0000}"/>
    <cellStyle name="Normal 5 3 5 2" xfId="45022" xr:uid="{00000000-0005-0000-0000-0000D9AF0000}"/>
    <cellStyle name="Normal 5 3 5 2 2" xfId="45023" xr:uid="{00000000-0005-0000-0000-0000DAAF0000}"/>
    <cellStyle name="Normal 5 3 5 2 3" xfId="45024" xr:uid="{00000000-0005-0000-0000-0000DBAF0000}"/>
    <cellStyle name="Normal 5 3 5 2 4" xfId="45025" xr:uid="{00000000-0005-0000-0000-0000DCAF0000}"/>
    <cellStyle name="Normal 5 3 5 2 5" xfId="45026" xr:uid="{00000000-0005-0000-0000-0000DDAF0000}"/>
    <cellStyle name="Normal 5 3 5 2 6" xfId="45027" xr:uid="{00000000-0005-0000-0000-0000DEAF0000}"/>
    <cellStyle name="Normal 5 3 5 2 7" xfId="45028" xr:uid="{00000000-0005-0000-0000-0000DFAF0000}"/>
    <cellStyle name="Normal 5 3 5 2 8" xfId="45029" xr:uid="{00000000-0005-0000-0000-0000E0AF0000}"/>
    <cellStyle name="Normal 5 3 5 3" xfId="45030" xr:uid="{00000000-0005-0000-0000-0000E1AF0000}"/>
    <cellStyle name="Normal 5 3 5 3 2" xfId="45031" xr:uid="{00000000-0005-0000-0000-0000E2AF0000}"/>
    <cellStyle name="Normal 5 3 5 3 3" xfId="45032" xr:uid="{00000000-0005-0000-0000-0000E3AF0000}"/>
    <cellStyle name="Normal 5 3 5 3 4" xfId="45033" xr:uid="{00000000-0005-0000-0000-0000E4AF0000}"/>
    <cellStyle name="Normal 5 3 5 3 5" xfId="45034" xr:uid="{00000000-0005-0000-0000-0000E5AF0000}"/>
    <cellStyle name="Normal 5 3 5 3 6" xfId="45035" xr:uid="{00000000-0005-0000-0000-0000E6AF0000}"/>
    <cellStyle name="Normal 5 3 5 3 7" xfId="45036" xr:uid="{00000000-0005-0000-0000-0000E7AF0000}"/>
    <cellStyle name="Normal 5 3 5 3 8" xfId="45037" xr:uid="{00000000-0005-0000-0000-0000E8AF0000}"/>
    <cellStyle name="Normal 5 3 5 4" xfId="45038" xr:uid="{00000000-0005-0000-0000-0000E9AF0000}"/>
    <cellStyle name="Normal 5 3 5 4 2" xfId="45039" xr:uid="{00000000-0005-0000-0000-0000EAAF0000}"/>
    <cellStyle name="Normal 5 3 5 4 3" xfId="45040" xr:uid="{00000000-0005-0000-0000-0000EBAF0000}"/>
    <cellStyle name="Normal 5 3 5 4 4" xfId="45041" xr:uid="{00000000-0005-0000-0000-0000ECAF0000}"/>
    <cellStyle name="Normal 5 3 5 4 5" xfId="45042" xr:uid="{00000000-0005-0000-0000-0000EDAF0000}"/>
    <cellStyle name="Normal 5 3 5 4 6" xfId="45043" xr:uid="{00000000-0005-0000-0000-0000EEAF0000}"/>
    <cellStyle name="Normal 5 3 5 4 7" xfId="45044" xr:uid="{00000000-0005-0000-0000-0000EFAF0000}"/>
    <cellStyle name="Normal 5 3 5 4 8" xfId="45045" xr:uid="{00000000-0005-0000-0000-0000F0AF0000}"/>
    <cellStyle name="Normal 5 3 5 5" xfId="45046" xr:uid="{00000000-0005-0000-0000-0000F1AF0000}"/>
    <cellStyle name="Normal 5 3 5 5 2" xfId="45047" xr:uid="{00000000-0005-0000-0000-0000F2AF0000}"/>
    <cellStyle name="Normal 5 3 5 5 3" xfId="45048" xr:uid="{00000000-0005-0000-0000-0000F3AF0000}"/>
    <cellStyle name="Normal 5 3 5 5 4" xfId="45049" xr:uid="{00000000-0005-0000-0000-0000F4AF0000}"/>
    <cellStyle name="Normal 5 3 5 5 5" xfId="45050" xr:uid="{00000000-0005-0000-0000-0000F5AF0000}"/>
    <cellStyle name="Normal 5 3 5 5 6" xfId="45051" xr:uid="{00000000-0005-0000-0000-0000F6AF0000}"/>
    <cellStyle name="Normal 5 3 5 5 7" xfId="45052" xr:uid="{00000000-0005-0000-0000-0000F7AF0000}"/>
    <cellStyle name="Normal 5 3 5 5 8" xfId="45053" xr:uid="{00000000-0005-0000-0000-0000F8AF0000}"/>
    <cellStyle name="Normal 5 3 5 6" xfId="45054" xr:uid="{00000000-0005-0000-0000-0000F9AF0000}"/>
    <cellStyle name="Normal 5 3 5 7" xfId="45055" xr:uid="{00000000-0005-0000-0000-0000FAAF0000}"/>
    <cellStyle name="Normal 5 3 5 8" xfId="45056" xr:uid="{00000000-0005-0000-0000-0000FBAF0000}"/>
    <cellStyle name="Normal 5 3 5 9" xfId="45057" xr:uid="{00000000-0005-0000-0000-0000FCAF0000}"/>
    <cellStyle name="Normal 5 3 6" xfId="45058" xr:uid="{00000000-0005-0000-0000-0000FDAF0000}"/>
    <cellStyle name="Normal 5 3 6 10" xfId="45059" xr:uid="{00000000-0005-0000-0000-0000FEAF0000}"/>
    <cellStyle name="Normal 5 3 6 11" xfId="45060" xr:uid="{00000000-0005-0000-0000-0000FFAF0000}"/>
    <cellStyle name="Normal 5 3 6 12" xfId="45061" xr:uid="{00000000-0005-0000-0000-000000B00000}"/>
    <cellStyle name="Normal 5 3 6 2" xfId="45062" xr:uid="{00000000-0005-0000-0000-000001B00000}"/>
    <cellStyle name="Normal 5 3 6 2 2" xfId="45063" xr:uid="{00000000-0005-0000-0000-000002B00000}"/>
    <cellStyle name="Normal 5 3 6 2 3" xfId="45064" xr:uid="{00000000-0005-0000-0000-000003B00000}"/>
    <cellStyle name="Normal 5 3 6 2 4" xfId="45065" xr:uid="{00000000-0005-0000-0000-000004B00000}"/>
    <cellStyle name="Normal 5 3 6 2 5" xfId="45066" xr:uid="{00000000-0005-0000-0000-000005B00000}"/>
    <cellStyle name="Normal 5 3 6 2 6" xfId="45067" xr:uid="{00000000-0005-0000-0000-000006B00000}"/>
    <cellStyle name="Normal 5 3 6 2 7" xfId="45068" xr:uid="{00000000-0005-0000-0000-000007B00000}"/>
    <cellStyle name="Normal 5 3 6 2 8" xfId="45069" xr:uid="{00000000-0005-0000-0000-000008B00000}"/>
    <cellStyle name="Normal 5 3 6 3" xfId="45070" xr:uid="{00000000-0005-0000-0000-000009B00000}"/>
    <cellStyle name="Normal 5 3 6 3 2" xfId="45071" xr:uid="{00000000-0005-0000-0000-00000AB00000}"/>
    <cellStyle name="Normal 5 3 6 3 3" xfId="45072" xr:uid="{00000000-0005-0000-0000-00000BB00000}"/>
    <cellStyle name="Normal 5 3 6 3 4" xfId="45073" xr:uid="{00000000-0005-0000-0000-00000CB00000}"/>
    <cellStyle name="Normal 5 3 6 3 5" xfId="45074" xr:uid="{00000000-0005-0000-0000-00000DB00000}"/>
    <cellStyle name="Normal 5 3 6 3 6" xfId="45075" xr:uid="{00000000-0005-0000-0000-00000EB00000}"/>
    <cellStyle name="Normal 5 3 6 3 7" xfId="45076" xr:uid="{00000000-0005-0000-0000-00000FB00000}"/>
    <cellStyle name="Normal 5 3 6 3 8" xfId="45077" xr:uid="{00000000-0005-0000-0000-000010B00000}"/>
    <cellStyle name="Normal 5 3 6 4" xfId="45078" xr:uid="{00000000-0005-0000-0000-000011B00000}"/>
    <cellStyle name="Normal 5 3 6 4 2" xfId="45079" xr:uid="{00000000-0005-0000-0000-000012B00000}"/>
    <cellStyle name="Normal 5 3 6 4 3" xfId="45080" xr:uid="{00000000-0005-0000-0000-000013B00000}"/>
    <cellStyle name="Normal 5 3 6 4 4" xfId="45081" xr:uid="{00000000-0005-0000-0000-000014B00000}"/>
    <cellStyle name="Normal 5 3 6 4 5" xfId="45082" xr:uid="{00000000-0005-0000-0000-000015B00000}"/>
    <cellStyle name="Normal 5 3 6 4 6" xfId="45083" xr:uid="{00000000-0005-0000-0000-000016B00000}"/>
    <cellStyle name="Normal 5 3 6 4 7" xfId="45084" xr:uid="{00000000-0005-0000-0000-000017B00000}"/>
    <cellStyle name="Normal 5 3 6 4 8" xfId="45085" xr:uid="{00000000-0005-0000-0000-000018B00000}"/>
    <cellStyle name="Normal 5 3 6 5" xfId="45086" xr:uid="{00000000-0005-0000-0000-000019B00000}"/>
    <cellStyle name="Normal 5 3 6 5 2" xfId="45087" xr:uid="{00000000-0005-0000-0000-00001AB00000}"/>
    <cellStyle name="Normal 5 3 6 5 3" xfId="45088" xr:uid="{00000000-0005-0000-0000-00001BB00000}"/>
    <cellStyle name="Normal 5 3 6 5 4" xfId="45089" xr:uid="{00000000-0005-0000-0000-00001CB00000}"/>
    <cellStyle name="Normal 5 3 6 5 5" xfId="45090" xr:uid="{00000000-0005-0000-0000-00001DB00000}"/>
    <cellStyle name="Normal 5 3 6 5 6" xfId="45091" xr:uid="{00000000-0005-0000-0000-00001EB00000}"/>
    <cellStyle name="Normal 5 3 6 5 7" xfId="45092" xr:uid="{00000000-0005-0000-0000-00001FB00000}"/>
    <cellStyle name="Normal 5 3 6 5 8" xfId="45093" xr:uid="{00000000-0005-0000-0000-000020B00000}"/>
    <cellStyle name="Normal 5 3 6 6" xfId="45094" xr:uid="{00000000-0005-0000-0000-000021B00000}"/>
    <cellStyle name="Normal 5 3 6 7" xfId="45095" xr:uid="{00000000-0005-0000-0000-000022B00000}"/>
    <cellStyle name="Normal 5 3 6 8" xfId="45096" xr:uid="{00000000-0005-0000-0000-000023B00000}"/>
    <cellStyle name="Normal 5 3 6 9" xfId="45097" xr:uid="{00000000-0005-0000-0000-000024B00000}"/>
    <cellStyle name="Normal 5 3 7" xfId="45098" xr:uid="{00000000-0005-0000-0000-000025B00000}"/>
    <cellStyle name="Normal 5 3 7 10" xfId="45099" xr:uid="{00000000-0005-0000-0000-000026B00000}"/>
    <cellStyle name="Normal 5 3 7 11" xfId="45100" xr:uid="{00000000-0005-0000-0000-000027B00000}"/>
    <cellStyle name="Normal 5 3 7 12" xfId="45101" xr:uid="{00000000-0005-0000-0000-000028B00000}"/>
    <cellStyle name="Normal 5 3 7 2" xfId="45102" xr:uid="{00000000-0005-0000-0000-000029B00000}"/>
    <cellStyle name="Normal 5 3 7 2 2" xfId="45103" xr:uid="{00000000-0005-0000-0000-00002AB00000}"/>
    <cellStyle name="Normal 5 3 7 2 3" xfId="45104" xr:uid="{00000000-0005-0000-0000-00002BB00000}"/>
    <cellStyle name="Normal 5 3 7 2 4" xfId="45105" xr:uid="{00000000-0005-0000-0000-00002CB00000}"/>
    <cellStyle name="Normal 5 3 7 2 5" xfId="45106" xr:uid="{00000000-0005-0000-0000-00002DB00000}"/>
    <cellStyle name="Normal 5 3 7 2 6" xfId="45107" xr:uid="{00000000-0005-0000-0000-00002EB00000}"/>
    <cellStyle name="Normal 5 3 7 2 7" xfId="45108" xr:uid="{00000000-0005-0000-0000-00002FB00000}"/>
    <cellStyle name="Normal 5 3 7 2 8" xfId="45109" xr:uid="{00000000-0005-0000-0000-000030B00000}"/>
    <cellStyle name="Normal 5 3 7 3" xfId="45110" xr:uid="{00000000-0005-0000-0000-000031B00000}"/>
    <cellStyle name="Normal 5 3 7 3 2" xfId="45111" xr:uid="{00000000-0005-0000-0000-000032B00000}"/>
    <cellStyle name="Normal 5 3 7 3 3" xfId="45112" xr:uid="{00000000-0005-0000-0000-000033B00000}"/>
    <cellStyle name="Normal 5 3 7 3 4" xfId="45113" xr:uid="{00000000-0005-0000-0000-000034B00000}"/>
    <cellStyle name="Normal 5 3 7 3 5" xfId="45114" xr:uid="{00000000-0005-0000-0000-000035B00000}"/>
    <cellStyle name="Normal 5 3 7 3 6" xfId="45115" xr:uid="{00000000-0005-0000-0000-000036B00000}"/>
    <cellStyle name="Normal 5 3 7 3 7" xfId="45116" xr:uid="{00000000-0005-0000-0000-000037B00000}"/>
    <cellStyle name="Normal 5 3 7 3 8" xfId="45117" xr:uid="{00000000-0005-0000-0000-000038B00000}"/>
    <cellStyle name="Normal 5 3 7 4" xfId="45118" xr:uid="{00000000-0005-0000-0000-000039B00000}"/>
    <cellStyle name="Normal 5 3 7 4 2" xfId="45119" xr:uid="{00000000-0005-0000-0000-00003AB00000}"/>
    <cellStyle name="Normal 5 3 7 4 3" xfId="45120" xr:uid="{00000000-0005-0000-0000-00003BB00000}"/>
    <cellStyle name="Normal 5 3 7 4 4" xfId="45121" xr:uid="{00000000-0005-0000-0000-00003CB00000}"/>
    <cellStyle name="Normal 5 3 7 4 5" xfId="45122" xr:uid="{00000000-0005-0000-0000-00003DB00000}"/>
    <cellStyle name="Normal 5 3 7 4 6" xfId="45123" xr:uid="{00000000-0005-0000-0000-00003EB00000}"/>
    <cellStyle name="Normal 5 3 7 4 7" xfId="45124" xr:uid="{00000000-0005-0000-0000-00003FB00000}"/>
    <cellStyle name="Normal 5 3 7 4 8" xfId="45125" xr:uid="{00000000-0005-0000-0000-000040B00000}"/>
    <cellStyle name="Normal 5 3 7 5" xfId="45126" xr:uid="{00000000-0005-0000-0000-000041B00000}"/>
    <cellStyle name="Normal 5 3 7 5 2" xfId="45127" xr:uid="{00000000-0005-0000-0000-000042B00000}"/>
    <cellStyle name="Normal 5 3 7 5 3" xfId="45128" xr:uid="{00000000-0005-0000-0000-000043B00000}"/>
    <cellStyle name="Normal 5 3 7 5 4" xfId="45129" xr:uid="{00000000-0005-0000-0000-000044B00000}"/>
    <cellStyle name="Normal 5 3 7 5 5" xfId="45130" xr:uid="{00000000-0005-0000-0000-000045B00000}"/>
    <cellStyle name="Normal 5 3 7 5 6" xfId="45131" xr:uid="{00000000-0005-0000-0000-000046B00000}"/>
    <cellStyle name="Normal 5 3 7 5 7" xfId="45132" xr:uid="{00000000-0005-0000-0000-000047B00000}"/>
    <cellStyle name="Normal 5 3 7 5 8" xfId="45133" xr:uid="{00000000-0005-0000-0000-000048B00000}"/>
    <cellStyle name="Normal 5 3 7 6" xfId="45134" xr:uid="{00000000-0005-0000-0000-000049B00000}"/>
    <cellStyle name="Normal 5 3 7 7" xfId="45135" xr:uid="{00000000-0005-0000-0000-00004AB00000}"/>
    <cellStyle name="Normal 5 3 7 8" xfId="45136" xr:uid="{00000000-0005-0000-0000-00004BB00000}"/>
    <cellStyle name="Normal 5 3 7 9" xfId="45137" xr:uid="{00000000-0005-0000-0000-00004CB00000}"/>
    <cellStyle name="Normal 5 3 8" xfId="45138" xr:uid="{00000000-0005-0000-0000-00004DB00000}"/>
    <cellStyle name="Normal 5 3 8 10" xfId="45139" xr:uid="{00000000-0005-0000-0000-00004EB00000}"/>
    <cellStyle name="Normal 5 3 8 11" xfId="45140" xr:uid="{00000000-0005-0000-0000-00004FB00000}"/>
    <cellStyle name="Normal 5 3 8 12" xfId="45141" xr:uid="{00000000-0005-0000-0000-000050B00000}"/>
    <cellStyle name="Normal 5 3 8 2" xfId="45142" xr:uid="{00000000-0005-0000-0000-000051B00000}"/>
    <cellStyle name="Normal 5 3 8 2 2" xfId="45143" xr:uid="{00000000-0005-0000-0000-000052B00000}"/>
    <cellStyle name="Normal 5 3 8 2 3" xfId="45144" xr:uid="{00000000-0005-0000-0000-000053B00000}"/>
    <cellStyle name="Normal 5 3 8 2 4" xfId="45145" xr:uid="{00000000-0005-0000-0000-000054B00000}"/>
    <cellStyle name="Normal 5 3 8 2 5" xfId="45146" xr:uid="{00000000-0005-0000-0000-000055B00000}"/>
    <cellStyle name="Normal 5 3 8 2 6" xfId="45147" xr:uid="{00000000-0005-0000-0000-000056B00000}"/>
    <cellStyle name="Normal 5 3 8 2 7" xfId="45148" xr:uid="{00000000-0005-0000-0000-000057B00000}"/>
    <cellStyle name="Normal 5 3 8 2 8" xfId="45149" xr:uid="{00000000-0005-0000-0000-000058B00000}"/>
    <cellStyle name="Normal 5 3 8 3" xfId="45150" xr:uid="{00000000-0005-0000-0000-000059B00000}"/>
    <cellStyle name="Normal 5 3 8 3 2" xfId="45151" xr:uid="{00000000-0005-0000-0000-00005AB00000}"/>
    <cellStyle name="Normal 5 3 8 3 3" xfId="45152" xr:uid="{00000000-0005-0000-0000-00005BB00000}"/>
    <cellStyle name="Normal 5 3 8 3 4" xfId="45153" xr:uid="{00000000-0005-0000-0000-00005CB00000}"/>
    <cellStyle name="Normal 5 3 8 3 5" xfId="45154" xr:uid="{00000000-0005-0000-0000-00005DB00000}"/>
    <cellStyle name="Normal 5 3 8 3 6" xfId="45155" xr:uid="{00000000-0005-0000-0000-00005EB00000}"/>
    <cellStyle name="Normal 5 3 8 3 7" xfId="45156" xr:uid="{00000000-0005-0000-0000-00005FB00000}"/>
    <cellStyle name="Normal 5 3 8 3 8" xfId="45157" xr:uid="{00000000-0005-0000-0000-000060B00000}"/>
    <cellStyle name="Normal 5 3 8 4" xfId="45158" xr:uid="{00000000-0005-0000-0000-000061B00000}"/>
    <cellStyle name="Normal 5 3 8 4 2" xfId="45159" xr:uid="{00000000-0005-0000-0000-000062B00000}"/>
    <cellStyle name="Normal 5 3 8 4 3" xfId="45160" xr:uid="{00000000-0005-0000-0000-000063B00000}"/>
    <cellStyle name="Normal 5 3 8 4 4" xfId="45161" xr:uid="{00000000-0005-0000-0000-000064B00000}"/>
    <cellStyle name="Normal 5 3 8 4 5" xfId="45162" xr:uid="{00000000-0005-0000-0000-000065B00000}"/>
    <cellStyle name="Normal 5 3 8 4 6" xfId="45163" xr:uid="{00000000-0005-0000-0000-000066B00000}"/>
    <cellStyle name="Normal 5 3 8 4 7" xfId="45164" xr:uid="{00000000-0005-0000-0000-000067B00000}"/>
    <cellStyle name="Normal 5 3 8 4 8" xfId="45165" xr:uid="{00000000-0005-0000-0000-000068B00000}"/>
    <cellStyle name="Normal 5 3 8 5" xfId="45166" xr:uid="{00000000-0005-0000-0000-000069B00000}"/>
    <cellStyle name="Normal 5 3 8 5 2" xfId="45167" xr:uid="{00000000-0005-0000-0000-00006AB00000}"/>
    <cellStyle name="Normal 5 3 8 5 3" xfId="45168" xr:uid="{00000000-0005-0000-0000-00006BB00000}"/>
    <cellStyle name="Normal 5 3 8 5 4" xfId="45169" xr:uid="{00000000-0005-0000-0000-00006CB00000}"/>
    <cellStyle name="Normal 5 3 8 5 5" xfId="45170" xr:uid="{00000000-0005-0000-0000-00006DB00000}"/>
    <cellStyle name="Normal 5 3 8 5 6" xfId="45171" xr:uid="{00000000-0005-0000-0000-00006EB00000}"/>
    <cellStyle name="Normal 5 3 8 5 7" xfId="45172" xr:uid="{00000000-0005-0000-0000-00006FB00000}"/>
    <cellStyle name="Normal 5 3 8 5 8" xfId="45173" xr:uid="{00000000-0005-0000-0000-000070B00000}"/>
    <cellStyle name="Normal 5 3 8 6" xfId="45174" xr:uid="{00000000-0005-0000-0000-000071B00000}"/>
    <cellStyle name="Normal 5 3 8 7" xfId="45175" xr:uid="{00000000-0005-0000-0000-000072B00000}"/>
    <cellStyle name="Normal 5 3 8 8" xfId="45176" xr:uid="{00000000-0005-0000-0000-000073B00000}"/>
    <cellStyle name="Normal 5 3 8 9" xfId="45177" xr:uid="{00000000-0005-0000-0000-000074B00000}"/>
    <cellStyle name="Normal 5 3 9" xfId="45178" xr:uid="{00000000-0005-0000-0000-000075B00000}"/>
    <cellStyle name="Normal 5 3 9 10" xfId="45179" xr:uid="{00000000-0005-0000-0000-000076B00000}"/>
    <cellStyle name="Normal 5 3 9 11" xfId="45180" xr:uid="{00000000-0005-0000-0000-000077B00000}"/>
    <cellStyle name="Normal 5 3 9 12" xfId="45181" xr:uid="{00000000-0005-0000-0000-000078B00000}"/>
    <cellStyle name="Normal 5 3 9 2" xfId="45182" xr:uid="{00000000-0005-0000-0000-000079B00000}"/>
    <cellStyle name="Normal 5 3 9 2 2" xfId="45183" xr:uid="{00000000-0005-0000-0000-00007AB00000}"/>
    <cellStyle name="Normal 5 3 9 2 3" xfId="45184" xr:uid="{00000000-0005-0000-0000-00007BB00000}"/>
    <cellStyle name="Normal 5 3 9 2 4" xfId="45185" xr:uid="{00000000-0005-0000-0000-00007CB00000}"/>
    <cellStyle name="Normal 5 3 9 2 5" xfId="45186" xr:uid="{00000000-0005-0000-0000-00007DB00000}"/>
    <cellStyle name="Normal 5 3 9 2 6" xfId="45187" xr:uid="{00000000-0005-0000-0000-00007EB00000}"/>
    <cellStyle name="Normal 5 3 9 2 7" xfId="45188" xr:uid="{00000000-0005-0000-0000-00007FB00000}"/>
    <cellStyle name="Normal 5 3 9 2 8" xfId="45189" xr:uid="{00000000-0005-0000-0000-000080B00000}"/>
    <cellStyle name="Normal 5 3 9 3" xfId="45190" xr:uid="{00000000-0005-0000-0000-000081B00000}"/>
    <cellStyle name="Normal 5 3 9 3 2" xfId="45191" xr:uid="{00000000-0005-0000-0000-000082B00000}"/>
    <cellStyle name="Normal 5 3 9 3 3" xfId="45192" xr:uid="{00000000-0005-0000-0000-000083B00000}"/>
    <cellStyle name="Normal 5 3 9 3 4" xfId="45193" xr:uid="{00000000-0005-0000-0000-000084B00000}"/>
    <cellStyle name="Normal 5 3 9 3 5" xfId="45194" xr:uid="{00000000-0005-0000-0000-000085B00000}"/>
    <cellStyle name="Normal 5 3 9 3 6" xfId="45195" xr:uid="{00000000-0005-0000-0000-000086B00000}"/>
    <cellStyle name="Normal 5 3 9 3 7" xfId="45196" xr:uid="{00000000-0005-0000-0000-000087B00000}"/>
    <cellStyle name="Normal 5 3 9 3 8" xfId="45197" xr:uid="{00000000-0005-0000-0000-000088B00000}"/>
    <cellStyle name="Normal 5 3 9 4" xfId="45198" xr:uid="{00000000-0005-0000-0000-000089B00000}"/>
    <cellStyle name="Normal 5 3 9 4 2" xfId="45199" xr:uid="{00000000-0005-0000-0000-00008AB00000}"/>
    <cellStyle name="Normal 5 3 9 4 3" xfId="45200" xr:uid="{00000000-0005-0000-0000-00008BB00000}"/>
    <cellStyle name="Normal 5 3 9 4 4" xfId="45201" xr:uid="{00000000-0005-0000-0000-00008CB00000}"/>
    <cellStyle name="Normal 5 3 9 4 5" xfId="45202" xr:uid="{00000000-0005-0000-0000-00008DB00000}"/>
    <cellStyle name="Normal 5 3 9 4 6" xfId="45203" xr:uid="{00000000-0005-0000-0000-00008EB00000}"/>
    <cellStyle name="Normal 5 3 9 4 7" xfId="45204" xr:uid="{00000000-0005-0000-0000-00008FB00000}"/>
    <cellStyle name="Normal 5 3 9 4 8" xfId="45205" xr:uid="{00000000-0005-0000-0000-000090B00000}"/>
    <cellStyle name="Normal 5 3 9 5" xfId="45206" xr:uid="{00000000-0005-0000-0000-000091B00000}"/>
    <cellStyle name="Normal 5 3 9 5 2" xfId="45207" xr:uid="{00000000-0005-0000-0000-000092B00000}"/>
    <cellStyle name="Normal 5 3 9 5 3" xfId="45208" xr:uid="{00000000-0005-0000-0000-000093B00000}"/>
    <cellStyle name="Normal 5 3 9 5 4" xfId="45209" xr:uid="{00000000-0005-0000-0000-000094B00000}"/>
    <cellStyle name="Normal 5 3 9 5 5" xfId="45210" xr:uid="{00000000-0005-0000-0000-000095B00000}"/>
    <cellStyle name="Normal 5 3 9 5 6" xfId="45211" xr:uid="{00000000-0005-0000-0000-000096B00000}"/>
    <cellStyle name="Normal 5 3 9 5 7" xfId="45212" xr:uid="{00000000-0005-0000-0000-000097B00000}"/>
    <cellStyle name="Normal 5 3 9 5 8" xfId="45213" xr:uid="{00000000-0005-0000-0000-000098B00000}"/>
    <cellStyle name="Normal 5 3 9 6" xfId="45214" xr:uid="{00000000-0005-0000-0000-000099B00000}"/>
    <cellStyle name="Normal 5 3 9 7" xfId="45215" xr:uid="{00000000-0005-0000-0000-00009AB00000}"/>
    <cellStyle name="Normal 5 3 9 8" xfId="45216" xr:uid="{00000000-0005-0000-0000-00009BB00000}"/>
    <cellStyle name="Normal 5 3 9 9" xfId="45217" xr:uid="{00000000-0005-0000-0000-00009CB00000}"/>
    <cellStyle name="Normal 5 30" xfId="45218" xr:uid="{00000000-0005-0000-0000-00009DB00000}"/>
    <cellStyle name="Normal 5 30 10" xfId="45219" xr:uid="{00000000-0005-0000-0000-00009EB00000}"/>
    <cellStyle name="Normal 5 30 10 10" xfId="45220" xr:uid="{00000000-0005-0000-0000-00009FB00000}"/>
    <cellStyle name="Normal 5 30 10 11" xfId="45221" xr:uid="{00000000-0005-0000-0000-0000A0B00000}"/>
    <cellStyle name="Normal 5 30 10 12" xfId="45222" xr:uid="{00000000-0005-0000-0000-0000A1B00000}"/>
    <cellStyle name="Normal 5 30 10 2" xfId="45223" xr:uid="{00000000-0005-0000-0000-0000A2B00000}"/>
    <cellStyle name="Normal 5 30 10 2 2" xfId="45224" xr:uid="{00000000-0005-0000-0000-0000A3B00000}"/>
    <cellStyle name="Normal 5 30 10 2 3" xfId="45225" xr:uid="{00000000-0005-0000-0000-0000A4B00000}"/>
    <cellStyle name="Normal 5 30 10 2 4" xfId="45226" xr:uid="{00000000-0005-0000-0000-0000A5B00000}"/>
    <cellStyle name="Normal 5 30 10 2 5" xfId="45227" xr:uid="{00000000-0005-0000-0000-0000A6B00000}"/>
    <cellStyle name="Normal 5 30 10 2 6" xfId="45228" xr:uid="{00000000-0005-0000-0000-0000A7B00000}"/>
    <cellStyle name="Normal 5 30 10 2 7" xfId="45229" xr:uid="{00000000-0005-0000-0000-0000A8B00000}"/>
    <cellStyle name="Normal 5 30 10 2 8" xfId="45230" xr:uid="{00000000-0005-0000-0000-0000A9B00000}"/>
    <cellStyle name="Normal 5 30 10 3" xfId="45231" xr:uid="{00000000-0005-0000-0000-0000AAB00000}"/>
    <cellStyle name="Normal 5 30 10 3 2" xfId="45232" xr:uid="{00000000-0005-0000-0000-0000ABB00000}"/>
    <cellStyle name="Normal 5 30 10 3 3" xfId="45233" xr:uid="{00000000-0005-0000-0000-0000ACB00000}"/>
    <cellStyle name="Normal 5 30 10 3 4" xfId="45234" xr:uid="{00000000-0005-0000-0000-0000ADB00000}"/>
    <cellStyle name="Normal 5 30 10 3 5" xfId="45235" xr:uid="{00000000-0005-0000-0000-0000AEB00000}"/>
    <cellStyle name="Normal 5 30 10 3 6" xfId="45236" xr:uid="{00000000-0005-0000-0000-0000AFB00000}"/>
    <cellStyle name="Normal 5 30 10 3 7" xfId="45237" xr:uid="{00000000-0005-0000-0000-0000B0B00000}"/>
    <cellStyle name="Normal 5 30 10 3 8" xfId="45238" xr:uid="{00000000-0005-0000-0000-0000B1B00000}"/>
    <cellStyle name="Normal 5 30 10 4" xfId="45239" xr:uid="{00000000-0005-0000-0000-0000B2B00000}"/>
    <cellStyle name="Normal 5 30 10 4 2" xfId="45240" xr:uid="{00000000-0005-0000-0000-0000B3B00000}"/>
    <cellStyle name="Normal 5 30 10 4 3" xfId="45241" xr:uid="{00000000-0005-0000-0000-0000B4B00000}"/>
    <cellStyle name="Normal 5 30 10 4 4" xfId="45242" xr:uid="{00000000-0005-0000-0000-0000B5B00000}"/>
    <cellStyle name="Normal 5 30 10 4 5" xfId="45243" xr:uid="{00000000-0005-0000-0000-0000B6B00000}"/>
    <cellStyle name="Normal 5 30 10 4 6" xfId="45244" xr:uid="{00000000-0005-0000-0000-0000B7B00000}"/>
    <cellStyle name="Normal 5 30 10 4 7" xfId="45245" xr:uid="{00000000-0005-0000-0000-0000B8B00000}"/>
    <cellStyle name="Normal 5 30 10 4 8" xfId="45246" xr:uid="{00000000-0005-0000-0000-0000B9B00000}"/>
    <cellStyle name="Normal 5 30 10 5" xfId="45247" xr:uid="{00000000-0005-0000-0000-0000BAB00000}"/>
    <cellStyle name="Normal 5 30 10 5 2" xfId="45248" xr:uid="{00000000-0005-0000-0000-0000BBB00000}"/>
    <cellStyle name="Normal 5 30 10 5 3" xfId="45249" xr:uid="{00000000-0005-0000-0000-0000BCB00000}"/>
    <cellStyle name="Normal 5 30 10 5 4" xfId="45250" xr:uid="{00000000-0005-0000-0000-0000BDB00000}"/>
    <cellStyle name="Normal 5 30 10 5 5" xfId="45251" xr:uid="{00000000-0005-0000-0000-0000BEB00000}"/>
    <cellStyle name="Normal 5 30 10 5 6" xfId="45252" xr:uid="{00000000-0005-0000-0000-0000BFB00000}"/>
    <cellStyle name="Normal 5 30 10 5 7" xfId="45253" xr:uid="{00000000-0005-0000-0000-0000C0B00000}"/>
    <cellStyle name="Normal 5 30 10 5 8" xfId="45254" xr:uid="{00000000-0005-0000-0000-0000C1B00000}"/>
    <cellStyle name="Normal 5 30 10 6" xfId="45255" xr:uid="{00000000-0005-0000-0000-0000C2B00000}"/>
    <cellStyle name="Normal 5 30 10 7" xfId="45256" xr:uid="{00000000-0005-0000-0000-0000C3B00000}"/>
    <cellStyle name="Normal 5 30 10 8" xfId="45257" xr:uid="{00000000-0005-0000-0000-0000C4B00000}"/>
    <cellStyle name="Normal 5 30 10 9" xfId="45258" xr:uid="{00000000-0005-0000-0000-0000C5B00000}"/>
    <cellStyle name="Normal 5 30 11" xfId="45259" xr:uid="{00000000-0005-0000-0000-0000C6B00000}"/>
    <cellStyle name="Normal 5 30 11 10" xfId="45260" xr:uid="{00000000-0005-0000-0000-0000C7B00000}"/>
    <cellStyle name="Normal 5 30 11 11" xfId="45261" xr:uid="{00000000-0005-0000-0000-0000C8B00000}"/>
    <cellStyle name="Normal 5 30 11 12" xfId="45262" xr:uid="{00000000-0005-0000-0000-0000C9B00000}"/>
    <cellStyle name="Normal 5 30 11 2" xfId="45263" xr:uid="{00000000-0005-0000-0000-0000CAB00000}"/>
    <cellStyle name="Normal 5 30 11 2 2" xfId="45264" xr:uid="{00000000-0005-0000-0000-0000CBB00000}"/>
    <cellStyle name="Normal 5 30 11 2 3" xfId="45265" xr:uid="{00000000-0005-0000-0000-0000CCB00000}"/>
    <cellStyle name="Normal 5 30 11 2 4" xfId="45266" xr:uid="{00000000-0005-0000-0000-0000CDB00000}"/>
    <cellStyle name="Normal 5 30 11 2 5" xfId="45267" xr:uid="{00000000-0005-0000-0000-0000CEB00000}"/>
    <cellStyle name="Normal 5 30 11 2 6" xfId="45268" xr:uid="{00000000-0005-0000-0000-0000CFB00000}"/>
    <cellStyle name="Normal 5 30 11 2 7" xfId="45269" xr:uid="{00000000-0005-0000-0000-0000D0B00000}"/>
    <cellStyle name="Normal 5 30 11 2 8" xfId="45270" xr:uid="{00000000-0005-0000-0000-0000D1B00000}"/>
    <cellStyle name="Normal 5 30 11 3" xfId="45271" xr:uid="{00000000-0005-0000-0000-0000D2B00000}"/>
    <cellStyle name="Normal 5 30 11 3 2" xfId="45272" xr:uid="{00000000-0005-0000-0000-0000D3B00000}"/>
    <cellStyle name="Normal 5 30 11 3 3" xfId="45273" xr:uid="{00000000-0005-0000-0000-0000D4B00000}"/>
    <cellStyle name="Normal 5 30 11 3 4" xfId="45274" xr:uid="{00000000-0005-0000-0000-0000D5B00000}"/>
    <cellStyle name="Normal 5 30 11 3 5" xfId="45275" xr:uid="{00000000-0005-0000-0000-0000D6B00000}"/>
    <cellStyle name="Normal 5 30 11 3 6" xfId="45276" xr:uid="{00000000-0005-0000-0000-0000D7B00000}"/>
    <cellStyle name="Normal 5 30 11 3 7" xfId="45277" xr:uid="{00000000-0005-0000-0000-0000D8B00000}"/>
    <cellStyle name="Normal 5 30 11 3 8" xfId="45278" xr:uid="{00000000-0005-0000-0000-0000D9B00000}"/>
    <cellStyle name="Normal 5 30 11 4" xfId="45279" xr:uid="{00000000-0005-0000-0000-0000DAB00000}"/>
    <cellStyle name="Normal 5 30 11 4 2" xfId="45280" xr:uid="{00000000-0005-0000-0000-0000DBB00000}"/>
    <cellStyle name="Normal 5 30 11 4 3" xfId="45281" xr:uid="{00000000-0005-0000-0000-0000DCB00000}"/>
    <cellStyle name="Normal 5 30 11 4 4" xfId="45282" xr:uid="{00000000-0005-0000-0000-0000DDB00000}"/>
    <cellStyle name="Normal 5 30 11 4 5" xfId="45283" xr:uid="{00000000-0005-0000-0000-0000DEB00000}"/>
    <cellStyle name="Normal 5 30 11 4 6" xfId="45284" xr:uid="{00000000-0005-0000-0000-0000DFB00000}"/>
    <cellStyle name="Normal 5 30 11 4 7" xfId="45285" xr:uid="{00000000-0005-0000-0000-0000E0B00000}"/>
    <cellStyle name="Normal 5 30 11 4 8" xfId="45286" xr:uid="{00000000-0005-0000-0000-0000E1B00000}"/>
    <cellStyle name="Normal 5 30 11 5" xfId="45287" xr:uid="{00000000-0005-0000-0000-0000E2B00000}"/>
    <cellStyle name="Normal 5 30 11 5 2" xfId="45288" xr:uid="{00000000-0005-0000-0000-0000E3B00000}"/>
    <cellStyle name="Normal 5 30 11 5 3" xfId="45289" xr:uid="{00000000-0005-0000-0000-0000E4B00000}"/>
    <cellStyle name="Normal 5 30 11 5 4" xfId="45290" xr:uid="{00000000-0005-0000-0000-0000E5B00000}"/>
    <cellStyle name="Normal 5 30 11 5 5" xfId="45291" xr:uid="{00000000-0005-0000-0000-0000E6B00000}"/>
    <cellStyle name="Normal 5 30 11 5 6" xfId="45292" xr:uid="{00000000-0005-0000-0000-0000E7B00000}"/>
    <cellStyle name="Normal 5 30 11 5 7" xfId="45293" xr:uid="{00000000-0005-0000-0000-0000E8B00000}"/>
    <cellStyle name="Normal 5 30 11 5 8" xfId="45294" xr:uid="{00000000-0005-0000-0000-0000E9B00000}"/>
    <cellStyle name="Normal 5 30 11 6" xfId="45295" xr:uid="{00000000-0005-0000-0000-0000EAB00000}"/>
    <cellStyle name="Normal 5 30 11 7" xfId="45296" xr:uid="{00000000-0005-0000-0000-0000EBB00000}"/>
    <cellStyle name="Normal 5 30 11 8" xfId="45297" xr:uid="{00000000-0005-0000-0000-0000ECB00000}"/>
    <cellStyle name="Normal 5 30 11 9" xfId="45298" xr:uid="{00000000-0005-0000-0000-0000EDB00000}"/>
    <cellStyle name="Normal 5 30 12" xfId="45299" xr:uid="{00000000-0005-0000-0000-0000EEB00000}"/>
    <cellStyle name="Normal 5 30 12 10" xfId="45300" xr:uid="{00000000-0005-0000-0000-0000EFB00000}"/>
    <cellStyle name="Normal 5 30 12 11" xfId="45301" xr:uid="{00000000-0005-0000-0000-0000F0B00000}"/>
    <cellStyle name="Normal 5 30 12 12" xfId="45302" xr:uid="{00000000-0005-0000-0000-0000F1B00000}"/>
    <cellStyle name="Normal 5 30 12 2" xfId="45303" xr:uid="{00000000-0005-0000-0000-0000F2B00000}"/>
    <cellStyle name="Normal 5 30 12 2 2" xfId="45304" xr:uid="{00000000-0005-0000-0000-0000F3B00000}"/>
    <cellStyle name="Normal 5 30 12 2 3" xfId="45305" xr:uid="{00000000-0005-0000-0000-0000F4B00000}"/>
    <cellStyle name="Normal 5 30 12 2 4" xfId="45306" xr:uid="{00000000-0005-0000-0000-0000F5B00000}"/>
    <cellStyle name="Normal 5 30 12 2 5" xfId="45307" xr:uid="{00000000-0005-0000-0000-0000F6B00000}"/>
    <cellStyle name="Normal 5 30 12 2 6" xfId="45308" xr:uid="{00000000-0005-0000-0000-0000F7B00000}"/>
    <cellStyle name="Normal 5 30 12 2 7" xfId="45309" xr:uid="{00000000-0005-0000-0000-0000F8B00000}"/>
    <cellStyle name="Normal 5 30 12 2 8" xfId="45310" xr:uid="{00000000-0005-0000-0000-0000F9B00000}"/>
    <cellStyle name="Normal 5 30 12 3" xfId="45311" xr:uid="{00000000-0005-0000-0000-0000FAB00000}"/>
    <cellStyle name="Normal 5 30 12 3 2" xfId="45312" xr:uid="{00000000-0005-0000-0000-0000FBB00000}"/>
    <cellStyle name="Normal 5 30 12 3 3" xfId="45313" xr:uid="{00000000-0005-0000-0000-0000FCB00000}"/>
    <cellStyle name="Normal 5 30 12 3 4" xfId="45314" xr:uid="{00000000-0005-0000-0000-0000FDB00000}"/>
    <cellStyle name="Normal 5 30 12 3 5" xfId="45315" xr:uid="{00000000-0005-0000-0000-0000FEB00000}"/>
    <cellStyle name="Normal 5 30 12 3 6" xfId="45316" xr:uid="{00000000-0005-0000-0000-0000FFB00000}"/>
    <cellStyle name="Normal 5 30 12 3 7" xfId="45317" xr:uid="{00000000-0005-0000-0000-000000B10000}"/>
    <cellStyle name="Normal 5 30 12 3 8" xfId="45318" xr:uid="{00000000-0005-0000-0000-000001B10000}"/>
    <cellStyle name="Normal 5 30 12 4" xfId="45319" xr:uid="{00000000-0005-0000-0000-000002B10000}"/>
    <cellStyle name="Normal 5 30 12 4 2" xfId="45320" xr:uid="{00000000-0005-0000-0000-000003B10000}"/>
    <cellStyle name="Normal 5 30 12 4 3" xfId="45321" xr:uid="{00000000-0005-0000-0000-000004B10000}"/>
    <cellStyle name="Normal 5 30 12 4 4" xfId="45322" xr:uid="{00000000-0005-0000-0000-000005B10000}"/>
    <cellStyle name="Normal 5 30 12 4 5" xfId="45323" xr:uid="{00000000-0005-0000-0000-000006B10000}"/>
    <cellStyle name="Normal 5 30 12 4 6" xfId="45324" xr:uid="{00000000-0005-0000-0000-000007B10000}"/>
    <cellStyle name="Normal 5 30 12 4 7" xfId="45325" xr:uid="{00000000-0005-0000-0000-000008B10000}"/>
    <cellStyle name="Normal 5 30 12 4 8" xfId="45326" xr:uid="{00000000-0005-0000-0000-000009B10000}"/>
    <cellStyle name="Normal 5 30 12 5" xfId="45327" xr:uid="{00000000-0005-0000-0000-00000AB10000}"/>
    <cellStyle name="Normal 5 30 12 5 2" xfId="45328" xr:uid="{00000000-0005-0000-0000-00000BB10000}"/>
    <cellStyle name="Normal 5 30 12 5 3" xfId="45329" xr:uid="{00000000-0005-0000-0000-00000CB10000}"/>
    <cellStyle name="Normal 5 30 12 5 4" xfId="45330" xr:uid="{00000000-0005-0000-0000-00000DB10000}"/>
    <cellStyle name="Normal 5 30 12 5 5" xfId="45331" xr:uid="{00000000-0005-0000-0000-00000EB10000}"/>
    <cellStyle name="Normal 5 30 12 5 6" xfId="45332" xr:uid="{00000000-0005-0000-0000-00000FB10000}"/>
    <cellStyle name="Normal 5 30 12 5 7" xfId="45333" xr:uid="{00000000-0005-0000-0000-000010B10000}"/>
    <cellStyle name="Normal 5 30 12 5 8" xfId="45334" xr:uid="{00000000-0005-0000-0000-000011B10000}"/>
    <cellStyle name="Normal 5 30 12 6" xfId="45335" xr:uid="{00000000-0005-0000-0000-000012B10000}"/>
    <cellStyle name="Normal 5 30 12 7" xfId="45336" xr:uid="{00000000-0005-0000-0000-000013B10000}"/>
    <cellStyle name="Normal 5 30 12 8" xfId="45337" xr:uid="{00000000-0005-0000-0000-000014B10000}"/>
    <cellStyle name="Normal 5 30 12 9" xfId="45338" xr:uid="{00000000-0005-0000-0000-000015B10000}"/>
    <cellStyle name="Normal 5 30 13" xfId="45339" xr:uid="{00000000-0005-0000-0000-000016B10000}"/>
    <cellStyle name="Normal 5 30 13 10" xfId="45340" xr:uid="{00000000-0005-0000-0000-000017B10000}"/>
    <cellStyle name="Normal 5 30 13 11" xfId="45341" xr:uid="{00000000-0005-0000-0000-000018B10000}"/>
    <cellStyle name="Normal 5 30 13 12" xfId="45342" xr:uid="{00000000-0005-0000-0000-000019B10000}"/>
    <cellStyle name="Normal 5 30 13 2" xfId="45343" xr:uid="{00000000-0005-0000-0000-00001AB10000}"/>
    <cellStyle name="Normal 5 30 13 2 2" xfId="45344" xr:uid="{00000000-0005-0000-0000-00001BB10000}"/>
    <cellStyle name="Normal 5 30 13 2 3" xfId="45345" xr:uid="{00000000-0005-0000-0000-00001CB10000}"/>
    <cellStyle name="Normal 5 30 13 2 4" xfId="45346" xr:uid="{00000000-0005-0000-0000-00001DB10000}"/>
    <cellStyle name="Normal 5 30 13 2 5" xfId="45347" xr:uid="{00000000-0005-0000-0000-00001EB10000}"/>
    <cellStyle name="Normal 5 30 13 2 6" xfId="45348" xr:uid="{00000000-0005-0000-0000-00001FB10000}"/>
    <cellStyle name="Normal 5 30 13 2 7" xfId="45349" xr:uid="{00000000-0005-0000-0000-000020B10000}"/>
    <cellStyle name="Normal 5 30 13 2 8" xfId="45350" xr:uid="{00000000-0005-0000-0000-000021B10000}"/>
    <cellStyle name="Normal 5 30 13 3" xfId="45351" xr:uid="{00000000-0005-0000-0000-000022B10000}"/>
    <cellStyle name="Normal 5 30 13 3 2" xfId="45352" xr:uid="{00000000-0005-0000-0000-000023B10000}"/>
    <cellStyle name="Normal 5 30 13 3 3" xfId="45353" xr:uid="{00000000-0005-0000-0000-000024B10000}"/>
    <cellStyle name="Normal 5 30 13 3 4" xfId="45354" xr:uid="{00000000-0005-0000-0000-000025B10000}"/>
    <cellStyle name="Normal 5 30 13 3 5" xfId="45355" xr:uid="{00000000-0005-0000-0000-000026B10000}"/>
    <cellStyle name="Normal 5 30 13 3 6" xfId="45356" xr:uid="{00000000-0005-0000-0000-000027B10000}"/>
    <cellStyle name="Normal 5 30 13 3 7" xfId="45357" xr:uid="{00000000-0005-0000-0000-000028B10000}"/>
    <cellStyle name="Normal 5 30 13 3 8" xfId="45358" xr:uid="{00000000-0005-0000-0000-000029B10000}"/>
    <cellStyle name="Normal 5 30 13 4" xfId="45359" xr:uid="{00000000-0005-0000-0000-00002AB10000}"/>
    <cellStyle name="Normal 5 30 13 4 2" xfId="45360" xr:uid="{00000000-0005-0000-0000-00002BB10000}"/>
    <cellStyle name="Normal 5 30 13 4 3" xfId="45361" xr:uid="{00000000-0005-0000-0000-00002CB10000}"/>
    <cellStyle name="Normal 5 30 13 4 4" xfId="45362" xr:uid="{00000000-0005-0000-0000-00002DB10000}"/>
    <cellStyle name="Normal 5 30 13 4 5" xfId="45363" xr:uid="{00000000-0005-0000-0000-00002EB10000}"/>
    <cellStyle name="Normal 5 30 13 4 6" xfId="45364" xr:uid="{00000000-0005-0000-0000-00002FB10000}"/>
    <cellStyle name="Normal 5 30 13 4 7" xfId="45365" xr:uid="{00000000-0005-0000-0000-000030B10000}"/>
    <cellStyle name="Normal 5 30 13 4 8" xfId="45366" xr:uid="{00000000-0005-0000-0000-000031B10000}"/>
    <cellStyle name="Normal 5 30 13 5" xfId="45367" xr:uid="{00000000-0005-0000-0000-000032B10000}"/>
    <cellStyle name="Normal 5 30 13 5 2" xfId="45368" xr:uid="{00000000-0005-0000-0000-000033B10000}"/>
    <cellStyle name="Normal 5 30 13 5 3" xfId="45369" xr:uid="{00000000-0005-0000-0000-000034B10000}"/>
    <cellStyle name="Normal 5 30 13 5 4" xfId="45370" xr:uid="{00000000-0005-0000-0000-000035B10000}"/>
    <cellStyle name="Normal 5 30 13 5 5" xfId="45371" xr:uid="{00000000-0005-0000-0000-000036B10000}"/>
    <cellStyle name="Normal 5 30 13 5 6" xfId="45372" xr:uid="{00000000-0005-0000-0000-000037B10000}"/>
    <cellStyle name="Normal 5 30 13 5 7" xfId="45373" xr:uid="{00000000-0005-0000-0000-000038B10000}"/>
    <cellStyle name="Normal 5 30 13 5 8" xfId="45374" xr:uid="{00000000-0005-0000-0000-000039B10000}"/>
    <cellStyle name="Normal 5 30 13 6" xfId="45375" xr:uid="{00000000-0005-0000-0000-00003AB10000}"/>
    <cellStyle name="Normal 5 30 13 7" xfId="45376" xr:uid="{00000000-0005-0000-0000-00003BB10000}"/>
    <cellStyle name="Normal 5 30 13 8" xfId="45377" xr:uid="{00000000-0005-0000-0000-00003CB10000}"/>
    <cellStyle name="Normal 5 30 13 9" xfId="45378" xr:uid="{00000000-0005-0000-0000-00003DB10000}"/>
    <cellStyle name="Normal 5 30 14" xfId="45379" xr:uid="{00000000-0005-0000-0000-00003EB10000}"/>
    <cellStyle name="Normal 5 30 14 2" xfId="45380" xr:uid="{00000000-0005-0000-0000-00003FB10000}"/>
    <cellStyle name="Normal 5 30 14 3" xfId="45381" xr:uid="{00000000-0005-0000-0000-000040B10000}"/>
    <cellStyle name="Normal 5 30 14 4" xfId="45382" xr:uid="{00000000-0005-0000-0000-000041B10000}"/>
    <cellStyle name="Normal 5 30 14 5" xfId="45383" xr:uid="{00000000-0005-0000-0000-000042B10000}"/>
    <cellStyle name="Normal 5 30 14 6" xfId="45384" xr:uid="{00000000-0005-0000-0000-000043B10000}"/>
    <cellStyle name="Normal 5 30 14 7" xfId="45385" xr:uid="{00000000-0005-0000-0000-000044B10000}"/>
    <cellStyle name="Normal 5 30 14 8" xfId="45386" xr:uid="{00000000-0005-0000-0000-000045B10000}"/>
    <cellStyle name="Normal 5 30 15" xfId="45387" xr:uid="{00000000-0005-0000-0000-000046B10000}"/>
    <cellStyle name="Normal 5 30 15 2" xfId="45388" xr:uid="{00000000-0005-0000-0000-000047B10000}"/>
    <cellStyle name="Normal 5 30 15 3" xfId="45389" xr:uid="{00000000-0005-0000-0000-000048B10000}"/>
    <cellStyle name="Normal 5 30 15 4" xfId="45390" xr:uid="{00000000-0005-0000-0000-000049B10000}"/>
    <cellStyle name="Normal 5 30 15 5" xfId="45391" xr:uid="{00000000-0005-0000-0000-00004AB10000}"/>
    <cellStyle name="Normal 5 30 15 6" xfId="45392" xr:uid="{00000000-0005-0000-0000-00004BB10000}"/>
    <cellStyle name="Normal 5 30 15 7" xfId="45393" xr:uid="{00000000-0005-0000-0000-00004CB10000}"/>
    <cellStyle name="Normal 5 30 15 8" xfId="45394" xr:uid="{00000000-0005-0000-0000-00004DB10000}"/>
    <cellStyle name="Normal 5 30 16" xfId="45395" xr:uid="{00000000-0005-0000-0000-00004EB10000}"/>
    <cellStyle name="Normal 5 30 16 2" xfId="45396" xr:uid="{00000000-0005-0000-0000-00004FB10000}"/>
    <cellStyle name="Normal 5 30 16 3" xfId="45397" xr:uid="{00000000-0005-0000-0000-000050B10000}"/>
    <cellStyle name="Normal 5 30 16 4" xfId="45398" xr:uid="{00000000-0005-0000-0000-000051B10000}"/>
    <cellStyle name="Normal 5 30 16 5" xfId="45399" xr:uid="{00000000-0005-0000-0000-000052B10000}"/>
    <cellStyle name="Normal 5 30 16 6" xfId="45400" xr:uid="{00000000-0005-0000-0000-000053B10000}"/>
    <cellStyle name="Normal 5 30 16 7" xfId="45401" xr:uid="{00000000-0005-0000-0000-000054B10000}"/>
    <cellStyle name="Normal 5 30 16 8" xfId="45402" xr:uid="{00000000-0005-0000-0000-000055B10000}"/>
    <cellStyle name="Normal 5 30 17" xfId="45403" xr:uid="{00000000-0005-0000-0000-000056B10000}"/>
    <cellStyle name="Normal 5 30 17 2" xfId="45404" xr:uid="{00000000-0005-0000-0000-000057B10000}"/>
    <cellStyle name="Normal 5 30 17 3" xfId="45405" xr:uid="{00000000-0005-0000-0000-000058B10000}"/>
    <cellStyle name="Normal 5 30 17 4" xfId="45406" xr:uid="{00000000-0005-0000-0000-000059B10000}"/>
    <cellStyle name="Normal 5 30 17 5" xfId="45407" xr:uid="{00000000-0005-0000-0000-00005AB10000}"/>
    <cellStyle name="Normal 5 30 17 6" xfId="45408" xr:uid="{00000000-0005-0000-0000-00005BB10000}"/>
    <cellStyle name="Normal 5 30 17 7" xfId="45409" xr:uid="{00000000-0005-0000-0000-00005CB10000}"/>
    <cellStyle name="Normal 5 30 17 8" xfId="45410" xr:uid="{00000000-0005-0000-0000-00005DB10000}"/>
    <cellStyle name="Normal 5 30 18" xfId="45411" xr:uid="{00000000-0005-0000-0000-00005EB10000}"/>
    <cellStyle name="Normal 5 30 19" xfId="45412" xr:uid="{00000000-0005-0000-0000-00005FB10000}"/>
    <cellStyle name="Normal 5 30 2" xfId="45413" xr:uid="{00000000-0005-0000-0000-000060B10000}"/>
    <cellStyle name="Normal 5 30 2 10" xfId="45414" xr:uid="{00000000-0005-0000-0000-000061B10000}"/>
    <cellStyle name="Normal 5 30 2 11" xfId="45415" xr:uid="{00000000-0005-0000-0000-000062B10000}"/>
    <cellStyle name="Normal 5 30 2 12" xfId="45416" xr:uid="{00000000-0005-0000-0000-000063B10000}"/>
    <cellStyle name="Normal 5 30 2 2" xfId="45417" xr:uid="{00000000-0005-0000-0000-000064B10000}"/>
    <cellStyle name="Normal 5 30 2 2 2" xfId="45418" xr:uid="{00000000-0005-0000-0000-000065B10000}"/>
    <cellStyle name="Normal 5 30 2 2 3" xfId="45419" xr:uid="{00000000-0005-0000-0000-000066B10000}"/>
    <cellStyle name="Normal 5 30 2 2 4" xfId="45420" xr:uid="{00000000-0005-0000-0000-000067B10000}"/>
    <cellStyle name="Normal 5 30 2 2 5" xfId="45421" xr:uid="{00000000-0005-0000-0000-000068B10000}"/>
    <cellStyle name="Normal 5 30 2 2 6" xfId="45422" xr:uid="{00000000-0005-0000-0000-000069B10000}"/>
    <cellStyle name="Normal 5 30 2 2 7" xfId="45423" xr:uid="{00000000-0005-0000-0000-00006AB10000}"/>
    <cellStyle name="Normal 5 30 2 2 8" xfId="45424" xr:uid="{00000000-0005-0000-0000-00006BB10000}"/>
    <cellStyle name="Normal 5 30 2 3" xfId="45425" xr:uid="{00000000-0005-0000-0000-00006CB10000}"/>
    <cellStyle name="Normal 5 30 2 3 2" xfId="45426" xr:uid="{00000000-0005-0000-0000-00006DB10000}"/>
    <cellStyle name="Normal 5 30 2 3 3" xfId="45427" xr:uid="{00000000-0005-0000-0000-00006EB10000}"/>
    <cellStyle name="Normal 5 30 2 3 4" xfId="45428" xr:uid="{00000000-0005-0000-0000-00006FB10000}"/>
    <cellStyle name="Normal 5 30 2 3 5" xfId="45429" xr:uid="{00000000-0005-0000-0000-000070B10000}"/>
    <cellStyle name="Normal 5 30 2 3 6" xfId="45430" xr:uid="{00000000-0005-0000-0000-000071B10000}"/>
    <cellStyle name="Normal 5 30 2 3 7" xfId="45431" xr:uid="{00000000-0005-0000-0000-000072B10000}"/>
    <cellStyle name="Normal 5 30 2 3 8" xfId="45432" xr:uid="{00000000-0005-0000-0000-000073B10000}"/>
    <cellStyle name="Normal 5 30 2 4" xfId="45433" xr:uid="{00000000-0005-0000-0000-000074B10000}"/>
    <cellStyle name="Normal 5 30 2 4 2" xfId="45434" xr:uid="{00000000-0005-0000-0000-000075B10000}"/>
    <cellStyle name="Normal 5 30 2 4 3" xfId="45435" xr:uid="{00000000-0005-0000-0000-000076B10000}"/>
    <cellStyle name="Normal 5 30 2 4 4" xfId="45436" xr:uid="{00000000-0005-0000-0000-000077B10000}"/>
    <cellStyle name="Normal 5 30 2 4 5" xfId="45437" xr:uid="{00000000-0005-0000-0000-000078B10000}"/>
    <cellStyle name="Normal 5 30 2 4 6" xfId="45438" xr:uid="{00000000-0005-0000-0000-000079B10000}"/>
    <cellStyle name="Normal 5 30 2 4 7" xfId="45439" xr:uid="{00000000-0005-0000-0000-00007AB10000}"/>
    <cellStyle name="Normal 5 30 2 4 8" xfId="45440" xr:uid="{00000000-0005-0000-0000-00007BB10000}"/>
    <cellStyle name="Normal 5 30 2 5" xfId="45441" xr:uid="{00000000-0005-0000-0000-00007CB10000}"/>
    <cellStyle name="Normal 5 30 2 5 2" xfId="45442" xr:uid="{00000000-0005-0000-0000-00007DB10000}"/>
    <cellStyle name="Normal 5 30 2 5 3" xfId="45443" xr:uid="{00000000-0005-0000-0000-00007EB10000}"/>
    <cellStyle name="Normal 5 30 2 5 4" xfId="45444" xr:uid="{00000000-0005-0000-0000-00007FB10000}"/>
    <cellStyle name="Normal 5 30 2 5 5" xfId="45445" xr:uid="{00000000-0005-0000-0000-000080B10000}"/>
    <cellStyle name="Normal 5 30 2 5 6" xfId="45446" xr:uid="{00000000-0005-0000-0000-000081B10000}"/>
    <cellStyle name="Normal 5 30 2 5 7" xfId="45447" xr:uid="{00000000-0005-0000-0000-000082B10000}"/>
    <cellStyle name="Normal 5 30 2 5 8" xfId="45448" xr:uid="{00000000-0005-0000-0000-000083B10000}"/>
    <cellStyle name="Normal 5 30 2 6" xfId="45449" xr:uid="{00000000-0005-0000-0000-000084B10000}"/>
    <cellStyle name="Normal 5 30 2 7" xfId="45450" xr:uid="{00000000-0005-0000-0000-000085B10000}"/>
    <cellStyle name="Normal 5 30 2 8" xfId="45451" xr:uid="{00000000-0005-0000-0000-000086B10000}"/>
    <cellStyle name="Normal 5 30 2 9" xfId="45452" xr:uid="{00000000-0005-0000-0000-000087B10000}"/>
    <cellStyle name="Normal 5 30 20" xfId="45453" xr:uid="{00000000-0005-0000-0000-000088B10000}"/>
    <cellStyle name="Normal 5 30 21" xfId="45454" xr:uid="{00000000-0005-0000-0000-000089B10000}"/>
    <cellStyle name="Normal 5 30 22" xfId="45455" xr:uid="{00000000-0005-0000-0000-00008AB10000}"/>
    <cellStyle name="Normal 5 30 23" xfId="45456" xr:uid="{00000000-0005-0000-0000-00008BB10000}"/>
    <cellStyle name="Normal 5 30 24" xfId="45457" xr:uid="{00000000-0005-0000-0000-00008CB10000}"/>
    <cellStyle name="Normal 5 30 3" xfId="45458" xr:uid="{00000000-0005-0000-0000-00008DB10000}"/>
    <cellStyle name="Normal 5 30 3 10" xfId="45459" xr:uid="{00000000-0005-0000-0000-00008EB10000}"/>
    <cellStyle name="Normal 5 30 3 11" xfId="45460" xr:uid="{00000000-0005-0000-0000-00008FB10000}"/>
    <cellStyle name="Normal 5 30 3 12" xfId="45461" xr:uid="{00000000-0005-0000-0000-000090B10000}"/>
    <cellStyle name="Normal 5 30 3 2" xfId="45462" xr:uid="{00000000-0005-0000-0000-000091B10000}"/>
    <cellStyle name="Normal 5 30 3 2 2" xfId="45463" xr:uid="{00000000-0005-0000-0000-000092B10000}"/>
    <cellStyle name="Normal 5 30 3 2 3" xfId="45464" xr:uid="{00000000-0005-0000-0000-000093B10000}"/>
    <cellStyle name="Normal 5 30 3 2 4" xfId="45465" xr:uid="{00000000-0005-0000-0000-000094B10000}"/>
    <cellStyle name="Normal 5 30 3 2 5" xfId="45466" xr:uid="{00000000-0005-0000-0000-000095B10000}"/>
    <cellStyle name="Normal 5 30 3 2 6" xfId="45467" xr:uid="{00000000-0005-0000-0000-000096B10000}"/>
    <cellStyle name="Normal 5 30 3 2 7" xfId="45468" xr:uid="{00000000-0005-0000-0000-000097B10000}"/>
    <cellStyle name="Normal 5 30 3 2 8" xfId="45469" xr:uid="{00000000-0005-0000-0000-000098B10000}"/>
    <cellStyle name="Normal 5 30 3 3" xfId="45470" xr:uid="{00000000-0005-0000-0000-000099B10000}"/>
    <cellStyle name="Normal 5 30 3 3 2" xfId="45471" xr:uid="{00000000-0005-0000-0000-00009AB10000}"/>
    <cellStyle name="Normal 5 30 3 3 3" xfId="45472" xr:uid="{00000000-0005-0000-0000-00009BB10000}"/>
    <cellStyle name="Normal 5 30 3 3 4" xfId="45473" xr:uid="{00000000-0005-0000-0000-00009CB10000}"/>
    <cellStyle name="Normal 5 30 3 3 5" xfId="45474" xr:uid="{00000000-0005-0000-0000-00009DB10000}"/>
    <cellStyle name="Normal 5 30 3 3 6" xfId="45475" xr:uid="{00000000-0005-0000-0000-00009EB10000}"/>
    <cellStyle name="Normal 5 30 3 3 7" xfId="45476" xr:uid="{00000000-0005-0000-0000-00009FB10000}"/>
    <cellStyle name="Normal 5 30 3 3 8" xfId="45477" xr:uid="{00000000-0005-0000-0000-0000A0B10000}"/>
    <cellStyle name="Normal 5 30 3 4" xfId="45478" xr:uid="{00000000-0005-0000-0000-0000A1B10000}"/>
    <cellStyle name="Normal 5 30 3 4 2" xfId="45479" xr:uid="{00000000-0005-0000-0000-0000A2B10000}"/>
    <cellStyle name="Normal 5 30 3 4 3" xfId="45480" xr:uid="{00000000-0005-0000-0000-0000A3B10000}"/>
    <cellStyle name="Normal 5 30 3 4 4" xfId="45481" xr:uid="{00000000-0005-0000-0000-0000A4B10000}"/>
    <cellStyle name="Normal 5 30 3 4 5" xfId="45482" xr:uid="{00000000-0005-0000-0000-0000A5B10000}"/>
    <cellStyle name="Normal 5 30 3 4 6" xfId="45483" xr:uid="{00000000-0005-0000-0000-0000A6B10000}"/>
    <cellStyle name="Normal 5 30 3 4 7" xfId="45484" xr:uid="{00000000-0005-0000-0000-0000A7B10000}"/>
    <cellStyle name="Normal 5 30 3 4 8" xfId="45485" xr:uid="{00000000-0005-0000-0000-0000A8B10000}"/>
    <cellStyle name="Normal 5 30 3 5" xfId="45486" xr:uid="{00000000-0005-0000-0000-0000A9B10000}"/>
    <cellStyle name="Normal 5 30 3 5 2" xfId="45487" xr:uid="{00000000-0005-0000-0000-0000AAB10000}"/>
    <cellStyle name="Normal 5 30 3 5 3" xfId="45488" xr:uid="{00000000-0005-0000-0000-0000ABB10000}"/>
    <cellStyle name="Normal 5 30 3 5 4" xfId="45489" xr:uid="{00000000-0005-0000-0000-0000ACB10000}"/>
    <cellStyle name="Normal 5 30 3 5 5" xfId="45490" xr:uid="{00000000-0005-0000-0000-0000ADB10000}"/>
    <cellStyle name="Normal 5 30 3 5 6" xfId="45491" xr:uid="{00000000-0005-0000-0000-0000AEB10000}"/>
    <cellStyle name="Normal 5 30 3 5 7" xfId="45492" xr:uid="{00000000-0005-0000-0000-0000AFB10000}"/>
    <cellStyle name="Normal 5 30 3 5 8" xfId="45493" xr:uid="{00000000-0005-0000-0000-0000B0B10000}"/>
    <cellStyle name="Normal 5 30 3 6" xfId="45494" xr:uid="{00000000-0005-0000-0000-0000B1B10000}"/>
    <cellStyle name="Normal 5 30 3 7" xfId="45495" xr:uid="{00000000-0005-0000-0000-0000B2B10000}"/>
    <cellStyle name="Normal 5 30 3 8" xfId="45496" xr:uid="{00000000-0005-0000-0000-0000B3B10000}"/>
    <cellStyle name="Normal 5 30 3 9" xfId="45497" xr:uid="{00000000-0005-0000-0000-0000B4B10000}"/>
    <cellStyle name="Normal 5 30 4" xfId="45498" xr:uid="{00000000-0005-0000-0000-0000B5B10000}"/>
    <cellStyle name="Normal 5 30 4 10" xfId="45499" xr:uid="{00000000-0005-0000-0000-0000B6B10000}"/>
    <cellStyle name="Normal 5 30 4 11" xfId="45500" xr:uid="{00000000-0005-0000-0000-0000B7B10000}"/>
    <cellStyle name="Normal 5 30 4 12" xfId="45501" xr:uid="{00000000-0005-0000-0000-0000B8B10000}"/>
    <cellStyle name="Normal 5 30 4 2" xfId="45502" xr:uid="{00000000-0005-0000-0000-0000B9B10000}"/>
    <cellStyle name="Normal 5 30 4 2 2" xfId="45503" xr:uid="{00000000-0005-0000-0000-0000BAB10000}"/>
    <cellStyle name="Normal 5 30 4 2 3" xfId="45504" xr:uid="{00000000-0005-0000-0000-0000BBB10000}"/>
    <cellStyle name="Normal 5 30 4 2 4" xfId="45505" xr:uid="{00000000-0005-0000-0000-0000BCB10000}"/>
    <cellStyle name="Normal 5 30 4 2 5" xfId="45506" xr:uid="{00000000-0005-0000-0000-0000BDB10000}"/>
    <cellStyle name="Normal 5 30 4 2 6" xfId="45507" xr:uid="{00000000-0005-0000-0000-0000BEB10000}"/>
    <cellStyle name="Normal 5 30 4 2 7" xfId="45508" xr:uid="{00000000-0005-0000-0000-0000BFB10000}"/>
    <cellStyle name="Normal 5 30 4 2 8" xfId="45509" xr:uid="{00000000-0005-0000-0000-0000C0B10000}"/>
    <cellStyle name="Normal 5 30 4 3" xfId="45510" xr:uid="{00000000-0005-0000-0000-0000C1B10000}"/>
    <cellStyle name="Normal 5 30 4 3 2" xfId="45511" xr:uid="{00000000-0005-0000-0000-0000C2B10000}"/>
    <cellStyle name="Normal 5 30 4 3 3" xfId="45512" xr:uid="{00000000-0005-0000-0000-0000C3B10000}"/>
    <cellStyle name="Normal 5 30 4 3 4" xfId="45513" xr:uid="{00000000-0005-0000-0000-0000C4B10000}"/>
    <cellStyle name="Normal 5 30 4 3 5" xfId="45514" xr:uid="{00000000-0005-0000-0000-0000C5B10000}"/>
    <cellStyle name="Normal 5 30 4 3 6" xfId="45515" xr:uid="{00000000-0005-0000-0000-0000C6B10000}"/>
    <cellStyle name="Normal 5 30 4 3 7" xfId="45516" xr:uid="{00000000-0005-0000-0000-0000C7B10000}"/>
    <cellStyle name="Normal 5 30 4 3 8" xfId="45517" xr:uid="{00000000-0005-0000-0000-0000C8B10000}"/>
    <cellStyle name="Normal 5 30 4 4" xfId="45518" xr:uid="{00000000-0005-0000-0000-0000C9B10000}"/>
    <cellStyle name="Normal 5 30 4 4 2" xfId="45519" xr:uid="{00000000-0005-0000-0000-0000CAB10000}"/>
    <cellStyle name="Normal 5 30 4 4 3" xfId="45520" xr:uid="{00000000-0005-0000-0000-0000CBB10000}"/>
    <cellStyle name="Normal 5 30 4 4 4" xfId="45521" xr:uid="{00000000-0005-0000-0000-0000CCB10000}"/>
    <cellStyle name="Normal 5 30 4 4 5" xfId="45522" xr:uid="{00000000-0005-0000-0000-0000CDB10000}"/>
    <cellStyle name="Normal 5 30 4 4 6" xfId="45523" xr:uid="{00000000-0005-0000-0000-0000CEB10000}"/>
    <cellStyle name="Normal 5 30 4 4 7" xfId="45524" xr:uid="{00000000-0005-0000-0000-0000CFB10000}"/>
    <cellStyle name="Normal 5 30 4 4 8" xfId="45525" xr:uid="{00000000-0005-0000-0000-0000D0B10000}"/>
    <cellStyle name="Normal 5 30 4 5" xfId="45526" xr:uid="{00000000-0005-0000-0000-0000D1B10000}"/>
    <cellStyle name="Normal 5 30 4 5 2" xfId="45527" xr:uid="{00000000-0005-0000-0000-0000D2B10000}"/>
    <cellStyle name="Normal 5 30 4 5 3" xfId="45528" xr:uid="{00000000-0005-0000-0000-0000D3B10000}"/>
    <cellStyle name="Normal 5 30 4 5 4" xfId="45529" xr:uid="{00000000-0005-0000-0000-0000D4B10000}"/>
    <cellStyle name="Normal 5 30 4 5 5" xfId="45530" xr:uid="{00000000-0005-0000-0000-0000D5B10000}"/>
    <cellStyle name="Normal 5 30 4 5 6" xfId="45531" xr:uid="{00000000-0005-0000-0000-0000D6B10000}"/>
    <cellStyle name="Normal 5 30 4 5 7" xfId="45532" xr:uid="{00000000-0005-0000-0000-0000D7B10000}"/>
    <cellStyle name="Normal 5 30 4 5 8" xfId="45533" xr:uid="{00000000-0005-0000-0000-0000D8B10000}"/>
    <cellStyle name="Normal 5 30 4 6" xfId="45534" xr:uid="{00000000-0005-0000-0000-0000D9B10000}"/>
    <cellStyle name="Normal 5 30 4 7" xfId="45535" xr:uid="{00000000-0005-0000-0000-0000DAB10000}"/>
    <cellStyle name="Normal 5 30 4 8" xfId="45536" xr:uid="{00000000-0005-0000-0000-0000DBB10000}"/>
    <cellStyle name="Normal 5 30 4 9" xfId="45537" xr:uid="{00000000-0005-0000-0000-0000DCB10000}"/>
    <cellStyle name="Normal 5 30 5" xfId="45538" xr:uid="{00000000-0005-0000-0000-0000DDB10000}"/>
    <cellStyle name="Normal 5 30 5 10" xfId="45539" xr:uid="{00000000-0005-0000-0000-0000DEB10000}"/>
    <cellStyle name="Normal 5 30 5 11" xfId="45540" xr:uid="{00000000-0005-0000-0000-0000DFB10000}"/>
    <cellStyle name="Normal 5 30 5 12" xfId="45541" xr:uid="{00000000-0005-0000-0000-0000E0B10000}"/>
    <cellStyle name="Normal 5 30 5 2" xfId="45542" xr:uid="{00000000-0005-0000-0000-0000E1B10000}"/>
    <cellStyle name="Normal 5 30 5 2 2" xfId="45543" xr:uid="{00000000-0005-0000-0000-0000E2B10000}"/>
    <cellStyle name="Normal 5 30 5 2 3" xfId="45544" xr:uid="{00000000-0005-0000-0000-0000E3B10000}"/>
    <cellStyle name="Normal 5 30 5 2 4" xfId="45545" xr:uid="{00000000-0005-0000-0000-0000E4B10000}"/>
    <cellStyle name="Normal 5 30 5 2 5" xfId="45546" xr:uid="{00000000-0005-0000-0000-0000E5B10000}"/>
    <cellStyle name="Normal 5 30 5 2 6" xfId="45547" xr:uid="{00000000-0005-0000-0000-0000E6B10000}"/>
    <cellStyle name="Normal 5 30 5 2 7" xfId="45548" xr:uid="{00000000-0005-0000-0000-0000E7B10000}"/>
    <cellStyle name="Normal 5 30 5 2 8" xfId="45549" xr:uid="{00000000-0005-0000-0000-0000E8B10000}"/>
    <cellStyle name="Normal 5 30 5 3" xfId="45550" xr:uid="{00000000-0005-0000-0000-0000E9B10000}"/>
    <cellStyle name="Normal 5 30 5 3 2" xfId="45551" xr:uid="{00000000-0005-0000-0000-0000EAB10000}"/>
    <cellStyle name="Normal 5 30 5 3 3" xfId="45552" xr:uid="{00000000-0005-0000-0000-0000EBB10000}"/>
    <cellStyle name="Normal 5 30 5 3 4" xfId="45553" xr:uid="{00000000-0005-0000-0000-0000ECB10000}"/>
    <cellStyle name="Normal 5 30 5 3 5" xfId="45554" xr:uid="{00000000-0005-0000-0000-0000EDB10000}"/>
    <cellStyle name="Normal 5 30 5 3 6" xfId="45555" xr:uid="{00000000-0005-0000-0000-0000EEB10000}"/>
    <cellStyle name="Normal 5 30 5 3 7" xfId="45556" xr:uid="{00000000-0005-0000-0000-0000EFB10000}"/>
    <cellStyle name="Normal 5 30 5 3 8" xfId="45557" xr:uid="{00000000-0005-0000-0000-0000F0B10000}"/>
    <cellStyle name="Normal 5 30 5 4" xfId="45558" xr:uid="{00000000-0005-0000-0000-0000F1B10000}"/>
    <cellStyle name="Normal 5 30 5 4 2" xfId="45559" xr:uid="{00000000-0005-0000-0000-0000F2B10000}"/>
    <cellStyle name="Normal 5 30 5 4 3" xfId="45560" xr:uid="{00000000-0005-0000-0000-0000F3B10000}"/>
    <cellStyle name="Normal 5 30 5 4 4" xfId="45561" xr:uid="{00000000-0005-0000-0000-0000F4B10000}"/>
    <cellStyle name="Normal 5 30 5 4 5" xfId="45562" xr:uid="{00000000-0005-0000-0000-0000F5B10000}"/>
    <cellStyle name="Normal 5 30 5 4 6" xfId="45563" xr:uid="{00000000-0005-0000-0000-0000F6B10000}"/>
    <cellStyle name="Normal 5 30 5 4 7" xfId="45564" xr:uid="{00000000-0005-0000-0000-0000F7B10000}"/>
    <cellStyle name="Normal 5 30 5 4 8" xfId="45565" xr:uid="{00000000-0005-0000-0000-0000F8B10000}"/>
    <cellStyle name="Normal 5 30 5 5" xfId="45566" xr:uid="{00000000-0005-0000-0000-0000F9B10000}"/>
    <cellStyle name="Normal 5 30 5 5 2" xfId="45567" xr:uid="{00000000-0005-0000-0000-0000FAB10000}"/>
    <cellStyle name="Normal 5 30 5 5 3" xfId="45568" xr:uid="{00000000-0005-0000-0000-0000FBB10000}"/>
    <cellStyle name="Normal 5 30 5 5 4" xfId="45569" xr:uid="{00000000-0005-0000-0000-0000FCB10000}"/>
    <cellStyle name="Normal 5 30 5 5 5" xfId="45570" xr:uid="{00000000-0005-0000-0000-0000FDB10000}"/>
    <cellStyle name="Normal 5 30 5 5 6" xfId="45571" xr:uid="{00000000-0005-0000-0000-0000FEB10000}"/>
    <cellStyle name="Normal 5 30 5 5 7" xfId="45572" xr:uid="{00000000-0005-0000-0000-0000FFB10000}"/>
    <cellStyle name="Normal 5 30 5 5 8" xfId="45573" xr:uid="{00000000-0005-0000-0000-000000B20000}"/>
    <cellStyle name="Normal 5 30 5 6" xfId="45574" xr:uid="{00000000-0005-0000-0000-000001B20000}"/>
    <cellStyle name="Normal 5 30 5 7" xfId="45575" xr:uid="{00000000-0005-0000-0000-000002B20000}"/>
    <cellStyle name="Normal 5 30 5 8" xfId="45576" xr:uid="{00000000-0005-0000-0000-000003B20000}"/>
    <cellStyle name="Normal 5 30 5 9" xfId="45577" xr:uid="{00000000-0005-0000-0000-000004B20000}"/>
    <cellStyle name="Normal 5 30 6" xfId="45578" xr:uid="{00000000-0005-0000-0000-000005B20000}"/>
    <cellStyle name="Normal 5 30 6 10" xfId="45579" xr:uid="{00000000-0005-0000-0000-000006B20000}"/>
    <cellStyle name="Normal 5 30 6 11" xfId="45580" xr:uid="{00000000-0005-0000-0000-000007B20000}"/>
    <cellStyle name="Normal 5 30 6 12" xfId="45581" xr:uid="{00000000-0005-0000-0000-000008B20000}"/>
    <cellStyle name="Normal 5 30 6 2" xfId="45582" xr:uid="{00000000-0005-0000-0000-000009B20000}"/>
    <cellStyle name="Normal 5 30 6 2 2" xfId="45583" xr:uid="{00000000-0005-0000-0000-00000AB20000}"/>
    <cellStyle name="Normal 5 30 6 2 3" xfId="45584" xr:uid="{00000000-0005-0000-0000-00000BB20000}"/>
    <cellStyle name="Normal 5 30 6 2 4" xfId="45585" xr:uid="{00000000-0005-0000-0000-00000CB20000}"/>
    <cellStyle name="Normal 5 30 6 2 5" xfId="45586" xr:uid="{00000000-0005-0000-0000-00000DB20000}"/>
    <cellStyle name="Normal 5 30 6 2 6" xfId="45587" xr:uid="{00000000-0005-0000-0000-00000EB20000}"/>
    <cellStyle name="Normal 5 30 6 2 7" xfId="45588" xr:uid="{00000000-0005-0000-0000-00000FB20000}"/>
    <cellStyle name="Normal 5 30 6 2 8" xfId="45589" xr:uid="{00000000-0005-0000-0000-000010B20000}"/>
    <cellStyle name="Normal 5 30 6 3" xfId="45590" xr:uid="{00000000-0005-0000-0000-000011B20000}"/>
    <cellStyle name="Normal 5 30 6 3 2" xfId="45591" xr:uid="{00000000-0005-0000-0000-000012B20000}"/>
    <cellStyle name="Normal 5 30 6 3 3" xfId="45592" xr:uid="{00000000-0005-0000-0000-000013B20000}"/>
    <cellStyle name="Normal 5 30 6 3 4" xfId="45593" xr:uid="{00000000-0005-0000-0000-000014B20000}"/>
    <cellStyle name="Normal 5 30 6 3 5" xfId="45594" xr:uid="{00000000-0005-0000-0000-000015B20000}"/>
    <cellStyle name="Normal 5 30 6 3 6" xfId="45595" xr:uid="{00000000-0005-0000-0000-000016B20000}"/>
    <cellStyle name="Normal 5 30 6 3 7" xfId="45596" xr:uid="{00000000-0005-0000-0000-000017B20000}"/>
    <cellStyle name="Normal 5 30 6 3 8" xfId="45597" xr:uid="{00000000-0005-0000-0000-000018B20000}"/>
    <cellStyle name="Normal 5 30 6 4" xfId="45598" xr:uid="{00000000-0005-0000-0000-000019B20000}"/>
    <cellStyle name="Normal 5 30 6 4 2" xfId="45599" xr:uid="{00000000-0005-0000-0000-00001AB20000}"/>
    <cellStyle name="Normal 5 30 6 4 3" xfId="45600" xr:uid="{00000000-0005-0000-0000-00001BB20000}"/>
    <cellStyle name="Normal 5 30 6 4 4" xfId="45601" xr:uid="{00000000-0005-0000-0000-00001CB20000}"/>
    <cellStyle name="Normal 5 30 6 4 5" xfId="45602" xr:uid="{00000000-0005-0000-0000-00001DB20000}"/>
    <cellStyle name="Normal 5 30 6 4 6" xfId="45603" xr:uid="{00000000-0005-0000-0000-00001EB20000}"/>
    <cellStyle name="Normal 5 30 6 4 7" xfId="45604" xr:uid="{00000000-0005-0000-0000-00001FB20000}"/>
    <cellStyle name="Normal 5 30 6 4 8" xfId="45605" xr:uid="{00000000-0005-0000-0000-000020B20000}"/>
    <cellStyle name="Normal 5 30 6 5" xfId="45606" xr:uid="{00000000-0005-0000-0000-000021B20000}"/>
    <cellStyle name="Normal 5 30 6 5 2" xfId="45607" xr:uid="{00000000-0005-0000-0000-000022B20000}"/>
    <cellStyle name="Normal 5 30 6 5 3" xfId="45608" xr:uid="{00000000-0005-0000-0000-000023B20000}"/>
    <cellStyle name="Normal 5 30 6 5 4" xfId="45609" xr:uid="{00000000-0005-0000-0000-000024B20000}"/>
    <cellStyle name="Normal 5 30 6 5 5" xfId="45610" xr:uid="{00000000-0005-0000-0000-000025B20000}"/>
    <cellStyle name="Normal 5 30 6 5 6" xfId="45611" xr:uid="{00000000-0005-0000-0000-000026B20000}"/>
    <cellStyle name="Normal 5 30 6 5 7" xfId="45612" xr:uid="{00000000-0005-0000-0000-000027B20000}"/>
    <cellStyle name="Normal 5 30 6 5 8" xfId="45613" xr:uid="{00000000-0005-0000-0000-000028B20000}"/>
    <cellStyle name="Normal 5 30 6 6" xfId="45614" xr:uid="{00000000-0005-0000-0000-000029B20000}"/>
    <cellStyle name="Normal 5 30 6 7" xfId="45615" xr:uid="{00000000-0005-0000-0000-00002AB20000}"/>
    <cellStyle name="Normal 5 30 6 8" xfId="45616" xr:uid="{00000000-0005-0000-0000-00002BB20000}"/>
    <cellStyle name="Normal 5 30 6 9" xfId="45617" xr:uid="{00000000-0005-0000-0000-00002CB20000}"/>
    <cellStyle name="Normal 5 30 7" xfId="45618" xr:uid="{00000000-0005-0000-0000-00002DB20000}"/>
    <cellStyle name="Normal 5 30 7 10" xfId="45619" xr:uid="{00000000-0005-0000-0000-00002EB20000}"/>
    <cellStyle name="Normal 5 30 7 11" xfId="45620" xr:uid="{00000000-0005-0000-0000-00002FB20000}"/>
    <cellStyle name="Normal 5 30 7 12" xfId="45621" xr:uid="{00000000-0005-0000-0000-000030B20000}"/>
    <cellStyle name="Normal 5 30 7 2" xfId="45622" xr:uid="{00000000-0005-0000-0000-000031B20000}"/>
    <cellStyle name="Normal 5 30 7 2 2" xfId="45623" xr:uid="{00000000-0005-0000-0000-000032B20000}"/>
    <cellStyle name="Normal 5 30 7 2 3" xfId="45624" xr:uid="{00000000-0005-0000-0000-000033B20000}"/>
    <cellStyle name="Normal 5 30 7 2 4" xfId="45625" xr:uid="{00000000-0005-0000-0000-000034B20000}"/>
    <cellStyle name="Normal 5 30 7 2 5" xfId="45626" xr:uid="{00000000-0005-0000-0000-000035B20000}"/>
    <cellStyle name="Normal 5 30 7 2 6" xfId="45627" xr:uid="{00000000-0005-0000-0000-000036B20000}"/>
    <cellStyle name="Normal 5 30 7 2 7" xfId="45628" xr:uid="{00000000-0005-0000-0000-000037B20000}"/>
    <cellStyle name="Normal 5 30 7 2 8" xfId="45629" xr:uid="{00000000-0005-0000-0000-000038B20000}"/>
    <cellStyle name="Normal 5 30 7 3" xfId="45630" xr:uid="{00000000-0005-0000-0000-000039B20000}"/>
    <cellStyle name="Normal 5 30 7 3 2" xfId="45631" xr:uid="{00000000-0005-0000-0000-00003AB20000}"/>
    <cellStyle name="Normal 5 30 7 3 3" xfId="45632" xr:uid="{00000000-0005-0000-0000-00003BB20000}"/>
    <cellStyle name="Normal 5 30 7 3 4" xfId="45633" xr:uid="{00000000-0005-0000-0000-00003CB20000}"/>
    <cellStyle name="Normal 5 30 7 3 5" xfId="45634" xr:uid="{00000000-0005-0000-0000-00003DB20000}"/>
    <cellStyle name="Normal 5 30 7 3 6" xfId="45635" xr:uid="{00000000-0005-0000-0000-00003EB20000}"/>
    <cellStyle name="Normal 5 30 7 3 7" xfId="45636" xr:uid="{00000000-0005-0000-0000-00003FB20000}"/>
    <cellStyle name="Normal 5 30 7 3 8" xfId="45637" xr:uid="{00000000-0005-0000-0000-000040B20000}"/>
    <cellStyle name="Normal 5 30 7 4" xfId="45638" xr:uid="{00000000-0005-0000-0000-000041B20000}"/>
    <cellStyle name="Normal 5 30 7 4 2" xfId="45639" xr:uid="{00000000-0005-0000-0000-000042B20000}"/>
    <cellStyle name="Normal 5 30 7 4 3" xfId="45640" xr:uid="{00000000-0005-0000-0000-000043B20000}"/>
    <cellStyle name="Normal 5 30 7 4 4" xfId="45641" xr:uid="{00000000-0005-0000-0000-000044B20000}"/>
    <cellStyle name="Normal 5 30 7 4 5" xfId="45642" xr:uid="{00000000-0005-0000-0000-000045B20000}"/>
    <cellStyle name="Normal 5 30 7 4 6" xfId="45643" xr:uid="{00000000-0005-0000-0000-000046B20000}"/>
    <cellStyle name="Normal 5 30 7 4 7" xfId="45644" xr:uid="{00000000-0005-0000-0000-000047B20000}"/>
    <cellStyle name="Normal 5 30 7 4 8" xfId="45645" xr:uid="{00000000-0005-0000-0000-000048B20000}"/>
    <cellStyle name="Normal 5 30 7 5" xfId="45646" xr:uid="{00000000-0005-0000-0000-000049B20000}"/>
    <cellStyle name="Normal 5 30 7 5 2" xfId="45647" xr:uid="{00000000-0005-0000-0000-00004AB20000}"/>
    <cellStyle name="Normal 5 30 7 5 3" xfId="45648" xr:uid="{00000000-0005-0000-0000-00004BB20000}"/>
    <cellStyle name="Normal 5 30 7 5 4" xfId="45649" xr:uid="{00000000-0005-0000-0000-00004CB20000}"/>
    <cellStyle name="Normal 5 30 7 5 5" xfId="45650" xr:uid="{00000000-0005-0000-0000-00004DB20000}"/>
    <cellStyle name="Normal 5 30 7 5 6" xfId="45651" xr:uid="{00000000-0005-0000-0000-00004EB20000}"/>
    <cellStyle name="Normal 5 30 7 5 7" xfId="45652" xr:uid="{00000000-0005-0000-0000-00004FB20000}"/>
    <cellStyle name="Normal 5 30 7 5 8" xfId="45653" xr:uid="{00000000-0005-0000-0000-000050B20000}"/>
    <cellStyle name="Normal 5 30 7 6" xfId="45654" xr:uid="{00000000-0005-0000-0000-000051B20000}"/>
    <cellStyle name="Normal 5 30 7 7" xfId="45655" xr:uid="{00000000-0005-0000-0000-000052B20000}"/>
    <cellStyle name="Normal 5 30 7 8" xfId="45656" xr:uid="{00000000-0005-0000-0000-000053B20000}"/>
    <cellStyle name="Normal 5 30 7 9" xfId="45657" xr:uid="{00000000-0005-0000-0000-000054B20000}"/>
    <cellStyle name="Normal 5 30 8" xfId="45658" xr:uid="{00000000-0005-0000-0000-000055B20000}"/>
    <cellStyle name="Normal 5 30 8 10" xfId="45659" xr:uid="{00000000-0005-0000-0000-000056B20000}"/>
    <cellStyle name="Normal 5 30 8 11" xfId="45660" xr:uid="{00000000-0005-0000-0000-000057B20000}"/>
    <cellStyle name="Normal 5 30 8 12" xfId="45661" xr:uid="{00000000-0005-0000-0000-000058B20000}"/>
    <cellStyle name="Normal 5 30 8 2" xfId="45662" xr:uid="{00000000-0005-0000-0000-000059B20000}"/>
    <cellStyle name="Normal 5 30 8 2 2" xfId="45663" xr:uid="{00000000-0005-0000-0000-00005AB20000}"/>
    <cellStyle name="Normal 5 30 8 2 3" xfId="45664" xr:uid="{00000000-0005-0000-0000-00005BB20000}"/>
    <cellStyle name="Normal 5 30 8 2 4" xfId="45665" xr:uid="{00000000-0005-0000-0000-00005CB20000}"/>
    <cellStyle name="Normal 5 30 8 2 5" xfId="45666" xr:uid="{00000000-0005-0000-0000-00005DB20000}"/>
    <cellStyle name="Normal 5 30 8 2 6" xfId="45667" xr:uid="{00000000-0005-0000-0000-00005EB20000}"/>
    <cellStyle name="Normal 5 30 8 2 7" xfId="45668" xr:uid="{00000000-0005-0000-0000-00005FB20000}"/>
    <cellStyle name="Normal 5 30 8 2 8" xfId="45669" xr:uid="{00000000-0005-0000-0000-000060B20000}"/>
    <cellStyle name="Normal 5 30 8 3" xfId="45670" xr:uid="{00000000-0005-0000-0000-000061B20000}"/>
    <cellStyle name="Normal 5 30 8 3 2" xfId="45671" xr:uid="{00000000-0005-0000-0000-000062B20000}"/>
    <cellStyle name="Normal 5 30 8 3 3" xfId="45672" xr:uid="{00000000-0005-0000-0000-000063B20000}"/>
    <cellStyle name="Normal 5 30 8 3 4" xfId="45673" xr:uid="{00000000-0005-0000-0000-000064B20000}"/>
    <cellStyle name="Normal 5 30 8 3 5" xfId="45674" xr:uid="{00000000-0005-0000-0000-000065B20000}"/>
    <cellStyle name="Normal 5 30 8 3 6" xfId="45675" xr:uid="{00000000-0005-0000-0000-000066B20000}"/>
    <cellStyle name="Normal 5 30 8 3 7" xfId="45676" xr:uid="{00000000-0005-0000-0000-000067B20000}"/>
    <cellStyle name="Normal 5 30 8 3 8" xfId="45677" xr:uid="{00000000-0005-0000-0000-000068B20000}"/>
    <cellStyle name="Normal 5 30 8 4" xfId="45678" xr:uid="{00000000-0005-0000-0000-000069B20000}"/>
    <cellStyle name="Normal 5 30 8 4 2" xfId="45679" xr:uid="{00000000-0005-0000-0000-00006AB20000}"/>
    <cellStyle name="Normal 5 30 8 4 3" xfId="45680" xr:uid="{00000000-0005-0000-0000-00006BB20000}"/>
    <cellStyle name="Normal 5 30 8 4 4" xfId="45681" xr:uid="{00000000-0005-0000-0000-00006CB20000}"/>
    <cellStyle name="Normal 5 30 8 4 5" xfId="45682" xr:uid="{00000000-0005-0000-0000-00006DB20000}"/>
    <cellStyle name="Normal 5 30 8 4 6" xfId="45683" xr:uid="{00000000-0005-0000-0000-00006EB20000}"/>
    <cellStyle name="Normal 5 30 8 4 7" xfId="45684" xr:uid="{00000000-0005-0000-0000-00006FB20000}"/>
    <cellStyle name="Normal 5 30 8 4 8" xfId="45685" xr:uid="{00000000-0005-0000-0000-000070B20000}"/>
    <cellStyle name="Normal 5 30 8 5" xfId="45686" xr:uid="{00000000-0005-0000-0000-000071B20000}"/>
    <cellStyle name="Normal 5 30 8 5 2" xfId="45687" xr:uid="{00000000-0005-0000-0000-000072B20000}"/>
    <cellStyle name="Normal 5 30 8 5 3" xfId="45688" xr:uid="{00000000-0005-0000-0000-000073B20000}"/>
    <cellStyle name="Normal 5 30 8 5 4" xfId="45689" xr:uid="{00000000-0005-0000-0000-000074B20000}"/>
    <cellStyle name="Normal 5 30 8 5 5" xfId="45690" xr:uid="{00000000-0005-0000-0000-000075B20000}"/>
    <cellStyle name="Normal 5 30 8 5 6" xfId="45691" xr:uid="{00000000-0005-0000-0000-000076B20000}"/>
    <cellStyle name="Normal 5 30 8 5 7" xfId="45692" xr:uid="{00000000-0005-0000-0000-000077B20000}"/>
    <cellStyle name="Normal 5 30 8 5 8" xfId="45693" xr:uid="{00000000-0005-0000-0000-000078B20000}"/>
    <cellStyle name="Normal 5 30 8 6" xfId="45694" xr:uid="{00000000-0005-0000-0000-000079B20000}"/>
    <cellStyle name="Normal 5 30 8 7" xfId="45695" xr:uid="{00000000-0005-0000-0000-00007AB20000}"/>
    <cellStyle name="Normal 5 30 8 8" xfId="45696" xr:uid="{00000000-0005-0000-0000-00007BB20000}"/>
    <cellStyle name="Normal 5 30 8 9" xfId="45697" xr:uid="{00000000-0005-0000-0000-00007CB20000}"/>
    <cellStyle name="Normal 5 30 9" xfId="45698" xr:uid="{00000000-0005-0000-0000-00007DB20000}"/>
    <cellStyle name="Normal 5 30 9 10" xfId="45699" xr:uid="{00000000-0005-0000-0000-00007EB20000}"/>
    <cellStyle name="Normal 5 30 9 11" xfId="45700" xr:uid="{00000000-0005-0000-0000-00007FB20000}"/>
    <cellStyle name="Normal 5 30 9 12" xfId="45701" xr:uid="{00000000-0005-0000-0000-000080B20000}"/>
    <cellStyle name="Normal 5 30 9 2" xfId="45702" xr:uid="{00000000-0005-0000-0000-000081B20000}"/>
    <cellStyle name="Normal 5 30 9 2 2" xfId="45703" xr:uid="{00000000-0005-0000-0000-000082B20000}"/>
    <cellStyle name="Normal 5 30 9 2 3" xfId="45704" xr:uid="{00000000-0005-0000-0000-000083B20000}"/>
    <cellStyle name="Normal 5 30 9 2 4" xfId="45705" xr:uid="{00000000-0005-0000-0000-000084B20000}"/>
    <cellStyle name="Normal 5 30 9 2 5" xfId="45706" xr:uid="{00000000-0005-0000-0000-000085B20000}"/>
    <cellStyle name="Normal 5 30 9 2 6" xfId="45707" xr:uid="{00000000-0005-0000-0000-000086B20000}"/>
    <cellStyle name="Normal 5 30 9 2 7" xfId="45708" xr:uid="{00000000-0005-0000-0000-000087B20000}"/>
    <cellStyle name="Normal 5 30 9 2 8" xfId="45709" xr:uid="{00000000-0005-0000-0000-000088B20000}"/>
    <cellStyle name="Normal 5 30 9 3" xfId="45710" xr:uid="{00000000-0005-0000-0000-000089B20000}"/>
    <cellStyle name="Normal 5 30 9 3 2" xfId="45711" xr:uid="{00000000-0005-0000-0000-00008AB20000}"/>
    <cellStyle name="Normal 5 30 9 3 3" xfId="45712" xr:uid="{00000000-0005-0000-0000-00008BB20000}"/>
    <cellStyle name="Normal 5 30 9 3 4" xfId="45713" xr:uid="{00000000-0005-0000-0000-00008CB20000}"/>
    <cellStyle name="Normal 5 30 9 3 5" xfId="45714" xr:uid="{00000000-0005-0000-0000-00008DB20000}"/>
    <cellStyle name="Normal 5 30 9 3 6" xfId="45715" xr:uid="{00000000-0005-0000-0000-00008EB20000}"/>
    <cellStyle name="Normal 5 30 9 3 7" xfId="45716" xr:uid="{00000000-0005-0000-0000-00008FB20000}"/>
    <cellStyle name="Normal 5 30 9 3 8" xfId="45717" xr:uid="{00000000-0005-0000-0000-000090B20000}"/>
    <cellStyle name="Normal 5 30 9 4" xfId="45718" xr:uid="{00000000-0005-0000-0000-000091B20000}"/>
    <cellStyle name="Normal 5 30 9 4 2" xfId="45719" xr:uid="{00000000-0005-0000-0000-000092B20000}"/>
    <cellStyle name="Normal 5 30 9 4 3" xfId="45720" xr:uid="{00000000-0005-0000-0000-000093B20000}"/>
    <cellStyle name="Normal 5 30 9 4 4" xfId="45721" xr:uid="{00000000-0005-0000-0000-000094B20000}"/>
    <cellStyle name="Normal 5 30 9 4 5" xfId="45722" xr:uid="{00000000-0005-0000-0000-000095B20000}"/>
    <cellStyle name="Normal 5 30 9 4 6" xfId="45723" xr:uid="{00000000-0005-0000-0000-000096B20000}"/>
    <cellStyle name="Normal 5 30 9 4 7" xfId="45724" xr:uid="{00000000-0005-0000-0000-000097B20000}"/>
    <cellStyle name="Normal 5 30 9 4 8" xfId="45725" xr:uid="{00000000-0005-0000-0000-000098B20000}"/>
    <cellStyle name="Normal 5 30 9 5" xfId="45726" xr:uid="{00000000-0005-0000-0000-000099B20000}"/>
    <cellStyle name="Normal 5 30 9 5 2" xfId="45727" xr:uid="{00000000-0005-0000-0000-00009AB20000}"/>
    <cellStyle name="Normal 5 30 9 5 3" xfId="45728" xr:uid="{00000000-0005-0000-0000-00009BB20000}"/>
    <cellStyle name="Normal 5 30 9 5 4" xfId="45729" xr:uid="{00000000-0005-0000-0000-00009CB20000}"/>
    <cellStyle name="Normal 5 30 9 5 5" xfId="45730" xr:uid="{00000000-0005-0000-0000-00009DB20000}"/>
    <cellStyle name="Normal 5 30 9 5 6" xfId="45731" xr:uid="{00000000-0005-0000-0000-00009EB20000}"/>
    <cellStyle name="Normal 5 30 9 5 7" xfId="45732" xr:uid="{00000000-0005-0000-0000-00009FB20000}"/>
    <cellStyle name="Normal 5 30 9 5 8" xfId="45733" xr:uid="{00000000-0005-0000-0000-0000A0B20000}"/>
    <cellStyle name="Normal 5 30 9 6" xfId="45734" xr:uid="{00000000-0005-0000-0000-0000A1B20000}"/>
    <cellStyle name="Normal 5 30 9 7" xfId="45735" xr:uid="{00000000-0005-0000-0000-0000A2B20000}"/>
    <cellStyle name="Normal 5 30 9 8" xfId="45736" xr:uid="{00000000-0005-0000-0000-0000A3B20000}"/>
    <cellStyle name="Normal 5 30 9 9" xfId="45737" xr:uid="{00000000-0005-0000-0000-0000A4B20000}"/>
    <cellStyle name="Normal 5 31" xfId="45738" xr:uid="{00000000-0005-0000-0000-0000A5B20000}"/>
    <cellStyle name="Normal 5 31 10" xfId="45739" xr:uid="{00000000-0005-0000-0000-0000A6B20000}"/>
    <cellStyle name="Normal 5 31 10 10" xfId="45740" xr:uid="{00000000-0005-0000-0000-0000A7B20000}"/>
    <cellStyle name="Normal 5 31 10 11" xfId="45741" xr:uid="{00000000-0005-0000-0000-0000A8B20000}"/>
    <cellStyle name="Normal 5 31 10 12" xfId="45742" xr:uid="{00000000-0005-0000-0000-0000A9B20000}"/>
    <cellStyle name="Normal 5 31 10 2" xfId="45743" xr:uid="{00000000-0005-0000-0000-0000AAB20000}"/>
    <cellStyle name="Normal 5 31 10 2 2" xfId="45744" xr:uid="{00000000-0005-0000-0000-0000ABB20000}"/>
    <cellStyle name="Normal 5 31 10 2 3" xfId="45745" xr:uid="{00000000-0005-0000-0000-0000ACB20000}"/>
    <cellStyle name="Normal 5 31 10 2 4" xfId="45746" xr:uid="{00000000-0005-0000-0000-0000ADB20000}"/>
    <cellStyle name="Normal 5 31 10 2 5" xfId="45747" xr:uid="{00000000-0005-0000-0000-0000AEB20000}"/>
    <cellStyle name="Normal 5 31 10 2 6" xfId="45748" xr:uid="{00000000-0005-0000-0000-0000AFB20000}"/>
    <cellStyle name="Normal 5 31 10 2 7" xfId="45749" xr:uid="{00000000-0005-0000-0000-0000B0B20000}"/>
    <cellStyle name="Normal 5 31 10 2 8" xfId="45750" xr:uid="{00000000-0005-0000-0000-0000B1B20000}"/>
    <cellStyle name="Normal 5 31 10 3" xfId="45751" xr:uid="{00000000-0005-0000-0000-0000B2B20000}"/>
    <cellStyle name="Normal 5 31 10 3 2" xfId="45752" xr:uid="{00000000-0005-0000-0000-0000B3B20000}"/>
    <cellStyle name="Normal 5 31 10 3 3" xfId="45753" xr:uid="{00000000-0005-0000-0000-0000B4B20000}"/>
    <cellStyle name="Normal 5 31 10 3 4" xfId="45754" xr:uid="{00000000-0005-0000-0000-0000B5B20000}"/>
    <cellStyle name="Normal 5 31 10 3 5" xfId="45755" xr:uid="{00000000-0005-0000-0000-0000B6B20000}"/>
    <cellStyle name="Normal 5 31 10 3 6" xfId="45756" xr:uid="{00000000-0005-0000-0000-0000B7B20000}"/>
    <cellStyle name="Normal 5 31 10 3 7" xfId="45757" xr:uid="{00000000-0005-0000-0000-0000B8B20000}"/>
    <cellStyle name="Normal 5 31 10 3 8" xfId="45758" xr:uid="{00000000-0005-0000-0000-0000B9B20000}"/>
    <cellStyle name="Normal 5 31 10 4" xfId="45759" xr:uid="{00000000-0005-0000-0000-0000BAB20000}"/>
    <cellStyle name="Normal 5 31 10 4 2" xfId="45760" xr:uid="{00000000-0005-0000-0000-0000BBB20000}"/>
    <cellStyle name="Normal 5 31 10 4 3" xfId="45761" xr:uid="{00000000-0005-0000-0000-0000BCB20000}"/>
    <cellStyle name="Normal 5 31 10 4 4" xfId="45762" xr:uid="{00000000-0005-0000-0000-0000BDB20000}"/>
    <cellStyle name="Normal 5 31 10 4 5" xfId="45763" xr:uid="{00000000-0005-0000-0000-0000BEB20000}"/>
    <cellStyle name="Normal 5 31 10 4 6" xfId="45764" xr:uid="{00000000-0005-0000-0000-0000BFB20000}"/>
    <cellStyle name="Normal 5 31 10 4 7" xfId="45765" xr:uid="{00000000-0005-0000-0000-0000C0B20000}"/>
    <cellStyle name="Normal 5 31 10 4 8" xfId="45766" xr:uid="{00000000-0005-0000-0000-0000C1B20000}"/>
    <cellStyle name="Normal 5 31 10 5" xfId="45767" xr:uid="{00000000-0005-0000-0000-0000C2B20000}"/>
    <cellStyle name="Normal 5 31 10 5 2" xfId="45768" xr:uid="{00000000-0005-0000-0000-0000C3B20000}"/>
    <cellStyle name="Normal 5 31 10 5 3" xfId="45769" xr:uid="{00000000-0005-0000-0000-0000C4B20000}"/>
    <cellStyle name="Normal 5 31 10 5 4" xfId="45770" xr:uid="{00000000-0005-0000-0000-0000C5B20000}"/>
    <cellStyle name="Normal 5 31 10 5 5" xfId="45771" xr:uid="{00000000-0005-0000-0000-0000C6B20000}"/>
    <cellStyle name="Normal 5 31 10 5 6" xfId="45772" xr:uid="{00000000-0005-0000-0000-0000C7B20000}"/>
    <cellStyle name="Normal 5 31 10 5 7" xfId="45773" xr:uid="{00000000-0005-0000-0000-0000C8B20000}"/>
    <cellStyle name="Normal 5 31 10 5 8" xfId="45774" xr:uid="{00000000-0005-0000-0000-0000C9B20000}"/>
    <cellStyle name="Normal 5 31 10 6" xfId="45775" xr:uid="{00000000-0005-0000-0000-0000CAB20000}"/>
    <cellStyle name="Normal 5 31 10 7" xfId="45776" xr:uid="{00000000-0005-0000-0000-0000CBB20000}"/>
    <cellStyle name="Normal 5 31 10 8" xfId="45777" xr:uid="{00000000-0005-0000-0000-0000CCB20000}"/>
    <cellStyle name="Normal 5 31 10 9" xfId="45778" xr:uid="{00000000-0005-0000-0000-0000CDB20000}"/>
    <cellStyle name="Normal 5 31 11" xfId="45779" xr:uid="{00000000-0005-0000-0000-0000CEB20000}"/>
    <cellStyle name="Normal 5 31 11 10" xfId="45780" xr:uid="{00000000-0005-0000-0000-0000CFB20000}"/>
    <cellStyle name="Normal 5 31 11 11" xfId="45781" xr:uid="{00000000-0005-0000-0000-0000D0B20000}"/>
    <cellStyle name="Normal 5 31 11 12" xfId="45782" xr:uid="{00000000-0005-0000-0000-0000D1B20000}"/>
    <cellStyle name="Normal 5 31 11 2" xfId="45783" xr:uid="{00000000-0005-0000-0000-0000D2B20000}"/>
    <cellStyle name="Normal 5 31 11 2 2" xfId="45784" xr:uid="{00000000-0005-0000-0000-0000D3B20000}"/>
    <cellStyle name="Normal 5 31 11 2 3" xfId="45785" xr:uid="{00000000-0005-0000-0000-0000D4B20000}"/>
    <cellStyle name="Normal 5 31 11 2 4" xfId="45786" xr:uid="{00000000-0005-0000-0000-0000D5B20000}"/>
    <cellStyle name="Normal 5 31 11 2 5" xfId="45787" xr:uid="{00000000-0005-0000-0000-0000D6B20000}"/>
    <cellStyle name="Normal 5 31 11 2 6" xfId="45788" xr:uid="{00000000-0005-0000-0000-0000D7B20000}"/>
    <cellStyle name="Normal 5 31 11 2 7" xfId="45789" xr:uid="{00000000-0005-0000-0000-0000D8B20000}"/>
    <cellStyle name="Normal 5 31 11 2 8" xfId="45790" xr:uid="{00000000-0005-0000-0000-0000D9B20000}"/>
    <cellStyle name="Normal 5 31 11 3" xfId="45791" xr:uid="{00000000-0005-0000-0000-0000DAB20000}"/>
    <cellStyle name="Normal 5 31 11 3 2" xfId="45792" xr:uid="{00000000-0005-0000-0000-0000DBB20000}"/>
    <cellStyle name="Normal 5 31 11 3 3" xfId="45793" xr:uid="{00000000-0005-0000-0000-0000DCB20000}"/>
    <cellStyle name="Normal 5 31 11 3 4" xfId="45794" xr:uid="{00000000-0005-0000-0000-0000DDB20000}"/>
    <cellStyle name="Normal 5 31 11 3 5" xfId="45795" xr:uid="{00000000-0005-0000-0000-0000DEB20000}"/>
    <cellStyle name="Normal 5 31 11 3 6" xfId="45796" xr:uid="{00000000-0005-0000-0000-0000DFB20000}"/>
    <cellStyle name="Normal 5 31 11 3 7" xfId="45797" xr:uid="{00000000-0005-0000-0000-0000E0B20000}"/>
    <cellStyle name="Normal 5 31 11 3 8" xfId="45798" xr:uid="{00000000-0005-0000-0000-0000E1B20000}"/>
    <cellStyle name="Normal 5 31 11 4" xfId="45799" xr:uid="{00000000-0005-0000-0000-0000E2B20000}"/>
    <cellStyle name="Normal 5 31 11 4 2" xfId="45800" xr:uid="{00000000-0005-0000-0000-0000E3B20000}"/>
    <cellStyle name="Normal 5 31 11 4 3" xfId="45801" xr:uid="{00000000-0005-0000-0000-0000E4B20000}"/>
    <cellStyle name="Normal 5 31 11 4 4" xfId="45802" xr:uid="{00000000-0005-0000-0000-0000E5B20000}"/>
    <cellStyle name="Normal 5 31 11 4 5" xfId="45803" xr:uid="{00000000-0005-0000-0000-0000E6B20000}"/>
    <cellStyle name="Normal 5 31 11 4 6" xfId="45804" xr:uid="{00000000-0005-0000-0000-0000E7B20000}"/>
    <cellStyle name="Normal 5 31 11 4 7" xfId="45805" xr:uid="{00000000-0005-0000-0000-0000E8B20000}"/>
    <cellStyle name="Normal 5 31 11 4 8" xfId="45806" xr:uid="{00000000-0005-0000-0000-0000E9B20000}"/>
    <cellStyle name="Normal 5 31 11 5" xfId="45807" xr:uid="{00000000-0005-0000-0000-0000EAB20000}"/>
    <cellStyle name="Normal 5 31 11 5 2" xfId="45808" xr:uid="{00000000-0005-0000-0000-0000EBB20000}"/>
    <cellStyle name="Normal 5 31 11 5 3" xfId="45809" xr:uid="{00000000-0005-0000-0000-0000ECB20000}"/>
    <cellStyle name="Normal 5 31 11 5 4" xfId="45810" xr:uid="{00000000-0005-0000-0000-0000EDB20000}"/>
    <cellStyle name="Normal 5 31 11 5 5" xfId="45811" xr:uid="{00000000-0005-0000-0000-0000EEB20000}"/>
    <cellStyle name="Normal 5 31 11 5 6" xfId="45812" xr:uid="{00000000-0005-0000-0000-0000EFB20000}"/>
    <cellStyle name="Normal 5 31 11 5 7" xfId="45813" xr:uid="{00000000-0005-0000-0000-0000F0B20000}"/>
    <cellStyle name="Normal 5 31 11 5 8" xfId="45814" xr:uid="{00000000-0005-0000-0000-0000F1B20000}"/>
    <cellStyle name="Normal 5 31 11 6" xfId="45815" xr:uid="{00000000-0005-0000-0000-0000F2B20000}"/>
    <cellStyle name="Normal 5 31 11 7" xfId="45816" xr:uid="{00000000-0005-0000-0000-0000F3B20000}"/>
    <cellStyle name="Normal 5 31 11 8" xfId="45817" xr:uid="{00000000-0005-0000-0000-0000F4B20000}"/>
    <cellStyle name="Normal 5 31 11 9" xfId="45818" xr:uid="{00000000-0005-0000-0000-0000F5B20000}"/>
    <cellStyle name="Normal 5 31 12" xfId="45819" xr:uid="{00000000-0005-0000-0000-0000F6B20000}"/>
    <cellStyle name="Normal 5 31 12 10" xfId="45820" xr:uid="{00000000-0005-0000-0000-0000F7B20000}"/>
    <cellStyle name="Normal 5 31 12 11" xfId="45821" xr:uid="{00000000-0005-0000-0000-0000F8B20000}"/>
    <cellStyle name="Normal 5 31 12 12" xfId="45822" xr:uid="{00000000-0005-0000-0000-0000F9B20000}"/>
    <cellStyle name="Normal 5 31 12 2" xfId="45823" xr:uid="{00000000-0005-0000-0000-0000FAB20000}"/>
    <cellStyle name="Normal 5 31 12 2 2" xfId="45824" xr:uid="{00000000-0005-0000-0000-0000FBB20000}"/>
    <cellStyle name="Normal 5 31 12 2 3" xfId="45825" xr:uid="{00000000-0005-0000-0000-0000FCB20000}"/>
    <cellStyle name="Normal 5 31 12 2 4" xfId="45826" xr:uid="{00000000-0005-0000-0000-0000FDB20000}"/>
    <cellStyle name="Normal 5 31 12 2 5" xfId="45827" xr:uid="{00000000-0005-0000-0000-0000FEB20000}"/>
    <cellStyle name="Normal 5 31 12 2 6" xfId="45828" xr:uid="{00000000-0005-0000-0000-0000FFB20000}"/>
    <cellStyle name="Normal 5 31 12 2 7" xfId="45829" xr:uid="{00000000-0005-0000-0000-000000B30000}"/>
    <cellStyle name="Normal 5 31 12 2 8" xfId="45830" xr:uid="{00000000-0005-0000-0000-000001B30000}"/>
    <cellStyle name="Normal 5 31 12 3" xfId="45831" xr:uid="{00000000-0005-0000-0000-000002B30000}"/>
    <cellStyle name="Normal 5 31 12 3 2" xfId="45832" xr:uid="{00000000-0005-0000-0000-000003B30000}"/>
    <cellStyle name="Normal 5 31 12 3 3" xfId="45833" xr:uid="{00000000-0005-0000-0000-000004B30000}"/>
    <cellStyle name="Normal 5 31 12 3 4" xfId="45834" xr:uid="{00000000-0005-0000-0000-000005B30000}"/>
    <cellStyle name="Normal 5 31 12 3 5" xfId="45835" xr:uid="{00000000-0005-0000-0000-000006B30000}"/>
    <cellStyle name="Normal 5 31 12 3 6" xfId="45836" xr:uid="{00000000-0005-0000-0000-000007B30000}"/>
    <cellStyle name="Normal 5 31 12 3 7" xfId="45837" xr:uid="{00000000-0005-0000-0000-000008B30000}"/>
    <cellStyle name="Normal 5 31 12 3 8" xfId="45838" xr:uid="{00000000-0005-0000-0000-000009B30000}"/>
    <cellStyle name="Normal 5 31 12 4" xfId="45839" xr:uid="{00000000-0005-0000-0000-00000AB30000}"/>
    <cellStyle name="Normal 5 31 12 4 2" xfId="45840" xr:uid="{00000000-0005-0000-0000-00000BB30000}"/>
    <cellStyle name="Normal 5 31 12 4 3" xfId="45841" xr:uid="{00000000-0005-0000-0000-00000CB30000}"/>
    <cellStyle name="Normal 5 31 12 4 4" xfId="45842" xr:uid="{00000000-0005-0000-0000-00000DB30000}"/>
    <cellStyle name="Normal 5 31 12 4 5" xfId="45843" xr:uid="{00000000-0005-0000-0000-00000EB30000}"/>
    <cellStyle name="Normal 5 31 12 4 6" xfId="45844" xr:uid="{00000000-0005-0000-0000-00000FB30000}"/>
    <cellStyle name="Normal 5 31 12 4 7" xfId="45845" xr:uid="{00000000-0005-0000-0000-000010B30000}"/>
    <cellStyle name="Normal 5 31 12 4 8" xfId="45846" xr:uid="{00000000-0005-0000-0000-000011B30000}"/>
    <cellStyle name="Normal 5 31 12 5" xfId="45847" xr:uid="{00000000-0005-0000-0000-000012B30000}"/>
    <cellStyle name="Normal 5 31 12 5 2" xfId="45848" xr:uid="{00000000-0005-0000-0000-000013B30000}"/>
    <cellStyle name="Normal 5 31 12 5 3" xfId="45849" xr:uid="{00000000-0005-0000-0000-000014B30000}"/>
    <cellStyle name="Normal 5 31 12 5 4" xfId="45850" xr:uid="{00000000-0005-0000-0000-000015B30000}"/>
    <cellStyle name="Normal 5 31 12 5 5" xfId="45851" xr:uid="{00000000-0005-0000-0000-000016B30000}"/>
    <cellStyle name="Normal 5 31 12 5 6" xfId="45852" xr:uid="{00000000-0005-0000-0000-000017B30000}"/>
    <cellStyle name="Normal 5 31 12 5 7" xfId="45853" xr:uid="{00000000-0005-0000-0000-000018B30000}"/>
    <cellStyle name="Normal 5 31 12 5 8" xfId="45854" xr:uid="{00000000-0005-0000-0000-000019B30000}"/>
    <cellStyle name="Normal 5 31 12 6" xfId="45855" xr:uid="{00000000-0005-0000-0000-00001AB30000}"/>
    <cellStyle name="Normal 5 31 12 7" xfId="45856" xr:uid="{00000000-0005-0000-0000-00001BB30000}"/>
    <cellStyle name="Normal 5 31 12 8" xfId="45857" xr:uid="{00000000-0005-0000-0000-00001CB30000}"/>
    <cellStyle name="Normal 5 31 12 9" xfId="45858" xr:uid="{00000000-0005-0000-0000-00001DB30000}"/>
    <cellStyle name="Normal 5 31 13" xfId="45859" xr:uid="{00000000-0005-0000-0000-00001EB30000}"/>
    <cellStyle name="Normal 5 31 13 10" xfId="45860" xr:uid="{00000000-0005-0000-0000-00001FB30000}"/>
    <cellStyle name="Normal 5 31 13 11" xfId="45861" xr:uid="{00000000-0005-0000-0000-000020B30000}"/>
    <cellStyle name="Normal 5 31 13 12" xfId="45862" xr:uid="{00000000-0005-0000-0000-000021B30000}"/>
    <cellStyle name="Normal 5 31 13 2" xfId="45863" xr:uid="{00000000-0005-0000-0000-000022B30000}"/>
    <cellStyle name="Normal 5 31 13 2 2" xfId="45864" xr:uid="{00000000-0005-0000-0000-000023B30000}"/>
    <cellStyle name="Normal 5 31 13 2 3" xfId="45865" xr:uid="{00000000-0005-0000-0000-000024B30000}"/>
    <cellStyle name="Normal 5 31 13 2 4" xfId="45866" xr:uid="{00000000-0005-0000-0000-000025B30000}"/>
    <cellStyle name="Normal 5 31 13 2 5" xfId="45867" xr:uid="{00000000-0005-0000-0000-000026B30000}"/>
    <cellStyle name="Normal 5 31 13 2 6" xfId="45868" xr:uid="{00000000-0005-0000-0000-000027B30000}"/>
    <cellStyle name="Normal 5 31 13 2 7" xfId="45869" xr:uid="{00000000-0005-0000-0000-000028B30000}"/>
    <cellStyle name="Normal 5 31 13 2 8" xfId="45870" xr:uid="{00000000-0005-0000-0000-000029B30000}"/>
    <cellStyle name="Normal 5 31 13 3" xfId="45871" xr:uid="{00000000-0005-0000-0000-00002AB30000}"/>
    <cellStyle name="Normal 5 31 13 3 2" xfId="45872" xr:uid="{00000000-0005-0000-0000-00002BB30000}"/>
    <cellStyle name="Normal 5 31 13 3 3" xfId="45873" xr:uid="{00000000-0005-0000-0000-00002CB30000}"/>
    <cellStyle name="Normal 5 31 13 3 4" xfId="45874" xr:uid="{00000000-0005-0000-0000-00002DB30000}"/>
    <cellStyle name="Normal 5 31 13 3 5" xfId="45875" xr:uid="{00000000-0005-0000-0000-00002EB30000}"/>
    <cellStyle name="Normal 5 31 13 3 6" xfId="45876" xr:uid="{00000000-0005-0000-0000-00002FB30000}"/>
    <cellStyle name="Normal 5 31 13 3 7" xfId="45877" xr:uid="{00000000-0005-0000-0000-000030B30000}"/>
    <cellStyle name="Normal 5 31 13 3 8" xfId="45878" xr:uid="{00000000-0005-0000-0000-000031B30000}"/>
    <cellStyle name="Normal 5 31 13 4" xfId="45879" xr:uid="{00000000-0005-0000-0000-000032B30000}"/>
    <cellStyle name="Normal 5 31 13 4 2" xfId="45880" xr:uid="{00000000-0005-0000-0000-000033B30000}"/>
    <cellStyle name="Normal 5 31 13 4 3" xfId="45881" xr:uid="{00000000-0005-0000-0000-000034B30000}"/>
    <cellStyle name="Normal 5 31 13 4 4" xfId="45882" xr:uid="{00000000-0005-0000-0000-000035B30000}"/>
    <cellStyle name="Normal 5 31 13 4 5" xfId="45883" xr:uid="{00000000-0005-0000-0000-000036B30000}"/>
    <cellStyle name="Normal 5 31 13 4 6" xfId="45884" xr:uid="{00000000-0005-0000-0000-000037B30000}"/>
    <cellStyle name="Normal 5 31 13 4 7" xfId="45885" xr:uid="{00000000-0005-0000-0000-000038B30000}"/>
    <cellStyle name="Normal 5 31 13 4 8" xfId="45886" xr:uid="{00000000-0005-0000-0000-000039B30000}"/>
    <cellStyle name="Normal 5 31 13 5" xfId="45887" xr:uid="{00000000-0005-0000-0000-00003AB30000}"/>
    <cellStyle name="Normal 5 31 13 5 2" xfId="45888" xr:uid="{00000000-0005-0000-0000-00003BB30000}"/>
    <cellStyle name="Normal 5 31 13 5 3" xfId="45889" xr:uid="{00000000-0005-0000-0000-00003CB30000}"/>
    <cellStyle name="Normal 5 31 13 5 4" xfId="45890" xr:uid="{00000000-0005-0000-0000-00003DB30000}"/>
    <cellStyle name="Normal 5 31 13 5 5" xfId="45891" xr:uid="{00000000-0005-0000-0000-00003EB30000}"/>
    <cellStyle name="Normal 5 31 13 5 6" xfId="45892" xr:uid="{00000000-0005-0000-0000-00003FB30000}"/>
    <cellStyle name="Normal 5 31 13 5 7" xfId="45893" xr:uid="{00000000-0005-0000-0000-000040B30000}"/>
    <cellStyle name="Normal 5 31 13 5 8" xfId="45894" xr:uid="{00000000-0005-0000-0000-000041B30000}"/>
    <cellStyle name="Normal 5 31 13 6" xfId="45895" xr:uid="{00000000-0005-0000-0000-000042B30000}"/>
    <cellStyle name="Normal 5 31 13 7" xfId="45896" xr:uid="{00000000-0005-0000-0000-000043B30000}"/>
    <cellStyle name="Normal 5 31 13 8" xfId="45897" xr:uid="{00000000-0005-0000-0000-000044B30000}"/>
    <cellStyle name="Normal 5 31 13 9" xfId="45898" xr:uid="{00000000-0005-0000-0000-000045B30000}"/>
    <cellStyle name="Normal 5 31 14" xfId="45899" xr:uid="{00000000-0005-0000-0000-000046B30000}"/>
    <cellStyle name="Normal 5 31 14 2" xfId="45900" xr:uid="{00000000-0005-0000-0000-000047B30000}"/>
    <cellStyle name="Normal 5 31 14 3" xfId="45901" xr:uid="{00000000-0005-0000-0000-000048B30000}"/>
    <cellStyle name="Normal 5 31 14 4" xfId="45902" xr:uid="{00000000-0005-0000-0000-000049B30000}"/>
    <cellStyle name="Normal 5 31 14 5" xfId="45903" xr:uid="{00000000-0005-0000-0000-00004AB30000}"/>
    <cellStyle name="Normal 5 31 14 6" xfId="45904" xr:uid="{00000000-0005-0000-0000-00004BB30000}"/>
    <cellStyle name="Normal 5 31 14 7" xfId="45905" xr:uid="{00000000-0005-0000-0000-00004CB30000}"/>
    <cellStyle name="Normal 5 31 14 8" xfId="45906" xr:uid="{00000000-0005-0000-0000-00004DB30000}"/>
    <cellStyle name="Normal 5 31 15" xfId="45907" xr:uid="{00000000-0005-0000-0000-00004EB30000}"/>
    <cellStyle name="Normal 5 31 15 2" xfId="45908" xr:uid="{00000000-0005-0000-0000-00004FB30000}"/>
    <cellStyle name="Normal 5 31 15 3" xfId="45909" xr:uid="{00000000-0005-0000-0000-000050B30000}"/>
    <cellStyle name="Normal 5 31 15 4" xfId="45910" xr:uid="{00000000-0005-0000-0000-000051B30000}"/>
    <cellStyle name="Normal 5 31 15 5" xfId="45911" xr:uid="{00000000-0005-0000-0000-000052B30000}"/>
    <cellStyle name="Normal 5 31 15 6" xfId="45912" xr:uid="{00000000-0005-0000-0000-000053B30000}"/>
    <cellStyle name="Normal 5 31 15 7" xfId="45913" xr:uid="{00000000-0005-0000-0000-000054B30000}"/>
    <cellStyle name="Normal 5 31 15 8" xfId="45914" xr:uid="{00000000-0005-0000-0000-000055B30000}"/>
    <cellStyle name="Normal 5 31 16" xfId="45915" xr:uid="{00000000-0005-0000-0000-000056B30000}"/>
    <cellStyle name="Normal 5 31 16 2" xfId="45916" xr:uid="{00000000-0005-0000-0000-000057B30000}"/>
    <cellStyle name="Normal 5 31 16 3" xfId="45917" xr:uid="{00000000-0005-0000-0000-000058B30000}"/>
    <cellStyle name="Normal 5 31 16 4" xfId="45918" xr:uid="{00000000-0005-0000-0000-000059B30000}"/>
    <cellStyle name="Normal 5 31 16 5" xfId="45919" xr:uid="{00000000-0005-0000-0000-00005AB30000}"/>
    <cellStyle name="Normal 5 31 16 6" xfId="45920" xr:uid="{00000000-0005-0000-0000-00005BB30000}"/>
    <cellStyle name="Normal 5 31 16 7" xfId="45921" xr:uid="{00000000-0005-0000-0000-00005CB30000}"/>
    <cellStyle name="Normal 5 31 16 8" xfId="45922" xr:uid="{00000000-0005-0000-0000-00005DB30000}"/>
    <cellStyle name="Normal 5 31 17" xfId="45923" xr:uid="{00000000-0005-0000-0000-00005EB30000}"/>
    <cellStyle name="Normal 5 31 17 2" xfId="45924" xr:uid="{00000000-0005-0000-0000-00005FB30000}"/>
    <cellStyle name="Normal 5 31 17 3" xfId="45925" xr:uid="{00000000-0005-0000-0000-000060B30000}"/>
    <cellStyle name="Normal 5 31 17 4" xfId="45926" xr:uid="{00000000-0005-0000-0000-000061B30000}"/>
    <cellStyle name="Normal 5 31 17 5" xfId="45927" xr:uid="{00000000-0005-0000-0000-000062B30000}"/>
    <cellStyle name="Normal 5 31 17 6" xfId="45928" xr:uid="{00000000-0005-0000-0000-000063B30000}"/>
    <cellStyle name="Normal 5 31 17 7" xfId="45929" xr:uid="{00000000-0005-0000-0000-000064B30000}"/>
    <cellStyle name="Normal 5 31 17 8" xfId="45930" xr:uid="{00000000-0005-0000-0000-000065B30000}"/>
    <cellStyle name="Normal 5 31 18" xfId="45931" xr:uid="{00000000-0005-0000-0000-000066B30000}"/>
    <cellStyle name="Normal 5 31 19" xfId="45932" xr:uid="{00000000-0005-0000-0000-000067B30000}"/>
    <cellStyle name="Normal 5 31 2" xfId="45933" xr:uid="{00000000-0005-0000-0000-000068B30000}"/>
    <cellStyle name="Normal 5 31 2 10" xfId="45934" xr:uid="{00000000-0005-0000-0000-000069B30000}"/>
    <cellStyle name="Normal 5 31 2 11" xfId="45935" xr:uid="{00000000-0005-0000-0000-00006AB30000}"/>
    <cellStyle name="Normal 5 31 2 12" xfId="45936" xr:uid="{00000000-0005-0000-0000-00006BB30000}"/>
    <cellStyle name="Normal 5 31 2 2" xfId="45937" xr:uid="{00000000-0005-0000-0000-00006CB30000}"/>
    <cellStyle name="Normal 5 31 2 2 2" xfId="45938" xr:uid="{00000000-0005-0000-0000-00006DB30000}"/>
    <cellStyle name="Normal 5 31 2 2 3" xfId="45939" xr:uid="{00000000-0005-0000-0000-00006EB30000}"/>
    <cellStyle name="Normal 5 31 2 2 4" xfId="45940" xr:uid="{00000000-0005-0000-0000-00006FB30000}"/>
    <cellStyle name="Normal 5 31 2 2 5" xfId="45941" xr:uid="{00000000-0005-0000-0000-000070B30000}"/>
    <cellStyle name="Normal 5 31 2 2 6" xfId="45942" xr:uid="{00000000-0005-0000-0000-000071B30000}"/>
    <cellStyle name="Normal 5 31 2 2 7" xfId="45943" xr:uid="{00000000-0005-0000-0000-000072B30000}"/>
    <cellStyle name="Normal 5 31 2 2 8" xfId="45944" xr:uid="{00000000-0005-0000-0000-000073B30000}"/>
    <cellStyle name="Normal 5 31 2 3" xfId="45945" xr:uid="{00000000-0005-0000-0000-000074B30000}"/>
    <cellStyle name="Normal 5 31 2 3 2" xfId="45946" xr:uid="{00000000-0005-0000-0000-000075B30000}"/>
    <cellStyle name="Normal 5 31 2 3 3" xfId="45947" xr:uid="{00000000-0005-0000-0000-000076B30000}"/>
    <cellStyle name="Normal 5 31 2 3 4" xfId="45948" xr:uid="{00000000-0005-0000-0000-000077B30000}"/>
    <cellStyle name="Normal 5 31 2 3 5" xfId="45949" xr:uid="{00000000-0005-0000-0000-000078B30000}"/>
    <cellStyle name="Normal 5 31 2 3 6" xfId="45950" xr:uid="{00000000-0005-0000-0000-000079B30000}"/>
    <cellStyle name="Normal 5 31 2 3 7" xfId="45951" xr:uid="{00000000-0005-0000-0000-00007AB30000}"/>
    <cellStyle name="Normal 5 31 2 3 8" xfId="45952" xr:uid="{00000000-0005-0000-0000-00007BB30000}"/>
    <cellStyle name="Normal 5 31 2 4" xfId="45953" xr:uid="{00000000-0005-0000-0000-00007CB30000}"/>
    <cellStyle name="Normal 5 31 2 4 2" xfId="45954" xr:uid="{00000000-0005-0000-0000-00007DB30000}"/>
    <cellStyle name="Normal 5 31 2 4 3" xfId="45955" xr:uid="{00000000-0005-0000-0000-00007EB30000}"/>
    <cellStyle name="Normal 5 31 2 4 4" xfId="45956" xr:uid="{00000000-0005-0000-0000-00007FB30000}"/>
    <cellStyle name="Normal 5 31 2 4 5" xfId="45957" xr:uid="{00000000-0005-0000-0000-000080B30000}"/>
    <cellStyle name="Normal 5 31 2 4 6" xfId="45958" xr:uid="{00000000-0005-0000-0000-000081B30000}"/>
    <cellStyle name="Normal 5 31 2 4 7" xfId="45959" xr:uid="{00000000-0005-0000-0000-000082B30000}"/>
    <cellStyle name="Normal 5 31 2 4 8" xfId="45960" xr:uid="{00000000-0005-0000-0000-000083B30000}"/>
    <cellStyle name="Normal 5 31 2 5" xfId="45961" xr:uid="{00000000-0005-0000-0000-000084B30000}"/>
    <cellStyle name="Normal 5 31 2 5 2" xfId="45962" xr:uid="{00000000-0005-0000-0000-000085B30000}"/>
    <cellStyle name="Normal 5 31 2 5 3" xfId="45963" xr:uid="{00000000-0005-0000-0000-000086B30000}"/>
    <cellStyle name="Normal 5 31 2 5 4" xfId="45964" xr:uid="{00000000-0005-0000-0000-000087B30000}"/>
    <cellStyle name="Normal 5 31 2 5 5" xfId="45965" xr:uid="{00000000-0005-0000-0000-000088B30000}"/>
    <cellStyle name="Normal 5 31 2 5 6" xfId="45966" xr:uid="{00000000-0005-0000-0000-000089B30000}"/>
    <cellStyle name="Normal 5 31 2 5 7" xfId="45967" xr:uid="{00000000-0005-0000-0000-00008AB30000}"/>
    <cellStyle name="Normal 5 31 2 5 8" xfId="45968" xr:uid="{00000000-0005-0000-0000-00008BB30000}"/>
    <cellStyle name="Normal 5 31 2 6" xfId="45969" xr:uid="{00000000-0005-0000-0000-00008CB30000}"/>
    <cellStyle name="Normal 5 31 2 7" xfId="45970" xr:uid="{00000000-0005-0000-0000-00008DB30000}"/>
    <cellStyle name="Normal 5 31 2 8" xfId="45971" xr:uid="{00000000-0005-0000-0000-00008EB30000}"/>
    <cellStyle name="Normal 5 31 2 9" xfId="45972" xr:uid="{00000000-0005-0000-0000-00008FB30000}"/>
    <cellStyle name="Normal 5 31 20" xfId="45973" xr:uid="{00000000-0005-0000-0000-000090B30000}"/>
    <cellStyle name="Normal 5 31 21" xfId="45974" xr:uid="{00000000-0005-0000-0000-000091B30000}"/>
    <cellStyle name="Normal 5 31 22" xfId="45975" xr:uid="{00000000-0005-0000-0000-000092B30000}"/>
    <cellStyle name="Normal 5 31 23" xfId="45976" xr:uid="{00000000-0005-0000-0000-000093B30000}"/>
    <cellStyle name="Normal 5 31 24" xfId="45977" xr:uid="{00000000-0005-0000-0000-000094B30000}"/>
    <cellStyle name="Normal 5 31 3" xfId="45978" xr:uid="{00000000-0005-0000-0000-000095B30000}"/>
    <cellStyle name="Normal 5 31 3 10" xfId="45979" xr:uid="{00000000-0005-0000-0000-000096B30000}"/>
    <cellStyle name="Normal 5 31 3 11" xfId="45980" xr:uid="{00000000-0005-0000-0000-000097B30000}"/>
    <cellStyle name="Normal 5 31 3 12" xfId="45981" xr:uid="{00000000-0005-0000-0000-000098B30000}"/>
    <cellStyle name="Normal 5 31 3 2" xfId="45982" xr:uid="{00000000-0005-0000-0000-000099B30000}"/>
    <cellStyle name="Normal 5 31 3 2 2" xfId="45983" xr:uid="{00000000-0005-0000-0000-00009AB30000}"/>
    <cellStyle name="Normal 5 31 3 2 3" xfId="45984" xr:uid="{00000000-0005-0000-0000-00009BB30000}"/>
    <cellStyle name="Normal 5 31 3 2 4" xfId="45985" xr:uid="{00000000-0005-0000-0000-00009CB30000}"/>
    <cellStyle name="Normal 5 31 3 2 5" xfId="45986" xr:uid="{00000000-0005-0000-0000-00009DB30000}"/>
    <cellStyle name="Normal 5 31 3 2 6" xfId="45987" xr:uid="{00000000-0005-0000-0000-00009EB30000}"/>
    <cellStyle name="Normal 5 31 3 2 7" xfId="45988" xr:uid="{00000000-0005-0000-0000-00009FB30000}"/>
    <cellStyle name="Normal 5 31 3 2 8" xfId="45989" xr:uid="{00000000-0005-0000-0000-0000A0B30000}"/>
    <cellStyle name="Normal 5 31 3 3" xfId="45990" xr:uid="{00000000-0005-0000-0000-0000A1B30000}"/>
    <cellStyle name="Normal 5 31 3 3 2" xfId="45991" xr:uid="{00000000-0005-0000-0000-0000A2B30000}"/>
    <cellStyle name="Normal 5 31 3 3 3" xfId="45992" xr:uid="{00000000-0005-0000-0000-0000A3B30000}"/>
    <cellStyle name="Normal 5 31 3 3 4" xfId="45993" xr:uid="{00000000-0005-0000-0000-0000A4B30000}"/>
    <cellStyle name="Normal 5 31 3 3 5" xfId="45994" xr:uid="{00000000-0005-0000-0000-0000A5B30000}"/>
    <cellStyle name="Normal 5 31 3 3 6" xfId="45995" xr:uid="{00000000-0005-0000-0000-0000A6B30000}"/>
    <cellStyle name="Normal 5 31 3 3 7" xfId="45996" xr:uid="{00000000-0005-0000-0000-0000A7B30000}"/>
    <cellStyle name="Normal 5 31 3 3 8" xfId="45997" xr:uid="{00000000-0005-0000-0000-0000A8B30000}"/>
    <cellStyle name="Normal 5 31 3 4" xfId="45998" xr:uid="{00000000-0005-0000-0000-0000A9B30000}"/>
    <cellStyle name="Normal 5 31 3 4 2" xfId="45999" xr:uid="{00000000-0005-0000-0000-0000AAB30000}"/>
    <cellStyle name="Normal 5 31 3 4 3" xfId="46000" xr:uid="{00000000-0005-0000-0000-0000ABB30000}"/>
    <cellStyle name="Normal 5 31 3 4 4" xfId="46001" xr:uid="{00000000-0005-0000-0000-0000ACB30000}"/>
    <cellStyle name="Normal 5 31 3 4 5" xfId="46002" xr:uid="{00000000-0005-0000-0000-0000ADB30000}"/>
    <cellStyle name="Normal 5 31 3 4 6" xfId="46003" xr:uid="{00000000-0005-0000-0000-0000AEB30000}"/>
    <cellStyle name="Normal 5 31 3 4 7" xfId="46004" xr:uid="{00000000-0005-0000-0000-0000AFB30000}"/>
    <cellStyle name="Normal 5 31 3 4 8" xfId="46005" xr:uid="{00000000-0005-0000-0000-0000B0B30000}"/>
    <cellStyle name="Normal 5 31 3 5" xfId="46006" xr:uid="{00000000-0005-0000-0000-0000B1B30000}"/>
    <cellStyle name="Normal 5 31 3 5 2" xfId="46007" xr:uid="{00000000-0005-0000-0000-0000B2B30000}"/>
    <cellStyle name="Normal 5 31 3 5 3" xfId="46008" xr:uid="{00000000-0005-0000-0000-0000B3B30000}"/>
    <cellStyle name="Normal 5 31 3 5 4" xfId="46009" xr:uid="{00000000-0005-0000-0000-0000B4B30000}"/>
    <cellStyle name="Normal 5 31 3 5 5" xfId="46010" xr:uid="{00000000-0005-0000-0000-0000B5B30000}"/>
    <cellStyle name="Normal 5 31 3 5 6" xfId="46011" xr:uid="{00000000-0005-0000-0000-0000B6B30000}"/>
    <cellStyle name="Normal 5 31 3 5 7" xfId="46012" xr:uid="{00000000-0005-0000-0000-0000B7B30000}"/>
    <cellStyle name="Normal 5 31 3 5 8" xfId="46013" xr:uid="{00000000-0005-0000-0000-0000B8B30000}"/>
    <cellStyle name="Normal 5 31 3 6" xfId="46014" xr:uid="{00000000-0005-0000-0000-0000B9B30000}"/>
    <cellStyle name="Normal 5 31 3 7" xfId="46015" xr:uid="{00000000-0005-0000-0000-0000BAB30000}"/>
    <cellStyle name="Normal 5 31 3 8" xfId="46016" xr:uid="{00000000-0005-0000-0000-0000BBB30000}"/>
    <cellStyle name="Normal 5 31 3 9" xfId="46017" xr:uid="{00000000-0005-0000-0000-0000BCB30000}"/>
    <cellStyle name="Normal 5 31 4" xfId="46018" xr:uid="{00000000-0005-0000-0000-0000BDB30000}"/>
    <cellStyle name="Normal 5 31 4 10" xfId="46019" xr:uid="{00000000-0005-0000-0000-0000BEB30000}"/>
    <cellStyle name="Normal 5 31 4 11" xfId="46020" xr:uid="{00000000-0005-0000-0000-0000BFB30000}"/>
    <cellStyle name="Normal 5 31 4 12" xfId="46021" xr:uid="{00000000-0005-0000-0000-0000C0B30000}"/>
    <cellStyle name="Normal 5 31 4 2" xfId="46022" xr:uid="{00000000-0005-0000-0000-0000C1B30000}"/>
    <cellStyle name="Normal 5 31 4 2 2" xfId="46023" xr:uid="{00000000-0005-0000-0000-0000C2B30000}"/>
    <cellStyle name="Normal 5 31 4 2 3" xfId="46024" xr:uid="{00000000-0005-0000-0000-0000C3B30000}"/>
    <cellStyle name="Normal 5 31 4 2 4" xfId="46025" xr:uid="{00000000-0005-0000-0000-0000C4B30000}"/>
    <cellStyle name="Normal 5 31 4 2 5" xfId="46026" xr:uid="{00000000-0005-0000-0000-0000C5B30000}"/>
    <cellStyle name="Normal 5 31 4 2 6" xfId="46027" xr:uid="{00000000-0005-0000-0000-0000C6B30000}"/>
    <cellStyle name="Normal 5 31 4 2 7" xfId="46028" xr:uid="{00000000-0005-0000-0000-0000C7B30000}"/>
    <cellStyle name="Normal 5 31 4 2 8" xfId="46029" xr:uid="{00000000-0005-0000-0000-0000C8B30000}"/>
    <cellStyle name="Normal 5 31 4 3" xfId="46030" xr:uid="{00000000-0005-0000-0000-0000C9B30000}"/>
    <cellStyle name="Normal 5 31 4 3 2" xfId="46031" xr:uid="{00000000-0005-0000-0000-0000CAB30000}"/>
    <cellStyle name="Normal 5 31 4 3 3" xfId="46032" xr:uid="{00000000-0005-0000-0000-0000CBB30000}"/>
    <cellStyle name="Normal 5 31 4 3 4" xfId="46033" xr:uid="{00000000-0005-0000-0000-0000CCB30000}"/>
    <cellStyle name="Normal 5 31 4 3 5" xfId="46034" xr:uid="{00000000-0005-0000-0000-0000CDB30000}"/>
    <cellStyle name="Normal 5 31 4 3 6" xfId="46035" xr:uid="{00000000-0005-0000-0000-0000CEB30000}"/>
    <cellStyle name="Normal 5 31 4 3 7" xfId="46036" xr:uid="{00000000-0005-0000-0000-0000CFB30000}"/>
    <cellStyle name="Normal 5 31 4 3 8" xfId="46037" xr:uid="{00000000-0005-0000-0000-0000D0B30000}"/>
    <cellStyle name="Normal 5 31 4 4" xfId="46038" xr:uid="{00000000-0005-0000-0000-0000D1B30000}"/>
    <cellStyle name="Normal 5 31 4 4 2" xfId="46039" xr:uid="{00000000-0005-0000-0000-0000D2B30000}"/>
    <cellStyle name="Normal 5 31 4 4 3" xfId="46040" xr:uid="{00000000-0005-0000-0000-0000D3B30000}"/>
    <cellStyle name="Normal 5 31 4 4 4" xfId="46041" xr:uid="{00000000-0005-0000-0000-0000D4B30000}"/>
    <cellStyle name="Normal 5 31 4 4 5" xfId="46042" xr:uid="{00000000-0005-0000-0000-0000D5B30000}"/>
    <cellStyle name="Normal 5 31 4 4 6" xfId="46043" xr:uid="{00000000-0005-0000-0000-0000D6B30000}"/>
    <cellStyle name="Normal 5 31 4 4 7" xfId="46044" xr:uid="{00000000-0005-0000-0000-0000D7B30000}"/>
    <cellStyle name="Normal 5 31 4 4 8" xfId="46045" xr:uid="{00000000-0005-0000-0000-0000D8B30000}"/>
    <cellStyle name="Normal 5 31 4 5" xfId="46046" xr:uid="{00000000-0005-0000-0000-0000D9B30000}"/>
    <cellStyle name="Normal 5 31 4 5 2" xfId="46047" xr:uid="{00000000-0005-0000-0000-0000DAB30000}"/>
    <cellStyle name="Normal 5 31 4 5 3" xfId="46048" xr:uid="{00000000-0005-0000-0000-0000DBB30000}"/>
    <cellStyle name="Normal 5 31 4 5 4" xfId="46049" xr:uid="{00000000-0005-0000-0000-0000DCB30000}"/>
    <cellStyle name="Normal 5 31 4 5 5" xfId="46050" xr:uid="{00000000-0005-0000-0000-0000DDB30000}"/>
    <cellStyle name="Normal 5 31 4 5 6" xfId="46051" xr:uid="{00000000-0005-0000-0000-0000DEB30000}"/>
    <cellStyle name="Normal 5 31 4 5 7" xfId="46052" xr:uid="{00000000-0005-0000-0000-0000DFB30000}"/>
    <cellStyle name="Normal 5 31 4 5 8" xfId="46053" xr:uid="{00000000-0005-0000-0000-0000E0B30000}"/>
    <cellStyle name="Normal 5 31 4 6" xfId="46054" xr:uid="{00000000-0005-0000-0000-0000E1B30000}"/>
    <cellStyle name="Normal 5 31 4 7" xfId="46055" xr:uid="{00000000-0005-0000-0000-0000E2B30000}"/>
    <cellStyle name="Normal 5 31 4 8" xfId="46056" xr:uid="{00000000-0005-0000-0000-0000E3B30000}"/>
    <cellStyle name="Normal 5 31 4 9" xfId="46057" xr:uid="{00000000-0005-0000-0000-0000E4B30000}"/>
    <cellStyle name="Normal 5 31 5" xfId="46058" xr:uid="{00000000-0005-0000-0000-0000E5B30000}"/>
    <cellStyle name="Normal 5 31 5 10" xfId="46059" xr:uid="{00000000-0005-0000-0000-0000E6B30000}"/>
    <cellStyle name="Normal 5 31 5 11" xfId="46060" xr:uid="{00000000-0005-0000-0000-0000E7B30000}"/>
    <cellStyle name="Normal 5 31 5 12" xfId="46061" xr:uid="{00000000-0005-0000-0000-0000E8B30000}"/>
    <cellStyle name="Normal 5 31 5 2" xfId="46062" xr:uid="{00000000-0005-0000-0000-0000E9B30000}"/>
    <cellStyle name="Normal 5 31 5 2 2" xfId="46063" xr:uid="{00000000-0005-0000-0000-0000EAB30000}"/>
    <cellStyle name="Normal 5 31 5 2 3" xfId="46064" xr:uid="{00000000-0005-0000-0000-0000EBB30000}"/>
    <cellStyle name="Normal 5 31 5 2 4" xfId="46065" xr:uid="{00000000-0005-0000-0000-0000ECB30000}"/>
    <cellStyle name="Normal 5 31 5 2 5" xfId="46066" xr:uid="{00000000-0005-0000-0000-0000EDB30000}"/>
    <cellStyle name="Normal 5 31 5 2 6" xfId="46067" xr:uid="{00000000-0005-0000-0000-0000EEB30000}"/>
    <cellStyle name="Normal 5 31 5 2 7" xfId="46068" xr:uid="{00000000-0005-0000-0000-0000EFB30000}"/>
    <cellStyle name="Normal 5 31 5 2 8" xfId="46069" xr:uid="{00000000-0005-0000-0000-0000F0B30000}"/>
    <cellStyle name="Normal 5 31 5 3" xfId="46070" xr:uid="{00000000-0005-0000-0000-0000F1B30000}"/>
    <cellStyle name="Normal 5 31 5 3 2" xfId="46071" xr:uid="{00000000-0005-0000-0000-0000F2B30000}"/>
    <cellStyle name="Normal 5 31 5 3 3" xfId="46072" xr:uid="{00000000-0005-0000-0000-0000F3B30000}"/>
    <cellStyle name="Normal 5 31 5 3 4" xfId="46073" xr:uid="{00000000-0005-0000-0000-0000F4B30000}"/>
    <cellStyle name="Normal 5 31 5 3 5" xfId="46074" xr:uid="{00000000-0005-0000-0000-0000F5B30000}"/>
    <cellStyle name="Normal 5 31 5 3 6" xfId="46075" xr:uid="{00000000-0005-0000-0000-0000F6B30000}"/>
    <cellStyle name="Normal 5 31 5 3 7" xfId="46076" xr:uid="{00000000-0005-0000-0000-0000F7B30000}"/>
    <cellStyle name="Normal 5 31 5 3 8" xfId="46077" xr:uid="{00000000-0005-0000-0000-0000F8B30000}"/>
    <cellStyle name="Normal 5 31 5 4" xfId="46078" xr:uid="{00000000-0005-0000-0000-0000F9B30000}"/>
    <cellStyle name="Normal 5 31 5 4 2" xfId="46079" xr:uid="{00000000-0005-0000-0000-0000FAB30000}"/>
    <cellStyle name="Normal 5 31 5 4 3" xfId="46080" xr:uid="{00000000-0005-0000-0000-0000FBB30000}"/>
    <cellStyle name="Normal 5 31 5 4 4" xfId="46081" xr:uid="{00000000-0005-0000-0000-0000FCB30000}"/>
    <cellStyle name="Normal 5 31 5 4 5" xfId="46082" xr:uid="{00000000-0005-0000-0000-0000FDB30000}"/>
    <cellStyle name="Normal 5 31 5 4 6" xfId="46083" xr:uid="{00000000-0005-0000-0000-0000FEB30000}"/>
    <cellStyle name="Normal 5 31 5 4 7" xfId="46084" xr:uid="{00000000-0005-0000-0000-0000FFB30000}"/>
    <cellStyle name="Normal 5 31 5 4 8" xfId="46085" xr:uid="{00000000-0005-0000-0000-000000B40000}"/>
    <cellStyle name="Normal 5 31 5 5" xfId="46086" xr:uid="{00000000-0005-0000-0000-000001B40000}"/>
    <cellStyle name="Normal 5 31 5 5 2" xfId="46087" xr:uid="{00000000-0005-0000-0000-000002B40000}"/>
    <cellStyle name="Normal 5 31 5 5 3" xfId="46088" xr:uid="{00000000-0005-0000-0000-000003B40000}"/>
    <cellStyle name="Normal 5 31 5 5 4" xfId="46089" xr:uid="{00000000-0005-0000-0000-000004B40000}"/>
    <cellStyle name="Normal 5 31 5 5 5" xfId="46090" xr:uid="{00000000-0005-0000-0000-000005B40000}"/>
    <cellStyle name="Normal 5 31 5 5 6" xfId="46091" xr:uid="{00000000-0005-0000-0000-000006B40000}"/>
    <cellStyle name="Normal 5 31 5 5 7" xfId="46092" xr:uid="{00000000-0005-0000-0000-000007B40000}"/>
    <cellStyle name="Normal 5 31 5 5 8" xfId="46093" xr:uid="{00000000-0005-0000-0000-000008B40000}"/>
    <cellStyle name="Normal 5 31 5 6" xfId="46094" xr:uid="{00000000-0005-0000-0000-000009B40000}"/>
    <cellStyle name="Normal 5 31 5 7" xfId="46095" xr:uid="{00000000-0005-0000-0000-00000AB40000}"/>
    <cellStyle name="Normal 5 31 5 8" xfId="46096" xr:uid="{00000000-0005-0000-0000-00000BB40000}"/>
    <cellStyle name="Normal 5 31 5 9" xfId="46097" xr:uid="{00000000-0005-0000-0000-00000CB40000}"/>
    <cellStyle name="Normal 5 31 6" xfId="46098" xr:uid="{00000000-0005-0000-0000-00000DB40000}"/>
    <cellStyle name="Normal 5 31 6 10" xfId="46099" xr:uid="{00000000-0005-0000-0000-00000EB40000}"/>
    <cellStyle name="Normal 5 31 6 11" xfId="46100" xr:uid="{00000000-0005-0000-0000-00000FB40000}"/>
    <cellStyle name="Normal 5 31 6 12" xfId="46101" xr:uid="{00000000-0005-0000-0000-000010B40000}"/>
    <cellStyle name="Normal 5 31 6 2" xfId="46102" xr:uid="{00000000-0005-0000-0000-000011B40000}"/>
    <cellStyle name="Normal 5 31 6 2 2" xfId="46103" xr:uid="{00000000-0005-0000-0000-000012B40000}"/>
    <cellStyle name="Normal 5 31 6 2 3" xfId="46104" xr:uid="{00000000-0005-0000-0000-000013B40000}"/>
    <cellStyle name="Normal 5 31 6 2 4" xfId="46105" xr:uid="{00000000-0005-0000-0000-000014B40000}"/>
    <cellStyle name="Normal 5 31 6 2 5" xfId="46106" xr:uid="{00000000-0005-0000-0000-000015B40000}"/>
    <cellStyle name="Normal 5 31 6 2 6" xfId="46107" xr:uid="{00000000-0005-0000-0000-000016B40000}"/>
    <cellStyle name="Normal 5 31 6 2 7" xfId="46108" xr:uid="{00000000-0005-0000-0000-000017B40000}"/>
    <cellStyle name="Normal 5 31 6 2 8" xfId="46109" xr:uid="{00000000-0005-0000-0000-000018B40000}"/>
    <cellStyle name="Normal 5 31 6 3" xfId="46110" xr:uid="{00000000-0005-0000-0000-000019B40000}"/>
    <cellStyle name="Normal 5 31 6 3 2" xfId="46111" xr:uid="{00000000-0005-0000-0000-00001AB40000}"/>
    <cellStyle name="Normal 5 31 6 3 3" xfId="46112" xr:uid="{00000000-0005-0000-0000-00001BB40000}"/>
    <cellStyle name="Normal 5 31 6 3 4" xfId="46113" xr:uid="{00000000-0005-0000-0000-00001CB40000}"/>
    <cellStyle name="Normal 5 31 6 3 5" xfId="46114" xr:uid="{00000000-0005-0000-0000-00001DB40000}"/>
    <cellStyle name="Normal 5 31 6 3 6" xfId="46115" xr:uid="{00000000-0005-0000-0000-00001EB40000}"/>
    <cellStyle name="Normal 5 31 6 3 7" xfId="46116" xr:uid="{00000000-0005-0000-0000-00001FB40000}"/>
    <cellStyle name="Normal 5 31 6 3 8" xfId="46117" xr:uid="{00000000-0005-0000-0000-000020B40000}"/>
    <cellStyle name="Normal 5 31 6 4" xfId="46118" xr:uid="{00000000-0005-0000-0000-000021B40000}"/>
    <cellStyle name="Normal 5 31 6 4 2" xfId="46119" xr:uid="{00000000-0005-0000-0000-000022B40000}"/>
    <cellStyle name="Normal 5 31 6 4 3" xfId="46120" xr:uid="{00000000-0005-0000-0000-000023B40000}"/>
    <cellStyle name="Normal 5 31 6 4 4" xfId="46121" xr:uid="{00000000-0005-0000-0000-000024B40000}"/>
    <cellStyle name="Normal 5 31 6 4 5" xfId="46122" xr:uid="{00000000-0005-0000-0000-000025B40000}"/>
    <cellStyle name="Normal 5 31 6 4 6" xfId="46123" xr:uid="{00000000-0005-0000-0000-000026B40000}"/>
    <cellStyle name="Normal 5 31 6 4 7" xfId="46124" xr:uid="{00000000-0005-0000-0000-000027B40000}"/>
    <cellStyle name="Normal 5 31 6 4 8" xfId="46125" xr:uid="{00000000-0005-0000-0000-000028B40000}"/>
    <cellStyle name="Normal 5 31 6 5" xfId="46126" xr:uid="{00000000-0005-0000-0000-000029B40000}"/>
    <cellStyle name="Normal 5 31 6 5 2" xfId="46127" xr:uid="{00000000-0005-0000-0000-00002AB40000}"/>
    <cellStyle name="Normal 5 31 6 5 3" xfId="46128" xr:uid="{00000000-0005-0000-0000-00002BB40000}"/>
    <cellStyle name="Normal 5 31 6 5 4" xfId="46129" xr:uid="{00000000-0005-0000-0000-00002CB40000}"/>
    <cellStyle name="Normal 5 31 6 5 5" xfId="46130" xr:uid="{00000000-0005-0000-0000-00002DB40000}"/>
    <cellStyle name="Normal 5 31 6 5 6" xfId="46131" xr:uid="{00000000-0005-0000-0000-00002EB40000}"/>
    <cellStyle name="Normal 5 31 6 5 7" xfId="46132" xr:uid="{00000000-0005-0000-0000-00002FB40000}"/>
    <cellStyle name="Normal 5 31 6 5 8" xfId="46133" xr:uid="{00000000-0005-0000-0000-000030B40000}"/>
    <cellStyle name="Normal 5 31 6 6" xfId="46134" xr:uid="{00000000-0005-0000-0000-000031B40000}"/>
    <cellStyle name="Normal 5 31 6 7" xfId="46135" xr:uid="{00000000-0005-0000-0000-000032B40000}"/>
    <cellStyle name="Normal 5 31 6 8" xfId="46136" xr:uid="{00000000-0005-0000-0000-000033B40000}"/>
    <cellStyle name="Normal 5 31 6 9" xfId="46137" xr:uid="{00000000-0005-0000-0000-000034B40000}"/>
    <cellStyle name="Normal 5 31 7" xfId="46138" xr:uid="{00000000-0005-0000-0000-000035B40000}"/>
    <cellStyle name="Normal 5 31 7 10" xfId="46139" xr:uid="{00000000-0005-0000-0000-000036B40000}"/>
    <cellStyle name="Normal 5 31 7 11" xfId="46140" xr:uid="{00000000-0005-0000-0000-000037B40000}"/>
    <cellStyle name="Normal 5 31 7 12" xfId="46141" xr:uid="{00000000-0005-0000-0000-000038B40000}"/>
    <cellStyle name="Normal 5 31 7 2" xfId="46142" xr:uid="{00000000-0005-0000-0000-000039B40000}"/>
    <cellStyle name="Normal 5 31 7 2 2" xfId="46143" xr:uid="{00000000-0005-0000-0000-00003AB40000}"/>
    <cellStyle name="Normal 5 31 7 2 3" xfId="46144" xr:uid="{00000000-0005-0000-0000-00003BB40000}"/>
    <cellStyle name="Normal 5 31 7 2 4" xfId="46145" xr:uid="{00000000-0005-0000-0000-00003CB40000}"/>
    <cellStyle name="Normal 5 31 7 2 5" xfId="46146" xr:uid="{00000000-0005-0000-0000-00003DB40000}"/>
    <cellStyle name="Normal 5 31 7 2 6" xfId="46147" xr:uid="{00000000-0005-0000-0000-00003EB40000}"/>
    <cellStyle name="Normal 5 31 7 2 7" xfId="46148" xr:uid="{00000000-0005-0000-0000-00003FB40000}"/>
    <cellStyle name="Normal 5 31 7 2 8" xfId="46149" xr:uid="{00000000-0005-0000-0000-000040B40000}"/>
    <cellStyle name="Normal 5 31 7 3" xfId="46150" xr:uid="{00000000-0005-0000-0000-000041B40000}"/>
    <cellStyle name="Normal 5 31 7 3 2" xfId="46151" xr:uid="{00000000-0005-0000-0000-000042B40000}"/>
    <cellStyle name="Normal 5 31 7 3 3" xfId="46152" xr:uid="{00000000-0005-0000-0000-000043B40000}"/>
    <cellStyle name="Normal 5 31 7 3 4" xfId="46153" xr:uid="{00000000-0005-0000-0000-000044B40000}"/>
    <cellStyle name="Normal 5 31 7 3 5" xfId="46154" xr:uid="{00000000-0005-0000-0000-000045B40000}"/>
    <cellStyle name="Normal 5 31 7 3 6" xfId="46155" xr:uid="{00000000-0005-0000-0000-000046B40000}"/>
    <cellStyle name="Normal 5 31 7 3 7" xfId="46156" xr:uid="{00000000-0005-0000-0000-000047B40000}"/>
    <cellStyle name="Normal 5 31 7 3 8" xfId="46157" xr:uid="{00000000-0005-0000-0000-000048B40000}"/>
    <cellStyle name="Normal 5 31 7 4" xfId="46158" xr:uid="{00000000-0005-0000-0000-000049B40000}"/>
    <cellStyle name="Normal 5 31 7 4 2" xfId="46159" xr:uid="{00000000-0005-0000-0000-00004AB40000}"/>
    <cellStyle name="Normal 5 31 7 4 3" xfId="46160" xr:uid="{00000000-0005-0000-0000-00004BB40000}"/>
    <cellStyle name="Normal 5 31 7 4 4" xfId="46161" xr:uid="{00000000-0005-0000-0000-00004CB40000}"/>
    <cellStyle name="Normal 5 31 7 4 5" xfId="46162" xr:uid="{00000000-0005-0000-0000-00004DB40000}"/>
    <cellStyle name="Normal 5 31 7 4 6" xfId="46163" xr:uid="{00000000-0005-0000-0000-00004EB40000}"/>
    <cellStyle name="Normal 5 31 7 4 7" xfId="46164" xr:uid="{00000000-0005-0000-0000-00004FB40000}"/>
    <cellStyle name="Normal 5 31 7 4 8" xfId="46165" xr:uid="{00000000-0005-0000-0000-000050B40000}"/>
    <cellStyle name="Normal 5 31 7 5" xfId="46166" xr:uid="{00000000-0005-0000-0000-000051B40000}"/>
    <cellStyle name="Normal 5 31 7 5 2" xfId="46167" xr:uid="{00000000-0005-0000-0000-000052B40000}"/>
    <cellStyle name="Normal 5 31 7 5 3" xfId="46168" xr:uid="{00000000-0005-0000-0000-000053B40000}"/>
    <cellStyle name="Normal 5 31 7 5 4" xfId="46169" xr:uid="{00000000-0005-0000-0000-000054B40000}"/>
    <cellStyle name="Normal 5 31 7 5 5" xfId="46170" xr:uid="{00000000-0005-0000-0000-000055B40000}"/>
    <cellStyle name="Normal 5 31 7 5 6" xfId="46171" xr:uid="{00000000-0005-0000-0000-000056B40000}"/>
    <cellStyle name="Normal 5 31 7 5 7" xfId="46172" xr:uid="{00000000-0005-0000-0000-000057B40000}"/>
    <cellStyle name="Normal 5 31 7 5 8" xfId="46173" xr:uid="{00000000-0005-0000-0000-000058B40000}"/>
    <cellStyle name="Normal 5 31 7 6" xfId="46174" xr:uid="{00000000-0005-0000-0000-000059B40000}"/>
    <cellStyle name="Normal 5 31 7 7" xfId="46175" xr:uid="{00000000-0005-0000-0000-00005AB40000}"/>
    <cellStyle name="Normal 5 31 7 8" xfId="46176" xr:uid="{00000000-0005-0000-0000-00005BB40000}"/>
    <cellStyle name="Normal 5 31 7 9" xfId="46177" xr:uid="{00000000-0005-0000-0000-00005CB40000}"/>
    <cellStyle name="Normal 5 31 8" xfId="46178" xr:uid="{00000000-0005-0000-0000-00005DB40000}"/>
    <cellStyle name="Normal 5 31 8 10" xfId="46179" xr:uid="{00000000-0005-0000-0000-00005EB40000}"/>
    <cellStyle name="Normal 5 31 8 11" xfId="46180" xr:uid="{00000000-0005-0000-0000-00005FB40000}"/>
    <cellStyle name="Normal 5 31 8 12" xfId="46181" xr:uid="{00000000-0005-0000-0000-000060B40000}"/>
    <cellStyle name="Normal 5 31 8 2" xfId="46182" xr:uid="{00000000-0005-0000-0000-000061B40000}"/>
    <cellStyle name="Normal 5 31 8 2 2" xfId="46183" xr:uid="{00000000-0005-0000-0000-000062B40000}"/>
    <cellStyle name="Normal 5 31 8 2 3" xfId="46184" xr:uid="{00000000-0005-0000-0000-000063B40000}"/>
    <cellStyle name="Normal 5 31 8 2 4" xfId="46185" xr:uid="{00000000-0005-0000-0000-000064B40000}"/>
    <cellStyle name="Normal 5 31 8 2 5" xfId="46186" xr:uid="{00000000-0005-0000-0000-000065B40000}"/>
    <cellStyle name="Normal 5 31 8 2 6" xfId="46187" xr:uid="{00000000-0005-0000-0000-000066B40000}"/>
    <cellStyle name="Normal 5 31 8 2 7" xfId="46188" xr:uid="{00000000-0005-0000-0000-000067B40000}"/>
    <cellStyle name="Normal 5 31 8 2 8" xfId="46189" xr:uid="{00000000-0005-0000-0000-000068B40000}"/>
    <cellStyle name="Normal 5 31 8 3" xfId="46190" xr:uid="{00000000-0005-0000-0000-000069B40000}"/>
    <cellStyle name="Normal 5 31 8 3 2" xfId="46191" xr:uid="{00000000-0005-0000-0000-00006AB40000}"/>
    <cellStyle name="Normal 5 31 8 3 3" xfId="46192" xr:uid="{00000000-0005-0000-0000-00006BB40000}"/>
    <cellStyle name="Normal 5 31 8 3 4" xfId="46193" xr:uid="{00000000-0005-0000-0000-00006CB40000}"/>
    <cellStyle name="Normal 5 31 8 3 5" xfId="46194" xr:uid="{00000000-0005-0000-0000-00006DB40000}"/>
    <cellStyle name="Normal 5 31 8 3 6" xfId="46195" xr:uid="{00000000-0005-0000-0000-00006EB40000}"/>
    <cellStyle name="Normal 5 31 8 3 7" xfId="46196" xr:uid="{00000000-0005-0000-0000-00006FB40000}"/>
    <cellStyle name="Normal 5 31 8 3 8" xfId="46197" xr:uid="{00000000-0005-0000-0000-000070B40000}"/>
    <cellStyle name="Normal 5 31 8 4" xfId="46198" xr:uid="{00000000-0005-0000-0000-000071B40000}"/>
    <cellStyle name="Normal 5 31 8 4 2" xfId="46199" xr:uid="{00000000-0005-0000-0000-000072B40000}"/>
    <cellStyle name="Normal 5 31 8 4 3" xfId="46200" xr:uid="{00000000-0005-0000-0000-000073B40000}"/>
    <cellStyle name="Normal 5 31 8 4 4" xfId="46201" xr:uid="{00000000-0005-0000-0000-000074B40000}"/>
    <cellStyle name="Normal 5 31 8 4 5" xfId="46202" xr:uid="{00000000-0005-0000-0000-000075B40000}"/>
    <cellStyle name="Normal 5 31 8 4 6" xfId="46203" xr:uid="{00000000-0005-0000-0000-000076B40000}"/>
    <cellStyle name="Normal 5 31 8 4 7" xfId="46204" xr:uid="{00000000-0005-0000-0000-000077B40000}"/>
    <cellStyle name="Normal 5 31 8 4 8" xfId="46205" xr:uid="{00000000-0005-0000-0000-000078B40000}"/>
    <cellStyle name="Normal 5 31 8 5" xfId="46206" xr:uid="{00000000-0005-0000-0000-000079B40000}"/>
    <cellStyle name="Normal 5 31 8 5 2" xfId="46207" xr:uid="{00000000-0005-0000-0000-00007AB40000}"/>
    <cellStyle name="Normal 5 31 8 5 3" xfId="46208" xr:uid="{00000000-0005-0000-0000-00007BB40000}"/>
    <cellStyle name="Normal 5 31 8 5 4" xfId="46209" xr:uid="{00000000-0005-0000-0000-00007CB40000}"/>
    <cellStyle name="Normal 5 31 8 5 5" xfId="46210" xr:uid="{00000000-0005-0000-0000-00007DB40000}"/>
    <cellStyle name="Normal 5 31 8 5 6" xfId="46211" xr:uid="{00000000-0005-0000-0000-00007EB40000}"/>
    <cellStyle name="Normal 5 31 8 5 7" xfId="46212" xr:uid="{00000000-0005-0000-0000-00007FB40000}"/>
    <cellStyle name="Normal 5 31 8 5 8" xfId="46213" xr:uid="{00000000-0005-0000-0000-000080B40000}"/>
    <cellStyle name="Normal 5 31 8 6" xfId="46214" xr:uid="{00000000-0005-0000-0000-000081B40000}"/>
    <cellStyle name="Normal 5 31 8 7" xfId="46215" xr:uid="{00000000-0005-0000-0000-000082B40000}"/>
    <cellStyle name="Normal 5 31 8 8" xfId="46216" xr:uid="{00000000-0005-0000-0000-000083B40000}"/>
    <cellStyle name="Normal 5 31 8 9" xfId="46217" xr:uid="{00000000-0005-0000-0000-000084B40000}"/>
    <cellStyle name="Normal 5 31 9" xfId="46218" xr:uid="{00000000-0005-0000-0000-000085B40000}"/>
    <cellStyle name="Normal 5 31 9 10" xfId="46219" xr:uid="{00000000-0005-0000-0000-000086B40000}"/>
    <cellStyle name="Normal 5 31 9 11" xfId="46220" xr:uid="{00000000-0005-0000-0000-000087B40000}"/>
    <cellStyle name="Normal 5 31 9 12" xfId="46221" xr:uid="{00000000-0005-0000-0000-000088B40000}"/>
    <cellStyle name="Normal 5 31 9 2" xfId="46222" xr:uid="{00000000-0005-0000-0000-000089B40000}"/>
    <cellStyle name="Normal 5 31 9 2 2" xfId="46223" xr:uid="{00000000-0005-0000-0000-00008AB40000}"/>
    <cellStyle name="Normal 5 31 9 2 3" xfId="46224" xr:uid="{00000000-0005-0000-0000-00008BB40000}"/>
    <cellStyle name="Normal 5 31 9 2 4" xfId="46225" xr:uid="{00000000-0005-0000-0000-00008CB40000}"/>
    <cellStyle name="Normal 5 31 9 2 5" xfId="46226" xr:uid="{00000000-0005-0000-0000-00008DB40000}"/>
    <cellStyle name="Normal 5 31 9 2 6" xfId="46227" xr:uid="{00000000-0005-0000-0000-00008EB40000}"/>
    <cellStyle name="Normal 5 31 9 2 7" xfId="46228" xr:uid="{00000000-0005-0000-0000-00008FB40000}"/>
    <cellStyle name="Normal 5 31 9 2 8" xfId="46229" xr:uid="{00000000-0005-0000-0000-000090B40000}"/>
    <cellStyle name="Normal 5 31 9 3" xfId="46230" xr:uid="{00000000-0005-0000-0000-000091B40000}"/>
    <cellStyle name="Normal 5 31 9 3 2" xfId="46231" xr:uid="{00000000-0005-0000-0000-000092B40000}"/>
    <cellStyle name="Normal 5 31 9 3 3" xfId="46232" xr:uid="{00000000-0005-0000-0000-000093B40000}"/>
    <cellStyle name="Normal 5 31 9 3 4" xfId="46233" xr:uid="{00000000-0005-0000-0000-000094B40000}"/>
    <cellStyle name="Normal 5 31 9 3 5" xfId="46234" xr:uid="{00000000-0005-0000-0000-000095B40000}"/>
    <cellStyle name="Normal 5 31 9 3 6" xfId="46235" xr:uid="{00000000-0005-0000-0000-000096B40000}"/>
    <cellStyle name="Normal 5 31 9 3 7" xfId="46236" xr:uid="{00000000-0005-0000-0000-000097B40000}"/>
    <cellStyle name="Normal 5 31 9 3 8" xfId="46237" xr:uid="{00000000-0005-0000-0000-000098B40000}"/>
    <cellStyle name="Normal 5 31 9 4" xfId="46238" xr:uid="{00000000-0005-0000-0000-000099B40000}"/>
    <cellStyle name="Normal 5 31 9 4 2" xfId="46239" xr:uid="{00000000-0005-0000-0000-00009AB40000}"/>
    <cellStyle name="Normal 5 31 9 4 3" xfId="46240" xr:uid="{00000000-0005-0000-0000-00009BB40000}"/>
    <cellStyle name="Normal 5 31 9 4 4" xfId="46241" xr:uid="{00000000-0005-0000-0000-00009CB40000}"/>
    <cellStyle name="Normal 5 31 9 4 5" xfId="46242" xr:uid="{00000000-0005-0000-0000-00009DB40000}"/>
    <cellStyle name="Normal 5 31 9 4 6" xfId="46243" xr:uid="{00000000-0005-0000-0000-00009EB40000}"/>
    <cellStyle name="Normal 5 31 9 4 7" xfId="46244" xr:uid="{00000000-0005-0000-0000-00009FB40000}"/>
    <cellStyle name="Normal 5 31 9 4 8" xfId="46245" xr:uid="{00000000-0005-0000-0000-0000A0B40000}"/>
    <cellStyle name="Normal 5 31 9 5" xfId="46246" xr:uid="{00000000-0005-0000-0000-0000A1B40000}"/>
    <cellStyle name="Normal 5 31 9 5 2" xfId="46247" xr:uid="{00000000-0005-0000-0000-0000A2B40000}"/>
    <cellStyle name="Normal 5 31 9 5 3" xfId="46248" xr:uid="{00000000-0005-0000-0000-0000A3B40000}"/>
    <cellStyle name="Normal 5 31 9 5 4" xfId="46249" xr:uid="{00000000-0005-0000-0000-0000A4B40000}"/>
    <cellStyle name="Normal 5 31 9 5 5" xfId="46250" xr:uid="{00000000-0005-0000-0000-0000A5B40000}"/>
    <cellStyle name="Normal 5 31 9 5 6" xfId="46251" xr:uid="{00000000-0005-0000-0000-0000A6B40000}"/>
    <cellStyle name="Normal 5 31 9 5 7" xfId="46252" xr:uid="{00000000-0005-0000-0000-0000A7B40000}"/>
    <cellStyle name="Normal 5 31 9 5 8" xfId="46253" xr:uid="{00000000-0005-0000-0000-0000A8B40000}"/>
    <cellStyle name="Normal 5 31 9 6" xfId="46254" xr:uid="{00000000-0005-0000-0000-0000A9B40000}"/>
    <cellStyle name="Normal 5 31 9 7" xfId="46255" xr:uid="{00000000-0005-0000-0000-0000AAB40000}"/>
    <cellStyle name="Normal 5 31 9 8" xfId="46256" xr:uid="{00000000-0005-0000-0000-0000ABB40000}"/>
    <cellStyle name="Normal 5 31 9 9" xfId="46257" xr:uid="{00000000-0005-0000-0000-0000ACB40000}"/>
    <cellStyle name="Normal 5 32" xfId="46258" xr:uid="{00000000-0005-0000-0000-0000ADB40000}"/>
    <cellStyle name="Normal 5 32 10" xfId="46259" xr:uid="{00000000-0005-0000-0000-0000AEB40000}"/>
    <cellStyle name="Normal 5 32 11" xfId="46260" xr:uid="{00000000-0005-0000-0000-0000AFB40000}"/>
    <cellStyle name="Normal 5 32 12" xfId="46261" xr:uid="{00000000-0005-0000-0000-0000B0B40000}"/>
    <cellStyle name="Normal 5 32 2" xfId="46262" xr:uid="{00000000-0005-0000-0000-0000B1B40000}"/>
    <cellStyle name="Normal 5 32 2 2" xfId="46263" xr:uid="{00000000-0005-0000-0000-0000B2B40000}"/>
    <cellStyle name="Normal 5 32 2 3" xfId="46264" xr:uid="{00000000-0005-0000-0000-0000B3B40000}"/>
    <cellStyle name="Normal 5 32 2 4" xfId="46265" xr:uid="{00000000-0005-0000-0000-0000B4B40000}"/>
    <cellStyle name="Normal 5 32 2 5" xfId="46266" xr:uid="{00000000-0005-0000-0000-0000B5B40000}"/>
    <cellStyle name="Normal 5 32 2 6" xfId="46267" xr:uid="{00000000-0005-0000-0000-0000B6B40000}"/>
    <cellStyle name="Normal 5 32 2 7" xfId="46268" xr:uid="{00000000-0005-0000-0000-0000B7B40000}"/>
    <cellStyle name="Normal 5 32 2 8" xfId="46269" xr:uid="{00000000-0005-0000-0000-0000B8B40000}"/>
    <cellStyle name="Normal 5 32 3" xfId="46270" xr:uid="{00000000-0005-0000-0000-0000B9B40000}"/>
    <cellStyle name="Normal 5 32 3 2" xfId="46271" xr:uid="{00000000-0005-0000-0000-0000BAB40000}"/>
    <cellStyle name="Normal 5 32 3 3" xfId="46272" xr:uid="{00000000-0005-0000-0000-0000BBB40000}"/>
    <cellStyle name="Normal 5 32 3 4" xfId="46273" xr:uid="{00000000-0005-0000-0000-0000BCB40000}"/>
    <cellStyle name="Normal 5 32 3 5" xfId="46274" xr:uid="{00000000-0005-0000-0000-0000BDB40000}"/>
    <cellStyle name="Normal 5 32 3 6" xfId="46275" xr:uid="{00000000-0005-0000-0000-0000BEB40000}"/>
    <cellStyle name="Normal 5 32 3 7" xfId="46276" xr:uid="{00000000-0005-0000-0000-0000BFB40000}"/>
    <cellStyle name="Normal 5 32 3 8" xfId="46277" xr:uid="{00000000-0005-0000-0000-0000C0B40000}"/>
    <cellStyle name="Normal 5 32 4" xfId="46278" xr:uid="{00000000-0005-0000-0000-0000C1B40000}"/>
    <cellStyle name="Normal 5 32 4 2" xfId="46279" xr:uid="{00000000-0005-0000-0000-0000C2B40000}"/>
    <cellStyle name="Normal 5 32 4 3" xfId="46280" xr:uid="{00000000-0005-0000-0000-0000C3B40000}"/>
    <cellStyle name="Normal 5 32 4 4" xfId="46281" xr:uid="{00000000-0005-0000-0000-0000C4B40000}"/>
    <cellStyle name="Normal 5 32 4 5" xfId="46282" xr:uid="{00000000-0005-0000-0000-0000C5B40000}"/>
    <cellStyle name="Normal 5 32 4 6" xfId="46283" xr:uid="{00000000-0005-0000-0000-0000C6B40000}"/>
    <cellStyle name="Normal 5 32 4 7" xfId="46284" xr:uid="{00000000-0005-0000-0000-0000C7B40000}"/>
    <cellStyle name="Normal 5 32 4 8" xfId="46285" xr:uid="{00000000-0005-0000-0000-0000C8B40000}"/>
    <cellStyle name="Normal 5 32 5" xfId="46286" xr:uid="{00000000-0005-0000-0000-0000C9B40000}"/>
    <cellStyle name="Normal 5 32 5 2" xfId="46287" xr:uid="{00000000-0005-0000-0000-0000CAB40000}"/>
    <cellStyle name="Normal 5 32 5 3" xfId="46288" xr:uid="{00000000-0005-0000-0000-0000CBB40000}"/>
    <cellStyle name="Normal 5 32 5 4" xfId="46289" xr:uid="{00000000-0005-0000-0000-0000CCB40000}"/>
    <cellStyle name="Normal 5 32 5 5" xfId="46290" xr:uid="{00000000-0005-0000-0000-0000CDB40000}"/>
    <cellStyle name="Normal 5 32 5 6" xfId="46291" xr:uid="{00000000-0005-0000-0000-0000CEB40000}"/>
    <cellStyle name="Normal 5 32 5 7" xfId="46292" xr:uid="{00000000-0005-0000-0000-0000CFB40000}"/>
    <cellStyle name="Normal 5 32 5 8" xfId="46293" xr:uid="{00000000-0005-0000-0000-0000D0B40000}"/>
    <cellStyle name="Normal 5 32 6" xfId="46294" xr:uid="{00000000-0005-0000-0000-0000D1B40000}"/>
    <cellStyle name="Normal 5 32 7" xfId="46295" xr:uid="{00000000-0005-0000-0000-0000D2B40000}"/>
    <cellStyle name="Normal 5 32 8" xfId="46296" xr:uid="{00000000-0005-0000-0000-0000D3B40000}"/>
    <cellStyle name="Normal 5 32 9" xfId="46297" xr:uid="{00000000-0005-0000-0000-0000D4B40000}"/>
    <cellStyle name="Normal 5 33" xfId="46298" xr:uid="{00000000-0005-0000-0000-0000D5B40000}"/>
    <cellStyle name="Normal 5 33 10" xfId="46299" xr:uid="{00000000-0005-0000-0000-0000D6B40000}"/>
    <cellStyle name="Normal 5 33 11" xfId="46300" xr:uid="{00000000-0005-0000-0000-0000D7B40000}"/>
    <cellStyle name="Normal 5 33 12" xfId="46301" xr:uid="{00000000-0005-0000-0000-0000D8B40000}"/>
    <cellStyle name="Normal 5 33 2" xfId="46302" xr:uid="{00000000-0005-0000-0000-0000D9B40000}"/>
    <cellStyle name="Normal 5 33 2 2" xfId="46303" xr:uid="{00000000-0005-0000-0000-0000DAB40000}"/>
    <cellStyle name="Normal 5 33 2 3" xfId="46304" xr:uid="{00000000-0005-0000-0000-0000DBB40000}"/>
    <cellStyle name="Normal 5 33 2 4" xfId="46305" xr:uid="{00000000-0005-0000-0000-0000DCB40000}"/>
    <cellStyle name="Normal 5 33 2 5" xfId="46306" xr:uid="{00000000-0005-0000-0000-0000DDB40000}"/>
    <cellStyle name="Normal 5 33 2 6" xfId="46307" xr:uid="{00000000-0005-0000-0000-0000DEB40000}"/>
    <cellStyle name="Normal 5 33 2 7" xfId="46308" xr:uid="{00000000-0005-0000-0000-0000DFB40000}"/>
    <cellStyle name="Normal 5 33 2 8" xfId="46309" xr:uid="{00000000-0005-0000-0000-0000E0B40000}"/>
    <cellStyle name="Normal 5 33 3" xfId="46310" xr:uid="{00000000-0005-0000-0000-0000E1B40000}"/>
    <cellStyle name="Normal 5 33 3 2" xfId="46311" xr:uid="{00000000-0005-0000-0000-0000E2B40000}"/>
    <cellStyle name="Normal 5 33 3 3" xfId="46312" xr:uid="{00000000-0005-0000-0000-0000E3B40000}"/>
    <cellStyle name="Normal 5 33 3 4" xfId="46313" xr:uid="{00000000-0005-0000-0000-0000E4B40000}"/>
    <cellStyle name="Normal 5 33 3 5" xfId="46314" xr:uid="{00000000-0005-0000-0000-0000E5B40000}"/>
    <cellStyle name="Normal 5 33 3 6" xfId="46315" xr:uid="{00000000-0005-0000-0000-0000E6B40000}"/>
    <cellStyle name="Normal 5 33 3 7" xfId="46316" xr:uid="{00000000-0005-0000-0000-0000E7B40000}"/>
    <cellStyle name="Normal 5 33 3 8" xfId="46317" xr:uid="{00000000-0005-0000-0000-0000E8B40000}"/>
    <cellStyle name="Normal 5 33 4" xfId="46318" xr:uid="{00000000-0005-0000-0000-0000E9B40000}"/>
    <cellStyle name="Normal 5 33 4 2" xfId="46319" xr:uid="{00000000-0005-0000-0000-0000EAB40000}"/>
    <cellStyle name="Normal 5 33 4 3" xfId="46320" xr:uid="{00000000-0005-0000-0000-0000EBB40000}"/>
    <cellStyle name="Normal 5 33 4 4" xfId="46321" xr:uid="{00000000-0005-0000-0000-0000ECB40000}"/>
    <cellStyle name="Normal 5 33 4 5" xfId="46322" xr:uid="{00000000-0005-0000-0000-0000EDB40000}"/>
    <cellStyle name="Normal 5 33 4 6" xfId="46323" xr:uid="{00000000-0005-0000-0000-0000EEB40000}"/>
    <cellStyle name="Normal 5 33 4 7" xfId="46324" xr:uid="{00000000-0005-0000-0000-0000EFB40000}"/>
    <cellStyle name="Normal 5 33 4 8" xfId="46325" xr:uid="{00000000-0005-0000-0000-0000F0B40000}"/>
    <cellStyle name="Normal 5 33 5" xfId="46326" xr:uid="{00000000-0005-0000-0000-0000F1B40000}"/>
    <cellStyle name="Normal 5 33 5 2" xfId="46327" xr:uid="{00000000-0005-0000-0000-0000F2B40000}"/>
    <cellStyle name="Normal 5 33 5 3" xfId="46328" xr:uid="{00000000-0005-0000-0000-0000F3B40000}"/>
    <cellStyle name="Normal 5 33 5 4" xfId="46329" xr:uid="{00000000-0005-0000-0000-0000F4B40000}"/>
    <cellStyle name="Normal 5 33 5 5" xfId="46330" xr:uid="{00000000-0005-0000-0000-0000F5B40000}"/>
    <cellStyle name="Normal 5 33 5 6" xfId="46331" xr:uid="{00000000-0005-0000-0000-0000F6B40000}"/>
    <cellStyle name="Normal 5 33 5 7" xfId="46332" xr:uid="{00000000-0005-0000-0000-0000F7B40000}"/>
    <cellStyle name="Normal 5 33 5 8" xfId="46333" xr:uid="{00000000-0005-0000-0000-0000F8B40000}"/>
    <cellStyle name="Normal 5 33 6" xfId="46334" xr:uid="{00000000-0005-0000-0000-0000F9B40000}"/>
    <cellStyle name="Normal 5 33 7" xfId="46335" xr:uid="{00000000-0005-0000-0000-0000FAB40000}"/>
    <cellStyle name="Normal 5 33 8" xfId="46336" xr:uid="{00000000-0005-0000-0000-0000FBB40000}"/>
    <cellStyle name="Normal 5 33 9" xfId="46337" xr:uid="{00000000-0005-0000-0000-0000FCB40000}"/>
    <cellStyle name="Normal 5 34" xfId="46338" xr:uid="{00000000-0005-0000-0000-0000FDB40000}"/>
    <cellStyle name="Normal 5 34 10" xfId="46339" xr:uid="{00000000-0005-0000-0000-0000FEB40000}"/>
    <cellStyle name="Normal 5 34 11" xfId="46340" xr:uid="{00000000-0005-0000-0000-0000FFB40000}"/>
    <cellStyle name="Normal 5 34 12" xfId="46341" xr:uid="{00000000-0005-0000-0000-000000B50000}"/>
    <cellStyle name="Normal 5 34 2" xfId="46342" xr:uid="{00000000-0005-0000-0000-000001B50000}"/>
    <cellStyle name="Normal 5 34 2 2" xfId="46343" xr:uid="{00000000-0005-0000-0000-000002B50000}"/>
    <cellStyle name="Normal 5 34 2 3" xfId="46344" xr:uid="{00000000-0005-0000-0000-000003B50000}"/>
    <cellStyle name="Normal 5 34 2 4" xfId="46345" xr:uid="{00000000-0005-0000-0000-000004B50000}"/>
    <cellStyle name="Normal 5 34 2 5" xfId="46346" xr:uid="{00000000-0005-0000-0000-000005B50000}"/>
    <cellStyle name="Normal 5 34 2 6" xfId="46347" xr:uid="{00000000-0005-0000-0000-000006B50000}"/>
    <cellStyle name="Normal 5 34 2 7" xfId="46348" xr:uid="{00000000-0005-0000-0000-000007B50000}"/>
    <cellStyle name="Normal 5 34 2 8" xfId="46349" xr:uid="{00000000-0005-0000-0000-000008B50000}"/>
    <cellStyle name="Normal 5 34 3" xfId="46350" xr:uid="{00000000-0005-0000-0000-000009B50000}"/>
    <cellStyle name="Normal 5 34 3 2" xfId="46351" xr:uid="{00000000-0005-0000-0000-00000AB50000}"/>
    <cellStyle name="Normal 5 34 3 3" xfId="46352" xr:uid="{00000000-0005-0000-0000-00000BB50000}"/>
    <cellStyle name="Normal 5 34 3 4" xfId="46353" xr:uid="{00000000-0005-0000-0000-00000CB50000}"/>
    <cellStyle name="Normal 5 34 3 5" xfId="46354" xr:uid="{00000000-0005-0000-0000-00000DB50000}"/>
    <cellStyle name="Normal 5 34 3 6" xfId="46355" xr:uid="{00000000-0005-0000-0000-00000EB50000}"/>
    <cellStyle name="Normal 5 34 3 7" xfId="46356" xr:uid="{00000000-0005-0000-0000-00000FB50000}"/>
    <cellStyle name="Normal 5 34 3 8" xfId="46357" xr:uid="{00000000-0005-0000-0000-000010B50000}"/>
    <cellStyle name="Normal 5 34 4" xfId="46358" xr:uid="{00000000-0005-0000-0000-000011B50000}"/>
    <cellStyle name="Normal 5 34 4 2" xfId="46359" xr:uid="{00000000-0005-0000-0000-000012B50000}"/>
    <cellStyle name="Normal 5 34 4 3" xfId="46360" xr:uid="{00000000-0005-0000-0000-000013B50000}"/>
    <cellStyle name="Normal 5 34 4 4" xfId="46361" xr:uid="{00000000-0005-0000-0000-000014B50000}"/>
    <cellStyle name="Normal 5 34 4 5" xfId="46362" xr:uid="{00000000-0005-0000-0000-000015B50000}"/>
    <cellStyle name="Normal 5 34 4 6" xfId="46363" xr:uid="{00000000-0005-0000-0000-000016B50000}"/>
    <cellStyle name="Normal 5 34 4 7" xfId="46364" xr:uid="{00000000-0005-0000-0000-000017B50000}"/>
    <cellStyle name="Normal 5 34 4 8" xfId="46365" xr:uid="{00000000-0005-0000-0000-000018B50000}"/>
    <cellStyle name="Normal 5 34 5" xfId="46366" xr:uid="{00000000-0005-0000-0000-000019B50000}"/>
    <cellStyle name="Normal 5 34 5 2" xfId="46367" xr:uid="{00000000-0005-0000-0000-00001AB50000}"/>
    <cellStyle name="Normal 5 34 5 3" xfId="46368" xr:uid="{00000000-0005-0000-0000-00001BB50000}"/>
    <cellStyle name="Normal 5 34 5 4" xfId="46369" xr:uid="{00000000-0005-0000-0000-00001CB50000}"/>
    <cellStyle name="Normal 5 34 5 5" xfId="46370" xr:uid="{00000000-0005-0000-0000-00001DB50000}"/>
    <cellStyle name="Normal 5 34 5 6" xfId="46371" xr:uid="{00000000-0005-0000-0000-00001EB50000}"/>
    <cellStyle name="Normal 5 34 5 7" xfId="46372" xr:uid="{00000000-0005-0000-0000-00001FB50000}"/>
    <cellStyle name="Normal 5 34 5 8" xfId="46373" xr:uid="{00000000-0005-0000-0000-000020B50000}"/>
    <cellStyle name="Normal 5 34 6" xfId="46374" xr:uid="{00000000-0005-0000-0000-000021B50000}"/>
    <cellStyle name="Normal 5 34 7" xfId="46375" xr:uid="{00000000-0005-0000-0000-000022B50000}"/>
    <cellStyle name="Normal 5 34 8" xfId="46376" xr:uid="{00000000-0005-0000-0000-000023B50000}"/>
    <cellStyle name="Normal 5 34 9" xfId="46377" xr:uid="{00000000-0005-0000-0000-000024B50000}"/>
    <cellStyle name="Normal 5 35" xfId="46378" xr:uid="{00000000-0005-0000-0000-000025B50000}"/>
    <cellStyle name="Normal 5 35 10" xfId="46379" xr:uid="{00000000-0005-0000-0000-000026B50000}"/>
    <cellStyle name="Normal 5 35 11" xfId="46380" xr:uid="{00000000-0005-0000-0000-000027B50000}"/>
    <cellStyle name="Normal 5 35 12" xfId="46381" xr:uid="{00000000-0005-0000-0000-000028B50000}"/>
    <cellStyle name="Normal 5 35 2" xfId="46382" xr:uid="{00000000-0005-0000-0000-000029B50000}"/>
    <cellStyle name="Normal 5 35 2 2" xfId="46383" xr:uid="{00000000-0005-0000-0000-00002AB50000}"/>
    <cellStyle name="Normal 5 35 2 3" xfId="46384" xr:uid="{00000000-0005-0000-0000-00002BB50000}"/>
    <cellStyle name="Normal 5 35 2 4" xfId="46385" xr:uid="{00000000-0005-0000-0000-00002CB50000}"/>
    <cellStyle name="Normal 5 35 2 5" xfId="46386" xr:uid="{00000000-0005-0000-0000-00002DB50000}"/>
    <cellStyle name="Normal 5 35 2 6" xfId="46387" xr:uid="{00000000-0005-0000-0000-00002EB50000}"/>
    <cellStyle name="Normal 5 35 2 7" xfId="46388" xr:uid="{00000000-0005-0000-0000-00002FB50000}"/>
    <cellStyle name="Normal 5 35 2 8" xfId="46389" xr:uid="{00000000-0005-0000-0000-000030B50000}"/>
    <cellStyle name="Normal 5 35 3" xfId="46390" xr:uid="{00000000-0005-0000-0000-000031B50000}"/>
    <cellStyle name="Normal 5 35 3 2" xfId="46391" xr:uid="{00000000-0005-0000-0000-000032B50000}"/>
    <cellStyle name="Normal 5 35 3 3" xfId="46392" xr:uid="{00000000-0005-0000-0000-000033B50000}"/>
    <cellStyle name="Normal 5 35 3 4" xfId="46393" xr:uid="{00000000-0005-0000-0000-000034B50000}"/>
    <cellStyle name="Normal 5 35 3 5" xfId="46394" xr:uid="{00000000-0005-0000-0000-000035B50000}"/>
    <cellStyle name="Normal 5 35 3 6" xfId="46395" xr:uid="{00000000-0005-0000-0000-000036B50000}"/>
    <cellStyle name="Normal 5 35 3 7" xfId="46396" xr:uid="{00000000-0005-0000-0000-000037B50000}"/>
    <cellStyle name="Normal 5 35 3 8" xfId="46397" xr:uid="{00000000-0005-0000-0000-000038B50000}"/>
    <cellStyle name="Normal 5 35 4" xfId="46398" xr:uid="{00000000-0005-0000-0000-000039B50000}"/>
    <cellStyle name="Normal 5 35 4 2" xfId="46399" xr:uid="{00000000-0005-0000-0000-00003AB50000}"/>
    <cellStyle name="Normal 5 35 4 3" xfId="46400" xr:uid="{00000000-0005-0000-0000-00003BB50000}"/>
    <cellStyle name="Normal 5 35 4 4" xfId="46401" xr:uid="{00000000-0005-0000-0000-00003CB50000}"/>
    <cellStyle name="Normal 5 35 4 5" xfId="46402" xr:uid="{00000000-0005-0000-0000-00003DB50000}"/>
    <cellStyle name="Normal 5 35 4 6" xfId="46403" xr:uid="{00000000-0005-0000-0000-00003EB50000}"/>
    <cellStyle name="Normal 5 35 4 7" xfId="46404" xr:uid="{00000000-0005-0000-0000-00003FB50000}"/>
    <cellStyle name="Normal 5 35 4 8" xfId="46405" xr:uid="{00000000-0005-0000-0000-000040B50000}"/>
    <cellStyle name="Normal 5 35 5" xfId="46406" xr:uid="{00000000-0005-0000-0000-000041B50000}"/>
    <cellStyle name="Normal 5 35 5 2" xfId="46407" xr:uid="{00000000-0005-0000-0000-000042B50000}"/>
    <cellStyle name="Normal 5 35 5 3" xfId="46408" xr:uid="{00000000-0005-0000-0000-000043B50000}"/>
    <cellStyle name="Normal 5 35 5 4" xfId="46409" xr:uid="{00000000-0005-0000-0000-000044B50000}"/>
    <cellStyle name="Normal 5 35 5 5" xfId="46410" xr:uid="{00000000-0005-0000-0000-000045B50000}"/>
    <cellStyle name="Normal 5 35 5 6" xfId="46411" xr:uid="{00000000-0005-0000-0000-000046B50000}"/>
    <cellStyle name="Normal 5 35 5 7" xfId="46412" xr:uid="{00000000-0005-0000-0000-000047B50000}"/>
    <cellStyle name="Normal 5 35 5 8" xfId="46413" xr:uid="{00000000-0005-0000-0000-000048B50000}"/>
    <cellStyle name="Normal 5 35 6" xfId="46414" xr:uid="{00000000-0005-0000-0000-000049B50000}"/>
    <cellStyle name="Normal 5 35 7" xfId="46415" xr:uid="{00000000-0005-0000-0000-00004AB50000}"/>
    <cellStyle name="Normal 5 35 8" xfId="46416" xr:uid="{00000000-0005-0000-0000-00004BB50000}"/>
    <cellStyle name="Normal 5 35 9" xfId="46417" xr:uid="{00000000-0005-0000-0000-00004CB50000}"/>
    <cellStyle name="Normal 5 36" xfId="46418" xr:uid="{00000000-0005-0000-0000-00004DB50000}"/>
    <cellStyle name="Normal 5 36 10" xfId="46419" xr:uid="{00000000-0005-0000-0000-00004EB50000}"/>
    <cellStyle name="Normal 5 36 11" xfId="46420" xr:uid="{00000000-0005-0000-0000-00004FB50000}"/>
    <cellStyle name="Normal 5 36 12" xfId="46421" xr:uid="{00000000-0005-0000-0000-000050B50000}"/>
    <cellStyle name="Normal 5 36 2" xfId="46422" xr:uid="{00000000-0005-0000-0000-000051B50000}"/>
    <cellStyle name="Normal 5 36 2 2" xfId="46423" xr:uid="{00000000-0005-0000-0000-000052B50000}"/>
    <cellStyle name="Normal 5 36 2 3" xfId="46424" xr:uid="{00000000-0005-0000-0000-000053B50000}"/>
    <cellStyle name="Normal 5 36 2 4" xfId="46425" xr:uid="{00000000-0005-0000-0000-000054B50000}"/>
    <cellStyle name="Normal 5 36 2 5" xfId="46426" xr:uid="{00000000-0005-0000-0000-000055B50000}"/>
    <cellStyle name="Normal 5 36 2 6" xfId="46427" xr:uid="{00000000-0005-0000-0000-000056B50000}"/>
    <cellStyle name="Normal 5 36 2 7" xfId="46428" xr:uid="{00000000-0005-0000-0000-000057B50000}"/>
    <cellStyle name="Normal 5 36 2 8" xfId="46429" xr:uid="{00000000-0005-0000-0000-000058B50000}"/>
    <cellStyle name="Normal 5 36 3" xfId="46430" xr:uid="{00000000-0005-0000-0000-000059B50000}"/>
    <cellStyle name="Normal 5 36 3 2" xfId="46431" xr:uid="{00000000-0005-0000-0000-00005AB50000}"/>
    <cellStyle name="Normal 5 36 3 3" xfId="46432" xr:uid="{00000000-0005-0000-0000-00005BB50000}"/>
    <cellStyle name="Normal 5 36 3 4" xfId="46433" xr:uid="{00000000-0005-0000-0000-00005CB50000}"/>
    <cellStyle name="Normal 5 36 3 5" xfId="46434" xr:uid="{00000000-0005-0000-0000-00005DB50000}"/>
    <cellStyle name="Normal 5 36 3 6" xfId="46435" xr:uid="{00000000-0005-0000-0000-00005EB50000}"/>
    <cellStyle name="Normal 5 36 3 7" xfId="46436" xr:uid="{00000000-0005-0000-0000-00005FB50000}"/>
    <cellStyle name="Normal 5 36 3 8" xfId="46437" xr:uid="{00000000-0005-0000-0000-000060B50000}"/>
    <cellStyle name="Normal 5 36 4" xfId="46438" xr:uid="{00000000-0005-0000-0000-000061B50000}"/>
    <cellStyle name="Normal 5 36 4 2" xfId="46439" xr:uid="{00000000-0005-0000-0000-000062B50000}"/>
    <cellStyle name="Normal 5 36 4 3" xfId="46440" xr:uid="{00000000-0005-0000-0000-000063B50000}"/>
    <cellStyle name="Normal 5 36 4 4" xfId="46441" xr:uid="{00000000-0005-0000-0000-000064B50000}"/>
    <cellStyle name="Normal 5 36 4 5" xfId="46442" xr:uid="{00000000-0005-0000-0000-000065B50000}"/>
    <cellStyle name="Normal 5 36 4 6" xfId="46443" xr:uid="{00000000-0005-0000-0000-000066B50000}"/>
    <cellStyle name="Normal 5 36 4 7" xfId="46444" xr:uid="{00000000-0005-0000-0000-000067B50000}"/>
    <cellStyle name="Normal 5 36 4 8" xfId="46445" xr:uid="{00000000-0005-0000-0000-000068B50000}"/>
    <cellStyle name="Normal 5 36 5" xfId="46446" xr:uid="{00000000-0005-0000-0000-000069B50000}"/>
    <cellStyle name="Normal 5 36 5 2" xfId="46447" xr:uid="{00000000-0005-0000-0000-00006AB50000}"/>
    <cellStyle name="Normal 5 36 5 3" xfId="46448" xr:uid="{00000000-0005-0000-0000-00006BB50000}"/>
    <cellStyle name="Normal 5 36 5 4" xfId="46449" xr:uid="{00000000-0005-0000-0000-00006CB50000}"/>
    <cellStyle name="Normal 5 36 5 5" xfId="46450" xr:uid="{00000000-0005-0000-0000-00006DB50000}"/>
    <cellStyle name="Normal 5 36 5 6" xfId="46451" xr:uid="{00000000-0005-0000-0000-00006EB50000}"/>
    <cellStyle name="Normal 5 36 5 7" xfId="46452" xr:uid="{00000000-0005-0000-0000-00006FB50000}"/>
    <cellStyle name="Normal 5 36 5 8" xfId="46453" xr:uid="{00000000-0005-0000-0000-000070B50000}"/>
    <cellStyle name="Normal 5 36 6" xfId="46454" xr:uid="{00000000-0005-0000-0000-000071B50000}"/>
    <cellStyle name="Normal 5 36 7" xfId="46455" xr:uid="{00000000-0005-0000-0000-000072B50000}"/>
    <cellStyle name="Normal 5 36 8" xfId="46456" xr:uid="{00000000-0005-0000-0000-000073B50000}"/>
    <cellStyle name="Normal 5 36 9" xfId="46457" xr:uid="{00000000-0005-0000-0000-000074B50000}"/>
    <cellStyle name="Normal 5 37" xfId="46458" xr:uid="{00000000-0005-0000-0000-000075B50000}"/>
    <cellStyle name="Normal 5 37 10" xfId="46459" xr:uid="{00000000-0005-0000-0000-000076B50000}"/>
    <cellStyle name="Normal 5 37 11" xfId="46460" xr:uid="{00000000-0005-0000-0000-000077B50000}"/>
    <cellStyle name="Normal 5 37 12" xfId="46461" xr:uid="{00000000-0005-0000-0000-000078B50000}"/>
    <cellStyle name="Normal 5 37 2" xfId="46462" xr:uid="{00000000-0005-0000-0000-000079B50000}"/>
    <cellStyle name="Normal 5 37 2 2" xfId="46463" xr:uid="{00000000-0005-0000-0000-00007AB50000}"/>
    <cellStyle name="Normal 5 37 2 3" xfId="46464" xr:uid="{00000000-0005-0000-0000-00007BB50000}"/>
    <cellStyle name="Normal 5 37 2 4" xfId="46465" xr:uid="{00000000-0005-0000-0000-00007CB50000}"/>
    <cellStyle name="Normal 5 37 2 5" xfId="46466" xr:uid="{00000000-0005-0000-0000-00007DB50000}"/>
    <cellStyle name="Normal 5 37 2 6" xfId="46467" xr:uid="{00000000-0005-0000-0000-00007EB50000}"/>
    <cellStyle name="Normal 5 37 2 7" xfId="46468" xr:uid="{00000000-0005-0000-0000-00007FB50000}"/>
    <cellStyle name="Normal 5 37 2 8" xfId="46469" xr:uid="{00000000-0005-0000-0000-000080B50000}"/>
    <cellStyle name="Normal 5 37 3" xfId="46470" xr:uid="{00000000-0005-0000-0000-000081B50000}"/>
    <cellStyle name="Normal 5 37 3 2" xfId="46471" xr:uid="{00000000-0005-0000-0000-000082B50000}"/>
    <cellStyle name="Normal 5 37 3 3" xfId="46472" xr:uid="{00000000-0005-0000-0000-000083B50000}"/>
    <cellStyle name="Normal 5 37 3 4" xfId="46473" xr:uid="{00000000-0005-0000-0000-000084B50000}"/>
    <cellStyle name="Normal 5 37 3 5" xfId="46474" xr:uid="{00000000-0005-0000-0000-000085B50000}"/>
    <cellStyle name="Normal 5 37 3 6" xfId="46475" xr:uid="{00000000-0005-0000-0000-000086B50000}"/>
    <cellStyle name="Normal 5 37 3 7" xfId="46476" xr:uid="{00000000-0005-0000-0000-000087B50000}"/>
    <cellStyle name="Normal 5 37 3 8" xfId="46477" xr:uid="{00000000-0005-0000-0000-000088B50000}"/>
    <cellStyle name="Normal 5 37 4" xfId="46478" xr:uid="{00000000-0005-0000-0000-000089B50000}"/>
    <cellStyle name="Normal 5 37 4 2" xfId="46479" xr:uid="{00000000-0005-0000-0000-00008AB50000}"/>
    <cellStyle name="Normal 5 37 4 3" xfId="46480" xr:uid="{00000000-0005-0000-0000-00008BB50000}"/>
    <cellStyle name="Normal 5 37 4 4" xfId="46481" xr:uid="{00000000-0005-0000-0000-00008CB50000}"/>
    <cellStyle name="Normal 5 37 4 5" xfId="46482" xr:uid="{00000000-0005-0000-0000-00008DB50000}"/>
    <cellStyle name="Normal 5 37 4 6" xfId="46483" xr:uid="{00000000-0005-0000-0000-00008EB50000}"/>
    <cellStyle name="Normal 5 37 4 7" xfId="46484" xr:uid="{00000000-0005-0000-0000-00008FB50000}"/>
    <cellStyle name="Normal 5 37 4 8" xfId="46485" xr:uid="{00000000-0005-0000-0000-000090B50000}"/>
    <cellStyle name="Normal 5 37 5" xfId="46486" xr:uid="{00000000-0005-0000-0000-000091B50000}"/>
    <cellStyle name="Normal 5 37 5 2" xfId="46487" xr:uid="{00000000-0005-0000-0000-000092B50000}"/>
    <cellStyle name="Normal 5 37 5 3" xfId="46488" xr:uid="{00000000-0005-0000-0000-000093B50000}"/>
    <cellStyle name="Normal 5 37 5 4" xfId="46489" xr:uid="{00000000-0005-0000-0000-000094B50000}"/>
    <cellStyle name="Normal 5 37 5 5" xfId="46490" xr:uid="{00000000-0005-0000-0000-000095B50000}"/>
    <cellStyle name="Normal 5 37 5 6" xfId="46491" xr:uid="{00000000-0005-0000-0000-000096B50000}"/>
    <cellStyle name="Normal 5 37 5 7" xfId="46492" xr:uid="{00000000-0005-0000-0000-000097B50000}"/>
    <cellStyle name="Normal 5 37 5 8" xfId="46493" xr:uid="{00000000-0005-0000-0000-000098B50000}"/>
    <cellStyle name="Normal 5 37 6" xfId="46494" xr:uid="{00000000-0005-0000-0000-000099B50000}"/>
    <cellStyle name="Normal 5 37 7" xfId="46495" xr:uid="{00000000-0005-0000-0000-00009AB50000}"/>
    <cellStyle name="Normal 5 37 8" xfId="46496" xr:uid="{00000000-0005-0000-0000-00009BB50000}"/>
    <cellStyle name="Normal 5 37 9" xfId="46497" xr:uid="{00000000-0005-0000-0000-00009CB50000}"/>
    <cellStyle name="Normal 5 38" xfId="46498" xr:uid="{00000000-0005-0000-0000-00009DB50000}"/>
    <cellStyle name="Normal 5 38 10" xfId="46499" xr:uid="{00000000-0005-0000-0000-00009EB50000}"/>
    <cellStyle name="Normal 5 38 11" xfId="46500" xr:uid="{00000000-0005-0000-0000-00009FB50000}"/>
    <cellStyle name="Normal 5 38 12" xfId="46501" xr:uid="{00000000-0005-0000-0000-0000A0B50000}"/>
    <cellStyle name="Normal 5 38 2" xfId="46502" xr:uid="{00000000-0005-0000-0000-0000A1B50000}"/>
    <cellStyle name="Normal 5 38 2 2" xfId="46503" xr:uid="{00000000-0005-0000-0000-0000A2B50000}"/>
    <cellStyle name="Normal 5 38 2 3" xfId="46504" xr:uid="{00000000-0005-0000-0000-0000A3B50000}"/>
    <cellStyle name="Normal 5 38 2 4" xfId="46505" xr:uid="{00000000-0005-0000-0000-0000A4B50000}"/>
    <cellStyle name="Normal 5 38 2 5" xfId="46506" xr:uid="{00000000-0005-0000-0000-0000A5B50000}"/>
    <cellStyle name="Normal 5 38 2 6" xfId="46507" xr:uid="{00000000-0005-0000-0000-0000A6B50000}"/>
    <cellStyle name="Normal 5 38 2 7" xfId="46508" xr:uid="{00000000-0005-0000-0000-0000A7B50000}"/>
    <cellStyle name="Normal 5 38 2 8" xfId="46509" xr:uid="{00000000-0005-0000-0000-0000A8B50000}"/>
    <cellStyle name="Normal 5 38 3" xfId="46510" xr:uid="{00000000-0005-0000-0000-0000A9B50000}"/>
    <cellStyle name="Normal 5 38 3 2" xfId="46511" xr:uid="{00000000-0005-0000-0000-0000AAB50000}"/>
    <cellStyle name="Normal 5 38 3 3" xfId="46512" xr:uid="{00000000-0005-0000-0000-0000ABB50000}"/>
    <cellStyle name="Normal 5 38 3 4" xfId="46513" xr:uid="{00000000-0005-0000-0000-0000ACB50000}"/>
    <cellStyle name="Normal 5 38 3 5" xfId="46514" xr:uid="{00000000-0005-0000-0000-0000ADB50000}"/>
    <cellStyle name="Normal 5 38 3 6" xfId="46515" xr:uid="{00000000-0005-0000-0000-0000AEB50000}"/>
    <cellStyle name="Normal 5 38 3 7" xfId="46516" xr:uid="{00000000-0005-0000-0000-0000AFB50000}"/>
    <cellStyle name="Normal 5 38 3 8" xfId="46517" xr:uid="{00000000-0005-0000-0000-0000B0B50000}"/>
    <cellStyle name="Normal 5 38 4" xfId="46518" xr:uid="{00000000-0005-0000-0000-0000B1B50000}"/>
    <cellStyle name="Normal 5 38 4 2" xfId="46519" xr:uid="{00000000-0005-0000-0000-0000B2B50000}"/>
    <cellStyle name="Normal 5 38 4 3" xfId="46520" xr:uid="{00000000-0005-0000-0000-0000B3B50000}"/>
    <cellStyle name="Normal 5 38 4 4" xfId="46521" xr:uid="{00000000-0005-0000-0000-0000B4B50000}"/>
    <cellStyle name="Normal 5 38 4 5" xfId="46522" xr:uid="{00000000-0005-0000-0000-0000B5B50000}"/>
    <cellStyle name="Normal 5 38 4 6" xfId="46523" xr:uid="{00000000-0005-0000-0000-0000B6B50000}"/>
    <cellStyle name="Normal 5 38 4 7" xfId="46524" xr:uid="{00000000-0005-0000-0000-0000B7B50000}"/>
    <cellStyle name="Normal 5 38 4 8" xfId="46525" xr:uid="{00000000-0005-0000-0000-0000B8B50000}"/>
    <cellStyle name="Normal 5 38 5" xfId="46526" xr:uid="{00000000-0005-0000-0000-0000B9B50000}"/>
    <cellStyle name="Normal 5 38 5 2" xfId="46527" xr:uid="{00000000-0005-0000-0000-0000BAB50000}"/>
    <cellStyle name="Normal 5 38 5 3" xfId="46528" xr:uid="{00000000-0005-0000-0000-0000BBB50000}"/>
    <cellStyle name="Normal 5 38 5 4" xfId="46529" xr:uid="{00000000-0005-0000-0000-0000BCB50000}"/>
    <cellStyle name="Normal 5 38 5 5" xfId="46530" xr:uid="{00000000-0005-0000-0000-0000BDB50000}"/>
    <cellStyle name="Normal 5 38 5 6" xfId="46531" xr:uid="{00000000-0005-0000-0000-0000BEB50000}"/>
    <cellStyle name="Normal 5 38 5 7" xfId="46532" xr:uid="{00000000-0005-0000-0000-0000BFB50000}"/>
    <cellStyle name="Normal 5 38 5 8" xfId="46533" xr:uid="{00000000-0005-0000-0000-0000C0B50000}"/>
    <cellStyle name="Normal 5 38 6" xfId="46534" xr:uid="{00000000-0005-0000-0000-0000C1B50000}"/>
    <cellStyle name="Normal 5 38 7" xfId="46535" xr:uid="{00000000-0005-0000-0000-0000C2B50000}"/>
    <cellStyle name="Normal 5 38 8" xfId="46536" xr:uid="{00000000-0005-0000-0000-0000C3B50000}"/>
    <cellStyle name="Normal 5 38 9" xfId="46537" xr:uid="{00000000-0005-0000-0000-0000C4B50000}"/>
    <cellStyle name="Normal 5 39" xfId="46538" xr:uid="{00000000-0005-0000-0000-0000C5B50000}"/>
    <cellStyle name="Normal 5 39 10" xfId="46539" xr:uid="{00000000-0005-0000-0000-0000C6B50000}"/>
    <cellStyle name="Normal 5 39 11" xfId="46540" xr:uid="{00000000-0005-0000-0000-0000C7B50000}"/>
    <cellStyle name="Normal 5 39 12" xfId="46541" xr:uid="{00000000-0005-0000-0000-0000C8B50000}"/>
    <cellStyle name="Normal 5 39 2" xfId="46542" xr:uid="{00000000-0005-0000-0000-0000C9B50000}"/>
    <cellStyle name="Normal 5 39 2 2" xfId="46543" xr:uid="{00000000-0005-0000-0000-0000CAB50000}"/>
    <cellStyle name="Normal 5 39 2 3" xfId="46544" xr:uid="{00000000-0005-0000-0000-0000CBB50000}"/>
    <cellStyle name="Normal 5 39 2 4" xfId="46545" xr:uid="{00000000-0005-0000-0000-0000CCB50000}"/>
    <cellStyle name="Normal 5 39 2 5" xfId="46546" xr:uid="{00000000-0005-0000-0000-0000CDB50000}"/>
    <cellStyle name="Normal 5 39 2 6" xfId="46547" xr:uid="{00000000-0005-0000-0000-0000CEB50000}"/>
    <cellStyle name="Normal 5 39 2 7" xfId="46548" xr:uid="{00000000-0005-0000-0000-0000CFB50000}"/>
    <cellStyle name="Normal 5 39 2 8" xfId="46549" xr:uid="{00000000-0005-0000-0000-0000D0B50000}"/>
    <cellStyle name="Normal 5 39 3" xfId="46550" xr:uid="{00000000-0005-0000-0000-0000D1B50000}"/>
    <cellStyle name="Normal 5 39 3 2" xfId="46551" xr:uid="{00000000-0005-0000-0000-0000D2B50000}"/>
    <cellStyle name="Normal 5 39 3 3" xfId="46552" xr:uid="{00000000-0005-0000-0000-0000D3B50000}"/>
    <cellStyle name="Normal 5 39 3 4" xfId="46553" xr:uid="{00000000-0005-0000-0000-0000D4B50000}"/>
    <cellStyle name="Normal 5 39 3 5" xfId="46554" xr:uid="{00000000-0005-0000-0000-0000D5B50000}"/>
    <cellStyle name="Normal 5 39 3 6" xfId="46555" xr:uid="{00000000-0005-0000-0000-0000D6B50000}"/>
    <cellStyle name="Normal 5 39 3 7" xfId="46556" xr:uid="{00000000-0005-0000-0000-0000D7B50000}"/>
    <cellStyle name="Normal 5 39 3 8" xfId="46557" xr:uid="{00000000-0005-0000-0000-0000D8B50000}"/>
    <cellStyle name="Normal 5 39 4" xfId="46558" xr:uid="{00000000-0005-0000-0000-0000D9B50000}"/>
    <cellStyle name="Normal 5 39 4 2" xfId="46559" xr:uid="{00000000-0005-0000-0000-0000DAB50000}"/>
    <cellStyle name="Normal 5 39 4 3" xfId="46560" xr:uid="{00000000-0005-0000-0000-0000DBB50000}"/>
    <cellStyle name="Normal 5 39 4 4" xfId="46561" xr:uid="{00000000-0005-0000-0000-0000DCB50000}"/>
    <cellStyle name="Normal 5 39 4 5" xfId="46562" xr:uid="{00000000-0005-0000-0000-0000DDB50000}"/>
    <cellStyle name="Normal 5 39 4 6" xfId="46563" xr:uid="{00000000-0005-0000-0000-0000DEB50000}"/>
    <cellStyle name="Normal 5 39 4 7" xfId="46564" xr:uid="{00000000-0005-0000-0000-0000DFB50000}"/>
    <cellStyle name="Normal 5 39 4 8" xfId="46565" xr:uid="{00000000-0005-0000-0000-0000E0B50000}"/>
    <cellStyle name="Normal 5 39 5" xfId="46566" xr:uid="{00000000-0005-0000-0000-0000E1B50000}"/>
    <cellStyle name="Normal 5 39 5 2" xfId="46567" xr:uid="{00000000-0005-0000-0000-0000E2B50000}"/>
    <cellStyle name="Normal 5 39 5 3" xfId="46568" xr:uid="{00000000-0005-0000-0000-0000E3B50000}"/>
    <cellStyle name="Normal 5 39 5 4" xfId="46569" xr:uid="{00000000-0005-0000-0000-0000E4B50000}"/>
    <cellStyle name="Normal 5 39 5 5" xfId="46570" xr:uid="{00000000-0005-0000-0000-0000E5B50000}"/>
    <cellStyle name="Normal 5 39 5 6" xfId="46571" xr:uid="{00000000-0005-0000-0000-0000E6B50000}"/>
    <cellStyle name="Normal 5 39 5 7" xfId="46572" xr:uid="{00000000-0005-0000-0000-0000E7B50000}"/>
    <cellStyle name="Normal 5 39 5 8" xfId="46573" xr:uid="{00000000-0005-0000-0000-0000E8B50000}"/>
    <cellStyle name="Normal 5 39 6" xfId="46574" xr:uid="{00000000-0005-0000-0000-0000E9B50000}"/>
    <cellStyle name="Normal 5 39 7" xfId="46575" xr:uid="{00000000-0005-0000-0000-0000EAB50000}"/>
    <cellStyle name="Normal 5 39 8" xfId="46576" xr:uid="{00000000-0005-0000-0000-0000EBB50000}"/>
    <cellStyle name="Normal 5 39 9" xfId="46577" xr:uid="{00000000-0005-0000-0000-0000ECB50000}"/>
    <cellStyle name="Normal 5 4" xfId="46578" xr:uid="{00000000-0005-0000-0000-0000EDB50000}"/>
    <cellStyle name="Normal 5 4 10" xfId="46579" xr:uid="{00000000-0005-0000-0000-0000EEB50000}"/>
    <cellStyle name="Normal 5 4 10 10" xfId="46580" xr:uid="{00000000-0005-0000-0000-0000EFB50000}"/>
    <cellStyle name="Normal 5 4 10 11" xfId="46581" xr:uid="{00000000-0005-0000-0000-0000F0B50000}"/>
    <cellStyle name="Normal 5 4 10 12" xfId="46582" xr:uid="{00000000-0005-0000-0000-0000F1B50000}"/>
    <cellStyle name="Normal 5 4 10 2" xfId="46583" xr:uid="{00000000-0005-0000-0000-0000F2B50000}"/>
    <cellStyle name="Normal 5 4 10 2 2" xfId="46584" xr:uid="{00000000-0005-0000-0000-0000F3B50000}"/>
    <cellStyle name="Normal 5 4 10 2 3" xfId="46585" xr:uid="{00000000-0005-0000-0000-0000F4B50000}"/>
    <cellStyle name="Normal 5 4 10 2 4" xfId="46586" xr:uid="{00000000-0005-0000-0000-0000F5B50000}"/>
    <cellStyle name="Normal 5 4 10 2 5" xfId="46587" xr:uid="{00000000-0005-0000-0000-0000F6B50000}"/>
    <cellStyle name="Normal 5 4 10 2 6" xfId="46588" xr:uid="{00000000-0005-0000-0000-0000F7B50000}"/>
    <cellStyle name="Normal 5 4 10 2 7" xfId="46589" xr:uid="{00000000-0005-0000-0000-0000F8B50000}"/>
    <cellStyle name="Normal 5 4 10 2 8" xfId="46590" xr:uid="{00000000-0005-0000-0000-0000F9B50000}"/>
    <cellStyle name="Normal 5 4 10 3" xfId="46591" xr:uid="{00000000-0005-0000-0000-0000FAB50000}"/>
    <cellStyle name="Normal 5 4 10 3 2" xfId="46592" xr:uid="{00000000-0005-0000-0000-0000FBB50000}"/>
    <cellStyle name="Normal 5 4 10 3 3" xfId="46593" xr:uid="{00000000-0005-0000-0000-0000FCB50000}"/>
    <cellStyle name="Normal 5 4 10 3 4" xfId="46594" xr:uid="{00000000-0005-0000-0000-0000FDB50000}"/>
    <cellStyle name="Normal 5 4 10 3 5" xfId="46595" xr:uid="{00000000-0005-0000-0000-0000FEB50000}"/>
    <cellStyle name="Normal 5 4 10 3 6" xfId="46596" xr:uid="{00000000-0005-0000-0000-0000FFB50000}"/>
    <cellStyle name="Normal 5 4 10 3 7" xfId="46597" xr:uid="{00000000-0005-0000-0000-000000B60000}"/>
    <cellStyle name="Normal 5 4 10 3 8" xfId="46598" xr:uid="{00000000-0005-0000-0000-000001B60000}"/>
    <cellStyle name="Normal 5 4 10 4" xfId="46599" xr:uid="{00000000-0005-0000-0000-000002B60000}"/>
    <cellStyle name="Normal 5 4 10 4 2" xfId="46600" xr:uid="{00000000-0005-0000-0000-000003B60000}"/>
    <cellStyle name="Normal 5 4 10 4 3" xfId="46601" xr:uid="{00000000-0005-0000-0000-000004B60000}"/>
    <cellStyle name="Normal 5 4 10 4 4" xfId="46602" xr:uid="{00000000-0005-0000-0000-000005B60000}"/>
    <cellStyle name="Normal 5 4 10 4 5" xfId="46603" xr:uid="{00000000-0005-0000-0000-000006B60000}"/>
    <cellStyle name="Normal 5 4 10 4 6" xfId="46604" xr:uid="{00000000-0005-0000-0000-000007B60000}"/>
    <cellStyle name="Normal 5 4 10 4 7" xfId="46605" xr:uid="{00000000-0005-0000-0000-000008B60000}"/>
    <cellStyle name="Normal 5 4 10 4 8" xfId="46606" xr:uid="{00000000-0005-0000-0000-000009B60000}"/>
    <cellStyle name="Normal 5 4 10 5" xfId="46607" xr:uid="{00000000-0005-0000-0000-00000AB60000}"/>
    <cellStyle name="Normal 5 4 10 5 2" xfId="46608" xr:uid="{00000000-0005-0000-0000-00000BB60000}"/>
    <cellStyle name="Normal 5 4 10 5 3" xfId="46609" xr:uid="{00000000-0005-0000-0000-00000CB60000}"/>
    <cellStyle name="Normal 5 4 10 5 4" xfId="46610" xr:uid="{00000000-0005-0000-0000-00000DB60000}"/>
    <cellStyle name="Normal 5 4 10 5 5" xfId="46611" xr:uid="{00000000-0005-0000-0000-00000EB60000}"/>
    <cellStyle name="Normal 5 4 10 5 6" xfId="46612" xr:uid="{00000000-0005-0000-0000-00000FB60000}"/>
    <cellStyle name="Normal 5 4 10 5 7" xfId="46613" xr:uid="{00000000-0005-0000-0000-000010B60000}"/>
    <cellStyle name="Normal 5 4 10 5 8" xfId="46614" xr:uid="{00000000-0005-0000-0000-000011B60000}"/>
    <cellStyle name="Normal 5 4 10 6" xfId="46615" xr:uid="{00000000-0005-0000-0000-000012B60000}"/>
    <cellStyle name="Normal 5 4 10 7" xfId="46616" xr:uid="{00000000-0005-0000-0000-000013B60000}"/>
    <cellStyle name="Normal 5 4 10 8" xfId="46617" xr:uid="{00000000-0005-0000-0000-000014B60000}"/>
    <cellStyle name="Normal 5 4 10 9" xfId="46618" xr:uid="{00000000-0005-0000-0000-000015B60000}"/>
    <cellStyle name="Normal 5 4 11" xfId="46619" xr:uid="{00000000-0005-0000-0000-000016B60000}"/>
    <cellStyle name="Normal 5 4 11 10" xfId="46620" xr:uid="{00000000-0005-0000-0000-000017B60000}"/>
    <cellStyle name="Normal 5 4 11 11" xfId="46621" xr:uid="{00000000-0005-0000-0000-000018B60000}"/>
    <cellStyle name="Normal 5 4 11 12" xfId="46622" xr:uid="{00000000-0005-0000-0000-000019B60000}"/>
    <cellStyle name="Normal 5 4 11 2" xfId="46623" xr:uid="{00000000-0005-0000-0000-00001AB60000}"/>
    <cellStyle name="Normal 5 4 11 2 2" xfId="46624" xr:uid="{00000000-0005-0000-0000-00001BB60000}"/>
    <cellStyle name="Normal 5 4 11 2 3" xfId="46625" xr:uid="{00000000-0005-0000-0000-00001CB60000}"/>
    <cellStyle name="Normal 5 4 11 2 4" xfId="46626" xr:uid="{00000000-0005-0000-0000-00001DB60000}"/>
    <cellStyle name="Normal 5 4 11 2 5" xfId="46627" xr:uid="{00000000-0005-0000-0000-00001EB60000}"/>
    <cellStyle name="Normal 5 4 11 2 6" xfId="46628" xr:uid="{00000000-0005-0000-0000-00001FB60000}"/>
    <cellStyle name="Normal 5 4 11 2 7" xfId="46629" xr:uid="{00000000-0005-0000-0000-000020B60000}"/>
    <cellStyle name="Normal 5 4 11 2 8" xfId="46630" xr:uid="{00000000-0005-0000-0000-000021B60000}"/>
    <cellStyle name="Normal 5 4 11 3" xfId="46631" xr:uid="{00000000-0005-0000-0000-000022B60000}"/>
    <cellStyle name="Normal 5 4 11 3 2" xfId="46632" xr:uid="{00000000-0005-0000-0000-000023B60000}"/>
    <cellStyle name="Normal 5 4 11 3 3" xfId="46633" xr:uid="{00000000-0005-0000-0000-000024B60000}"/>
    <cellStyle name="Normal 5 4 11 3 4" xfId="46634" xr:uid="{00000000-0005-0000-0000-000025B60000}"/>
    <cellStyle name="Normal 5 4 11 3 5" xfId="46635" xr:uid="{00000000-0005-0000-0000-000026B60000}"/>
    <cellStyle name="Normal 5 4 11 3 6" xfId="46636" xr:uid="{00000000-0005-0000-0000-000027B60000}"/>
    <cellStyle name="Normal 5 4 11 3 7" xfId="46637" xr:uid="{00000000-0005-0000-0000-000028B60000}"/>
    <cellStyle name="Normal 5 4 11 3 8" xfId="46638" xr:uid="{00000000-0005-0000-0000-000029B60000}"/>
    <cellStyle name="Normal 5 4 11 4" xfId="46639" xr:uid="{00000000-0005-0000-0000-00002AB60000}"/>
    <cellStyle name="Normal 5 4 11 4 2" xfId="46640" xr:uid="{00000000-0005-0000-0000-00002BB60000}"/>
    <cellStyle name="Normal 5 4 11 4 3" xfId="46641" xr:uid="{00000000-0005-0000-0000-00002CB60000}"/>
    <cellStyle name="Normal 5 4 11 4 4" xfId="46642" xr:uid="{00000000-0005-0000-0000-00002DB60000}"/>
    <cellStyle name="Normal 5 4 11 4 5" xfId="46643" xr:uid="{00000000-0005-0000-0000-00002EB60000}"/>
    <cellStyle name="Normal 5 4 11 4 6" xfId="46644" xr:uid="{00000000-0005-0000-0000-00002FB60000}"/>
    <cellStyle name="Normal 5 4 11 4 7" xfId="46645" xr:uid="{00000000-0005-0000-0000-000030B60000}"/>
    <cellStyle name="Normal 5 4 11 4 8" xfId="46646" xr:uid="{00000000-0005-0000-0000-000031B60000}"/>
    <cellStyle name="Normal 5 4 11 5" xfId="46647" xr:uid="{00000000-0005-0000-0000-000032B60000}"/>
    <cellStyle name="Normal 5 4 11 5 2" xfId="46648" xr:uid="{00000000-0005-0000-0000-000033B60000}"/>
    <cellStyle name="Normal 5 4 11 5 3" xfId="46649" xr:uid="{00000000-0005-0000-0000-000034B60000}"/>
    <cellStyle name="Normal 5 4 11 5 4" xfId="46650" xr:uid="{00000000-0005-0000-0000-000035B60000}"/>
    <cellStyle name="Normal 5 4 11 5 5" xfId="46651" xr:uid="{00000000-0005-0000-0000-000036B60000}"/>
    <cellStyle name="Normal 5 4 11 5 6" xfId="46652" xr:uid="{00000000-0005-0000-0000-000037B60000}"/>
    <cellStyle name="Normal 5 4 11 5 7" xfId="46653" xr:uid="{00000000-0005-0000-0000-000038B60000}"/>
    <cellStyle name="Normal 5 4 11 5 8" xfId="46654" xr:uid="{00000000-0005-0000-0000-000039B60000}"/>
    <cellStyle name="Normal 5 4 11 6" xfId="46655" xr:uid="{00000000-0005-0000-0000-00003AB60000}"/>
    <cellStyle name="Normal 5 4 11 7" xfId="46656" xr:uid="{00000000-0005-0000-0000-00003BB60000}"/>
    <cellStyle name="Normal 5 4 11 8" xfId="46657" xr:uid="{00000000-0005-0000-0000-00003CB60000}"/>
    <cellStyle name="Normal 5 4 11 9" xfId="46658" xr:uid="{00000000-0005-0000-0000-00003DB60000}"/>
    <cellStyle name="Normal 5 4 12" xfId="46659" xr:uid="{00000000-0005-0000-0000-00003EB60000}"/>
    <cellStyle name="Normal 5 4 12 10" xfId="46660" xr:uid="{00000000-0005-0000-0000-00003FB60000}"/>
    <cellStyle name="Normal 5 4 12 11" xfId="46661" xr:uid="{00000000-0005-0000-0000-000040B60000}"/>
    <cellStyle name="Normal 5 4 12 12" xfId="46662" xr:uid="{00000000-0005-0000-0000-000041B60000}"/>
    <cellStyle name="Normal 5 4 12 2" xfId="46663" xr:uid="{00000000-0005-0000-0000-000042B60000}"/>
    <cellStyle name="Normal 5 4 12 2 2" xfId="46664" xr:uid="{00000000-0005-0000-0000-000043B60000}"/>
    <cellStyle name="Normal 5 4 12 2 3" xfId="46665" xr:uid="{00000000-0005-0000-0000-000044B60000}"/>
    <cellStyle name="Normal 5 4 12 2 4" xfId="46666" xr:uid="{00000000-0005-0000-0000-000045B60000}"/>
    <cellStyle name="Normal 5 4 12 2 5" xfId="46667" xr:uid="{00000000-0005-0000-0000-000046B60000}"/>
    <cellStyle name="Normal 5 4 12 2 6" xfId="46668" xr:uid="{00000000-0005-0000-0000-000047B60000}"/>
    <cellStyle name="Normal 5 4 12 2 7" xfId="46669" xr:uid="{00000000-0005-0000-0000-000048B60000}"/>
    <cellStyle name="Normal 5 4 12 2 8" xfId="46670" xr:uid="{00000000-0005-0000-0000-000049B60000}"/>
    <cellStyle name="Normal 5 4 12 3" xfId="46671" xr:uid="{00000000-0005-0000-0000-00004AB60000}"/>
    <cellStyle name="Normal 5 4 12 3 2" xfId="46672" xr:uid="{00000000-0005-0000-0000-00004BB60000}"/>
    <cellStyle name="Normal 5 4 12 3 3" xfId="46673" xr:uid="{00000000-0005-0000-0000-00004CB60000}"/>
    <cellStyle name="Normal 5 4 12 3 4" xfId="46674" xr:uid="{00000000-0005-0000-0000-00004DB60000}"/>
    <cellStyle name="Normal 5 4 12 3 5" xfId="46675" xr:uid="{00000000-0005-0000-0000-00004EB60000}"/>
    <cellStyle name="Normal 5 4 12 3 6" xfId="46676" xr:uid="{00000000-0005-0000-0000-00004FB60000}"/>
    <cellStyle name="Normal 5 4 12 3 7" xfId="46677" xr:uid="{00000000-0005-0000-0000-000050B60000}"/>
    <cellStyle name="Normal 5 4 12 3 8" xfId="46678" xr:uid="{00000000-0005-0000-0000-000051B60000}"/>
    <cellStyle name="Normal 5 4 12 4" xfId="46679" xr:uid="{00000000-0005-0000-0000-000052B60000}"/>
    <cellStyle name="Normal 5 4 12 4 2" xfId="46680" xr:uid="{00000000-0005-0000-0000-000053B60000}"/>
    <cellStyle name="Normal 5 4 12 4 3" xfId="46681" xr:uid="{00000000-0005-0000-0000-000054B60000}"/>
    <cellStyle name="Normal 5 4 12 4 4" xfId="46682" xr:uid="{00000000-0005-0000-0000-000055B60000}"/>
    <cellStyle name="Normal 5 4 12 4 5" xfId="46683" xr:uid="{00000000-0005-0000-0000-000056B60000}"/>
    <cellStyle name="Normal 5 4 12 4 6" xfId="46684" xr:uid="{00000000-0005-0000-0000-000057B60000}"/>
    <cellStyle name="Normal 5 4 12 4 7" xfId="46685" xr:uid="{00000000-0005-0000-0000-000058B60000}"/>
    <cellStyle name="Normal 5 4 12 4 8" xfId="46686" xr:uid="{00000000-0005-0000-0000-000059B60000}"/>
    <cellStyle name="Normal 5 4 12 5" xfId="46687" xr:uid="{00000000-0005-0000-0000-00005AB60000}"/>
    <cellStyle name="Normal 5 4 12 5 2" xfId="46688" xr:uid="{00000000-0005-0000-0000-00005BB60000}"/>
    <cellStyle name="Normal 5 4 12 5 3" xfId="46689" xr:uid="{00000000-0005-0000-0000-00005CB60000}"/>
    <cellStyle name="Normal 5 4 12 5 4" xfId="46690" xr:uid="{00000000-0005-0000-0000-00005DB60000}"/>
    <cellStyle name="Normal 5 4 12 5 5" xfId="46691" xr:uid="{00000000-0005-0000-0000-00005EB60000}"/>
    <cellStyle name="Normal 5 4 12 5 6" xfId="46692" xr:uid="{00000000-0005-0000-0000-00005FB60000}"/>
    <cellStyle name="Normal 5 4 12 5 7" xfId="46693" xr:uid="{00000000-0005-0000-0000-000060B60000}"/>
    <cellStyle name="Normal 5 4 12 5 8" xfId="46694" xr:uid="{00000000-0005-0000-0000-000061B60000}"/>
    <cellStyle name="Normal 5 4 12 6" xfId="46695" xr:uid="{00000000-0005-0000-0000-000062B60000}"/>
    <cellStyle name="Normal 5 4 12 7" xfId="46696" xr:uid="{00000000-0005-0000-0000-000063B60000}"/>
    <cellStyle name="Normal 5 4 12 8" xfId="46697" xr:uid="{00000000-0005-0000-0000-000064B60000}"/>
    <cellStyle name="Normal 5 4 12 9" xfId="46698" xr:uid="{00000000-0005-0000-0000-000065B60000}"/>
    <cellStyle name="Normal 5 4 13" xfId="46699" xr:uid="{00000000-0005-0000-0000-000066B60000}"/>
    <cellStyle name="Normal 5 4 13 10" xfId="46700" xr:uid="{00000000-0005-0000-0000-000067B60000}"/>
    <cellStyle name="Normal 5 4 13 11" xfId="46701" xr:uid="{00000000-0005-0000-0000-000068B60000}"/>
    <cellStyle name="Normal 5 4 13 12" xfId="46702" xr:uid="{00000000-0005-0000-0000-000069B60000}"/>
    <cellStyle name="Normal 5 4 13 2" xfId="46703" xr:uid="{00000000-0005-0000-0000-00006AB60000}"/>
    <cellStyle name="Normal 5 4 13 2 2" xfId="46704" xr:uid="{00000000-0005-0000-0000-00006BB60000}"/>
    <cellStyle name="Normal 5 4 13 2 3" xfId="46705" xr:uid="{00000000-0005-0000-0000-00006CB60000}"/>
    <cellStyle name="Normal 5 4 13 2 4" xfId="46706" xr:uid="{00000000-0005-0000-0000-00006DB60000}"/>
    <cellStyle name="Normal 5 4 13 2 5" xfId="46707" xr:uid="{00000000-0005-0000-0000-00006EB60000}"/>
    <cellStyle name="Normal 5 4 13 2 6" xfId="46708" xr:uid="{00000000-0005-0000-0000-00006FB60000}"/>
    <cellStyle name="Normal 5 4 13 2 7" xfId="46709" xr:uid="{00000000-0005-0000-0000-000070B60000}"/>
    <cellStyle name="Normal 5 4 13 2 8" xfId="46710" xr:uid="{00000000-0005-0000-0000-000071B60000}"/>
    <cellStyle name="Normal 5 4 13 3" xfId="46711" xr:uid="{00000000-0005-0000-0000-000072B60000}"/>
    <cellStyle name="Normal 5 4 13 3 2" xfId="46712" xr:uid="{00000000-0005-0000-0000-000073B60000}"/>
    <cellStyle name="Normal 5 4 13 3 3" xfId="46713" xr:uid="{00000000-0005-0000-0000-000074B60000}"/>
    <cellStyle name="Normal 5 4 13 3 4" xfId="46714" xr:uid="{00000000-0005-0000-0000-000075B60000}"/>
    <cellStyle name="Normal 5 4 13 3 5" xfId="46715" xr:uid="{00000000-0005-0000-0000-000076B60000}"/>
    <cellStyle name="Normal 5 4 13 3 6" xfId="46716" xr:uid="{00000000-0005-0000-0000-000077B60000}"/>
    <cellStyle name="Normal 5 4 13 3 7" xfId="46717" xr:uid="{00000000-0005-0000-0000-000078B60000}"/>
    <cellStyle name="Normal 5 4 13 3 8" xfId="46718" xr:uid="{00000000-0005-0000-0000-000079B60000}"/>
    <cellStyle name="Normal 5 4 13 4" xfId="46719" xr:uid="{00000000-0005-0000-0000-00007AB60000}"/>
    <cellStyle name="Normal 5 4 13 4 2" xfId="46720" xr:uid="{00000000-0005-0000-0000-00007BB60000}"/>
    <cellStyle name="Normal 5 4 13 4 3" xfId="46721" xr:uid="{00000000-0005-0000-0000-00007CB60000}"/>
    <cellStyle name="Normal 5 4 13 4 4" xfId="46722" xr:uid="{00000000-0005-0000-0000-00007DB60000}"/>
    <cellStyle name="Normal 5 4 13 4 5" xfId="46723" xr:uid="{00000000-0005-0000-0000-00007EB60000}"/>
    <cellStyle name="Normal 5 4 13 4 6" xfId="46724" xr:uid="{00000000-0005-0000-0000-00007FB60000}"/>
    <cellStyle name="Normal 5 4 13 4 7" xfId="46725" xr:uid="{00000000-0005-0000-0000-000080B60000}"/>
    <cellStyle name="Normal 5 4 13 4 8" xfId="46726" xr:uid="{00000000-0005-0000-0000-000081B60000}"/>
    <cellStyle name="Normal 5 4 13 5" xfId="46727" xr:uid="{00000000-0005-0000-0000-000082B60000}"/>
    <cellStyle name="Normal 5 4 13 5 2" xfId="46728" xr:uid="{00000000-0005-0000-0000-000083B60000}"/>
    <cellStyle name="Normal 5 4 13 5 3" xfId="46729" xr:uid="{00000000-0005-0000-0000-000084B60000}"/>
    <cellStyle name="Normal 5 4 13 5 4" xfId="46730" xr:uid="{00000000-0005-0000-0000-000085B60000}"/>
    <cellStyle name="Normal 5 4 13 5 5" xfId="46731" xr:uid="{00000000-0005-0000-0000-000086B60000}"/>
    <cellStyle name="Normal 5 4 13 5 6" xfId="46732" xr:uid="{00000000-0005-0000-0000-000087B60000}"/>
    <cellStyle name="Normal 5 4 13 5 7" xfId="46733" xr:uid="{00000000-0005-0000-0000-000088B60000}"/>
    <cellStyle name="Normal 5 4 13 5 8" xfId="46734" xr:uid="{00000000-0005-0000-0000-000089B60000}"/>
    <cellStyle name="Normal 5 4 13 6" xfId="46735" xr:uid="{00000000-0005-0000-0000-00008AB60000}"/>
    <cellStyle name="Normal 5 4 13 7" xfId="46736" xr:uid="{00000000-0005-0000-0000-00008BB60000}"/>
    <cellStyle name="Normal 5 4 13 8" xfId="46737" xr:uid="{00000000-0005-0000-0000-00008CB60000}"/>
    <cellStyle name="Normal 5 4 13 9" xfId="46738" xr:uid="{00000000-0005-0000-0000-00008DB60000}"/>
    <cellStyle name="Normal 5 4 14" xfId="46739" xr:uid="{00000000-0005-0000-0000-00008EB60000}"/>
    <cellStyle name="Normal 5 4 14 10" xfId="46740" xr:uid="{00000000-0005-0000-0000-00008FB60000}"/>
    <cellStyle name="Normal 5 4 14 11" xfId="46741" xr:uid="{00000000-0005-0000-0000-000090B60000}"/>
    <cellStyle name="Normal 5 4 14 12" xfId="46742" xr:uid="{00000000-0005-0000-0000-000091B60000}"/>
    <cellStyle name="Normal 5 4 14 2" xfId="46743" xr:uid="{00000000-0005-0000-0000-000092B60000}"/>
    <cellStyle name="Normal 5 4 14 2 2" xfId="46744" xr:uid="{00000000-0005-0000-0000-000093B60000}"/>
    <cellStyle name="Normal 5 4 14 2 3" xfId="46745" xr:uid="{00000000-0005-0000-0000-000094B60000}"/>
    <cellStyle name="Normal 5 4 14 2 4" xfId="46746" xr:uid="{00000000-0005-0000-0000-000095B60000}"/>
    <cellStyle name="Normal 5 4 14 2 5" xfId="46747" xr:uid="{00000000-0005-0000-0000-000096B60000}"/>
    <cellStyle name="Normal 5 4 14 2 6" xfId="46748" xr:uid="{00000000-0005-0000-0000-000097B60000}"/>
    <cellStyle name="Normal 5 4 14 2 7" xfId="46749" xr:uid="{00000000-0005-0000-0000-000098B60000}"/>
    <cellStyle name="Normal 5 4 14 2 8" xfId="46750" xr:uid="{00000000-0005-0000-0000-000099B60000}"/>
    <cellStyle name="Normal 5 4 14 3" xfId="46751" xr:uid="{00000000-0005-0000-0000-00009AB60000}"/>
    <cellStyle name="Normal 5 4 14 3 2" xfId="46752" xr:uid="{00000000-0005-0000-0000-00009BB60000}"/>
    <cellStyle name="Normal 5 4 14 3 3" xfId="46753" xr:uid="{00000000-0005-0000-0000-00009CB60000}"/>
    <cellStyle name="Normal 5 4 14 3 4" xfId="46754" xr:uid="{00000000-0005-0000-0000-00009DB60000}"/>
    <cellStyle name="Normal 5 4 14 3 5" xfId="46755" xr:uid="{00000000-0005-0000-0000-00009EB60000}"/>
    <cellStyle name="Normal 5 4 14 3 6" xfId="46756" xr:uid="{00000000-0005-0000-0000-00009FB60000}"/>
    <cellStyle name="Normal 5 4 14 3 7" xfId="46757" xr:uid="{00000000-0005-0000-0000-0000A0B60000}"/>
    <cellStyle name="Normal 5 4 14 3 8" xfId="46758" xr:uid="{00000000-0005-0000-0000-0000A1B60000}"/>
    <cellStyle name="Normal 5 4 14 4" xfId="46759" xr:uid="{00000000-0005-0000-0000-0000A2B60000}"/>
    <cellStyle name="Normal 5 4 14 4 2" xfId="46760" xr:uid="{00000000-0005-0000-0000-0000A3B60000}"/>
    <cellStyle name="Normal 5 4 14 4 3" xfId="46761" xr:uid="{00000000-0005-0000-0000-0000A4B60000}"/>
    <cellStyle name="Normal 5 4 14 4 4" xfId="46762" xr:uid="{00000000-0005-0000-0000-0000A5B60000}"/>
    <cellStyle name="Normal 5 4 14 4 5" xfId="46763" xr:uid="{00000000-0005-0000-0000-0000A6B60000}"/>
    <cellStyle name="Normal 5 4 14 4 6" xfId="46764" xr:uid="{00000000-0005-0000-0000-0000A7B60000}"/>
    <cellStyle name="Normal 5 4 14 4 7" xfId="46765" xr:uid="{00000000-0005-0000-0000-0000A8B60000}"/>
    <cellStyle name="Normal 5 4 14 4 8" xfId="46766" xr:uid="{00000000-0005-0000-0000-0000A9B60000}"/>
    <cellStyle name="Normal 5 4 14 5" xfId="46767" xr:uid="{00000000-0005-0000-0000-0000AAB60000}"/>
    <cellStyle name="Normal 5 4 14 5 2" xfId="46768" xr:uid="{00000000-0005-0000-0000-0000ABB60000}"/>
    <cellStyle name="Normal 5 4 14 5 3" xfId="46769" xr:uid="{00000000-0005-0000-0000-0000ACB60000}"/>
    <cellStyle name="Normal 5 4 14 5 4" xfId="46770" xr:uid="{00000000-0005-0000-0000-0000ADB60000}"/>
    <cellStyle name="Normal 5 4 14 5 5" xfId="46771" xr:uid="{00000000-0005-0000-0000-0000AEB60000}"/>
    <cellStyle name="Normal 5 4 14 5 6" xfId="46772" xr:uid="{00000000-0005-0000-0000-0000AFB60000}"/>
    <cellStyle name="Normal 5 4 14 5 7" xfId="46773" xr:uid="{00000000-0005-0000-0000-0000B0B60000}"/>
    <cellStyle name="Normal 5 4 14 5 8" xfId="46774" xr:uid="{00000000-0005-0000-0000-0000B1B60000}"/>
    <cellStyle name="Normal 5 4 14 6" xfId="46775" xr:uid="{00000000-0005-0000-0000-0000B2B60000}"/>
    <cellStyle name="Normal 5 4 14 7" xfId="46776" xr:uid="{00000000-0005-0000-0000-0000B3B60000}"/>
    <cellStyle name="Normal 5 4 14 8" xfId="46777" xr:uid="{00000000-0005-0000-0000-0000B4B60000}"/>
    <cellStyle name="Normal 5 4 14 9" xfId="46778" xr:uid="{00000000-0005-0000-0000-0000B5B60000}"/>
    <cellStyle name="Normal 5 4 15" xfId="46779" xr:uid="{00000000-0005-0000-0000-0000B6B60000}"/>
    <cellStyle name="Normal 5 4 15 10" xfId="46780" xr:uid="{00000000-0005-0000-0000-0000B7B60000}"/>
    <cellStyle name="Normal 5 4 15 11" xfId="46781" xr:uid="{00000000-0005-0000-0000-0000B8B60000}"/>
    <cellStyle name="Normal 5 4 15 12" xfId="46782" xr:uid="{00000000-0005-0000-0000-0000B9B60000}"/>
    <cellStyle name="Normal 5 4 15 2" xfId="46783" xr:uid="{00000000-0005-0000-0000-0000BAB60000}"/>
    <cellStyle name="Normal 5 4 15 2 2" xfId="46784" xr:uid="{00000000-0005-0000-0000-0000BBB60000}"/>
    <cellStyle name="Normal 5 4 15 2 3" xfId="46785" xr:uid="{00000000-0005-0000-0000-0000BCB60000}"/>
    <cellStyle name="Normal 5 4 15 2 4" xfId="46786" xr:uid="{00000000-0005-0000-0000-0000BDB60000}"/>
    <cellStyle name="Normal 5 4 15 2 5" xfId="46787" xr:uid="{00000000-0005-0000-0000-0000BEB60000}"/>
    <cellStyle name="Normal 5 4 15 2 6" xfId="46788" xr:uid="{00000000-0005-0000-0000-0000BFB60000}"/>
    <cellStyle name="Normal 5 4 15 2 7" xfId="46789" xr:uid="{00000000-0005-0000-0000-0000C0B60000}"/>
    <cellStyle name="Normal 5 4 15 2 8" xfId="46790" xr:uid="{00000000-0005-0000-0000-0000C1B60000}"/>
    <cellStyle name="Normal 5 4 15 3" xfId="46791" xr:uid="{00000000-0005-0000-0000-0000C2B60000}"/>
    <cellStyle name="Normal 5 4 15 3 2" xfId="46792" xr:uid="{00000000-0005-0000-0000-0000C3B60000}"/>
    <cellStyle name="Normal 5 4 15 3 3" xfId="46793" xr:uid="{00000000-0005-0000-0000-0000C4B60000}"/>
    <cellStyle name="Normal 5 4 15 3 4" xfId="46794" xr:uid="{00000000-0005-0000-0000-0000C5B60000}"/>
    <cellStyle name="Normal 5 4 15 3 5" xfId="46795" xr:uid="{00000000-0005-0000-0000-0000C6B60000}"/>
    <cellStyle name="Normal 5 4 15 3 6" xfId="46796" xr:uid="{00000000-0005-0000-0000-0000C7B60000}"/>
    <cellStyle name="Normal 5 4 15 3 7" xfId="46797" xr:uid="{00000000-0005-0000-0000-0000C8B60000}"/>
    <cellStyle name="Normal 5 4 15 3 8" xfId="46798" xr:uid="{00000000-0005-0000-0000-0000C9B60000}"/>
    <cellStyle name="Normal 5 4 15 4" xfId="46799" xr:uid="{00000000-0005-0000-0000-0000CAB60000}"/>
    <cellStyle name="Normal 5 4 15 4 2" xfId="46800" xr:uid="{00000000-0005-0000-0000-0000CBB60000}"/>
    <cellStyle name="Normal 5 4 15 4 3" xfId="46801" xr:uid="{00000000-0005-0000-0000-0000CCB60000}"/>
    <cellStyle name="Normal 5 4 15 4 4" xfId="46802" xr:uid="{00000000-0005-0000-0000-0000CDB60000}"/>
    <cellStyle name="Normal 5 4 15 4 5" xfId="46803" xr:uid="{00000000-0005-0000-0000-0000CEB60000}"/>
    <cellStyle name="Normal 5 4 15 4 6" xfId="46804" xr:uid="{00000000-0005-0000-0000-0000CFB60000}"/>
    <cellStyle name="Normal 5 4 15 4 7" xfId="46805" xr:uid="{00000000-0005-0000-0000-0000D0B60000}"/>
    <cellStyle name="Normal 5 4 15 4 8" xfId="46806" xr:uid="{00000000-0005-0000-0000-0000D1B60000}"/>
    <cellStyle name="Normal 5 4 15 5" xfId="46807" xr:uid="{00000000-0005-0000-0000-0000D2B60000}"/>
    <cellStyle name="Normal 5 4 15 5 2" xfId="46808" xr:uid="{00000000-0005-0000-0000-0000D3B60000}"/>
    <cellStyle name="Normal 5 4 15 5 3" xfId="46809" xr:uid="{00000000-0005-0000-0000-0000D4B60000}"/>
    <cellStyle name="Normal 5 4 15 5 4" xfId="46810" xr:uid="{00000000-0005-0000-0000-0000D5B60000}"/>
    <cellStyle name="Normal 5 4 15 5 5" xfId="46811" xr:uid="{00000000-0005-0000-0000-0000D6B60000}"/>
    <cellStyle name="Normal 5 4 15 5 6" xfId="46812" xr:uid="{00000000-0005-0000-0000-0000D7B60000}"/>
    <cellStyle name="Normal 5 4 15 5 7" xfId="46813" xr:uid="{00000000-0005-0000-0000-0000D8B60000}"/>
    <cellStyle name="Normal 5 4 15 5 8" xfId="46814" xr:uid="{00000000-0005-0000-0000-0000D9B60000}"/>
    <cellStyle name="Normal 5 4 15 6" xfId="46815" xr:uid="{00000000-0005-0000-0000-0000DAB60000}"/>
    <cellStyle name="Normal 5 4 15 7" xfId="46816" xr:uid="{00000000-0005-0000-0000-0000DBB60000}"/>
    <cellStyle name="Normal 5 4 15 8" xfId="46817" xr:uid="{00000000-0005-0000-0000-0000DCB60000}"/>
    <cellStyle name="Normal 5 4 15 9" xfId="46818" xr:uid="{00000000-0005-0000-0000-0000DDB60000}"/>
    <cellStyle name="Normal 5 4 16" xfId="46819" xr:uid="{00000000-0005-0000-0000-0000DEB60000}"/>
    <cellStyle name="Normal 5 4 16 10" xfId="46820" xr:uid="{00000000-0005-0000-0000-0000DFB60000}"/>
    <cellStyle name="Normal 5 4 16 11" xfId="46821" xr:uid="{00000000-0005-0000-0000-0000E0B60000}"/>
    <cellStyle name="Normal 5 4 16 12" xfId="46822" xr:uid="{00000000-0005-0000-0000-0000E1B60000}"/>
    <cellStyle name="Normal 5 4 16 2" xfId="46823" xr:uid="{00000000-0005-0000-0000-0000E2B60000}"/>
    <cellStyle name="Normal 5 4 16 2 2" xfId="46824" xr:uid="{00000000-0005-0000-0000-0000E3B60000}"/>
    <cellStyle name="Normal 5 4 16 2 3" xfId="46825" xr:uid="{00000000-0005-0000-0000-0000E4B60000}"/>
    <cellStyle name="Normal 5 4 16 2 4" xfId="46826" xr:uid="{00000000-0005-0000-0000-0000E5B60000}"/>
    <cellStyle name="Normal 5 4 16 2 5" xfId="46827" xr:uid="{00000000-0005-0000-0000-0000E6B60000}"/>
    <cellStyle name="Normal 5 4 16 2 6" xfId="46828" xr:uid="{00000000-0005-0000-0000-0000E7B60000}"/>
    <cellStyle name="Normal 5 4 16 2 7" xfId="46829" xr:uid="{00000000-0005-0000-0000-0000E8B60000}"/>
    <cellStyle name="Normal 5 4 16 2 8" xfId="46830" xr:uid="{00000000-0005-0000-0000-0000E9B60000}"/>
    <cellStyle name="Normal 5 4 16 3" xfId="46831" xr:uid="{00000000-0005-0000-0000-0000EAB60000}"/>
    <cellStyle name="Normal 5 4 16 3 2" xfId="46832" xr:uid="{00000000-0005-0000-0000-0000EBB60000}"/>
    <cellStyle name="Normal 5 4 16 3 3" xfId="46833" xr:uid="{00000000-0005-0000-0000-0000ECB60000}"/>
    <cellStyle name="Normal 5 4 16 3 4" xfId="46834" xr:uid="{00000000-0005-0000-0000-0000EDB60000}"/>
    <cellStyle name="Normal 5 4 16 3 5" xfId="46835" xr:uid="{00000000-0005-0000-0000-0000EEB60000}"/>
    <cellStyle name="Normal 5 4 16 3 6" xfId="46836" xr:uid="{00000000-0005-0000-0000-0000EFB60000}"/>
    <cellStyle name="Normal 5 4 16 3 7" xfId="46837" xr:uid="{00000000-0005-0000-0000-0000F0B60000}"/>
    <cellStyle name="Normal 5 4 16 3 8" xfId="46838" xr:uid="{00000000-0005-0000-0000-0000F1B60000}"/>
    <cellStyle name="Normal 5 4 16 4" xfId="46839" xr:uid="{00000000-0005-0000-0000-0000F2B60000}"/>
    <cellStyle name="Normal 5 4 16 4 2" xfId="46840" xr:uid="{00000000-0005-0000-0000-0000F3B60000}"/>
    <cellStyle name="Normal 5 4 16 4 3" xfId="46841" xr:uid="{00000000-0005-0000-0000-0000F4B60000}"/>
    <cellStyle name="Normal 5 4 16 4 4" xfId="46842" xr:uid="{00000000-0005-0000-0000-0000F5B60000}"/>
    <cellStyle name="Normal 5 4 16 4 5" xfId="46843" xr:uid="{00000000-0005-0000-0000-0000F6B60000}"/>
    <cellStyle name="Normal 5 4 16 4 6" xfId="46844" xr:uid="{00000000-0005-0000-0000-0000F7B60000}"/>
    <cellStyle name="Normal 5 4 16 4 7" xfId="46845" xr:uid="{00000000-0005-0000-0000-0000F8B60000}"/>
    <cellStyle name="Normal 5 4 16 4 8" xfId="46846" xr:uid="{00000000-0005-0000-0000-0000F9B60000}"/>
    <cellStyle name="Normal 5 4 16 5" xfId="46847" xr:uid="{00000000-0005-0000-0000-0000FAB60000}"/>
    <cellStyle name="Normal 5 4 16 5 2" xfId="46848" xr:uid="{00000000-0005-0000-0000-0000FBB60000}"/>
    <cellStyle name="Normal 5 4 16 5 3" xfId="46849" xr:uid="{00000000-0005-0000-0000-0000FCB60000}"/>
    <cellStyle name="Normal 5 4 16 5 4" xfId="46850" xr:uid="{00000000-0005-0000-0000-0000FDB60000}"/>
    <cellStyle name="Normal 5 4 16 5 5" xfId="46851" xr:uid="{00000000-0005-0000-0000-0000FEB60000}"/>
    <cellStyle name="Normal 5 4 16 5 6" xfId="46852" xr:uid="{00000000-0005-0000-0000-0000FFB60000}"/>
    <cellStyle name="Normal 5 4 16 5 7" xfId="46853" xr:uid="{00000000-0005-0000-0000-000000B70000}"/>
    <cellStyle name="Normal 5 4 16 5 8" xfId="46854" xr:uid="{00000000-0005-0000-0000-000001B70000}"/>
    <cellStyle name="Normal 5 4 16 6" xfId="46855" xr:uid="{00000000-0005-0000-0000-000002B70000}"/>
    <cellStyle name="Normal 5 4 16 7" xfId="46856" xr:uid="{00000000-0005-0000-0000-000003B70000}"/>
    <cellStyle name="Normal 5 4 16 8" xfId="46857" xr:uid="{00000000-0005-0000-0000-000004B70000}"/>
    <cellStyle name="Normal 5 4 16 9" xfId="46858" xr:uid="{00000000-0005-0000-0000-000005B70000}"/>
    <cellStyle name="Normal 5 4 17" xfId="46859" xr:uid="{00000000-0005-0000-0000-000006B70000}"/>
    <cellStyle name="Normal 5 4 17 2" xfId="46860" xr:uid="{00000000-0005-0000-0000-000007B70000}"/>
    <cellStyle name="Normal 5 4 17 3" xfId="46861" xr:uid="{00000000-0005-0000-0000-000008B70000}"/>
    <cellStyle name="Normal 5 4 17 4" xfId="46862" xr:uid="{00000000-0005-0000-0000-000009B70000}"/>
    <cellStyle name="Normal 5 4 17 5" xfId="46863" xr:uid="{00000000-0005-0000-0000-00000AB70000}"/>
    <cellStyle name="Normal 5 4 17 6" xfId="46864" xr:uid="{00000000-0005-0000-0000-00000BB70000}"/>
    <cellStyle name="Normal 5 4 17 7" xfId="46865" xr:uid="{00000000-0005-0000-0000-00000CB70000}"/>
    <cellStyle name="Normal 5 4 17 8" xfId="46866" xr:uid="{00000000-0005-0000-0000-00000DB70000}"/>
    <cellStyle name="Normal 5 4 18" xfId="46867" xr:uid="{00000000-0005-0000-0000-00000EB70000}"/>
    <cellStyle name="Normal 5 4 18 2" xfId="46868" xr:uid="{00000000-0005-0000-0000-00000FB70000}"/>
    <cellStyle name="Normal 5 4 18 3" xfId="46869" xr:uid="{00000000-0005-0000-0000-000010B70000}"/>
    <cellStyle name="Normal 5 4 18 4" xfId="46870" xr:uid="{00000000-0005-0000-0000-000011B70000}"/>
    <cellStyle name="Normal 5 4 18 5" xfId="46871" xr:uid="{00000000-0005-0000-0000-000012B70000}"/>
    <cellStyle name="Normal 5 4 18 6" xfId="46872" xr:uid="{00000000-0005-0000-0000-000013B70000}"/>
    <cellStyle name="Normal 5 4 18 7" xfId="46873" xr:uid="{00000000-0005-0000-0000-000014B70000}"/>
    <cellStyle name="Normal 5 4 18 8" xfId="46874" xr:uid="{00000000-0005-0000-0000-000015B70000}"/>
    <cellStyle name="Normal 5 4 19" xfId="46875" xr:uid="{00000000-0005-0000-0000-000016B70000}"/>
    <cellStyle name="Normal 5 4 19 2" xfId="46876" xr:uid="{00000000-0005-0000-0000-000017B70000}"/>
    <cellStyle name="Normal 5 4 19 3" xfId="46877" xr:uid="{00000000-0005-0000-0000-000018B70000}"/>
    <cellStyle name="Normal 5 4 19 4" xfId="46878" xr:uid="{00000000-0005-0000-0000-000019B70000}"/>
    <cellStyle name="Normal 5 4 19 5" xfId="46879" xr:uid="{00000000-0005-0000-0000-00001AB70000}"/>
    <cellStyle name="Normal 5 4 19 6" xfId="46880" xr:uid="{00000000-0005-0000-0000-00001BB70000}"/>
    <cellStyle name="Normal 5 4 19 7" xfId="46881" xr:uid="{00000000-0005-0000-0000-00001CB70000}"/>
    <cellStyle name="Normal 5 4 19 8" xfId="46882" xr:uid="{00000000-0005-0000-0000-00001DB70000}"/>
    <cellStyle name="Normal 5 4 2" xfId="46883" xr:uid="{00000000-0005-0000-0000-00001EB70000}"/>
    <cellStyle name="Normal 5 4 2 10" xfId="46884" xr:uid="{00000000-0005-0000-0000-00001FB70000}"/>
    <cellStyle name="Normal 5 4 2 10 10" xfId="46885" xr:uid="{00000000-0005-0000-0000-000020B70000}"/>
    <cellStyle name="Normal 5 4 2 10 11" xfId="46886" xr:uid="{00000000-0005-0000-0000-000021B70000}"/>
    <cellStyle name="Normal 5 4 2 10 12" xfId="46887" xr:uid="{00000000-0005-0000-0000-000022B70000}"/>
    <cellStyle name="Normal 5 4 2 10 2" xfId="46888" xr:uid="{00000000-0005-0000-0000-000023B70000}"/>
    <cellStyle name="Normal 5 4 2 10 2 2" xfId="46889" xr:uid="{00000000-0005-0000-0000-000024B70000}"/>
    <cellStyle name="Normal 5 4 2 10 2 3" xfId="46890" xr:uid="{00000000-0005-0000-0000-000025B70000}"/>
    <cellStyle name="Normal 5 4 2 10 2 4" xfId="46891" xr:uid="{00000000-0005-0000-0000-000026B70000}"/>
    <cellStyle name="Normal 5 4 2 10 2 5" xfId="46892" xr:uid="{00000000-0005-0000-0000-000027B70000}"/>
    <cellStyle name="Normal 5 4 2 10 2 6" xfId="46893" xr:uid="{00000000-0005-0000-0000-000028B70000}"/>
    <cellStyle name="Normal 5 4 2 10 2 7" xfId="46894" xr:uid="{00000000-0005-0000-0000-000029B70000}"/>
    <cellStyle name="Normal 5 4 2 10 2 8" xfId="46895" xr:uid="{00000000-0005-0000-0000-00002AB70000}"/>
    <cellStyle name="Normal 5 4 2 10 3" xfId="46896" xr:uid="{00000000-0005-0000-0000-00002BB70000}"/>
    <cellStyle name="Normal 5 4 2 10 3 2" xfId="46897" xr:uid="{00000000-0005-0000-0000-00002CB70000}"/>
    <cellStyle name="Normal 5 4 2 10 3 3" xfId="46898" xr:uid="{00000000-0005-0000-0000-00002DB70000}"/>
    <cellStyle name="Normal 5 4 2 10 3 4" xfId="46899" xr:uid="{00000000-0005-0000-0000-00002EB70000}"/>
    <cellStyle name="Normal 5 4 2 10 3 5" xfId="46900" xr:uid="{00000000-0005-0000-0000-00002FB70000}"/>
    <cellStyle name="Normal 5 4 2 10 3 6" xfId="46901" xr:uid="{00000000-0005-0000-0000-000030B70000}"/>
    <cellStyle name="Normal 5 4 2 10 3 7" xfId="46902" xr:uid="{00000000-0005-0000-0000-000031B70000}"/>
    <cellStyle name="Normal 5 4 2 10 3 8" xfId="46903" xr:uid="{00000000-0005-0000-0000-000032B70000}"/>
    <cellStyle name="Normal 5 4 2 10 4" xfId="46904" xr:uid="{00000000-0005-0000-0000-000033B70000}"/>
    <cellStyle name="Normal 5 4 2 10 4 2" xfId="46905" xr:uid="{00000000-0005-0000-0000-000034B70000}"/>
    <cellStyle name="Normal 5 4 2 10 4 3" xfId="46906" xr:uid="{00000000-0005-0000-0000-000035B70000}"/>
    <cellStyle name="Normal 5 4 2 10 4 4" xfId="46907" xr:uid="{00000000-0005-0000-0000-000036B70000}"/>
    <cellStyle name="Normal 5 4 2 10 4 5" xfId="46908" xr:uid="{00000000-0005-0000-0000-000037B70000}"/>
    <cellStyle name="Normal 5 4 2 10 4 6" xfId="46909" xr:uid="{00000000-0005-0000-0000-000038B70000}"/>
    <cellStyle name="Normal 5 4 2 10 4 7" xfId="46910" xr:uid="{00000000-0005-0000-0000-000039B70000}"/>
    <cellStyle name="Normal 5 4 2 10 4 8" xfId="46911" xr:uid="{00000000-0005-0000-0000-00003AB70000}"/>
    <cellStyle name="Normal 5 4 2 10 5" xfId="46912" xr:uid="{00000000-0005-0000-0000-00003BB70000}"/>
    <cellStyle name="Normal 5 4 2 10 5 2" xfId="46913" xr:uid="{00000000-0005-0000-0000-00003CB70000}"/>
    <cellStyle name="Normal 5 4 2 10 5 3" xfId="46914" xr:uid="{00000000-0005-0000-0000-00003DB70000}"/>
    <cellStyle name="Normal 5 4 2 10 5 4" xfId="46915" xr:uid="{00000000-0005-0000-0000-00003EB70000}"/>
    <cellStyle name="Normal 5 4 2 10 5 5" xfId="46916" xr:uid="{00000000-0005-0000-0000-00003FB70000}"/>
    <cellStyle name="Normal 5 4 2 10 5 6" xfId="46917" xr:uid="{00000000-0005-0000-0000-000040B70000}"/>
    <cellStyle name="Normal 5 4 2 10 5 7" xfId="46918" xr:uid="{00000000-0005-0000-0000-000041B70000}"/>
    <cellStyle name="Normal 5 4 2 10 5 8" xfId="46919" xr:uid="{00000000-0005-0000-0000-000042B70000}"/>
    <cellStyle name="Normal 5 4 2 10 6" xfId="46920" xr:uid="{00000000-0005-0000-0000-000043B70000}"/>
    <cellStyle name="Normal 5 4 2 10 7" xfId="46921" xr:uid="{00000000-0005-0000-0000-000044B70000}"/>
    <cellStyle name="Normal 5 4 2 10 8" xfId="46922" xr:uid="{00000000-0005-0000-0000-000045B70000}"/>
    <cellStyle name="Normal 5 4 2 10 9" xfId="46923" xr:uid="{00000000-0005-0000-0000-000046B70000}"/>
    <cellStyle name="Normal 5 4 2 11" xfId="46924" xr:uid="{00000000-0005-0000-0000-000047B70000}"/>
    <cellStyle name="Normal 5 4 2 11 10" xfId="46925" xr:uid="{00000000-0005-0000-0000-000048B70000}"/>
    <cellStyle name="Normal 5 4 2 11 11" xfId="46926" xr:uid="{00000000-0005-0000-0000-000049B70000}"/>
    <cellStyle name="Normal 5 4 2 11 12" xfId="46927" xr:uid="{00000000-0005-0000-0000-00004AB70000}"/>
    <cellStyle name="Normal 5 4 2 11 2" xfId="46928" xr:uid="{00000000-0005-0000-0000-00004BB70000}"/>
    <cellStyle name="Normal 5 4 2 11 2 2" xfId="46929" xr:uid="{00000000-0005-0000-0000-00004CB70000}"/>
    <cellStyle name="Normal 5 4 2 11 2 3" xfId="46930" xr:uid="{00000000-0005-0000-0000-00004DB70000}"/>
    <cellStyle name="Normal 5 4 2 11 2 4" xfId="46931" xr:uid="{00000000-0005-0000-0000-00004EB70000}"/>
    <cellStyle name="Normal 5 4 2 11 2 5" xfId="46932" xr:uid="{00000000-0005-0000-0000-00004FB70000}"/>
    <cellStyle name="Normal 5 4 2 11 2 6" xfId="46933" xr:uid="{00000000-0005-0000-0000-000050B70000}"/>
    <cellStyle name="Normal 5 4 2 11 2 7" xfId="46934" xr:uid="{00000000-0005-0000-0000-000051B70000}"/>
    <cellStyle name="Normal 5 4 2 11 2 8" xfId="46935" xr:uid="{00000000-0005-0000-0000-000052B70000}"/>
    <cellStyle name="Normal 5 4 2 11 3" xfId="46936" xr:uid="{00000000-0005-0000-0000-000053B70000}"/>
    <cellStyle name="Normal 5 4 2 11 3 2" xfId="46937" xr:uid="{00000000-0005-0000-0000-000054B70000}"/>
    <cellStyle name="Normal 5 4 2 11 3 3" xfId="46938" xr:uid="{00000000-0005-0000-0000-000055B70000}"/>
    <cellStyle name="Normal 5 4 2 11 3 4" xfId="46939" xr:uid="{00000000-0005-0000-0000-000056B70000}"/>
    <cellStyle name="Normal 5 4 2 11 3 5" xfId="46940" xr:uid="{00000000-0005-0000-0000-000057B70000}"/>
    <cellStyle name="Normal 5 4 2 11 3 6" xfId="46941" xr:uid="{00000000-0005-0000-0000-000058B70000}"/>
    <cellStyle name="Normal 5 4 2 11 3 7" xfId="46942" xr:uid="{00000000-0005-0000-0000-000059B70000}"/>
    <cellStyle name="Normal 5 4 2 11 3 8" xfId="46943" xr:uid="{00000000-0005-0000-0000-00005AB70000}"/>
    <cellStyle name="Normal 5 4 2 11 4" xfId="46944" xr:uid="{00000000-0005-0000-0000-00005BB70000}"/>
    <cellStyle name="Normal 5 4 2 11 4 2" xfId="46945" xr:uid="{00000000-0005-0000-0000-00005CB70000}"/>
    <cellStyle name="Normal 5 4 2 11 4 3" xfId="46946" xr:uid="{00000000-0005-0000-0000-00005DB70000}"/>
    <cellStyle name="Normal 5 4 2 11 4 4" xfId="46947" xr:uid="{00000000-0005-0000-0000-00005EB70000}"/>
    <cellStyle name="Normal 5 4 2 11 4 5" xfId="46948" xr:uid="{00000000-0005-0000-0000-00005FB70000}"/>
    <cellStyle name="Normal 5 4 2 11 4 6" xfId="46949" xr:uid="{00000000-0005-0000-0000-000060B70000}"/>
    <cellStyle name="Normal 5 4 2 11 4 7" xfId="46950" xr:uid="{00000000-0005-0000-0000-000061B70000}"/>
    <cellStyle name="Normal 5 4 2 11 4 8" xfId="46951" xr:uid="{00000000-0005-0000-0000-000062B70000}"/>
    <cellStyle name="Normal 5 4 2 11 5" xfId="46952" xr:uid="{00000000-0005-0000-0000-000063B70000}"/>
    <cellStyle name="Normal 5 4 2 11 5 2" xfId="46953" xr:uid="{00000000-0005-0000-0000-000064B70000}"/>
    <cellStyle name="Normal 5 4 2 11 5 3" xfId="46954" xr:uid="{00000000-0005-0000-0000-000065B70000}"/>
    <cellStyle name="Normal 5 4 2 11 5 4" xfId="46955" xr:uid="{00000000-0005-0000-0000-000066B70000}"/>
    <cellStyle name="Normal 5 4 2 11 5 5" xfId="46956" xr:uid="{00000000-0005-0000-0000-000067B70000}"/>
    <cellStyle name="Normal 5 4 2 11 5 6" xfId="46957" xr:uid="{00000000-0005-0000-0000-000068B70000}"/>
    <cellStyle name="Normal 5 4 2 11 5 7" xfId="46958" xr:uid="{00000000-0005-0000-0000-000069B70000}"/>
    <cellStyle name="Normal 5 4 2 11 5 8" xfId="46959" xr:uid="{00000000-0005-0000-0000-00006AB70000}"/>
    <cellStyle name="Normal 5 4 2 11 6" xfId="46960" xr:uid="{00000000-0005-0000-0000-00006BB70000}"/>
    <cellStyle name="Normal 5 4 2 11 7" xfId="46961" xr:uid="{00000000-0005-0000-0000-00006CB70000}"/>
    <cellStyle name="Normal 5 4 2 11 8" xfId="46962" xr:uid="{00000000-0005-0000-0000-00006DB70000}"/>
    <cellStyle name="Normal 5 4 2 11 9" xfId="46963" xr:uid="{00000000-0005-0000-0000-00006EB70000}"/>
    <cellStyle name="Normal 5 4 2 12" xfId="46964" xr:uid="{00000000-0005-0000-0000-00006FB70000}"/>
    <cellStyle name="Normal 5 4 2 12 10" xfId="46965" xr:uid="{00000000-0005-0000-0000-000070B70000}"/>
    <cellStyle name="Normal 5 4 2 12 11" xfId="46966" xr:uid="{00000000-0005-0000-0000-000071B70000}"/>
    <cellStyle name="Normal 5 4 2 12 12" xfId="46967" xr:uid="{00000000-0005-0000-0000-000072B70000}"/>
    <cellStyle name="Normal 5 4 2 12 2" xfId="46968" xr:uid="{00000000-0005-0000-0000-000073B70000}"/>
    <cellStyle name="Normal 5 4 2 12 2 2" xfId="46969" xr:uid="{00000000-0005-0000-0000-000074B70000}"/>
    <cellStyle name="Normal 5 4 2 12 2 3" xfId="46970" xr:uid="{00000000-0005-0000-0000-000075B70000}"/>
    <cellStyle name="Normal 5 4 2 12 2 4" xfId="46971" xr:uid="{00000000-0005-0000-0000-000076B70000}"/>
    <cellStyle name="Normal 5 4 2 12 2 5" xfId="46972" xr:uid="{00000000-0005-0000-0000-000077B70000}"/>
    <cellStyle name="Normal 5 4 2 12 2 6" xfId="46973" xr:uid="{00000000-0005-0000-0000-000078B70000}"/>
    <cellStyle name="Normal 5 4 2 12 2 7" xfId="46974" xr:uid="{00000000-0005-0000-0000-000079B70000}"/>
    <cellStyle name="Normal 5 4 2 12 2 8" xfId="46975" xr:uid="{00000000-0005-0000-0000-00007AB70000}"/>
    <cellStyle name="Normal 5 4 2 12 3" xfId="46976" xr:uid="{00000000-0005-0000-0000-00007BB70000}"/>
    <cellStyle name="Normal 5 4 2 12 3 2" xfId="46977" xr:uid="{00000000-0005-0000-0000-00007CB70000}"/>
    <cellStyle name="Normal 5 4 2 12 3 3" xfId="46978" xr:uid="{00000000-0005-0000-0000-00007DB70000}"/>
    <cellStyle name="Normal 5 4 2 12 3 4" xfId="46979" xr:uid="{00000000-0005-0000-0000-00007EB70000}"/>
    <cellStyle name="Normal 5 4 2 12 3 5" xfId="46980" xr:uid="{00000000-0005-0000-0000-00007FB70000}"/>
    <cellStyle name="Normal 5 4 2 12 3 6" xfId="46981" xr:uid="{00000000-0005-0000-0000-000080B70000}"/>
    <cellStyle name="Normal 5 4 2 12 3 7" xfId="46982" xr:uid="{00000000-0005-0000-0000-000081B70000}"/>
    <cellStyle name="Normal 5 4 2 12 3 8" xfId="46983" xr:uid="{00000000-0005-0000-0000-000082B70000}"/>
    <cellStyle name="Normal 5 4 2 12 4" xfId="46984" xr:uid="{00000000-0005-0000-0000-000083B70000}"/>
    <cellStyle name="Normal 5 4 2 12 4 2" xfId="46985" xr:uid="{00000000-0005-0000-0000-000084B70000}"/>
    <cellStyle name="Normal 5 4 2 12 4 3" xfId="46986" xr:uid="{00000000-0005-0000-0000-000085B70000}"/>
    <cellStyle name="Normal 5 4 2 12 4 4" xfId="46987" xr:uid="{00000000-0005-0000-0000-000086B70000}"/>
    <cellStyle name="Normal 5 4 2 12 4 5" xfId="46988" xr:uid="{00000000-0005-0000-0000-000087B70000}"/>
    <cellStyle name="Normal 5 4 2 12 4 6" xfId="46989" xr:uid="{00000000-0005-0000-0000-000088B70000}"/>
    <cellStyle name="Normal 5 4 2 12 4 7" xfId="46990" xr:uid="{00000000-0005-0000-0000-000089B70000}"/>
    <cellStyle name="Normal 5 4 2 12 4 8" xfId="46991" xr:uid="{00000000-0005-0000-0000-00008AB70000}"/>
    <cellStyle name="Normal 5 4 2 12 5" xfId="46992" xr:uid="{00000000-0005-0000-0000-00008BB70000}"/>
    <cellStyle name="Normal 5 4 2 12 5 2" xfId="46993" xr:uid="{00000000-0005-0000-0000-00008CB70000}"/>
    <cellStyle name="Normal 5 4 2 12 5 3" xfId="46994" xr:uid="{00000000-0005-0000-0000-00008DB70000}"/>
    <cellStyle name="Normal 5 4 2 12 5 4" xfId="46995" xr:uid="{00000000-0005-0000-0000-00008EB70000}"/>
    <cellStyle name="Normal 5 4 2 12 5 5" xfId="46996" xr:uid="{00000000-0005-0000-0000-00008FB70000}"/>
    <cellStyle name="Normal 5 4 2 12 5 6" xfId="46997" xr:uid="{00000000-0005-0000-0000-000090B70000}"/>
    <cellStyle name="Normal 5 4 2 12 5 7" xfId="46998" xr:uid="{00000000-0005-0000-0000-000091B70000}"/>
    <cellStyle name="Normal 5 4 2 12 5 8" xfId="46999" xr:uid="{00000000-0005-0000-0000-000092B70000}"/>
    <cellStyle name="Normal 5 4 2 12 6" xfId="47000" xr:uid="{00000000-0005-0000-0000-000093B70000}"/>
    <cellStyle name="Normal 5 4 2 12 7" xfId="47001" xr:uid="{00000000-0005-0000-0000-000094B70000}"/>
    <cellStyle name="Normal 5 4 2 12 8" xfId="47002" xr:uid="{00000000-0005-0000-0000-000095B70000}"/>
    <cellStyle name="Normal 5 4 2 12 9" xfId="47003" xr:uid="{00000000-0005-0000-0000-000096B70000}"/>
    <cellStyle name="Normal 5 4 2 13" xfId="47004" xr:uid="{00000000-0005-0000-0000-000097B70000}"/>
    <cellStyle name="Normal 5 4 2 13 10" xfId="47005" xr:uid="{00000000-0005-0000-0000-000098B70000}"/>
    <cellStyle name="Normal 5 4 2 13 11" xfId="47006" xr:uid="{00000000-0005-0000-0000-000099B70000}"/>
    <cellStyle name="Normal 5 4 2 13 12" xfId="47007" xr:uid="{00000000-0005-0000-0000-00009AB70000}"/>
    <cellStyle name="Normal 5 4 2 13 2" xfId="47008" xr:uid="{00000000-0005-0000-0000-00009BB70000}"/>
    <cellStyle name="Normal 5 4 2 13 2 2" xfId="47009" xr:uid="{00000000-0005-0000-0000-00009CB70000}"/>
    <cellStyle name="Normal 5 4 2 13 2 3" xfId="47010" xr:uid="{00000000-0005-0000-0000-00009DB70000}"/>
    <cellStyle name="Normal 5 4 2 13 2 4" xfId="47011" xr:uid="{00000000-0005-0000-0000-00009EB70000}"/>
    <cellStyle name="Normal 5 4 2 13 2 5" xfId="47012" xr:uid="{00000000-0005-0000-0000-00009FB70000}"/>
    <cellStyle name="Normal 5 4 2 13 2 6" xfId="47013" xr:uid="{00000000-0005-0000-0000-0000A0B70000}"/>
    <cellStyle name="Normal 5 4 2 13 2 7" xfId="47014" xr:uid="{00000000-0005-0000-0000-0000A1B70000}"/>
    <cellStyle name="Normal 5 4 2 13 2 8" xfId="47015" xr:uid="{00000000-0005-0000-0000-0000A2B70000}"/>
    <cellStyle name="Normal 5 4 2 13 3" xfId="47016" xr:uid="{00000000-0005-0000-0000-0000A3B70000}"/>
    <cellStyle name="Normal 5 4 2 13 3 2" xfId="47017" xr:uid="{00000000-0005-0000-0000-0000A4B70000}"/>
    <cellStyle name="Normal 5 4 2 13 3 3" xfId="47018" xr:uid="{00000000-0005-0000-0000-0000A5B70000}"/>
    <cellStyle name="Normal 5 4 2 13 3 4" xfId="47019" xr:uid="{00000000-0005-0000-0000-0000A6B70000}"/>
    <cellStyle name="Normal 5 4 2 13 3 5" xfId="47020" xr:uid="{00000000-0005-0000-0000-0000A7B70000}"/>
    <cellStyle name="Normal 5 4 2 13 3 6" xfId="47021" xr:uid="{00000000-0005-0000-0000-0000A8B70000}"/>
    <cellStyle name="Normal 5 4 2 13 3 7" xfId="47022" xr:uid="{00000000-0005-0000-0000-0000A9B70000}"/>
    <cellStyle name="Normal 5 4 2 13 3 8" xfId="47023" xr:uid="{00000000-0005-0000-0000-0000AAB70000}"/>
    <cellStyle name="Normal 5 4 2 13 4" xfId="47024" xr:uid="{00000000-0005-0000-0000-0000ABB70000}"/>
    <cellStyle name="Normal 5 4 2 13 4 2" xfId="47025" xr:uid="{00000000-0005-0000-0000-0000ACB70000}"/>
    <cellStyle name="Normal 5 4 2 13 4 3" xfId="47026" xr:uid="{00000000-0005-0000-0000-0000ADB70000}"/>
    <cellStyle name="Normal 5 4 2 13 4 4" xfId="47027" xr:uid="{00000000-0005-0000-0000-0000AEB70000}"/>
    <cellStyle name="Normal 5 4 2 13 4 5" xfId="47028" xr:uid="{00000000-0005-0000-0000-0000AFB70000}"/>
    <cellStyle name="Normal 5 4 2 13 4 6" xfId="47029" xr:uid="{00000000-0005-0000-0000-0000B0B70000}"/>
    <cellStyle name="Normal 5 4 2 13 4 7" xfId="47030" xr:uid="{00000000-0005-0000-0000-0000B1B70000}"/>
    <cellStyle name="Normal 5 4 2 13 4 8" xfId="47031" xr:uid="{00000000-0005-0000-0000-0000B2B70000}"/>
    <cellStyle name="Normal 5 4 2 13 5" xfId="47032" xr:uid="{00000000-0005-0000-0000-0000B3B70000}"/>
    <cellStyle name="Normal 5 4 2 13 5 2" xfId="47033" xr:uid="{00000000-0005-0000-0000-0000B4B70000}"/>
    <cellStyle name="Normal 5 4 2 13 5 3" xfId="47034" xr:uid="{00000000-0005-0000-0000-0000B5B70000}"/>
    <cellStyle name="Normal 5 4 2 13 5 4" xfId="47035" xr:uid="{00000000-0005-0000-0000-0000B6B70000}"/>
    <cellStyle name="Normal 5 4 2 13 5 5" xfId="47036" xr:uid="{00000000-0005-0000-0000-0000B7B70000}"/>
    <cellStyle name="Normal 5 4 2 13 5 6" xfId="47037" xr:uid="{00000000-0005-0000-0000-0000B8B70000}"/>
    <cellStyle name="Normal 5 4 2 13 5 7" xfId="47038" xr:uid="{00000000-0005-0000-0000-0000B9B70000}"/>
    <cellStyle name="Normal 5 4 2 13 5 8" xfId="47039" xr:uid="{00000000-0005-0000-0000-0000BAB70000}"/>
    <cellStyle name="Normal 5 4 2 13 6" xfId="47040" xr:uid="{00000000-0005-0000-0000-0000BBB70000}"/>
    <cellStyle name="Normal 5 4 2 13 7" xfId="47041" xr:uid="{00000000-0005-0000-0000-0000BCB70000}"/>
    <cellStyle name="Normal 5 4 2 13 8" xfId="47042" xr:uid="{00000000-0005-0000-0000-0000BDB70000}"/>
    <cellStyle name="Normal 5 4 2 13 9" xfId="47043" xr:uid="{00000000-0005-0000-0000-0000BEB70000}"/>
    <cellStyle name="Normal 5 4 2 14" xfId="47044" xr:uid="{00000000-0005-0000-0000-0000BFB70000}"/>
    <cellStyle name="Normal 5 4 2 14 2" xfId="47045" xr:uid="{00000000-0005-0000-0000-0000C0B70000}"/>
    <cellStyle name="Normal 5 4 2 14 3" xfId="47046" xr:uid="{00000000-0005-0000-0000-0000C1B70000}"/>
    <cellStyle name="Normal 5 4 2 14 4" xfId="47047" xr:uid="{00000000-0005-0000-0000-0000C2B70000}"/>
    <cellStyle name="Normal 5 4 2 14 5" xfId="47048" xr:uid="{00000000-0005-0000-0000-0000C3B70000}"/>
    <cellStyle name="Normal 5 4 2 14 6" xfId="47049" xr:uid="{00000000-0005-0000-0000-0000C4B70000}"/>
    <cellStyle name="Normal 5 4 2 14 7" xfId="47050" xr:uid="{00000000-0005-0000-0000-0000C5B70000}"/>
    <cellStyle name="Normal 5 4 2 14 8" xfId="47051" xr:uid="{00000000-0005-0000-0000-0000C6B70000}"/>
    <cellStyle name="Normal 5 4 2 15" xfId="47052" xr:uid="{00000000-0005-0000-0000-0000C7B70000}"/>
    <cellStyle name="Normal 5 4 2 15 2" xfId="47053" xr:uid="{00000000-0005-0000-0000-0000C8B70000}"/>
    <cellStyle name="Normal 5 4 2 15 3" xfId="47054" xr:uid="{00000000-0005-0000-0000-0000C9B70000}"/>
    <cellStyle name="Normal 5 4 2 15 4" xfId="47055" xr:uid="{00000000-0005-0000-0000-0000CAB70000}"/>
    <cellStyle name="Normal 5 4 2 15 5" xfId="47056" xr:uid="{00000000-0005-0000-0000-0000CBB70000}"/>
    <cellStyle name="Normal 5 4 2 15 6" xfId="47057" xr:uid="{00000000-0005-0000-0000-0000CCB70000}"/>
    <cellStyle name="Normal 5 4 2 15 7" xfId="47058" xr:uid="{00000000-0005-0000-0000-0000CDB70000}"/>
    <cellStyle name="Normal 5 4 2 15 8" xfId="47059" xr:uid="{00000000-0005-0000-0000-0000CEB70000}"/>
    <cellStyle name="Normal 5 4 2 16" xfId="47060" xr:uid="{00000000-0005-0000-0000-0000CFB70000}"/>
    <cellStyle name="Normal 5 4 2 16 2" xfId="47061" xr:uid="{00000000-0005-0000-0000-0000D0B70000}"/>
    <cellStyle name="Normal 5 4 2 16 3" xfId="47062" xr:uid="{00000000-0005-0000-0000-0000D1B70000}"/>
    <cellStyle name="Normal 5 4 2 16 4" xfId="47063" xr:uid="{00000000-0005-0000-0000-0000D2B70000}"/>
    <cellStyle name="Normal 5 4 2 16 5" xfId="47064" xr:uid="{00000000-0005-0000-0000-0000D3B70000}"/>
    <cellStyle name="Normal 5 4 2 16 6" xfId="47065" xr:uid="{00000000-0005-0000-0000-0000D4B70000}"/>
    <cellStyle name="Normal 5 4 2 16 7" xfId="47066" xr:uid="{00000000-0005-0000-0000-0000D5B70000}"/>
    <cellStyle name="Normal 5 4 2 16 8" xfId="47067" xr:uid="{00000000-0005-0000-0000-0000D6B70000}"/>
    <cellStyle name="Normal 5 4 2 17" xfId="47068" xr:uid="{00000000-0005-0000-0000-0000D7B70000}"/>
    <cellStyle name="Normal 5 4 2 17 2" xfId="47069" xr:uid="{00000000-0005-0000-0000-0000D8B70000}"/>
    <cellStyle name="Normal 5 4 2 17 3" xfId="47070" xr:uid="{00000000-0005-0000-0000-0000D9B70000}"/>
    <cellStyle name="Normal 5 4 2 17 4" xfId="47071" xr:uid="{00000000-0005-0000-0000-0000DAB70000}"/>
    <cellStyle name="Normal 5 4 2 17 5" xfId="47072" xr:uid="{00000000-0005-0000-0000-0000DBB70000}"/>
    <cellStyle name="Normal 5 4 2 17 6" xfId="47073" xr:uid="{00000000-0005-0000-0000-0000DCB70000}"/>
    <cellStyle name="Normal 5 4 2 17 7" xfId="47074" xr:uid="{00000000-0005-0000-0000-0000DDB70000}"/>
    <cellStyle name="Normal 5 4 2 17 8" xfId="47075" xr:uid="{00000000-0005-0000-0000-0000DEB70000}"/>
    <cellStyle name="Normal 5 4 2 18" xfId="47076" xr:uid="{00000000-0005-0000-0000-0000DFB70000}"/>
    <cellStyle name="Normal 5 4 2 19" xfId="47077" xr:uid="{00000000-0005-0000-0000-0000E0B70000}"/>
    <cellStyle name="Normal 5 4 2 2" xfId="47078" xr:uid="{00000000-0005-0000-0000-0000E1B70000}"/>
    <cellStyle name="Normal 5 4 2 2 10" xfId="47079" xr:uid="{00000000-0005-0000-0000-0000E2B70000}"/>
    <cellStyle name="Normal 5 4 2 2 11" xfId="47080" xr:uid="{00000000-0005-0000-0000-0000E3B70000}"/>
    <cellStyle name="Normal 5 4 2 2 12" xfId="47081" xr:uid="{00000000-0005-0000-0000-0000E4B70000}"/>
    <cellStyle name="Normal 5 4 2 2 2" xfId="47082" xr:uid="{00000000-0005-0000-0000-0000E5B70000}"/>
    <cellStyle name="Normal 5 4 2 2 2 2" xfId="47083" xr:uid="{00000000-0005-0000-0000-0000E6B70000}"/>
    <cellStyle name="Normal 5 4 2 2 2 3" xfId="47084" xr:uid="{00000000-0005-0000-0000-0000E7B70000}"/>
    <cellStyle name="Normal 5 4 2 2 2 4" xfId="47085" xr:uid="{00000000-0005-0000-0000-0000E8B70000}"/>
    <cellStyle name="Normal 5 4 2 2 2 5" xfId="47086" xr:uid="{00000000-0005-0000-0000-0000E9B70000}"/>
    <cellStyle name="Normal 5 4 2 2 2 6" xfId="47087" xr:uid="{00000000-0005-0000-0000-0000EAB70000}"/>
    <cellStyle name="Normal 5 4 2 2 2 7" xfId="47088" xr:uid="{00000000-0005-0000-0000-0000EBB70000}"/>
    <cellStyle name="Normal 5 4 2 2 2 8" xfId="47089" xr:uid="{00000000-0005-0000-0000-0000ECB70000}"/>
    <cellStyle name="Normal 5 4 2 2 3" xfId="47090" xr:uid="{00000000-0005-0000-0000-0000EDB70000}"/>
    <cellStyle name="Normal 5 4 2 2 3 2" xfId="47091" xr:uid="{00000000-0005-0000-0000-0000EEB70000}"/>
    <cellStyle name="Normal 5 4 2 2 3 3" xfId="47092" xr:uid="{00000000-0005-0000-0000-0000EFB70000}"/>
    <cellStyle name="Normal 5 4 2 2 3 4" xfId="47093" xr:uid="{00000000-0005-0000-0000-0000F0B70000}"/>
    <cellStyle name="Normal 5 4 2 2 3 5" xfId="47094" xr:uid="{00000000-0005-0000-0000-0000F1B70000}"/>
    <cellStyle name="Normal 5 4 2 2 3 6" xfId="47095" xr:uid="{00000000-0005-0000-0000-0000F2B70000}"/>
    <cellStyle name="Normal 5 4 2 2 3 7" xfId="47096" xr:uid="{00000000-0005-0000-0000-0000F3B70000}"/>
    <cellStyle name="Normal 5 4 2 2 3 8" xfId="47097" xr:uid="{00000000-0005-0000-0000-0000F4B70000}"/>
    <cellStyle name="Normal 5 4 2 2 4" xfId="47098" xr:uid="{00000000-0005-0000-0000-0000F5B70000}"/>
    <cellStyle name="Normal 5 4 2 2 4 2" xfId="47099" xr:uid="{00000000-0005-0000-0000-0000F6B70000}"/>
    <cellStyle name="Normal 5 4 2 2 4 3" xfId="47100" xr:uid="{00000000-0005-0000-0000-0000F7B70000}"/>
    <cellStyle name="Normal 5 4 2 2 4 4" xfId="47101" xr:uid="{00000000-0005-0000-0000-0000F8B70000}"/>
    <cellStyle name="Normal 5 4 2 2 4 5" xfId="47102" xr:uid="{00000000-0005-0000-0000-0000F9B70000}"/>
    <cellStyle name="Normal 5 4 2 2 4 6" xfId="47103" xr:uid="{00000000-0005-0000-0000-0000FAB70000}"/>
    <cellStyle name="Normal 5 4 2 2 4 7" xfId="47104" xr:uid="{00000000-0005-0000-0000-0000FBB70000}"/>
    <cellStyle name="Normal 5 4 2 2 4 8" xfId="47105" xr:uid="{00000000-0005-0000-0000-0000FCB70000}"/>
    <cellStyle name="Normal 5 4 2 2 5" xfId="47106" xr:uid="{00000000-0005-0000-0000-0000FDB70000}"/>
    <cellStyle name="Normal 5 4 2 2 5 2" xfId="47107" xr:uid="{00000000-0005-0000-0000-0000FEB70000}"/>
    <cellStyle name="Normal 5 4 2 2 5 3" xfId="47108" xr:uid="{00000000-0005-0000-0000-0000FFB70000}"/>
    <cellStyle name="Normal 5 4 2 2 5 4" xfId="47109" xr:uid="{00000000-0005-0000-0000-000000B80000}"/>
    <cellStyle name="Normal 5 4 2 2 5 5" xfId="47110" xr:uid="{00000000-0005-0000-0000-000001B80000}"/>
    <cellStyle name="Normal 5 4 2 2 5 6" xfId="47111" xr:uid="{00000000-0005-0000-0000-000002B80000}"/>
    <cellStyle name="Normal 5 4 2 2 5 7" xfId="47112" xr:uid="{00000000-0005-0000-0000-000003B80000}"/>
    <cellStyle name="Normal 5 4 2 2 5 8" xfId="47113" xr:uid="{00000000-0005-0000-0000-000004B80000}"/>
    <cellStyle name="Normal 5 4 2 2 6" xfId="47114" xr:uid="{00000000-0005-0000-0000-000005B80000}"/>
    <cellStyle name="Normal 5 4 2 2 7" xfId="47115" xr:uid="{00000000-0005-0000-0000-000006B80000}"/>
    <cellStyle name="Normal 5 4 2 2 8" xfId="47116" xr:uid="{00000000-0005-0000-0000-000007B80000}"/>
    <cellStyle name="Normal 5 4 2 2 9" xfId="47117" xr:uid="{00000000-0005-0000-0000-000008B80000}"/>
    <cellStyle name="Normal 5 4 2 20" xfId="47118" xr:uid="{00000000-0005-0000-0000-000009B80000}"/>
    <cellStyle name="Normal 5 4 2 21" xfId="47119" xr:uid="{00000000-0005-0000-0000-00000AB80000}"/>
    <cellStyle name="Normal 5 4 2 22" xfId="47120" xr:uid="{00000000-0005-0000-0000-00000BB80000}"/>
    <cellStyle name="Normal 5 4 2 23" xfId="47121" xr:uid="{00000000-0005-0000-0000-00000CB80000}"/>
    <cellStyle name="Normal 5 4 2 24" xfId="47122" xr:uid="{00000000-0005-0000-0000-00000DB80000}"/>
    <cellStyle name="Normal 5 4 2 3" xfId="47123" xr:uid="{00000000-0005-0000-0000-00000EB80000}"/>
    <cellStyle name="Normal 5 4 2 3 10" xfId="47124" xr:uid="{00000000-0005-0000-0000-00000FB80000}"/>
    <cellStyle name="Normal 5 4 2 3 11" xfId="47125" xr:uid="{00000000-0005-0000-0000-000010B80000}"/>
    <cellStyle name="Normal 5 4 2 3 12" xfId="47126" xr:uid="{00000000-0005-0000-0000-000011B80000}"/>
    <cellStyle name="Normal 5 4 2 3 2" xfId="47127" xr:uid="{00000000-0005-0000-0000-000012B80000}"/>
    <cellStyle name="Normal 5 4 2 3 2 2" xfId="47128" xr:uid="{00000000-0005-0000-0000-000013B80000}"/>
    <cellStyle name="Normal 5 4 2 3 2 3" xfId="47129" xr:uid="{00000000-0005-0000-0000-000014B80000}"/>
    <cellStyle name="Normal 5 4 2 3 2 4" xfId="47130" xr:uid="{00000000-0005-0000-0000-000015B80000}"/>
    <cellStyle name="Normal 5 4 2 3 2 5" xfId="47131" xr:uid="{00000000-0005-0000-0000-000016B80000}"/>
    <cellStyle name="Normal 5 4 2 3 2 6" xfId="47132" xr:uid="{00000000-0005-0000-0000-000017B80000}"/>
    <cellStyle name="Normal 5 4 2 3 2 7" xfId="47133" xr:uid="{00000000-0005-0000-0000-000018B80000}"/>
    <cellStyle name="Normal 5 4 2 3 2 8" xfId="47134" xr:uid="{00000000-0005-0000-0000-000019B80000}"/>
    <cellStyle name="Normal 5 4 2 3 3" xfId="47135" xr:uid="{00000000-0005-0000-0000-00001AB80000}"/>
    <cellStyle name="Normal 5 4 2 3 3 2" xfId="47136" xr:uid="{00000000-0005-0000-0000-00001BB80000}"/>
    <cellStyle name="Normal 5 4 2 3 3 3" xfId="47137" xr:uid="{00000000-0005-0000-0000-00001CB80000}"/>
    <cellStyle name="Normal 5 4 2 3 3 4" xfId="47138" xr:uid="{00000000-0005-0000-0000-00001DB80000}"/>
    <cellStyle name="Normal 5 4 2 3 3 5" xfId="47139" xr:uid="{00000000-0005-0000-0000-00001EB80000}"/>
    <cellStyle name="Normal 5 4 2 3 3 6" xfId="47140" xr:uid="{00000000-0005-0000-0000-00001FB80000}"/>
    <cellStyle name="Normal 5 4 2 3 3 7" xfId="47141" xr:uid="{00000000-0005-0000-0000-000020B80000}"/>
    <cellStyle name="Normal 5 4 2 3 3 8" xfId="47142" xr:uid="{00000000-0005-0000-0000-000021B80000}"/>
    <cellStyle name="Normal 5 4 2 3 4" xfId="47143" xr:uid="{00000000-0005-0000-0000-000022B80000}"/>
    <cellStyle name="Normal 5 4 2 3 4 2" xfId="47144" xr:uid="{00000000-0005-0000-0000-000023B80000}"/>
    <cellStyle name="Normal 5 4 2 3 4 3" xfId="47145" xr:uid="{00000000-0005-0000-0000-000024B80000}"/>
    <cellStyle name="Normal 5 4 2 3 4 4" xfId="47146" xr:uid="{00000000-0005-0000-0000-000025B80000}"/>
    <cellStyle name="Normal 5 4 2 3 4 5" xfId="47147" xr:uid="{00000000-0005-0000-0000-000026B80000}"/>
    <cellStyle name="Normal 5 4 2 3 4 6" xfId="47148" xr:uid="{00000000-0005-0000-0000-000027B80000}"/>
    <cellStyle name="Normal 5 4 2 3 4 7" xfId="47149" xr:uid="{00000000-0005-0000-0000-000028B80000}"/>
    <cellStyle name="Normal 5 4 2 3 4 8" xfId="47150" xr:uid="{00000000-0005-0000-0000-000029B80000}"/>
    <cellStyle name="Normal 5 4 2 3 5" xfId="47151" xr:uid="{00000000-0005-0000-0000-00002AB80000}"/>
    <cellStyle name="Normal 5 4 2 3 5 2" xfId="47152" xr:uid="{00000000-0005-0000-0000-00002BB80000}"/>
    <cellStyle name="Normal 5 4 2 3 5 3" xfId="47153" xr:uid="{00000000-0005-0000-0000-00002CB80000}"/>
    <cellStyle name="Normal 5 4 2 3 5 4" xfId="47154" xr:uid="{00000000-0005-0000-0000-00002DB80000}"/>
    <cellStyle name="Normal 5 4 2 3 5 5" xfId="47155" xr:uid="{00000000-0005-0000-0000-00002EB80000}"/>
    <cellStyle name="Normal 5 4 2 3 5 6" xfId="47156" xr:uid="{00000000-0005-0000-0000-00002FB80000}"/>
    <cellStyle name="Normal 5 4 2 3 5 7" xfId="47157" xr:uid="{00000000-0005-0000-0000-000030B80000}"/>
    <cellStyle name="Normal 5 4 2 3 5 8" xfId="47158" xr:uid="{00000000-0005-0000-0000-000031B80000}"/>
    <cellStyle name="Normal 5 4 2 3 6" xfId="47159" xr:uid="{00000000-0005-0000-0000-000032B80000}"/>
    <cellStyle name="Normal 5 4 2 3 7" xfId="47160" xr:uid="{00000000-0005-0000-0000-000033B80000}"/>
    <cellStyle name="Normal 5 4 2 3 8" xfId="47161" xr:uid="{00000000-0005-0000-0000-000034B80000}"/>
    <cellStyle name="Normal 5 4 2 3 9" xfId="47162" xr:uid="{00000000-0005-0000-0000-000035B80000}"/>
    <cellStyle name="Normal 5 4 2 4" xfId="47163" xr:uid="{00000000-0005-0000-0000-000036B80000}"/>
    <cellStyle name="Normal 5 4 2 4 10" xfId="47164" xr:uid="{00000000-0005-0000-0000-000037B80000}"/>
    <cellStyle name="Normal 5 4 2 4 11" xfId="47165" xr:uid="{00000000-0005-0000-0000-000038B80000}"/>
    <cellStyle name="Normal 5 4 2 4 12" xfId="47166" xr:uid="{00000000-0005-0000-0000-000039B80000}"/>
    <cellStyle name="Normal 5 4 2 4 2" xfId="47167" xr:uid="{00000000-0005-0000-0000-00003AB80000}"/>
    <cellStyle name="Normal 5 4 2 4 2 2" xfId="47168" xr:uid="{00000000-0005-0000-0000-00003BB80000}"/>
    <cellStyle name="Normal 5 4 2 4 2 3" xfId="47169" xr:uid="{00000000-0005-0000-0000-00003CB80000}"/>
    <cellStyle name="Normal 5 4 2 4 2 4" xfId="47170" xr:uid="{00000000-0005-0000-0000-00003DB80000}"/>
    <cellStyle name="Normal 5 4 2 4 2 5" xfId="47171" xr:uid="{00000000-0005-0000-0000-00003EB80000}"/>
    <cellStyle name="Normal 5 4 2 4 2 6" xfId="47172" xr:uid="{00000000-0005-0000-0000-00003FB80000}"/>
    <cellStyle name="Normal 5 4 2 4 2 7" xfId="47173" xr:uid="{00000000-0005-0000-0000-000040B80000}"/>
    <cellStyle name="Normal 5 4 2 4 2 8" xfId="47174" xr:uid="{00000000-0005-0000-0000-000041B80000}"/>
    <cellStyle name="Normal 5 4 2 4 3" xfId="47175" xr:uid="{00000000-0005-0000-0000-000042B80000}"/>
    <cellStyle name="Normal 5 4 2 4 3 2" xfId="47176" xr:uid="{00000000-0005-0000-0000-000043B80000}"/>
    <cellStyle name="Normal 5 4 2 4 3 3" xfId="47177" xr:uid="{00000000-0005-0000-0000-000044B80000}"/>
    <cellStyle name="Normal 5 4 2 4 3 4" xfId="47178" xr:uid="{00000000-0005-0000-0000-000045B80000}"/>
    <cellStyle name="Normal 5 4 2 4 3 5" xfId="47179" xr:uid="{00000000-0005-0000-0000-000046B80000}"/>
    <cellStyle name="Normal 5 4 2 4 3 6" xfId="47180" xr:uid="{00000000-0005-0000-0000-000047B80000}"/>
    <cellStyle name="Normal 5 4 2 4 3 7" xfId="47181" xr:uid="{00000000-0005-0000-0000-000048B80000}"/>
    <cellStyle name="Normal 5 4 2 4 3 8" xfId="47182" xr:uid="{00000000-0005-0000-0000-000049B80000}"/>
    <cellStyle name="Normal 5 4 2 4 4" xfId="47183" xr:uid="{00000000-0005-0000-0000-00004AB80000}"/>
    <cellStyle name="Normal 5 4 2 4 4 2" xfId="47184" xr:uid="{00000000-0005-0000-0000-00004BB80000}"/>
    <cellStyle name="Normal 5 4 2 4 4 3" xfId="47185" xr:uid="{00000000-0005-0000-0000-00004CB80000}"/>
    <cellStyle name="Normal 5 4 2 4 4 4" xfId="47186" xr:uid="{00000000-0005-0000-0000-00004DB80000}"/>
    <cellStyle name="Normal 5 4 2 4 4 5" xfId="47187" xr:uid="{00000000-0005-0000-0000-00004EB80000}"/>
    <cellStyle name="Normal 5 4 2 4 4 6" xfId="47188" xr:uid="{00000000-0005-0000-0000-00004FB80000}"/>
    <cellStyle name="Normal 5 4 2 4 4 7" xfId="47189" xr:uid="{00000000-0005-0000-0000-000050B80000}"/>
    <cellStyle name="Normal 5 4 2 4 4 8" xfId="47190" xr:uid="{00000000-0005-0000-0000-000051B80000}"/>
    <cellStyle name="Normal 5 4 2 4 5" xfId="47191" xr:uid="{00000000-0005-0000-0000-000052B80000}"/>
    <cellStyle name="Normal 5 4 2 4 5 2" xfId="47192" xr:uid="{00000000-0005-0000-0000-000053B80000}"/>
    <cellStyle name="Normal 5 4 2 4 5 3" xfId="47193" xr:uid="{00000000-0005-0000-0000-000054B80000}"/>
    <cellStyle name="Normal 5 4 2 4 5 4" xfId="47194" xr:uid="{00000000-0005-0000-0000-000055B80000}"/>
    <cellStyle name="Normal 5 4 2 4 5 5" xfId="47195" xr:uid="{00000000-0005-0000-0000-000056B80000}"/>
    <cellStyle name="Normal 5 4 2 4 5 6" xfId="47196" xr:uid="{00000000-0005-0000-0000-000057B80000}"/>
    <cellStyle name="Normal 5 4 2 4 5 7" xfId="47197" xr:uid="{00000000-0005-0000-0000-000058B80000}"/>
    <cellStyle name="Normal 5 4 2 4 5 8" xfId="47198" xr:uid="{00000000-0005-0000-0000-000059B80000}"/>
    <cellStyle name="Normal 5 4 2 4 6" xfId="47199" xr:uid="{00000000-0005-0000-0000-00005AB80000}"/>
    <cellStyle name="Normal 5 4 2 4 7" xfId="47200" xr:uid="{00000000-0005-0000-0000-00005BB80000}"/>
    <cellStyle name="Normal 5 4 2 4 8" xfId="47201" xr:uid="{00000000-0005-0000-0000-00005CB80000}"/>
    <cellStyle name="Normal 5 4 2 4 9" xfId="47202" xr:uid="{00000000-0005-0000-0000-00005DB80000}"/>
    <cellStyle name="Normal 5 4 2 5" xfId="47203" xr:uid="{00000000-0005-0000-0000-00005EB80000}"/>
    <cellStyle name="Normal 5 4 2 5 10" xfId="47204" xr:uid="{00000000-0005-0000-0000-00005FB80000}"/>
    <cellStyle name="Normal 5 4 2 5 11" xfId="47205" xr:uid="{00000000-0005-0000-0000-000060B80000}"/>
    <cellStyle name="Normal 5 4 2 5 12" xfId="47206" xr:uid="{00000000-0005-0000-0000-000061B80000}"/>
    <cellStyle name="Normal 5 4 2 5 2" xfId="47207" xr:uid="{00000000-0005-0000-0000-000062B80000}"/>
    <cellStyle name="Normal 5 4 2 5 2 2" xfId="47208" xr:uid="{00000000-0005-0000-0000-000063B80000}"/>
    <cellStyle name="Normal 5 4 2 5 2 3" xfId="47209" xr:uid="{00000000-0005-0000-0000-000064B80000}"/>
    <cellStyle name="Normal 5 4 2 5 2 4" xfId="47210" xr:uid="{00000000-0005-0000-0000-000065B80000}"/>
    <cellStyle name="Normal 5 4 2 5 2 5" xfId="47211" xr:uid="{00000000-0005-0000-0000-000066B80000}"/>
    <cellStyle name="Normal 5 4 2 5 2 6" xfId="47212" xr:uid="{00000000-0005-0000-0000-000067B80000}"/>
    <cellStyle name="Normal 5 4 2 5 2 7" xfId="47213" xr:uid="{00000000-0005-0000-0000-000068B80000}"/>
    <cellStyle name="Normal 5 4 2 5 2 8" xfId="47214" xr:uid="{00000000-0005-0000-0000-000069B80000}"/>
    <cellStyle name="Normal 5 4 2 5 3" xfId="47215" xr:uid="{00000000-0005-0000-0000-00006AB80000}"/>
    <cellStyle name="Normal 5 4 2 5 3 2" xfId="47216" xr:uid="{00000000-0005-0000-0000-00006BB80000}"/>
    <cellStyle name="Normal 5 4 2 5 3 3" xfId="47217" xr:uid="{00000000-0005-0000-0000-00006CB80000}"/>
    <cellStyle name="Normal 5 4 2 5 3 4" xfId="47218" xr:uid="{00000000-0005-0000-0000-00006DB80000}"/>
    <cellStyle name="Normal 5 4 2 5 3 5" xfId="47219" xr:uid="{00000000-0005-0000-0000-00006EB80000}"/>
    <cellStyle name="Normal 5 4 2 5 3 6" xfId="47220" xr:uid="{00000000-0005-0000-0000-00006FB80000}"/>
    <cellStyle name="Normal 5 4 2 5 3 7" xfId="47221" xr:uid="{00000000-0005-0000-0000-000070B80000}"/>
    <cellStyle name="Normal 5 4 2 5 3 8" xfId="47222" xr:uid="{00000000-0005-0000-0000-000071B80000}"/>
    <cellStyle name="Normal 5 4 2 5 4" xfId="47223" xr:uid="{00000000-0005-0000-0000-000072B80000}"/>
    <cellStyle name="Normal 5 4 2 5 4 2" xfId="47224" xr:uid="{00000000-0005-0000-0000-000073B80000}"/>
    <cellStyle name="Normal 5 4 2 5 4 3" xfId="47225" xr:uid="{00000000-0005-0000-0000-000074B80000}"/>
    <cellStyle name="Normal 5 4 2 5 4 4" xfId="47226" xr:uid="{00000000-0005-0000-0000-000075B80000}"/>
    <cellStyle name="Normal 5 4 2 5 4 5" xfId="47227" xr:uid="{00000000-0005-0000-0000-000076B80000}"/>
    <cellStyle name="Normal 5 4 2 5 4 6" xfId="47228" xr:uid="{00000000-0005-0000-0000-000077B80000}"/>
    <cellStyle name="Normal 5 4 2 5 4 7" xfId="47229" xr:uid="{00000000-0005-0000-0000-000078B80000}"/>
    <cellStyle name="Normal 5 4 2 5 4 8" xfId="47230" xr:uid="{00000000-0005-0000-0000-000079B80000}"/>
    <cellStyle name="Normal 5 4 2 5 5" xfId="47231" xr:uid="{00000000-0005-0000-0000-00007AB80000}"/>
    <cellStyle name="Normal 5 4 2 5 5 2" xfId="47232" xr:uid="{00000000-0005-0000-0000-00007BB80000}"/>
    <cellStyle name="Normal 5 4 2 5 5 3" xfId="47233" xr:uid="{00000000-0005-0000-0000-00007CB80000}"/>
    <cellStyle name="Normal 5 4 2 5 5 4" xfId="47234" xr:uid="{00000000-0005-0000-0000-00007DB80000}"/>
    <cellStyle name="Normal 5 4 2 5 5 5" xfId="47235" xr:uid="{00000000-0005-0000-0000-00007EB80000}"/>
    <cellStyle name="Normal 5 4 2 5 5 6" xfId="47236" xr:uid="{00000000-0005-0000-0000-00007FB80000}"/>
    <cellStyle name="Normal 5 4 2 5 5 7" xfId="47237" xr:uid="{00000000-0005-0000-0000-000080B80000}"/>
    <cellStyle name="Normal 5 4 2 5 5 8" xfId="47238" xr:uid="{00000000-0005-0000-0000-000081B80000}"/>
    <cellStyle name="Normal 5 4 2 5 6" xfId="47239" xr:uid="{00000000-0005-0000-0000-000082B80000}"/>
    <cellStyle name="Normal 5 4 2 5 7" xfId="47240" xr:uid="{00000000-0005-0000-0000-000083B80000}"/>
    <cellStyle name="Normal 5 4 2 5 8" xfId="47241" xr:uid="{00000000-0005-0000-0000-000084B80000}"/>
    <cellStyle name="Normal 5 4 2 5 9" xfId="47242" xr:uid="{00000000-0005-0000-0000-000085B80000}"/>
    <cellStyle name="Normal 5 4 2 6" xfId="47243" xr:uid="{00000000-0005-0000-0000-000086B80000}"/>
    <cellStyle name="Normal 5 4 2 6 10" xfId="47244" xr:uid="{00000000-0005-0000-0000-000087B80000}"/>
    <cellStyle name="Normal 5 4 2 6 11" xfId="47245" xr:uid="{00000000-0005-0000-0000-000088B80000}"/>
    <cellStyle name="Normal 5 4 2 6 12" xfId="47246" xr:uid="{00000000-0005-0000-0000-000089B80000}"/>
    <cellStyle name="Normal 5 4 2 6 2" xfId="47247" xr:uid="{00000000-0005-0000-0000-00008AB80000}"/>
    <cellStyle name="Normal 5 4 2 6 2 2" xfId="47248" xr:uid="{00000000-0005-0000-0000-00008BB80000}"/>
    <cellStyle name="Normal 5 4 2 6 2 3" xfId="47249" xr:uid="{00000000-0005-0000-0000-00008CB80000}"/>
    <cellStyle name="Normal 5 4 2 6 2 4" xfId="47250" xr:uid="{00000000-0005-0000-0000-00008DB80000}"/>
    <cellStyle name="Normal 5 4 2 6 2 5" xfId="47251" xr:uid="{00000000-0005-0000-0000-00008EB80000}"/>
    <cellStyle name="Normal 5 4 2 6 2 6" xfId="47252" xr:uid="{00000000-0005-0000-0000-00008FB80000}"/>
    <cellStyle name="Normal 5 4 2 6 2 7" xfId="47253" xr:uid="{00000000-0005-0000-0000-000090B80000}"/>
    <cellStyle name="Normal 5 4 2 6 2 8" xfId="47254" xr:uid="{00000000-0005-0000-0000-000091B80000}"/>
    <cellStyle name="Normal 5 4 2 6 3" xfId="47255" xr:uid="{00000000-0005-0000-0000-000092B80000}"/>
    <cellStyle name="Normal 5 4 2 6 3 2" xfId="47256" xr:uid="{00000000-0005-0000-0000-000093B80000}"/>
    <cellStyle name="Normal 5 4 2 6 3 3" xfId="47257" xr:uid="{00000000-0005-0000-0000-000094B80000}"/>
    <cellStyle name="Normal 5 4 2 6 3 4" xfId="47258" xr:uid="{00000000-0005-0000-0000-000095B80000}"/>
    <cellStyle name="Normal 5 4 2 6 3 5" xfId="47259" xr:uid="{00000000-0005-0000-0000-000096B80000}"/>
    <cellStyle name="Normal 5 4 2 6 3 6" xfId="47260" xr:uid="{00000000-0005-0000-0000-000097B80000}"/>
    <cellStyle name="Normal 5 4 2 6 3 7" xfId="47261" xr:uid="{00000000-0005-0000-0000-000098B80000}"/>
    <cellStyle name="Normal 5 4 2 6 3 8" xfId="47262" xr:uid="{00000000-0005-0000-0000-000099B80000}"/>
    <cellStyle name="Normal 5 4 2 6 4" xfId="47263" xr:uid="{00000000-0005-0000-0000-00009AB80000}"/>
    <cellStyle name="Normal 5 4 2 6 4 2" xfId="47264" xr:uid="{00000000-0005-0000-0000-00009BB80000}"/>
    <cellStyle name="Normal 5 4 2 6 4 3" xfId="47265" xr:uid="{00000000-0005-0000-0000-00009CB80000}"/>
    <cellStyle name="Normal 5 4 2 6 4 4" xfId="47266" xr:uid="{00000000-0005-0000-0000-00009DB80000}"/>
    <cellStyle name="Normal 5 4 2 6 4 5" xfId="47267" xr:uid="{00000000-0005-0000-0000-00009EB80000}"/>
    <cellStyle name="Normal 5 4 2 6 4 6" xfId="47268" xr:uid="{00000000-0005-0000-0000-00009FB80000}"/>
    <cellStyle name="Normal 5 4 2 6 4 7" xfId="47269" xr:uid="{00000000-0005-0000-0000-0000A0B80000}"/>
    <cellStyle name="Normal 5 4 2 6 4 8" xfId="47270" xr:uid="{00000000-0005-0000-0000-0000A1B80000}"/>
    <cellStyle name="Normal 5 4 2 6 5" xfId="47271" xr:uid="{00000000-0005-0000-0000-0000A2B80000}"/>
    <cellStyle name="Normal 5 4 2 6 5 2" xfId="47272" xr:uid="{00000000-0005-0000-0000-0000A3B80000}"/>
    <cellStyle name="Normal 5 4 2 6 5 3" xfId="47273" xr:uid="{00000000-0005-0000-0000-0000A4B80000}"/>
    <cellStyle name="Normal 5 4 2 6 5 4" xfId="47274" xr:uid="{00000000-0005-0000-0000-0000A5B80000}"/>
    <cellStyle name="Normal 5 4 2 6 5 5" xfId="47275" xr:uid="{00000000-0005-0000-0000-0000A6B80000}"/>
    <cellStyle name="Normal 5 4 2 6 5 6" xfId="47276" xr:uid="{00000000-0005-0000-0000-0000A7B80000}"/>
    <cellStyle name="Normal 5 4 2 6 5 7" xfId="47277" xr:uid="{00000000-0005-0000-0000-0000A8B80000}"/>
    <cellStyle name="Normal 5 4 2 6 5 8" xfId="47278" xr:uid="{00000000-0005-0000-0000-0000A9B80000}"/>
    <cellStyle name="Normal 5 4 2 6 6" xfId="47279" xr:uid="{00000000-0005-0000-0000-0000AAB80000}"/>
    <cellStyle name="Normal 5 4 2 6 7" xfId="47280" xr:uid="{00000000-0005-0000-0000-0000ABB80000}"/>
    <cellStyle name="Normal 5 4 2 6 8" xfId="47281" xr:uid="{00000000-0005-0000-0000-0000ACB80000}"/>
    <cellStyle name="Normal 5 4 2 6 9" xfId="47282" xr:uid="{00000000-0005-0000-0000-0000ADB80000}"/>
    <cellStyle name="Normal 5 4 2 7" xfId="47283" xr:uid="{00000000-0005-0000-0000-0000AEB80000}"/>
    <cellStyle name="Normal 5 4 2 7 10" xfId="47284" xr:uid="{00000000-0005-0000-0000-0000AFB80000}"/>
    <cellStyle name="Normal 5 4 2 7 11" xfId="47285" xr:uid="{00000000-0005-0000-0000-0000B0B80000}"/>
    <cellStyle name="Normal 5 4 2 7 12" xfId="47286" xr:uid="{00000000-0005-0000-0000-0000B1B80000}"/>
    <cellStyle name="Normal 5 4 2 7 2" xfId="47287" xr:uid="{00000000-0005-0000-0000-0000B2B80000}"/>
    <cellStyle name="Normal 5 4 2 7 2 2" xfId="47288" xr:uid="{00000000-0005-0000-0000-0000B3B80000}"/>
    <cellStyle name="Normal 5 4 2 7 2 3" xfId="47289" xr:uid="{00000000-0005-0000-0000-0000B4B80000}"/>
    <cellStyle name="Normal 5 4 2 7 2 4" xfId="47290" xr:uid="{00000000-0005-0000-0000-0000B5B80000}"/>
    <cellStyle name="Normal 5 4 2 7 2 5" xfId="47291" xr:uid="{00000000-0005-0000-0000-0000B6B80000}"/>
    <cellStyle name="Normal 5 4 2 7 2 6" xfId="47292" xr:uid="{00000000-0005-0000-0000-0000B7B80000}"/>
    <cellStyle name="Normal 5 4 2 7 2 7" xfId="47293" xr:uid="{00000000-0005-0000-0000-0000B8B80000}"/>
    <cellStyle name="Normal 5 4 2 7 2 8" xfId="47294" xr:uid="{00000000-0005-0000-0000-0000B9B80000}"/>
    <cellStyle name="Normal 5 4 2 7 3" xfId="47295" xr:uid="{00000000-0005-0000-0000-0000BAB80000}"/>
    <cellStyle name="Normal 5 4 2 7 3 2" xfId="47296" xr:uid="{00000000-0005-0000-0000-0000BBB80000}"/>
    <cellStyle name="Normal 5 4 2 7 3 3" xfId="47297" xr:uid="{00000000-0005-0000-0000-0000BCB80000}"/>
    <cellStyle name="Normal 5 4 2 7 3 4" xfId="47298" xr:uid="{00000000-0005-0000-0000-0000BDB80000}"/>
    <cellStyle name="Normal 5 4 2 7 3 5" xfId="47299" xr:uid="{00000000-0005-0000-0000-0000BEB80000}"/>
    <cellStyle name="Normal 5 4 2 7 3 6" xfId="47300" xr:uid="{00000000-0005-0000-0000-0000BFB80000}"/>
    <cellStyle name="Normal 5 4 2 7 3 7" xfId="47301" xr:uid="{00000000-0005-0000-0000-0000C0B80000}"/>
    <cellStyle name="Normal 5 4 2 7 3 8" xfId="47302" xr:uid="{00000000-0005-0000-0000-0000C1B80000}"/>
    <cellStyle name="Normal 5 4 2 7 4" xfId="47303" xr:uid="{00000000-0005-0000-0000-0000C2B80000}"/>
    <cellStyle name="Normal 5 4 2 7 4 2" xfId="47304" xr:uid="{00000000-0005-0000-0000-0000C3B80000}"/>
    <cellStyle name="Normal 5 4 2 7 4 3" xfId="47305" xr:uid="{00000000-0005-0000-0000-0000C4B80000}"/>
    <cellStyle name="Normal 5 4 2 7 4 4" xfId="47306" xr:uid="{00000000-0005-0000-0000-0000C5B80000}"/>
    <cellStyle name="Normal 5 4 2 7 4 5" xfId="47307" xr:uid="{00000000-0005-0000-0000-0000C6B80000}"/>
    <cellStyle name="Normal 5 4 2 7 4 6" xfId="47308" xr:uid="{00000000-0005-0000-0000-0000C7B80000}"/>
    <cellStyle name="Normal 5 4 2 7 4 7" xfId="47309" xr:uid="{00000000-0005-0000-0000-0000C8B80000}"/>
    <cellStyle name="Normal 5 4 2 7 4 8" xfId="47310" xr:uid="{00000000-0005-0000-0000-0000C9B80000}"/>
    <cellStyle name="Normal 5 4 2 7 5" xfId="47311" xr:uid="{00000000-0005-0000-0000-0000CAB80000}"/>
    <cellStyle name="Normal 5 4 2 7 5 2" xfId="47312" xr:uid="{00000000-0005-0000-0000-0000CBB80000}"/>
    <cellStyle name="Normal 5 4 2 7 5 3" xfId="47313" xr:uid="{00000000-0005-0000-0000-0000CCB80000}"/>
    <cellStyle name="Normal 5 4 2 7 5 4" xfId="47314" xr:uid="{00000000-0005-0000-0000-0000CDB80000}"/>
    <cellStyle name="Normal 5 4 2 7 5 5" xfId="47315" xr:uid="{00000000-0005-0000-0000-0000CEB80000}"/>
    <cellStyle name="Normal 5 4 2 7 5 6" xfId="47316" xr:uid="{00000000-0005-0000-0000-0000CFB80000}"/>
    <cellStyle name="Normal 5 4 2 7 5 7" xfId="47317" xr:uid="{00000000-0005-0000-0000-0000D0B80000}"/>
    <cellStyle name="Normal 5 4 2 7 5 8" xfId="47318" xr:uid="{00000000-0005-0000-0000-0000D1B80000}"/>
    <cellStyle name="Normal 5 4 2 7 6" xfId="47319" xr:uid="{00000000-0005-0000-0000-0000D2B80000}"/>
    <cellStyle name="Normal 5 4 2 7 7" xfId="47320" xr:uid="{00000000-0005-0000-0000-0000D3B80000}"/>
    <cellStyle name="Normal 5 4 2 7 8" xfId="47321" xr:uid="{00000000-0005-0000-0000-0000D4B80000}"/>
    <cellStyle name="Normal 5 4 2 7 9" xfId="47322" xr:uid="{00000000-0005-0000-0000-0000D5B80000}"/>
    <cellStyle name="Normal 5 4 2 8" xfId="47323" xr:uid="{00000000-0005-0000-0000-0000D6B80000}"/>
    <cellStyle name="Normal 5 4 2 8 10" xfId="47324" xr:uid="{00000000-0005-0000-0000-0000D7B80000}"/>
    <cellStyle name="Normal 5 4 2 8 11" xfId="47325" xr:uid="{00000000-0005-0000-0000-0000D8B80000}"/>
    <cellStyle name="Normal 5 4 2 8 12" xfId="47326" xr:uid="{00000000-0005-0000-0000-0000D9B80000}"/>
    <cellStyle name="Normal 5 4 2 8 2" xfId="47327" xr:uid="{00000000-0005-0000-0000-0000DAB80000}"/>
    <cellStyle name="Normal 5 4 2 8 2 2" xfId="47328" xr:uid="{00000000-0005-0000-0000-0000DBB80000}"/>
    <cellStyle name="Normal 5 4 2 8 2 3" xfId="47329" xr:uid="{00000000-0005-0000-0000-0000DCB80000}"/>
    <cellStyle name="Normal 5 4 2 8 2 4" xfId="47330" xr:uid="{00000000-0005-0000-0000-0000DDB80000}"/>
    <cellStyle name="Normal 5 4 2 8 2 5" xfId="47331" xr:uid="{00000000-0005-0000-0000-0000DEB80000}"/>
    <cellStyle name="Normal 5 4 2 8 2 6" xfId="47332" xr:uid="{00000000-0005-0000-0000-0000DFB80000}"/>
    <cellStyle name="Normal 5 4 2 8 2 7" xfId="47333" xr:uid="{00000000-0005-0000-0000-0000E0B80000}"/>
    <cellStyle name="Normal 5 4 2 8 2 8" xfId="47334" xr:uid="{00000000-0005-0000-0000-0000E1B80000}"/>
    <cellStyle name="Normal 5 4 2 8 3" xfId="47335" xr:uid="{00000000-0005-0000-0000-0000E2B80000}"/>
    <cellStyle name="Normal 5 4 2 8 3 2" xfId="47336" xr:uid="{00000000-0005-0000-0000-0000E3B80000}"/>
    <cellStyle name="Normal 5 4 2 8 3 3" xfId="47337" xr:uid="{00000000-0005-0000-0000-0000E4B80000}"/>
    <cellStyle name="Normal 5 4 2 8 3 4" xfId="47338" xr:uid="{00000000-0005-0000-0000-0000E5B80000}"/>
    <cellStyle name="Normal 5 4 2 8 3 5" xfId="47339" xr:uid="{00000000-0005-0000-0000-0000E6B80000}"/>
    <cellStyle name="Normal 5 4 2 8 3 6" xfId="47340" xr:uid="{00000000-0005-0000-0000-0000E7B80000}"/>
    <cellStyle name="Normal 5 4 2 8 3 7" xfId="47341" xr:uid="{00000000-0005-0000-0000-0000E8B80000}"/>
    <cellStyle name="Normal 5 4 2 8 3 8" xfId="47342" xr:uid="{00000000-0005-0000-0000-0000E9B80000}"/>
    <cellStyle name="Normal 5 4 2 8 4" xfId="47343" xr:uid="{00000000-0005-0000-0000-0000EAB80000}"/>
    <cellStyle name="Normal 5 4 2 8 4 2" xfId="47344" xr:uid="{00000000-0005-0000-0000-0000EBB80000}"/>
    <cellStyle name="Normal 5 4 2 8 4 3" xfId="47345" xr:uid="{00000000-0005-0000-0000-0000ECB80000}"/>
    <cellStyle name="Normal 5 4 2 8 4 4" xfId="47346" xr:uid="{00000000-0005-0000-0000-0000EDB80000}"/>
    <cellStyle name="Normal 5 4 2 8 4 5" xfId="47347" xr:uid="{00000000-0005-0000-0000-0000EEB80000}"/>
    <cellStyle name="Normal 5 4 2 8 4 6" xfId="47348" xr:uid="{00000000-0005-0000-0000-0000EFB80000}"/>
    <cellStyle name="Normal 5 4 2 8 4 7" xfId="47349" xr:uid="{00000000-0005-0000-0000-0000F0B80000}"/>
    <cellStyle name="Normal 5 4 2 8 4 8" xfId="47350" xr:uid="{00000000-0005-0000-0000-0000F1B80000}"/>
    <cellStyle name="Normal 5 4 2 8 5" xfId="47351" xr:uid="{00000000-0005-0000-0000-0000F2B80000}"/>
    <cellStyle name="Normal 5 4 2 8 5 2" xfId="47352" xr:uid="{00000000-0005-0000-0000-0000F3B80000}"/>
    <cellStyle name="Normal 5 4 2 8 5 3" xfId="47353" xr:uid="{00000000-0005-0000-0000-0000F4B80000}"/>
    <cellStyle name="Normal 5 4 2 8 5 4" xfId="47354" xr:uid="{00000000-0005-0000-0000-0000F5B80000}"/>
    <cellStyle name="Normal 5 4 2 8 5 5" xfId="47355" xr:uid="{00000000-0005-0000-0000-0000F6B80000}"/>
    <cellStyle name="Normal 5 4 2 8 5 6" xfId="47356" xr:uid="{00000000-0005-0000-0000-0000F7B80000}"/>
    <cellStyle name="Normal 5 4 2 8 5 7" xfId="47357" xr:uid="{00000000-0005-0000-0000-0000F8B80000}"/>
    <cellStyle name="Normal 5 4 2 8 5 8" xfId="47358" xr:uid="{00000000-0005-0000-0000-0000F9B80000}"/>
    <cellStyle name="Normal 5 4 2 8 6" xfId="47359" xr:uid="{00000000-0005-0000-0000-0000FAB80000}"/>
    <cellStyle name="Normal 5 4 2 8 7" xfId="47360" xr:uid="{00000000-0005-0000-0000-0000FBB80000}"/>
    <cellStyle name="Normal 5 4 2 8 8" xfId="47361" xr:uid="{00000000-0005-0000-0000-0000FCB80000}"/>
    <cellStyle name="Normal 5 4 2 8 9" xfId="47362" xr:uid="{00000000-0005-0000-0000-0000FDB80000}"/>
    <cellStyle name="Normal 5 4 2 9" xfId="47363" xr:uid="{00000000-0005-0000-0000-0000FEB80000}"/>
    <cellStyle name="Normal 5 4 2 9 10" xfId="47364" xr:uid="{00000000-0005-0000-0000-0000FFB80000}"/>
    <cellStyle name="Normal 5 4 2 9 11" xfId="47365" xr:uid="{00000000-0005-0000-0000-000000B90000}"/>
    <cellStyle name="Normal 5 4 2 9 12" xfId="47366" xr:uid="{00000000-0005-0000-0000-000001B90000}"/>
    <cellStyle name="Normal 5 4 2 9 2" xfId="47367" xr:uid="{00000000-0005-0000-0000-000002B90000}"/>
    <cellStyle name="Normal 5 4 2 9 2 2" xfId="47368" xr:uid="{00000000-0005-0000-0000-000003B90000}"/>
    <cellStyle name="Normal 5 4 2 9 2 3" xfId="47369" xr:uid="{00000000-0005-0000-0000-000004B90000}"/>
    <cellStyle name="Normal 5 4 2 9 2 4" xfId="47370" xr:uid="{00000000-0005-0000-0000-000005B90000}"/>
    <cellStyle name="Normal 5 4 2 9 2 5" xfId="47371" xr:uid="{00000000-0005-0000-0000-000006B90000}"/>
    <cellStyle name="Normal 5 4 2 9 2 6" xfId="47372" xr:uid="{00000000-0005-0000-0000-000007B90000}"/>
    <cellStyle name="Normal 5 4 2 9 2 7" xfId="47373" xr:uid="{00000000-0005-0000-0000-000008B90000}"/>
    <cellStyle name="Normal 5 4 2 9 2 8" xfId="47374" xr:uid="{00000000-0005-0000-0000-000009B90000}"/>
    <cellStyle name="Normal 5 4 2 9 3" xfId="47375" xr:uid="{00000000-0005-0000-0000-00000AB90000}"/>
    <cellStyle name="Normal 5 4 2 9 3 2" xfId="47376" xr:uid="{00000000-0005-0000-0000-00000BB90000}"/>
    <cellStyle name="Normal 5 4 2 9 3 3" xfId="47377" xr:uid="{00000000-0005-0000-0000-00000CB90000}"/>
    <cellStyle name="Normal 5 4 2 9 3 4" xfId="47378" xr:uid="{00000000-0005-0000-0000-00000DB90000}"/>
    <cellStyle name="Normal 5 4 2 9 3 5" xfId="47379" xr:uid="{00000000-0005-0000-0000-00000EB90000}"/>
    <cellStyle name="Normal 5 4 2 9 3 6" xfId="47380" xr:uid="{00000000-0005-0000-0000-00000FB90000}"/>
    <cellStyle name="Normal 5 4 2 9 3 7" xfId="47381" xr:uid="{00000000-0005-0000-0000-000010B90000}"/>
    <cellStyle name="Normal 5 4 2 9 3 8" xfId="47382" xr:uid="{00000000-0005-0000-0000-000011B90000}"/>
    <cellStyle name="Normal 5 4 2 9 4" xfId="47383" xr:uid="{00000000-0005-0000-0000-000012B90000}"/>
    <cellStyle name="Normal 5 4 2 9 4 2" xfId="47384" xr:uid="{00000000-0005-0000-0000-000013B90000}"/>
    <cellStyle name="Normal 5 4 2 9 4 3" xfId="47385" xr:uid="{00000000-0005-0000-0000-000014B90000}"/>
    <cellStyle name="Normal 5 4 2 9 4 4" xfId="47386" xr:uid="{00000000-0005-0000-0000-000015B90000}"/>
    <cellStyle name="Normal 5 4 2 9 4 5" xfId="47387" xr:uid="{00000000-0005-0000-0000-000016B90000}"/>
    <cellStyle name="Normal 5 4 2 9 4 6" xfId="47388" xr:uid="{00000000-0005-0000-0000-000017B90000}"/>
    <cellStyle name="Normal 5 4 2 9 4 7" xfId="47389" xr:uid="{00000000-0005-0000-0000-000018B90000}"/>
    <cellStyle name="Normal 5 4 2 9 4 8" xfId="47390" xr:uid="{00000000-0005-0000-0000-000019B90000}"/>
    <cellStyle name="Normal 5 4 2 9 5" xfId="47391" xr:uid="{00000000-0005-0000-0000-00001AB90000}"/>
    <cellStyle name="Normal 5 4 2 9 5 2" xfId="47392" xr:uid="{00000000-0005-0000-0000-00001BB90000}"/>
    <cellStyle name="Normal 5 4 2 9 5 3" xfId="47393" xr:uid="{00000000-0005-0000-0000-00001CB90000}"/>
    <cellStyle name="Normal 5 4 2 9 5 4" xfId="47394" xr:uid="{00000000-0005-0000-0000-00001DB90000}"/>
    <cellStyle name="Normal 5 4 2 9 5 5" xfId="47395" xr:uid="{00000000-0005-0000-0000-00001EB90000}"/>
    <cellStyle name="Normal 5 4 2 9 5 6" xfId="47396" xr:uid="{00000000-0005-0000-0000-00001FB90000}"/>
    <cellStyle name="Normal 5 4 2 9 5 7" xfId="47397" xr:uid="{00000000-0005-0000-0000-000020B90000}"/>
    <cellStyle name="Normal 5 4 2 9 5 8" xfId="47398" xr:uid="{00000000-0005-0000-0000-000021B90000}"/>
    <cellStyle name="Normal 5 4 2 9 6" xfId="47399" xr:uid="{00000000-0005-0000-0000-000022B90000}"/>
    <cellStyle name="Normal 5 4 2 9 7" xfId="47400" xr:uid="{00000000-0005-0000-0000-000023B90000}"/>
    <cellStyle name="Normal 5 4 2 9 8" xfId="47401" xr:uid="{00000000-0005-0000-0000-000024B90000}"/>
    <cellStyle name="Normal 5 4 2 9 9" xfId="47402" xr:uid="{00000000-0005-0000-0000-000025B90000}"/>
    <cellStyle name="Normal 5 4 20" xfId="47403" xr:uid="{00000000-0005-0000-0000-000026B90000}"/>
    <cellStyle name="Normal 5 4 20 2" xfId="47404" xr:uid="{00000000-0005-0000-0000-000027B90000}"/>
    <cellStyle name="Normal 5 4 20 3" xfId="47405" xr:uid="{00000000-0005-0000-0000-000028B90000}"/>
    <cellStyle name="Normal 5 4 20 4" xfId="47406" xr:uid="{00000000-0005-0000-0000-000029B90000}"/>
    <cellStyle name="Normal 5 4 20 5" xfId="47407" xr:uid="{00000000-0005-0000-0000-00002AB90000}"/>
    <cellStyle name="Normal 5 4 20 6" xfId="47408" xr:uid="{00000000-0005-0000-0000-00002BB90000}"/>
    <cellStyle name="Normal 5 4 20 7" xfId="47409" xr:uid="{00000000-0005-0000-0000-00002CB90000}"/>
    <cellStyle name="Normal 5 4 20 8" xfId="47410" xr:uid="{00000000-0005-0000-0000-00002DB90000}"/>
    <cellStyle name="Normal 5 4 21" xfId="47411" xr:uid="{00000000-0005-0000-0000-00002EB90000}"/>
    <cellStyle name="Normal 5 4 22" xfId="47412" xr:uid="{00000000-0005-0000-0000-00002FB90000}"/>
    <cellStyle name="Normal 5 4 23" xfId="47413" xr:uid="{00000000-0005-0000-0000-000030B90000}"/>
    <cellStyle name="Normal 5 4 24" xfId="47414" xr:uid="{00000000-0005-0000-0000-000031B90000}"/>
    <cellStyle name="Normal 5 4 25" xfId="47415" xr:uid="{00000000-0005-0000-0000-000032B90000}"/>
    <cellStyle name="Normal 5 4 26" xfId="47416" xr:uid="{00000000-0005-0000-0000-000033B90000}"/>
    <cellStyle name="Normal 5 4 27" xfId="47417" xr:uid="{00000000-0005-0000-0000-000034B90000}"/>
    <cellStyle name="Normal 5 4 28" xfId="47418" xr:uid="{00000000-0005-0000-0000-000035B90000}"/>
    <cellStyle name="Normal 5 4 3" xfId="47419" xr:uid="{00000000-0005-0000-0000-000036B90000}"/>
    <cellStyle name="Normal 5 4 3 10" xfId="47420" xr:uid="{00000000-0005-0000-0000-000037B90000}"/>
    <cellStyle name="Normal 5 4 3 10 10" xfId="47421" xr:uid="{00000000-0005-0000-0000-000038B90000}"/>
    <cellStyle name="Normal 5 4 3 10 11" xfId="47422" xr:uid="{00000000-0005-0000-0000-000039B90000}"/>
    <cellStyle name="Normal 5 4 3 10 12" xfId="47423" xr:uid="{00000000-0005-0000-0000-00003AB90000}"/>
    <cellStyle name="Normal 5 4 3 10 2" xfId="47424" xr:uid="{00000000-0005-0000-0000-00003BB90000}"/>
    <cellStyle name="Normal 5 4 3 10 2 2" xfId="47425" xr:uid="{00000000-0005-0000-0000-00003CB90000}"/>
    <cellStyle name="Normal 5 4 3 10 2 3" xfId="47426" xr:uid="{00000000-0005-0000-0000-00003DB90000}"/>
    <cellStyle name="Normal 5 4 3 10 2 4" xfId="47427" xr:uid="{00000000-0005-0000-0000-00003EB90000}"/>
    <cellStyle name="Normal 5 4 3 10 2 5" xfId="47428" xr:uid="{00000000-0005-0000-0000-00003FB90000}"/>
    <cellStyle name="Normal 5 4 3 10 2 6" xfId="47429" xr:uid="{00000000-0005-0000-0000-000040B90000}"/>
    <cellStyle name="Normal 5 4 3 10 2 7" xfId="47430" xr:uid="{00000000-0005-0000-0000-000041B90000}"/>
    <cellStyle name="Normal 5 4 3 10 2 8" xfId="47431" xr:uid="{00000000-0005-0000-0000-000042B90000}"/>
    <cellStyle name="Normal 5 4 3 10 3" xfId="47432" xr:uid="{00000000-0005-0000-0000-000043B90000}"/>
    <cellStyle name="Normal 5 4 3 10 3 2" xfId="47433" xr:uid="{00000000-0005-0000-0000-000044B90000}"/>
    <cellStyle name="Normal 5 4 3 10 3 3" xfId="47434" xr:uid="{00000000-0005-0000-0000-000045B90000}"/>
    <cellStyle name="Normal 5 4 3 10 3 4" xfId="47435" xr:uid="{00000000-0005-0000-0000-000046B90000}"/>
    <cellStyle name="Normal 5 4 3 10 3 5" xfId="47436" xr:uid="{00000000-0005-0000-0000-000047B90000}"/>
    <cellStyle name="Normal 5 4 3 10 3 6" xfId="47437" xr:uid="{00000000-0005-0000-0000-000048B90000}"/>
    <cellStyle name="Normal 5 4 3 10 3 7" xfId="47438" xr:uid="{00000000-0005-0000-0000-000049B90000}"/>
    <cellStyle name="Normal 5 4 3 10 3 8" xfId="47439" xr:uid="{00000000-0005-0000-0000-00004AB90000}"/>
    <cellStyle name="Normal 5 4 3 10 4" xfId="47440" xr:uid="{00000000-0005-0000-0000-00004BB90000}"/>
    <cellStyle name="Normal 5 4 3 10 4 2" xfId="47441" xr:uid="{00000000-0005-0000-0000-00004CB90000}"/>
    <cellStyle name="Normal 5 4 3 10 4 3" xfId="47442" xr:uid="{00000000-0005-0000-0000-00004DB90000}"/>
    <cellStyle name="Normal 5 4 3 10 4 4" xfId="47443" xr:uid="{00000000-0005-0000-0000-00004EB90000}"/>
    <cellStyle name="Normal 5 4 3 10 4 5" xfId="47444" xr:uid="{00000000-0005-0000-0000-00004FB90000}"/>
    <cellStyle name="Normal 5 4 3 10 4 6" xfId="47445" xr:uid="{00000000-0005-0000-0000-000050B90000}"/>
    <cellStyle name="Normal 5 4 3 10 4 7" xfId="47446" xr:uid="{00000000-0005-0000-0000-000051B90000}"/>
    <cellStyle name="Normal 5 4 3 10 4 8" xfId="47447" xr:uid="{00000000-0005-0000-0000-000052B90000}"/>
    <cellStyle name="Normal 5 4 3 10 5" xfId="47448" xr:uid="{00000000-0005-0000-0000-000053B90000}"/>
    <cellStyle name="Normal 5 4 3 10 5 2" xfId="47449" xr:uid="{00000000-0005-0000-0000-000054B90000}"/>
    <cellStyle name="Normal 5 4 3 10 5 3" xfId="47450" xr:uid="{00000000-0005-0000-0000-000055B90000}"/>
    <cellStyle name="Normal 5 4 3 10 5 4" xfId="47451" xr:uid="{00000000-0005-0000-0000-000056B90000}"/>
    <cellStyle name="Normal 5 4 3 10 5 5" xfId="47452" xr:uid="{00000000-0005-0000-0000-000057B90000}"/>
    <cellStyle name="Normal 5 4 3 10 5 6" xfId="47453" xr:uid="{00000000-0005-0000-0000-000058B90000}"/>
    <cellStyle name="Normal 5 4 3 10 5 7" xfId="47454" xr:uid="{00000000-0005-0000-0000-000059B90000}"/>
    <cellStyle name="Normal 5 4 3 10 5 8" xfId="47455" xr:uid="{00000000-0005-0000-0000-00005AB90000}"/>
    <cellStyle name="Normal 5 4 3 10 6" xfId="47456" xr:uid="{00000000-0005-0000-0000-00005BB90000}"/>
    <cellStyle name="Normal 5 4 3 10 7" xfId="47457" xr:uid="{00000000-0005-0000-0000-00005CB90000}"/>
    <cellStyle name="Normal 5 4 3 10 8" xfId="47458" xr:uid="{00000000-0005-0000-0000-00005DB90000}"/>
    <cellStyle name="Normal 5 4 3 10 9" xfId="47459" xr:uid="{00000000-0005-0000-0000-00005EB90000}"/>
    <cellStyle name="Normal 5 4 3 11" xfId="47460" xr:uid="{00000000-0005-0000-0000-00005FB90000}"/>
    <cellStyle name="Normal 5 4 3 11 10" xfId="47461" xr:uid="{00000000-0005-0000-0000-000060B90000}"/>
    <cellStyle name="Normal 5 4 3 11 11" xfId="47462" xr:uid="{00000000-0005-0000-0000-000061B90000}"/>
    <cellStyle name="Normal 5 4 3 11 12" xfId="47463" xr:uid="{00000000-0005-0000-0000-000062B90000}"/>
    <cellStyle name="Normal 5 4 3 11 2" xfId="47464" xr:uid="{00000000-0005-0000-0000-000063B90000}"/>
    <cellStyle name="Normal 5 4 3 11 2 2" xfId="47465" xr:uid="{00000000-0005-0000-0000-000064B90000}"/>
    <cellStyle name="Normal 5 4 3 11 2 3" xfId="47466" xr:uid="{00000000-0005-0000-0000-000065B90000}"/>
    <cellStyle name="Normal 5 4 3 11 2 4" xfId="47467" xr:uid="{00000000-0005-0000-0000-000066B90000}"/>
    <cellStyle name="Normal 5 4 3 11 2 5" xfId="47468" xr:uid="{00000000-0005-0000-0000-000067B90000}"/>
    <cellStyle name="Normal 5 4 3 11 2 6" xfId="47469" xr:uid="{00000000-0005-0000-0000-000068B90000}"/>
    <cellStyle name="Normal 5 4 3 11 2 7" xfId="47470" xr:uid="{00000000-0005-0000-0000-000069B90000}"/>
    <cellStyle name="Normal 5 4 3 11 2 8" xfId="47471" xr:uid="{00000000-0005-0000-0000-00006AB90000}"/>
    <cellStyle name="Normal 5 4 3 11 3" xfId="47472" xr:uid="{00000000-0005-0000-0000-00006BB90000}"/>
    <cellStyle name="Normal 5 4 3 11 3 2" xfId="47473" xr:uid="{00000000-0005-0000-0000-00006CB90000}"/>
    <cellStyle name="Normal 5 4 3 11 3 3" xfId="47474" xr:uid="{00000000-0005-0000-0000-00006DB90000}"/>
    <cellStyle name="Normal 5 4 3 11 3 4" xfId="47475" xr:uid="{00000000-0005-0000-0000-00006EB90000}"/>
    <cellStyle name="Normal 5 4 3 11 3 5" xfId="47476" xr:uid="{00000000-0005-0000-0000-00006FB90000}"/>
    <cellStyle name="Normal 5 4 3 11 3 6" xfId="47477" xr:uid="{00000000-0005-0000-0000-000070B90000}"/>
    <cellStyle name="Normal 5 4 3 11 3 7" xfId="47478" xr:uid="{00000000-0005-0000-0000-000071B90000}"/>
    <cellStyle name="Normal 5 4 3 11 3 8" xfId="47479" xr:uid="{00000000-0005-0000-0000-000072B90000}"/>
    <cellStyle name="Normal 5 4 3 11 4" xfId="47480" xr:uid="{00000000-0005-0000-0000-000073B90000}"/>
    <cellStyle name="Normal 5 4 3 11 4 2" xfId="47481" xr:uid="{00000000-0005-0000-0000-000074B90000}"/>
    <cellStyle name="Normal 5 4 3 11 4 3" xfId="47482" xr:uid="{00000000-0005-0000-0000-000075B90000}"/>
    <cellStyle name="Normal 5 4 3 11 4 4" xfId="47483" xr:uid="{00000000-0005-0000-0000-000076B90000}"/>
    <cellStyle name="Normal 5 4 3 11 4 5" xfId="47484" xr:uid="{00000000-0005-0000-0000-000077B90000}"/>
    <cellStyle name="Normal 5 4 3 11 4 6" xfId="47485" xr:uid="{00000000-0005-0000-0000-000078B90000}"/>
    <cellStyle name="Normal 5 4 3 11 4 7" xfId="47486" xr:uid="{00000000-0005-0000-0000-000079B90000}"/>
    <cellStyle name="Normal 5 4 3 11 4 8" xfId="47487" xr:uid="{00000000-0005-0000-0000-00007AB90000}"/>
    <cellStyle name="Normal 5 4 3 11 5" xfId="47488" xr:uid="{00000000-0005-0000-0000-00007BB90000}"/>
    <cellStyle name="Normal 5 4 3 11 5 2" xfId="47489" xr:uid="{00000000-0005-0000-0000-00007CB90000}"/>
    <cellStyle name="Normal 5 4 3 11 5 3" xfId="47490" xr:uid="{00000000-0005-0000-0000-00007DB90000}"/>
    <cellStyle name="Normal 5 4 3 11 5 4" xfId="47491" xr:uid="{00000000-0005-0000-0000-00007EB90000}"/>
    <cellStyle name="Normal 5 4 3 11 5 5" xfId="47492" xr:uid="{00000000-0005-0000-0000-00007FB90000}"/>
    <cellStyle name="Normal 5 4 3 11 5 6" xfId="47493" xr:uid="{00000000-0005-0000-0000-000080B90000}"/>
    <cellStyle name="Normal 5 4 3 11 5 7" xfId="47494" xr:uid="{00000000-0005-0000-0000-000081B90000}"/>
    <cellStyle name="Normal 5 4 3 11 5 8" xfId="47495" xr:uid="{00000000-0005-0000-0000-000082B90000}"/>
    <cellStyle name="Normal 5 4 3 11 6" xfId="47496" xr:uid="{00000000-0005-0000-0000-000083B90000}"/>
    <cellStyle name="Normal 5 4 3 11 7" xfId="47497" xr:uid="{00000000-0005-0000-0000-000084B90000}"/>
    <cellStyle name="Normal 5 4 3 11 8" xfId="47498" xr:uid="{00000000-0005-0000-0000-000085B90000}"/>
    <cellStyle name="Normal 5 4 3 11 9" xfId="47499" xr:uid="{00000000-0005-0000-0000-000086B90000}"/>
    <cellStyle name="Normal 5 4 3 12" xfId="47500" xr:uid="{00000000-0005-0000-0000-000087B90000}"/>
    <cellStyle name="Normal 5 4 3 12 10" xfId="47501" xr:uid="{00000000-0005-0000-0000-000088B90000}"/>
    <cellStyle name="Normal 5 4 3 12 11" xfId="47502" xr:uid="{00000000-0005-0000-0000-000089B90000}"/>
    <cellStyle name="Normal 5 4 3 12 12" xfId="47503" xr:uid="{00000000-0005-0000-0000-00008AB90000}"/>
    <cellStyle name="Normal 5 4 3 12 2" xfId="47504" xr:uid="{00000000-0005-0000-0000-00008BB90000}"/>
    <cellStyle name="Normal 5 4 3 12 2 2" xfId="47505" xr:uid="{00000000-0005-0000-0000-00008CB90000}"/>
    <cellStyle name="Normal 5 4 3 12 2 3" xfId="47506" xr:uid="{00000000-0005-0000-0000-00008DB90000}"/>
    <cellStyle name="Normal 5 4 3 12 2 4" xfId="47507" xr:uid="{00000000-0005-0000-0000-00008EB90000}"/>
    <cellStyle name="Normal 5 4 3 12 2 5" xfId="47508" xr:uid="{00000000-0005-0000-0000-00008FB90000}"/>
    <cellStyle name="Normal 5 4 3 12 2 6" xfId="47509" xr:uid="{00000000-0005-0000-0000-000090B90000}"/>
    <cellStyle name="Normal 5 4 3 12 2 7" xfId="47510" xr:uid="{00000000-0005-0000-0000-000091B90000}"/>
    <cellStyle name="Normal 5 4 3 12 2 8" xfId="47511" xr:uid="{00000000-0005-0000-0000-000092B90000}"/>
    <cellStyle name="Normal 5 4 3 12 3" xfId="47512" xr:uid="{00000000-0005-0000-0000-000093B90000}"/>
    <cellStyle name="Normal 5 4 3 12 3 2" xfId="47513" xr:uid="{00000000-0005-0000-0000-000094B90000}"/>
    <cellStyle name="Normal 5 4 3 12 3 3" xfId="47514" xr:uid="{00000000-0005-0000-0000-000095B90000}"/>
    <cellStyle name="Normal 5 4 3 12 3 4" xfId="47515" xr:uid="{00000000-0005-0000-0000-000096B90000}"/>
    <cellStyle name="Normal 5 4 3 12 3 5" xfId="47516" xr:uid="{00000000-0005-0000-0000-000097B90000}"/>
    <cellStyle name="Normal 5 4 3 12 3 6" xfId="47517" xr:uid="{00000000-0005-0000-0000-000098B90000}"/>
    <cellStyle name="Normal 5 4 3 12 3 7" xfId="47518" xr:uid="{00000000-0005-0000-0000-000099B90000}"/>
    <cellStyle name="Normal 5 4 3 12 3 8" xfId="47519" xr:uid="{00000000-0005-0000-0000-00009AB90000}"/>
    <cellStyle name="Normal 5 4 3 12 4" xfId="47520" xr:uid="{00000000-0005-0000-0000-00009BB90000}"/>
    <cellStyle name="Normal 5 4 3 12 4 2" xfId="47521" xr:uid="{00000000-0005-0000-0000-00009CB90000}"/>
    <cellStyle name="Normal 5 4 3 12 4 3" xfId="47522" xr:uid="{00000000-0005-0000-0000-00009DB90000}"/>
    <cellStyle name="Normal 5 4 3 12 4 4" xfId="47523" xr:uid="{00000000-0005-0000-0000-00009EB90000}"/>
    <cellStyle name="Normal 5 4 3 12 4 5" xfId="47524" xr:uid="{00000000-0005-0000-0000-00009FB90000}"/>
    <cellStyle name="Normal 5 4 3 12 4 6" xfId="47525" xr:uid="{00000000-0005-0000-0000-0000A0B90000}"/>
    <cellStyle name="Normal 5 4 3 12 4 7" xfId="47526" xr:uid="{00000000-0005-0000-0000-0000A1B90000}"/>
    <cellStyle name="Normal 5 4 3 12 4 8" xfId="47527" xr:uid="{00000000-0005-0000-0000-0000A2B90000}"/>
    <cellStyle name="Normal 5 4 3 12 5" xfId="47528" xr:uid="{00000000-0005-0000-0000-0000A3B90000}"/>
    <cellStyle name="Normal 5 4 3 12 5 2" xfId="47529" xr:uid="{00000000-0005-0000-0000-0000A4B90000}"/>
    <cellStyle name="Normal 5 4 3 12 5 3" xfId="47530" xr:uid="{00000000-0005-0000-0000-0000A5B90000}"/>
    <cellStyle name="Normal 5 4 3 12 5 4" xfId="47531" xr:uid="{00000000-0005-0000-0000-0000A6B90000}"/>
    <cellStyle name="Normal 5 4 3 12 5 5" xfId="47532" xr:uid="{00000000-0005-0000-0000-0000A7B90000}"/>
    <cellStyle name="Normal 5 4 3 12 5 6" xfId="47533" xr:uid="{00000000-0005-0000-0000-0000A8B90000}"/>
    <cellStyle name="Normal 5 4 3 12 5 7" xfId="47534" xr:uid="{00000000-0005-0000-0000-0000A9B90000}"/>
    <cellStyle name="Normal 5 4 3 12 5 8" xfId="47535" xr:uid="{00000000-0005-0000-0000-0000AAB90000}"/>
    <cellStyle name="Normal 5 4 3 12 6" xfId="47536" xr:uid="{00000000-0005-0000-0000-0000ABB90000}"/>
    <cellStyle name="Normal 5 4 3 12 7" xfId="47537" xr:uid="{00000000-0005-0000-0000-0000ACB90000}"/>
    <cellStyle name="Normal 5 4 3 12 8" xfId="47538" xr:uid="{00000000-0005-0000-0000-0000ADB90000}"/>
    <cellStyle name="Normal 5 4 3 12 9" xfId="47539" xr:uid="{00000000-0005-0000-0000-0000AEB90000}"/>
    <cellStyle name="Normal 5 4 3 13" xfId="47540" xr:uid="{00000000-0005-0000-0000-0000AFB90000}"/>
    <cellStyle name="Normal 5 4 3 13 10" xfId="47541" xr:uid="{00000000-0005-0000-0000-0000B0B90000}"/>
    <cellStyle name="Normal 5 4 3 13 11" xfId="47542" xr:uid="{00000000-0005-0000-0000-0000B1B90000}"/>
    <cellStyle name="Normal 5 4 3 13 12" xfId="47543" xr:uid="{00000000-0005-0000-0000-0000B2B90000}"/>
    <cellStyle name="Normal 5 4 3 13 2" xfId="47544" xr:uid="{00000000-0005-0000-0000-0000B3B90000}"/>
    <cellStyle name="Normal 5 4 3 13 2 2" xfId="47545" xr:uid="{00000000-0005-0000-0000-0000B4B90000}"/>
    <cellStyle name="Normal 5 4 3 13 2 3" xfId="47546" xr:uid="{00000000-0005-0000-0000-0000B5B90000}"/>
    <cellStyle name="Normal 5 4 3 13 2 4" xfId="47547" xr:uid="{00000000-0005-0000-0000-0000B6B90000}"/>
    <cellStyle name="Normal 5 4 3 13 2 5" xfId="47548" xr:uid="{00000000-0005-0000-0000-0000B7B90000}"/>
    <cellStyle name="Normal 5 4 3 13 2 6" xfId="47549" xr:uid="{00000000-0005-0000-0000-0000B8B90000}"/>
    <cellStyle name="Normal 5 4 3 13 2 7" xfId="47550" xr:uid="{00000000-0005-0000-0000-0000B9B90000}"/>
    <cellStyle name="Normal 5 4 3 13 2 8" xfId="47551" xr:uid="{00000000-0005-0000-0000-0000BAB90000}"/>
    <cellStyle name="Normal 5 4 3 13 3" xfId="47552" xr:uid="{00000000-0005-0000-0000-0000BBB90000}"/>
    <cellStyle name="Normal 5 4 3 13 3 2" xfId="47553" xr:uid="{00000000-0005-0000-0000-0000BCB90000}"/>
    <cellStyle name="Normal 5 4 3 13 3 3" xfId="47554" xr:uid="{00000000-0005-0000-0000-0000BDB90000}"/>
    <cellStyle name="Normal 5 4 3 13 3 4" xfId="47555" xr:uid="{00000000-0005-0000-0000-0000BEB90000}"/>
    <cellStyle name="Normal 5 4 3 13 3 5" xfId="47556" xr:uid="{00000000-0005-0000-0000-0000BFB90000}"/>
    <cellStyle name="Normal 5 4 3 13 3 6" xfId="47557" xr:uid="{00000000-0005-0000-0000-0000C0B90000}"/>
    <cellStyle name="Normal 5 4 3 13 3 7" xfId="47558" xr:uid="{00000000-0005-0000-0000-0000C1B90000}"/>
    <cellStyle name="Normal 5 4 3 13 3 8" xfId="47559" xr:uid="{00000000-0005-0000-0000-0000C2B90000}"/>
    <cellStyle name="Normal 5 4 3 13 4" xfId="47560" xr:uid="{00000000-0005-0000-0000-0000C3B90000}"/>
    <cellStyle name="Normal 5 4 3 13 4 2" xfId="47561" xr:uid="{00000000-0005-0000-0000-0000C4B90000}"/>
    <cellStyle name="Normal 5 4 3 13 4 3" xfId="47562" xr:uid="{00000000-0005-0000-0000-0000C5B90000}"/>
    <cellStyle name="Normal 5 4 3 13 4 4" xfId="47563" xr:uid="{00000000-0005-0000-0000-0000C6B90000}"/>
    <cellStyle name="Normal 5 4 3 13 4 5" xfId="47564" xr:uid="{00000000-0005-0000-0000-0000C7B90000}"/>
    <cellStyle name="Normal 5 4 3 13 4 6" xfId="47565" xr:uid="{00000000-0005-0000-0000-0000C8B90000}"/>
    <cellStyle name="Normal 5 4 3 13 4 7" xfId="47566" xr:uid="{00000000-0005-0000-0000-0000C9B90000}"/>
    <cellStyle name="Normal 5 4 3 13 4 8" xfId="47567" xr:uid="{00000000-0005-0000-0000-0000CAB90000}"/>
    <cellStyle name="Normal 5 4 3 13 5" xfId="47568" xr:uid="{00000000-0005-0000-0000-0000CBB90000}"/>
    <cellStyle name="Normal 5 4 3 13 5 2" xfId="47569" xr:uid="{00000000-0005-0000-0000-0000CCB90000}"/>
    <cellStyle name="Normal 5 4 3 13 5 3" xfId="47570" xr:uid="{00000000-0005-0000-0000-0000CDB90000}"/>
    <cellStyle name="Normal 5 4 3 13 5 4" xfId="47571" xr:uid="{00000000-0005-0000-0000-0000CEB90000}"/>
    <cellStyle name="Normal 5 4 3 13 5 5" xfId="47572" xr:uid="{00000000-0005-0000-0000-0000CFB90000}"/>
    <cellStyle name="Normal 5 4 3 13 5 6" xfId="47573" xr:uid="{00000000-0005-0000-0000-0000D0B90000}"/>
    <cellStyle name="Normal 5 4 3 13 5 7" xfId="47574" xr:uid="{00000000-0005-0000-0000-0000D1B90000}"/>
    <cellStyle name="Normal 5 4 3 13 5 8" xfId="47575" xr:uid="{00000000-0005-0000-0000-0000D2B90000}"/>
    <cellStyle name="Normal 5 4 3 13 6" xfId="47576" xr:uid="{00000000-0005-0000-0000-0000D3B90000}"/>
    <cellStyle name="Normal 5 4 3 13 7" xfId="47577" xr:uid="{00000000-0005-0000-0000-0000D4B90000}"/>
    <cellStyle name="Normal 5 4 3 13 8" xfId="47578" xr:uid="{00000000-0005-0000-0000-0000D5B90000}"/>
    <cellStyle name="Normal 5 4 3 13 9" xfId="47579" xr:uid="{00000000-0005-0000-0000-0000D6B90000}"/>
    <cellStyle name="Normal 5 4 3 14" xfId="47580" xr:uid="{00000000-0005-0000-0000-0000D7B90000}"/>
    <cellStyle name="Normal 5 4 3 14 2" xfId="47581" xr:uid="{00000000-0005-0000-0000-0000D8B90000}"/>
    <cellStyle name="Normal 5 4 3 14 3" xfId="47582" xr:uid="{00000000-0005-0000-0000-0000D9B90000}"/>
    <cellStyle name="Normal 5 4 3 14 4" xfId="47583" xr:uid="{00000000-0005-0000-0000-0000DAB90000}"/>
    <cellStyle name="Normal 5 4 3 14 5" xfId="47584" xr:uid="{00000000-0005-0000-0000-0000DBB90000}"/>
    <cellStyle name="Normal 5 4 3 14 6" xfId="47585" xr:uid="{00000000-0005-0000-0000-0000DCB90000}"/>
    <cellStyle name="Normal 5 4 3 14 7" xfId="47586" xr:uid="{00000000-0005-0000-0000-0000DDB90000}"/>
    <cellStyle name="Normal 5 4 3 14 8" xfId="47587" xr:uid="{00000000-0005-0000-0000-0000DEB90000}"/>
    <cellStyle name="Normal 5 4 3 15" xfId="47588" xr:uid="{00000000-0005-0000-0000-0000DFB90000}"/>
    <cellStyle name="Normal 5 4 3 15 2" xfId="47589" xr:uid="{00000000-0005-0000-0000-0000E0B90000}"/>
    <cellStyle name="Normal 5 4 3 15 3" xfId="47590" xr:uid="{00000000-0005-0000-0000-0000E1B90000}"/>
    <cellStyle name="Normal 5 4 3 15 4" xfId="47591" xr:uid="{00000000-0005-0000-0000-0000E2B90000}"/>
    <cellStyle name="Normal 5 4 3 15 5" xfId="47592" xr:uid="{00000000-0005-0000-0000-0000E3B90000}"/>
    <cellStyle name="Normal 5 4 3 15 6" xfId="47593" xr:uid="{00000000-0005-0000-0000-0000E4B90000}"/>
    <cellStyle name="Normal 5 4 3 15 7" xfId="47594" xr:uid="{00000000-0005-0000-0000-0000E5B90000}"/>
    <cellStyle name="Normal 5 4 3 15 8" xfId="47595" xr:uid="{00000000-0005-0000-0000-0000E6B90000}"/>
    <cellStyle name="Normal 5 4 3 16" xfId="47596" xr:uid="{00000000-0005-0000-0000-0000E7B90000}"/>
    <cellStyle name="Normal 5 4 3 16 2" xfId="47597" xr:uid="{00000000-0005-0000-0000-0000E8B90000}"/>
    <cellStyle name="Normal 5 4 3 16 3" xfId="47598" xr:uid="{00000000-0005-0000-0000-0000E9B90000}"/>
    <cellStyle name="Normal 5 4 3 16 4" xfId="47599" xr:uid="{00000000-0005-0000-0000-0000EAB90000}"/>
    <cellStyle name="Normal 5 4 3 16 5" xfId="47600" xr:uid="{00000000-0005-0000-0000-0000EBB90000}"/>
    <cellStyle name="Normal 5 4 3 16 6" xfId="47601" xr:uid="{00000000-0005-0000-0000-0000ECB90000}"/>
    <cellStyle name="Normal 5 4 3 16 7" xfId="47602" xr:uid="{00000000-0005-0000-0000-0000EDB90000}"/>
    <cellStyle name="Normal 5 4 3 16 8" xfId="47603" xr:uid="{00000000-0005-0000-0000-0000EEB90000}"/>
    <cellStyle name="Normal 5 4 3 17" xfId="47604" xr:uid="{00000000-0005-0000-0000-0000EFB90000}"/>
    <cellStyle name="Normal 5 4 3 17 2" xfId="47605" xr:uid="{00000000-0005-0000-0000-0000F0B90000}"/>
    <cellStyle name="Normal 5 4 3 17 3" xfId="47606" xr:uid="{00000000-0005-0000-0000-0000F1B90000}"/>
    <cellStyle name="Normal 5 4 3 17 4" xfId="47607" xr:uid="{00000000-0005-0000-0000-0000F2B90000}"/>
    <cellStyle name="Normal 5 4 3 17 5" xfId="47608" xr:uid="{00000000-0005-0000-0000-0000F3B90000}"/>
    <cellStyle name="Normal 5 4 3 17 6" xfId="47609" xr:uid="{00000000-0005-0000-0000-0000F4B90000}"/>
    <cellStyle name="Normal 5 4 3 17 7" xfId="47610" xr:uid="{00000000-0005-0000-0000-0000F5B90000}"/>
    <cellStyle name="Normal 5 4 3 17 8" xfId="47611" xr:uid="{00000000-0005-0000-0000-0000F6B90000}"/>
    <cellStyle name="Normal 5 4 3 18" xfId="47612" xr:uid="{00000000-0005-0000-0000-0000F7B90000}"/>
    <cellStyle name="Normal 5 4 3 19" xfId="47613" xr:uid="{00000000-0005-0000-0000-0000F8B90000}"/>
    <cellStyle name="Normal 5 4 3 2" xfId="47614" xr:uid="{00000000-0005-0000-0000-0000F9B90000}"/>
    <cellStyle name="Normal 5 4 3 2 10" xfId="47615" xr:uid="{00000000-0005-0000-0000-0000FAB90000}"/>
    <cellStyle name="Normal 5 4 3 2 11" xfId="47616" xr:uid="{00000000-0005-0000-0000-0000FBB90000}"/>
    <cellStyle name="Normal 5 4 3 2 12" xfId="47617" xr:uid="{00000000-0005-0000-0000-0000FCB90000}"/>
    <cellStyle name="Normal 5 4 3 2 2" xfId="47618" xr:uid="{00000000-0005-0000-0000-0000FDB90000}"/>
    <cellStyle name="Normal 5 4 3 2 2 2" xfId="47619" xr:uid="{00000000-0005-0000-0000-0000FEB90000}"/>
    <cellStyle name="Normal 5 4 3 2 2 3" xfId="47620" xr:uid="{00000000-0005-0000-0000-0000FFB90000}"/>
    <cellStyle name="Normal 5 4 3 2 2 4" xfId="47621" xr:uid="{00000000-0005-0000-0000-000000BA0000}"/>
    <cellStyle name="Normal 5 4 3 2 2 5" xfId="47622" xr:uid="{00000000-0005-0000-0000-000001BA0000}"/>
    <cellStyle name="Normal 5 4 3 2 2 6" xfId="47623" xr:uid="{00000000-0005-0000-0000-000002BA0000}"/>
    <cellStyle name="Normal 5 4 3 2 2 7" xfId="47624" xr:uid="{00000000-0005-0000-0000-000003BA0000}"/>
    <cellStyle name="Normal 5 4 3 2 2 8" xfId="47625" xr:uid="{00000000-0005-0000-0000-000004BA0000}"/>
    <cellStyle name="Normal 5 4 3 2 3" xfId="47626" xr:uid="{00000000-0005-0000-0000-000005BA0000}"/>
    <cellStyle name="Normal 5 4 3 2 3 2" xfId="47627" xr:uid="{00000000-0005-0000-0000-000006BA0000}"/>
    <cellStyle name="Normal 5 4 3 2 3 3" xfId="47628" xr:uid="{00000000-0005-0000-0000-000007BA0000}"/>
    <cellStyle name="Normal 5 4 3 2 3 4" xfId="47629" xr:uid="{00000000-0005-0000-0000-000008BA0000}"/>
    <cellStyle name="Normal 5 4 3 2 3 5" xfId="47630" xr:uid="{00000000-0005-0000-0000-000009BA0000}"/>
    <cellStyle name="Normal 5 4 3 2 3 6" xfId="47631" xr:uid="{00000000-0005-0000-0000-00000ABA0000}"/>
    <cellStyle name="Normal 5 4 3 2 3 7" xfId="47632" xr:uid="{00000000-0005-0000-0000-00000BBA0000}"/>
    <cellStyle name="Normal 5 4 3 2 3 8" xfId="47633" xr:uid="{00000000-0005-0000-0000-00000CBA0000}"/>
    <cellStyle name="Normal 5 4 3 2 4" xfId="47634" xr:uid="{00000000-0005-0000-0000-00000DBA0000}"/>
    <cellStyle name="Normal 5 4 3 2 4 2" xfId="47635" xr:uid="{00000000-0005-0000-0000-00000EBA0000}"/>
    <cellStyle name="Normal 5 4 3 2 4 3" xfId="47636" xr:uid="{00000000-0005-0000-0000-00000FBA0000}"/>
    <cellStyle name="Normal 5 4 3 2 4 4" xfId="47637" xr:uid="{00000000-0005-0000-0000-000010BA0000}"/>
    <cellStyle name="Normal 5 4 3 2 4 5" xfId="47638" xr:uid="{00000000-0005-0000-0000-000011BA0000}"/>
    <cellStyle name="Normal 5 4 3 2 4 6" xfId="47639" xr:uid="{00000000-0005-0000-0000-000012BA0000}"/>
    <cellStyle name="Normal 5 4 3 2 4 7" xfId="47640" xr:uid="{00000000-0005-0000-0000-000013BA0000}"/>
    <cellStyle name="Normal 5 4 3 2 4 8" xfId="47641" xr:uid="{00000000-0005-0000-0000-000014BA0000}"/>
    <cellStyle name="Normal 5 4 3 2 5" xfId="47642" xr:uid="{00000000-0005-0000-0000-000015BA0000}"/>
    <cellStyle name="Normal 5 4 3 2 5 2" xfId="47643" xr:uid="{00000000-0005-0000-0000-000016BA0000}"/>
    <cellStyle name="Normal 5 4 3 2 5 3" xfId="47644" xr:uid="{00000000-0005-0000-0000-000017BA0000}"/>
    <cellStyle name="Normal 5 4 3 2 5 4" xfId="47645" xr:uid="{00000000-0005-0000-0000-000018BA0000}"/>
    <cellStyle name="Normal 5 4 3 2 5 5" xfId="47646" xr:uid="{00000000-0005-0000-0000-000019BA0000}"/>
    <cellStyle name="Normal 5 4 3 2 5 6" xfId="47647" xr:uid="{00000000-0005-0000-0000-00001ABA0000}"/>
    <cellStyle name="Normal 5 4 3 2 5 7" xfId="47648" xr:uid="{00000000-0005-0000-0000-00001BBA0000}"/>
    <cellStyle name="Normal 5 4 3 2 5 8" xfId="47649" xr:uid="{00000000-0005-0000-0000-00001CBA0000}"/>
    <cellStyle name="Normal 5 4 3 2 6" xfId="47650" xr:uid="{00000000-0005-0000-0000-00001DBA0000}"/>
    <cellStyle name="Normal 5 4 3 2 7" xfId="47651" xr:uid="{00000000-0005-0000-0000-00001EBA0000}"/>
    <cellStyle name="Normal 5 4 3 2 8" xfId="47652" xr:uid="{00000000-0005-0000-0000-00001FBA0000}"/>
    <cellStyle name="Normal 5 4 3 2 9" xfId="47653" xr:uid="{00000000-0005-0000-0000-000020BA0000}"/>
    <cellStyle name="Normal 5 4 3 20" xfId="47654" xr:uid="{00000000-0005-0000-0000-000021BA0000}"/>
    <cellStyle name="Normal 5 4 3 21" xfId="47655" xr:uid="{00000000-0005-0000-0000-000022BA0000}"/>
    <cellStyle name="Normal 5 4 3 22" xfId="47656" xr:uid="{00000000-0005-0000-0000-000023BA0000}"/>
    <cellStyle name="Normal 5 4 3 23" xfId="47657" xr:uid="{00000000-0005-0000-0000-000024BA0000}"/>
    <cellStyle name="Normal 5 4 3 24" xfId="47658" xr:uid="{00000000-0005-0000-0000-000025BA0000}"/>
    <cellStyle name="Normal 5 4 3 3" xfId="47659" xr:uid="{00000000-0005-0000-0000-000026BA0000}"/>
    <cellStyle name="Normal 5 4 3 3 10" xfId="47660" xr:uid="{00000000-0005-0000-0000-000027BA0000}"/>
    <cellStyle name="Normal 5 4 3 3 11" xfId="47661" xr:uid="{00000000-0005-0000-0000-000028BA0000}"/>
    <cellStyle name="Normal 5 4 3 3 12" xfId="47662" xr:uid="{00000000-0005-0000-0000-000029BA0000}"/>
    <cellStyle name="Normal 5 4 3 3 2" xfId="47663" xr:uid="{00000000-0005-0000-0000-00002ABA0000}"/>
    <cellStyle name="Normal 5 4 3 3 2 2" xfId="47664" xr:uid="{00000000-0005-0000-0000-00002BBA0000}"/>
    <cellStyle name="Normal 5 4 3 3 2 3" xfId="47665" xr:uid="{00000000-0005-0000-0000-00002CBA0000}"/>
    <cellStyle name="Normal 5 4 3 3 2 4" xfId="47666" xr:uid="{00000000-0005-0000-0000-00002DBA0000}"/>
    <cellStyle name="Normal 5 4 3 3 2 5" xfId="47667" xr:uid="{00000000-0005-0000-0000-00002EBA0000}"/>
    <cellStyle name="Normal 5 4 3 3 2 6" xfId="47668" xr:uid="{00000000-0005-0000-0000-00002FBA0000}"/>
    <cellStyle name="Normal 5 4 3 3 2 7" xfId="47669" xr:uid="{00000000-0005-0000-0000-000030BA0000}"/>
    <cellStyle name="Normal 5 4 3 3 2 8" xfId="47670" xr:uid="{00000000-0005-0000-0000-000031BA0000}"/>
    <cellStyle name="Normal 5 4 3 3 3" xfId="47671" xr:uid="{00000000-0005-0000-0000-000032BA0000}"/>
    <cellStyle name="Normal 5 4 3 3 3 2" xfId="47672" xr:uid="{00000000-0005-0000-0000-000033BA0000}"/>
    <cellStyle name="Normal 5 4 3 3 3 3" xfId="47673" xr:uid="{00000000-0005-0000-0000-000034BA0000}"/>
    <cellStyle name="Normal 5 4 3 3 3 4" xfId="47674" xr:uid="{00000000-0005-0000-0000-000035BA0000}"/>
    <cellStyle name="Normal 5 4 3 3 3 5" xfId="47675" xr:uid="{00000000-0005-0000-0000-000036BA0000}"/>
    <cellStyle name="Normal 5 4 3 3 3 6" xfId="47676" xr:uid="{00000000-0005-0000-0000-000037BA0000}"/>
    <cellStyle name="Normal 5 4 3 3 3 7" xfId="47677" xr:uid="{00000000-0005-0000-0000-000038BA0000}"/>
    <cellStyle name="Normal 5 4 3 3 3 8" xfId="47678" xr:uid="{00000000-0005-0000-0000-000039BA0000}"/>
    <cellStyle name="Normal 5 4 3 3 4" xfId="47679" xr:uid="{00000000-0005-0000-0000-00003ABA0000}"/>
    <cellStyle name="Normal 5 4 3 3 4 2" xfId="47680" xr:uid="{00000000-0005-0000-0000-00003BBA0000}"/>
    <cellStyle name="Normal 5 4 3 3 4 3" xfId="47681" xr:uid="{00000000-0005-0000-0000-00003CBA0000}"/>
    <cellStyle name="Normal 5 4 3 3 4 4" xfId="47682" xr:uid="{00000000-0005-0000-0000-00003DBA0000}"/>
    <cellStyle name="Normal 5 4 3 3 4 5" xfId="47683" xr:uid="{00000000-0005-0000-0000-00003EBA0000}"/>
    <cellStyle name="Normal 5 4 3 3 4 6" xfId="47684" xr:uid="{00000000-0005-0000-0000-00003FBA0000}"/>
    <cellStyle name="Normal 5 4 3 3 4 7" xfId="47685" xr:uid="{00000000-0005-0000-0000-000040BA0000}"/>
    <cellStyle name="Normal 5 4 3 3 4 8" xfId="47686" xr:uid="{00000000-0005-0000-0000-000041BA0000}"/>
    <cellStyle name="Normal 5 4 3 3 5" xfId="47687" xr:uid="{00000000-0005-0000-0000-000042BA0000}"/>
    <cellStyle name="Normal 5 4 3 3 5 2" xfId="47688" xr:uid="{00000000-0005-0000-0000-000043BA0000}"/>
    <cellStyle name="Normal 5 4 3 3 5 3" xfId="47689" xr:uid="{00000000-0005-0000-0000-000044BA0000}"/>
    <cellStyle name="Normal 5 4 3 3 5 4" xfId="47690" xr:uid="{00000000-0005-0000-0000-000045BA0000}"/>
    <cellStyle name="Normal 5 4 3 3 5 5" xfId="47691" xr:uid="{00000000-0005-0000-0000-000046BA0000}"/>
    <cellStyle name="Normal 5 4 3 3 5 6" xfId="47692" xr:uid="{00000000-0005-0000-0000-000047BA0000}"/>
    <cellStyle name="Normal 5 4 3 3 5 7" xfId="47693" xr:uid="{00000000-0005-0000-0000-000048BA0000}"/>
    <cellStyle name="Normal 5 4 3 3 5 8" xfId="47694" xr:uid="{00000000-0005-0000-0000-000049BA0000}"/>
    <cellStyle name="Normal 5 4 3 3 6" xfId="47695" xr:uid="{00000000-0005-0000-0000-00004ABA0000}"/>
    <cellStyle name="Normal 5 4 3 3 7" xfId="47696" xr:uid="{00000000-0005-0000-0000-00004BBA0000}"/>
    <cellStyle name="Normal 5 4 3 3 8" xfId="47697" xr:uid="{00000000-0005-0000-0000-00004CBA0000}"/>
    <cellStyle name="Normal 5 4 3 3 9" xfId="47698" xr:uid="{00000000-0005-0000-0000-00004DBA0000}"/>
    <cellStyle name="Normal 5 4 3 4" xfId="47699" xr:uid="{00000000-0005-0000-0000-00004EBA0000}"/>
    <cellStyle name="Normal 5 4 3 4 10" xfId="47700" xr:uid="{00000000-0005-0000-0000-00004FBA0000}"/>
    <cellStyle name="Normal 5 4 3 4 11" xfId="47701" xr:uid="{00000000-0005-0000-0000-000050BA0000}"/>
    <cellStyle name="Normal 5 4 3 4 12" xfId="47702" xr:uid="{00000000-0005-0000-0000-000051BA0000}"/>
    <cellStyle name="Normal 5 4 3 4 2" xfId="47703" xr:uid="{00000000-0005-0000-0000-000052BA0000}"/>
    <cellStyle name="Normal 5 4 3 4 2 2" xfId="47704" xr:uid="{00000000-0005-0000-0000-000053BA0000}"/>
    <cellStyle name="Normal 5 4 3 4 2 3" xfId="47705" xr:uid="{00000000-0005-0000-0000-000054BA0000}"/>
    <cellStyle name="Normal 5 4 3 4 2 4" xfId="47706" xr:uid="{00000000-0005-0000-0000-000055BA0000}"/>
    <cellStyle name="Normal 5 4 3 4 2 5" xfId="47707" xr:uid="{00000000-0005-0000-0000-000056BA0000}"/>
    <cellStyle name="Normal 5 4 3 4 2 6" xfId="47708" xr:uid="{00000000-0005-0000-0000-000057BA0000}"/>
    <cellStyle name="Normal 5 4 3 4 2 7" xfId="47709" xr:uid="{00000000-0005-0000-0000-000058BA0000}"/>
    <cellStyle name="Normal 5 4 3 4 2 8" xfId="47710" xr:uid="{00000000-0005-0000-0000-000059BA0000}"/>
    <cellStyle name="Normal 5 4 3 4 3" xfId="47711" xr:uid="{00000000-0005-0000-0000-00005ABA0000}"/>
    <cellStyle name="Normal 5 4 3 4 3 2" xfId="47712" xr:uid="{00000000-0005-0000-0000-00005BBA0000}"/>
    <cellStyle name="Normal 5 4 3 4 3 3" xfId="47713" xr:uid="{00000000-0005-0000-0000-00005CBA0000}"/>
    <cellStyle name="Normal 5 4 3 4 3 4" xfId="47714" xr:uid="{00000000-0005-0000-0000-00005DBA0000}"/>
    <cellStyle name="Normal 5 4 3 4 3 5" xfId="47715" xr:uid="{00000000-0005-0000-0000-00005EBA0000}"/>
    <cellStyle name="Normal 5 4 3 4 3 6" xfId="47716" xr:uid="{00000000-0005-0000-0000-00005FBA0000}"/>
    <cellStyle name="Normal 5 4 3 4 3 7" xfId="47717" xr:uid="{00000000-0005-0000-0000-000060BA0000}"/>
    <cellStyle name="Normal 5 4 3 4 3 8" xfId="47718" xr:uid="{00000000-0005-0000-0000-000061BA0000}"/>
    <cellStyle name="Normal 5 4 3 4 4" xfId="47719" xr:uid="{00000000-0005-0000-0000-000062BA0000}"/>
    <cellStyle name="Normal 5 4 3 4 4 2" xfId="47720" xr:uid="{00000000-0005-0000-0000-000063BA0000}"/>
    <cellStyle name="Normal 5 4 3 4 4 3" xfId="47721" xr:uid="{00000000-0005-0000-0000-000064BA0000}"/>
    <cellStyle name="Normal 5 4 3 4 4 4" xfId="47722" xr:uid="{00000000-0005-0000-0000-000065BA0000}"/>
    <cellStyle name="Normal 5 4 3 4 4 5" xfId="47723" xr:uid="{00000000-0005-0000-0000-000066BA0000}"/>
    <cellStyle name="Normal 5 4 3 4 4 6" xfId="47724" xr:uid="{00000000-0005-0000-0000-000067BA0000}"/>
    <cellStyle name="Normal 5 4 3 4 4 7" xfId="47725" xr:uid="{00000000-0005-0000-0000-000068BA0000}"/>
    <cellStyle name="Normal 5 4 3 4 4 8" xfId="47726" xr:uid="{00000000-0005-0000-0000-000069BA0000}"/>
    <cellStyle name="Normal 5 4 3 4 5" xfId="47727" xr:uid="{00000000-0005-0000-0000-00006ABA0000}"/>
    <cellStyle name="Normal 5 4 3 4 5 2" xfId="47728" xr:uid="{00000000-0005-0000-0000-00006BBA0000}"/>
    <cellStyle name="Normal 5 4 3 4 5 3" xfId="47729" xr:uid="{00000000-0005-0000-0000-00006CBA0000}"/>
    <cellStyle name="Normal 5 4 3 4 5 4" xfId="47730" xr:uid="{00000000-0005-0000-0000-00006DBA0000}"/>
    <cellStyle name="Normal 5 4 3 4 5 5" xfId="47731" xr:uid="{00000000-0005-0000-0000-00006EBA0000}"/>
    <cellStyle name="Normal 5 4 3 4 5 6" xfId="47732" xr:uid="{00000000-0005-0000-0000-00006FBA0000}"/>
    <cellStyle name="Normal 5 4 3 4 5 7" xfId="47733" xr:uid="{00000000-0005-0000-0000-000070BA0000}"/>
    <cellStyle name="Normal 5 4 3 4 5 8" xfId="47734" xr:uid="{00000000-0005-0000-0000-000071BA0000}"/>
    <cellStyle name="Normal 5 4 3 4 6" xfId="47735" xr:uid="{00000000-0005-0000-0000-000072BA0000}"/>
    <cellStyle name="Normal 5 4 3 4 7" xfId="47736" xr:uid="{00000000-0005-0000-0000-000073BA0000}"/>
    <cellStyle name="Normal 5 4 3 4 8" xfId="47737" xr:uid="{00000000-0005-0000-0000-000074BA0000}"/>
    <cellStyle name="Normal 5 4 3 4 9" xfId="47738" xr:uid="{00000000-0005-0000-0000-000075BA0000}"/>
    <cellStyle name="Normal 5 4 3 5" xfId="47739" xr:uid="{00000000-0005-0000-0000-000076BA0000}"/>
    <cellStyle name="Normal 5 4 3 5 10" xfId="47740" xr:uid="{00000000-0005-0000-0000-000077BA0000}"/>
    <cellStyle name="Normal 5 4 3 5 11" xfId="47741" xr:uid="{00000000-0005-0000-0000-000078BA0000}"/>
    <cellStyle name="Normal 5 4 3 5 12" xfId="47742" xr:uid="{00000000-0005-0000-0000-000079BA0000}"/>
    <cellStyle name="Normal 5 4 3 5 2" xfId="47743" xr:uid="{00000000-0005-0000-0000-00007ABA0000}"/>
    <cellStyle name="Normal 5 4 3 5 2 2" xfId="47744" xr:uid="{00000000-0005-0000-0000-00007BBA0000}"/>
    <cellStyle name="Normal 5 4 3 5 2 3" xfId="47745" xr:uid="{00000000-0005-0000-0000-00007CBA0000}"/>
    <cellStyle name="Normal 5 4 3 5 2 4" xfId="47746" xr:uid="{00000000-0005-0000-0000-00007DBA0000}"/>
    <cellStyle name="Normal 5 4 3 5 2 5" xfId="47747" xr:uid="{00000000-0005-0000-0000-00007EBA0000}"/>
    <cellStyle name="Normal 5 4 3 5 2 6" xfId="47748" xr:uid="{00000000-0005-0000-0000-00007FBA0000}"/>
    <cellStyle name="Normal 5 4 3 5 2 7" xfId="47749" xr:uid="{00000000-0005-0000-0000-000080BA0000}"/>
    <cellStyle name="Normal 5 4 3 5 2 8" xfId="47750" xr:uid="{00000000-0005-0000-0000-000081BA0000}"/>
    <cellStyle name="Normal 5 4 3 5 3" xfId="47751" xr:uid="{00000000-0005-0000-0000-000082BA0000}"/>
    <cellStyle name="Normal 5 4 3 5 3 2" xfId="47752" xr:uid="{00000000-0005-0000-0000-000083BA0000}"/>
    <cellStyle name="Normal 5 4 3 5 3 3" xfId="47753" xr:uid="{00000000-0005-0000-0000-000084BA0000}"/>
    <cellStyle name="Normal 5 4 3 5 3 4" xfId="47754" xr:uid="{00000000-0005-0000-0000-000085BA0000}"/>
    <cellStyle name="Normal 5 4 3 5 3 5" xfId="47755" xr:uid="{00000000-0005-0000-0000-000086BA0000}"/>
    <cellStyle name="Normal 5 4 3 5 3 6" xfId="47756" xr:uid="{00000000-0005-0000-0000-000087BA0000}"/>
    <cellStyle name="Normal 5 4 3 5 3 7" xfId="47757" xr:uid="{00000000-0005-0000-0000-000088BA0000}"/>
    <cellStyle name="Normal 5 4 3 5 3 8" xfId="47758" xr:uid="{00000000-0005-0000-0000-000089BA0000}"/>
    <cellStyle name="Normal 5 4 3 5 4" xfId="47759" xr:uid="{00000000-0005-0000-0000-00008ABA0000}"/>
    <cellStyle name="Normal 5 4 3 5 4 2" xfId="47760" xr:uid="{00000000-0005-0000-0000-00008BBA0000}"/>
    <cellStyle name="Normal 5 4 3 5 4 3" xfId="47761" xr:uid="{00000000-0005-0000-0000-00008CBA0000}"/>
    <cellStyle name="Normal 5 4 3 5 4 4" xfId="47762" xr:uid="{00000000-0005-0000-0000-00008DBA0000}"/>
    <cellStyle name="Normal 5 4 3 5 4 5" xfId="47763" xr:uid="{00000000-0005-0000-0000-00008EBA0000}"/>
    <cellStyle name="Normal 5 4 3 5 4 6" xfId="47764" xr:uid="{00000000-0005-0000-0000-00008FBA0000}"/>
    <cellStyle name="Normal 5 4 3 5 4 7" xfId="47765" xr:uid="{00000000-0005-0000-0000-000090BA0000}"/>
    <cellStyle name="Normal 5 4 3 5 4 8" xfId="47766" xr:uid="{00000000-0005-0000-0000-000091BA0000}"/>
    <cellStyle name="Normal 5 4 3 5 5" xfId="47767" xr:uid="{00000000-0005-0000-0000-000092BA0000}"/>
    <cellStyle name="Normal 5 4 3 5 5 2" xfId="47768" xr:uid="{00000000-0005-0000-0000-000093BA0000}"/>
    <cellStyle name="Normal 5 4 3 5 5 3" xfId="47769" xr:uid="{00000000-0005-0000-0000-000094BA0000}"/>
    <cellStyle name="Normal 5 4 3 5 5 4" xfId="47770" xr:uid="{00000000-0005-0000-0000-000095BA0000}"/>
    <cellStyle name="Normal 5 4 3 5 5 5" xfId="47771" xr:uid="{00000000-0005-0000-0000-000096BA0000}"/>
    <cellStyle name="Normal 5 4 3 5 5 6" xfId="47772" xr:uid="{00000000-0005-0000-0000-000097BA0000}"/>
    <cellStyle name="Normal 5 4 3 5 5 7" xfId="47773" xr:uid="{00000000-0005-0000-0000-000098BA0000}"/>
    <cellStyle name="Normal 5 4 3 5 5 8" xfId="47774" xr:uid="{00000000-0005-0000-0000-000099BA0000}"/>
    <cellStyle name="Normal 5 4 3 5 6" xfId="47775" xr:uid="{00000000-0005-0000-0000-00009ABA0000}"/>
    <cellStyle name="Normal 5 4 3 5 7" xfId="47776" xr:uid="{00000000-0005-0000-0000-00009BBA0000}"/>
    <cellStyle name="Normal 5 4 3 5 8" xfId="47777" xr:uid="{00000000-0005-0000-0000-00009CBA0000}"/>
    <cellStyle name="Normal 5 4 3 5 9" xfId="47778" xr:uid="{00000000-0005-0000-0000-00009DBA0000}"/>
    <cellStyle name="Normal 5 4 3 6" xfId="47779" xr:uid="{00000000-0005-0000-0000-00009EBA0000}"/>
    <cellStyle name="Normal 5 4 3 6 10" xfId="47780" xr:uid="{00000000-0005-0000-0000-00009FBA0000}"/>
    <cellStyle name="Normal 5 4 3 6 11" xfId="47781" xr:uid="{00000000-0005-0000-0000-0000A0BA0000}"/>
    <cellStyle name="Normal 5 4 3 6 12" xfId="47782" xr:uid="{00000000-0005-0000-0000-0000A1BA0000}"/>
    <cellStyle name="Normal 5 4 3 6 2" xfId="47783" xr:uid="{00000000-0005-0000-0000-0000A2BA0000}"/>
    <cellStyle name="Normal 5 4 3 6 2 2" xfId="47784" xr:uid="{00000000-0005-0000-0000-0000A3BA0000}"/>
    <cellStyle name="Normal 5 4 3 6 2 3" xfId="47785" xr:uid="{00000000-0005-0000-0000-0000A4BA0000}"/>
    <cellStyle name="Normal 5 4 3 6 2 4" xfId="47786" xr:uid="{00000000-0005-0000-0000-0000A5BA0000}"/>
    <cellStyle name="Normal 5 4 3 6 2 5" xfId="47787" xr:uid="{00000000-0005-0000-0000-0000A6BA0000}"/>
    <cellStyle name="Normal 5 4 3 6 2 6" xfId="47788" xr:uid="{00000000-0005-0000-0000-0000A7BA0000}"/>
    <cellStyle name="Normal 5 4 3 6 2 7" xfId="47789" xr:uid="{00000000-0005-0000-0000-0000A8BA0000}"/>
    <cellStyle name="Normal 5 4 3 6 2 8" xfId="47790" xr:uid="{00000000-0005-0000-0000-0000A9BA0000}"/>
    <cellStyle name="Normal 5 4 3 6 3" xfId="47791" xr:uid="{00000000-0005-0000-0000-0000AABA0000}"/>
    <cellStyle name="Normal 5 4 3 6 3 2" xfId="47792" xr:uid="{00000000-0005-0000-0000-0000ABBA0000}"/>
    <cellStyle name="Normal 5 4 3 6 3 3" xfId="47793" xr:uid="{00000000-0005-0000-0000-0000ACBA0000}"/>
    <cellStyle name="Normal 5 4 3 6 3 4" xfId="47794" xr:uid="{00000000-0005-0000-0000-0000ADBA0000}"/>
    <cellStyle name="Normal 5 4 3 6 3 5" xfId="47795" xr:uid="{00000000-0005-0000-0000-0000AEBA0000}"/>
    <cellStyle name="Normal 5 4 3 6 3 6" xfId="47796" xr:uid="{00000000-0005-0000-0000-0000AFBA0000}"/>
    <cellStyle name="Normal 5 4 3 6 3 7" xfId="47797" xr:uid="{00000000-0005-0000-0000-0000B0BA0000}"/>
    <cellStyle name="Normal 5 4 3 6 3 8" xfId="47798" xr:uid="{00000000-0005-0000-0000-0000B1BA0000}"/>
    <cellStyle name="Normal 5 4 3 6 4" xfId="47799" xr:uid="{00000000-0005-0000-0000-0000B2BA0000}"/>
    <cellStyle name="Normal 5 4 3 6 4 2" xfId="47800" xr:uid="{00000000-0005-0000-0000-0000B3BA0000}"/>
    <cellStyle name="Normal 5 4 3 6 4 3" xfId="47801" xr:uid="{00000000-0005-0000-0000-0000B4BA0000}"/>
    <cellStyle name="Normal 5 4 3 6 4 4" xfId="47802" xr:uid="{00000000-0005-0000-0000-0000B5BA0000}"/>
    <cellStyle name="Normal 5 4 3 6 4 5" xfId="47803" xr:uid="{00000000-0005-0000-0000-0000B6BA0000}"/>
    <cellStyle name="Normal 5 4 3 6 4 6" xfId="47804" xr:uid="{00000000-0005-0000-0000-0000B7BA0000}"/>
    <cellStyle name="Normal 5 4 3 6 4 7" xfId="47805" xr:uid="{00000000-0005-0000-0000-0000B8BA0000}"/>
    <cellStyle name="Normal 5 4 3 6 4 8" xfId="47806" xr:uid="{00000000-0005-0000-0000-0000B9BA0000}"/>
    <cellStyle name="Normal 5 4 3 6 5" xfId="47807" xr:uid="{00000000-0005-0000-0000-0000BABA0000}"/>
    <cellStyle name="Normal 5 4 3 6 5 2" xfId="47808" xr:uid="{00000000-0005-0000-0000-0000BBBA0000}"/>
    <cellStyle name="Normal 5 4 3 6 5 3" xfId="47809" xr:uid="{00000000-0005-0000-0000-0000BCBA0000}"/>
    <cellStyle name="Normal 5 4 3 6 5 4" xfId="47810" xr:uid="{00000000-0005-0000-0000-0000BDBA0000}"/>
    <cellStyle name="Normal 5 4 3 6 5 5" xfId="47811" xr:uid="{00000000-0005-0000-0000-0000BEBA0000}"/>
    <cellStyle name="Normal 5 4 3 6 5 6" xfId="47812" xr:uid="{00000000-0005-0000-0000-0000BFBA0000}"/>
    <cellStyle name="Normal 5 4 3 6 5 7" xfId="47813" xr:uid="{00000000-0005-0000-0000-0000C0BA0000}"/>
    <cellStyle name="Normal 5 4 3 6 5 8" xfId="47814" xr:uid="{00000000-0005-0000-0000-0000C1BA0000}"/>
    <cellStyle name="Normal 5 4 3 6 6" xfId="47815" xr:uid="{00000000-0005-0000-0000-0000C2BA0000}"/>
    <cellStyle name="Normal 5 4 3 6 7" xfId="47816" xr:uid="{00000000-0005-0000-0000-0000C3BA0000}"/>
    <cellStyle name="Normal 5 4 3 6 8" xfId="47817" xr:uid="{00000000-0005-0000-0000-0000C4BA0000}"/>
    <cellStyle name="Normal 5 4 3 6 9" xfId="47818" xr:uid="{00000000-0005-0000-0000-0000C5BA0000}"/>
    <cellStyle name="Normal 5 4 3 7" xfId="47819" xr:uid="{00000000-0005-0000-0000-0000C6BA0000}"/>
    <cellStyle name="Normal 5 4 3 7 10" xfId="47820" xr:uid="{00000000-0005-0000-0000-0000C7BA0000}"/>
    <cellStyle name="Normal 5 4 3 7 11" xfId="47821" xr:uid="{00000000-0005-0000-0000-0000C8BA0000}"/>
    <cellStyle name="Normal 5 4 3 7 12" xfId="47822" xr:uid="{00000000-0005-0000-0000-0000C9BA0000}"/>
    <cellStyle name="Normal 5 4 3 7 2" xfId="47823" xr:uid="{00000000-0005-0000-0000-0000CABA0000}"/>
    <cellStyle name="Normal 5 4 3 7 2 2" xfId="47824" xr:uid="{00000000-0005-0000-0000-0000CBBA0000}"/>
    <cellStyle name="Normal 5 4 3 7 2 3" xfId="47825" xr:uid="{00000000-0005-0000-0000-0000CCBA0000}"/>
    <cellStyle name="Normal 5 4 3 7 2 4" xfId="47826" xr:uid="{00000000-0005-0000-0000-0000CDBA0000}"/>
    <cellStyle name="Normal 5 4 3 7 2 5" xfId="47827" xr:uid="{00000000-0005-0000-0000-0000CEBA0000}"/>
    <cellStyle name="Normal 5 4 3 7 2 6" xfId="47828" xr:uid="{00000000-0005-0000-0000-0000CFBA0000}"/>
    <cellStyle name="Normal 5 4 3 7 2 7" xfId="47829" xr:uid="{00000000-0005-0000-0000-0000D0BA0000}"/>
    <cellStyle name="Normal 5 4 3 7 2 8" xfId="47830" xr:uid="{00000000-0005-0000-0000-0000D1BA0000}"/>
    <cellStyle name="Normal 5 4 3 7 3" xfId="47831" xr:uid="{00000000-0005-0000-0000-0000D2BA0000}"/>
    <cellStyle name="Normal 5 4 3 7 3 2" xfId="47832" xr:uid="{00000000-0005-0000-0000-0000D3BA0000}"/>
    <cellStyle name="Normal 5 4 3 7 3 3" xfId="47833" xr:uid="{00000000-0005-0000-0000-0000D4BA0000}"/>
    <cellStyle name="Normal 5 4 3 7 3 4" xfId="47834" xr:uid="{00000000-0005-0000-0000-0000D5BA0000}"/>
    <cellStyle name="Normal 5 4 3 7 3 5" xfId="47835" xr:uid="{00000000-0005-0000-0000-0000D6BA0000}"/>
    <cellStyle name="Normal 5 4 3 7 3 6" xfId="47836" xr:uid="{00000000-0005-0000-0000-0000D7BA0000}"/>
    <cellStyle name="Normal 5 4 3 7 3 7" xfId="47837" xr:uid="{00000000-0005-0000-0000-0000D8BA0000}"/>
    <cellStyle name="Normal 5 4 3 7 3 8" xfId="47838" xr:uid="{00000000-0005-0000-0000-0000D9BA0000}"/>
    <cellStyle name="Normal 5 4 3 7 4" xfId="47839" xr:uid="{00000000-0005-0000-0000-0000DABA0000}"/>
    <cellStyle name="Normal 5 4 3 7 4 2" xfId="47840" xr:uid="{00000000-0005-0000-0000-0000DBBA0000}"/>
    <cellStyle name="Normal 5 4 3 7 4 3" xfId="47841" xr:uid="{00000000-0005-0000-0000-0000DCBA0000}"/>
    <cellStyle name="Normal 5 4 3 7 4 4" xfId="47842" xr:uid="{00000000-0005-0000-0000-0000DDBA0000}"/>
    <cellStyle name="Normal 5 4 3 7 4 5" xfId="47843" xr:uid="{00000000-0005-0000-0000-0000DEBA0000}"/>
    <cellStyle name="Normal 5 4 3 7 4 6" xfId="47844" xr:uid="{00000000-0005-0000-0000-0000DFBA0000}"/>
    <cellStyle name="Normal 5 4 3 7 4 7" xfId="47845" xr:uid="{00000000-0005-0000-0000-0000E0BA0000}"/>
    <cellStyle name="Normal 5 4 3 7 4 8" xfId="47846" xr:uid="{00000000-0005-0000-0000-0000E1BA0000}"/>
    <cellStyle name="Normal 5 4 3 7 5" xfId="47847" xr:uid="{00000000-0005-0000-0000-0000E2BA0000}"/>
    <cellStyle name="Normal 5 4 3 7 5 2" xfId="47848" xr:uid="{00000000-0005-0000-0000-0000E3BA0000}"/>
    <cellStyle name="Normal 5 4 3 7 5 3" xfId="47849" xr:uid="{00000000-0005-0000-0000-0000E4BA0000}"/>
    <cellStyle name="Normal 5 4 3 7 5 4" xfId="47850" xr:uid="{00000000-0005-0000-0000-0000E5BA0000}"/>
    <cellStyle name="Normal 5 4 3 7 5 5" xfId="47851" xr:uid="{00000000-0005-0000-0000-0000E6BA0000}"/>
    <cellStyle name="Normal 5 4 3 7 5 6" xfId="47852" xr:uid="{00000000-0005-0000-0000-0000E7BA0000}"/>
    <cellStyle name="Normal 5 4 3 7 5 7" xfId="47853" xr:uid="{00000000-0005-0000-0000-0000E8BA0000}"/>
    <cellStyle name="Normal 5 4 3 7 5 8" xfId="47854" xr:uid="{00000000-0005-0000-0000-0000E9BA0000}"/>
    <cellStyle name="Normal 5 4 3 7 6" xfId="47855" xr:uid="{00000000-0005-0000-0000-0000EABA0000}"/>
    <cellStyle name="Normal 5 4 3 7 7" xfId="47856" xr:uid="{00000000-0005-0000-0000-0000EBBA0000}"/>
    <cellStyle name="Normal 5 4 3 7 8" xfId="47857" xr:uid="{00000000-0005-0000-0000-0000ECBA0000}"/>
    <cellStyle name="Normal 5 4 3 7 9" xfId="47858" xr:uid="{00000000-0005-0000-0000-0000EDBA0000}"/>
    <cellStyle name="Normal 5 4 3 8" xfId="47859" xr:uid="{00000000-0005-0000-0000-0000EEBA0000}"/>
    <cellStyle name="Normal 5 4 3 8 10" xfId="47860" xr:uid="{00000000-0005-0000-0000-0000EFBA0000}"/>
    <cellStyle name="Normal 5 4 3 8 11" xfId="47861" xr:uid="{00000000-0005-0000-0000-0000F0BA0000}"/>
    <cellStyle name="Normal 5 4 3 8 12" xfId="47862" xr:uid="{00000000-0005-0000-0000-0000F1BA0000}"/>
    <cellStyle name="Normal 5 4 3 8 2" xfId="47863" xr:uid="{00000000-0005-0000-0000-0000F2BA0000}"/>
    <cellStyle name="Normal 5 4 3 8 2 2" xfId="47864" xr:uid="{00000000-0005-0000-0000-0000F3BA0000}"/>
    <cellStyle name="Normal 5 4 3 8 2 3" xfId="47865" xr:uid="{00000000-0005-0000-0000-0000F4BA0000}"/>
    <cellStyle name="Normal 5 4 3 8 2 4" xfId="47866" xr:uid="{00000000-0005-0000-0000-0000F5BA0000}"/>
    <cellStyle name="Normal 5 4 3 8 2 5" xfId="47867" xr:uid="{00000000-0005-0000-0000-0000F6BA0000}"/>
    <cellStyle name="Normal 5 4 3 8 2 6" xfId="47868" xr:uid="{00000000-0005-0000-0000-0000F7BA0000}"/>
    <cellStyle name="Normal 5 4 3 8 2 7" xfId="47869" xr:uid="{00000000-0005-0000-0000-0000F8BA0000}"/>
    <cellStyle name="Normal 5 4 3 8 2 8" xfId="47870" xr:uid="{00000000-0005-0000-0000-0000F9BA0000}"/>
    <cellStyle name="Normal 5 4 3 8 3" xfId="47871" xr:uid="{00000000-0005-0000-0000-0000FABA0000}"/>
    <cellStyle name="Normal 5 4 3 8 3 2" xfId="47872" xr:uid="{00000000-0005-0000-0000-0000FBBA0000}"/>
    <cellStyle name="Normal 5 4 3 8 3 3" xfId="47873" xr:uid="{00000000-0005-0000-0000-0000FCBA0000}"/>
    <cellStyle name="Normal 5 4 3 8 3 4" xfId="47874" xr:uid="{00000000-0005-0000-0000-0000FDBA0000}"/>
    <cellStyle name="Normal 5 4 3 8 3 5" xfId="47875" xr:uid="{00000000-0005-0000-0000-0000FEBA0000}"/>
    <cellStyle name="Normal 5 4 3 8 3 6" xfId="47876" xr:uid="{00000000-0005-0000-0000-0000FFBA0000}"/>
    <cellStyle name="Normal 5 4 3 8 3 7" xfId="47877" xr:uid="{00000000-0005-0000-0000-000000BB0000}"/>
    <cellStyle name="Normal 5 4 3 8 3 8" xfId="47878" xr:uid="{00000000-0005-0000-0000-000001BB0000}"/>
    <cellStyle name="Normal 5 4 3 8 4" xfId="47879" xr:uid="{00000000-0005-0000-0000-000002BB0000}"/>
    <cellStyle name="Normal 5 4 3 8 4 2" xfId="47880" xr:uid="{00000000-0005-0000-0000-000003BB0000}"/>
    <cellStyle name="Normal 5 4 3 8 4 3" xfId="47881" xr:uid="{00000000-0005-0000-0000-000004BB0000}"/>
    <cellStyle name="Normal 5 4 3 8 4 4" xfId="47882" xr:uid="{00000000-0005-0000-0000-000005BB0000}"/>
    <cellStyle name="Normal 5 4 3 8 4 5" xfId="47883" xr:uid="{00000000-0005-0000-0000-000006BB0000}"/>
    <cellStyle name="Normal 5 4 3 8 4 6" xfId="47884" xr:uid="{00000000-0005-0000-0000-000007BB0000}"/>
    <cellStyle name="Normal 5 4 3 8 4 7" xfId="47885" xr:uid="{00000000-0005-0000-0000-000008BB0000}"/>
    <cellStyle name="Normal 5 4 3 8 4 8" xfId="47886" xr:uid="{00000000-0005-0000-0000-000009BB0000}"/>
    <cellStyle name="Normal 5 4 3 8 5" xfId="47887" xr:uid="{00000000-0005-0000-0000-00000ABB0000}"/>
    <cellStyle name="Normal 5 4 3 8 5 2" xfId="47888" xr:uid="{00000000-0005-0000-0000-00000BBB0000}"/>
    <cellStyle name="Normal 5 4 3 8 5 3" xfId="47889" xr:uid="{00000000-0005-0000-0000-00000CBB0000}"/>
    <cellStyle name="Normal 5 4 3 8 5 4" xfId="47890" xr:uid="{00000000-0005-0000-0000-00000DBB0000}"/>
    <cellStyle name="Normal 5 4 3 8 5 5" xfId="47891" xr:uid="{00000000-0005-0000-0000-00000EBB0000}"/>
    <cellStyle name="Normal 5 4 3 8 5 6" xfId="47892" xr:uid="{00000000-0005-0000-0000-00000FBB0000}"/>
    <cellStyle name="Normal 5 4 3 8 5 7" xfId="47893" xr:uid="{00000000-0005-0000-0000-000010BB0000}"/>
    <cellStyle name="Normal 5 4 3 8 5 8" xfId="47894" xr:uid="{00000000-0005-0000-0000-000011BB0000}"/>
    <cellStyle name="Normal 5 4 3 8 6" xfId="47895" xr:uid="{00000000-0005-0000-0000-000012BB0000}"/>
    <cellStyle name="Normal 5 4 3 8 7" xfId="47896" xr:uid="{00000000-0005-0000-0000-000013BB0000}"/>
    <cellStyle name="Normal 5 4 3 8 8" xfId="47897" xr:uid="{00000000-0005-0000-0000-000014BB0000}"/>
    <cellStyle name="Normal 5 4 3 8 9" xfId="47898" xr:uid="{00000000-0005-0000-0000-000015BB0000}"/>
    <cellStyle name="Normal 5 4 3 9" xfId="47899" xr:uid="{00000000-0005-0000-0000-000016BB0000}"/>
    <cellStyle name="Normal 5 4 3 9 10" xfId="47900" xr:uid="{00000000-0005-0000-0000-000017BB0000}"/>
    <cellStyle name="Normal 5 4 3 9 11" xfId="47901" xr:uid="{00000000-0005-0000-0000-000018BB0000}"/>
    <cellStyle name="Normal 5 4 3 9 12" xfId="47902" xr:uid="{00000000-0005-0000-0000-000019BB0000}"/>
    <cellStyle name="Normal 5 4 3 9 2" xfId="47903" xr:uid="{00000000-0005-0000-0000-00001ABB0000}"/>
    <cellStyle name="Normal 5 4 3 9 2 2" xfId="47904" xr:uid="{00000000-0005-0000-0000-00001BBB0000}"/>
    <cellStyle name="Normal 5 4 3 9 2 3" xfId="47905" xr:uid="{00000000-0005-0000-0000-00001CBB0000}"/>
    <cellStyle name="Normal 5 4 3 9 2 4" xfId="47906" xr:uid="{00000000-0005-0000-0000-00001DBB0000}"/>
    <cellStyle name="Normal 5 4 3 9 2 5" xfId="47907" xr:uid="{00000000-0005-0000-0000-00001EBB0000}"/>
    <cellStyle name="Normal 5 4 3 9 2 6" xfId="47908" xr:uid="{00000000-0005-0000-0000-00001FBB0000}"/>
    <cellStyle name="Normal 5 4 3 9 2 7" xfId="47909" xr:uid="{00000000-0005-0000-0000-000020BB0000}"/>
    <cellStyle name="Normal 5 4 3 9 2 8" xfId="47910" xr:uid="{00000000-0005-0000-0000-000021BB0000}"/>
    <cellStyle name="Normal 5 4 3 9 3" xfId="47911" xr:uid="{00000000-0005-0000-0000-000022BB0000}"/>
    <cellStyle name="Normal 5 4 3 9 3 2" xfId="47912" xr:uid="{00000000-0005-0000-0000-000023BB0000}"/>
    <cellStyle name="Normal 5 4 3 9 3 3" xfId="47913" xr:uid="{00000000-0005-0000-0000-000024BB0000}"/>
    <cellStyle name="Normal 5 4 3 9 3 4" xfId="47914" xr:uid="{00000000-0005-0000-0000-000025BB0000}"/>
    <cellStyle name="Normal 5 4 3 9 3 5" xfId="47915" xr:uid="{00000000-0005-0000-0000-000026BB0000}"/>
    <cellStyle name="Normal 5 4 3 9 3 6" xfId="47916" xr:uid="{00000000-0005-0000-0000-000027BB0000}"/>
    <cellStyle name="Normal 5 4 3 9 3 7" xfId="47917" xr:uid="{00000000-0005-0000-0000-000028BB0000}"/>
    <cellStyle name="Normal 5 4 3 9 3 8" xfId="47918" xr:uid="{00000000-0005-0000-0000-000029BB0000}"/>
    <cellStyle name="Normal 5 4 3 9 4" xfId="47919" xr:uid="{00000000-0005-0000-0000-00002ABB0000}"/>
    <cellStyle name="Normal 5 4 3 9 4 2" xfId="47920" xr:uid="{00000000-0005-0000-0000-00002BBB0000}"/>
    <cellStyle name="Normal 5 4 3 9 4 3" xfId="47921" xr:uid="{00000000-0005-0000-0000-00002CBB0000}"/>
    <cellStyle name="Normal 5 4 3 9 4 4" xfId="47922" xr:uid="{00000000-0005-0000-0000-00002DBB0000}"/>
    <cellStyle name="Normal 5 4 3 9 4 5" xfId="47923" xr:uid="{00000000-0005-0000-0000-00002EBB0000}"/>
    <cellStyle name="Normal 5 4 3 9 4 6" xfId="47924" xr:uid="{00000000-0005-0000-0000-00002FBB0000}"/>
    <cellStyle name="Normal 5 4 3 9 4 7" xfId="47925" xr:uid="{00000000-0005-0000-0000-000030BB0000}"/>
    <cellStyle name="Normal 5 4 3 9 4 8" xfId="47926" xr:uid="{00000000-0005-0000-0000-000031BB0000}"/>
    <cellStyle name="Normal 5 4 3 9 5" xfId="47927" xr:uid="{00000000-0005-0000-0000-000032BB0000}"/>
    <cellStyle name="Normal 5 4 3 9 5 2" xfId="47928" xr:uid="{00000000-0005-0000-0000-000033BB0000}"/>
    <cellStyle name="Normal 5 4 3 9 5 3" xfId="47929" xr:uid="{00000000-0005-0000-0000-000034BB0000}"/>
    <cellStyle name="Normal 5 4 3 9 5 4" xfId="47930" xr:uid="{00000000-0005-0000-0000-000035BB0000}"/>
    <cellStyle name="Normal 5 4 3 9 5 5" xfId="47931" xr:uid="{00000000-0005-0000-0000-000036BB0000}"/>
    <cellStyle name="Normal 5 4 3 9 5 6" xfId="47932" xr:uid="{00000000-0005-0000-0000-000037BB0000}"/>
    <cellStyle name="Normal 5 4 3 9 5 7" xfId="47933" xr:uid="{00000000-0005-0000-0000-000038BB0000}"/>
    <cellStyle name="Normal 5 4 3 9 5 8" xfId="47934" xr:uid="{00000000-0005-0000-0000-000039BB0000}"/>
    <cellStyle name="Normal 5 4 3 9 6" xfId="47935" xr:uid="{00000000-0005-0000-0000-00003ABB0000}"/>
    <cellStyle name="Normal 5 4 3 9 7" xfId="47936" xr:uid="{00000000-0005-0000-0000-00003BBB0000}"/>
    <cellStyle name="Normal 5 4 3 9 8" xfId="47937" xr:uid="{00000000-0005-0000-0000-00003CBB0000}"/>
    <cellStyle name="Normal 5 4 3 9 9" xfId="47938" xr:uid="{00000000-0005-0000-0000-00003DBB0000}"/>
    <cellStyle name="Normal 5 4 4" xfId="47939" xr:uid="{00000000-0005-0000-0000-00003EBB0000}"/>
    <cellStyle name="Normal 5 4 4 10" xfId="47940" xr:uid="{00000000-0005-0000-0000-00003FBB0000}"/>
    <cellStyle name="Normal 5 4 4 10 10" xfId="47941" xr:uid="{00000000-0005-0000-0000-000040BB0000}"/>
    <cellStyle name="Normal 5 4 4 10 11" xfId="47942" xr:uid="{00000000-0005-0000-0000-000041BB0000}"/>
    <cellStyle name="Normal 5 4 4 10 12" xfId="47943" xr:uid="{00000000-0005-0000-0000-000042BB0000}"/>
    <cellStyle name="Normal 5 4 4 10 2" xfId="47944" xr:uid="{00000000-0005-0000-0000-000043BB0000}"/>
    <cellStyle name="Normal 5 4 4 10 2 2" xfId="47945" xr:uid="{00000000-0005-0000-0000-000044BB0000}"/>
    <cellStyle name="Normal 5 4 4 10 2 3" xfId="47946" xr:uid="{00000000-0005-0000-0000-000045BB0000}"/>
    <cellStyle name="Normal 5 4 4 10 2 4" xfId="47947" xr:uid="{00000000-0005-0000-0000-000046BB0000}"/>
    <cellStyle name="Normal 5 4 4 10 2 5" xfId="47948" xr:uid="{00000000-0005-0000-0000-000047BB0000}"/>
    <cellStyle name="Normal 5 4 4 10 2 6" xfId="47949" xr:uid="{00000000-0005-0000-0000-000048BB0000}"/>
    <cellStyle name="Normal 5 4 4 10 2 7" xfId="47950" xr:uid="{00000000-0005-0000-0000-000049BB0000}"/>
    <cellStyle name="Normal 5 4 4 10 2 8" xfId="47951" xr:uid="{00000000-0005-0000-0000-00004ABB0000}"/>
    <cellStyle name="Normal 5 4 4 10 3" xfId="47952" xr:uid="{00000000-0005-0000-0000-00004BBB0000}"/>
    <cellStyle name="Normal 5 4 4 10 3 2" xfId="47953" xr:uid="{00000000-0005-0000-0000-00004CBB0000}"/>
    <cellStyle name="Normal 5 4 4 10 3 3" xfId="47954" xr:uid="{00000000-0005-0000-0000-00004DBB0000}"/>
    <cellStyle name="Normal 5 4 4 10 3 4" xfId="47955" xr:uid="{00000000-0005-0000-0000-00004EBB0000}"/>
    <cellStyle name="Normal 5 4 4 10 3 5" xfId="47956" xr:uid="{00000000-0005-0000-0000-00004FBB0000}"/>
    <cellStyle name="Normal 5 4 4 10 3 6" xfId="47957" xr:uid="{00000000-0005-0000-0000-000050BB0000}"/>
    <cellStyle name="Normal 5 4 4 10 3 7" xfId="47958" xr:uid="{00000000-0005-0000-0000-000051BB0000}"/>
    <cellStyle name="Normal 5 4 4 10 3 8" xfId="47959" xr:uid="{00000000-0005-0000-0000-000052BB0000}"/>
    <cellStyle name="Normal 5 4 4 10 4" xfId="47960" xr:uid="{00000000-0005-0000-0000-000053BB0000}"/>
    <cellStyle name="Normal 5 4 4 10 4 2" xfId="47961" xr:uid="{00000000-0005-0000-0000-000054BB0000}"/>
    <cellStyle name="Normal 5 4 4 10 4 3" xfId="47962" xr:uid="{00000000-0005-0000-0000-000055BB0000}"/>
    <cellStyle name="Normal 5 4 4 10 4 4" xfId="47963" xr:uid="{00000000-0005-0000-0000-000056BB0000}"/>
    <cellStyle name="Normal 5 4 4 10 4 5" xfId="47964" xr:uid="{00000000-0005-0000-0000-000057BB0000}"/>
    <cellStyle name="Normal 5 4 4 10 4 6" xfId="47965" xr:uid="{00000000-0005-0000-0000-000058BB0000}"/>
    <cellStyle name="Normal 5 4 4 10 4 7" xfId="47966" xr:uid="{00000000-0005-0000-0000-000059BB0000}"/>
    <cellStyle name="Normal 5 4 4 10 4 8" xfId="47967" xr:uid="{00000000-0005-0000-0000-00005ABB0000}"/>
    <cellStyle name="Normal 5 4 4 10 5" xfId="47968" xr:uid="{00000000-0005-0000-0000-00005BBB0000}"/>
    <cellStyle name="Normal 5 4 4 10 5 2" xfId="47969" xr:uid="{00000000-0005-0000-0000-00005CBB0000}"/>
    <cellStyle name="Normal 5 4 4 10 5 3" xfId="47970" xr:uid="{00000000-0005-0000-0000-00005DBB0000}"/>
    <cellStyle name="Normal 5 4 4 10 5 4" xfId="47971" xr:uid="{00000000-0005-0000-0000-00005EBB0000}"/>
    <cellStyle name="Normal 5 4 4 10 5 5" xfId="47972" xr:uid="{00000000-0005-0000-0000-00005FBB0000}"/>
    <cellStyle name="Normal 5 4 4 10 5 6" xfId="47973" xr:uid="{00000000-0005-0000-0000-000060BB0000}"/>
    <cellStyle name="Normal 5 4 4 10 5 7" xfId="47974" xr:uid="{00000000-0005-0000-0000-000061BB0000}"/>
    <cellStyle name="Normal 5 4 4 10 5 8" xfId="47975" xr:uid="{00000000-0005-0000-0000-000062BB0000}"/>
    <cellStyle name="Normal 5 4 4 10 6" xfId="47976" xr:uid="{00000000-0005-0000-0000-000063BB0000}"/>
    <cellStyle name="Normal 5 4 4 10 7" xfId="47977" xr:uid="{00000000-0005-0000-0000-000064BB0000}"/>
    <cellStyle name="Normal 5 4 4 10 8" xfId="47978" xr:uid="{00000000-0005-0000-0000-000065BB0000}"/>
    <cellStyle name="Normal 5 4 4 10 9" xfId="47979" xr:uid="{00000000-0005-0000-0000-000066BB0000}"/>
    <cellStyle name="Normal 5 4 4 11" xfId="47980" xr:uid="{00000000-0005-0000-0000-000067BB0000}"/>
    <cellStyle name="Normal 5 4 4 11 10" xfId="47981" xr:uid="{00000000-0005-0000-0000-000068BB0000}"/>
    <cellStyle name="Normal 5 4 4 11 11" xfId="47982" xr:uid="{00000000-0005-0000-0000-000069BB0000}"/>
    <cellStyle name="Normal 5 4 4 11 12" xfId="47983" xr:uid="{00000000-0005-0000-0000-00006ABB0000}"/>
    <cellStyle name="Normal 5 4 4 11 2" xfId="47984" xr:uid="{00000000-0005-0000-0000-00006BBB0000}"/>
    <cellStyle name="Normal 5 4 4 11 2 2" xfId="47985" xr:uid="{00000000-0005-0000-0000-00006CBB0000}"/>
    <cellStyle name="Normal 5 4 4 11 2 3" xfId="47986" xr:uid="{00000000-0005-0000-0000-00006DBB0000}"/>
    <cellStyle name="Normal 5 4 4 11 2 4" xfId="47987" xr:uid="{00000000-0005-0000-0000-00006EBB0000}"/>
    <cellStyle name="Normal 5 4 4 11 2 5" xfId="47988" xr:uid="{00000000-0005-0000-0000-00006FBB0000}"/>
    <cellStyle name="Normal 5 4 4 11 2 6" xfId="47989" xr:uid="{00000000-0005-0000-0000-000070BB0000}"/>
    <cellStyle name="Normal 5 4 4 11 2 7" xfId="47990" xr:uid="{00000000-0005-0000-0000-000071BB0000}"/>
    <cellStyle name="Normal 5 4 4 11 2 8" xfId="47991" xr:uid="{00000000-0005-0000-0000-000072BB0000}"/>
    <cellStyle name="Normal 5 4 4 11 3" xfId="47992" xr:uid="{00000000-0005-0000-0000-000073BB0000}"/>
    <cellStyle name="Normal 5 4 4 11 3 2" xfId="47993" xr:uid="{00000000-0005-0000-0000-000074BB0000}"/>
    <cellStyle name="Normal 5 4 4 11 3 3" xfId="47994" xr:uid="{00000000-0005-0000-0000-000075BB0000}"/>
    <cellStyle name="Normal 5 4 4 11 3 4" xfId="47995" xr:uid="{00000000-0005-0000-0000-000076BB0000}"/>
    <cellStyle name="Normal 5 4 4 11 3 5" xfId="47996" xr:uid="{00000000-0005-0000-0000-000077BB0000}"/>
    <cellStyle name="Normal 5 4 4 11 3 6" xfId="47997" xr:uid="{00000000-0005-0000-0000-000078BB0000}"/>
    <cellStyle name="Normal 5 4 4 11 3 7" xfId="47998" xr:uid="{00000000-0005-0000-0000-000079BB0000}"/>
    <cellStyle name="Normal 5 4 4 11 3 8" xfId="47999" xr:uid="{00000000-0005-0000-0000-00007ABB0000}"/>
    <cellStyle name="Normal 5 4 4 11 4" xfId="48000" xr:uid="{00000000-0005-0000-0000-00007BBB0000}"/>
    <cellStyle name="Normal 5 4 4 11 4 2" xfId="48001" xr:uid="{00000000-0005-0000-0000-00007CBB0000}"/>
    <cellStyle name="Normal 5 4 4 11 4 3" xfId="48002" xr:uid="{00000000-0005-0000-0000-00007DBB0000}"/>
    <cellStyle name="Normal 5 4 4 11 4 4" xfId="48003" xr:uid="{00000000-0005-0000-0000-00007EBB0000}"/>
    <cellStyle name="Normal 5 4 4 11 4 5" xfId="48004" xr:uid="{00000000-0005-0000-0000-00007FBB0000}"/>
    <cellStyle name="Normal 5 4 4 11 4 6" xfId="48005" xr:uid="{00000000-0005-0000-0000-000080BB0000}"/>
    <cellStyle name="Normal 5 4 4 11 4 7" xfId="48006" xr:uid="{00000000-0005-0000-0000-000081BB0000}"/>
    <cellStyle name="Normal 5 4 4 11 4 8" xfId="48007" xr:uid="{00000000-0005-0000-0000-000082BB0000}"/>
    <cellStyle name="Normal 5 4 4 11 5" xfId="48008" xr:uid="{00000000-0005-0000-0000-000083BB0000}"/>
    <cellStyle name="Normal 5 4 4 11 5 2" xfId="48009" xr:uid="{00000000-0005-0000-0000-000084BB0000}"/>
    <cellStyle name="Normal 5 4 4 11 5 3" xfId="48010" xr:uid="{00000000-0005-0000-0000-000085BB0000}"/>
    <cellStyle name="Normal 5 4 4 11 5 4" xfId="48011" xr:uid="{00000000-0005-0000-0000-000086BB0000}"/>
    <cellStyle name="Normal 5 4 4 11 5 5" xfId="48012" xr:uid="{00000000-0005-0000-0000-000087BB0000}"/>
    <cellStyle name="Normal 5 4 4 11 5 6" xfId="48013" xr:uid="{00000000-0005-0000-0000-000088BB0000}"/>
    <cellStyle name="Normal 5 4 4 11 5 7" xfId="48014" xr:uid="{00000000-0005-0000-0000-000089BB0000}"/>
    <cellStyle name="Normal 5 4 4 11 5 8" xfId="48015" xr:uid="{00000000-0005-0000-0000-00008ABB0000}"/>
    <cellStyle name="Normal 5 4 4 11 6" xfId="48016" xr:uid="{00000000-0005-0000-0000-00008BBB0000}"/>
    <cellStyle name="Normal 5 4 4 11 7" xfId="48017" xr:uid="{00000000-0005-0000-0000-00008CBB0000}"/>
    <cellStyle name="Normal 5 4 4 11 8" xfId="48018" xr:uid="{00000000-0005-0000-0000-00008DBB0000}"/>
    <cellStyle name="Normal 5 4 4 11 9" xfId="48019" xr:uid="{00000000-0005-0000-0000-00008EBB0000}"/>
    <cellStyle name="Normal 5 4 4 12" xfId="48020" xr:uid="{00000000-0005-0000-0000-00008FBB0000}"/>
    <cellStyle name="Normal 5 4 4 12 10" xfId="48021" xr:uid="{00000000-0005-0000-0000-000090BB0000}"/>
    <cellStyle name="Normal 5 4 4 12 11" xfId="48022" xr:uid="{00000000-0005-0000-0000-000091BB0000}"/>
    <cellStyle name="Normal 5 4 4 12 12" xfId="48023" xr:uid="{00000000-0005-0000-0000-000092BB0000}"/>
    <cellStyle name="Normal 5 4 4 12 2" xfId="48024" xr:uid="{00000000-0005-0000-0000-000093BB0000}"/>
    <cellStyle name="Normal 5 4 4 12 2 2" xfId="48025" xr:uid="{00000000-0005-0000-0000-000094BB0000}"/>
    <cellStyle name="Normal 5 4 4 12 2 3" xfId="48026" xr:uid="{00000000-0005-0000-0000-000095BB0000}"/>
    <cellStyle name="Normal 5 4 4 12 2 4" xfId="48027" xr:uid="{00000000-0005-0000-0000-000096BB0000}"/>
    <cellStyle name="Normal 5 4 4 12 2 5" xfId="48028" xr:uid="{00000000-0005-0000-0000-000097BB0000}"/>
    <cellStyle name="Normal 5 4 4 12 2 6" xfId="48029" xr:uid="{00000000-0005-0000-0000-000098BB0000}"/>
    <cellStyle name="Normal 5 4 4 12 2 7" xfId="48030" xr:uid="{00000000-0005-0000-0000-000099BB0000}"/>
    <cellStyle name="Normal 5 4 4 12 2 8" xfId="48031" xr:uid="{00000000-0005-0000-0000-00009ABB0000}"/>
    <cellStyle name="Normal 5 4 4 12 3" xfId="48032" xr:uid="{00000000-0005-0000-0000-00009BBB0000}"/>
    <cellStyle name="Normal 5 4 4 12 3 2" xfId="48033" xr:uid="{00000000-0005-0000-0000-00009CBB0000}"/>
    <cellStyle name="Normal 5 4 4 12 3 3" xfId="48034" xr:uid="{00000000-0005-0000-0000-00009DBB0000}"/>
    <cellStyle name="Normal 5 4 4 12 3 4" xfId="48035" xr:uid="{00000000-0005-0000-0000-00009EBB0000}"/>
    <cellStyle name="Normal 5 4 4 12 3 5" xfId="48036" xr:uid="{00000000-0005-0000-0000-00009FBB0000}"/>
    <cellStyle name="Normal 5 4 4 12 3 6" xfId="48037" xr:uid="{00000000-0005-0000-0000-0000A0BB0000}"/>
    <cellStyle name="Normal 5 4 4 12 3 7" xfId="48038" xr:uid="{00000000-0005-0000-0000-0000A1BB0000}"/>
    <cellStyle name="Normal 5 4 4 12 3 8" xfId="48039" xr:uid="{00000000-0005-0000-0000-0000A2BB0000}"/>
    <cellStyle name="Normal 5 4 4 12 4" xfId="48040" xr:uid="{00000000-0005-0000-0000-0000A3BB0000}"/>
    <cellStyle name="Normal 5 4 4 12 4 2" xfId="48041" xr:uid="{00000000-0005-0000-0000-0000A4BB0000}"/>
    <cellStyle name="Normal 5 4 4 12 4 3" xfId="48042" xr:uid="{00000000-0005-0000-0000-0000A5BB0000}"/>
    <cellStyle name="Normal 5 4 4 12 4 4" xfId="48043" xr:uid="{00000000-0005-0000-0000-0000A6BB0000}"/>
    <cellStyle name="Normal 5 4 4 12 4 5" xfId="48044" xr:uid="{00000000-0005-0000-0000-0000A7BB0000}"/>
    <cellStyle name="Normal 5 4 4 12 4 6" xfId="48045" xr:uid="{00000000-0005-0000-0000-0000A8BB0000}"/>
    <cellStyle name="Normal 5 4 4 12 4 7" xfId="48046" xr:uid="{00000000-0005-0000-0000-0000A9BB0000}"/>
    <cellStyle name="Normal 5 4 4 12 4 8" xfId="48047" xr:uid="{00000000-0005-0000-0000-0000AABB0000}"/>
    <cellStyle name="Normal 5 4 4 12 5" xfId="48048" xr:uid="{00000000-0005-0000-0000-0000ABBB0000}"/>
    <cellStyle name="Normal 5 4 4 12 5 2" xfId="48049" xr:uid="{00000000-0005-0000-0000-0000ACBB0000}"/>
    <cellStyle name="Normal 5 4 4 12 5 3" xfId="48050" xr:uid="{00000000-0005-0000-0000-0000ADBB0000}"/>
    <cellStyle name="Normal 5 4 4 12 5 4" xfId="48051" xr:uid="{00000000-0005-0000-0000-0000AEBB0000}"/>
    <cellStyle name="Normal 5 4 4 12 5 5" xfId="48052" xr:uid="{00000000-0005-0000-0000-0000AFBB0000}"/>
    <cellStyle name="Normal 5 4 4 12 5 6" xfId="48053" xr:uid="{00000000-0005-0000-0000-0000B0BB0000}"/>
    <cellStyle name="Normal 5 4 4 12 5 7" xfId="48054" xr:uid="{00000000-0005-0000-0000-0000B1BB0000}"/>
    <cellStyle name="Normal 5 4 4 12 5 8" xfId="48055" xr:uid="{00000000-0005-0000-0000-0000B2BB0000}"/>
    <cellStyle name="Normal 5 4 4 12 6" xfId="48056" xr:uid="{00000000-0005-0000-0000-0000B3BB0000}"/>
    <cellStyle name="Normal 5 4 4 12 7" xfId="48057" xr:uid="{00000000-0005-0000-0000-0000B4BB0000}"/>
    <cellStyle name="Normal 5 4 4 12 8" xfId="48058" xr:uid="{00000000-0005-0000-0000-0000B5BB0000}"/>
    <cellStyle name="Normal 5 4 4 12 9" xfId="48059" xr:uid="{00000000-0005-0000-0000-0000B6BB0000}"/>
    <cellStyle name="Normal 5 4 4 13" xfId="48060" xr:uid="{00000000-0005-0000-0000-0000B7BB0000}"/>
    <cellStyle name="Normal 5 4 4 13 10" xfId="48061" xr:uid="{00000000-0005-0000-0000-0000B8BB0000}"/>
    <cellStyle name="Normal 5 4 4 13 11" xfId="48062" xr:uid="{00000000-0005-0000-0000-0000B9BB0000}"/>
    <cellStyle name="Normal 5 4 4 13 12" xfId="48063" xr:uid="{00000000-0005-0000-0000-0000BABB0000}"/>
    <cellStyle name="Normal 5 4 4 13 2" xfId="48064" xr:uid="{00000000-0005-0000-0000-0000BBBB0000}"/>
    <cellStyle name="Normal 5 4 4 13 2 2" xfId="48065" xr:uid="{00000000-0005-0000-0000-0000BCBB0000}"/>
    <cellStyle name="Normal 5 4 4 13 2 3" xfId="48066" xr:uid="{00000000-0005-0000-0000-0000BDBB0000}"/>
    <cellStyle name="Normal 5 4 4 13 2 4" xfId="48067" xr:uid="{00000000-0005-0000-0000-0000BEBB0000}"/>
    <cellStyle name="Normal 5 4 4 13 2 5" xfId="48068" xr:uid="{00000000-0005-0000-0000-0000BFBB0000}"/>
    <cellStyle name="Normal 5 4 4 13 2 6" xfId="48069" xr:uid="{00000000-0005-0000-0000-0000C0BB0000}"/>
    <cellStyle name="Normal 5 4 4 13 2 7" xfId="48070" xr:uid="{00000000-0005-0000-0000-0000C1BB0000}"/>
    <cellStyle name="Normal 5 4 4 13 2 8" xfId="48071" xr:uid="{00000000-0005-0000-0000-0000C2BB0000}"/>
    <cellStyle name="Normal 5 4 4 13 3" xfId="48072" xr:uid="{00000000-0005-0000-0000-0000C3BB0000}"/>
    <cellStyle name="Normal 5 4 4 13 3 2" xfId="48073" xr:uid="{00000000-0005-0000-0000-0000C4BB0000}"/>
    <cellStyle name="Normal 5 4 4 13 3 3" xfId="48074" xr:uid="{00000000-0005-0000-0000-0000C5BB0000}"/>
    <cellStyle name="Normal 5 4 4 13 3 4" xfId="48075" xr:uid="{00000000-0005-0000-0000-0000C6BB0000}"/>
    <cellStyle name="Normal 5 4 4 13 3 5" xfId="48076" xr:uid="{00000000-0005-0000-0000-0000C7BB0000}"/>
    <cellStyle name="Normal 5 4 4 13 3 6" xfId="48077" xr:uid="{00000000-0005-0000-0000-0000C8BB0000}"/>
    <cellStyle name="Normal 5 4 4 13 3 7" xfId="48078" xr:uid="{00000000-0005-0000-0000-0000C9BB0000}"/>
    <cellStyle name="Normal 5 4 4 13 3 8" xfId="48079" xr:uid="{00000000-0005-0000-0000-0000CABB0000}"/>
    <cellStyle name="Normal 5 4 4 13 4" xfId="48080" xr:uid="{00000000-0005-0000-0000-0000CBBB0000}"/>
    <cellStyle name="Normal 5 4 4 13 4 2" xfId="48081" xr:uid="{00000000-0005-0000-0000-0000CCBB0000}"/>
    <cellStyle name="Normal 5 4 4 13 4 3" xfId="48082" xr:uid="{00000000-0005-0000-0000-0000CDBB0000}"/>
    <cellStyle name="Normal 5 4 4 13 4 4" xfId="48083" xr:uid="{00000000-0005-0000-0000-0000CEBB0000}"/>
    <cellStyle name="Normal 5 4 4 13 4 5" xfId="48084" xr:uid="{00000000-0005-0000-0000-0000CFBB0000}"/>
    <cellStyle name="Normal 5 4 4 13 4 6" xfId="48085" xr:uid="{00000000-0005-0000-0000-0000D0BB0000}"/>
    <cellStyle name="Normal 5 4 4 13 4 7" xfId="48086" xr:uid="{00000000-0005-0000-0000-0000D1BB0000}"/>
    <cellStyle name="Normal 5 4 4 13 4 8" xfId="48087" xr:uid="{00000000-0005-0000-0000-0000D2BB0000}"/>
    <cellStyle name="Normal 5 4 4 13 5" xfId="48088" xr:uid="{00000000-0005-0000-0000-0000D3BB0000}"/>
    <cellStyle name="Normal 5 4 4 13 5 2" xfId="48089" xr:uid="{00000000-0005-0000-0000-0000D4BB0000}"/>
    <cellStyle name="Normal 5 4 4 13 5 3" xfId="48090" xr:uid="{00000000-0005-0000-0000-0000D5BB0000}"/>
    <cellStyle name="Normal 5 4 4 13 5 4" xfId="48091" xr:uid="{00000000-0005-0000-0000-0000D6BB0000}"/>
    <cellStyle name="Normal 5 4 4 13 5 5" xfId="48092" xr:uid="{00000000-0005-0000-0000-0000D7BB0000}"/>
    <cellStyle name="Normal 5 4 4 13 5 6" xfId="48093" xr:uid="{00000000-0005-0000-0000-0000D8BB0000}"/>
    <cellStyle name="Normal 5 4 4 13 5 7" xfId="48094" xr:uid="{00000000-0005-0000-0000-0000D9BB0000}"/>
    <cellStyle name="Normal 5 4 4 13 5 8" xfId="48095" xr:uid="{00000000-0005-0000-0000-0000DABB0000}"/>
    <cellStyle name="Normal 5 4 4 13 6" xfId="48096" xr:uid="{00000000-0005-0000-0000-0000DBBB0000}"/>
    <cellStyle name="Normal 5 4 4 13 7" xfId="48097" xr:uid="{00000000-0005-0000-0000-0000DCBB0000}"/>
    <cellStyle name="Normal 5 4 4 13 8" xfId="48098" xr:uid="{00000000-0005-0000-0000-0000DDBB0000}"/>
    <cellStyle name="Normal 5 4 4 13 9" xfId="48099" xr:uid="{00000000-0005-0000-0000-0000DEBB0000}"/>
    <cellStyle name="Normal 5 4 4 14" xfId="48100" xr:uid="{00000000-0005-0000-0000-0000DFBB0000}"/>
    <cellStyle name="Normal 5 4 4 14 2" xfId="48101" xr:uid="{00000000-0005-0000-0000-0000E0BB0000}"/>
    <cellStyle name="Normal 5 4 4 14 3" xfId="48102" xr:uid="{00000000-0005-0000-0000-0000E1BB0000}"/>
    <cellStyle name="Normal 5 4 4 14 4" xfId="48103" xr:uid="{00000000-0005-0000-0000-0000E2BB0000}"/>
    <cellStyle name="Normal 5 4 4 14 5" xfId="48104" xr:uid="{00000000-0005-0000-0000-0000E3BB0000}"/>
    <cellStyle name="Normal 5 4 4 14 6" xfId="48105" xr:uid="{00000000-0005-0000-0000-0000E4BB0000}"/>
    <cellStyle name="Normal 5 4 4 14 7" xfId="48106" xr:uid="{00000000-0005-0000-0000-0000E5BB0000}"/>
    <cellStyle name="Normal 5 4 4 14 8" xfId="48107" xr:uid="{00000000-0005-0000-0000-0000E6BB0000}"/>
    <cellStyle name="Normal 5 4 4 15" xfId="48108" xr:uid="{00000000-0005-0000-0000-0000E7BB0000}"/>
    <cellStyle name="Normal 5 4 4 15 2" xfId="48109" xr:uid="{00000000-0005-0000-0000-0000E8BB0000}"/>
    <cellStyle name="Normal 5 4 4 15 3" xfId="48110" xr:uid="{00000000-0005-0000-0000-0000E9BB0000}"/>
    <cellStyle name="Normal 5 4 4 15 4" xfId="48111" xr:uid="{00000000-0005-0000-0000-0000EABB0000}"/>
    <cellStyle name="Normal 5 4 4 15 5" xfId="48112" xr:uid="{00000000-0005-0000-0000-0000EBBB0000}"/>
    <cellStyle name="Normal 5 4 4 15 6" xfId="48113" xr:uid="{00000000-0005-0000-0000-0000ECBB0000}"/>
    <cellStyle name="Normal 5 4 4 15 7" xfId="48114" xr:uid="{00000000-0005-0000-0000-0000EDBB0000}"/>
    <cellStyle name="Normal 5 4 4 15 8" xfId="48115" xr:uid="{00000000-0005-0000-0000-0000EEBB0000}"/>
    <cellStyle name="Normal 5 4 4 16" xfId="48116" xr:uid="{00000000-0005-0000-0000-0000EFBB0000}"/>
    <cellStyle name="Normal 5 4 4 16 2" xfId="48117" xr:uid="{00000000-0005-0000-0000-0000F0BB0000}"/>
    <cellStyle name="Normal 5 4 4 16 3" xfId="48118" xr:uid="{00000000-0005-0000-0000-0000F1BB0000}"/>
    <cellStyle name="Normal 5 4 4 16 4" xfId="48119" xr:uid="{00000000-0005-0000-0000-0000F2BB0000}"/>
    <cellStyle name="Normal 5 4 4 16 5" xfId="48120" xr:uid="{00000000-0005-0000-0000-0000F3BB0000}"/>
    <cellStyle name="Normal 5 4 4 16 6" xfId="48121" xr:uid="{00000000-0005-0000-0000-0000F4BB0000}"/>
    <cellStyle name="Normal 5 4 4 16 7" xfId="48122" xr:uid="{00000000-0005-0000-0000-0000F5BB0000}"/>
    <cellStyle name="Normal 5 4 4 16 8" xfId="48123" xr:uid="{00000000-0005-0000-0000-0000F6BB0000}"/>
    <cellStyle name="Normal 5 4 4 17" xfId="48124" xr:uid="{00000000-0005-0000-0000-0000F7BB0000}"/>
    <cellStyle name="Normal 5 4 4 17 2" xfId="48125" xr:uid="{00000000-0005-0000-0000-0000F8BB0000}"/>
    <cellStyle name="Normal 5 4 4 17 3" xfId="48126" xr:uid="{00000000-0005-0000-0000-0000F9BB0000}"/>
    <cellStyle name="Normal 5 4 4 17 4" xfId="48127" xr:uid="{00000000-0005-0000-0000-0000FABB0000}"/>
    <cellStyle name="Normal 5 4 4 17 5" xfId="48128" xr:uid="{00000000-0005-0000-0000-0000FBBB0000}"/>
    <cellStyle name="Normal 5 4 4 17 6" xfId="48129" xr:uid="{00000000-0005-0000-0000-0000FCBB0000}"/>
    <cellStyle name="Normal 5 4 4 17 7" xfId="48130" xr:uid="{00000000-0005-0000-0000-0000FDBB0000}"/>
    <cellStyle name="Normal 5 4 4 17 8" xfId="48131" xr:uid="{00000000-0005-0000-0000-0000FEBB0000}"/>
    <cellStyle name="Normal 5 4 4 18" xfId="48132" xr:uid="{00000000-0005-0000-0000-0000FFBB0000}"/>
    <cellStyle name="Normal 5 4 4 19" xfId="48133" xr:uid="{00000000-0005-0000-0000-000000BC0000}"/>
    <cellStyle name="Normal 5 4 4 2" xfId="48134" xr:uid="{00000000-0005-0000-0000-000001BC0000}"/>
    <cellStyle name="Normal 5 4 4 2 10" xfId="48135" xr:uid="{00000000-0005-0000-0000-000002BC0000}"/>
    <cellStyle name="Normal 5 4 4 2 11" xfId="48136" xr:uid="{00000000-0005-0000-0000-000003BC0000}"/>
    <cellStyle name="Normal 5 4 4 2 12" xfId="48137" xr:uid="{00000000-0005-0000-0000-000004BC0000}"/>
    <cellStyle name="Normal 5 4 4 2 2" xfId="48138" xr:uid="{00000000-0005-0000-0000-000005BC0000}"/>
    <cellStyle name="Normal 5 4 4 2 2 2" xfId="48139" xr:uid="{00000000-0005-0000-0000-000006BC0000}"/>
    <cellStyle name="Normal 5 4 4 2 2 3" xfId="48140" xr:uid="{00000000-0005-0000-0000-000007BC0000}"/>
    <cellStyle name="Normal 5 4 4 2 2 4" xfId="48141" xr:uid="{00000000-0005-0000-0000-000008BC0000}"/>
    <cellStyle name="Normal 5 4 4 2 2 5" xfId="48142" xr:uid="{00000000-0005-0000-0000-000009BC0000}"/>
    <cellStyle name="Normal 5 4 4 2 2 6" xfId="48143" xr:uid="{00000000-0005-0000-0000-00000ABC0000}"/>
    <cellStyle name="Normal 5 4 4 2 2 7" xfId="48144" xr:uid="{00000000-0005-0000-0000-00000BBC0000}"/>
    <cellStyle name="Normal 5 4 4 2 2 8" xfId="48145" xr:uid="{00000000-0005-0000-0000-00000CBC0000}"/>
    <cellStyle name="Normal 5 4 4 2 3" xfId="48146" xr:uid="{00000000-0005-0000-0000-00000DBC0000}"/>
    <cellStyle name="Normal 5 4 4 2 3 2" xfId="48147" xr:uid="{00000000-0005-0000-0000-00000EBC0000}"/>
    <cellStyle name="Normal 5 4 4 2 3 3" xfId="48148" xr:uid="{00000000-0005-0000-0000-00000FBC0000}"/>
    <cellStyle name="Normal 5 4 4 2 3 4" xfId="48149" xr:uid="{00000000-0005-0000-0000-000010BC0000}"/>
    <cellStyle name="Normal 5 4 4 2 3 5" xfId="48150" xr:uid="{00000000-0005-0000-0000-000011BC0000}"/>
    <cellStyle name="Normal 5 4 4 2 3 6" xfId="48151" xr:uid="{00000000-0005-0000-0000-000012BC0000}"/>
    <cellStyle name="Normal 5 4 4 2 3 7" xfId="48152" xr:uid="{00000000-0005-0000-0000-000013BC0000}"/>
    <cellStyle name="Normal 5 4 4 2 3 8" xfId="48153" xr:uid="{00000000-0005-0000-0000-000014BC0000}"/>
    <cellStyle name="Normal 5 4 4 2 4" xfId="48154" xr:uid="{00000000-0005-0000-0000-000015BC0000}"/>
    <cellStyle name="Normal 5 4 4 2 4 2" xfId="48155" xr:uid="{00000000-0005-0000-0000-000016BC0000}"/>
    <cellStyle name="Normal 5 4 4 2 4 3" xfId="48156" xr:uid="{00000000-0005-0000-0000-000017BC0000}"/>
    <cellStyle name="Normal 5 4 4 2 4 4" xfId="48157" xr:uid="{00000000-0005-0000-0000-000018BC0000}"/>
    <cellStyle name="Normal 5 4 4 2 4 5" xfId="48158" xr:uid="{00000000-0005-0000-0000-000019BC0000}"/>
    <cellStyle name="Normal 5 4 4 2 4 6" xfId="48159" xr:uid="{00000000-0005-0000-0000-00001ABC0000}"/>
    <cellStyle name="Normal 5 4 4 2 4 7" xfId="48160" xr:uid="{00000000-0005-0000-0000-00001BBC0000}"/>
    <cellStyle name="Normal 5 4 4 2 4 8" xfId="48161" xr:uid="{00000000-0005-0000-0000-00001CBC0000}"/>
    <cellStyle name="Normal 5 4 4 2 5" xfId="48162" xr:uid="{00000000-0005-0000-0000-00001DBC0000}"/>
    <cellStyle name="Normal 5 4 4 2 5 2" xfId="48163" xr:uid="{00000000-0005-0000-0000-00001EBC0000}"/>
    <cellStyle name="Normal 5 4 4 2 5 3" xfId="48164" xr:uid="{00000000-0005-0000-0000-00001FBC0000}"/>
    <cellStyle name="Normal 5 4 4 2 5 4" xfId="48165" xr:uid="{00000000-0005-0000-0000-000020BC0000}"/>
    <cellStyle name="Normal 5 4 4 2 5 5" xfId="48166" xr:uid="{00000000-0005-0000-0000-000021BC0000}"/>
    <cellStyle name="Normal 5 4 4 2 5 6" xfId="48167" xr:uid="{00000000-0005-0000-0000-000022BC0000}"/>
    <cellStyle name="Normal 5 4 4 2 5 7" xfId="48168" xr:uid="{00000000-0005-0000-0000-000023BC0000}"/>
    <cellStyle name="Normal 5 4 4 2 5 8" xfId="48169" xr:uid="{00000000-0005-0000-0000-000024BC0000}"/>
    <cellStyle name="Normal 5 4 4 2 6" xfId="48170" xr:uid="{00000000-0005-0000-0000-000025BC0000}"/>
    <cellStyle name="Normal 5 4 4 2 7" xfId="48171" xr:uid="{00000000-0005-0000-0000-000026BC0000}"/>
    <cellStyle name="Normal 5 4 4 2 8" xfId="48172" xr:uid="{00000000-0005-0000-0000-000027BC0000}"/>
    <cellStyle name="Normal 5 4 4 2 9" xfId="48173" xr:uid="{00000000-0005-0000-0000-000028BC0000}"/>
    <cellStyle name="Normal 5 4 4 20" xfId="48174" xr:uid="{00000000-0005-0000-0000-000029BC0000}"/>
    <cellStyle name="Normal 5 4 4 21" xfId="48175" xr:uid="{00000000-0005-0000-0000-00002ABC0000}"/>
    <cellStyle name="Normal 5 4 4 22" xfId="48176" xr:uid="{00000000-0005-0000-0000-00002BBC0000}"/>
    <cellStyle name="Normal 5 4 4 23" xfId="48177" xr:uid="{00000000-0005-0000-0000-00002CBC0000}"/>
    <cellStyle name="Normal 5 4 4 24" xfId="48178" xr:uid="{00000000-0005-0000-0000-00002DBC0000}"/>
    <cellStyle name="Normal 5 4 4 3" xfId="48179" xr:uid="{00000000-0005-0000-0000-00002EBC0000}"/>
    <cellStyle name="Normal 5 4 4 3 10" xfId="48180" xr:uid="{00000000-0005-0000-0000-00002FBC0000}"/>
    <cellStyle name="Normal 5 4 4 3 11" xfId="48181" xr:uid="{00000000-0005-0000-0000-000030BC0000}"/>
    <cellStyle name="Normal 5 4 4 3 12" xfId="48182" xr:uid="{00000000-0005-0000-0000-000031BC0000}"/>
    <cellStyle name="Normal 5 4 4 3 2" xfId="48183" xr:uid="{00000000-0005-0000-0000-000032BC0000}"/>
    <cellStyle name="Normal 5 4 4 3 2 2" xfId="48184" xr:uid="{00000000-0005-0000-0000-000033BC0000}"/>
    <cellStyle name="Normal 5 4 4 3 2 3" xfId="48185" xr:uid="{00000000-0005-0000-0000-000034BC0000}"/>
    <cellStyle name="Normal 5 4 4 3 2 4" xfId="48186" xr:uid="{00000000-0005-0000-0000-000035BC0000}"/>
    <cellStyle name="Normal 5 4 4 3 2 5" xfId="48187" xr:uid="{00000000-0005-0000-0000-000036BC0000}"/>
    <cellStyle name="Normal 5 4 4 3 2 6" xfId="48188" xr:uid="{00000000-0005-0000-0000-000037BC0000}"/>
    <cellStyle name="Normal 5 4 4 3 2 7" xfId="48189" xr:uid="{00000000-0005-0000-0000-000038BC0000}"/>
    <cellStyle name="Normal 5 4 4 3 2 8" xfId="48190" xr:uid="{00000000-0005-0000-0000-000039BC0000}"/>
    <cellStyle name="Normal 5 4 4 3 3" xfId="48191" xr:uid="{00000000-0005-0000-0000-00003ABC0000}"/>
    <cellStyle name="Normal 5 4 4 3 3 2" xfId="48192" xr:uid="{00000000-0005-0000-0000-00003BBC0000}"/>
    <cellStyle name="Normal 5 4 4 3 3 3" xfId="48193" xr:uid="{00000000-0005-0000-0000-00003CBC0000}"/>
    <cellStyle name="Normal 5 4 4 3 3 4" xfId="48194" xr:uid="{00000000-0005-0000-0000-00003DBC0000}"/>
    <cellStyle name="Normal 5 4 4 3 3 5" xfId="48195" xr:uid="{00000000-0005-0000-0000-00003EBC0000}"/>
    <cellStyle name="Normal 5 4 4 3 3 6" xfId="48196" xr:uid="{00000000-0005-0000-0000-00003FBC0000}"/>
    <cellStyle name="Normal 5 4 4 3 3 7" xfId="48197" xr:uid="{00000000-0005-0000-0000-000040BC0000}"/>
    <cellStyle name="Normal 5 4 4 3 3 8" xfId="48198" xr:uid="{00000000-0005-0000-0000-000041BC0000}"/>
    <cellStyle name="Normal 5 4 4 3 4" xfId="48199" xr:uid="{00000000-0005-0000-0000-000042BC0000}"/>
    <cellStyle name="Normal 5 4 4 3 4 2" xfId="48200" xr:uid="{00000000-0005-0000-0000-000043BC0000}"/>
    <cellStyle name="Normal 5 4 4 3 4 3" xfId="48201" xr:uid="{00000000-0005-0000-0000-000044BC0000}"/>
    <cellStyle name="Normal 5 4 4 3 4 4" xfId="48202" xr:uid="{00000000-0005-0000-0000-000045BC0000}"/>
    <cellStyle name="Normal 5 4 4 3 4 5" xfId="48203" xr:uid="{00000000-0005-0000-0000-000046BC0000}"/>
    <cellStyle name="Normal 5 4 4 3 4 6" xfId="48204" xr:uid="{00000000-0005-0000-0000-000047BC0000}"/>
    <cellStyle name="Normal 5 4 4 3 4 7" xfId="48205" xr:uid="{00000000-0005-0000-0000-000048BC0000}"/>
    <cellStyle name="Normal 5 4 4 3 4 8" xfId="48206" xr:uid="{00000000-0005-0000-0000-000049BC0000}"/>
    <cellStyle name="Normal 5 4 4 3 5" xfId="48207" xr:uid="{00000000-0005-0000-0000-00004ABC0000}"/>
    <cellStyle name="Normal 5 4 4 3 5 2" xfId="48208" xr:uid="{00000000-0005-0000-0000-00004BBC0000}"/>
    <cellStyle name="Normal 5 4 4 3 5 3" xfId="48209" xr:uid="{00000000-0005-0000-0000-00004CBC0000}"/>
    <cellStyle name="Normal 5 4 4 3 5 4" xfId="48210" xr:uid="{00000000-0005-0000-0000-00004DBC0000}"/>
    <cellStyle name="Normal 5 4 4 3 5 5" xfId="48211" xr:uid="{00000000-0005-0000-0000-00004EBC0000}"/>
    <cellStyle name="Normal 5 4 4 3 5 6" xfId="48212" xr:uid="{00000000-0005-0000-0000-00004FBC0000}"/>
    <cellStyle name="Normal 5 4 4 3 5 7" xfId="48213" xr:uid="{00000000-0005-0000-0000-000050BC0000}"/>
    <cellStyle name="Normal 5 4 4 3 5 8" xfId="48214" xr:uid="{00000000-0005-0000-0000-000051BC0000}"/>
    <cellStyle name="Normal 5 4 4 3 6" xfId="48215" xr:uid="{00000000-0005-0000-0000-000052BC0000}"/>
    <cellStyle name="Normal 5 4 4 3 7" xfId="48216" xr:uid="{00000000-0005-0000-0000-000053BC0000}"/>
    <cellStyle name="Normal 5 4 4 3 8" xfId="48217" xr:uid="{00000000-0005-0000-0000-000054BC0000}"/>
    <cellStyle name="Normal 5 4 4 3 9" xfId="48218" xr:uid="{00000000-0005-0000-0000-000055BC0000}"/>
    <cellStyle name="Normal 5 4 4 4" xfId="48219" xr:uid="{00000000-0005-0000-0000-000056BC0000}"/>
    <cellStyle name="Normal 5 4 4 4 10" xfId="48220" xr:uid="{00000000-0005-0000-0000-000057BC0000}"/>
    <cellStyle name="Normal 5 4 4 4 11" xfId="48221" xr:uid="{00000000-0005-0000-0000-000058BC0000}"/>
    <cellStyle name="Normal 5 4 4 4 12" xfId="48222" xr:uid="{00000000-0005-0000-0000-000059BC0000}"/>
    <cellStyle name="Normal 5 4 4 4 2" xfId="48223" xr:uid="{00000000-0005-0000-0000-00005ABC0000}"/>
    <cellStyle name="Normal 5 4 4 4 2 2" xfId="48224" xr:uid="{00000000-0005-0000-0000-00005BBC0000}"/>
    <cellStyle name="Normal 5 4 4 4 2 3" xfId="48225" xr:uid="{00000000-0005-0000-0000-00005CBC0000}"/>
    <cellStyle name="Normal 5 4 4 4 2 4" xfId="48226" xr:uid="{00000000-0005-0000-0000-00005DBC0000}"/>
    <cellStyle name="Normal 5 4 4 4 2 5" xfId="48227" xr:uid="{00000000-0005-0000-0000-00005EBC0000}"/>
    <cellStyle name="Normal 5 4 4 4 2 6" xfId="48228" xr:uid="{00000000-0005-0000-0000-00005FBC0000}"/>
    <cellStyle name="Normal 5 4 4 4 2 7" xfId="48229" xr:uid="{00000000-0005-0000-0000-000060BC0000}"/>
    <cellStyle name="Normal 5 4 4 4 2 8" xfId="48230" xr:uid="{00000000-0005-0000-0000-000061BC0000}"/>
    <cellStyle name="Normal 5 4 4 4 3" xfId="48231" xr:uid="{00000000-0005-0000-0000-000062BC0000}"/>
    <cellStyle name="Normal 5 4 4 4 3 2" xfId="48232" xr:uid="{00000000-0005-0000-0000-000063BC0000}"/>
    <cellStyle name="Normal 5 4 4 4 3 3" xfId="48233" xr:uid="{00000000-0005-0000-0000-000064BC0000}"/>
    <cellStyle name="Normal 5 4 4 4 3 4" xfId="48234" xr:uid="{00000000-0005-0000-0000-000065BC0000}"/>
    <cellStyle name="Normal 5 4 4 4 3 5" xfId="48235" xr:uid="{00000000-0005-0000-0000-000066BC0000}"/>
    <cellStyle name="Normal 5 4 4 4 3 6" xfId="48236" xr:uid="{00000000-0005-0000-0000-000067BC0000}"/>
    <cellStyle name="Normal 5 4 4 4 3 7" xfId="48237" xr:uid="{00000000-0005-0000-0000-000068BC0000}"/>
    <cellStyle name="Normal 5 4 4 4 3 8" xfId="48238" xr:uid="{00000000-0005-0000-0000-000069BC0000}"/>
    <cellStyle name="Normal 5 4 4 4 4" xfId="48239" xr:uid="{00000000-0005-0000-0000-00006ABC0000}"/>
    <cellStyle name="Normal 5 4 4 4 4 2" xfId="48240" xr:uid="{00000000-0005-0000-0000-00006BBC0000}"/>
    <cellStyle name="Normal 5 4 4 4 4 3" xfId="48241" xr:uid="{00000000-0005-0000-0000-00006CBC0000}"/>
    <cellStyle name="Normal 5 4 4 4 4 4" xfId="48242" xr:uid="{00000000-0005-0000-0000-00006DBC0000}"/>
    <cellStyle name="Normal 5 4 4 4 4 5" xfId="48243" xr:uid="{00000000-0005-0000-0000-00006EBC0000}"/>
    <cellStyle name="Normal 5 4 4 4 4 6" xfId="48244" xr:uid="{00000000-0005-0000-0000-00006FBC0000}"/>
    <cellStyle name="Normal 5 4 4 4 4 7" xfId="48245" xr:uid="{00000000-0005-0000-0000-000070BC0000}"/>
    <cellStyle name="Normal 5 4 4 4 4 8" xfId="48246" xr:uid="{00000000-0005-0000-0000-000071BC0000}"/>
    <cellStyle name="Normal 5 4 4 4 5" xfId="48247" xr:uid="{00000000-0005-0000-0000-000072BC0000}"/>
    <cellStyle name="Normal 5 4 4 4 5 2" xfId="48248" xr:uid="{00000000-0005-0000-0000-000073BC0000}"/>
    <cellStyle name="Normal 5 4 4 4 5 3" xfId="48249" xr:uid="{00000000-0005-0000-0000-000074BC0000}"/>
    <cellStyle name="Normal 5 4 4 4 5 4" xfId="48250" xr:uid="{00000000-0005-0000-0000-000075BC0000}"/>
    <cellStyle name="Normal 5 4 4 4 5 5" xfId="48251" xr:uid="{00000000-0005-0000-0000-000076BC0000}"/>
    <cellStyle name="Normal 5 4 4 4 5 6" xfId="48252" xr:uid="{00000000-0005-0000-0000-000077BC0000}"/>
    <cellStyle name="Normal 5 4 4 4 5 7" xfId="48253" xr:uid="{00000000-0005-0000-0000-000078BC0000}"/>
    <cellStyle name="Normal 5 4 4 4 5 8" xfId="48254" xr:uid="{00000000-0005-0000-0000-000079BC0000}"/>
    <cellStyle name="Normal 5 4 4 4 6" xfId="48255" xr:uid="{00000000-0005-0000-0000-00007ABC0000}"/>
    <cellStyle name="Normal 5 4 4 4 7" xfId="48256" xr:uid="{00000000-0005-0000-0000-00007BBC0000}"/>
    <cellStyle name="Normal 5 4 4 4 8" xfId="48257" xr:uid="{00000000-0005-0000-0000-00007CBC0000}"/>
    <cellStyle name="Normal 5 4 4 4 9" xfId="48258" xr:uid="{00000000-0005-0000-0000-00007DBC0000}"/>
    <cellStyle name="Normal 5 4 4 5" xfId="48259" xr:uid="{00000000-0005-0000-0000-00007EBC0000}"/>
    <cellStyle name="Normal 5 4 4 5 10" xfId="48260" xr:uid="{00000000-0005-0000-0000-00007FBC0000}"/>
    <cellStyle name="Normal 5 4 4 5 11" xfId="48261" xr:uid="{00000000-0005-0000-0000-000080BC0000}"/>
    <cellStyle name="Normal 5 4 4 5 12" xfId="48262" xr:uid="{00000000-0005-0000-0000-000081BC0000}"/>
    <cellStyle name="Normal 5 4 4 5 2" xfId="48263" xr:uid="{00000000-0005-0000-0000-000082BC0000}"/>
    <cellStyle name="Normal 5 4 4 5 2 2" xfId="48264" xr:uid="{00000000-0005-0000-0000-000083BC0000}"/>
    <cellStyle name="Normal 5 4 4 5 2 3" xfId="48265" xr:uid="{00000000-0005-0000-0000-000084BC0000}"/>
    <cellStyle name="Normal 5 4 4 5 2 4" xfId="48266" xr:uid="{00000000-0005-0000-0000-000085BC0000}"/>
    <cellStyle name="Normal 5 4 4 5 2 5" xfId="48267" xr:uid="{00000000-0005-0000-0000-000086BC0000}"/>
    <cellStyle name="Normal 5 4 4 5 2 6" xfId="48268" xr:uid="{00000000-0005-0000-0000-000087BC0000}"/>
    <cellStyle name="Normal 5 4 4 5 2 7" xfId="48269" xr:uid="{00000000-0005-0000-0000-000088BC0000}"/>
    <cellStyle name="Normal 5 4 4 5 2 8" xfId="48270" xr:uid="{00000000-0005-0000-0000-000089BC0000}"/>
    <cellStyle name="Normal 5 4 4 5 3" xfId="48271" xr:uid="{00000000-0005-0000-0000-00008ABC0000}"/>
    <cellStyle name="Normal 5 4 4 5 3 2" xfId="48272" xr:uid="{00000000-0005-0000-0000-00008BBC0000}"/>
    <cellStyle name="Normal 5 4 4 5 3 3" xfId="48273" xr:uid="{00000000-0005-0000-0000-00008CBC0000}"/>
    <cellStyle name="Normal 5 4 4 5 3 4" xfId="48274" xr:uid="{00000000-0005-0000-0000-00008DBC0000}"/>
    <cellStyle name="Normal 5 4 4 5 3 5" xfId="48275" xr:uid="{00000000-0005-0000-0000-00008EBC0000}"/>
    <cellStyle name="Normal 5 4 4 5 3 6" xfId="48276" xr:uid="{00000000-0005-0000-0000-00008FBC0000}"/>
    <cellStyle name="Normal 5 4 4 5 3 7" xfId="48277" xr:uid="{00000000-0005-0000-0000-000090BC0000}"/>
    <cellStyle name="Normal 5 4 4 5 3 8" xfId="48278" xr:uid="{00000000-0005-0000-0000-000091BC0000}"/>
    <cellStyle name="Normal 5 4 4 5 4" xfId="48279" xr:uid="{00000000-0005-0000-0000-000092BC0000}"/>
    <cellStyle name="Normal 5 4 4 5 4 2" xfId="48280" xr:uid="{00000000-0005-0000-0000-000093BC0000}"/>
    <cellStyle name="Normal 5 4 4 5 4 3" xfId="48281" xr:uid="{00000000-0005-0000-0000-000094BC0000}"/>
    <cellStyle name="Normal 5 4 4 5 4 4" xfId="48282" xr:uid="{00000000-0005-0000-0000-000095BC0000}"/>
    <cellStyle name="Normal 5 4 4 5 4 5" xfId="48283" xr:uid="{00000000-0005-0000-0000-000096BC0000}"/>
    <cellStyle name="Normal 5 4 4 5 4 6" xfId="48284" xr:uid="{00000000-0005-0000-0000-000097BC0000}"/>
    <cellStyle name="Normal 5 4 4 5 4 7" xfId="48285" xr:uid="{00000000-0005-0000-0000-000098BC0000}"/>
    <cellStyle name="Normal 5 4 4 5 4 8" xfId="48286" xr:uid="{00000000-0005-0000-0000-000099BC0000}"/>
    <cellStyle name="Normal 5 4 4 5 5" xfId="48287" xr:uid="{00000000-0005-0000-0000-00009ABC0000}"/>
    <cellStyle name="Normal 5 4 4 5 5 2" xfId="48288" xr:uid="{00000000-0005-0000-0000-00009BBC0000}"/>
    <cellStyle name="Normal 5 4 4 5 5 3" xfId="48289" xr:uid="{00000000-0005-0000-0000-00009CBC0000}"/>
    <cellStyle name="Normal 5 4 4 5 5 4" xfId="48290" xr:uid="{00000000-0005-0000-0000-00009DBC0000}"/>
    <cellStyle name="Normal 5 4 4 5 5 5" xfId="48291" xr:uid="{00000000-0005-0000-0000-00009EBC0000}"/>
    <cellStyle name="Normal 5 4 4 5 5 6" xfId="48292" xr:uid="{00000000-0005-0000-0000-00009FBC0000}"/>
    <cellStyle name="Normal 5 4 4 5 5 7" xfId="48293" xr:uid="{00000000-0005-0000-0000-0000A0BC0000}"/>
    <cellStyle name="Normal 5 4 4 5 5 8" xfId="48294" xr:uid="{00000000-0005-0000-0000-0000A1BC0000}"/>
    <cellStyle name="Normal 5 4 4 5 6" xfId="48295" xr:uid="{00000000-0005-0000-0000-0000A2BC0000}"/>
    <cellStyle name="Normal 5 4 4 5 7" xfId="48296" xr:uid="{00000000-0005-0000-0000-0000A3BC0000}"/>
    <cellStyle name="Normal 5 4 4 5 8" xfId="48297" xr:uid="{00000000-0005-0000-0000-0000A4BC0000}"/>
    <cellStyle name="Normal 5 4 4 5 9" xfId="48298" xr:uid="{00000000-0005-0000-0000-0000A5BC0000}"/>
    <cellStyle name="Normal 5 4 4 6" xfId="48299" xr:uid="{00000000-0005-0000-0000-0000A6BC0000}"/>
    <cellStyle name="Normal 5 4 4 6 10" xfId="48300" xr:uid="{00000000-0005-0000-0000-0000A7BC0000}"/>
    <cellStyle name="Normal 5 4 4 6 11" xfId="48301" xr:uid="{00000000-0005-0000-0000-0000A8BC0000}"/>
    <cellStyle name="Normal 5 4 4 6 12" xfId="48302" xr:uid="{00000000-0005-0000-0000-0000A9BC0000}"/>
    <cellStyle name="Normal 5 4 4 6 2" xfId="48303" xr:uid="{00000000-0005-0000-0000-0000AABC0000}"/>
    <cellStyle name="Normal 5 4 4 6 2 2" xfId="48304" xr:uid="{00000000-0005-0000-0000-0000ABBC0000}"/>
    <cellStyle name="Normal 5 4 4 6 2 3" xfId="48305" xr:uid="{00000000-0005-0000-0000-0000ACBC0000}"/>
    <cellStyle name="Normal 5 4 4 6 2 4" xfId="48306" xr:uid="{00000000-0005-0000-0000-0000ADBC0000}"/>
    <cellStyle name="Normal 5 4 4 6 2 5" xfId="48307" xr:uid="{00000000-0005-0000-0000-0000AEBC0000}"/>
    <cellStyle name="Normal 5 4 4 6 2 6" xfId="48308" xr:uid="{00000000-0005-0000-0000-0000AFBC0000}"/>
    <cellStyle name="Normal 5 4 4 6 2 7" xfId="48309" xr:uid="{00000000-0005-0000-0000-0000B0BC0000}"/>
    <cellStyle name="Normal 5 4 4 6 2 8" xfId="48310" xr:uid="{00000000-0005-0000-0000-0000B1BC0000}"/>
    <cellStyle name="Normal 5 4 4 6 3" xfId="48311" xr:uid="{00000000-0005-0000-0000-0000B2BC0000}"/>
    <cellStyle name="Normal 5 4 4 6 3 2" xfId="48312" xr:uid="{00000000-0005-0000-0000-0000B3BC0000}"/>
    <cellStyle name="Normal 5 4 4 6 3 3" xfId="48313" xr:uid="{00000000-0005-0000-0000-0000B4BC0000}"/>
    <cellStyle name="Normal 5 4 4 6 3 4" xfId="48314" xr:uid="{00000000-0005-0000-0000-0000B5BC0000}"/>
    <cellStyle name="Normal 5 4 4 6 3 5" xfId="48315" xr:uid="{00000000-0005-0000-0000-0000B6BC0000}"/>
    <cellStyle name="Normal 5 4 4 6 3 6" xfId="48316" xr:uid="{00000000-0005-0000-0000-0000B7BC0000}"/>
    <cellStyle name="Normal 5 4 4 6 3 7" xfId="48317" xr:uid="{00000000-0005-0000-0000-0000B8BC0000}"/>
    <cellStyle name="Normal 5 4 4 6 3 8" xfId="48318" xr:uid="{00000000-0005-0000-0000-0000B9BC0000}"/>
    <cellStyle name="Normal 5 4 4 6 4" xfId="48319" xr:uid="{00000000-0005-0000-0000-0000BABC0000}"/>
    <cellStyle name="Normal 5 4 4 6 4 2" xfId="48320" xr:uid="{00000000-0005-0000-0000-0000BBBC0000}"/>
    <cellStyle name="Normal 5 4 4 6 4 3" xfId="48321" xr:uid="{00000000-0005-0000-0000-0000BCBC0000}"/>
    <cellStyle name="Normal 5 4 4 6 4 4" xfId="48322" xr:uid="{00000000-0005-0000-0000-0000BDBC0000}"/>
    <cellStyle name="Normal 5 4 4 6 4 5" xfId="48323" xr:uid="{00000000-0005-0000-0000-0000BEBC0000}"/>
    <cellStyle name="Normal 5 4 4 6 4 6" xfId="48324" xr:uid="{00000000-0005-0000-0000-0000BFBC0000}"/>
    <cellStyle name="Normal 5 4 4 6 4 7" xfId="48325" xr:uid="{00000000-0005-0000-0000-0000C0BC0000}"/>
    <cellStyle name="Normal 5 4 4 6 4 8" xfId="48326" xr:uid="{00000000-0005-0000-0000-0000C1BC0000}"/>
    <cellStyle name="Normal 5 4 4 6 5" xfId="48327" xr:uid="{00000000-0005-0000-0000-0000C2BC0000}"/>
    <cellStyle name="Normal 5 4 4 6 5 2" xfId="48328" xr:uid="{00000000-0005-0000-0000-0000C3BC0000}"/>
    <cellStyle name="Normal 5 4 4 6 5 3" xfId="48329" xr:uid="{00000000-0005-0000-0000-0000C4BC0000}"/>
    <cellStyle name="Normal 5 4 4 6 5 4" xfId="48330" xr:uid="{00000000-0005-0000-0000-0000C5BC0000}"/>
    <cellStyle name="Normal 5 4 4 6 5 5" xfId="48331" xr:uid="{00000000-0005-0000-0000-0000C6BC0000}"/>
    <cellStyle name="Normal 5 4 4 6 5 6" xfId="48332" xr:uid="{00000000-0005-0000-0000-0000C7BC0000}"/>
    <cellStyle name="Normal 5 4 4 6 5 7" xfId="48333" xr:uid="{00000000-0005-0000-0000-0000C8BC0000}"/>
    <cellStyle name="Normal 5 4 4 6 5 8" xfId="48334" xr:uid="{00000000-0005-0000-0000-0000C9BC0000}"/>
    <cellStyle name="Normal 5 4 4 6 6" xfId="48335" xr:uid="{00000000-0005-0000-0000-0000CABC0000}"/>
    <cellStyle name="Normal 5 4 4 6 7" xfId="48336" xr:uid="{00000000-0005-0000-0000-0000CBBC0000}"/>
    <cellStyle name="Normal 5 4 4 6 8" xfId="48337" xr:uid="{00000000-0005-0000-0000-0000CCBC0000}"/>
    <cellStyle name="Normal 5 4 4 6 9" xfId="48338" xr:uid="{00000000-0005-0000-0000-0000CDBC0000}"/>
    <cellStyle name="Normal 5 4 4 7" xfId="48339" xr:uid="{00000000-0005-0000-0000-0000CEBC0000}"/>
    <cellStyle name="Normal 5 4 4 7 10" xfId="48340" xr:uid="{00000000-0005-0000-0000-0000CFBC0000}"/>
    <cellStyle name="Normal 5 4 4 7 11" xfId="48341" xr:uid="{00000000-0005-0000-0000-0000D0BC0000}"/>
    <cellStyle name="Normal 5 4 4 7 12" xfId="48342" xr:uid="{00000000-0005-0000-0000-0000D1BC0000}"/>
    <cellStyle name="Normal 5 4 4 7 2" xfId="48343" xr:uid="{00000000-0005-0000-0000-0000D2BC0000}"/>
    <cellStyle name="Normal 5 4 4 7 2 2" xfId="48344" xr:uid="{00000000-0005-0000-0000-0000D3BC0000}"/>
    <cellStyle name="Normal 5 4 4 7 2 3" xfId="48345" xr:uid="{00000000-0005-0000-0000-0000D4BC0000}"/>
    <cellStyle name="Normal 5 4 4 7 2 4" xfId="48346" xr:uid="{00000000-0005-0000-0000-0000D5BC0000}"/>
    <cellStyle name="Normal 5 4 4 7 2 5" xfId="48347" xr:uid="{00000000-0005-0000-0000-0000D6BC0000}"/>
    <cellStyle name="Normal 5 4 4 7 2 6" xfId="48348" xr:uid="{00000000-0005-0000-0000-0000D7BC0000}"/>
    <cellStyle name="Normal 5 4 4 7 2 7" xfId="48349" xr:uid="{00000000-0005-0000-0000-0000D8BC0000}"/>
    <cellStyle name="Normal 5 4 4 7 2 8" xfId="48350" xr:uid="{00000000-0005-0000-0000-0000D9BC0000}"/>
    <cellStyle name="Normal 5 4 4 7 3" xfId="48351" xr:uid="{00000000-0005-0000-0000-0000DABC0000}"/>
    <cellStyle name="Normal 5 4 4 7 3 2" xfId="48352" xr:uid="{00000000-0005-0000-0000-0000DBBC0000}"/>
    <cellStyle name="Normal 5 4 4 7 3 3" xfId="48353" xr:uid="{00000000-0005-0000-0000-0000DCBC0000}"/>
    <cellStyle name="Normal 5 4 4 7 3 4" xfId="48354" xr:uid="{00000000-0005-0000-0000-0000DDBC0000}"/>
    <cellStyle name="Normal 5 4 4 7 3 5" xfId="48355" xr:uid="{00000000-0005-0000-0000-0000DEBC0000}"/>
    <cellStyle name="Normal 5 4 4 7 3 6" xfId="48356" xr:uid="{00000000-0005-0000-0000-0000DFBC0000}"/>
    <cellStyle name="Normal 5 4 4 7 3 7" xfId="48357" xr:uid="{00000000-0005-0000-0000-0000E0BC0000}"/>
    <cellStyle name="Normal 5 4 4 7 3 8" xfId="48358" xr:uid="{00000000-0005-0000-0000-0000E1BC0000}"/>
    <cellStyle name="Normal 5 4 4 7 4" xfId="48359" xr:uid="{00000000-0005-0000-0000-0000E2BC0000}"/>
    <cellStyle name="Normal 5 4 4 7 4 2" xfId="48360" xr:uid="{00000000-0005-0000-0000-0000E3BC0000}"/>
    <cellStyle name="Normal 5 4 4 7 4 3" xfId="48361" xr:uid="{00000000-0005-0000-0000-0000E4BC0000}"/>
    <cellStyle name="Normal 5 4 4 7 4 4" xfId="48362" xr:uid="{00000000-0005-0000-0000-0000E5BC0000}"/>
    <cellStyle name="Normal 5 4 4 7 4 5" xfId="48363" xr:uid="{00000000-0005-0000-0000-0000E6BC0000}"/>
    <cellStyle name="Normal 5 4 4 7 4 6" xfId="48364" xr:uid="{00000000-0005-0000-0000-0000E7BC0000}"/>
    <cellStyle name="Normal 5 4 4 7 4 7" xfId="48365" xr:uid="{00000000-0005-0000-0000-0000E8BC0000}"/>
    <cellStyle name="Normal 5 4 4 7 4 8" xfId="48366" xr:uid="{00000000-0005-0000-0000-0000E9BC0000}"/>
    <cellStyle name="Normal 5 4 4 7 5" xfId="48367" xr:uid="{00000000-0005-0000-0000-0000EABC0000}"/>
    <cellStyle name="Normal 5 4 4 7 5 2" xfId="48368" xr:uid="{00000000-0005-0000-0000-0000EBBC0000}"/>
    <cellStyle name="Normal 5 4 4 7 5 3" xfId="48369" xr:uid="{00000000-0005-0000-0000-0000ECBC0000}"/>
    <cellStyle name="Normal 5 4 4 7 5 4" xfId="48370" xr:uid="{00000000-0005-0000-0000-0000EDBC0000}"/>
    <cellStyle name="Normal 5 4 4 7 5 5" xfId="48371" xr:uid="{00000000-0005-0000-0000-0000EEBC0000}"/>
    <cellStyle name="Normal 5 4 4 7 5 6" xfId="48372" xr:uid="{00000000-0005-0000-0000-0000EFBC0000}"/>
    <cellStyle name="Normal 5 4 4 7 5 7" xfId="48373" xr:uid="{00000000-0005-0000-0000-0000F0BC0000}"/>
    <cellStyle name="Normal 5 4 4 7 5 8" xfId="48374" xr:uid="{00000000-0005-0000-0000-0000F1BC0000}"/>
    <cellStyle name="Normal 5 4 4 7 6" xfId="48375" xr:uid="{00000000-0005-0000-0000-0000F2BC0000}"/>
    <cellStyle name="Normal 5 4 4 7 7" xfId="48376" xr:uid="{00000000-0005-0000-0000-0000F3BC0000}"/>
    <cellStyle name="Normal 5 4 4 7 8" xfId="48377" xr:uid="{00000000-0005-0000-0000-0000F4BC0000}"/>
    <cellStyle name="Normal 5 4 4 7 9" xfId="48378" xr:uid="{00000000-0005-0000-0000-0000F5BC0000}"/>
    <cellStyle name="Normal 5 4 4 8" xfId="48379" xr:uid="{00000000-0005-0000-0000-0000F6BC0000}"/>
    <cellStyle name="Normal 5 4 4 8 10" xfId="48380" xr:uid="{00000000-0005-0000-0000-0000F7BC0000}"/>
    <cellStyle name="Normal 5 4 4 8 11" xfId="48381" xr:uid="{00000000-0005-0000-0000-0000F8BC0000}"/>
    <cellStyle name="Normal 5 4 4 8 12" xfId="48382" xr:uid="{00000000-0005-0000-0000-0000F9BC0000}"/>
    <cellStyle name="Normal 5 4 4 8 2" xfId="48383" xr:uid="{00000000-0005-0000-0000-0000FABC0000}"/>
    <cellStyle name="Normal 5 4 4 8 2 2" xfId="48384" xr:uid="{00000000-0005-0000-0000-0000FBBC0000}"/>
    <cellStyle name="Normal 5 4 4 8 2 3" xfId="48385" xr:uid="{00000000-0005-0000-0000-0000FCBC0000}"/>
    <cellStyle name="Normal 5 4 4 8 2 4" xfId="48386" xr:uid="{00000000-0005-0000-0000-0000FDBC0000}"/>
    <cellStyle name="Normal 5 4 4 8 2 5" xfId="48387" xr:uid="{00000000-0005-0000-0000-0000FEBC0000}"/>
    <cellStyle name="Normal 5 4 4 8 2 6" xfId="48388" xr:uid="{00000000-0005-0000-0000-0000FFBC0000}"/>
    <cellStyle name="Normal 5 4 4 8 2 7" xfId="48389" xr:uid="{00000000-0005-0000-0000-000000BD0000}"/>
    <cellStyle name="Normal 5 4 4 8 2 8" xfId="48390" xr:uid="{00000000-0005-0000-0000-000001BD0000}"/>
    <cellStyle name="Normal 5 4 4 8 3" xfId="48391" xr:uid="{00000000-0005-0000-0000-000002BD0000}"/>
    <cellStyle name="Normal 5 4 4 8 3 2" xfId="48392" xr:uid="{00000000-0005-0000-0000-000003BD0000}"/>
    <cellStyle name="Normal 5 4 4 8 3 3" xfId="48393" xr:uid="{00000000-0005-0000-0000-000004BD0000}"/>
    <cellStyle name="Normal 5 4 4 8 3 4" xfId="48394" xr:uid="{00000000-0005-0000-0000-000005BD0000}"/>
    <cellStyle name="Normal 5 4 4 8 3 5" xfId="48395" xr:uid="{00000000-0005-0000-0000-000006BD0000}"/>
    <cellStyle name="Normal 5 4 4 8 3 6" xfId="48396" xr:uid="{00000000-0005-0000-0000-000007BD0000}"/>
    <cellStyle name="Normal 5 4 4 8 3 7" xfId="48397" xr:uid="{00000000-0005-0000-0000-000008BD0000}"/>
    <cellStyle name="Normal 5 4 4 8 3 8" xfId="48398" xr:uid="{00000000-0005-0000-0000-000009BD0000}"/>
    <cellStyle name="Normal 5 4 4 8 4" xfId="48399" xr:uid="{00000000-0005-0000-0000-00000ABD0000}"/>
    <cellStyle name="Normal 5 4 4 8 4 2" xfId="48400" xr:uid="{00000000-0005-0000-0000-00000BBD0000}"/>
    <cellStyle name="Normal 5 4 4 8 4 3" xfId="48401" xr:uid="{00000000-0005-0000-0000-00000CBD0000}"/>
    <cellStyle name="Normal 5 4 4 8 4 4" xfId="48402" xr:uid="{00000000-0005-0000-0000-00000DBD0000}"/>
    <cellStyle name="Normal 5 4 4 8 4 5" xfId="48403" xr:uid="{00000000-0005-0000-0000-00000EBD0000}"/>
    <cellStyle name="Normal 5 4 4 8 4 6" xfId="48404" xr:uid="{00000000-0005-0000-0000-00000FBD0000}"/>
    <cellStyle name="Normal 5 4 4 8 4 7" xfId="48405" xr:uid="{00000000-0005-0000-0000-000010BD0000}"/>
    <cellStyle name="Normal 5 4 4 8 4 8" xfId="48406" xr:uid="{00000000-0005-0000-0000-000011BD0000}"/>
    <cellStyle name="Normal 5 4 4 8 5" xfId="48407" xr:uid="{00000000-0005-0000-0000-000012BD0000}"/>
    <cellStyle name="Normal 5 4 4 8 5 2" xfId="48408" xr:uid="{00000000-0005-0000-0000-000013BD0000}"/>
    <cellStyle name="Normal 5 4 4 8 5 3" xfId="48409" xr:uid="{00000000-0005-0000-0000-000014BD0000}"/>
    <cellStyle name="Normal 5 4 4 8 5 4" xfId="48410" xr:uid="{00000000-0005-0000-0000-000015BD0000}"/>
    <cellStyle name="Normal 5 4 4 8 5 5" xfId="48411" xr:uid="{00000000-0005-0000-0000-000016BD0000}"/>
    <cellStyle name="Normal 5 4 4 8 5 6" xfId="48412" xr:uid="{00000000-0005-0000-0000-000017BD0000}"/>
    <cellStyle name="Normal 5 4 4 8 5 7" xfId="48413" xr:uid="{00000000-0005-0000-0000-000018BD0000}"/>
    <cellStyle name="Normal 5 4 4 8 5 8" xfId="48414" xr:uid="{00000000-0005-0000-0000-000019BD0000}"/>
    <cellStyle name="Normal 5 4 4 8 6" xfId="48415" xr:uid="{00000000-0005-0000-0000-00001ABD0000}"/>
    <cellStyle name="Normal 5 4 4 8 7" xfId="48416" xr:uid="{00000000-0005-0000-0000-00001BBD0000}"/>
    <cellStyle name="Normal 5 4 4 8 8" xfId="48417" xr:uid="{00000000-0005-0000-0000-00001CBD0000}"/>
    <cellStyle name="Normal 5 4 4 8 9" xfId="48418" xr:uid="{00000000-0005-0000-0000-00001DBD0000}"/>
    <cellStyle name="Normal 5 4 4 9" xfId="48419" xr:uid="{00000000-0005-0000-0000-00001EBD0000}"/>
    <cellStyle name="Normal 5 4 4 9 10" xfId="48420" xr:uid="{00000000-0005-0000-0000-00001FBD0000}"/>
    <cellStyle name="Normal 5 4 4 9 11" xfId="48421" xr:uid="{00000000-0005-0000-0000-000020BD0000}"/>
    <cellStyle name="Normal 5 4 4 9 12" xfId="48422" xr:uid="{00000000-0005-0000-0000-000021BD0000}"/>
    <cellStyle name="Normal 5 4 4 9 2" xfId="48423" xr:uid="{00000000-0005-0000-0000-000022BD0000}"/>
    <cellStyle name="Normal 5 4 4 9 2 2" xfId="48424" xr:uid="{00000000-0005-0000-0000-000023BD0000}"/>
    <cellStyle name="Normal 5 4 4 9 2 3" xfId="48425" xr:uid="{00000000-0005-0000-0000-000024BD0000}"/>
    <cellStyle name="Normal 5 4 4 9 2 4" xfId="48426" xr:uid="{00000000-0005-0000-0000-000025BD0000}"/>
    <cellStyle name="Normal 5 4 4 9 2 5" xfId="48427" xr:uid="{00000000-0005-0000-0000-000026BD0000}"/>
    <cellStyle name="Normal 5 4 4 9 2 6" xfId="48428" xr:uid="{00000000-0005-0000-0000-000027BD0000}"/>
    <cellStyle name="Normal 5 4 4 9 2 7" xfId="48429" xr:uid="{00000000-0005-0000-0000-000028BD0000}"/>
    <cellStyle name="Normal 5 4 4 9 2 8" xfId="48430" xr:uid="{00000000-0005-0000-0000-000029BD0000}"/>
    <cellStyle name="Normal 5 4 4 9 3" xfId="48431" xr:uid="{00000000-0005-0000-0000-00002ABD0000}"/>
    <cellStyle name="Normal 5 4 4 9 3 2" xfId="48432" xr:uid="{00000000-0005-0000-0000-00002BBD0000}"/>
    <cellStyle name="Normal 5 4 4 9 3 3" xfId="48433" xr:uid="{00000000-0005-0000-0000-00002CBD0000}"/>
    <cellStyle name="Normal 5 4 4 9 3 4" xfId="48434" xr:uid="{00000000-0005-0000-0000-00002DBD0000}"/>
    <cellStyle name="Normal 5 4 4 9 3 5" xfId="48435" xr:uid="{00000000-0005-0000-0000-00002EBD0000}"/>
    <cellStyle name="Normal 5 4 4 9 3 6" xfId="48436" xr:uid="{00000000-0005-0000-0000-00002FBD0000}"/>
    <cellStyle name="Normal 5 4 4 9 3 7" xfId="48437" xr:uid="{00000000-0005-0000-0000-000030BD0000}"/>
    <cellStyle name="Normal 5 4 4 9 3 8" xfId="48438" xr:uid="{00000000-0005-0000-0000-000031BD0000}"/>
    <cellStyle name="Normal 5 4 4 9 4" xfId="48439" xr:uid="{00000000-0005-0000-0000-000032BD0000}"/>
    <cellStyle name="Normal 5 4 4 9 4 2" xfId="48440" xr:uid="{00000000-0005-0000-0000-000033BD0000}"/>
    <cellStyle name="Normal 5 4 4 9 4 3" xfId="48441" xr:uid="{00000000-0005-0000-0000-000034BD0000}"/>
    <cellStyle name="Normal 5 4 4 9 4 4" xfId="48442" xr:uid="{00000000-0005-0000-0000-000035BD0000}"/>
    <cellStyle name="Normal 5 4 4 9 4 5" xfId="48443" xr:uid="{00000000-0005-0000-0000-000036BD0000}"/>
    <cellStyle name="Normal 5 4 4 9 4 6" xfId="48444" xr:uid="{00000000-0005-0000-0000-000037BD0000}"/>
    <cellStyle name="Normal 5 4 4 9 4 7" xfId="48445" xr:uid="{00000000-0005-0000-0000-000038BD0000}"/>
    <cellStyle name="Normal 5 4 4 9 4 8" xfId="48446" xr:uid="{00000000-0005-0000-0000-000039BD0000}"/>
    <cellStyle name="Normal 5 4 4 9 5" xfId="48447" xr:uid="{00000000-0005-0000-0000-00003ABD0000}"/>
    <cellStyle name="Normal 5 4 4 9 5 2" xfId="48448" xr:uid="{00000000-0005-0000-0000-00003BBD0000}"/>
    <cellStyle name="Normal 5 4 4 9 5 3" xfId="48449" xr:uid="{00000000-0005-0000-0000-00003CBD0000}"/>
    <cellStyle name="Normal 5 4 4 9 5 4" xfId="48450" xr:uid="{00000000-0005-0000-0000-00003DBD0000}"/>
    <cellStyle name="Normal 5 4 4 9 5 5" xfId="48451" xr:uid="{00000000-0005-0000-0000-00003EBD0000}"/>
    <cellStyle name="Normal 5 4 4 9 5 6" xfId="48452" xr:uid="{00000000-0005-0000-0000-00003FBD0000}"/>
    <cellStyle name="Normal 5 4 4 9 5 7" xfId="48453" xr:uid="{00000000-0005-0000-0000-000040BD0000}"/>
    <cellStyle name="Normal 5 4 4 9 5 8" xfId="48454" xr:uid="{00000000-0005-0000-0000-000041BD0000}"/>
    <cellStyle name="Normal 5 4 4 9 6" xfId="48455" xr:uid="{00000000-0005-0000-0000-000042BD0000}"/>
    <cellStyle name="Normal 5 4 4 9 7" xfId="48456" xr:uid="{00000000-0005-0000-0000-000043BD0000}"/>
    <cellStyle name="Normal 5 4 4 9 8" xfId="48457" xr:uid="{00000000-0005-0000-0000-000044BD0000}"/>
    <cellStyle name="Normal 5 4 4 9 9" xfId="48458" xr:uid="{00000000-0005-0000-0000-000045BD0000}"/>
    <cellStyle name="Normal 5 4 5" xfId="48459" xr:uid="{00000000-0005-0000-0000-000046BD0000}"/>
    <cellStyle name="Normal 5 4 5 10" xfId="48460" xr:uid="{00000000-0005-0000-0000-000047BD0000}"/>
    <cellStyle name="Normal 5 4 5 11" xfId="48461" xr:uid="{00000000-0005-0000-0000-000048BD0000}"/>
    <cellStyle name="Normal 5 4 5 12" xfId="48462" xr:uid="{00000000-0005-0000-0000-000049BD0000}"/>
    <cellStyle name="Normal 5 4 5 2" xfId="48463" xr:uid="{00000000-0005-0000-0000-00004ABD0000}"/>
    <cellStyle name="Normal 5 4 5 2 2" xfId="48464" xr:uid="{00000000-0005-0000-0000-00004BBD0000}"/>
    <cellStyle name="Normal 5 4 5 2 3" xfId="48465" xr:uid="{00000000-0005-0000-0000-00004CBD0000}"/>
    <cellStyle name="Normal 5 4 5 2 4" xfId="48466" xr:uid="{00000000-0005-0000-0000-00004DBD0000}"/>
    <cellStyle name="Normal 5 4 5 2 5" xfId="48467" xr:uid="{00000000-0005-0000-0000-00004EBD0000}"/>
    <cellStyle name="Normal 5 4 5 2 6" xfId="48468" xr:uid="{00000000-0005-0000-0000-00004FBD0000}"/>
    <cellStyle name="Normal 5 4 5 2 7" xfId="48469" xr:uid="{00000000-0005-0000-0000-000050BD0000}"/>
    <cellStyle name="Normal 5 4 5 2 8" xfId="48470" xr:uid="{00000000-0005-0000-0000-000051BD0000}"/>
    <cellStyle name="Normal 5 4 5 3" xfId="48471" xr:uid="{00000000-0005-0000-0000-000052BD0000}"/>
    <cellStyle name="Normal 5 4 5 3 2" xfId="48472" xr:uid="{00000000-0005-0000-0000-000053BD0000}"/>
    <cellStyle name="Normal 5 4 5 3 3" xfId="48473" xr:uid="{00000000-0005-0000-0000-000054BD0000}"/>
    <cellStyle name="Normal 5 4 5 3 4" xfId="48474" xr:uid="{00000000-0005-0000-0000-000055BD0000}"/>
    <cellStyle name="Normal 5 4 5 3 5" xfId="48475" xr:uid="{00000000-0005-0000-0000-000056BD0000}"/>
    <cellStyle name="Normal 5 4 5 3 6" xfId="48476" xr:uid="{00000000-0005-0000-0000-000057BD0000}"/>
    <cellStyle name="Normal 5 4 5 3 7" xfId="48477" xr:uid="{00000000-0005-0000-0000-000058BD0000}"/>
    <cellStyle name="Normal 5 4 5 3 8" xfId="48478" xr:uid="{00000000-0005-0000-0000-000059BD0000}"/>
    <cellStyle name="Normal 5 4 5 4" xfId="48479" xr:uid="{00000000-0005-0000-0000-00005ABD0000}"/>
    <cellStyle name="Normal 5 4 5 4 2" xfId="48480" xr:uid="{00000000-0005-0000-0000-00005BBD0000}"/>
    <cellStyle name="Normal 5 4 5 4 3" xfId="48481" xr:uid="{00000000-0005-0000-0000-00005CBD0000}"/>
    <cellStyle name="Normal 5 4 5 4 4" xfId="48482" xr:uid="{00000000-0005-0000-0000-00005DBD0000}"/>
    <cellStyle name="Normal 5 4 5 4 5" xfId="48483" xr:uid="{00000000-0005-0000-0000-00005EBD0000}"/>
    <cellStyle name="Normal 5 4 5 4 6" xfId="48484" xr:uid="{00000000-0005-0000-0000-00005FBD0000}"/>
    <cellStyle name="Normal 5 4 5 4 7" xfId="48485" xr:uid="{00000000-0005-0000-0000-000060BD0000}"/>
    <cellStyle name="Normal 5 4 5 4 8" xfId="48486" xr:uid="{00000000-0005-0000-0000-000061BD0000}"/>
    <cellStyle name="Normal 5 4 5 5" xfId="48487" xr:uid="{00000000-0005-0000-0000-000062BD0000}"/>
    <cellStyle name="Normal 5 4 5 5 2" xfId="48488" xr:uid="{00000000-0005-0000-0000-000063BD0000}"/>
    <cellStyle name="Normal 5 4 5 5 3" xfId="48489" xr:uid="{00000000-0005-0000-0000-000064BD0000}"/>
    <cellStyle name="Normal 5 4 5 5 4" xfId="48490" xr:uid="{00000000-0005-0000-0000-000065BD0000}"/>
    <cellStyle name="Normal 5 4 5 5 5" xfId="48491" xr:uid="{00000000-0005-0000-0000-000066BD0000}"/>
    <cellStyle name="Normal 5 4 5 5 6" xfId="48492" xr:uid="{00000000-0005-0000-0000-000067BD0000}"/>
    <cellStyle name="Normal 5 4 5 5 7" xfId="48493" xr:uid="{00000000-0005-0000-0000-000068BD0000}"/>
    <cellStyle name="Normal 5 4 5 5 8" xfId="48494" xr:uid="{00000000-0005-0000-0000-000069BD0000}"/>
    <cellStyle name="Normal 5 4 5 6" xfId="48495" xr:uid="{00000000-0005-0000-0000-00006ABD0000}"/>
    <cellStyle name="Normal 5 4 5 7" xfId="48496" xr:uid="{00000000-0005-0000-0000-00006BBD0000}"/>
    <cellStyle name="Normal 5 4 5 8" xfId="48497" xr:uid="{00000000-0005-0000-0000-00006CBD0000}"/>
    <cellStyle name="Normal 5 4 5 9" xfId="48498" xr:uid="{00000000-0005-0000-0000-00006DBD0000}"/>
    <cellStyle name="Normal 5 4 6" xfId="48499" xr:uid="{00000000-0005-0000-0000-00006EBD0000}"/>
    <cellStyle name="Normal 5 4 6 10" xfId="48500" xr:uid="{00000000-0005-0000-0000-00006FBD0000}"/>
    <cellStyle name="Normal 5 4 6 11" xfId="48501" xr:uid="{00000000-0005-0000-0000-000070BD0000}"/>
    <cellStyle name="Normal 5 4 6 12" xfId="48502" xr:uid="{00000000-0005-0000-0000-000071BD0000}"/>
    <cellStyle name="Normal 5 4 6 2" xfId="48503" xr:uid="{00000000-0005-0000-0000-000072BD0000}"/>
    <cellStyle name="Normal 5 4 6 2 2" xfId="48504" xr:uid="{00000000-0005-0000-0000-000073BD0000}"/>
    <cellStyle name="Normal 5 4 6 2 3" xfId="48505" xr:uid="{00000000-0005-0000-0000-000074BD0000}"/>
    <cellStyle name="Normal 5 4 6 2 4" xfId="48506" xr:uid="{00000000-0005-0000-0000-000075BD0000}"/>
    <cellStyle name="Normal 5 4 6 2 5" xfId="48507" xr:uid="{00000000-0005-0000-0000-000076BD0000}"/>
    <cellStyle name="Normal 5 4 6 2 6" xfId="48508" xr:uid="{00000000-0005-0000-0000-000077BD0000}"/>
    <cellStyle name="Normal 5 4 6 2 7" xfId="48509" xr:uid="{00000000-0005-0000-0000-000078BD0000}"/>
    <cellStyle name="Normal 5 4 6 2 8" xfId="48510" xr:uid="{00000000-0005-0000-0000-000079BD0000}"/>
    <cellStyle name="Normal 5 4 6 3" xfId="48511" xr:uid="{00000000-0005-0000-0000-00007ABD0000}"/>
    <cellStyle name="Normal 5 4 6 3 2" xfId="48512" xr:uid="{00000000-0005-0000-0000-00007BBD0000}"/>
    <cellStyle name="Normal 5 4 6 3 3" xfId="48513" xr:uid="{00000000-0005-0000-0000-00007CBD0000}"/>
    <cellStyle name="Normal 5 4 6 3 4" xfId="48514" xr:uid="{00000000-0005-0000-0000-00007DBD0000}"/>
    <cellStyle name="Normal 5 4 6 3 5" xfId="48515" xr:uid="{00000000-0005-0000-0000-00007EBD0000}"/>
    <cellStyle name="Normal 5 4 6 3 6" xfId="48516" xr:uid="{00000000-0005-0000-0000-00007FBD0000}"/>
    <cellStyle name="Normal 5 4 6 3 7" xfId="48517" xr:uid="{00000000-0005-0000-0000-000080BD0000}"/>
    <cellStyle name="Normal 5 4 6 3 8" xfId="48518" xr:uid="{00000000-0005-0000-0000-000081BD0000}"/>
    <cellStyle name="Normal 5 4 6 4" xfId="48519" xr:uid="{00000000-0005-0000-0000-000082BD0000}"/>
    <cellStyle name="Normal 5 4 6 4 2" xfId="48520" xr:uid="{00000000-0005-0000-0000-000083BD0000}"/>
    <cellStyle name="Normal 5 4 6 4 3" xfId="48521" xr:uid="{00000000-0005-0000-0000-000084BD0000}"/>
    <cellStyle name="Normal 5 4 6 4 4" xfId="48522" xr:uid="{00000000-0005-0000-0000-000085BD0000}"/>
    <cellStyle name="Normal 5 4 6 4 5" xfId="48523" xr:uid="{00000000-0005-0000-0000-000086BD0000}"/>
    <cellStyle name="Normal 5 4 6 4 6" xfId="48524" xr:uid="{00000000-0005-0000-0000-000087BD0000}"/>
    <cellStyle name="Normal 5 4 6 4 7" xfId="48525" xr:uid="{00000000-0005-0000-0000-000088BD0000}"/>
    <cellStyle name="Normal 5 4 6 4 8" xfId="48526" xr:uid="{00000000-0005-0000-0000-000089BD0000}"/>
    <cellStyle name="Normal 5 4 6 5" xfId="48527" xr:uid="{00000000-0005-0000-0000-00008ABD0000}"/>
    <cellStyle name="Normal 5 4 6 5 2" xfId="48528" xr:uid="{00000000-0005-0000-0000-00008BBD0000}"/>
    <cellStyle name="Normal 5 4 6 5 3" xfId="48529" xr:uid="{00000000-0005-0000-0000-00008CBD0000}"/>
    <cellStyle name="Normal 5 4 6 5 4" xfId="48530" xr:uid="{00000000-0005-0000-0000-00008DBD0000}"/>
    <cellStyle name="Normal 5 4 6 5 5" xfId="48531" xr:uid="{00000000-0005-0000-0000-00008EBD0000}"/>
    <cellStyle name="Normal 5 4 6 5 6" xfId="48532" xr:uid="{00000000-0005-0000-0000-00008FBD0000}"/>
    <cellStyle name="Normal 5 4 6 5 7" xfId="48533" xr:uid="{00000000-0005-0000-0000-000090BD0000}"/>
    <cellStyle name="Normal 5 4 6 5 8" xfId="48534" xr:uid="{00000000-0005-0000-0000-000091BD0000}"/>
    <cellStyle name="Normal 5 4 6 6" xfId="48535" xr:uid="{00000000-0005-0000-0000-000092BD0000}"/>
    <cellStyle name="Normal 5 4 6 7" xfId="48536" xr:uid="{00000000-0005-0000-0000-000093BD0000}"/>
    <cellStyle name="Normal 5 4 6 8" xfId="48537" xr:uid="{00000000-0005-0000-0000-000094BD0000}"/>
    <cellStyle name="Normal 5 4 6 9" xfId="48538" xr:uid="{00000000-0005-0000-0000-000095BD0000}"/>
    <cellStyle name="Normal 5 4 7" xfId="48539" xr:uid="{00000000-0005-0000-0000-000096BD0000}"/>
    <cellStyle name="Normal 5 4 7 10" xfId="48540" xr:uid="{00000000-0005-0000-0000-000097BD0000}"/>
    <cellStyle name="Normal 5 4 7 11" xfId="48541" xr:uid="{00000000-0005-0000-0000-000098BD0000}"/>
    <cellStyle name="Normal 5 4 7 12" xfId="48542" xr:uid="{00000000-0005-0000-0000-000099BD0000}"/>
    <cellStyle name="Normal 5 4 7 2" xfId="48543" xr:uid="{00000000-0005-0000-0000-00009ABD0000}"/>
    <cellStyle name="Normal 5 4 7 2 2" xfId="48544" xr:uid="{00000000-0005-0000-0000-00009BBD0000}"/>
    <cellStyle name="Normal 5 4 7 2 3" xfId="48545" xr:uid="{00000000-0005-0000-0000-00009CBD0000}"/>
    <cellStyle name="Normal 5 4 7 2 4" xfId="48546" xr:uid="{00000000-0005-0000-0000-00009DBD0000}"/>
    <cellStyle name="Normal 5 4 7 2 5" xfId="48547" xr:uid="{00000000-0005-0000-0000-00009EBD0000}"/>
    <cellStyle name="Normal 5 4 7 2 6" xfId="48548" xr:uid="{00000000-0005-0000-0000-00009FBD0000}"/>
    <cellStyle name="Normal 5 4 7 2 7" xfId="48549" xr:uid="{00000000-0005-0000-0000-0000A0BD0000}"/>
    <cellStyle name="Normal 5 4 7 2 8" xfId="48550" xr:uid="{00000000-0005-0000-0000-0000A1BD0000}"/>
    <cellStyle name="Normal 5 4 7 3" xfId="48551" xr:uid="{00000000-0005-0000-0000-0000A2BD0000}"/>
    <cellStyle name="Normal 5 4 7 3 2" xfId="48552" xr:uid="{00000000-0005-0000-0000-0000A3BD0000}"/>
    <cellStyle name="Normal 5 4 7 3 3" xfId="48553" xr:uid="{00000000-0005-0000-0000-0000A4BD0000}"/>
    <cellStyle name="Normal 5 4 7 3 4" xfId="48554" xr:uid="{00000000-0005-0000-0000-0000A5BD0000}"/>
    <cellStyle name="Normal 5 4 7 3 5" xfId="48555" xr:uid="{00000000-0005-0000-0000-0000A6BD0000}"/>
    <cellStyle name="Normal 5 4 7 3 6" xfId="48556" xr:uid="{00000000-0005-0000-0000-0000A7BD0000}"/>
    <cellStyle name="Normal 5 4 7 3 7" xfId="48557" xr:uid="{00000000-0005-0000-0000-0000A8BD0000}"/>
    <cellStyle name="Normal 5 4 7 3 8" xfId="48558" xr:uid="{00000000-0005-0000-0000-0000A9BD0000}"/>
    <cellStyle name="Normal 5 4 7 4" xfId="48559" xr:uid="{00000000-0005-0000-0000-0000AABD0000}"/>
    <cellStyle name="Normal 5 4 7 4 2" xfId="48560" xr:uid="{00000000-0005-0000-0000-0000ABBD0000}"/>
    <cellStyle name="Normal 5 4 7 4 3" xfId="48561" xr:uid="{00000000-0005-0000-0000-0000ACBD0000}"/>
    <cellStyle name="Normal 5 4 7 4 4" xfId="48562" xr:uid="{00000000-0005-0000-0000-0000ADBD0000}"/>
    <cellStyle name="Normal 5 4 7 4 5" xfId="48563" xr:uid="{00000000-0005-0000-0000-0000AEBD0000}"/>
    <cellStyle name="Normal 5 4 7 4 6" xfId="48564" xr:uid="{00000000-0005-0000-0000-0000AFBD0000}"/>
    <cellStyle name="Normal 5 4 7 4 7" xfId="48565" xr:uid="{00000000-0005-0000-0000-0000B0BD0000}"/>
    <cellStyle name="Normal 5 4 7 4 8" xfId="48566" xr:uid="{00000000-0005-0000-0000-0000B1BD0000}"/>
    <cellStyle name="Normal 5 4 7 5" xfId="48567" xr:uid="{00000000-0005-0000-0000-0000B2BD0000}"/>
    <cellStyle name="Normal 5 4 7 5 2" xfId="48568" xr:uid="{00000000-0005-0000-0000-0000B3BD0000}"/>
    <cellStyle name="Normal 5 4 7 5 3" xfId="48569" xr:uid="{00000000-0005-0000-0000-0000B4BD0000}"/>
    <cellStyle name="Normal 5 4 7 5 4" xfId="48570" xr:uid="{00000000-0005-0000-0000-0000B5BD0000}"/>
    <cellStyle name="Normal 5 4 7 5 5" xfId="48571" xr:uid="{00000000-0005-0000-0000-0000B6BD0000}"/>
    <cellStyle name="Normal 5 4 7 5 6" xfId="48572" xr:uid="{00000000-0005-0000-0000-0000B7BD0000}"/>
    <cellStyle name="Normal 5 4 7 5 7" xfId="48573" xr:uid="{00000000-0005-0000-0000-0000B8BD0000}"/>
    <cellStyle name="Normal 5 4 7 5 8" xfId="48574" xr:uid="{00000000-0005-0000-0000-0000B9BD0000}"/>
    <cellStyle name="Normal 5 4 7 6" xfId="48575" xr:uid="{00000000-0005-0000-0000-0000BABD0000}"/>
    <cellStyle name="Normal 5 4 7 7" xfId="48576" xr:uid="{00000000-0005-0000-0000-0000BBBD0000}"/>
    <cellStyle name="Normal 5 4 7 8" xfId="48577" xr:uid="{00000000-0005-0000-0000-0000BCBD0000}"/>
    <cellStyle name="Normal 5 4 7 9" xfId="48578" xr:uid="{00000000-0005-0000-0000-0000BDBD0000}"/>
    <cellStyle name="Normal 5 4 8" xfId="48579" xr:uid="{00000000-0005-0000-0000-0000BEBD0000}"/>
    <cellStyle name="Normal 5 4 8 10" xfId="48580" xr:uid="{00000000-0005-0000-0000-0000BFBD0000}"/>
    <cellStyle name="Normal 5 4 8 11" xfId="48581" xr:uid="{00000000-0005-0000-0000-0000C0BD0000}"/>
    <cellStyle name="Normal 5 4 8 12" xfId="48582" xr:uid="{00000000-0005-0000-0000-0000C1BD0000}"/>
    <cellStyle name="Normal 5 4 8 2" xfId="48583" xr:uid="{00000000-0005-0000-0000-0000C2BD0000}"/>
    <cellStyle name="Normal 5 4 8 2 2" xfId="48584" xr:uid="{00000000-0005-0000-0000-0000C3BD0000}"/>
    <cellStyle name="Normal 5 4 8 2 3" xfId="48585" xr:uid="{00000000-0005-0000-0000-0000C4BD0000}"/>
    <cellStyle name="Normal 5 4 8 2 4" xfId="48586" xr:uid="{00000000-0005-0000-0000-0000C5BD0000}"/>
    <cellStyle name="Normal 5 4 8 2 5" xfId="48587" xr:uid="{00000000-0005-0000-0000-0000C6BD0000}"/>
    <cellStyle name="Normal 5 4 8 2 6" xfId="48588" xr:uid="{00000000-0005-0000-0000-0000C7BD0000}"/>
    <cellStyle name="Normal 5 4 8 2 7" xfId="48589" xr:uid="{00000000-0005-0000-0000-0000C8BD0000}"/>
    <cellStyle name="Normal 5 4 8 2 8" xfId="48590" xr:uid="{00000000-0005-0000-0000-0000C9BD0000}"/>
    <cellStyle name="Normal 5 4 8 3" xfId="48591" xr:uid="{00000000-0005-0000-0000-0000CABD0000}"/>
    <cellStyle name="Normal 5 4 8 3 2" xfId="48592" xr:uid="{00000000-0005-0000-0000-0000CBBD0000}"/>
    <cellStyle name="Normal 5 4 8 3 3" xfId="48593" xr:uid="{00000000-0005-0000-0000-0000CCBD0000}"/>
    <cellStyle name="Normal 5 4 8 3 4" xfId="48594" xr:uid="{00000000-0005-0000-0000-0000CDBD0000}"/>
    <cellStyle name="Normal 5 4 8 3 5" xfId="48595" xr:uid="{00000000-0005-0000-0000-0000CEBD0000}"/>
    <cellStyle name="Normal 5 4 8 3 6" xfId="48596" xr:uid="{00000000-0005-0000-0000-0000CFBD0000}"/>
    <cellStyle name="Normal 5 4 8 3 7" xfId="48597" xr:uid="{00000000-0005-0000-0000-0000D0BD0000}"/>
    <cellStyle name="Normal 5 4 8 3 8" xfId="48598" xr:uid="{00000000-0005-0000-0000-0000D1BD0000}"/>
    <cellStyle name="Normal 5 4 8 4" xfId="48599" xr:uid="{00000000-0005-0000-0000-0000D2BD0000}"/>
    <cellStyle name="Normal 5 4 8 4 2" xfId="48600" xr:uid="{00000000-0005-0000-0000-0000D3BD0000}"/>
    <cellStyle name="Normal 5 4 8 4 3" xfId="48601" xr:uid="{00000000-0005-0000-0000-0000D4BD0000}"/>
    <cellStyle name="Normal 5 4 8 4 4" xfId="48602" xr:uid="{00000000-0005-0000-0000-0000D5BD0000}"/>
    <cellStyle name="Normal 5 4 8 4 5" xfId="48603" xr:uid="{00000000-0005-0000-0000-0000D6BD0000}"/>
    <cellStyle name="Normal 5 4 8 4 6" xfId="48604" xr:uid="{00000000-0005-0000-0000-0000D7BD0000}"/>
    <cellStyle name="Normal 5 4 8 4 7" xfId="48605" xr:uid="{00000000-0005-0000-0000-0000D8BD0000}"/>
    <cellStyle name="Normal 5 4 8 4 8" xfId="48606" xr:uid="{00000000-0005-0000-0000-0000D9BD0000}"/>
    <cellStyle name="Normal 5 4 8 5" xfId="48607" xr:uid="{00000000-0005-0000-0000-0000DABD0000}"/>
    <cellStyle name="Normal 5 4 8 5 2" xfId="48608" xr:uid="{00000000-0005-0000-0000-0000DBBD0000}"/>
    <cellStyle name="Normal 5 4 8 5 3" xfId="48609" xr:uid="{00000000-0005-0000-0000-0000DCBD0000}"/>
    <cellStyle name="Normal 5 4 8 5 4" xfId="48610" xr:uid="{00000000-0005-0000-0000-0000DDBD0000}"/>
    <cellStyle name="Normal 5 4 8 5 5" xfId="48611" xr:uid="{00000000-0005-0000-0000-0000DEBD0000}"/>
    <cellStyle name="Normal 5 4 8 5 6" xfId="48612" xr:uid="{00000000-0005-0000-0000-0000DFBD0000}"/>
    <cellStyle name="Normal 5 4 8 5 7" xfId="48613" xr:uid="{00000000-0005-0000-0000-0000E0BD0000}"/>
    <cellStyle name="Normal 5 4 8 5 8" xfId="48614" xr:uid="{00000000-0005-0000-0000-0000E1BD0000}"/>
    <cellStyle name="Normal 5 4 8 6" xfId="48615" xr:uid="{00000000-0005-0000-0000-0000E2BD0000}"/>
    <cellStyle name="Normal 5 4 8 7" xfId="48616" xr:uid="{00000000-0005-0000-0000-0000E3BD0000}"/>
    <cellStyle name="Normal 5 4 8 8" xfId="48617" xr:uid="{00000000-0005-0000-0000-0000E4BD0000}"/>
    <cellStyle name="Normal 5 4 8 9" xfId="48618" xr:uid="{00000000-0005-0000-0000-0000E5BD0000}"/>
    <cellStyle name="Normal 5 4 9" xfId="48619" xr:uid="{00000000-0005-0000-0000-0000E6BD0000}"/>
    <cellStyle name="Normal 5 4 9 10" xfId="48620" xr:uid="{00000000-0005-0000-0000-0000E7BD0000}"/>
    <cellStyle name="Normal 5 4 9 11" xfId="48621" xr:uid="{00000000-0005-0000-0000-0000E8BD0000}"/>
    <cellStyle name="Normal 5 4 9 12" xfId="48622" xr:uid="{00000000-0005-0000-0000-0000E9BD0000}"/>
    <cellStyle name="Normal 5 4 9 2" xfId="48623" xr:uid="{00000000-0005-0000-0000-0000EABD0000}"/>
    <cellStyle name="Normal 5 4 9 2 2" xfId="48624" xr:uid="{00000000-0005-0000-0000-0000EBBD0000}"/>
    <cellStyle name="Normal 5 4 9 2 3" xfId="48625" xr:uid="{00000000-0005-0000-0000-0000ECBD0000}"/>
    <cellStyle name="Normal 5 4 9 2 4" xfId="48626" xr:uid="{00000000-0005-0000-0000-0000EDBD0000}"/>
    <cellStyle name="Normal 5 4 9 2 5" xfId="48627" xr:uid="{00000000-0005-0000-0000-0000EEBD0000}"/>
    <cellStyle name="Normal 5 4 9 2 6" xfId="48628" xr:uid="{00000000-0005-0000-0000-0000EFBD0000}"/>
    <cellStyle name="Normal 5 4 9 2 7" xfId="48629" xr:uid="{00000000-0005-0000-0000-0000F0BD0000}"/>
    <cellStyle name="Normal 5 4 9 2 8" xfId="48630" xr:uid="{00000000-0005-0000-0000-0000F1BD0000}"/>
    <cellStyle name="Normal 5 4 9 3" xfId="48631" xr:uid="{00000000-0005-0000-0000-0000F2BD0000}"/>
    <cellStyle name="Normal 5 4 9 3 2" xfId="48632" xr:uid="{00000000-0005-0000-0000-0000F3BD0000}"/>
    <cellStyle name="Normal 5 4 9 3 3" xfId="48633" xr:uid="{00000000-0005-0000-0000-0000F4BD0000}"/>
    <cellStyle name="Normal 5 4 9 3 4" xfId="48634" xr:uid="{00000000-0005-0000-0000-0000F5BD0000}"/>
    <cellStyle name="Normal 5 4 9 3 5" xfId="48635" xr:uid="{00000000-0005-0000-0000-0000F6BD0000}"/>
    <cellStyle name="Normal 5 4 9 3 6" xfId="48636" xr:uid="{00000000-0005-0000-0000-0000F7BD0000}"/>
    <cellStyle name="Normal 5 4 9 3 7" xfId="48637" xr:uid="{00000000-0005-0000-0000-0000F8BD0000}"/>
    <cellStyle name="Normal 5 4 9 3 8" xfId="48638" xr:uid="{00000000-0005-0000-0000-0000F9BD0000}"/>
    <cellStyle name="Normal 5 4 9 4" xfId="48639" xr:uid="{00000000-0005-0000-0000-0000FABD0000}"/>
    <cellStyle name="Normal 5 4 9 4 2" xfId="48640" xr:uid="{00000000-0005-0000-0000-0000FBBD0000}"/>
    <cellStyle name="Normal 5 4 9 4 3" xfId="48641" xr:uid="{00000000-0005-0000-0000-0000FCBD0000}"/>
    <cellStyle name="Normal 5 4 9 4 4" xfId="48642" xr:uid="{00000000-0005-0000-0000-0000FDBD0000}"/>
    <cellStyle name="Normal 5 4 9 4 5" xfId="48643" xr:uid="{00000000-0005-0000-0000-0000FEBD0000}"/>
    <cellStyle name="Normal 5 4 9 4 6" xfId="48644" xr:uid="{00000000-0005-0000-0000-0000FFBD0000}"/>
    <cellStyle name="Normal 5 4 9 4 7" xfId="48645" xr:uid="{00000000-0005-0000-0000-000000BE0000}"/>
    <cellStyle name="Normal 5 4 9 4 8" xfId="48646" xr:uid="{00000000-0005-0000-0000-000001BE0000}"/>
    <cellStyle name="Normal 5 4 9 5" xfId="48647" xr:uid="{00000000-0005-0000-0000-000002BE0000}"/>
    <cellStyle name="Normal 5 4 9 5 2" xfId="48648" xr:uid="{00000000-0005-0000-0000-000003BE0000}"/>
    <cellStyle name="Normal 5 4 9 5 3" xfId="48649" xr:uid="{00000000-0005-0000-0000-000004BE0000}"/>
    <cellStyle name="Normal 5 4 9 5 4" xfId="48650" xr:uid="{00000000-0005-0000-0000-000005BE0000}"/>
    <cellStyle name="Normal 5 4 9 5 5" xfId="48651" xr:uid="{00000000-0005-0000-0000-000006BE0000}"/>
    <cellStyle name="Normal 5 4 9 5 6" xfId="48652" xr:uid="{00000000-0005-0000-0000-000007BE0000}"/>
    <cellStyle name="Normal 5 4 9 5 7" xfId="48653" xr:uid="{00000000-0005-0000-0000-000008BE0000}"/>
    <cellStyle name="Normal 5 4 9 5 8" xfId="48654" xr:uid="{00000000-0005-0000-0000-000009BE0000}"/>
    <cellStyle name="Normal 5 4 9 6" xfId="48655" xr:uid="{00000000-0005-0000-0000-00000ABE0000}"/>
    <cellStyle name="Normal 5 4 9 7" xfId="48656" xr:uid="{00000000-0005-0000-0000-00000BBE0000}"/>
    <cellStyle name="Normal 5 4 9 8" xfId="48657" xr:uid="{00000000-0005-0000-0000-00000CBE0000}"/>
    <cellStyle name="Normal 5 4 9 9" xfId="48658" xr:uid="{00000000-0005-0000-0000-00000DBE0000}"/>
    <cellStyle name="Normal 5 40" xfId="48659" xr:uid="{00000000-0005-0000-0000-00000EBE0000}"/>
    <cellStyle name="Normal 5 40 10" xfId="48660" xr:uid="{00000000-0005-0000-0000-00000FBE0000}"/>
    <cellStyle name="Normal 5 40 11" xfId="48661" xr:uid="{00000000-0005-0000-0000-000010BE0000}"/>
    <cellStyle name="Normal 5 40 12" xfId="48662" xr:uid="{00000000-0005-0000-0000-000011BE0000}"/>
    <cellStyle name="Normal 5 40 2" xfId="48663" xr:uid="{00000000-0005-0000-0000-000012BE0000}"/>
    <cellStyle name="Normal 5 40 2 2" xfId="48664" xr:uid="{00000000-0005-0000-0000-000013BE0000}"/>
    <cellStyle name="Normal 5 40 2 3" xfId="48665" xr:uid="{00000000-0005-0000-0000-000014BE0000}"/>
    <cellStyle name="Normal 5 40 2 4" xfId="48666" xr:uid="{00000000-0005-0000-0000-000015BE0000}"/>
    <cellStyle name="Normal 5 40 2 5" xfId="48667" xr:uid="{00000000-0005-0000-0000-000016BE0000}"/>
    <cellStyle name="Normal 5 40 2 6" xfId="48668" xr:uid="{00000000-0005-0000-0000-000017BE0000}"/>
    <cellStyle name="Normal 5 40 2 7" xfId="48669" xr:uid="{00000000-0005-0000-0000-000018BE0000}"/>
    <cellStyle name="Normal 5 40 2 8" xfId="48670" xr:uid="{00000000-0005-0000-0000-000019BE0000}"/>
    <cellStyle name="Normal 5 40 3" xfId="48671" xr:uid="{00000000-0005-0000-0000-00001ABE0000}"/>
    <cellStyle name="Normal 5 40 3 2" xfId="48672" xr:uid="{00000000-0005-0000-0000-00001BBE0000}"/>
    <cellStyle name="Normal 5 40 3 3" xfId="48673" xr:uid="{00000000-0005-0000-0000-00001CBE0000}"/>
    <cellStyle name="Normal 5 40 3 4" xfId="48674" xr:uid="{00000000-0005-0000-0000-00001DBE0000}"/>
    <cellStyle name="Normal 5 40 3 5" xfId="48675" xr:uid="{00000000-0005-0000-0000-00001EBE0000}"/>
    <cellStyle name="Normal 5 40 3 6" xfId="48676" xr:uid="{00000000-0005-0000-0000-00001FBE0000}"/>
    <cellStyle name="Normal 5 40 3 7" xfId="48677" xr:uid="{00000000-0005-0000-0000-000020BE0000}"/>
    <cellStyle name="Normal 5 40 3 8" xfId="48678" xr:uid="{00000000-0005-0000-0000-000021BE0000}"/>
    <cellStyle name="Normal 5 40 4" xfId="48679" xr:uid="{00000000-0005-0000-0000-000022BE0000}"/>
    <cellStyle name="Normal 5 40 4 2" xfId="48680" xr:uid="{00000000-0005-0000-0000-000023BE0000}"/>
    <cellStyle name="Normal 5 40 4 3" xfId="48681" xr:uid="{00000000-0005-0000-0000-000024BE0000}"/>
    <cellStyle name="Normal 5 40 4 4" xfId="48682" xr:uid="{00000000-0005-0000-0000-000025BE0000}"/>
    <cellStyle name="Normal 5 40 4 5" xfId="48683" xr:uid="{00000000-0005-0000-0000-000026BE0000}"/>
    <cellStyle name="Normal 5 40 4 6" xfId="48684" xr:uid="{00000000-0005-0000-0000-000027BE0000}"/>
    <cellStyle name="Normal 5 40 4 7" xfId="48685" xr:uid="{00000000-0005-0000-0000-000028BE0000}"/>
    <cellStyle name="Normal 5 40 4 8" xfId="48686" xr:uid="{00000000-0005-0000-0000-000029BE0000}"/>
    <cellStyle name="Normal 5 40 5" xfId="48687" xr:uid="{00000000-0005-0000-0000-00002ABE0000}"/>
    <cellStyle name="Normal 5 40 5 2" xfId="48688" xr:uid="{00000000-0005-0000-0000-00002BBE0000}"/>
    <cellStyle name="Normal 5 40 5 3" xfId="48689" xr:uid="{00000000-0005-0000-0000-00002CBE0000}"/>
    <cellStyle name="Normal 5 40 5 4" xfId="48690" xr:uid="{00000000-0005-0000-0000-00002DBE0000}"/>
    <cellStyle name="Normal 5 40 5 5" xfId="48691" xr:uid="{00000000-0005-0000-0000-00002EBE0000}"/>
    <cellStyle name="Normal 5 40 5 6" xfId="48692" xr:uid="{00000000-0005-0000-0000-00002FBE0000}"/>
    <cellStyle name="Normal 5 40 5 7" xfId="48693" xr:uid="{00000000-0005-0000-0000-000030BE0000}"/>
    <cellStyle name="Normal 5 40 5 8" xfId="48694" xr:uid="{00000000-0005-0000-0000-000031BE0000}"/>
    <cellStyle name="Normal 5 40 6" xfId="48695" xr:uid="{00000000-0005-0000-0000-000032BE0000}"/>
    <cellStyle name="Normal 5 40 7" xfId="48696" xr:uid="{00000000-0005-0000-0000-000033BE0000}"/>
    <cellStyle name="Normal 5 40 8" xfId="48697" xr:uid="{00000000-0005-0000-0000-000034BE0000}"/>
    <cellStyle name="Normal 5 40 9" xfId="48698" xr:uid="{00000000-0005-0000-0000-000035BE0000}"/>
    <cellStyle name="Normal 5 41" xfId="48699" xr:uid="{00000000-0005-0000-0000-000036BE0000}"/>
    <cellStyle name="Normal 5 41 10" xfId="48700" xr:uid="{00000000-0005-0000-0000-000037BE0000}"/>
    <cellStyle name="Normal 5 41 11" xfId="48701" xr:uid="{00000000-0005-0000-0000-000038BE0000}"/>
    <cellStyle name="Normal 5 41 12" xfId="48702" xr:uid="{00000000-0005-0000-0000-000039BE0000}"/>
    <cellStyle name="Normal 5 41 2" xfId="48703" xr:uid="{00000000-0005-0000-0000-00003ABE0000}"/>
    <cellStyle name="Normal 5 41 2 2" xfId="48704" xr:uid="{00000000-0005-0000-0000-00003BBE0000}"/>
    <cellStyle name="Normal 5 41 2 3" xfId="48705" xr:uid="{00000000-0005-0000-0000-00003CBE0000}"/>
    <cellStyle name="Normal 5 41 2 4" xfId="48706" xr:uid="{00000000-0005-0000-0000-00003DBE0000}"/>
    <cellStyle name="Normal 5 41 2 5" xfId="48707" xr:uid="{00000000-0005-0000-0000-00003EBE0000}"/>
    <cellStyle name="Normal 5 41 2 6" xfId="48708" xr:uid="{00000000-0005-0000-0000-00003FBE0000}"/>
    <cellStyle name="Normal 5 41 2 7" xfId="48709" xr:uid="{00000000-0005-0000-0000-000040BE0000}"/>
    <cellStyle name="Normal 5 41 2 8" xfId="48710" xr:uid="{00000000-0005-0000-0000-000041BE0000}"/>
    <cellStyle name="Normal 5 41 3" xfId="48711" xr:uid="{00000000-0005-0000-0000-000042BE0000}"/>
    <cellStyle name="Normal 5 41 3 2" xfId="48712" xr:uid="{00000000-0005-0000-0000-000043BE0000}"/>
    <cellStyle name="Normal 5 41 3 3" xfId="48713" xr:uid="{00000000-0005-0000-0000-000044BE0000}"/>
    <cellStyle name="Normal 5 41 3 4" xfId="48714" xr:uid="{00000000-0005-0000-0000-000045BE0000}"/>
    <cellStyle name="Normal 5 41 3 5" xfId="48715" xr:uid="{00000000-0005-0000-0000-000046BE0000}"/>
    <cellStyle name="Normal 5 41 3 6" xfId="48716" xr:uid="{00000000-0005-0000-0000-000047BE0000}"/>
    <cellStyle name="Normal 5 41 3 7" xfId="48717" xr:uid="{00000000-0005-0000-0000-000048BE0000}"/>
    <cellStyle name="Normal 5 41 3 8" xfId="48718" xr:uid="{00000000-0005-0000-0000-000049BE0000}"/>
    <cellStyle name="Normal 5 41 4" xfId="48719" xr:uid="{00000000-0005-0000-0000-00004ABE0000}"/>
    <cellStyle name="Normal 5 41 4 2" xfId="48720" xr:uid="{00000000-0005-0000-0000-00004BBE0000}"/>
    <cellStyle name="Normal 5 41 4 3" xfId="48721" xr:uid="{00000000-0005-0000-0000-00004CBE0000}"/>
    <cellStyle name="Normal 5 41 4 4" xfId="48722" xr:uid="{00000000-0005-0000-0000-00004DBE0000}"/>
    <cellStyle name="Normal 5 41 4 5" xfId="48723" xr:uid="{00000000-0005-0000-0000-00004EBE0000}"/>
    <cellStyle name="Normal 5 41 4 6" xfId="48724" xr:uid="{00000000-0005-0000-0000-00004FBE0000}"/>
    <cellStyle name="Normal 5 41 4 7" xfId="48725" xr:uid="{00000000-0005-0000-0000-000050BE0000}"/>
    <cellStyle name="Normal 5 41 4 8" xfId="48726" xr:uid="{00000000-0005-0000-0000-000051BE0000}"/>
    <cellStyle name="Normal 5 41 5" xfId="48727" xr:uid="{00000000-0005-0000-0000-000052BE0000}"/>
    <cellStyle name="Normal 5 41 5 2" xfId="48728" xr:uid="{00000000-0005-0000-0000-000053BE0000}"/>
    <cellStyle name="Normal 5 41 5 3" xfId="48729" xr:uid="{00000000-0005-0000-0000-000054BE0000}"/>
    <cellStyle name="Normal 5 41 5 4" xfId="48730" xr:uid="{00000000-0005-0000-0000-000055BE0000}"/>
    <cellStyle name="Normal 5 41 5 5" xfId="48731" xr:uid="{00000000-0005-0000-0000-000056BE0000}"/>
    <cellStyle name="Normal 5 41 5 6" xfId="48732" xr:uid="{00000000-0005-0000-0000-000057BE0000}"/>
    <cellStyle name="Normal 5 41 5 7" xfId="48733" xr:uid="{00000000-0005-0000-0000-000058BE0000}"/>
    <cellStyle name="Normal 5 41 5 8" xfId="48734" xr:uid="{00000000-0005-0000-0000-000059BE0000}"/>
    <cellStyle name="Normal 5 41 6" xfId="48735" xr:uid="{00000000-0005-0000-0000-00005ABE0000}"/>
    <cellStyle name="Normal 5 41 7" xfId="48736" xr:uid="{00000000-0005-0000-0000-00005BBE0000}"/>
    <cellStyle name="Normal 5 41 8" xfId="48737" xr:uid="{00000000-0005-0000-0000-00005CBE0000}"/>
    <cellStyle name="Normal 5 41 9" xfId="48738" xr:uid="{00000000-0005-0000-0000-00005DBE0000}"/>
    <cellStyle name="Normal 5 42" xfId="48739" xr:uid="{00000000-0005-0000-0000-00005EBE0000}"/>
    <cellStyle name="Normal 5 42 10" xfId="48740" xr:uid="{00000000-0005-0000-0000-00005FBE0000}"/>
    <cellStyle name="Normal 5 42 11" xfId="48741" xr:uid="{00000000-0005-0000-0000-000060BE0000}"/>
    <cellStyle name="Normal 5 42 12" xfId="48742" xr:uid="{00000000-0005-0000-0000-000061BE0000}"/>
    <cellStyle name="Normal 5 42 2" xfId="48743" xr:uid="{00000000-0005-0000-0000-000062BE0000}"/>
    <cellStyle name="Normal 5 42 2 2" xfId="48744" xr:uid="{00000000-0005-0000-0000-000063BE0000}"/>
    <cellStyle name="Normal 5 42 2 3" xfId="48745" xr:uid="{00000000-0005-0000-0000-000064BE0000}"/>
    <cellStyle name="Normal 5 42 2 4" xfId="48746" xr:uid="{00000000-0005-0000-0000-000065BE0000}"/>
    <cellStyle name="Normal 5 42 2 5" xfId="48747" xr:uid="{00000000-0005-0000-0000-000066BE0000}"/>
    <cellStyle name="Normal 5 42 2 6" xfId="48748" xr:uid="{00000000-0005-0000-0000-000067BE0000}"/>
    <cellStyle name="Normal 5 42 2 7" xfId="48749" xr:uid="{00000000-0005-0000-0000-000068BE0000}"/>
    <cellStyle name="Normal 5 42 2 8" xfId="48750" xr:uid="{00000000-0005-0000-0000-000069BE0000}"/>
    <cellStyle name="Normal 5 42 3" xfId="48751" xr:uid="{00000000-0005-0000-0000-00006ABE0000}"/>
    <cellStyle name="Normal 5 42 3 2" xfId="48752" xr:uid="{00000000-0005-0000-0000-00006BBE0000}"/>
    <cellStyle name="Normal 5 42 3 3" xfId="48753" xr:uid="{00000000-0005-0000-0000-00006CBE0000}"/>
    <cellStyle name="Normal 5 42 3 4" xfId="48754" xr:uid="{00000000-0005-0000-0000-00006DBE0000}"/>
    <cellStyle name="Normal 5 42 3 5" xfId="48755" xr:uid="{00000000-0005-0000-0000-00006EBE0000}"/>
    <cellStyle name="Normal 5 42 3 6" xfId="48756" xr:uid="{00000000-0005-0000-0000-00006FBE0000}"/>
    <cellStyle name="Normal 5 42 3 7" xfId="48757" xr:uid="{00000000-0005-0000-0000-000070BE0000}"/>
    <cellStyle name="Normal 5 42 3 8" xfId="48758" xr:uid="{00000000-0005-0000-0000-000071BE0000}"/>
    <cellStyle name="Normal 5 42 4" xfId="48759" xr:uid="{00000000-0005-0000-0000-000072BE0000}"/>
    <cellStyle name="Normal 5 42 4 2" xfId="48760" xr:uid="{00000000-0005-0000-0000-000073BE0000}"/>
    <cellStyle name="Normal 5 42 4 3" xfId="48761" xr:uid="{00000000-0005-0000-0000-000074BE0000}"/>
    <cellStyle name="Normal 5 42 4 4" xfId="48762" xr:uid="{00000000-0005-0000-0000-000075BE0000}"/>
    <cellStyle name="Normal 5 42 4 5" xfId="48763" xr:uid="{00000000-0005-0000-0000-000076BE0000}"/>
    <cellStyle name="Normal 5 42 4 6" xfId="48764" xr:uid="{00000000-0005-0000-0000-000077BE0000}"/>
    <cellStyle name="Normal 5 42 4 7" xfId="48765" xr:uid="{00000000-0005-0000-0000-000078BE0000}"/>
    <cellStyle name="Normal 5 42 4 8" xfId="48766" xr:uid="{00000000-0005-0000-0000-000079BE0000}"/>
    <cellStyle name="Normal 5 42 5" xfId="48767" xr:uid="{00000000-0005-0000-0000-00007ABE0000}"/>
    <cellStyle name="Normal 5 42 5 2" xfId="48768" xr:uid="{00000000-0005-0000-0000-00007BBE0000}"/>
    <cellStyle name="Normal 5 42 5 3" xfId="48769" xr:uid="{00000000-0005-0000-0000-00007CBE0000}"/>
    <cellStyle name="Normal 5 42 5 4" xfId="48770" xr:uid="{00000000-0005-0000-0000-00007DBE0000}"/>
    <cellStyle name="Normal 5 42 5 5" xfId="48771" xr:uid="{00000000-0005-0000-0000-00007EBE0000}"/>
    <cellStyle name="Normal 5 42 5 6" xfId="48772" xr:uid="{00000000-0005-0000-0000-00007FBE0000}"/>
    <cellStyle name="Normal 5 42 5 7" xfId="48773" xr:uid="{00000000-0005-0000-0000-000080BE0000}"/>
    <cellStyle name="Normal 5 42 5 8" xfId="48774" xr:uid="{00000000-0005-0000-0000-000081BE0000}"/>
    <cellStyle name="Normal 5 42 6" xfId="48775" xr:uid="{00000000-0005-0000-0000-000082BE0000}"/>
    <cellStyle name="Normal 5 42 7" xfId="48776" xr:uid="{00000000-0005-0000-0000-000083BE0000}"/>
    <cellStyle name="Normal 5 42 8" xfId="48777" xr:uid="{00000000-0005-0000-0000-000084BE0000}"/>
    <cellStyle name="Normal 5 42 9" xfId="48778" xr:uid="{00000000-0005-0000-0000-000085BE0000}"/>
    <cellStyle name="Normal 5 43" xfId="48779" xr:uid="{00000000-0005-0000-0000-000086BE0000}"/>
    <cellStyle name="Normal 5 43 10" xfId="48780" xr:uid="{00000000-0005-0000-0000-000087BE0000}"/>
    <cellStyle name="Normal 5 43 11" xfId="48781" xr:uid="{00000000-0005-0000-0000-000088BE0000}"/>
    <cellStyle name="Normal 5 43 12" xfId="48782" xr:uid="{00000000-0005-0000-0000-000089BE0000}"/>
    <cellStyle name="Normal 5 43 2" xfId="48783" xr:uid="{00000000-0005-0000-0000-00008ABE0000}"/>
    <cellStyle name="Normal 5 43 2 2" xfId="48784" xr:uid="{00000000-0005-0000-0000-00008BBE0000}"/>
    <cellStyle name="Normal 5 43 2 3" xfId="48785" xr:uid="{00000000-0005-0000-0000-00008CBE0000}"/>
    <cellStyle name="Normal 5 43 2 4" xfId="48786" xr:uid="{00000000-0005-0000-0000-00008DBE0000}"/>
    <cellStyle name="Normal 5 43 2 5" xfId="48787" xr:uid="{00000000-0005-0000-0000-00008EBE0000}"/>
    <cellStyle name="Normal 5 43 2 6" xfId="48788" xr:uid="{00000000-0005-0000-0000-00008FBE0000}"/>
    <cellStyle name="Normal 5 43 2 7" xfId="48789" xr:uid="{00000000-0005-0000-0000-000090BE0000}"/>
    <cellStyle name="Normal 5 43 2 8" xfId="48790" xr:uid="{00000000-0005-0000-0000-000091BE0000}"/>
    <cellStyle name="Normal 5 43 3" xfId="48791" xr:uid="{00000000-0005-0000-0000-000092BE0000}"/>
    <cellStyle name="Normal 5 43 3 2" xfId="48792" xr:uid="{00000000-0005-0000-0000-000093BE0000}"/>
    <cellStyle name="Normal 5 43 3 3" xfId="48793" xr:uid="{00000000-0005-0000-0000-000094BE0000}"/>
    <cellStyle name="Normal 5 43 3 4" xfId="48794" xr:uid="{00000000-0005-0000-0000-000095BE0000}"/>
    <cellStyle name="Normal 5 43 3 5" xfId="48795" xr:uid="{00000000-0005-0000-0000-000096BE0000}"/>
    <cellStyle name="Normal 5 43 3 6" xfId="48796" xr:uid="{00000000-0005-0000-0000-000097BE0000}"/>
    <cellStyle name="Normal 5 43 3 7" xfId="48797" xr:uid="{00000000-0005-0000-0000-000098BE0000}"/>
    <cellStyle name="Normal 5 43 3 8" xfId="48798" xr:uid="{00000000-0005-0000-0000-000099BE0000}"/>
    <cellStyle name="Normal 5 43 4" xfId="48799" xr:uid="{00000000-0005-0000-0000-00009ABE0000}"/>
    <cellStyle name="Normal 5 43 4 2" xfId="48800" xr:uid="{00000000-0005-0000-0000-00009BBE0000}"/>
    <cellStyle name="Normal 5 43 4 3" xfId="48801" xr:uid="{00000000-0005-0000-0000-00009CBE0000}"/>
    <cellStyle name="Normal 5 43 4 4" xfId="48802" xr:uid="{00000000-0005-0000-0000-00009DBE0000}"/>
    <cellStyle name="Normal 5 43 4 5" xfId="48803" xr:uid="{00000000-0005-0000-0000-00009EBE0000}"/>
    <cellStyle name="Normal 5 43 4 6" xfId="48804" xr:uid="{00000000-0005-0000-0000-00009FBE0000}"/>
    <cellStyle name="Normal 5 43 4 7" xfId="48805" xr:uid="{00000000-0005-0000-0000-0000A0BE0000}"/>
    <cellStyle name="Normal 5 43 4 8" xfId="48806" xr:uid="{00000000-0005-0000-0000-0000A1BE0000}"/>
    <cellStyle name="Normal 5 43 5" xfId="48807" xr:uid="{00000000-0005-0000-0000-0000A2BE0000}"/>
    <cellStyle name="Normal 5 43 5 2" xfId="48808" xr:uid="{00000000-0005-0000-0000-0000A3BE0000}"/>
    <cellStyle name="Normal 5 43 5 3" xfId="48809" xr:uid="{00000000-0005-0000-0000-0000A4BE0000}"/>
    <cellStyle name="Normal 5 43 5 4" xfId="48810" xr:uid="{00000000-0005-0000-0000-0000A5BE0000}"/>
    <cellStyle name="Normal 5 43 5 5" xfId="48811" xr:uid="{00000000-0005-0000-0000-0000A6BE0000}"/>
    <cellStyle name="Normal 5 43 5 6" xfId="48812" xr:uid="{00000000-0005-0000-0000-0000A7BE0000}"/>
    <cellStyle name="Normal 5 43 5 7" xfId="48813" xr:uid="{00000000-0005-0000-0000-0000A8BE0000}"/>
    <cellStyle name="Normal 5 43 5 8" xfId="48814" xr:uid="{00000000-0005-0000-0000-0000A9BE0000}"/>
    <cellStyle name="Normal 5 43 6" xfId="48815" xr:uid="{00000000-0005-0000-0000-0000AABE0000}"/>
    <cellStyle name="Normal 5 43 7" xfId="48816" xr:uid="{00000000-0005-0000-0000-0000ABBE0000}"/>
    <cellStyle name="Normal 5 43 8" xfId="48817" xr:uid="{00000000-0005-0000-0000-0000ACBE0000}"/>
    <cellStyle name="Normal 5 43 9" xfId="48818" xr:uid="{00000000-0005-0000-0000-0000ADBE0000}"/>
    <cellStyle name="Normal 5 44" xfId="48819" xr:uid="{00000000-0005-0000-0000-0000AEBE0000}"/>
    <cellStyle name="Normal 5 44 2" xfId="48820" xr:uid="{00000000-0005-0000-0000-0000AFBE0000}"/>
    <cellStyle name="Normal 5 44 3" xfId="48821" xr:uid="{00000000-0005-0000-0000-0000B0BE0000}"/>
    <cellStyle name="Normal 5 44 4" xfId="48822" xr:uid="{00000000-0005-0000-0000-0000B1BE0000}"/>
    <cellStyle name="Normal 5 44 5" xfId="48823" xr:uid="{00000000-0005-0000-0000-0000B2BE0000}"/>
    <cellStyle name="Normal 5 44 6" xfId="48824" xr:uid="{00000000-0005-0000-0000-0000B3BE0000}"/>
    <cellStyle name="Normal 5 44 7" xfId="48825" xr:uid="{00000000-0005-0000-0000-0000B4BE0000}"/>
    <cellStyle name="Normal 5 44 8" xfId="48826" xr:uid="{00000000-0005-0000-0000-0000B5BE0000}"/>
    <cellStyle name="Normal 5 45" xfId="48827" xr:uid="{00000000-0005-0000-0000-0000B6BE0000}"/>
    <cellStyle name="Normal 5 45 2" xfId="48828" xr:uid="{00000000-0005-0000-0000-0000B7BE0000}"/>
    <cellStyle name="Normal 5 45 3" xfId="48829" xr:uid="{00000000-0005-0000-0000-0000B8BE0000}"/>
    <cellStyle name="Normal 5 45 4" xfId="48830" xr:uid="{00000000-0005-0000-0000-0000B9BE0000}"/>
    <cellStyle name="Normal 5 45 5" xfId="48831" xr:uid="{00000000-0005-0000-0000-0000BABE0000}"/>
    <cellStyle name="Normal 5 45 6" xfId="48832" xr:uid="{00000000-0005-0000-0000-0000BBBE0000}"/>
    <cellStyle name="Normal 5 45 7" xfId="48833" xr:uid="{00000000-0005-0000-0000-0000BCBE0000}"/>
    <cellStyle name="Normal 5 45 8" xfId="48834" xr:uid="{00000000-0005-0000-0000-0000BDBE0000}"/>
    <cellStyle name="Normal 5 46" xfId="48835" xr:uid="{00000000-0005-0000-0000-0000BEBE0000}"/>
    <cellStyle name="Normal 5 46 2" xfId="48836" xr:uid="{00000000-0005-0000-0000-0000BFBE0000}"/>
    <cellStyle name="Normal 5 46 3" xfId="48837" xr:uid="{00000000-0005-0000-0000-0000C0BE0000}"/>
    <cellStyle name="Normal 5 46 4" xfId="48838" xr:uid="{00000000-0005-0000-0000-0000C1BE0000}"/>
    <cellStyle name="Normal 5 46 5" xfId="48839" xr:uid="{00000000-0005-0000-0000-0000C2BE0000}"/>
    <cellStyle name="Normal 5 46 6" xfId="48840" xr:uid="{00000000-0005-0000-0000-0000C3BE0000}"/>
    <cellStyle name="Normal 5 46 7" xfId="48841" xr:uid="{00000000-0005-0000-0000-0000C4BE0000}"/>
    <cellStyle name="Normal 5 46 8" xfId="48842" xr:uid="{00000000-0005-0000-0000-0000C5BE0000}"/>
    <cellStyle name="Normal 5 47" xfId="48843" xr:uid="{00000000-0005-0000-0000-0000C6BE0000}"/>
    <cellStyle name="Normal 5 47 2" xfId="48844" xr:uid="{00000000-0005-0000-0000-0000C7BE0000}"/>
    <cellStyle name="Normal 5 47 3" xfId="48845" xr:uid="{00000000-0005-0000-0000-0000C8BE0000}"/>
    <cellStyle name="Normal 5 47 4" xfId="48846" xr:uid="{00000000-0005-0000-0000-0000C9BE0000}"/>
    <cellStyle name="Normal 5 47 5" xfId="48847" xr:uid="{00000000-0005-0000-0000-0000CABE0000}"/>
    <cellStyle name="Normal 5 47 6" xfId="48848" xr:uid="{00000000-0005-0000-0000-0000CBBE0000}"/>
    <cellStyle name="Normal 5 47 7" xfId="48849" xr:uid="{00000000-0005-0000-0000-0000CCBE0000}"/>
    <cellStyle name="Normal 5 47 8" xfId="48850" xr:uid="{00000000-0005-0000-0000-0000CDBE0000}"/>
    <cellStyle name="Normal 5 48" xfId="48851" xr:uid="{00000000-0005-0000-0000-0000CEBE0000}"/>
    <cellStyle name="Normal 5 49" xfId="48852" xr:uid="{00000000-0005-0000-0000-0000CFBE0000}"/>
    <cellStyle name="Normal 5 5" xfId="48853" xr:uid="{00000000-0005-0000-0000-0000D0BE0000}"/>
    <cellStyle name="Normal 5 5 10" xfId="48854" xr:uid="{00000000-0005-0000-0000-0000D1BE0000}"/>
    <cellStyle name="Normal 5 5 10 10" xfId="48855" xr:uid="{00000000-0005-0000-0000-0000D2BE0000}"/>
    <cellStyle name="Normal 5 5 10 11" xfId="48856" xr:uid="{00000000-0005-0000-0000-0000D3BE0000}"/>
    <cellStyle name="Normal 5 5 10 12" xfId="48857" xr:uid="{00000000-0005-0000-0000-0000D4BE0000}"/>
    <cellStyle name="Normal 5 5 10 2" xfId="48858" xr:uid="{00000000-0005-0000-0000-0000D5BE0000}"/>
    <cellStyle name="Normal 5 5 10 2 2" xfId="48859" xr:uid="{00000000-0005-0000-0000-0000D6BE0000}"/>
    <cellStyle name="Normal 5 5 10 2 3" xfId="48860" xr:uid="{00000000-0005-0000-0000-0000D7BE0000}"/>
    <cellStyle name="Normal 5 5 10 2 4" xfId="48861" xr:uid="{00000000-0005-0000-0000-0000D8BE0000}"/>
    <cellStyle name="Normal 5 5 10 2 5" xfId="48862" xr:uid="{00000000-0005-0000-0000-0000D9BE0000}"/>
    <cellStyle name="Normal 5 5 10 2 6" xfId="48863" xr:uid="{00000000-0005-0000-0000-0000DABE0000}"/>
    <cellStyle name="Normal 5 5 10 2 7" xfId="48864" xr:uid="{00000000-0005-0000-0000-0000DBBE0000}"/>
    <cellStyle name="Normal 5 5 10 2 8" xfId="48865" xr:uid="{00000000-0005-0000-0000-0000DCBE0000}"/>
    <cellStyle name="Normal 5 5 10 3" xfId="48866" xr:uid="{00000000-0005-0000-0000-0000DDBE0000}"/>
    <cellStyle name="Normal 5 5 10 3 2" xfId="48867" xr:uid="{00000000-0005-0000-0000-0000DEBE0000}"/>
    <cellStyle name="Normal 5 5 10 3 3" xfId="48868" xr:uid="{00000000-0005-0000-0000-0000DFBE0000}"/>
    <cellStyle name="Normal 5 5 10 3 4" xfId="48869" xr:uid="{00000000-0005-0000-0000-0000E0BE0000}"/>
    <cellStyle name="Normal 5 5 10 3 5" xfId="48870" xr:uid="{00000000-0005-0000-0000-0000E1BE0000}"/>
    <cellStyle name="Normal 5 5 10 3 6" xfId="48871" xr:uid="{00000000-0005-0000-0000-0000E2BE0000}"/>
    <cellStyle name="Normal 5 5 10 3 7" xfId="48872" xr:uid="{00000000-0005-0000-0000-0000E3BE0000}"/>
    <cellStyle name="Normal 5 5 10 3 8" xfId="48873" xr:uid="{00000000-0005-0000-0000-0000E4BE0000}"/>
    <cellStyle name="Normal 5 5 10 4" xfId="48874" xr:uid="{00000000-0005-0000-0000-0000E5BE0000}"/>
    <cellStyle name="Normal 5 5 10 4 2" xfId="48875" xr:uid="{00000000-0005-0000-0000-0000E6BE0000}"/>
    <cellStyle name="Normal 5 5 10 4 3" xfId="48876" xr:uid="{00000000-0005-0000-0000-0000E7BE0000}"/>
    <cellStyle name="Normal 5 5 10 4 4" xfId="48877" xr:uid="{00000000-0005-0000-0000-0000E8BE0000}"/>
    <cellStyle name="Normal 5 5 10 4 5" xfId="48878" xr:uid="{00000000-0005-0000-0000-0000E9BE0000}"/>
    <cellStyle name="Normal 5 5 10 4 6" xfId="48879" xr:uid="{00000000-0005-0000-0000-0000EABE0000}"/>
    <cellStyle name="Normal 5 5 10 4 7" xfId="48880" xr:uid="{00000000-0005-0000-0000-0000EBBE0000}"/>
    <cellStyle name="Normal 5 5 10 4 8" xfId="48881" xr:uid="{00000000-0005-0000-0000-0000ECBE0000}"/>
    <cellStyle name="Normal 5 5 10 5" xfId="48882" xr:uid="{00000000-0005-0000-0000-0000EDBE0000}"/>
    <cellStyle name="Normal 5 5 10 5 2" xfId="48883" xr:uid="{00000000-0005-0000-0000-0000EEBE0000}"/>
    <cellStyle name="Normal 5 5 10 5 3" xfId="48884" xr:uid="{00000000-0005-0000-0000-0000EFBE0000}"/>
    <cellStyle name="Normal 5 5 10 5 4" xfId="48885" xr:uid="{00000000-0005-0000-0000-0000F0BE0000}"/>
    <cellStyle name="Normal 5 5 10 5 5" xfId="48886" xr:uid="{00000000-0005-0000-0000-0000F1BE0000}"/>
    <cellStyle name="Normal 5 5 10 5 6" xfId="48887" xr:uid="{00000000-0005-0000-0000-0000F2BE0000}"/>
    <cellStyle name="Normal 5 5 10 5 7" xfId="48888" xr:uid="{00000000-0005-0000-0000-0000F3BE0000}"/>
    <cellStyle name="Normal 5 5 10 5 8" xfId="48889" xr:uid="{00000000-0005-0000-0000-0000F4BE0000}"/>
    <cellStyle name="Normal 5 5 10 6" xfId="48890" xr:uid="{00000000-0005-0000-0000-0000F5BE0000}"/>
    <cellStyle name="Normal 5 5 10 7" xfId="48891" xr:uid="{00000000-0005-0000-0000-0000F6BE0000}"/>
    <cellStyle name="Normal 5 5 10 8" xfId="48892" xr:uid="{00000000-0005-0000-0000-0000F7BE0000}"/>
    <cellStyle name="Normal 5 5 10 9" xfId="48893" xr:uid="{00000000-0005-0000-0000-0000F8BE0000}"/>
    <cellStyle name="Normal 5 5 11" xfId="48894" xr:uid="{00000000-0005-0000-0000-0000F9BE0000}"/>
    <cellStyle name="Normal 5 5 11 10" xfId="48895" xr:uid="{00000000-0005-0000-0000-0000FABE0000}"/>
    <cellStyle name="Normal 5 5 11 11" xfId="48896" xr:uid="{00000000-0005-0000-0000-0000FBBE0000}"/>
    <cellStyle name="Normal 5 5 11 12" xfId="48897" xr:uid="{00000000-0005-0000-0000-0000FCBE0000}"/>
    <cellStyle name="Normal 5 5 11 2" xfId="48898" xr:uid="{00000000-0005-0000-0000-0000FDBE0000}"/>
    <cellStyle name="Normal 5 5 11 2 2" xfId="48899" xr:uid="{00000000-0005-0000-0000-0000FEBE0000}"/>
    <cellStyle name="Normal 5 5 11 2 3" xfId="48900" xr:uid="{00000000-0005-0000-0000-0000FFBE0000}"/>
    <cellStyle name="Normal 5 5 11 2 4" xfId="48901" xr:uid="{00000000-0005-0000-0000-000000BF0000}"/>
    <cellStyle name="Normal 5 5 11 2 5" xfId="48902" xr:uid="{00000000-0005-0000-0000-000001BF0000}"/>
    <cellStyle name="Normal 5 5 11 2 6" xfId="48903" xr:uid="{00000000-0005-0000-0000-000002BF0000}"/>
    <cellStyle name="Normal 5 5 11 2 7" xfId="48904" xr:uid="{00000000-0005-0000-0000-000003BF0000}"/>
    <cellStyle name="Normal 5 5 11 2 8" xfId="48905" xr:uid="{00000000-0005-0000-0000-000004BF0000}"/>
    <cellStyle name="Normal 5 5 11 3" xfId="48906" xr:uid="{00000000-0005-0000-0000-000005BF0000}"/>
    <cellStyle name="Normal 5 5 11 3 2" xfId="48907" xr:uid="{00000000-0005-0000-0000-000006BF0000}"/>
    <cellStyle name="Normal 5 5 11 3 3" xfId="48908" xr:uid="{00000000-0005-0000-0000-000007BF0000}"/>
    <cellStyle name="Normal 5 5 11 3 4" xfId="48909" xr:uid="{00000000-0005-0000-0000-000008BF0000}"/>
    <cellStyle name="Normal 5 5 11 3 5" xfId="48910" xr:uid="{00000000-0005-0000-0000-000009BF0000}"/>
    <cellStyle name="Normal 5 5 11 3 6" xfId="48911" xr:uid="{00000000-0005-0000-0000-00000ABF0000}"/>
    <cellStyle name="Normal 5 5 11 3 7" xfId="48912" xr:uid="{00000000-0005-0000-0000-00000BBF0000}"/>
    <cellStyle name="Normal 5 5 11 3 8" xfId="48913" xr:uid="{00000000-0005-0000-0000-00000CBF0000}"/>
    <cellStyle name="Normal 5 5 11 4" xfId="48914" xr:uid="{00000000-0005-0000-0000-00000DBF0000}"/>
    <cellStyle name="Normal 5 5 11 4 2" xfId="48915" xr:uid="{00000000-0005-0000-0000-00000EBF0000}"/>
    <cellStyle name="Normal 5 5 11 4 3" xfId="48916" xr:uid="{00000000-0005-0000-0000-00000FBF0000}"/>
    <cellStyle name="Normal 5 5 11 4 4" xfId="48917" xr:uid="{00000000-0005-0000-0000-000010BF0000}"/>
    <cellStyle name="Normal 5 5 11 4 5" xfId="48918" xr:uid="{00000000-0005-0000-0000-000011BF0000}"/>
    <cellStyle name="Normal 5 5 11 4 6" xfId="48919" xr:uid="{00000000-0005-0000-0000-000012BF0000}"/>
    <cellStyle name="Normal 5 5 11 4 7" xfId="48920" xr:uid="{00000000-0005-0000-0000-000013BF0000}"/>
    <cellStyle name="Normal 5 5 11 4 8" xfId="48921" xr:uid="{00000000-0005-0000-0000-000014BF0000}"/>
    <cellStyle name="Normal 5 5 11 5" xfId="48922" xr:uid="{00000000-0005-0000-0000-000015BF0000}"/>
    <cellStyle name="Normal 5 5 11 5 2" xfId="48923" xr:uid="{00000000-0005-0000-0000-000016BF0000}"/>
    <cellStyle name="Normal 5 5 11 5 3" xfId="48924" xr:uid="{00000000-0005-0000-0000-000017BF0000}"/>
    <cellStyle name="Normal 5 5 11 5 4" xfId="48925" xr:uid="{00000000-0005-0000-0000-000018BF0000}"/>
    <cellStyle name="Normal 5 5 11 5 5" xfId="48926" xr:uid="{00000000-0005-0000-0000-000019BF0000}"/>
    <cellStyle name="Normal 5 5 11 5 6" xfId="48927" xr:uid="{00000000-0005-0000-0000-00001ABF0000}"/>
    <cellStyle name="Normal 5 5 11 5 7" xfId="48928" xr:uid="{00000000-0005-0000-0000-00001BBF0000}"/>
    <cellStyle name="Normal 5 5 11 5 8" xfId="48929" xr:uid="{00000000-0005-0000-0000-00001CBF0000}"/>
    <cellStyle name="Normal 5 5 11 6" xfId="48930" xr:uid="{00000000-0005-0000-0000-00001DBF0000}"/>
    <cellStyle name="Normal 5 5 11 7" xfId="48931" xr:uid="{00000000-0005-0000-0000-00001EBF0000}"/>
    <cellStyle name="Normal 5 5 11 8" xfId="48932" xr:uid="{00000000-0005-0000-0000-00001FBF0000}"/>
    <cellStyle name="Normal 5 5 11 9" xfId="48933" xr:uid="{00000000-0005-0000-0000-000020BF0000}"/>
    <cellStyle name="Normal 5 5 12" xfId="48934" xr:uid="{00000000-0005-0000-0000-000021BF0000}"/>
    <cellStyle name="Normal 5 5 12 10" xfId="48935" xr:uid="{00000000-0005-0000-0000-000022BF0000}"/>
    <cellStyle name="Normal 5 5 12 11" xfId="48936" xr:uid="{00000000-0005-0000-0000-000023BF0000}"/>
    <cellStyle name="Normal 5 5 12 12" xfId="48937" xr:uid="{00000000-0005-0000-0000-000024BF0000}"/>
    <cellStyle name="Normal 5 5 12 2" xfId="48938" xr:uid="{00000000-0005-0000-0000-000025BF0000}"/>
    <cellStyle name="Normal 5 5 12 2 2" xfId="48939" xr:uid="{00000000-0005-0000-0000-000026BF0000}"/>
    <cellStyle name="Normal 5 5 12 2 3" xfId="48940" xr:uid="{00000000-0005-0000-0000-000027BF0000}"/>
    <cellStyle name="Normal 5 5 12 2 4" xfId="48941" xr:uid="{00000000-0005-0000-0000-000028BF0000}"/>
    <cellStyle name="Normal 5 5 12 2 5" xfId="48942" xr:uid="{00000000-0005-0000-0000-000029BF0000}"/>
    <cellStyle name="Normal 5 5 12 2 6" xfId="48943" xr:uid="{00000000-0005-0000-0000-00002ABF0000}"/>
    <cellStyle name="Normal 5 5 12 2 7" xfId="48944" xr:uid="{00000000-0005-0000-0000-00002BBF0000}"/>
    <cellStyle name="Normal 5 5 12 2 8" xfId="48945" xr:uid="{00000000-0005-0000-0000-00002CBF0000}"/>
    <cellStyle name="Normal 5 5 12 3" xfId="48946" xr:uid="{00000000-0005-0000-0000-00002DBF0000}"/>
    <cellStyle name="Normal 5 5 12 3 2" xfId="48947" xr:uid="{00000000-0005-0000-0000-00002EBF0000}"/>
    <cellStyle name="Normal 5 5 12 3 3" xfId="48948" xr:uid="{00000000-0005-0000-0000-00002FBF0000}"/>
    <cellStyle name="Normal 5 5 12 3 4" xfId="48949" xr:uid="{00000000-0005-0000-0000-000030BF0000}"/>
    <cellStyle name="Normal 5 5 12 3 5" xfId="48950" xr:uid="{00000000-0005-0000-0000-000031BF0000}"/>
    <cellStyle name="Normal 5 5 12 3 6" xfId="48951" xr:uid="{00000000-0005-0000-0000-000032BF0000}"/>
    <cellStyle name="Normal 5 5 12 3 7" xfId="48952" xr:uid="{00000000-0005-0000-0000-000033BF0000}"/>
    <cellStyle name="Normal 5 5 12 3 8" xfId="48953" xr:uid="{00000000-0005-0000-0000-000034BF0000}"/>
    <cellStyle name="Normal 5 5 12 4" xfId="48954" xr:uid="{00000000-0005-0000-0000-000035BF0000}"/>
    <cellStyle name="Normal 5 5 12 4 2" xfId="48955" xr:uid="{00000000-0005-0000-0000-000036BF0000}"/>
    <cellStyle name="Normal 5 5 12 4 3" xfId="48956" xr:uid="{00000000-0005-0000-0000-000037BF0000}"/>
    <cellStyle name="Normal 5 5 12 4 4" xfId="48957" xr:uid="{00000000-0005-0000-0000-000038BF0000}"/>
    <cellStyle name="Normal 5 5 12 4 5" xfId="48958" xr:uid="{00000000-0005-0000-0000-000039BF0000}"/>
    <cellStyle name="Normal 5 5 12 4 6" xfId="48959" xr:uid="{00000000-0005-0000-0000-00003ABF0000}"/>
    <cellStyle name="Normal 5 5 12 4 7" xfId="48960" xr:uid="{00000000-0005-0000-0000-00003BBF0000}"/>
    <cellStyle name="Normal 5 5 12 4 8" xfId="48961" xr:uid="{00000000-0005-0000-0000-00003CBF0000}"/>
    <cellStyle name="Normal 5 5 12 5" xfId="48962" xr:uid="{00000000-0005-0000-0000-00003DBF0000}"/>
    <cellStyle name="Normal 5 5 12 5 2" xfId="48963" xr:uid="{00000000-0005-0000-0000-00003EBF0000}"/>
    <cellStyle name="Normal 5 5 12 5 3" xfId="48964" xr:uid="{00000000-0005-0000-0000-00003FBF0000}"/>
    <cellStyle name="Normal 5 5 12 5 4" xfId="48965" xr:uid="{00000000-0005-0000-0000-000040BF0000}"/>
    <cellStyle name="Normal 5 5 12 5 5" xfId="48966" xr:uid="{00000000-0005-0000-0000-000041BF0000}"/>
    <cellStyle name="Normal 5 5 12 5 6" xfId="48967" xr:uid="{00000000-0005-0000-0000-000042BF0000}"/>
    <cellStyle name="Normal 5 5 12 5 7" xfId="48968" xr:uid="{00000000-0005-0000-0000-000043BF0000}"/>
    <cellStyle name="Normal 5 5 12 5 8" xfId="48969" xr:uid="{00000000-0005-0000-0000-000044BF0000}"/>
    <cellStyle name="Normal 5 5 12 6" xfId="48970" xr:uid="{00000000-0005-0000-0000-000045BF0000}"/>
    <cellStyle name="Normal 5 5 12 7" xfId="48971" xr:uid="{00000000-0005-0000-0000-000046BF0000}"/>
    <cellStyle name="Normal 5 5 12 8" xfId="48972" xr:uid="{00000000-0005-0000-0000-000047BF0000}"/>
    <cellStyle name="Normal 5 5 12 9" xfId="48973" xr:uid="{00000000-0005-0000-0000-000048BF0000}"/>
    <cellStyle name="Normal 5 5 13" xfId="48974" xr:uid="{00000000-0005-0000-0000-000049BF0000}"/>
    <cellStyle name="Normal 5 5 13 10" xfId="48975" xr:uid="{00000000-0005-0000-0000-00004ABF0000}"/>
    <cellStyle name="Normal 5 5 13 11" xfId="48976" xr:uid="{00000000-0005-0000-0000-00004BBF0000}"/>
    <cellStyle name="Normal 5 5 13 12" xfId="48977" xr:uid="{00000000-0005-0000-0000-00004CBF0000}"/>
    <cellStyle name="Normal 5 5 13 2" xfId="48978" xr:uid="{00000000-0005-0000-0000-00004DBF0000}"/>
    <cellStyle name="Normal 5 5 13 2 2" xfId="48979" xr:uid="{00000000-0005-0000-0000-00004EBF0000}"/>
    <cellStyle name="Normal 5 5 13 2 3" xfId="48980" xr:uid="{00000000-0005-0000-0000-00004FBF0000}"/>
    <cellStyle name="Normal 5 5 13 2 4" xfId="48981" xr:uid="{00000000-0005-0000-0000-000050BF0000}"/>
    <cellStyle name="Normal 5 5 13 2 5" xfId="48982" xr:uid="{00000000-0005-0000-0000-000051BF0000}"/>
    <cellStyle name="Normal 5 5 13 2 6" xfId="48983" xr:uid="{00000000-0005-0000-0000-000052BF0000}"/>
    <cellStyle name="Normal 5 5 13 2 7" xfId="48984" xr:uid="{00000000-0005-0000-0000-000053BF0000}"/>
    <cellStyle name="Normal 5 5 13 2 8" xfId="48985" xr:uid="{00000000-0005-0000-0000-000054BF0000}"/>
    <cellStyle name="Normal 5 5 13 3" xfId="48986" xr:uid="{00000000-0005-0000-0000-000055BF0000}"/>
    <cellStyle name="Normal 5 5 13 3 2" xfId="48987" xr:uid="{00000000-0005-0000-0000-000056BF0000}"/>
    <cellStyle name="Normal 5 5 13 3 3" xfId="48988" xr:uid="{00000000-0005-0000-0000-000057BF0000}"/>
    <cellStyle name="Normal 5 5 13 3 4" xfId="48989" xr:uid="{00000000-0005-0000-0000-000058BF0000}"/>
    <cellStyle name="Normal 5 5 13 3 5" xfId="48990" xr:uid="{00000000-0005-0000-0000-000059BF0000}"/>
    <cellStyle name="Normal 5 5 13 3 6" xfId="48991" xr:uid="{00000000-0005-0000-0000-00005ABF0000}"/>
    <cellStyle name="Normal 5 5 13 3 7" xfId="48992" xr:uid="{00000000-0005-0000-0000-00005BBF0000}"/>
    <cellStyle name="Normal 5 5 13 3 8" xfId="48993" xr:uid="{00000000-0005-0000-0000-00005CBF0000}"/>
    <cellStyle name="Normal 5 5 13 4" xfId="48994" xr:uid="{00000000-0005-0000-0000-00005DBF0000}"/>
    <cellStyle name="Normal 5 5 13 4 2" xfId="48995" xr:uid="{00000000-0005-0000-0000-00005EBF0000}"/>
    <cellStyle name="Normal 5 5 13 4 3" xfId="48996" xr:uid="{00000000-0005-0000-0000-00005FBF0000}"/>
    <cellStyle name="Normal 5 5 13 4 4" xfId="48997" xr:uid="{00000000-0005-0000-0000-000060BF0000}"/>
    <cellStyle name="Normal 5 5 13 4 5" xfId="48998" xr:uid="{00000000-0005-0000-0000-000061BF0000}"/>
    <cellStyle name="Normal 5 5 13 4 6" xfId="48999" xr:uid="{00000000-0005-0000-0000-000062BF0000}"/>
    <cellStyle name="Normal 5 5 13 4 7" xfId="49000" xr:uid="{00000000-0005-0000-0000-000063BF0000}"/>
    <cellStyle name="Normal 5 5 13 4 8" xfId="49001" xr:uid="{00000000-0005-0000-0000-000064BF0000}"/>
    <cellStyle name="Normal 5 5 13 5" xfId="49002" xr:uid="{00000000-0005-0000-0000-000065BF0000}"/>
    <cellStyle name="Normal 5 5 13 5 2" xfId="49003" xr:uid="{00000000-0005-0000-0000-000066BF0000}"/>
    <cellStyle name="Normal 5 5 13 5 3" xfId="49004" xr:uid="{00000000-0005-0000-0000-000067BF0000}"/>
    <cellStyle name="Normal 5 5 13 5 4" xfId="49005" xr:uid="{00000000-0005-0000-0000-000068BF0000}"/>
    <cellStyle name="Normal 5 5 13 5 5" xfId="49006" xr:uid="{00000000-0005-0000-0000-000069BF0000}"/>
    <cellStyle name="Normal 5 5 13 5 6" xfId="49007" xr:uid="{00000000-0005-0000-0000-00006ABF0000}"/>
    <cellStyle name="Normal 5 5 13 5 7" xfId="49008" xr:uid="{00000000-0005-0000-0000-00006BBF0000}"/>
    <cellStyle name="Normal 5 5 13 5 8" xfId="49009" xr:uid="{00000000-0005-0000-0000-00006CBF0000}"/>
    <cellStyle name="Normal 5 5 13 6" xfId="49010" xr:uid="{00000000-0005-0000-0000-00006DBF0000}"/>
    <cellStyle name="Normal 5 5 13 7" xfId="49011" xr:uid="{00000000-0005-0000-0000-00006EBF0000}"/>
    <cellStyle name="Normal 5 5 13 8" xfId="49012" xr:uid="{00000000-0005-0000-0000-00006FBF0000}"/>
    <cellStyle name="Normal 5 5 13 9" xfId="49013" xr:uid="{00000000-0005-0000-0000-000070BF0000}"/>
    <cellStyle name="Normal 5 5 14" xfId="49014" xr:uid="{00000000-0005-0000-0000-000071BF0000}"/>
    <cellStyle name="Normal 5 5 14 10" xfId="49015" xr:uid="{00000000-0005-0000-0000-000072BF0000}"/>
    <cellStyle name="Normal 5 5 14 11" xfId="49016" xr:uid="{00000000-0005-0000-0000-000073BF0000}"/>
    <cellStyle name="Normal 5 5 14 12" xfId="49017" xr:uid="{00000000-0005-0000-0000-000074BF0000}"/>
    <cellStyle name="Normal 5 5 14 2" xfId="49018" xr:uid="{00000000-0005-0000-0000-000075BF0000}"/>
    <cellStyle name="Normal 5 5 14 2 2" xfId="49019" xr:uid="{00000000-0005-0000-0000-000076BF0000}"/>
    <cellStyle name="Normal 5 5 14 2 3" xfId="49020" xr:uid="{00000000-0005-0000-0000-000077BF0000}"/>
    <cellStyle name="Normal 5 5 14 2 4" xfId="49021" xr:uid="{00000000-0005-0000-0000-000078BF0000}"/>
    <cellStyle name="Normal 5 5 14 2 5" xfId="49022" xr:uid="{00000000-0005-0000-0000-000079BF0000}"/>
    <cellStyle name="Normal 5 5 14 2 6" xfId="49023" xr:uid="{00000000-0005-0000-0000-00007ABF0000}"/>
    <cellStyle name="Normal 5 5 14 2 7" xfId="49024" xr:uid="{00000000-0005-0000-0000-00007BBF0000}"/>
    <cellStyle name="Normal 5 5 14 2 8" xfId="49025" xr:uid="{00000000-0005-0000-0000-00007CBF0000}"/>
    <cellStyle name="Normal 5 5 14 3" xfId="49026" xr:uid="{00000000-0005-0000-0000-00007DBF0000}"/>
    <cellStyle name="Normal 5 5 14 3 2" xfId="49027" xr:uid="{00000000-0005-0000-0000-00007EBF0000}"/>
    <cellStyle name="Normal 5 5 14 3 3" xfId="49028" xr:uid="{00000000-0005-0000-0000-00007FBF0000}"/>
    <cellStyle name="Normal 5 5 14 3 4" xfId="49029" xr:uid="{00000000-0005-0000-0000-000080BF0000}"/>
    <cellStyle name="Normal 5 5 14 3 5" xfId="49030" xr:uid="{00000000-0005-0000-0000-000081BF0000}"/>
    <cellStyle name="Normal 5 5 14 3 6" xfId="49031" xr:uid="{00000000-0005-0000-0000-000082BF0000}"/>
    <cellStyle name="Normal 5 5 14 3 7" xfId="49032" xr:uid="{00000000-0005-0000-0000-000083BF0000}"/>
    <cellStyle name="Normal 5 5 14 3 8" xfId="49033" xr:uid="{00000000-0005-0000-0000-000084BF0000}"/>
    <cellStyle name="Normal 5 5 14 4" xfId="49034" xr:uid="{00000000-0005-0000-0000-000085BF0000}"/>
    <cellStyle name="Normal 5 5 14 4 2" xfId="49035" xr:uid="{00000000-0005-0000-0000-000086BF0000}"/>
    <cellStyle name="Normal 5 5 14 4 3" xfId="49036" xr:uid="{00000000-0005-0000-0000-000087BF0000}"/>
    <cellStyle name="Normal 5 5 14 4 4" xfId="49037" xr:uid="{00000000-0005-0000-0000-000088BF0000}"/>
    <cellStyle name="Normal 5 5 14 4 5" xfId="49038" xr:uid="{00000000-0005-0000-0000-000089BF0000}"/>
    <cellStyle name="Normal 5 5 14 4 6" xfId="49039" xr:uid="{00000000-0005-0000-0000-00008ABF0000}"/>
    <cellStyle name="Normal 5 5 14 4 7" xfId="49040" xr:uid="{00000000-0005-0000-0000-00008BBF0000}"/>
    <cellStyle name="Normal 5 5 14 4 8" xfId="49041" xr:uid="{00000000-0005-0000-0000-00008CBF0000}"/>
    <cellStyle name="Normal 5 5 14 5" xfId="49042" xr:uid="{00000000-0005-0000-0000-00008DBF0000}"/>
    <cellStyle name="Normal 5 5 14 5 2" xfId="49043" xr:uid="{00000000-0005-0000-0000-00008EBF0000}"/>
    <cellStyle name="Normal 5 5 14 5 3" xfId="49044" xr:uid="{00000000-0005-0000-0000-00008FBF0000}"/>
    <cellStyle name="Normal 5 5 14 5 4" xfId="49045" xr:uid="{00000000-0005-0000-0000-000090BF0000}"/>
    <cellStyle name="Normal 5 5 14 5 5" xfId="49046" xr:uid="{00000000-0005-0000-0000-000091BF0000}"/>
    <cellStyle name="Normal 5 5 14 5 6" xfId="49047" xr:uid="{00000000-0005-0000-0000-000092BF0000}"/>
    <cellStyle name="Normal 5 5 14 5 7" xfId="49048" xr:uid="{00000000-0005-0000-0000-000093BF0000}"/>
    <cellStyle name="Normal 5 5 14 5 8" xfId="49049" xr:uid="{00000000-0005-0000-0000-000094BF0000}"/>
    <cellStyle name="Normal 5 5 14 6" xfId="49050" xr:uid="{00000000-0005-0000-0000-000095BF0000}"/>
    <cellStyle name="Normal 5 5 14 7" xfId="49051" xr:uid="{00000000-0005-0000-0000-000096BF0000}"/>
    <cellStyle name="Normal 5 5 14 8" xfId="49052" xr:uid="{00000000-0005-0000-0000-000097BF0000}"/>
    <cellStyle name="Normal 5 5 14 9" xfId="49053" xr:uid="{00000000-0005-0000-0000-000098BF0000}"/>
    <cellStyle name="Normal 5 5 15" xfId="49054" xr:uid="{00000000-0005-0000-0000-000099BF0000}"/>
    <cellStyle name="Normal 5 5 15 10" xfId="49055" xr:uid="{00000000-0005-0000-0000-00009ABF0000}"/>
    <cellStyle name="Normal 5 5 15 11" xfId="49056" xr:uid="{00000000-0005-0000-0000-00009BBF0000}"/>
    <cellStyle name="Normal 5 5 15 12" xfId="49057" xr:uid="{00000000-0005-0000-0000-00009CBF0000}"/>
    <cellStyle name="Normal 5 5 15 2" xfId="49058" xr:uid="{00000000-0005-0000-0000-00009DBF0000}"/>
    <cellStyle name="Normal 5 5 15 2 2" xfId="49059" xr:uid="{00000000-0005-0000-0000-00009EBF0000}"/>
    <cellStyle name="Normal 5 5 15 2 3" xfId="49060" xr:uid="{00000000-0005-0000-0000-00009FBF0000}"/>
    <cellStyle name="Normal 5 5 15 2 4" xfId="49061" xr:uid="{00000000-0005-0000-0000-0000A0BF0000}"/>
    <cellStyle name="Normal 5 5 15 2 5" xfId="49062" xr:uid="{00000000-0005-0000-0000-0000A1BF0000}"/>
    <cellStyle name="Normal 5 5 15 2 6" xfId="49063" xr:uid="{00000000-0005-0000-0000-0000A2BF0000}"/>
    <cellStyle name="Normal 5 5 15 2 7" xfId="49064" xr:uid="{00000000-0005-0000-0000-0000A3BF0000}"/>
    <cellStyle name="Normal 5 5 15 2 8" xfId="49065" xr:uid="{00000000-0005-0000-0000-0000A4BF0000}"/>
    <cellStyle name="Normal 5 5 15 3" xfId="49066" xr:uid="{00000000-0005-0000-0000-0000A5BF0000}"/>
    <cellStyle name="Normal 5 5 15 3 2" xfId="49067" xr:uid="{00000000-0005-0000-0000-0000A6BF0000}"/>
    <cellStyle name="Normal 5 5 15 3 3" xfId="49068" xr:uid="{00000000-0005-0000-0000-0000A7BF0000}"/>
    <cellStyle name="Normal 5 5 15 3 4" xfId="49069" xr:uid="{00000000-0005-0000-0000-0000A8BF0000}"/>
    <cellStyle name="Normal 5 5 15 3 5" xfId="49070" xr:uid="{00000000-0005-0000-0000-0000A9BF0000}"/>
    <cellStyle name="Normal 5 5 15 3 6" xfId="49071" xr:uid="{00000000-0005-0000-0000-0000AABF0000}"/>
    <cellStyle name="Normal 5 5 15 3 7" xfId="49072" xr:uid="{00000000-0005-0000-0000-0000ABBF0000}"/>
    <cellStyle name="Normal 5 5 15 3 8" xfId="49073" xr:uid="{00000000-0005-0000-0000-0000ACBF0000}"/>
    <cellStyle name="Normal 5 5 15 4" xfId="49074" xr:uid="{00000000-0005-0000-0000-0000ADBF0000}"/>
    <cellStyle name="Normal 5 5 15 4 2" xfId="49075" xr:uid="{00000000-0005-0000-0000-0000AEBF0000}"/>
    <cellStyle name="Normal 5 5 15 4 3" xfId="49076" xr:uid="{00000000-0005-0000-0000-0000AFBF0000}"/>
    <cellStyle name="Normal 5 5 15 4 4" xfId="49077" xr:uid="{00000000-0005-0000-0000-0000B0BF0000}"/>
    <cellStyle name="Normal 5 5 15 4 5" xfId="49078" xr:uid="{00000000-0005-0000-0000-0000B1BF0000}"/>
    <cellStyle name="Normal 5 5 15 4 6" xfId="49079" xr:uid="{00000000-0005-0000-0000-0000B2BF0000}"/>
    <cellStyle name="Normal 5 5 15 4 7" xfId="49080" xr:uid="{00000000-0005-0000-0000-0000B3BF0000}"/>
    <cellStyle name="Normal 5 5 15 4 8" xfId="49081" xr:uid="{00000000-0005-0000-0000-0000B4BF0000}"/>
    <cellStyle name="Normal 5 5 15 5" xfId="49082" xr:uid="{00000000-0005-0000-0000-0000B5BF0000}"/>
    <cellStyle name="Normal 5 5 15 5 2" xfId="49083" xr:uid="{00000000-0005-0000-0000-0000B6BF0000}"/>
    <cellStyle name="Normal 5 5 15 5 3" xfId="49084" xr:uid="{00000000-0005-0000-0000-0000B7BF0000}"/>
    <cellStyle name="Normal 5 5 15 5 4" xfId="49085" xr:uid="{00000000-0005-0000-0000-0000B8BF0000}"/>
    <cellStyle name="Normal 5 5 15 5 5" xfId="49086" xr:uid="{00000000-0005-0000-0000-0000B9BF0000}"/>
    <cellStyle name="Normal 5 5 15 5 6" xfId="49087" xr:uid="{00000000-0005-0000-0000-0000BABF0000}"/>
    <cellStyle name="Normal 5 5 15 5 7" xfId="49088" xr:uid="{00000000-0005-0000-0000-0000BBBF0000}"/>
    <cellStyle name="Normal 5 5 15 5 8" xfId="49089" xr:uid="{00000000-0005-0000-0000-0000BCBF0000}"/>
    <cellStyle name="Normal 5 5 15 6" xfId="49090" xr:uid="{00000000-0005-0000-0000-0000BDBF0000}"/>
    <cellStyle name="Normal 5 5 15 7" xfId="49091" xr:uid="{00000000-0005-0000-0000-0000BEBF0000}"/>
    <cellStyle name="Normal 5 5 15 8" xfId="49092" xr:uid="{00000000-0005-0000-0000-0000BFBF0000}"/>
    <cellStyle name="Normal 5 5 15 9" xfId="49093" xr:uid="{00000000-0005-0000-0000-0000C0BF0000}"/>
    <cellStyle name="Normal 5 5 16" xfId="49094" xr:uid="{00000000-0005-0000-0000-0000C1BF0000}"/>
    <cellStyle name="Normal 5 5 16 10" xfId="49095" xr:uid="{00000000-0005-0000-0000-0000C2BF0000}"/>
    <cellStyle name="Normal 5 5 16 11" xfId="49096" xr:uid="{00000000-0005-0000-0000-0000C3BF0000}"/>
    <cellStyle name="Normal 5 5 16 12" xfId="49097" xr:uid="{00000000-0005-0000-0000-0000C4BF0000}"/>
    <cellStyle name="Normal 5 5 16 2" xfId="49098" xr:uid="{00000000-0005-0000-0000-0000C5BF0000}"/>
    <cellStyle name="Normal 5 5 16 2 2" xfId="49099" xr:uid="{00000000-0005-0000-0000-0000C6BF0000}"/>
    <cellStyle name="Normal 5 5 16 2 3" xfId="49100" xr:uid="{00000000-0005-0000-0000-0000C7BF0000}"/>
    <cellStyle name="Normal 5 5 16 2 4" xfId="49101" xr:uid="{00000000-0005-0000-0000-0000C8BF0000}"/>
    <cellStyle name="Normal 5 5 16 2 5" xfId="49102" xr:uid="{00000000-0005-0000-0000-0000C9BF0000}"/>
    <cellStyle name="Normal 5 5 16 2 6" xfId="49103" xr:uid="{00000000-0005-0000-0000-0000CABF0000}"/>
    <cellStyle name="Normal 5 5 16 2 7" xfId="49104" xr:uid="{00000000-0005-0000-0000-0000CBBF0000}"/>
    <cellStyle name="Normal 5 5 16 2 8" xfId="49105" xr:uid="{00000000-0005-0000-0000-0000CCBF0000}"/>
    <cellStyle name="Normal 5 5 16 3" xfId="49106" xr:uid="{00000000-0005-0000-0000-0000CDBF0000}"/>
    <cellStyle name="Normal 5 5 16 3 2" xfId="49107" xr:uid="{00000000-0005-0000-0000-0000CEBF0000}"/>
    <cellStyle name="Normal 5 5 16 3 3" xfId="49108" xr:uid="{00000000-0005-0000-0000-0000CFBF0000}"/>
    <cellStyle name="Normal 5 5 16 3 4" xfId="49109" xr:uid="{00000000-0005-0000-0000-0000D0BF0000}"/>
    <cellStyle name="Normal 5 5 16 3 5" xfId="49110" xr:uid="{00000000-0005-0000-0000-0000D1BF0000}"/>
    <cellStyle name="Normal 5 5 16 3 6" xfId="49111" xr:uid="{00000000-0005-0000-0000-0000D2BF0000}"/>
    <cellStyle name="Normal 5 5 16 3 7" xfId="49112" xr:uid="{00000000-0005-0000-0000-0000D3BF0000}"/>
    <cellStyle name="Normal 5 5 16 3 8" xfId="49113" xr:uid="{00000000-0005-0000-0000-0000D4BF0000}"/>
    <cellStyle name="Normal 5 5 16 4" xfId="49114" xr:uid="{00000000-0005-0000-0000-0000D5BF0000}"/>
    <cellStyle name="Normal 5 5 16 4 2" xfId="49115" xr:uid="{00000000-0005-0000-0000-0000D6BF0000}"/>
    <cellStyle name="Normal 5 5 16 4 3" xfId="49116" xr:uid="{00000000-0005-0000-0000-0000D7BF0000}"/>
    <cellStyle name="Normal 5 5 16 4 4" xfId="49117" xr:uid="{00000000-0005-0000-0000-0000D8BF0000}"/>
    <cellStyle name="Normal 5 5 16 4 5" xfId="49118" xr:uid="{00000000-0005-0000-0000-0000D9BF0000}"/>
    <cellStyle name="Normal 5 5 16 4 6" xfId="49119" xr:uid="{00000000-0005-0000-0000-0000DABF0000}"/>
    <cellStyle name="Normal 5 5 16 4 7" xfId="49120" xr:uid="{00000000-0005-0000-0000-0000DBBF0000}"/>
    <cellStyle name="Normal 5 5 16 4 8" xfId="49121" xr:uid="{00000000-0005-0000-0000-0000DCBF0000}"/>
    <cellStyle name="Normal 5 5 16 5" xfId="49122" xr:uid="{00000000-0005-0000-0000-0000DDBF0000}"/>
    <cellStyle name="Normal 5 5 16 5 2" xfId="49123" xr:uid="{00000000-0005-0000-0000-0000DEBF0000}"/>
    <cellStyle name="Normal 5 5 16 5 3" xfId="49124" xr:uid="{00000000-0005-0000-0000-0000DFBF0000}"/>
    <cellStyle name="Normal 5 5 16 5 4" xfId="49125" xr:uid="{00000000-0005-0000-0000-0000E0BF0000}"/>
    <cellStyle name="Normal 5 5 16 5 5" xfId="49126" xr:uid="{00000000-0005-0000-0000-0000E1BF0000}"/>
    <cellStyle name="Normal 5 5 16 5 6" xfId="49127" xr:uid="{00000000-0005-0000-0000-0000E2BF0000}"/>
    <cellStyle name="Normal 5 5 16 5 7" xfId="49128" xr:uid="{00000000-0005-0000-0000-0000E3BF0000}"/>
    <cellStyle name="Normal 5 5 16 5 8" xfId="49129" xr:uid="{00000000-0005-0000-0000-0000E4BF0000}"/>
    <cellStyle name="Normal 5 5 16 6" xfId="49130" xr:uid="{00000000-0005-0000-0000-0000E5BF0000}"/>
    <cellStyle name="Normal 5 5 16 7" xfId="49131" xr:uid="{00000000-0005-0000-0000-0000E6BF0000}"/>
    <cellStyle name="Normal 5 5 16 8" xfId="49132" xr:uid="{00000000-0005-0000-0000-0000E7BF0000}"/>
    <cellStyle name="Normal 5 5 16 9" xfId="49133" xr:uid="{00000000-0005-0000-0000-0000E8BF0000}"/>
    <cellStyle name="Normal 5 5 17" xfId="49134" xr:uid="{00000000-0005-0000-0000-0000E9BF0000}"/>
    <cellStyle name="Normal 5 5 17 2" xfId="49135" xr:uid="{00000000-0005-0000-0000-0000EABF0000}"/>
    <cellStyle name="Normal 5 5 17 3" xfId="49136" xr:uid="{00000000-0005-0000-0000-0000EBBF0000}"/>
    <cellStyle name="Normal 5 5 17 4" xfId="49137" xr:uid="{00000000-0005-0000-0000-0000ECBF0000}"/>
    <cellStyle name="Normal 5 5 17 5" xfId="49138" xr:uid="{00000000-0005-0000-0000-0000EDBF0000}"/>
    <cellStyle name="Normal 5 5 17 6" xfId="49139" xr:uid="{00000000-0005-0000-0000-0000EEBF0000}"/>
    <cellStyle name="Normal 5 5 17 7" xfId="49140" xr:uid="{00000000-0005-0000-0000-0000EFBF0000}"/>
    <cellStyle name="Normal 5 5 17 8" xfId="49141" xr:uid="{00000000-0005-0000-0000-0000F0BF0000}"/>
    <cellStyle name="Normal 5 5 18" xfId="49142" xr:uid="{00000000-0005-0000-0000-0000F1BF0000}"/>
    <cellStyle name="Normal 5 5 18 2" xfId="49143" xr:uid="{00000000-0005-0000-0000-0000F2BF0000}"/>
    <cellStyle name="Normal 5 5 18 3" xfId="49144" xr:uid="{00000000-0005-0000-0000-0000F3BF0000}"/>
    <cellStyle name="Normal 5 5 18 4" xfId="49145" xr:uid="{00000000-0005-0000-0000-0000F4BF0000}"/>
    <cellStyle name="Normal 5 5 18 5" xfId="49146" xr:uid="{00000000-0005-0000-0000-0000F5BF0000}"/>
    <cellStyle name="Normal 5 5 18 6" xfId="49147" xr:uid="{00000000-0005-0000-0000-0000F6BF0000}"/>
    <cellStyle name="Normal 5 5 18 7" xfId="49148" xr:uid="{00000000-0005-0000-0000-0000F7BF0000}"/>
    <cellStyle name="Normal 5 5 18 8" xfId="49149" xr:uid="{00000000-0005-0000-0000-0000F8BF0000}"/>
    <cellStyle name="Normal 5 5 19" xfId="49150" xr:uid="{00000000-0005-0000-0000-0000F9BF0000}"/>
    <cellStyle name="Normal 5 5 19 2" xfId="49151" xr:uid="{00000000-0005-0000-0000-0000FABF0000}"/>
    <cellStyle name="Normal 5 5 19 3" xfId="49152" xr:uid="{00000000-0005-0000-0000-0000FBBF0000}"/>
    <cellStyle name="Normal 5 5 19 4" xfId="49153" xr:uid="{00000000-0005-0000-0000-0000FCBF0000}"/>
    <cellStyle name="Normal 5 5 19 5" xfId="49154" xr:uid="{00000000-0005-0000-0000-0000FDBF0000}"/>
    <cellStyle name="Normal 5 5 19 6" xfId="49155" xr:uid="{00000000-0005-0000-0000-0000FEBF0000}"/>
    <cellStyle name="Normal 5 5 19 7" xfId="49156" xr:uid="{00000000-0005-0000-0000-0000FFBF0000}"/>
    <cellStyle name="Normal 5 5 19 8" xfId="49157" xr:uid="{00000000-0005-0000-0000-000000C00000}"/>
    <cellStyle name="Normal 5 5 2" xfId="49158" xr:uid="{00000000-0005-0000-0000-000001C00000}"/>
    <cellStyle name="Normal 5 5 2 10" xfId="49159" xr:uid="{00000000-0005-0000-0000-000002C00000}"/>
    <cellStyle name="Normal 5 5 2 10 10" xfId="49160" xr:uid="{00000000-0005-0000-0000-000003C00000}"/>
    <cellStyle name="Normal 5 5 2 10 11" xfId="49161" xr:uid="{00000000-0005-0000-0000-000004C00000}"/>
    <cellStyle name="Normal 5 5 2 10 12" xfId="49162" xr:uid="{00000000-0005-0000-0000-000005C00000}"/>
    <cellStyle name="Normal 5 5 2 10 2" xfId="49163" xr:uid="{00000000-0005-0000-0000-000006C00000}"/>
    <cellStyle name="Normal 5 5 2 10 2 2" xfId="49164" xr:uid="{00000000-0005-0000-0000-000007C00000}"/>
    <cellStyle name="Normal 5 5 2 10 2 3" xfId="49165" xr:uid="{00000000-0005-0000-0000-000008C00000}"/>
    <cellStyle name="Normal 5 5 2 10 2 4" xfId="49166" xr:uid="{00000000-0005-0000-0000-000009C00000}"/>
    <cellStyle name="Normal 5 5 2 10 2 5" xfId="49167" xr:uid="{00000000-0005-0000-0000-00000AC00000}"/>
    <cellStyle name="Normal 5 5 2 10 2 6" xfId="49168" xr:uid="{00000000-0005-0000-0000-00000BC00000}"/>
    <cellStyle name="Normal 5 5 2 10 2 7" xfId="49169" xr:uid="{00000000-0005-0000-0000-00000CC00000}"/>
    <cellStyle name="Normal 5 5 2 10 2 8" xfId="49170" xr:uid="{00000000-0005-0000-0000-00000DC00000}"/>
    <cellStyle name="Normal 5 5 2 10 3" xfId="49171" xr:uid="{00000000-0005-0000-0000-00000EC00000}"/>
    <cellStyle name="Normal 5 5 2 10 3 2" xfId="49172" xr:uid="{00000000-0005-0000-0000-00000FC00000}"/>
    <cellStyle name="Normal 5 5 2 10 3 3" xfId="49173" xr:uid="{00000000-0005-0000-0000-000010C00000}"/>
    <cellStyle name="Normal 5 5 2 10 3 4" xfId="49174" xr:uid="{00000000-0005-0000-0000-000011C00000}"/>
    <cellStyle name="Normal 5 5 2 10 3 5" xfId="49175" xr:uid="{00000000-0005-0000-0000-000012C00000}"/>
    <cellStyle name="Normal 5 5 2 10 3 6" xfId="49176" xr:uid="{00000000-0005-0000-0000-000013C00000}"/>
    <cellStyle name="Normal 5 5 2 10 3 7" xfId="49177" xr:uid="{00000000-0005-0000-0000-000014C00000}"/>
    <cellStyle name="Normal 5 5 2 10 3 8" xfId="49178" xr:uid="{00000000-0005-0000-0000-000015C00000}"/>
    <cellStyle name="Normal 5 5 2 10 4" xfId="49179" xr:uid="{00000000-0005-0000-0000-000016C00000}"/>
    <cellStyle name="Normal 5 5 2 10 4 2" xfId="49180" xr:uid="{00000000-0005-0000-0000-000017C00000}"/>
    <cellStyle name="Normal 5 5 2 10 4 3" xfId="49181" xr:uid="{00000000-0005-0000-0000-000018C00000}"/>
    <cellStyle name="Normal 5 5 2 10 4 4" xfId="49182" xr:uid="{00000000-0005-0000-0000-000019C00000}"/>
    <cellStyle name="Normal 5 5 2 10 4 5" xfId="49183" xr:uid="{00000000-0005-0000-0000-00001AC00000}"/>
    <cellStyle name="Normal 5 5 2 10 4 6" xfId="49184" xr:uid="{00000000-0005-0000-0000-00001BC00000}"/>
    <cellStyle name="Normal 5 5 2 10 4 7" xfId="49185" xr:uid="{00000000-0005-0000-0000-00001CC00000}"/>
    <cellStyle name="Normal 5 5 2 10 4 8" xfId="49186" xr:uid="{00000000-0005-0000-0000-00001DC00000}"/>
    <cellStyle name="Normal 5 5 2 10 5" xfId="49187" xr:uid="{00000000-0005-0000-0000-00001EC00000}"/>
    <cellStyle name="Normal 5 5 2 10 5 2" xfId="49188" xr:uid="{00000000-0005-0000-0000-00001FC00000}"/>
    <cellStyle name="Normal 5 5 2 10 5 3" xfId="49189" xr:uid="{00000000-0005-0000-0000-000020C00000}"/>
    <cellStyle name="Normal 5 5 2 10 5 4" xfId="49190" xr:uid="{00000000-0005-0000-0000-000021C00000}"/>
    <cellStyle name="Normal 5 5 2 10 5 5" xfId="49191" xr:uid="{00000000-0005-0000-0000-000022C00000}"/>
    <cellStyle name="Normal 5 5 2 10 5 6" xfId="49192" xr:uid="{00000000-0005-0000-0000-000023C00000}"/>
    <cellStyle name="Normal 5 5 2 10 5 7" xfId="49193" xr:uid="{00000000-0005-0000-0000-000024C00000}"/>
    <cellStyle name="Normal 5 5 2 10 5 8" xfId="49194" xr:uid="{00000000-0005-0000-0000-000025C00000}"/>
    <cellStyle name="Normal 5 5 2 10 6" xfId="49195" xr:uid="{00000000-0005-0000-0000-000026C00000}"/>
    <cellStyle name="Normal 5 5 2 10 7" xfId="49196" xr:uid="{00000000-0005-0000-0000-000027C00000}"/>
    <cellStyle name="Normal 5 5 2 10 8" xfId="49197" xr:uid="{00000000-0005-0000-0000-000028C00000}"/>
    <cellStyle name="Normal 5 5 2 10 9" xfId="49198" xr:uid="{00000000-0005-0000-0000-000029C00000}"/>
    <cellStyle name="Normal 5 5 2 11" xfId="49199" xr:uid="{00000000-0005-0000-0000-00002AC00000}"/>
    <cellStyle name="Normal 5 5 2 11 10" xfId="49200" xr:uid="{00000000-0005-0000-0000-00002BC00000}"/>
    <cellStyle name="Normal 5 5 2 11 11" xfId="49201" xr:uid="{00000000-0005-0000-0000-00002CC00000}"/>
    <cellStyle name="Normal 5 5 2 11 12" xfId="49202" xr:uid="{00000000-0005-0000-0000-00002DC00000}"/>
    <cellStyle name="Normal 5 5 2 11 2" xfId="49203" xr:uid="{00000000-0005-0000-0000-00002EC00000}"/>
    <cellStyle name="Normal 5 5 2 11 2 2" xfId="49204" xr:uid="{00000000-0005-0000-0000-00002FC00000}"/>
    <cellStyle name="Normal 5 5 2 11 2 3" xfId="49205" xr:uid="{00000000-0005-0000-0000-000030C00000}"/>
    <cellStyle name="Normal 5 5 2 11 2 4" xfId="49206" xr:uid="{00000000-0005-0000-0000-000031C00000}"/>
    <cellStyle name="Normal 5 5 2 11 2 5" xfId="49207" xr:uid="{00000000-0005-0000-0000-000032C00000}"/>
    <cellStyle name="Normal 5 5 2 11 2 6" xfId="49208" xr:uid="{00000000-0005-0000-0000-000033C00000}"/>
    <cellStyle name="Normal 5 5 2 11 2 7" xfId="49209" xr:uid="{00000000-0005-0000-0000-000034C00000}"/>
    <cellStyle name="Normal 5 5 2 11 2 8" xfId="49210" xr:uid="{00000000-0005-0000-0000-000035C00000}"/>
    <cellStyle name="Normal 5 5 2 11 3" xfId="49211" xr:uid="{00000000-0005-0000-0000-000036C00000}"/>
    <cellStyle name="Normal 5 5 2 11 3 2" xfId="49212" xr:uid="{00000000-0005-0000-0000-000037C00000}"/>
    <cellStyle name="Normal 5 5 2 11 3 3" xfId="49213" xr:uid="{00000000-0005-0000-0000-000038C00000}"/>
    <cellStyle name="Normal 5 5 2 11 3 4" xfId="49214" xr:uid="{00000000-0005-0000-0000-000039C00000}"/>
    <cellStyle name="Normal 5 5 2 11 3 5" xfId="49215" xr:uid="{00000000-0005-0000-0000-00003AC00000}"/>
    <cellStyle name="Normal 5 5 2 11 3 6" xfId="49216" xr:uid="{00000000-0005-0000-0000-00003BC00000}"/>
    <cellStyle name="Normal 5 5 2 11 3 7" xfId="49217" xr:uid="{00000000-0005-0000-0000-00003CC00000}"/>
    <cellStyle name="Normal 5 5 2 11 3 8" xfId="49218" xr:uid="{00000000-0005-0000-0000-00003DC00000}"/>
    <cellStyle name="Normal 5 5 2 11 4" xfId="49219" xr:uid="{00000000-0005-0000-0000-00003EC00000}"/>
    <cellStyle name="Normal 5 5 2 11 4 2" xfId="49220" xr:uid="{00000000-0005-0000-0000-00003FC00000}"/>
    <cellStyle name="Normal 5 5 2 11 4 3" xfId="49221" xr:uid="{00000000-0005-0000-0000-000040C00000}"/>
    <cellStyle name="Normal 5 5 2 11 4 4" xfId="49222" xr:uid="{00000000-0005-0000-0000-000041C00000}"/>
    <cellStyle name="Normal 5 5 2 11 4 5" xfId="49223" xr:uid="{00000000-0005-0000-0000-000042C00000}"/>
    <cellStyle name="Normal 5 5 2 11 4 6" xfId="49224" xr:uid="{00000000-0005-0000-0000-000043C00000}"/>
    <cellStyle name="Normal 5 5 2 11 4 7" xfId="49225" xr:uid="{00000000-0005-0000-0000-000044C00000}"/>
    <cellStyle name="Normal 5 5 2 11 4 8" xfId="49226" xr:uid="{00000000-0005-0000-0000-000045C00000}"/>
    <cellStyle name="Normal 5 5 2 11 5" xfId="49227" xr:uid="{00000000-0005-0000-0000-000046C00000}"/>
    <cellStyle name="Normal 5 5 2 11 5 2" xfId="49228" xr:uid="{00000000-0005-0000-0000-000047C00000}"/>
    <cellStyle name="Normal 5 5 2 11 5 3" xfId="49229" xr:uid="{00000000-0005-0000-0000-000048C00000}"/>
    <cellStyle name="Normal 5 5 2 11 5 4" xfId="49230" xr:uid="{00000000-0005-0000-0000-000049C00000}"/>
    <cellStyle name="Normal 5 5 2 11 5 5" xfId="49231" xr:uid="{00000000-0005-0000-0000-00004AC00000}"/>
    <cellStyle name="Normal 5 5 2 11 5 6" xfId="49232" xr:uid="{00000000-0005-0000-0000-00004BC00000}"/>
    <cellStyle name="Normal 5 5 2 11 5 7" xfId="49233" xr:uid="{00000000-0005-0000-0000-00004CC00000}"/>
    <cellStyle name="Normal 5 5 2 11 5 8" xfId="49234" xr:uid="{00000000-0005-0000-0000-00004DC00000}"/>
    <cellStyle name="Normal 5 5 2 11 6" xfId="49235" xr:uid="{00000000-0005-0000-0000-00004EC00000}"/>
    <cellStyle name="Normal 5 5 2 11 7" xfId="49236" xr:uid="{00000000-0005-0000-0000-00004FC00000}"/>
    <cellStyle name="Normal 5 5 2 11 8" xfId="49237" xr:uid="{00000000-0005-0000-0000-000050C00000}"/>
    <cellStyle name="Normal 5 5 2 11 9" xfId="49238" xr:uid="{00000000-0005-0000-0000-000051C00000}"/>
    <cellStyle name="Normal 5 5 2 12" xfId="49239" xr:uid="{00000000-0005-0000-0000-000052C00000}"/>
    <cellStyle name="Normal 5 5 2 12 10" xfId="49240" xr:uid="{00000000-0005-0000-0000-000053C00000}"/>
    <cellStyle name="Normal 5 5 2 12 11" xfId="49241" xr:uid="{00000000-0005-0000-0000-000054C00000}"/>
    <cellStyle name="Normal 5 5 2 12 12" xfId="49242" xr:uid="{00000000-0005-0000-0000-000055C00000}"/>
    <cellStyle name="Normal 5 5 2 12 2" xfId="49243" xr:uid="{00000000-0005-0000-0000-000056C00000}"/>
    <cellStyle name="Normal 5 5 2 12 2 2" xfId="49244" xr:uid="{00000000-0005-0000-0000-000057C00000}"/>
    <cellStyle name="Normal 5 5 2 12 2 3" xfId="49245" xr:uid="{00000000-0005-0000-0000-000058C00000}"/>
    <cellStyle name="Normal 5 5 2 12 2 4" xfId="49246" xr:uid="{00000000-0005-0000-0000-000059C00000}"/>
    <cellStyle name="Normal 5 5 2 12 2 5" xfId="49247" xr:uid="{00000000-0005-0000-0000-00005AC00000}"/>
    <cellStyle name="Normal 5 5 2 12 2 6" xfId="49248" xr:uid="{00000000-0005-0000-0000-00005BC00000}"/>
    <cellStyle name="Normal 5 5 2 12 2 7" xfId="49249" xr:uid="{00000000-0005-0000-0000-00005CC00000}"/>
    <cellStyle name="Normal 5 5 2 12 2 8" xfId="49250" xr:uid="{00000000-0005-0000-0000-00005DC00000}"/>
    <cellStyle name="Normal 5 5 2 12 3" xfId="49251" xr:uid="{00000000-0005-0000-0000-00005EC00000}"/>
    <cellStyle name="Normal 5 5 2 12 3 2" xfId="49252" xr:uid="{00000000-0005-0000-0000-00005FC00000}"/>
    <cellStyle name="Normal 5 5 2 12 3 3" xfId="49253" xr:uid="{00000000-0005-0000-0000-000060C00000}"/>
    <cellStyle name="Normal 5 5 2 12 3 4" xfId="49254" xr:uid="{00000000-0005-0000-0000-000061C00000}"/>
    <cellStyle name="Normal 5 5 2 12 3 5" xfId="49255" xr:uid="{00000000-0005-0000-0000-000062C00000}"/>
    <cellStyle name="Normal 5 5 2 12 3 6" xfId="49256" xr:uid="{00000000-0005-0000-0000-000063C00000}"/>
    <cellStyle name="Normal 5 5 2 12 3 7" xfId="49257" xr:uid="{00000000-0005-0000-0000-000064C00000}"/>
    <cellStyle name="Normal 5 5 2 12 3 8" xfId="49258" xr:uid="{00000000-0005-0000-0000-000065C00000}"/>
    <cellStyle name="Normal 5 5 2 12 4" xfId="49259" xr:uid="{00000000-0005-0000-0000-000066C00000}"/>
    <cellStyle name="Normal 5 5 2 12 4 2" xfId="49260" xr:uid="{00000000-0005-0000-0000-000067C00000}"/>
    <cellStyle name="Normal 5 5 2 12 4 3" xfId="49261" xr:uid="{00000000-0005-0000-0000-000068C00000}"/>
    <cellStyle name="Normal 5 5 2 12 4 4" xfId="49262" xr:uid="{00000000-0005-0000-0000-000069C00000}"/>
    <cellStyle name="Normal 5 5 2 12 4 5" xfId="49263" xr:uid="{00000000-0005-0000-0000-00006AC00000}"/>
    <cellStyle name="Normal 5 5 2 12 4 6" xfId="49264" xr:uid="{00000000-0005-0000-0000-00006BC00000}"/>
    <cellStyle name="Normal 5 5 2 12 4 7" xfId="49265" xr:uid="{00000000-0005-0000-0000-00006CC00000}"/>
    <cellStyle name="Normal 5 5 2 12 4 8" xfId="49266" xr:uid="{00000000-0005-0000-0000-00006DC00000}"/>
    <cellStyle name="Normal 5 5 2 12 5" xfId="49267" xr:uid="{00000000-0005-0000-0000-00006EC00000}"/>
    <cellStyle name="Normal 5 5 2 12 5 2" xfId="49268" xr:uid="{00000000-0005-0000-0000-00006FC00000}"/>
    <cellStyle name="Normal 5 5 2 12 5 3" xfId="49269" xr:uid="{00000000-0005-0000-0000-000070C00000}"/>
    <cellStyle name="Normal 5 5 2 12 5 4" xfId="49270" xr:uid="{00000000-0005-0000-0000-000071C00000}"/>
    <cellStyle name="Normal 5 5 2 12 5 5" xfId="49271" xr:uid="{00000000-0005-0000-0000-000072C00000}"/>
    <cellStyle name="Normal 5 5 2 12 5 6" xfId="49272" xr:uid="{00000000-0005-0000-0000-000073C00000}"/>
    <cellStyle name="Normal 5 5 2 12 5 7" xfId="49273" xr:uid="{00000000-0005-0000-0000-000074C00000}"/>
    <cellStyle name="Normal 5 5 2 12 5 8" xfId="49274" xr:uid="{00000000-0005-0000-0000-000075C00000}"/>
    <cellStyle name="Normal 5 5 2 12 6" xfId="49275" xr:uid="{00000000-0005-0000-0000-000076C00000}"/>
    <cellStyle name="Normal 5 5 2 12 7" xfId="49276" xr:uid="{00000000-0005-0000-0000-000077C00000}"/>
    <cellStyle name="Normal 5 5 2 12 8" xfId="49277" xr:uid="{00000000-0005-0000-0000-000078C00000}"/>
    <cellStyle name="Normal 5 5 2 12 9" xfId="49278" xr:uid="{00000000-0005-0000-0000-000079C00000}"/>
    <cellStyle name="Normal 5 5 2 13" xfId="49279" xr:uid="{00000000-0005-0000-0000-00007AC00000}"/>
    <cellStyle name="Normal 5 5 2 13 10" xfId="49280" xr:uid="{00000000-0005-0000-0000-00007BC00000}"/>
    <cellStyle name="Normal 5 5 2 13 11" xfId="49281" xr:uid="{00000000-0005-0000-0000-00007CC00000}"/>
    <cellStyle name="Normal 5 5 2 13 12" xfId="49282" xr:uid="{00000000-0005-0000-0000-00007DC00000}"/>
    <cellStyle name="Normal 5 5 2 13 2" xfId="49283" xr:uid="{00000000-0005-0000-0000-00007EC00000}"/>
    <cellStyle name="Normal 5 5 2 13 2 2" xfId="49284" xr:uid="{00000000-0005-0000-0000-00007FC00000}"/>
    <cellStyle name="Normal 5 5 2 13 2 3" xfId="49285" xr:uid="{00000000-0005-0000-0000-000080C00000}"/>
    <cellStyle name="Normal 5 5 2 13 2 4" xfId="49286" xr:uid="{00000000-0005-0000-0000-000081C00000}"/>
    <cellStyle name="Normal 5 5 2 13 2 5" xfId="49287" xr:uid="{00000000-0005-0000-0000-000082C00000}"/>
    <cellStyle name="Normal 5 5 2 13 2 6" xfId="49288" xr:uid="{00000000-0005-0000-0000-000083C00000}"/>
    <cellStyle name="Normal 5 5 2 13 2 7" xfId="49289" xr:uid="{00000000-0005-0000-0000-000084C00000}"/>
    <cellStyle name="Normal 5 5 2 13 2 8" xfId="49290" xr:uid="{00000000-0005-0000-0000-000085C00000}"/>
    <cellStyle name="Normal 5 5 2 13 3" xfId="49291" xr:uid="{00000000-0005-0000-0000-000086C00000}"/>
    <cellStyle name="Normal 5 5 2 13 3 2" xfId="49292" xr:uid="{00000000-0005-0000-0000-000087C00000}"/>
    <cellStyle name="Normal 5 5 2 13 3 3" xfId="49293" xr:uid="{00000000-0005-0000-0000-000088C00000}"/>
    <cellStyle name="Normal 5 5 2 13 3 4" xfId="49294" xr:uid="{00000000-0005-0000-0000-000089C00000}"/>
    <cellStyle name="Normal 5 5 2 13 3 5" xfId="49295" xr:uid="{00000000-0005-0000-0000-00008AC00000}"/>
    <cellStyle name="Normal 5 5 2 13 3 6" xfId="49296" xr:uid="{00000000-0005-0000-0000-00008BC00000}"/>
    <cellStyle name="Normal 5 5 2 13 3 7" xfId="49297" xr:uid="{00000000-0005-0000-0000-00008CC00000}"/>
    <cellStyle name="Normal 5 5 2 13 3 8" xfId="49298" xr:uid="{00000000-0005-0000-0000-00008DC00000}"/>
    <cellStyle name="Normal 5 5 2 13 4" xfId="49299" xr:uid="{00000000-0005-0000-0000-00008EC00000}"/>
    <cellStyle name="Normal 5 5 2 13 4 2" xfId="49300" xr:uid="{00000000-0005-0000-0000-00008FC00000}"/>
    <cellStyle name="Normal 5 5 2 13 4 3" xfId="49301" xr:uid="{00000000-0005-0000-0000-000090C00000}"/>
    <cellStyle name="Normal 5 5 2 13 4 4" xfId="49302" xr:uid="{00000000-0005-0000-0000-000091C00000}"/>
    <cellStyle name="Normal 5 5 2 13 4 5" xfId="49303" xr:uid="{00000000-0005-0000-0000-000092C00000}"/>
    <cellStyle name="Normal 5 5 2 13 4 6" xfId="49304" xr:uid="{00000000-0005-0000-0000-000093C00000}"/>
    <cellStyle name="Normal 5 5 2 13 4 7" xfId="49305" xr:uid="{00000000-0005-0000-0000-000094C00000}"/>
    <cellStyle name="Normal 5 5 2 13 4 8" xfId="49306" xr:uid="{00000000-0005-0000-0000-000095C00000}"/>
    <cellStyle name="Normal 5 5 2 13 5" xfId="49307" xr:uid="{00000000-0005-0000-0000-000096C00000}"/>
    <cellStyle name="Normal 5 5 2 13 5 2" xfId="49308" xr:uid="{00000000-0005-0000-0000-000097C00000}"/>
    <cellStyle name="Normal 5 5 2 13 5 3" xfId="49309" xr:uid="{00000000-0005-0000-0000-000098C00000}"/>
    <cellStyle name="Normal 5 5 2 13 5 4" xfId="49310" xr:uid="{00000000-0005-0000-0000-000099C00000}"/>
    <cellStyle name="Normal 5 5 2 13 5 5" xfId="49311" xr:uid="{00000000-0005-0000-0000-00009AC00000}"/>
    <cellStyle name="Normal 5 5 2 13 5 6" xfId="49312" xr:uid="{00000000-0005-0000-0000-00009BC00000}"/>
    <cellStyle name="Normal 5 5 2 13 5 7" xfId="49313" xr:uid="{00000000-0005-0000-0000-00009CC00000}"/>
    <cellStyle name="Normal 5 5 2 13 5 8" xfId="49314" xr:uid="{00000000-0005-0000-0000-00009DC00000}"/>
    <cellStyle name="Normal 5 5 2 13 6" xfId="49315" xr:uid="{00000000-0005-0000-0000-00009EC00000}"/>
    <cellStyle name="Normal 5 5 2 13 7" xfId="49316" xr:uid="{00000000-0005-0000-0000-00009FC00000}"/>
    <cellStyle name="Normal 5 5 2 13 8" xfId="49317" xr:uid="{00000000-0005-0000-0000-0000A0C00000}"/>
    <cellStyle name="Normal 5 5 2 13 9" xfId="49318" xr:uid="{00000000-0005-0000-0000-0000A1C00000}"/>
    <cellStyle name="Normal 5 5 2 14" xfId="49319" xr:uid="{00000000-0005-0000-0000-0000A2C00000}"/>
    <cellStyle name="Normal 5 5 2 14 2" xfId="49320" xr:uid="{00000000-0005-0000-0000-0000A3C00000}"/>
    <cellStyle name="Normal 5 5 2 14 3" xfId="49321" xr:uid="{00000000-0005-0000-0000-0000A4C00000}"/>
    <cellStyle name="Normal 5 5 2 14 4" xfId="49322" xr:uid="{00000000-0005-0000-0000-0000A5C00000}"/>
    <cellStyle name="Normal 5 5 2 14 5" xfId="49323" xr:uid="{00000000-0005-0000-0000-0000A6C00000}"/>
    <cellStyle name="Normal 5 5 2 14 6" xfId="49324" xr:uid="{00000000-0005-0000-0000-0000A7C00000}"/>
    <cellStyle name="Normal 5 5 2 14 7" xfId="49325" xr:uid="{00000000-0005-0000-0000-0000A8C00000}"/>
    <cellStyle name="Normal 5 5 2 14 8" xfId="49326" xr:uid="{00000000-0005-0000-0000-0000A9C00000}"/>
    <cellStyle name="Normal 5 5 2 15" xfId="49327" xr:uid="{00000000-0005-0000-0000-0000AAC00000}"/>
    <cellStyle name="Normal 5 5 2 15 2" xfId="49328" xr:uid="{00000000-0005-0000-0000-0000ABC00000}"/>
    <cellStyle name="Normal 5 5 2 15 3" xfId="49329" xr:uid="{00000000-0005-0000-0000-0000ACC00000}"/>
    <cellStyle name="Normal 5 5 2 15 4" xfId="49330" xr:uid="{00000000-0005-0000-0000-0000ADC00000}"/>
    <cellStyle name="Normal 5 5 2 15 5" xfId="49331" xr:uid="{00000000-0005-0000-0000-0000AEC00000}"/>
    <cellStyle name="Normal 5 5 2 15 6" xfId="49332" xr:uid="{00000000-0005-0000-0000-0000AFC00000}"/>
    <cellStyle name="Normal 5 5 2 15 7" xfId="49333" xr:uid="{00000000-0005-0000-0000-0000B0C00000}"/>
    <cellStyle name="Normal 5 5 2 15 8" xfId="49334" xr:uid="{00000000-0005-0000-0000-0000B1C00000}"/>
    <cellStyle name="Normal 5 5 2 16" xfId="49335" xr:uid="{00000000-0005-0000-0000-0000B2C00000}"/>
    <cellStyle name="Normal 5 5 2 16 2" xfId="49336" xr:uid="{00000000-0005-0000-0000-0000B3C00000}"/>
    <cellStyle name="Normal 5 5 2 16 3" xfId="49337" xr:uid="{00000000-0005-0000-0000-0000B4C00000}"/>
    <cellStyle name="Normal 5 5 2 16 4" xfId="49338" xr:uid="{00000000-0005-0000-0000-0000B5C00000}"/>
    <cellStyle name="Normal 5 5 2 16 5" xfId="49339" xr:uid="{00000000-0005-0000-0000-0000B6C00000}"/>
    <cellStyle name="Normal 5 5 2 16 6" xfId="49340" xr:uid="{00000000-0005-0000-0000-0000B7C00000}"/>
    <cellStyle name="Normal 5 5 2 16 7" xfId="49341" xr:uid="{00000000-0005-0000-0000-0000B8C00000}"/>
    <cellStyle name="Normal 5 5 2 16 8" xfId="49342" xr:uid="{00000000-0005-0000-0000-0000B9C00000}"/>
    <cellStyle name="Normal 5 5 2 17" xfId="49343" xr:uid="{00000000-0005-0000-0000-0000BAC00000}"/>
    <cellStyle name="Normal 5 5 2 17 2" xfId="49344" xr:uid="{00000000-0005-0000-0000-0000BBC00000}"/>
    <cellStyle name="Normal 5 5 2 17 3" xfId="49345" xr:uid="{00000000-0005-0000-0000-0000BCC00000}"/>
    <cellStyle name="Normal 5 5 2 17 4" xfId="49346" xr:uid="{00000000-0005-0000-0000-0000BDC00000}"/>
    <cellStyle name="Normal 5 5 2 17 5" xfId="49347" xr:uid="{00000000-0005-0000-0000-0000BEC00000}"/>
    <cellStyle name="Normal 5 5 2 17 6" xfId="49348" xr:uid="{00000000-0005-0000-0000-0000BFC00000}"/>
    <cellStyle name="Normal 5 5 2 17 7" xfId="49349" xr:uid="{00000000-0005-0000-0000-0000C0C00000}"/>
    <cellStyle name="Normal 5 5 2 17 8" xfId="49350" xr:uid="{00000000-0005-0000-0000-0000C1C00000}"/>
    <cellStyle name="Normal 5 5 2 18" xfId="49351" xr:uid="{00000000-0005-0000-0000-0000C2C00000}"/>
    <cellStyle name="Normal 5 5 2 19" xfId="49352" xr:uid="{00000000-0005-0000-0000-0000C3C00000}"/>
    <cellStyle name="Normal 5 5 2 2" xfId="49353" xr:uid="{00000000-0005-0000-0000-0000C4C00000}"/>
    <cellStyle name="Normal 5 5 2 2 10" xfId="49354" xr:uid="{00000000-0005-0000-0000-0000C5C00000}"/>
    <cellStyle name="Normal 5 5 2 2 11" xfId="49355" xr:uid="{00000000-0005-0000-0000-0000C6C00000}"/>
    <cellStyle name="Normal 5 5 2 2 12" xfId="49356" xr:uid="{00000000-0005-0000-0000-0000C7C00000}"/>
    <cellStyle name="Normal 5 5 2 2 2" xfId="49357" xr:uid="{00000000-0005-0000-0000-0000C8C00000}"/>
    <cellStyle name="Normal 5 5 2 2 2 2" xfId="49358" xr:uid="{00000000-0005-0000-0000-0000C9C00000}"/>
    <cellStyle name="Normal 5 5 2 2 2 3" xfId="49359" xr:uid="{00000000-0005-0000-0000-0000CAC00000}"/>
    <cellStyle name="Normal 5 5 2 2 2 4" xfId="49360" xr:uid="{00000000-0005-0000-0000-0000CBC00000}"/>
    <cellStyle name="Normal 5 5 2 2 2 5" xfId="49361" xr:uid="{00000000-0005-0000-0000-0000CCC00000}"/>
    <cellStyle name="Normal 5 5 2 2 2 6" xfId="49362" xr:uid="{00000000-0005-0000-0000-0000CDC00000}"/>
    <cellStyle name="Normal 5 5 2 2 2 7" xfId="49363" xr:uid="{00000000-0005-0000-0000-0000CEC00000}"/>
    <cellStyle name="Normal 5 5 2 2 2 8" xfId="49364" xr:uid="{00000000-0005-0000-0000-0000CFC00000}"/>
    <cellStyle name="Normal 5 5 2 2 3" xfId="49365" xr:uid="{00000000-0005-0000-0000-0000D0C00000}"/>
    <cellStyle name="Normal 5 5 2 2 3 2" xfId="49366" xr:uid="{00000000-0005-0000-0000-0000D1C00000}"/>
    <cellStyle name="Normal 5 5 2 2 3 3" xfId="49367" xr:uid="{00000000-0005-0000-0000-0000D2C00000}"/>
    <cellStyle name="Normal 5 5 2 2 3 4" xfId="49368" xr:uid="{00000000-0005-0000-0000-0000D3C00000}"/>
    <cellStyle name="Normal 5 5 2 2 3 5" xfId="49369" xr:uid="{00000000-0005-0000-0000-0000D4C00000}"/>
    <cellStyle name="Normal 5 5 2 2 3 6" xfId="49370" xr:uid="{00000000-0005-0000-0000-0000D5C00000}"/>
    <cellStyle name="Normal 5 5 2 2 3 7" xfId="49371" xr:uid="{00000000-0005-0000-0000-0000D6C00000}"/>
    <cellStyle name="Normal 5 5 2 2 3 8" xfId="49372" xr:uid="{00000000-0005-0000-0000-0000D7C00000}"/>
    <cellStyle name="Normal 5 5 2 2 4" xfId="49373" xr:uid="{00000000-0005-0000-0000-0000D8C00000}"/>
    <cellStyle name="Normal 5 5 2 2 4 2" xfId="49374" xr:uid="{00000000-0005-0000-0000-0000D9C00000}"/>
    <cellStyle name="Normal 5 5 2 2 4 3" xfId="49375" xr:uid="{00000000-0005-0000-0000-0000DAC00000}"/>
    <cellStyle name="Normal 5 5 2 2 4 4" xfId="49376" xr:uid="{00000000-0005-0000-0000-0000DBC00000}"/>
    <cellStyle name="Normal 5 5 2 2 4 5" xfId="49377" xr:uid="{00000000-0005-0000-0000-0000DCC00000}"/>
    <cellStyle name="Normal 5 5 2 2 4 6" xfId="49378" xr:uid="{00000000-0005-0000-0000-0000DDC00000}"/>
    <cellStyle name="Normal 5 5 2 2 4 7" xfId="49379" xr:uid="{00000000-0005-0000-0000-0000DEC00000}"/>
    <cellStyle name="Normal 5 5 2 2 4 8" xfId="49380" xr:uid="{00000000-0005-0000-0000-0000DFC00000}"/>
    <cellStyle name="Normal 5 5 2 2 5" xfId="49381" xr:uid="{00000000-0005-0000-0000-0000E0C00000}"/>
    <cellStyle name="Normal 5 5 2 2 5 2" xfId="49382" xr:uid="{00000000-0005-0000-0000-0000E1C00000}"/>
    <cellStyle name="Normal 5 5 2 2 5 3" xfId="49383" xr:uid="{00000000-0005-0000-0000-0000E2C00000}"/>
    <cellStyle name="Normal 5 5 2 2 5 4" xfId="49384" xr:uid="{00000000-0005-0000-0000-0000E3C00000}"/>
    <cellStyle name="Normal 5 5 2 2 5 5" xfId="49385" xr:uid="{00000000-0005-0000-0000-0000E4C00000}"/>
    <cellStyle name="Normal 5 5 2 2 5 6" xfId="49386" xr:uid="{00000000-0005-0000-0000-0000E5C00000}"/>
    <cellStyle name="Normal 5 5 2 2 5 7" xfId="49387" xr:uid="{00000000-0005-0000-0000-0000E6C00000}"/>
    <cellStyle name="Normal 5 5 2 2 5 8" xfId="49388" xr:uid="{00000000-0005-0000-0000-0000E7C00000}"/>
    <cellStyle name="Normal 5 5 2 2 6" xfId="49389" xr:uid="{00000000-0005-0000-0000-0000E8C00000}"/>
    <cellStyle name="Normal 5 5 2 2 7" xfId="49390" xr:uid="{00000000-0005-0000-0000-0000E9C00000}"/>
    <cellStyle name="Normal 5 5 2 2 8" xfId="49391" xr:uid="{00000000-0005-0000-0000-0000EAC00000}"/>
    <cellStyle name="Normal 5 5 2 2 9" xfId="49392" xr:uid="{00000000-0005-0000-0000-0000EBC00000}"/>
    <cellStyle name="Normal 5 5 2 20" xfId="49393" xr:uid="{00000000-0005-0000-0000-0000ECC00000}"/>
    <cellStyle name="Normal 5 5 2 21" xfId="49394" xr:uid="{00000000-0005-0000-0000-0000EDC00000}"/>
    <cellStyle name="Normal 5 5 2 22" xfId="49395" xr:uid="{00000000-0005-0000-0000-0000EEC00000}"/>
    <cellStyle name="Normal 5 5 2 23" xfId="49396" xr:uid="{00000000-0005-0000-0000-0000EFC00000}"/>
    <cellStyle name="Normal 5 5 2 24" xfId="49397" xr:uid="{00000000-0005-0000-0000-0000F0C00000}"/>
    <cellStyle name="Normal 5 5 2 3" xfId="49398" xr:uid="{00000000-0005-0000-0000-0000F1C00000}"/>
    <cellStyle name="Normal 5 5 2 3 10" xfId="49399" xr:uid="{00000000-0005-0000-0000-0000F2C00000}"/>
    <cellStyle name="Normal 5 5 2 3 11" xfId="49400" xr:uid="{00000000-0005-0000-0000-0000F3C00000}"/>
    <cellStyle name="Normal 5 5 2 3 12" xfId="49401" xr:uid="{00000000-0005-0000-0000-0000F4C00000}"/>
    <cellStyle name="Normal 5 5 2 3 2" xfId="49402" xr:uid="{00000000-0005-0000-0000-0000F5C00000}"/>
    <cellStyle name="Normal 5 5 2 3 2 2" xfId="49403" xr:uid="{00000000-0005-0000-0000-0000F6C00000}"/>
    <cellStyle name="Normal 5 5 2 3 2 3" xfId="49404" xr:uid="{00000000-0005-0000-0000-0000F7C00000}"/>
    <cellStyle name="Normal 5 5 2 3 2 4" xfId="49405" xr:uid="{00000000-0005-0000-0000-0000F8C00000}"/>
    <cellStyle name="Normal 5 5 2 3 2 5" xfId="49406" xr:uid="{00000000-0005-0000-0000-0000F9C00000}"/>
    <cellStyle name="Normal 5 5 2 3 2 6" xfId="49407" xr:uid="{00000000-0005-0000-0000-0000FAC00000}"/>
    <cellStyle name="Normal 5 5 2 3 2 7" xfId="49408" xr:uid="{00000000-0005-0000-0000-0000FBC00000}"/>
    <cellStyle name="Normal 5 5 2 3 2 8" xfId="49409" xr:uid="{00000000-0005-0000-0000-0000FCC00000}"/>
    <cellStyle name="Normal 5 5 2 3 3" xfId="49410" xr:uid="{00000000-0005-0000-0000-0000FDC00000}"/>
    <cellStyle name="Normal 5 5 2 3 3 2" xfId="49411" xr:uid="{00000000-0005-0000-0000-0000FEC00000}"/>
    <cellStyle name="Normal 5 5 2 3 3 3" xfId="49412" xr:uid="{00000000-0005-0000-0000-0000FFC00000}"/>
    <cellStyle name="Normal 5 5 2 3 3 4" xfId="49413" xr:uid="{00000000-0005-0000-0000-000000C10000}"/>
    <cellStyle name="Normal 5 5 2 3 3 5" xfId="49414" xr:uid="{00000000-0005-0000-0000-000001C10000}"/>
    <cellStyle name="Normal 5 5 2 3 3 6" xfId="49415" xr:uid="{00000000-0005-0000-0000-000002C10000}"/>
    <cellStyle name="Normal 5 5 2 3 3 7" xfId="49416" xr:uid="{00000000-0005-0000-0000-000003C10000}"/>
    <cellStyle name="Normal 5 5 2 3 3 8" xfId="49417" xr:uid="{00000000-0005-0000-0000-000004C10000}"/>
    <cellStyle name="Normal 5 5 2 3 4" xfId="49418" xr:uid="{00000000-0005-0000-0000-000005C10000}"/>
    <cellStyle name="Normal 5 5 2 3 4 2" xfId="49419" xr:uid="{00000000-0005-0000-0000-000006C10000}"/>
    <cellStyle name="Normal 5 5 2 3 4 3" xfId="49420" xr:uid="{00000000-0005-0000-0000-000007C10000}"/>
    <cellStyle name="Normal 5 5 2 3 4 4" xfId="49421" xr:uid="{00000000-0005-0000-0000-000008C10000}"/>
    <cellStyle name="Normal 5 5 2 3 4 5" xfId="49422" xr:uid="{00000000-0005-0000-0000-000009C10000}"/>
    <cellStyle name="Normal 5 5 2 3 4 6" xfId="49423" xr:uid="{00000000-0005-0000-0000-00000AC10000}"/>
    <cellStyle name="Normal 5 5 2 3 4 7" xfId="49424" xr:uid="{00000000-0005-0000-0000-00000BC10000}"/>
    <cellStyle name="Normal 5 5 2 3 4 8" xfId="49425" xr:uid="{00000000-0005-0000-0000-00000CC10000}"/>
    <cellStyle name="Normal 5 5 2 3 5" xfId="49426" xr:uid="{00000000-0005-0000-0000-00000DC10000}"/>
    <cellStyle name="Normal 5 5 2 3 5 2" xfId="49427" xr:uid="{00000000-0005-0000-0000-00000EC10000}"/>
    <cellStyle name="Normal 5 5 2 3 5 3" xfId="49428" xr:uid="{00000000-0005-0000-0000-00000FC10000}"/>
    <cellStyle name="Normal 5 5 2 3 5 4" xfId="49429" xr:uid="{00000000-0005-0000-0000-000010C10000}"/>
    <cellStyle name="Normal 5 5 2 3 5 5" xfId="49430" xr:uid="{00000000-0005-0000-0000-000011C10000}"/>
    <cellStyle name="Normal 5 5 2 3 5 6" xfId="49431" xr:uid="{00000000-0005-0000-0000-000012C10000}"/>
    <cellStyle name="Normal 5 5 2 3 5 7" xfId="49432" xr:uid="{00000000-0005-0000-0000-000013C10000}"/>
    <cellStyle name="Normal 5 5 2 3 5 8" xfId="49433" xr:uid="{00000000-0005-0000-0000-000014C10000}"/>
    <cellStyle name="Normal 5 5 2 3 6" xfId="49434" xr:uid="{00000000-0005-0000-0000-000015C10000}"/>
    <cellStyle name="Normal 5 5 2 3 7" xfId="49435" xr:uid="{00000000-0005-0000-0000-000016C10000}"/>
    <cellStyle name="Normal 5 5 2 3 8" xfId="49436" xr:uid="{00000000-0005-0000-0000-000017C10000}"/>
    <cellStyle name="Normal 5 5 2 3 9" xfId="49437" xr:uid="{00000000-0005-0000-0000-000018C10000}"/>
    <cellStyle name="Normal 5 5 2 4" xfId="49438" xr:uid="{00000000-0005-0000-0000-000019C10000}"/>
    <cellStyle name="Normal 5 5 2 4 10" xfId="49439" xr:uid="{00000000-0005-0000-0000-00001AC10000}"/>
    <cellStyle name="Normal 5 5 2 4 11" xfId="49440" xr:uid="{00000000-0005-0000-0000-00001BC10000}"/>
    <cellStyle name="Normal 5 5 2 4 12" xfId="49441" xr:uid="{00000000-0005-0000-0000-00001CC10000}"/>
    <cellStyle name="Normal 5 5 2 4 2" xfId="49442" xr:uid="{00000000-0005-0000-0000-00001DC10000}"/>
    <cellStyle name="Normal 5 5 2 4 2 2" xfId="49443" xr:uid="{00000000-0005-0000-0000-00001EC10000}"/>
    <cellStyle name="Normal 5 5 2 4 2 3" xfId="49444" xr:uid="{00000000-0005-0000-0000-00001FC10000}"/>
    <cellStyle name="Normal 5 5 2 4 2 4" xfId="49445" xr:uid="{00000000-0005-0000-0000-000020C10000}"/>
    <cellStyle name="Normal 5 5 2 4 2 5" xfId="49446" xr:uid="{00000000-0005-0000-0000-000021C10000}"/>
    <cellStyle name="Normal 5 5 2 4 2 6" xfId="49447" xr:uid="{00000000-0005-0000-0000-000022C10000}"/>
    <cellStyle name="Normal 5 5 2 4 2 7" xfId="49448" xr:uid="{00000000-0005-0000-0000-000023C10000}"/>
    <cellStyle name="Normal 5 5 2 4 2 8" xfId="49449" xr:uid="{00000000-0005-0000-0000-000024C10000}"/>
    <cellStyle name="Normal 5 5 2 4 3" xfId="49450" xr:uid="{00000000-0005-0000-0000-000025C10000}"/>
    <cellStyle name="Normal 5 5 2 4 3 2" xfId="49451" xr:uid="{00000000-0005-0000-0000-000026C10000}"/>
    <cellStyle name="Normal 5 5 2 4 3 3" xfId="49452" xr:uid="{00000000-0005-0000-0000-000027C10000}"/>
    <cellStyle name="Normal 5 5 2 4 3 4" xfId="49453" xr:uid="{00000000-0005-0000-0000-000028C10000}"/>
    <cellStyle name="Normal 5 5 2 4 3 5" xfId="49454" xr:uid="{00000000-0005-0000-0000-000029C10000}"/>
    <cellStyle name="Normal 5 5 2 4 3 6" xfId="49455" xr:uid="{00000000-0005-0000-0000-00002AC10000}"/>
    <cellStyle name="Normal 5 5 2 4 3 7" xfId="49456" xr:uid="{00000000-0005-0000-0000-00002BC10000}"/>
    <cellStyle name="Normal 5 5 2 4 3 8" xfId="49457" xr:uid="{00000000-0005-0000-0000-00002CC10000}"/>
    <cellStyle name="Normal 5 5 2 4 4" xfId="49458" xr:uid="{00000000-0005-0000-0000-00002DC10000}"/>
    <cellStyle name="Normal 5 5 2 4 4 2" xfId="49459" xr:uid="{00000000-0005-0000-0000-00002EC10000}"/>
    <cellStyle name="Normal 5 5 2 4 4 3" xfId="49460" xr:uid="{00000000-0005-0000-0000-00002FC10000}"/>
    <cellStyle name="Normal 5 5 2 4 4 4" xfId="49461" xr:uid="{00000000-0005-0000-0000-000030C10000}"/>
    <cellStyle name="Normal 5 5 2 4 4 5" xfId="49462" xr:uid="{00000000-0005-0000-0000-000031C10000}"/>
    <cellStyle name="Normal 5 5 2 4 4 6" xfId="49463" xr:uid="{00000000-0005-0000-0000-000032C10000}"/>
    <cellStyle name="Normal 5 5 2 4 4 7" xfId="49464" xr:uid="{00000000-0005-0000-0000-000033C10000}"/>
    <cellStyle name="Normal 5 5 2 4 4 8" xfId="49465" xr:uid="{00000000-0005-0000-0000-000034C10000}"/>
    <cellStyle name="Normal 5 5 2 4 5" xfId="49466" xr:uid="{00000000-0005-0000-0000-000035C10000}"/>
    <cellStyle name="Normal 5 5 2 4 5 2" xfId="49467" xr:uid="{00000000-0005-0000-0000-000036C10000}"/>
    <cellStyle name="Normal 5 5 2 4 5 3" xfId="49468" xr:uid="{00000000-0005-0000-0000-000037C10000}"/>
    <cellStyle name="Normal 5 5 2 4 5 4" xfId="49469" xr:uid="{00000000-0005-0000-0000-000038C10000}"/>
    <cellStyle name="Normal 5 5 2 4 5 5" xfId="49470" xr:uid="{00000000-0005-0000-0000-000039C10000}"/>
    <cellStyle name="Normal 5 5 2 4 5 6" xfId="49471" xr:uid="{00000000-0005-0000-0000-00003AC10000}"/>
    <cellStyle name="Normal 5 5 2 4 5 7" xfId="49472" xr:uid="{00000000-0005-0000-0000-00003BC10000}"/>
    <cellStyle name="Normal 5 5 2 4 5 8" xfId="49473" xr:uid="{00000000-0005-0000-0000-00003CC10000}"/>
    <cellStyle name="Normal 5 5 2 4 6" xfId="49474" xr:uid="{00000000-0005-0000-0000-00003DC10000}"/>
    <cellStyle name="Normal 5 5 2 4 7" xfId="49475" xr:uid="{00000000-0005-0000-0000-00003EC10000}"/>
    <cellStyle name="Normal 5 5 2 4 8" xfId="49476" xr:uid="{00000000-0005-0000-0000-00003FC10000}"/>
    <cellStyle name="Normal 5 5 2 4 9" xfId="49477" xr:uid="{00000000-0005-0000-0000-000040C10000}"/>
    <cellStyle name="Normal 5 5 2 5" xfId="49478" xr:uid="{00000000-0005-0000-0000-000041C10000}"/>
    <cellStyle name="Normal 5 5 2 5 10" xfId="49479" xr:uid="{00000000-0005-0000-0000-000042C10000}"/>
    <cellStyle name="Normal 5 5 2 5 11" xfId="49480" xr:uid="{00000000-0005-0000-0000-000043C10000}"/>
    <cellStyle name="Normal 5 5 2 5 12" xfId="49481" xr:uid="{00000000-0005-0000-0000-000044C10000}"/>
    <cellStyle name="Normal 5 5 2 5 2" xfId="49482" xr:uid="{00000000-0005-0000-0000-000045C10000}"/>
    <cellStyle name="Normal 5 5 2 5 2 2" xfId="49483" xr:uid="{00000000-0005-0000-0000-000046C10000}"/>
    <cellStyle name="Normal 5 5 2 5 2 3" xfId="49484" xr:uid="{00000000-0005-0000-0000-000047C10000}"/>
    <cellStyle name="Normal 5 5 2 5 2 4" xfId="49485" xr:uid="{00000000-0005-0000-0000-000048C10000}"/>
    <cellStyle name="Normal 5 5 2 5 2 5" xfId="49486" xr:uid="{00000000-0005-0000-0000-000049C10000}"/>
    <cellStyle name="Normal 5 5 2 5 2 6" xfId="49487" xr:uid="{00000000-0005-0000-0000-00004AC10000}"/>
    <cellStyle name="Normal 5 5 2 5 2 7" xfId="49488" xr:uid="{00000000-0005-0000-0000-00004BC10000}"/>
    <cellStyle name="Normal 5 5 2 5 2 8" xfId="49489" xr:uid="{00000000-0005-0000-0000-00004CC10000}"/>
    <cellStyle name="Normal 5 5 2 5 3" xfId="49490" xr:uid="{00000000-0005-0000-0000-00004DC10000}"/>
    <cellStyle name="Normal 5 5 2 5 3 2" xfId="49491" xr:uid="{00000000-0005-0000-0000-00004EC10000}"/>
    <cellStyle name="Normal 5 5 2 5 3 3" xfId="49492" xr:uid="{00000000-0005-0000-0000-00004FC10000}"/>
    <cellStyle name="Normal 5 5 2 5 3 4" xfId="49493" xr:uid="{00000000-0005-0000-0000-000050C10000}"/>
    <cellStyle name="Normal 5 5 2 5 3 5" xfId="49494" xr:uid="{00000000-0005-0000-0000-000051C10000}"/>
    <cellStyle name="Normal 5 5 2 5 3 6" xfId="49495" xr:uid="{00000000-0005-0000-0000-000052C10000}"/>
    <cellStyle name="Normal 5 5 2 5 3 7" xfId="49496" xr:uid="{00000000-0005-0000-0000-000053C10000}"/>
    <cellStyle name="Normal 5 5 2 5 3 8" xfId="49497" xr:uid="{00000000-0005-0000-0000-000054C10000}"/>
    <cellStyle name="Normal 5 5 2 5 4" xfId="49498" xr:uid="{00000000-0005-0000-0000-000055C10000}"/>
    <cellStyle name="Normal 5 5 2 5 4 2" xfId="49499" xr:uid="{00000000-0005-0000-0000-000056C10000}"/>
    <cellStyle name="Normal 5 5 2 5 4 3" xfId="49500" xr:uid="{00000000-0005-0000-0000-000057C10000}"/>
    <cellStyle name="Normal 5 5 2 5 4 4" xfId="49501" xr:uid="{00000000-0005-0000-0000-000058C10000}"/>
    <cellStyle name="Normal 5 5 2 5 4 5" xfId="49502" xr:uid="{00000000-0005-0000-0000-000059C10000}"/>
    <cellStyle name="Normal 5 5 2 5 4 6" xfId="49503" xr:uid="{00000000-0005-0000-0000-00005AC10000}"/>
    <cellStyle name="Normal 5 5 2 5 4 7" xfId="49504" xr:uid="{00000000-0005-0000-0000-00005BC10000}"/>
    <cellStyle name="Normal 5 5 2 5 4 8" xfId="49505" xr:uid="{00000000-0005-0000-0000-00005CC10000}"/>
    <cellStyle name="Normal 5 5 2 5 5" xfId="49506" xr:uid="{00000000-0005-0000-0000-00005DC10000}"/>
    <cellStyle name="Normal 5 5 2 5 5 2" xfId="49507" xr:uid="{00000000-0005-0000-0000-00005EC10000}"/>
    <cellStyle name="Normal 5 5 2 5 5 3" xfId="49508" xr:uid="{00000000-0005-0000-0000-00005FC10000}"/>
    <cellStyle name="Normal 5 5 2 5 5 4" xfId="49509" xr:uid="{00000000-0005-0000-0000-000060C10000}"/>
    <cellStyle name="Normal 5 5 2 5 5 5" xfId="49510" xr:uid="{00000000-0005-0000-0000-000061C10000}"/>
    <cellStyle name="Normal 5 5 2 5 5 6" xfId="49511" xr:uid="{00000000-0005-0000-0000-000062C10000}"/>
    <cellStyle name="Normal 5 5 2 5 5 7" xfId="49512" xr:uid="{00000000-0005-0000-0000-000063C10000}"/>
    <cellStyle name="Normal 5 5 2 5 5 8" xfId="49513" xr:uid="{00000000-0005-0000-0000-000064C10000}"/>
    <cellStyle name="Normal 5 5 2 5 6" xfId="49514" xr:uid="{00000000-0005-0000-0000-000065C10000}"/>
    <cellStyle name="Normal 5 5 2 5 7" xfId="49515" xr:uid="{00000000-0005-0000-0000-000066C10000}"/>
    <cellStyle name="Normal 5 5 2 5 8" xfId="49516" xr:uid="{00000000-0005-0000-0000-000067C10000}"/>
    <cellStyle name="Normal 5 5 2 5 9" xfId="49517" xr:uid="{00000000-0005-0000-0000-000068C10000}"/>
    <cellStyle name="Normal 5 5 2 6" xfId="49518" xr:uid="{00000000-0005-0000-0000-000069C10000}"/>
    <cellStyle name="Normal 5 5 2 6 10" xfId="49519" xr:uid="{00000000-0005-0000-0000-00006AC10000}"/>
    <cellStyle name="Normal 5 5 2 6 11" xfId="49520" xr:uid="{00000000-0005-0000-0000-00006BC10000}"/>
    <cellStyle name="Normal 5 5 2 6 12" xfId="49521" xr:uid="{00000000-0005-0000-0000-00006CC10000}"/>
    <cellStyle name="Normal 5 5 2 6 2" xfId="49522" xr:uid="{00000000-0005-0000-0000-00006DC10000}"/>
    <cellStyle name="Normal 5 5 2 6 2 2" xfId="49523" xr:uid="{00000000-0005-0000-0000-00006EC10000}"/>
    <cellStyle name="Normal 5 5 2 6 2 3" xfId="49524" xr:uid="{00000000-0005-0000-0000-00006FC10000}"/>
    <cellStyle name="Normal 5 5 2 6 2 4" xfId="49525" xr:uid="{00000000-0005-0000-0000-000070C10000}"/>
    <cellStyle name="Normal 5 5 2 6 2 5" xfId="49526" xr:uid="{00000000-0005-0000-0000-000071C10000}"/>
    <cellStyle name="Normal 5 5 2 6 2 6" xfId="49527" xr:uid="{00000000-0005-0000-0000-000072C10000}"/>
    <cellStyle name="Normal 5 5 2 6 2 7" xfId="49528" xr:uid="{00000000-0005-0000-0000-000073C10000}"/>
    <cellStyle name="Normal 5 5 2 6 2 8" xfId="49529" xr:uid="{00000000-0005-0000-0000-000074C10000}"/>
    <cellStyle name="Normal 5 5 2 6 3" xfId="49530" xr:uid="{00000000-0005-0000-0000-000075C10000}"/>
    <cellStyle name="Normal 5 5 2 6 3 2" xfId="49531" xr:uid="{00000000-0005-0000-0000-000076C10000}"/>
    <cellStyle name="Normal 5 5 2 6 3 3" xfId="49532" xr:uid="{00000000-0005-0000-0000-000077C10000}"/>
    <cellStyle name="Normal 5 5 2 6 3 4" xfId="49533" xr:uid="{00000000-0005-0000-0000-000078C10000}"/>
    <cellStyle name="Normal 5 5 2 6 3 5" xfId="49534" xr:uid="{00000000-0005-0000-0000-000079C10000}"/>
    <cellStyle name="Normal 5 5 2 6 3 6" xfId="49535" xr:uid="{00000000-0005-0000-0000-00007AC10000}"/>
    <cellStyle name="Normal 5 5 2 6 3 7" xfId="49536" xr:uid="{00000000-0005-0000-0000-00007BC10000}"/>
    <cellStyle name="Normal 5 5 2 6 3 8" xfId="49537" xr:uid="{00000000-0005-0000-0000-00007CC10000}"/>
    <cellStyle name="Normal 5 5 2 6 4" xfId="49538" xr:uid="{00000000-0005-0000-0000-00007DC10000}"/>
    <cellStyle name="Normal 5 5 2 6 4 2" xfId="49539" xr:uid="{00000000-0005-0000-0000-00007EC10000}"/>
    <cellStyle name="Normal 5 5 2 6 4 3" xfId="49540" xr:uid="{00000000-0005-0000-0000-00007FC10000}"/>
    <cellStyle name="Normal 5 5 2 6 4 4" xfId="49541" xr:uid="{00000000-0005-0000-0000-000080C10000}"/>
    <cellStyle name="Normal 5 5 2 6 4 5" xfId="49542" xr:uid="{00000000-0005-0000-0000-000081C10000}"/>
    <cellStyle name="Normal 5 5 2 6 4 6" xfId="49543" xr:uid="{00000000-0005-0000-0000-000082C10000}"/>
    <cellStyle name="Normal 5 5 2 6 4 7" xfId="49544" xr:uid="{00000000-0005-0000-0000-000083C10000}"/>
    <cellStyle name="Normal 5 5 2 6 4 8" xfId="49545" xr:uid="{00000000-0005-0000-0000-000084C10000}"/>
    <cellStyle name="Normal 5 5 2 6 5" xfId="49546" xr:uid="{00000000-0005-0000-0000-000085C10000}"/>
    <cellStyle name="Normal 5 5 2 6 5 2" xfId="49547" xr:uid="{00000000-0005-0000-0000-000086C10000}"/>
    <cellStyle name="Normal 5 5 2 6 5 3" xfId="49548" xr:uid="{00000000-0005-0000-0000-000087C10000}"/>
    <cellStyle name="Normal 5 5 2 6 5 4" xfId="49549" xr:uid="{00000000-0005-0000-0000-000088C10000}"/>
    <cellStyle name="Normal 5 5 2 6 5 5" xfId="49550" xr:uid="{00000000-0005-0000-0000-000089C10000}"/>
    <cellStyle name="Normal 5 5 2 6 5 6" xfId="49551" xr:uid="{00000000-0005-0000-0000-00008AC10000}"/>
    <cellStyle name="Normal 5 5 2 6 5 7" xfId="49552" xr:uid="{00000000-0005-0000-0000-00008BC10000}"/>
    <cellStyle name="Normal 5 5 2 6 5 8" xfId="49553" xr:uid="{00000000-0005-0000-0000-00008CC10000}"/>
    <cellStyle name="Normal 5 5 2 6 6" xfId="49554" xr:uid="{00000000-0005-0000-0000-00008DC10000}"/>
    <cellStyle name="Normal 5 5 2 6 7" xfId="49555" xr:uid="{00000000-0005-0000-0000-00008EC10000}"/>
    <cellStyle name="Normal 5 5 2 6 8" xfId="49556" xr:uid="{00000000-0005-0000-0000-00008FC10000}"/>
    <cellStyle name="Normal 5 5 2 6 9" xfId="49557" xr:uid="{00000000-0005-0000-0000-000090C10000}"/>
    <cellStyle name="Normal 5 5 2 7" xfId="49558" xr:uid="{00000000-0005-0000-0000-000091C10000}"/>
    <cellStyle name="Normal 5 5 2 7 10" xfId="49559" xr:uid="{00000000-0005-0000-0000-000092C10000}"/>
    <cellStyle name="Normal 5 5 2 7 11" xfId="49560" xr:uid="{00000000-0005-0000-0000-000093C10000}"/>
    <cellStyle name="Normal 5 5 2 7 12" xfId="49561" xr:uid="{00000000-0005-0000-0000-000094C10000}"/>
    <cellStyle name="Normal 5 5 2 7 2" xfId="49562" xr:uid="{00000000-0005-0000-0000-000095C10000}"/>
    <cellStyle name="Normal 5 5 2 7 2 2" xfId="49563" xr:uid="{00000000-0005-0000-0000-000096C10000}"/>
    <cellStyle name="Normal 5 5 2 7 2 3" xfId="49564" xr:uid="{00000000-0005-0000-0000-000097C10000}"/>
    <cellStyle name="Normal 5 5 2 7 2 4" xfId="49565" xr:uid="{00000000-0005-0000-0000-000098C10000}"/>
    <cellStyle name="Normal 5 5 2 7 2 5" xfId="49566" xr:uid="{00000000-0005-0000-0000-000099C10000}"/>
    <cellStyle name="Normal 5 5 2 7 2 6" xfId="49567" xr:uid="{00000000-0005-0000-0000-00009AC10000}"/>
    <cellStyle name="Normal 5 5 2 7 2 7" xfId="49568" xr:uid="{00000000-0005-0000-0000-00009BC10000}"/>
    <cellStyle name="Normal 5 5 2 7 2 8" xfId="49569" xr:uid="{00000000-0005-0000-0000-00009CC10000}"/>
    <cellStyle name="Normal 5 5 2 7 3" xfId="49570" xr:uid="{00000000-0005-0000-0000-00009DC10000}"/>
    <cellStyle name="Normal 5 5 2 7 3 2" xfId="49571" xr:uid="{00000000-0005-0000-0000-00009EC10000}"/>
    <cellStyle name="Normal 5 5 2 7 3 3" xfId="49572" xr:uid="{00000000-0005-0000-0000-00009FC10000}"/>
    <cellStyle name="Normal 5 5 2 7 3 4" xfId="49573" xr:uid="{00000000-0005-0000-0000-0000A0C10000}"/>
    <cellStyle name="Normal 5 5 2 7 3 5" xfId="49574" xr:uid="{00000000-0005-0000-0000-0000A1C10000}"/>
    <cellStyle name="Normal 5 5 2 7 3 6" xfId="49575" xr:uid="{00000000-0005-0000-0000-0000A2C10000}"/>
    <cellStyle name="Normal 5 5 2 7 3 7" xfId="49576" xr:uid="{00000000-0005-0000-0000-0000A3C10000}"/>
    <cellStyle name="Normal 5 5 2 7 3 8" xfId="49577" xr:uid="{00000000-0005-0000-0000-0000A4C10000}"/>
    <cellStyle name="Normal 5 5 2 7 4" xfId="49578" xr:uid="{00000000-0005-0000-0000-0000A5C10000}"/>
    <cellStyle name="Normal 5 5 2 7 4 2" xfId="49579" xr:uid="{00000000-0005-0000-0000-0000A6C10000}"/>
    <cellStyle name="Normal 5 5 2 7 4 3" xfId="49580" xr:uid="{00000000-0005-0000-0000-0000A7C10000}"/>
    <cellStyle name="Normal 5 5 2 7 4 4" xfId="49581" xr:uid="{00000000-0005-0000-0000-0000A8C10000}"/>
    <cellStyle name="Normal 5 5 2 7 4 5" xfId="49582" xr:uid="{00000000-0005-0000-0000-0000A9C10000}"/>
    <cellStyle name="Normal 5 5 2 7 4 6" xfId="49583" xr:uid="{00000000-0005-0000-0000-0000AAC10000}"/>
    <cellStyle name="Normal 5 5 2 7 4 7" xfId="49584" xr:uid="{00000000-0005-0000-0000-0000ABC10000}"/>
    <cellStyle name="Normal 5 5 2 7 4 8" xfId="49585" xr:uid="{00000000-0005-0000-0000-0000ACC10000}"/>
    <cellStyle name="Normal 5 5 2 7 5" xfId="49586" xr:uid="{00000000-0005-0000-0000-0000ADC10000}"/>
    <cellStyle name="Normal 5 5 2 7 5 2" xfId="49587" xr:uid="{00000000-0005-0000-0000-0000AEC10000}"/>
    <cellStyle name="Normal 5 5 2 7 5 3" xfId="49588" xr:uid="{00000000-0005-0000-0000-0000AFC10000}"/>
    <cellStyle name="Normal 5 5 2 7 5 4" xfId="49589" xr:uid="{00000000-0005-0000-0000-0000B0C10000}"/>
    <cellStyle name="Normal 5 5 2 7 5 5" xfId="49590" xr:uid="{00000000-0005-0000-0000-0000B1C10000}"/>
    <cellStyle name="Normal 5 5 2 7 5 6" xfId="49591" xr:uid="{00000000-0005-0000-0000-0000B2C10000}"/>
    <cellStyle name="Normal 5 5 2 7 5 7" xfId="49592" xr:uid="{00000000-0005-0000-0000-0000B3C10000}"/>
    <cellStyle name="Normal 5 5 2 7 5 8" xfId="49593" xr:uid="{00000000-0005-0000-0000-0000B4C10000}"/>
    <cellStyle name="Normal 5 5 2 7 6" xfId="49594" xr:uid="{00000000-0005-0000-0000-0000B5C10000}"/>
    <cellStyle name="Normal 5 5 2 7 7" xfId="49595" xr:uid="{00000000-0005-0000-0000-0000B6C10000}"/>
    <cellStyle name="Normal 5 5 2 7 8" xfId="49596" xr:uid="{00000000-0005-0000-0000-0000B7C10000}"/>
    <cellStyle name="Normal 5 5 2 7 9" xfId="49597" xr:uid="{00000000-0005-0000-0000-0000B8C10000}"/>
    <cellStyle name="Normal 5 5 2 8" xfId="49598" xr:uid="{00000000-0005-0000-0000-0000B9C10000}"/>
    <cellStyle name="Normal 5 5 2 8 10" xfId="49599" xr:uid="{00000000-0005-0000-0000-0000BAC10000}"/>
    <cellStyle name="Normal 5 5 2 8 11" xfId="49600" xr:uid="{00000000-0005-0000-0000-0000BBC10000}"/>
    <cellStyle name="Normal 5 5 2 8 12" xfId="49601" xr:uid="{00000000-0005-0000-0000-0000BCC10000}"/>
    <cellStyle name="Normal 5 5 2 8 2" xfId="49602" xr:uid="{00000000-0005-0000-0000-0000BDC10000}"/>
    <cellStyle name="Normal 5 5 2 8 2 2" xfId="49603" xr:uid="{00000000-0005-0000-0000-0000BEC10000}"/>
    <cellStyle name="Normal 5 5 2 8 2 3" xfId="49604" xr:uid="{00000000-0005-0000-0000-0000BFC10000}"/>
    <cellStyle name="Normal 5 5 2 8 2 4" xfId="49605" xr:uid="{00000000-0005-0000-0000-0000C0C10000}"/>
    <cellStyle name="Normal 5 5 2 8 2 5" xfId="49606" xr:uid="{00000000-0005-0000-0000-0000C1C10000}"/>
    <cellStyle name="Normal 5 5 2 8 2 6" xfId="49607" xr:uid="{00000000-0005-0000-0000-0000C2C10000}"/>
    <cellStyle name="Normal 5 5 2 8 2 7" xfId="49608" xr:uid="{00000000-0005-0000-0000-0000C3C10000}"/>
    <cellStyle name="Normal 5 5 2 8 2 8" xfId="49609" xr:uid="{00000000-0005-0000-0000-0000C4C10000}"/>
    <cellStyle name="Normal 5 5 2 8 3" xfId="49610" xr:uid="{00000000-0005-0000-0000-0000C5C10000}"/>
    <cellStyle name="Normal 5 5 2 8 3 2" xfId="49611" xr:uid="{00000000-0005-0000-0000-0000C6C10000}"/>
    <cellStyle name="Normal 5 5 2 8 3 3" xfId="49612" xr:uid="{00000000-0005-0000-0000-0000C7C10000}"/>
    <cellStyle name="Normal 5 5 2 8 3 4" xfId="49613" xr:uid="{00000000-0005-0000-0000-0000C8C10000}"/>
    <cellStyle name="Normal 5 5 2 8 3 5" xfId="49614" xr:uid="{00000000-0005-0000-0000-0000C9C10000}"/>
    <cellStyle name="Normal 5 5 2 8 3 6" xfId="49615" xr:uid="{00000000-0005-0000-0000-0000CAC10000}"/>
    <cellStyle name="Normal 5 5 2 8 3 7" xfId="49616" xr:uid="{00000000-0005-0000-0000-0000CBC10000}"/>
    <cellStyle name="Normal 5 5 2 8 3 8" xfId="49617" xr:uid="{00000000-0005-0000-0000-0000CCC10000}"/>
    <cellStyle name="Normal 5 5 2 8 4" xfId="49618" xr:uid="{00000000-0005-0000-0000-0000CDC10000}"/>
    <cellStyle name="Normal 5 5 2 8 4 2" xfId="49619" xr:uid="{00000000-0005-0000-0000-0000CEC10000}"/>
    <cellStyle name="Normal 5 5 2 8 4 3" xfId="49620" xr:uid="{00000000-0005-0000-0000-0000CFC10000}"/>
    <cellStyle name="Normal 5 5 2 8 4 4" xfId="49621" xr:uid="{00000000-0005-0000-0000-0000D0C10000}"/>
    <cellStyle name="Normal 5 5 2 8 4 5" xfId="49622" xr:uid="{00000000-0005-0000-0000-0000D1C10000}"/>
    <cellStyle name="Normal 5 5 2 8 4 6" xfId="49623" xr:uid="{00000000-0005-0000-0000-0000D2C10000}"/>
    <cellStyle name="Normal 5 5 2 8 4 7" xfId="49624" xr:uid="{00000000-0005-0000-0000-0000D3C10000}"/>
    <cellStyle name="Normal 5 5 2 8 4 8" xfId="49625" xr:uid="{00000000-0005-0000-0000-0000D4C10000}"/>
    <cellStyle name="Normal 5 5 2 8 5" xfId="49626" xr:uid="{00000000-0005-0000-0000-0000D5C10000}"/>
    <cellStyle name="Normal 5 5 2 8 5 2" xfId="49627" xr:uid="{00000000-0005-0000-0000-0000D6C10000}"/>
    <cellStyle name="Normal 5 5 2 8 5 3" xfId="49628" xr:uid="{00000000-0005-0000-0000-0000D7C10000}"/>
    <cellStyle name="Normal 5 5 2 8 5 4" xfId="49629" xr:uid="{00000000-0005-0000-0000-0000D8C10000}"/>
    <cellStyle name="Normal 5 5 2 8 5 5" xfId="49630" xr:uid="{00000000-0005-0000-0000-0000D9C10000}"/>
    <cellStyle name="Normal 5 5 2 8 5 6" xfId="49631" xr:uid="{00000000-0005-0000-0000-0000DAC10000}"/>
    <cellStyle name="Normal 5 5 2 8 5 7" xfId="49632" xr:uid="{00000000-0005-0000-0000-0000DBC10000}"/>
    <cellStyle name="Normal 5 5 2 8 5 8" xfId="49633" xr:uid="{00000000-0005-0000-0000-0000DCC10000}"/>
    <cellStyle name="Normal 5 5 2 8 6" xfId="49634" xr:uid="{00000000-0005-0000-0000-0000DDC10000}"/>
    <cellStyle name="Normal 5 5 2 8 7" xfId="49635" xr:uid="{00000000-0005-0000-0000-0000DEC10000}"/>
    <cellStyle name="Normal 5 5 2 8 8" xfId="49636" xr:uid="{00000000-0005-0000-0000-0000DFC10000}"/>
    <cellStyle name="Normal 5 5 2 8 9" xfId="49637" xr:uid="{00000000-0005-0000-0000-0000E0C10000}"/>
    <cellStyle name="Normal 5 5 2 9" xfId="49638" xr:uid="{00000000-0005-0000-0000-0000E1C10000}"/>
    <cellStyle name="Normal 5 5 2 9 10" xfId="49639" xr:uid="{00000000-0005-0000-0000-0000E2C10000}"/>
    <cellStyle name="Normal 5 5 2 9 11" xfId="49640" xr:uid="{00000000-0005-0000-0000-0000E3C10000}"/>
    <cellStyle name="Normal 5 5 2 9 12" xfId="49641" xr:uid="{00000000-0005-0000-0000-0000E4C10000}"/>
    <cellStyle name="Normal 5 5 2 9 2" xfId="49642" xr:uid="{00000000-0005-0000-0000-0000E5C10000}"/>
    <cellStyle name="Normal 5 5 2 9 2 2" xfId="49643" xr:uid="{00000000-0005-0000-0000-0000E6C10000}"/>
    <cellStyle name="Normal 5 5 2 9 2 3" xfId="49644" xr:uid="{00000000-0005-0000-0000-0000E7C10000}"/>
    <cellStyle name="Normal 5 5 2 9 2 4" xfId="49645" xr:uid="{00000000-0005-0000-0000-0000E8C10000}"/>
    <cellStyle name="Normal 5 5 2 9 2 5" xfId="49646" xr:uid="{00000000-0005-0000-0000-0000E9C10000}"/>
    <cellStyle name="Normal 5 5 2 9 2 6" xfId="49647" xr:uid="{00000000-0005-0000-0000-0000EAC10000}"/>
    <cellStyle name="Normal 5 5 2 9 2 7" xfId="49648" xr:uid="{00000000-0005-0000-0000-0000EBC10000}"/>
    <cellStyle name="Normal 5 5 2 9 2 8" xfId="49649" xr:uid="{00000000-0005-0000-0000-0000ECC10000}"/>
    <cellStyle name="Normal 5 5 2 9 3" xfId="49650" xr:uid="{00000000-0005-0000-0000-0000EDC10000}"/>
    <cellStyle name="Normal 5 5 2 9 3 2" xfId="49651" xr:uid="{00000000-0005-0000-0000-0000EEC10000}"/>
    <cellStyle name="Normal 5 5 2 9 3 3" xfId="49652" xr:uid="{00000000-0005-0000-0000-0000EFC10000}"/>
    <cellStyle name="Normal 5 5 2 9 3 4" xfId="49653" xr:uid="{00000000-0005-0000-0000-0000F0C10000}"/>
    <cellStyle name="Normal 5 5 2 9 3 5" xfId="49654" xr:uid="{00000000-0005-0000-0000-0000F1C10000}"/>
    <cellStyle name="Normal 5 5 2 9 3 6" xfId="49655" xr:uid="{00000000-0005-0000-0000-0000F2C10000}"/>
    <cellStyle name="Normal 5 5 2 9 3 7" xfId="49656" xr:uid="{00000000-0005-0000-0000-0000F3C10000}"/>
    <cellStyle name="Normal 5 5 2 9 3 8" xfId="49657" xr:uid="{00000000-0005-0000-0000-0000F4C10000}"/>
    <cellStyle name="Normal 5 5 2 9 4" xfId="49658" xr:uid="{00000000-0005-0000-0000-0000F5C10000}"/>
    <cellStyle name="Normal 5 5 2 9 4 2" xfId="49659" xr:uid="{00000000-0005-0000-0000-0000F6C10000}"/>
    <cellStyle name="Normal 5 5 2 9 4 3" xfId="49660" xr:uid="{00000000-0005-0000-0000-0000F7C10000}"/>
    <cellStyle name="Normal 5 5 2 9 4 4" xfId="49661" xr:uid="{00000000-0005-0000-0000-0000F8C10000}"/>
    <cellStyle name="Normal 5 5 2 9 4 5" xfId="49662" xr:uid="{00000000-0005-0000-0000-0000F9C10000}"/>
    <cellStyle name="Normal 5 5 2 9 4 6" xfId="49663" xr:uid="{00000000-0005-0000-0000-0000FAC10000}"/>
    <cellStyle name="Normal 5 5 2 9 4 7" xfId="49664" xr:uid="{00000000-0005-0000-0000-0000FBC10000}"/>
    <cellStyle name="Normal 5 5 2 9 4 8" xfId="49665" xr:uid="{00000000-0005-0000-0000-0000FCC10000}"/>
    <cellStyle name="Normal 5 5 2 9 5" xfId="49666" xr:uid="{00000000-0005-0000-0000-0000FDC10000}"/>
    <cellStyle name="Normal 5 5 2 9 5 2" xfId="49667" xr:uid="{00000000-0005-0000-0000-0000FEC10000}"/>
    <cellStyle name="Normal 5 5 2 9 5 3" xfId="49668" xr:uid="{00000000-0005-0000-0000-0000FFC10000}"/>
    <cellStyle name="Normal 5 5 2 9 5 4" xfId="49669" xr:uid="{00000000-0005-0000-0000-000000C20000}"/>
    <cellStyle name="Normal 5 5 2 9 5 5" xfId="49670" xr:uid="{00000000-0005-0000-0000-000001C20000}"/>
    <cellStyle name="Normal 5 5 2 9 5 6" xfId="49671" xr:uid="{00000000-0005-0000-0000-000002C20000}"/>
    <cellStyle name="Normal 5 5 2 9 5 7" xfId="49672" xr:uid="{00000000-0005-0000-0000-000003C20000}"/>
    <cellStyle name="Normal 5 5 2 9 5 8" xfId="49673" xr:uid="{00000000-0005-0000-0000-000004C20000}"/>
    <cellStyle name="Normal 5 5 2 9 6" xfId="49674" xr:uid="{00000000-0005-0000-0000-000005C20000}"/>
    <cellStyle name="Normal 5 5 2 9 7" xfId="49675" xr:uid="{00000000-0005-0000-0000-000006C20000}"/>
    <cellStyle name="Normal 5 5 2 9 8" xfId="49676" xr:uid="{00000000-0005-0000-0000-000007C20000}"/>
    <cellStyle name="Normal 5 5 2 9 9" xfId="49677" xr:uid="{00000000-0005-0000-0000-000008C20000}"/>
    <cellStyle name="Normal 5 5 20" xfId="49678" xr:uid="{00000000-0005-0000-0000-000009C20000}"/>
    <cellStyle name="Normal 5 5 20 2" xfId="49679" xr:uid="{00000000-0005-0000-0000-00000AC20000}"/>
    <cellStyle name="Normal 5 5 20 3" xfId="49680" xr:uid="{00000000-0005-0000-0000-00000BC20000}"/>
    <cellStyle name="Normal 5 5 20 4" xfId="49681" xr:uid="{00000000-0005-0000-0000-00000CC20000}"/>
    <cellStyle name="Normal 5 5 20 5" xfId="49682" xr:uid="{00000000-0005-0000-0000-00000DC20000}"/>
    <cellStyle name="Normal 5 5 20 6" xfId="49683" xr:uid="{00000000-0005-0000-0000-00000EC20000}"/>
    <cellStyle name="Normal 5 5 20 7" xfId="49684" xr:uid="{00000000-0005-0000-0000-00000FC20000}"/>
    <cellStyle name="Normal 5 5 20 8" xfId="49685" xr:uid="{00000000-0005-0000-0000-000010C20000}"/>
    <cellStyle name="Normal 5 5 21" xfId="49686" xr:uid="{00000000-0005-0000-0000-000011C20000}"/>
    <cellStyle name="Normal 5 5 22" xfId="49687" xr:uid="{00000000-0005-0000-0000-000012C20000}"/>
    <cellStyle name="Normal 5 5 23" xfId="49688" xr:uid="{00000000-0005-0000-0000-000013C20000}"/>
    <cellStyle name="Normal 5 5 24" xfId="49689" xr:uid="{00000000-0005-0000-0000-000014C20000}"/>
    <cellStyle name="Normal 5 5 25" xfId="49690" xr:uid="{00000000-0005-0000-0000-000015C20000}"/>
    <cellStyle name="Normal 5 5 26" xfId="49691" xr:uid="{00000000-0005-0000-0000-000016C20000}"/>
    <cellStyle name="Normal 5 5 27" xfId="49692" xr:uid="{00000000-0005-0000-0000-000017C20000}"/>
    <cellStyle name="Normal 5 5 28" xfId="49693" xr:uid="{00000000-0005-0000-0000-000018C20000}"/>
    <cellStyle name="Normal 5 5 3" xfId="49694" xr:uid="{00000000-0005-0000-0000-000019C20000}"/>
    <cellStyle name="Normal 5 5 3 10" xfId="49695" xr:uid="{00000000-0005-0000-0000-00001AC20000}"/>
    <cellStyle name="Normal 5 5 3 10 10" xfId="49696" xr:uid="{00000000-0005-0000-0000-00001BC20000}"/>
    <cellStyle name="Normal 5 5 3 10 11" xfId="49697" xr:uid="{00000000-0005-0000-0000-00001CC20000}"/>
    <cellStyle name="Normal 5 5 3 10 12" xfId="49698" xr:uid="{00000000-0005-0000-0000-00001DC20000}"/>
    <cellStyle name="Normal 5 5 3 10 2" xfId="49699" xr:uid="{00000000-0005-0000-0000-00001EC20000}"/>
    <cellStyle name="Normal 5 5 3 10 2 2" xfId="49700" xr:uid="{00000000-0005-0000-0000-00001FC20000}"/>
    <cellStyle name="Normal 5 5 3 10 2 3" xfId="49701" xr:uid="{00000000-0005-0000-0000-000020C20000}"/>
    <cellStyle name="Normal 5 5 3 10 2 4" xfId="49702" xr:uid="{00000000-0005-0000-0000-000021C20000}"/>
    <cellStyle name="Normal 5 5 3 10 2 5" xfId="49703" xr:uid="{00000000-0005-0000-0000-000022C20000}"/>
    <cellStyle name="Normal 5 5 3 10 2 6" xfId="49704" xr:uid="{00000000-0005-0000-0000-000023C20000}"/>
    <cellStyle name="Normal 5 5 3 10 2 7" xfId="49705" xr:uid="{00000000-0005-0000-0000-000024C20000}"/>
    <cellStyle name="Normal 5 5 3 10 2 8" xfId="49706" xr:uid="{00000000-0005-0000-0000-000025C20000}"/>
    <cellStyle name="Normal 5 5 3 10 3" xfId="49707" xr:uid="{00000000-0005-0000-0000-000026C20000}"/>
    <cellStyle name="Normal 5 5 3 10 3 2" xfId="49708" xr:uid="{00000000-0005-0000-0000-000027C20000}"/>
    <cellStyle name="Normal 5 5 3 10 3 3" xfId="49709" xr:uid="{00000000-0005-0000-0000-000028C20000}"/>
    <cellStyle name="Normal 5 5 3 10 3 4" xfId="49710" xr:uid="{00000000-0005-0000-0000-000029C20000}"/>
    <cellStyle name="Normal 5 5 3 10 3 5" xfId="49711" xr:uid="{00000000-0005-0000-0000-00002AC20000}"/>
    <cellStyle name="Normal 5 5 3 10 3 6" xfId="49712" xr:uid="{00000000-0005-0000-0000-00002BC20000}"/>
    <cellStyle name="Normal 5 5 3 10 3 7" xfId="49713" xr:uid="{00000000-0005-0000-0000-00002CC20000}"/>
    <cellStyle name="Normal 5 5 3 10 3 8" xfId="49714" xr:uid="{00000000-0005-0000-0000-00002DC20000}"/>
    <cellStyle name="Normal 5 5 3 10 4" xfId="49715" xr:uid="{00000000-0005-0000-0000-00002EC20000}"/>
    <cellStyle name="Normal 5 5 3 10 4 2" xfId="49716" xr:uid="{00000000-0005-0000-0000-00002FC20000}"/>
    <cellStyle name="Normal 5 5 3 10 4 3" xfId="49717" xr:uid="{00000000-0005-0000-0000-000030C20000}"/>
    <cellStyle name="Normal 5 5 3 10 4 4" xfId="49718" xr:uid="{00000000-0005-0000-0000-000031C20000}"/>
    <cellStyle name="Normal 5 5 3 10 4 5" xfId="49719" xr:uid="{00000000-0005-0000-0000-000032C20000}"/>
    <cellStyle name="Normal 5 5 3 10 4 6" xfId="49720" xr:uid="{00000000-0005-0000-0000-000033C20000}"/>
    <cellStyle name="Normal 5 5 3 10 4 7" xfId="49721" xr:uid="{00000000-0005-0000-0000-000034C20000}"/>
    <cellStyle name="Normal 5 5 3 10 4 8" xfId="49722" xr:uid="{00000000-0005-0000-0000-000035C20000}"/>
    <cellStyle name="Normal 5 5 3 10 5" xfId="49723" xr:uid="{00000000-0005-0000-0000-000036C20000}"/>
    <cellStyle name="Normal 5 5 3 10 5 2" xfId="49724" xr:uid="{00000000-0005-0000-0000-000037C20000}"/>
    <cellStyle name="Normal 5 5 3 10 5 3" xfId="49725" xr:uid="{00000000-0005-0000-0000-000038C20000}"/>
    <cellStyle name="Normal 5 5 3 10 5 4" xfId="49726" xr:uid="{00000000-0005-0000-0000-000039C20000}"/>
    <cellStyle name="Normal 5 5 3 10 5 5" xfId="49727" xr:uid="{00000000-0005-0000-0000-00003AC20000}"/>
    <cellStyle name="Normal 5 5 3 10 5 6" xfId="49728" xr:uid="{00000000-0005-0000-0000-00003BC20000}"/>
    <cellStyle name="Normal 5 5 3 10 5 7" xfId="49729" xr:uid="{00000000-0005-0000-0000-00003CC20000}"/>
    <cellStyle name="Normal 5 5 3 10 5 8" xfId="49730" xr:uid="{00000000-0005-0000-0000-00003DC20000}"/>
    <cellStyle name="Normal 5 5 3 10 6" xfId="49731" xr:uid="{00000000-0005-0000-0000-00003EC20000}"/>
    <cellStyle name="Normal 5 5 3 10 7" xfId="49732" xr:uid="{00000000-0005-0000-0000-00003FC20000}"/>
    <cellStyle name="Normal 5 5 3 10 8" xfId="49733" xr:uid="{00000000-0005-0000-0000-000040C20000}"/>
    <cellStyle name="Normal 5 5 3 10 9" xfId="49734" xr:uid="{00000000-0005-0000-0000-000041C20000}"/>
    <cellStyle name="Normal 5 5 3 11" xfId="49735" xr:uid="{00000000-0005-0000-0000-000042C20000}"/>
    <cellStyle name="Normal 5 5 3 11 10" xfId="49736" xr:uid="{00000000-0005-0000-0000-000043C20000}"/>
    <cellStyle name="Normal 5 5 3 11 11" xfId="49737" xr:uid="{00000000-0005-0000-0000-000044C20000}"/>
    <cellStyle name="Normal 5 5 3 11 12" xfId="49738" xr:uid="{00000000-0005-0000-0000-000045C20000}"/>
    <cellStyle name="Normal 5 5 3 11 2" xfId="49739" xr:uid="{00000000-0005-0000-0000-000046C20000}"/>
    <cellStyle name="Normal 5 5 3 11 2 2" xfId="49740" xr:uid="{00000000-0005-0000-0000-000047C20000}"/>
    <cellStyle name="Normal 5 5 3 11 2 3" xfId="49741" xr:uid="{00000000-0005-0000-0000-000048C20000}"/>
    <cellStyle name="Normal 5 5 3 11 2 4" xfId="49742" xr:uid="{00000000-0005-0000-0000-000049C20000}"/>
    <cellStyle name="Normal 5 5 3 11 2 5" xfId="49743" xr:uid="{00000000-0005-0000-0000-00004AC20000}"/>
    <cellStyle name="Normal 5 5 3 11 2 6" xfId="49744" xr:uid="{00000000-0005-0000-0000-00004BC20000}"/>
    <cellStyle name="Normal 5 5 3 11 2 7" xfId="49745" xr:uid="{00000000-0005-0000-0000-00004CC20000}"/>
    <cellStyle name="Normal 5 5 3 11 2 8" xfId="49746" xr:uid="{00000000-0005-0000-0000-00004DC20000}"/>
    <cellStyle name="Normal 5 5 3 11 3" xfId="49747" xr:uid="{00000000-0005-0000-0000-00004EC20000}"/>
    <cellStyle name="Normal 5 5 3 11 3 2" xfId="49748" xr:uid="{00000000-0005-0000-0000-00004FC20000}"/>
    <cellStyle name="Normal 5 5 3 11 3 3" xfId="49749" xr:uid="{00000000-0005-0000-0000-000050C20000}"/>
    <cellStyle name="Normal 5 5 3 11 3 4" xfId="49750" xr:uid="{00000000-0005-0000-0000-000051C20000}"/>
    <cellStyle name="Normal 5 5 3 11 3 5" xfId="49751" xr:uid="{00000000-0005-0000-0000-000052C20000}"/>
    <cellStyle name="Normal 5 5 3 11 3 6" xfId="49752" xr:uid="{00000000-0005-0000-0000-000053C20000}"/>
    <cellStyle name="Normal 5 5 3 11 3 7" xfId="49753" xr:uid="{00000000-0005-0000-0000-000054C20000}"/>
    <cellStyle name="Normal 5 5 3 11 3 8" xfId="49754" xr:uid="{00000000-0005-0000-0000-000055C20000}"/>
    <cellStyle name="Normal 5 5 3 11 4" xfId="49755" xr:uid="{00000000-0005-0000-0000-000056C20000}"/>
    <cellStyle name="Normal 5 5 3 11 4 2" xfId="49756" xr:uid="{00000000-0005-0000-0000-000057C20000}"/>
    <cellStyle name="Normal 5 5 3 11 4 3" xfId="49757" xr:uid="{00000000-0005-0000-0000-000058C20000}"/>
    <cellStyle name="Normal 5 5 3 11 4 4" xfId="49758" xr:uid="{00000000-0005-0000-0000-000059C20000}"/>
    <cellStyle name="Normal 5 5 3 11 4 5" xfId="49759" xr:uid="{00000000-0005-0000-0000-00005AC20000}"/>
    <cellStyle name="Normal 5 5 3 11 4 6" xfId="49760" xr:uid="{00000000-0005-0000-0000-00005BC20000}"/>
    <cellStyle name="Normal 5 5 3 11 4 7" xfId="49761" xr:uid="{00000000-0005-0000-0000-00005CC20000}"/>
    <cellStyle name="Normal 5 5 3 11 4 8" xfId="49762" xr:uid="{00000000-0005-0000-0000-00005DC20000}"/>
    <cellStyle name="Normal 5 5 3 11 5" xfId="49763" xr:uid="{00000000-0005-0000-0000-00005EC20000}"/>
    <cellStyle name="Normal 5 5 3 11 5 2" xfId="49764" xr:uid="{00000000-0005-0000-0000-00005FC20000}"/>
    <cellStyle name="Normal 5 5 3 11 5 3" xfId="49765" xr:uid="{00000000-0005-0000-0000-000060C20000}"/>
    <cellStyle name="Normal 5 5 3 11 5 4" xfId="49766" xr:uid="{00000000-0005-0000-0000-000061C20000}"/>
    <cellStyle name="Normal 5 5 3 11 5 5" xfId="49767" xr:uid="{00000000-0005-0000-0000-000062C20000}"/>
    <cellStyle name="Normal 5 5 3 11 5 6" xfId="49768" xr:uid="{00000000-0005-0000-0000-000063C20000}"/>
    <cellStyle name="Normal 5 5 3 11 5 7" xfId="49769" xr:uid="{00000000-0005-0000-0000-000064C20000}"/>
    <cellStyle name="Normal 5 5 3 11 5 8" xfId="49770" xr:uid="{00000000-0005-0000-0000-000065C20000}"/>
    <cellStyle name="Normal 5 5 3 11 6" xfId="49771" xr:uid="{00000000-0005-0000-0000-000066C20000}"/>
    <cellStyle name="Normal 5 5 3 11 7" xfId="49772" xr:uid="{00000000-0005-0000-0000-000067C20000}"/>
    <cellStyle name="Normal 5 5 3 11 8" xfId="49773" xr:uid="{00000000-0005-0000-0000-000068C20000}"/>
    <cellStyle name="Normal 5 5 3 11 9" xfId="49774" xr:uid="{00000000-0005-0000-0000-000069C20000}"/>
    <cellStyle name="Normal 5 5 3 12" xfId="49775" xr:uid="{00000000-0005-0000-0000-00006AC20000}"/>
    <cellStyle name="Normal 5 5 3 12 10" xfId="49776" xr:uid="{00000000-0005-0000-0000-00006BC20000}"/>
    <cellStyle name="Normal 5 5 3 12 11" xfId="49777" xr:uid="{00000000-0005-0000-0000-00006CC20000}"/>
    <cellStyle name="Normal 5 5 3 12 12" xfId="49778" xr:uid="{00000000-0005-0000-0000-00006DC20000}"/>
    <cellStyle name="Normal 5 5 3 12 2" xfId="49779" xr:uid="{00000000-0005-0000-0000-00006EC20000}"/>
    <cellStyle name="Normal 5 5 3 12 2 2" xfId="49780" xr:uid="{00000000-0005-0000-0000-00006FC20000}"/>
    <cellStyle name="Normal 5 5 3 12 2 3" xfId="49781" xr:uid="{00000000-0005-0000-0000-000070C20000}"/>
    <cellStyle name="Normal 5 5 3 12 2 4" xfId="49782" xr:uid="{00000000-0005-0000-0000-000071C20000}"/>
    <cellStyle name="Normal 5 5 3 12 2 5" xfId="49783" xr:uid="{00000000-0005-0000-0000-000072C20000}"/>
    <cellStyle name="Normal 5 5 3 12 2 6" xfId="49784" xr:uid="{00000000-0005-0000-0000-000073C20000}"/>
    <cellStyle name="Normal 5 5 3 12 2 7" xfId="49785" xr:uid="{00000000-0005-0000-0000-000074C20000}"/>
    <cellStyle name="Normal 5 5 3 12 2 8" xfId="49786" xr:uid="{00000000-0005-0000-0000-000075C20000}"/>
    <cellStyle name="Normal 5 5 3 12 3" xfId="49787" xr:uid="{00000000-0005-0000-0000-000076C20000}"/>
    <cellStyle name="Normal 5 5 3 12 3 2" xfId="49788" xr:uid="{00000000-0005-0000-0000-000077C20000}"/>
    <cellStyle name="Normal 5 5 3 12 3 3" xfId="49789" xr:uid="{00000000-0005-0000-0000-000078C20000}"/>
    <cellStyle name="Normal 5 5 3 12 3 4" xfId="49790" xr:uid="{00000000-0005-0000-0000-000079C20000}"/>
    <cellStyle name="Normal 5 5 3 12 3 5" xfId="49791" xr:uid="{00000000-0005-0000-0000-00007AC20000}"/>
    <cellStyle name="Normal 5 5 3 12 3 6" xfId="49792" xr:uid="{00000000-0005-0000-0000-00007BC20000}"/>
    <cellStyle name="Normal 5 5 3 12 3 7" xfId="49793" xr:uid="{00000000-0005-0000-0000-00007CC20000}"/>
    <cellStyle name="Normal 5 5 3 12 3 8" xfId="49794" xr:uid="{00000000-0005-0000-0000-00007DC20000}"/>
    <cellStyle name="Normal 5 5 3 12 4" xfId="49795" xr:uid="{00000000-0005-0000-0000-00007EC20000}"/>
    <cellStyle name="Normal 5 5 3 12 4 2" xfId="49796" xr:uid="{00000000-0005-0000-0000-00007FC20000}"/>
    <cellStyle name="Normal 5 5 3 12 4 3" xfId="49797" xr:uid="{00000000-0005-0000-0000-000080C20000}"/>
    <cellStyle name="Normal 5 5 3 12 4 4" xfId="49798" xr:uid="{00000000-0005-0000-0000-000081C20000}"/>
    <cellStyle name="Normal 5 5 3 12 4 5" xfId="49799" xr:uid="{00000000-0005-0000-0000-000082C20000}"/>
    <cellStyle name="Normal 5 5 3 12 4 6" xfId="49800" xr:uid="{00000000-0005-0000-0000-000083C20000}"/>
    <cellStyle name="Normal 5 5 3 12 4 7" xfId="49801" xr:uid="{00000000-0005-0000-0000-000084C20000}"/>
    <cellStyle name="Normal 5 5 3 12 4 8" xfId="49802" xr:uid="{00000000-0005-0000-0000-000085C20000}"/>
    <cellStyle name="Normal 5 5 3 12 5" xfId="49803" xr:uid="{00000000-0005-0000-0000-000086C20000}"/>
    <cellStyle name="Normal 5 5 3 12 5 2" xfId="49804" xr:uid="{00000000-0005-0000-0000-000087C20000}"/>
    <cellStyle name="Normal 5 5 3 12 5 3" xfId="49805" xr:uid="{00000000-0005-0000-0000-000088C20000}"/>
    <cellStyle name="Normal 5 5 3 12 5 4" xfId="49806" xr:uid="{00000000-0005-0000-0000-000089C20000}"/>
    <cellStyle name="Normal 5 5 3 12 5 5" xfId="49807" xr:uid="{00000000-0005-0000-0000-00008AC20000}"/>
    <cellStyle name="Normal 5 5 3 12 5 6" xfId="49808" xr:uid="{00000000-0005-0000-0000-00008BC20000}"/>
    <cellStyle name="Normal 5 5 3 12 5 7" xfId="49809" xr:uid="{00000000-0005-0000-0000-00008CC20000}"/>
    <cellStyle name="Normal 5 5 3 12 5 8" xfId="49810" xr:uid="{00000000-0005-0000-0000-00008DC20000}"/>
    <cellStyle name="Normal 5 5 3 12 6" xfId="49811" xr:uid="{00000000-0005-0000-0000-00008EC20000}"/>
    <cellStyle name="Normal 5 5 3 12 7" xfId="49812" xr:uid="{00000000-0005-0000-0000-00008FC20000}"/>
    <cellStyle name="Normal 5 5 3 12 8" xfId="49813" xr:uid="{00000000-0005-0000-0000-000090C20000}"/>
    <cellStyle name="Normal 5 5 3 12 9" xfId="49814" xr:uid="{00000000-0005-0000-0000-000091C20000}"/>
    <cellStyle name="Normal 5 5 3 13" xfId="49815" xr:uid="{00000000-0005-0000-0000-000092C20000}"/>
    <cellStyle name="Normal 5 5 3 13 10" xfId="49816" xr:uid="{00000000-0005-0000-0000-000093C20000}"/>
    <cellStyle name="Normal 5 5 3 13 11" xfId="49817" xr:uid="{00000000-0005-0000-0000-000094C20000}"/>
    <cellStyle name="Normal 5 5 3 13 12" xfId="49818" xr:uid="{00000000-0005-0000-0000-000095C20000}"/>
    <cellStyle name="Normal 5 5 3 13 2" xfId="49819" xr:uid="{00000000-0005-0000-0000-000096C20000}"/>
    <cellStyle name="Normal 5 5 3 13 2 2" xfId="49820" xr:uid="{00000000-0005-0000-0000-000097C20000}"/>
    <cellStyle name="Normal 5 5 3 13 2 3" xfId="49821" xr:uid="{00000000-0005-0000-0000-000098C20000}"/>
    <cellStyle name="Normal 5 5 3 13 2 4" xfId="49822" xr:uid="{00000000-0005-0000-0000-000099C20000}"/>
    <cellStyle name="Normal 5 5 3 13 2 5" xfId="49823" xr:uid="{00000000-0005-0000-0000-00009AC20000}"/>
    <cellStyle name="Normal 5 5 3 13 2 6" xfId="49824" xr:uid="{00000000-0005-0000-0000-00009BC20000}"/>
    <cellStyle name="Normal 5 5 3 13 2 7" xfId="49825" xr:uid="{00000000-0005-0000-0000-00009CC20000}"/>
    <cellStyle name="Normal 5 5 3 13 2 8" xfId="49826" xr:uid="{00000000-0005-0000-0000-00009DC20000}"/>
    <cellStyle name="Normal 5 5 3 13 3" xfId="49827" xr:uid="{00000000-0005-0000-0000-00009EC20000}"/>
    <cellStyle name="Normal 5 5 3 13 3 2" xfId="49828" xr:uid="{00000000-0005-0000-0000-00009FC20000}"/>
    <cellStyle name="Normal 5 5 3 13 3 3" xfId="49829" xr:uid="{00000000-0005-0000-0000-0000A0C20000}"/>
    <cellStyle name="Normal 5 5 3 13 3 4" xfId="49830" xr:uid="{00000000-0005-0000-0000-0000A1C20000}"/>
    <cellStyle name="Normal 5 5 3 13 3 5" xfId="49831" xr:uid="{00000000-0005-0000-0000-0000A2C20000}"/>
    <cellStyle name="Normal 5 5 3 13 3 6" xfId="49832" xr:uid="{00000000-0005-0000-0000-0000A3C20000}"/>
    <cellStyle name="Normal 5 5 3 13 3 7" xfId="49833" xr:uid="{00000000-0005-0000-0000-0000A4C20000}"/>
    <cellStyle name="Normal 5 5 3 13 3 8" xfId="49834" xr:uid="{00000000-0005-0000-0000-0000A5C20000}"/>
    <cellStyle name="Normal 5 5 3 13 4" xfId="49835" xr:uid="{00000000-0005-0000-0000-0000A6C20000}"/>
    <cellStyle name="Normal 5 5 3 13 4 2" xfId="49836" xr:uid="{00000000-0005-0000-0000-0000A7C20000}"/>
    <cellStyle name="Normal 5 5 3 13 4 3" xfId="49837" xr:uid="{00000000-0005-0000-0000-0000A8C20000}"/>
    <cellStyle name="Normal 5 5 3 13 4 4" xfId="49838" xr:uid="{00000000-0005-0000-0000-0000A9C20000}"/>
    <cellStyle name="Normal 5 5 3 13 4 5" xfId="49839" xr:uid="{00000000-0005-0000-0000-0000AAC20000}"/>
    <cellStyle name="Normal 5 5 3 13 4 6" xfId="49840" xr:uid="{00000000-0005-0000-0000-0000ABC20000}"/>
    <cellStyle name="Normal 5 5 3 13 4 7" xfId="49841" xr:uid="{00000000-0005-0000-0000-0000ACC20000}"/>
    <cellStyle name="Normal 5 5 3 13 4 8" xfId="49842" xr:uid="{00000000-0005-0000-0000-0000ADC20000}"/>
    <cellStyle name="Normal 5 5 3 13 5" xfId="49843" xr:uid="{00000000-0005-0000-0000-0000AEC20000}"/>
    <cellStyle name="Normal 5 5 3 13 5 2" xfId="49844" xr:uid="{00000000-0005-0000-0000-0000AFC20000}"/>
    <cellStyle name="Normal 5 5 3 13 5 3" xfId="49845" xr:uid="{00000000-0005-0000-0000-0000B0C20000}"/>
    <cellStyle name="Normal 5 5 3 13 5 4" xfId="49846" xr:uid="{00000000-0005-0000-0000-0000B1C20000}"/>
    <cellStyle name="Normal 5 5 3 13 5 5" xfId="49847" xr:uid="{00000000-0005-0000-0000-0000B2C20000}"/>
    <cellStyle name="Normal 5 5 3 13 5 6" xfId="49848" xr:uid="{00000000-0005-0000-0000-0000B3C20000}"/>
    <cellStyle name="Normal 5 5 3 13 5 7" xfId="49849" xr:uid="{00000000-0005-0000-0000-0000B4C20000}"/>
    <cellStyle name="Normal 5 5 3 13 5 8" xfId="49850" xr:uid="{00000000-0005-0000-0000-0000B5C20000}"/>
    <cellStyle name="Normal 5 5 3 13 6" xfId="49851" xr:uid="{00000000-0005-0000-0000-0000B6C20000}"/>
    <cellStyle name="Normal 5 5 3 13 7" xfId="49852" xr:uid="{00000000-0005-0000-0000-0000B7C20000}"/>
    <cellStyle name="Normal 5 5 3 13 8" xfId="49853" xr:uid="{00000000-0005-0000-0000-0000B8C20000}"/>
    <cellStyle name="Normal 5 5 3 13 9" xfId="49854" xr:uid="{00000000-0005-0000-0000-0000B9C20000}"/>
    <cellStyle name="Normal 5 5 3 14" xfId="49855" xr:uid="{00000000-0005-0000-0000-0000BAC20000}"/>
    <cellStyle name="Normal 5 5 3 14 2" xfId="49856" xr:uid="{00000000-0005-0000-0000-0000BBC20000}"/>
    <cellStyle name="Normal 5 5 3 14 3" xfId="49857" xr:uid="{00000000-0005-0000-0000-0000BCC20000}"/>
    <cellStyle name="Normal 5 5 3 14 4" xfId="49858" xr:uid="{00000000-0005-0000-0000-0000BDC20000}"/>
    <cellStyle name="Normal 5 5 3 14 5" xfId="49859" xr:uid="{00000000-0005-0000-0000-0000BEC20000}"/>
    <cellStyle name="Normal 5 5 3 14 6" xfId="49860" xr:uid="{00000000-0005-0000-0000-0000BFC20000}"/>
    <cellStyle name="Normal 5 5 3 14 7" xfId="49861" xr:uid="{00000000-0005-0000-0000-0000C0C20000}"/>
    <cellStyle name="Normal 5 5 3 14 8" xfId="49862" xr:uid="{00000000-0005-0000-0000-0000C1C20000}"/>
    <cellStyle name="Normal 5 5 3 15" xfId="49863" xr:uid="{00000000-0005-0000-0000-0000C2C20000}"/>
    <cellStyle name="Normal 5 5 3 15 2" xfId="49864" xr:uid="{00000000-0005-0000-0000-0000C3C20000}"/>
    <cellStyle name="Normal 5 5 3 15 3" xfId="49865" xr:uid="{00000000-0005-0000-0000-0000C4C20000}"/>
    <cellStyle name="Normal 5 5 3 15 4" xfId="49866" xr:uid="{00000000-0005-0000-0000-0000C5C20000}"/>
    <cellStyle name="Normal 5 5 3 15 5" xfId="49867" xr:uid="{00000000-0005-0000-0000-0000C6C20000}"/>
    <cellStyle name="Normal 5 5 3 15 6" xfId="49868" xr:uid="{00000000-0005-0000-0000-0000C7C20000}"/>
    <cellStyle name="Normal 5 5 3 15 7" xfId="49869" xr:uid="{00000000-0005-0000-0000-0000C8C20000}"/>
    <cellStyle name="Normal 5 5 3 15 8" xfId="49870" xr:uid="{00000000-0005-0000-0000-0000C9C20000}"/>
    <cellStyle name="Normal 5 5 3 16" xfId="49871" xr:uid="{00000000-0005-0000-0000-0000CAC20000}"/>
    <cellStyle name="Normal 5 5 3 16 2" xfId="49872" xr:uid="{00000000-0005-0000-0000-0000CBC20000}"/>
    <cellStyle name="Normal 5 5 3 16 3" xfId="49873" xr:uid="{00000000-0005-0000-0000-0000CCC20000}"/>
    <cellStyle name="Normal 5 5 3 16 4" xfId="49874" xr:uid="{00000000-0005-0000-0000-0000CDC20000}"/>
    <cellStyle name="Normal 5 5 3 16 5" xfId="49875" xr:uid="{00000000-0005-0000-0000-0000CEC20000}"/>
    <cellStyle name="Normal 5 5 3 16 6" xfId="49876" xr:uid="{00000000-0005-0000-0000-0000CFC20000}"/>
    <cellStyle name="Normal 5 5 3 16 7" xfId="49877" xr:uid="{00000000-0005-0000-0000-0000D0C20000}"/>
    <cellStyle name="Normal 5 5 3 16 8" xfId="49878" xr:uid="{00000000-0005-0000-0000-0000D1C20000}"/>
    <cellStyle name="Normal 5 5 3 17" xfId="49879" xr:uid="{00000000-0005-0000-0000-0000D2C20000}"/>
    <cellStyle name="Normal 5 5 3 17 2" xfId="49880" xr:uid="{00000000-0005-0000-0000-0000D3C20000}"/>
    <cellStyle name="Normal 5 5 3 17 3" xfId="49881" xr:uid="{00000000-0005-0000-0000-0000D4C20000}"/>
    <cellStyle name="Normal 5 5 3 17 4" xfId="49882" xr:uid="{00000000-0005-0000-0000-0000D5C20000}"/>
    <cellStyle name="Normal 5 5 3 17 5" xfId="49883" xr:uid="{00000000-0005-0000-0000-0000D6C20000}"/>
    <cellStyle name="Normal 5 5 3 17 6" xfId="49884" xr:uid="{00000000-0005-0000-0000-0000D7C20000}"/>
    <cellStyle name="Normal 5 5 3 17 7" xfId="49885" xr:uid="{00000000-0005-0000-0000-0000D8C20000}"/>
    <cellStyle name="Normal 5 5 3 17 8" xfId="49886" xr:uid="{00000000-0005-0000-0000-0000D9C20000}"/>
    <cellStyle name="Normal 5 5 3 18" xfId="49887" xr:uid="{00000000-0005-0000-0000-0000DAC20000}"/>
    <cellStyle name="Normal 5 5 3 19" xfId="49888" xr:uid="{00000000-0005-0000-0000-0000DBC20000}"/>
    <cellStyle name="Normal 5 5 3 2" xfId="49889" xr:uid="{00000000-0005-0000-0000-0000DCC20000}"/>
    <cellStyle name="Normal 5 5 3 2 10" xfId="49890" xr:uid="{00000000-0005-0000-0000-0000DDC20000}"/>
    <cellStyle name="Normal 5 5 3 2 11" xfId="49891" xr:uid="{00000000-0005-0000-0000-0000DEC20000}"/>
    <cellStyle name="Normal 5 5 3 2 12" xfId="49892" xr:uid="{00000000-0005-0000-0000-0000DFC20000}"/>
    <cellStyle name="Normal 5 5 3 2 2" xfId="49893" xr:uid="{00000000-0005-0000-0000-0000E0C20000}"/>
    <cellStyle name="Normal 5 5 3 2 2 2" xfId="49894" xr:uid="{00000000-0005-0000-0000-0000E1C20000}"/>
    <cellStyle name="Normal 5 5 3 2 2 3" xfId="49895" xr:uid="{00000000-0005-0000-0000-0000E2C20000}"/>
    <cellStyle name="Normal 5 5 3 2 2 4" xfId="49896" xr:uid="{00000000-0005-0000-0000-0000E3C20000}"/>
    <cellStyle name="Normal 5 5 3 2 2 5" xfId="49897" xr:uid="{00000000-0005-0000-0000-0000E4C20000}"/>
    <cellStyle name="Normal 5 5 3 2 2 6" xfId="49898" xr:uid="{00000000-0005-0000-0000-0000E5C20000}"/>
    <cellStyle name="Normal 5 5 3 2 2 7" xfId="49899" xr:uid="{00000000-0005-0000-0000-0000E6C20000}"/>
    <cellStyle name="Normal 5 5 3 2 2 8" xfId="49900" xr:uid="{00000000-0005-0000-0000-0000E7C20000}"/>
    <cellStyle name="Normal 5 5 3 2 3" xfId="49901" xr:uid="{00000000-0005-0000-0000-0000E8C20000}"/>
    <cellStyle name="Normal 5 5 3 2 3 2" xfId="49902" xr:uid="{00000000-0005-0000-0000-0000E9C20000}"/>
    <cellStyle name="Normal 5 5 3 2 3 3" xfId="49903" xr:uid="{00000000-0005-0000-0000-0000EAC20000}"/>
    <cellStyle name="Normal 5 5 3 2 3 4" xfId="49904" xr:uid="{00000000-0005-0000-0000-0000EBC20000}"/>
    <cellStyle name="Normal 5 5 3 2 3 5" xfId="49905" xr:uid="{00000000-0005-0000-0000-0000ECC20000}"/>
    <cellStyle name="Normal 5 5 3 2 3 6" xfId="49906" xr:uid="{00000000-0005-0000-0000-0000EDC20000}"/>
    <cellStyle name="Normal 5 5 3 2 3 7" xfId="49907" xr:uid="{00000000-0005-0000-0000-0000EEC20000}"/>
    <cellStyle name="Normal 5 5 3 2 3 8" xfId="49908" xr:uid="{00000000-0005-0000-0000-0000EFC20000}"/>
    <cellStyle name="Normal 5 5 3 2 4" xfId="49909" xr:uid="{00000000-0005-0000-0000-0000F0C20000}"/>
    <cellStyle name="Normal 5 5 3 2 4 2" xfId="49910" xr:uid="{00000000-0005-0000-0000-0000F1C20000}"/>
    <cellStyle name="Normal 5 5 3 2 4 3" xfId="49911" xr:uid="{00000000-0005-0000-0000-0000F2C20000}"/>
    <cellStyle name="Normal 5 5 3 2 4 4" xfId="49912" xr:uid="{00000000-0005-0000-0000-0000F3C20000}"/>
    <cellStyle name="Normal 5 5 3 2 4 5" xfId="49913" xr:uid="{00000000-0005-0000-0000-0000F4C20000}"/>
    <cellStyle name="Normal 5 5 3 2 4 6" xfId="49914" xr:uid="{00000000-0005-0000-0000-0000F5C20000}"/>
    <cellStyle name="Normal 5 5 3 2 4 7" xfId="49915" xr:uid="{00000000-0005-0000-0000-0000F6C20000}"/>
    <cellStyle name="Normal 5 5 3 2 4 8" xfId="49916" xr:uid="{00000000-0005-0000-0000-0000F7C20000}"/>
    <cellStyle name="Normal 5 5 3 2 5" xfId="49917" xr:uid="{00000000-0005-0000-0000-0000F8C20000}"/>
    <cellStyle name="Normal 5 5 3 2 5 2" xfId="49918" xr:uid="{00000000-0005-0000-0000-0000F9C20000}"/>
    <cellStyle name="Normal 5 5 3 2 5 3" xfId="49919" xr:uid="{00000000-0005-0000-0000-0000FAC20000}"/>
    <cellStyle name="Normal 5 5 3 2 5 4" xfId="49920" xr:uid="{00000000-0005-0000-0000-0000FBC20000}"/>
    <cellStyle name="Normal 5 5 3 2 5 5" xfId="49921" xr:uid="{00000000-0005-0000-0000-0000FCC20000}"/>
    <cellStyle name="Normal 5 5 3 2 5 6" xfId="49922" xr:uid="{00000000-0005-0000-0000-0000FDC20000}"/>
    <cellStyle name="Normal 5 5 3 2 5 7" xfId="49923" xr:uid="{00000000-0005-0000-0000-0000FEC20000}"/>
    <cellStyle name="Normal 5 5 3 2 5 8" xfId="49924" xr:uid="{00000000-0005-0000-0000-0000FFC20000}"/>
    <cellStyle name="Normal 5 5 3 2 6" xfId="49925" xr:uid="{00000000-0005-0000-0000-000000C30000}"/>
    <cellStyle name="Normal 5 5 3 2 7" xfId="49926" xr:uid="{00000000-0005-0000-0000-000001C30000}"/>
    <cellStyle name="Normal 5 5 3 2 8" xfId="49927" xr:uid="{00000000-0005-0000-0000-000002C30000}"/>
    <cellStyle name="Normal 5 5 3 2 9" xfId="49928" xr:uid="{00000000-0005-0000-0000-000003C30000}"/>
    <cellStyle name="Normal 5 5 3 20" xfId="49929" xr:uid="{00000000-0005-0000-0000-000004C30000}"/>
    <cellStyle name="Normal 5 5 3 21" xfId="49930" xr:uid="{00000000-0005-0000-0000-000005C30000}"/>
    <cellStyle name="Normal 5 5 3 22" xfId="49931" xr:uid="{00000000-0005-0000-0000-000006C30000}"/>
    <cellStyle name="Normal 5 5 3 23" xfId="49932" xr:uid="{00000000-0005-0000-0000-000007C30000}"/>
    <cellStyle name="Normal 5 5 3 24" xfId="49933" xr:uid="{00000000-0005-0000-0000-000008C30000}"/>
    <cellStyle name="Normal 5 5 3 3" xfId="49934" xr:uid="{00000000-0005-0000-0000-000009C30000}"/>
    <cellStyle name="Normal 5 5 3 3 10" xfId="49935" xr:uid="{00000000-0005-0000-0000-00000AC30000}"/>
    <cellStyle name="Normal 5 5 3 3 11" xfId="49936" xr:uid="{00000000-0005-0000-0000-00000BC30000}"/>
    <cellStyle name="Normal 5 5 3 3 12" xfId="49937" xr:uid="{00000000-0005-0000-0000-00000CC30000}"/>
    <cellStyle name="Normal 5 5 3 3 2" xfId="49938" xr:uid="{00000000-0005-0000-0000-00000DC30000}"/>
    <cellStyle name="Normal 5 5 3 3 2 2" xfId="49939" xr:uid="{00000000-0005-0000-0000-00000EC30000}"/>
    <cellStyle name="Normal 5 5 3 3 2 3" xfId="49940" xr:uid="{00000000-0005-0000-0000-00000FC30000}"/>
    <cellStyle name="Normal 5 5 3 3 2 4" xfId="49941" xr:uid="{00000000-0005-0000-0000-000010C30000}"/>
    <cellStyle name="Normal 5 5 3 3 2 5" xfId="49942" xr:uid="{00000000-0005-0000-0000-000011C30000}"/>
    <cellStyle name="Normal 5 5 3 3 2 6" xfId="49943" xr:uid="{00000000-0005-0000-0000-000012C30000}"/>
    <cellStyle name="Normal 5 5 3 3 2 7" xfId="49944" xr:uid="{00000000-0005-0000-0000-000013C30000}"/>
    <cellStyle name="Normal 5 5 3 3 2 8" xfId="49945" xr:uid="{00000000-0005-0000-0000-000014C30000}"/>
    <cellStyle name="Normal 5 5 3 3 3" xfId="49946" xr:uid="{00000000-0005-0000-0000-000015C30000}"/>
    <cellStyle name="Normal 5 5 3 3 3 2" xfId="49947" xr:uid="{00000000-0005-0000-0000-000016C30000}"/>
    <cellStyle name="Normal 5 5 3 3 3 3" xfId="49948" xr:uid="{00000000-0005-0000-0000-000017C30000}"/>
    <cellStyle name="Normal 5 5 3 3 3 4" xfId="49949" xr:uid="{00000000-0005-0000-0000-000018C30000}"/>
    <cellStyle name="Normal 5 5 3 3 3 5" xfId="49950" xr:uid="{00000000-0005-0000-0000-000019C30000}"/>
    <cellStyle name="Normal 5 5 3 3 3 6" xfId="49951" xr:uid="{00000000-0005-0000-0000-00001AC30000}"/>
    <cellStyle name="Normal 5 5 3 3 3 7" xfId="49952" xr:uid="{00000000-0005-0000-0000-00001BC30000}"/>
    <cellStyle name="Normal 5 5 3 3 3 8" xfId="49953" xr:uid="{00000000-0005-0000-0000-00001CC30000}"/>
    <cellStyle name="Normal 5 5 3 3 4" xfId="49954" xr:uid="{00000000-0005-0000-0000-00001DC30000}"/>
    <cellStyle name="Normal 5 5 3 3 4 2" xfId="49955" xr:uid="{00000000-0005-0000-0000-00001EC30000}"/>
    <cellStyle name="Normal 5 5 3 3 4 3" xfId="49956" xr:uid="{00000000-0005-0000-0000-00001FC30000}"/>
    <cellStyle name="Normal 5 5 3 3 4 4" xfId="49957" xr:uid="{00000000-0005-0000-0000-000020C30000}"/>
    <cellStyle name="Normal 5 5 3 3 4 5" xfId="49958" xr:uid="{00000000-0005-0000-0000-000021C30000}"/>
    <cellStyle name="Normal 5 5 3 3 4 6" xfId="49959" xr:uid="{00000000-0005-0000-0000-000022C30000}"/>
    <cellStyle name="Normal 5 5 3 3 4 7" xfId="49960" xr:uid="{00000000-0005-0000-0000-000023C30000}"/>
    <cellStyle name="Normal 5 5 3 3 4 8" xfId="49961" xr:uid="{00000000-0005-0000-0000-000024C30000}"/>
    <cellStyle name="Normal 5 5 3 3 5" xfId="49962" xr:uid="{00000000-0005-0000-0000-000025C30000}"/>
    <cellStyle name="Normal 5 5 3 3 5 2" xfId="49963" xr:uid="{00000000-0005-0000-0000-000026C30000}"/>
    <cellStyle name="Normal 5 5 3 3 5 3" xfId="49964" xr:uid="{00000000-0005-0000-0000-000027C30000}"/>
    <cellStyle name="Normal 5 5 3 3 5 4" xfId="49965" xr:uid="{00000000-0005-0000-0000-000028C30000}"/>
    <cellStyle name="Normal 5 5 3 3 5 5" xfId="49966" xr:uid="{00000000-0005-0000-0000-000029C30000}"/>
    <cellStyle name="Normal 5 5 3 3 5 6" xfId="49967" xr:uid="{00000000-0005-0000-0000-00002AC30000}"/>
    <cellStyle name="Normal 5 5 3 3 5 7" xfId="49968" xr:uid="{00000000-0005-0000-0000-00002BC30000}"/>
    <cellStyle name="Normal 5 5 3 3 5 8" xfId="49969" xr:uid="{00000000-0005-0000-0000-00002CC30000}"/>
    <cellStyle name="Normal 5 5 3 3 6" xfId="49970" xr:uid="{00000000-0005-0000-0000-00002DC30000}"/>
    <cellStyle name="Normal 5 5 3 3 7" xfId="49971" xr:uid="{00000000-0005-0000-0000-00002EC30000}"/>
    <cellStyle name="Normal 5 5 3 3 8" xfId="49972" xr:uid="{00000000-0005-0000-0000-00002FC30000}"/>
    <cellStyle name="Normal 5 5 3 3 9" xfId="49973" xr:uid="{00000000-0005-0000-0000-000030C30000}"/>
    <cellStyle name="Normal 5 5 3 4" xfId="49974" xr:uid="{00000000-0005-0000-0000-000031C30000}"/>
    <cellStyle name="Normal 5 5 3 4 10" xfId="49975" xr:uid="{00000000-0005-0000-0000-000032C30000}"/>
    <cellStyle name="Normal 5 5 3 4 11" xfId="49976" xr:uid="{00000000-0005-0000-0000-000033C30000}"/>
    <cellStyle name="Normal 5 5 3 4 12" xfId="49977" xr:uid="{00000000-0005-0000-0000-000034C30000}"/>
    <cellStyle name="Normal 5 5 3 4 2" xfId="49978" xr:uid="{00000000-0005-0000-0000-000035C30000}"/>
    <cellStyle name="Normal 5 5 3 4 2 2" xfId="49979" xr:uid="{00000000-0005-0000-0000-000036C30000}"/>
    <cellStyle name="Normal 5 5 3 4 2 3" xfId="49980" xr:uid="{00000000-0005-0000-0000-000037C30000}"/>
    <cellStyle name="Normal 5 5 3 4 2 4" xfId="49981" xr:uid="{00000000-0005-0000-0000-000038C30000}"/>
    <cellStyle name="Normal 5 5 3 4 2 5" xfId="49982" xr:uid="{00000000-0005-0000-0000-000039C30000}"/>
    <cellStyle name="Normal 5 5 3 4 2 6" xfId="49983" xr:uid="{00000000-0005-0000-0000-00003AC30000}"/>
    <cellStyle name="Normal 5 5 3 4 2 7" xfId="49984" xr:uid="{00000000-0005-0000-0000-00003BC30000}"/>
    <cellStyle name="Normal 5 5 3 4 2 8" xfId="49985" xr:uid="{00000000-0005-0000-0000-00003CC30000}"/>
    <cellStyle name="Normal 5 5 3 4 3" xfId="49986" xr:uid="{00000000-0005-0000-0000-00003DC30000}"/>
    <cellStyle name="Normal 5 5 3 4 3 2" xfId="49987" xr:uid="{00000000-0005-0000-0000-00003EC30000}"/>
    <cellStyle name="Normal 5 5 3 4 3 3" xfId="49988" xr:uid="{00000000-0005-0000-0000-00003FC30000}"/>
    <cellStyle name="Normal 5 5 3 4 3 4" xfId="49989" xr:uid="{00000000-0005-0000-0000-000040C30000}"/>
    <cellStyle name="Normal 5 5 3 4 3 5" xfId="49990" xr:uid="{00000000-0005-0000-0000-000041C30000}"/>
    <cellStyle name="Normal 5 5 3 4 3 6" xfId="49991" xr:uid="{00000000-0005-0000-0000-000042C30000}"/>
    <cellStyle name="Normal 5 5 3 4 3 7" xfId="49992" xr:uid="{00000000-0005-0000-0000-000043C30000}"/>
    <cellStyle name="Normal 5 5 3 4 3 8" xfId="49993" xr:uid="{00000000-0005-0000-0000-000044C30000}"/>
    <cellStyle name="Normal 5 5 3 4 4" xfId="49994" xr:uid="{00000000-0005-0000-0000-000045C30000}"/>
    <cellStyle name="Normal 5 5 3 4 4 2" xfId="49995" xr:uid="{00000000-0005-0000-0000-000046C30000}"/>
    <cellStyle name="Normal 5 5 3 4 4 3" xfId="49996" xr:uid="{00000000-0005-0000-0000-000047C30000}"/>
    <cellStyle name="Normal 5 5 3 4 4 4" xfId="49997" xr:uid="{00000000-0005-0000-0000-000048C30000}"/>
    <cellStyle name="Normal 5 5 3 4 4 5" xfId="49998" xr:uid="{00000000-0005-0000-0000-000049C30000}"/>
    <cellStyle name="Normal 5 5 3 4 4 6" xfId="49999" xr:uid="{00000000-0005-0000-0000-00004AC30000}"/>
    <cellStyle name="Normal 5 5 3 4 4 7" xfId="50000" xr:uid="{00000000-0005-0000-0000-00004BC30000}"/>
    <cellStyle name="Normal 5 5 3 4 4 8" xfId="50001" xr:uid="{00000000-0005-0000-0000-00004CC30000}"/>
    <cellStyle name="Normal 5 5 3 4 5" xfId="50002" xr:uid="{00000000-0005-0000-0000-00004DC30000}"/>
    <cellStyle name="Normal 5 5 3 4 5 2" xfId="50003" xr:uid="{00000000-0005-0000-0000-00004EC30000}"/>
    <cellStyle name="Normal 5 5 3 4 5 3" xfId="50004" xr:uid="{00000000-0005-0000-0000-00004FC30000}"/>
    <cellStyle name="Normal 5 5 3 4 5 4" xfId="50005" xr:uid="{00000000-0005-0000-0000-000050C30000}"/>
    <cellStyle name="Normal 5 5 3 4 5 5" xfId="50006" xr:uid="{00000000-0005-0000-0000-000051C30000}"/>
    <cellStyle name="Normal 5 5 3 4 5 6" xfId="50007" xr:uid="{00000000-0005-0000-0000-000052C30000}"/>
    <cellStyle name="Normal 5 5 3 4 5 7" xfId="50008" xr:uid="{00000000-0005-0000-0000-000053C30000}"/>
    <cellStyle name="Normal 5 5 3 4 5 8" xfId="50009" xr:uid="{00000000-0005-0000-0000-000054C30000}"/>
    <cellStyle name="Normal 5 5 3 4 6" xfId="50010" xr:uid="{00000000-0005-0000-0000-000055C30000}"/>
    <cellStyle name="Normal 5 5 3 4 7" xfId="50011" xr:uid="{00000000-0005-0000-0000-000056C30000}"/>
    <cellStyle name="Normal 5 5 3 4 8" xfId="50012" xr:uid="{00000000-0005-0000-0000-000057C30000}"/>
    <cellStyle name="Normal 5 5 3 4 9" xfId="50013" xr:uid="{00000000-0005-0000-0000-000058C30000}"/>
    <cellStyle name="Normal 5 5 3 5" xfId="50014" xr:uid="{00000000-0005-0000-0000-000059C30000}"/>
    <cellStyle name="Normal 5 5 3 5 10" xfId="50015" xr:uid="{00000000-0005-0000-0000-00005AC30000}"/>
    <cellStyle name="Normal 5 5 3 5 11" xfId="50016" xr:uid="{00000000-0005-0000-0000-00005BC30000}"/>
    <cellStyle name="Normal 5 5 3 5 12" xfId="50017" xr:uid="{00000000-0005-0000-0000-00005CC30000}"/>
    <cellStyle name="Normal 5 5 3 5 2" xfId="50018" xr:uid="{00000000-0005-0000-0000-00005DC30000}"/>
    <cellStyle name="Normal 5 5 3 5 2 2" xfId="50019" xr:uid="{00000000-0005-0000-0000-00005EC30000}"/>
    <cellStyle name="Normal 5 5 3 5 2 3" xfId="50020" xr:uid="{00000000-0005-0000-0000-00005FC30000}"/>
    <cellStyle name="Normal 5 5 3 5 2 4" xfId="50021" xr:uid="{00000000-0005-0000-0000-000060C30000}"/>
    <cellStyle name="Normal 5 5 3 5 2 5" xfId="50022" xr:uid="{00000000-0005-0000-0000-000061C30000}"/>
    <cellStyle name="Normal 5 5 3 5 2 6" xfId="50023" xr:uid="{00000000-0005-0000-0000-000062C30000}"/>
    <cellStyle name="Normal 5 5 3 5 2 7" xfId="50024" xr:uid="{00000000-0005-0000-0000-000063C30000}"/>
    <cellStyle name="Normal 5 5 3 5 2 8" xfId="50025" xr:uid="{00000000-0005-0000-0000-000064C30000}"/>
    <cellStyle name="Normal 5 5 3 5 3" xfId="50026" xr:uid="{00000000-0005-0000-0000-000065C30000}"/>
    <cellStyle name="Normal 5 5 3 5 3 2" xfId="50027" xr:uid="{00000000-0005-0000-0000-000066C30000}"/>
    <cellStyle name="Normal 5 5 3 5 3 3" xfId="50028" xr:uid="{00000000-0005-0000-0000-000067C30000}"/>
    <cellStyle name="Normal 5 5 3 5 3 4" xfId="50029" xr:uid="{00000000-0005-0000-0000-000068C30000}"/>
    <cellStyle name="Normal 5 5 3 5 3 5" xfId="50030" xr:uid="{00000000-0005-0000-0000-000069C30000}"/>
    <cellStyle name="Normal 5 5 3 5 3 6" xfId="50031" xr:uid="{00000000-0005-0000-0000-00006AC30000}"/>
    <cellStyle name="Normal 5 5 3 5 3 7" xfId="50032" xr:uid="{00000000-0005-0000-0000-00006BC30000}"/>
    <cellStyle name="Normal 5 5 3 5 3 8" xfId="50033" xr:uid="{00000000-0005-0000-0000-00006CC30000}"/>
    <cellStyle name="Normal 5 5 3 5 4" xfId="50034" xr:uid="{00000000-0005-0000-0000-00006DC30000}"/>
    <cellStyle name="Normal 5 5 3 5 4 2" xfId="50035" xr:uid="{00000000-0005-0000-0000-00006EC30000}"/>
    <cellStyle name="Normal 5 5 3 5 4 3" xfId="50036" xr:uid="{00000000-0005-0000-0000-00006FC30000}"/>
    <cellStyle name="Normal 5 5 3 5 4 4" xfId="50037" xr:uid="{00000000-0005-0000-0000-000070C30000}"/>
    <cellStyle name="Normal 5 5 3 5 4 5" xfId="50038" xr:uid="{00000000-0005-0000-0000-000071C30000}"/>
    <cellStyle name="Normal 5 5 3 5 4 6" xfId="50039" xr:uid="{00000000-0005-0000-0000-000072C30000}"/>
    <cellStyle name="Normal 5 5 3 5 4 7" xfId="50040" xr:uid="{00000000-0005-0000-0000-000073C30000}"/>
    <cellStyle name="Normal 5 5 3 5 4 8" xfId="50041" xr:uid="{00000000-0005-0000-0000-000074C30000}"/>
    <cellStyle name="Normal 5 5 3 5 5" xfId="50042" xr:uid="{00000000-0005-0000-0000-000075C30000}"/>
    <cellStyle name="Normal 5 5 3 5 5 2" xfId="50043" xr:uid="{00000000-0005-0000-0000-000076C30000}"/>
    <cellStyle name="Normal 5 5 3 5 5 3" xfId="50044" xr:uid="{00000000-0005-0000-0000-000077C30000}"/>
    <cellStyle name="Normal 5 5 3 5 5 4" xfId="50045" xr:uid="{00000000-0005-0000-0000-000078C30000}"/>
    <cellStyle name="Normal 5 5 3 5 5 5" xfId="50046" xr:uid="{00000000-0005-0000-0000-000079C30000}"/>
    <cellStyle name="Normal 5 5 3 5 5 6" xfId="50047" xr:uid="{00000000-0005-0000-0000-00007AC30000}"/>
    <cellStyle name="Normal 5 5 3 5 5 7" xfId="50048" xr:uid="{00000000-0005-0000-0000-00007BC30000}"/>
    <cellStyle name="Normal 5 5 3 5 5 8" xfId="50049" xr:uid="{00000000-0005-0000-0000-00007CC30000}"/>
    <cellStyle name="Normal 5 5 3 5 6" xfId="50050" xr:uid="{00000000-0005-0000-0000-00007DC30000}"/>
    <cellStyle name="Normal 5 5 3 5 7" xfId="50051" xr:uid="{00000000-0005-0000-0000-00007EC30000}"/>
    <cellStyle name="Normal 5 5 3 5 8" xfId="50052" xr:uid="{00000000-0005-0000-0000-00007FC30000}"/>
    <cellStyle name="Normal 5 5 3 5 9" xfId="50053" xr:uid="{00000000-0005-0000-0000-000080C30000}"/>
    <cellStyle name="Normal 5 5 3 6" xfId="50054" xr:uid="{00000000-0005-0000-0000-000081C30000}"/>
    <cellStyle name="Normal 5 5 3 6 10" xfId="50055" xr:uid="{00000000-0005-0000-0000-000082C30000}"/>
    <cellStyle name="Normal 5 5 3 6 11" xfId="50056" xr:uid="{00000000-0005-0000-0000-000083C30000}"/>
    <cellStyle name="Normal 5 5 3 6 12" xfId="50057" xr:uid="{00000000-0005-0000-0000-000084C30000}"/>
    <cellStyle name="Normal 5 5 3 6 2" xfId="50058" xr:uid="{00000000-0005-0000-0000-000085C30000}"/>
    <cellStyle name="Normal 5 5 3 6 2 2" xfId="50059" xr:uid="{00000000-0005-0000-0000-000086C30000}"/>
    <cellStyle name="Normal 5 5 3 6 2 3" xfId="50060" xr:uid="{00000000-0005-0000-0000-000087C30000}"/>
    <cellStyle name="Normal 5 5 3 6 2 4" xfId="50061" xr:uid="{00000000-0005-0000-0000-000088C30000}"/>
    <cellStyle name="Normal 5 5 3 6 2 5" xfId="50062" xr:uid="{00000000-0005-0000-0000-000089C30000}"/>
    <cellStyle name="Normal 5 5 3 6 2 6" xfId="50063" xr:uid="{00000000-0005-0000-0000-00008AC30000}"/>
    <cellStyle name="Normal 5 5 3 6 2 7" xfId="50064" xr:uid="{00000000-0005-0000-0000-00008BC30000}"/>
    <cellStyle name="Normal 5 5 3 6 2 8" xfId="50065" xr:uid="{00000000-0005-0000-0000-00008CC30000}"/>
    <cellStyle name="Normal 5 5 3 6 3" xfId="50066" xr:uid="{00000000-0005-0000-0000-00008DC30000}"/>
    <cellStyle name="Normal 5 5 3 6 3 2" xfId="50067" xr:uid="{00000000-0005-0000-0000-00008EC30000}"/>
    <cellStyle name="Normal 5 5 3 6 3 3" xfId="50068" xr:uid="{00000000-0005-0000-0000-00008FC30000}"/>
    <cellStyle name="Normal 5 5 3 6 3 4" xfId="50069" xr:uid="{00000000-0005-0000-0000-000090C30000}"/>
    <cellStyle name="Normal 5 5 3 6 3 5" xfId="50070" xr:uid="{00000000-0005-0000-0000-000091C30000}"/>
    <cellStyle name="Normal 5 5 3 6 3 6" xfId="50071" xr:uid="{00000000-0005-0000-0000-000092C30000}"/>
    <cellStyle name="Normal 5 5 3 6 3 7" xfId="50072" xr:uid="{00000000-0005-0000-0000-000093C30000}"/>
    <cellStyle name="Normal 5 5 3 6 3 8" xfId="50073" xr:uid="{00000000-0005-0000-0000-000094C30000}"/>
    <cellStyle name="Normal 5 5 3 6 4" xfId="50074" xr:uid="{00000000-0005-0000-0000-000095C30000}"/>
    <cellStyle name="Normal 5 5 3 6 4 2" xfId="50075" xr:uid="{00000000-0005-0000-0000-000096C30000}"/>
    <cellStyle name="Normal 5 5 3 6 4 3" xfId="50076" xr:uid="{00000000-0005-0000-0000-000097C30000}"/>
    <cellStyle name="Normal 5 5 3 6 4 4" xfId="50077" xr:uid="{00000000-0005-0000-0000-000098C30000}"/>
    <cellStyle name="Normal 5 5 3 6 4 5" xfId="50078" xr:uid="{00000000-0005-0000-0000-000099C30000}"/>
    <cellStyle name="Normal 5 5 3 6 4 6" xfId="50079" xr:uid="{00000000-0005-0000-0000-00009AC30000}"/>
    <cellStyle name="Normal 5 5 3 6 4 7" xfId="50080" xr:uid="{00000000-0005-0000-0000-00009BC30000}"/>
    <cellStyle name="Normal 5 5 3 6 4 8" xfId="50081" xr:uid="{00000000-0005-0000-0000-00009CC30000}"/>
    <cellStyle name="Normal 5 5 3 6 5" xfId="50082" xr:uid="{00000000-0005-0000-0000-00009DC30000}"/>
    <cellStyle name="Normal 5 5 3 6 5 2" xfId="50083" xr:uid="{00000000-0005-0000-0000-00009EC30000}"/>
    <cellStyle name="Normal 5 5 3 6 5 3" xfId="50084" xr:uid="{00000000-0005-0000-0000-00009FC30000}"/>
    <cellStyle name="Normal 5 5 3 6 5 4" xfId="50085" xr:uid="{00000000-0005-0000-0000-0000A0C30000}"/>
    <cellStyle name="Normal 5 5 3 6 5 5" xfId="50086" xr:uid="{00000000-0005-0000-0000-0000A1C30000}"/>
    <cellStyle name="Normal 5 5 3 6 5 6" xfId="50087" xr:uid="{00000000-0005-0000-0000-0000A2C30000}"/>
    <cellStyle name="Normal 5 5 3 6 5 7" xfId="50088" xr:uid="{00000000-0005-0000-0000-0000A3C30000}"/>
    <cellStyle name="Normal 5 5 3 6 5 8" xfId="50089" xr:uid="{00000000-0005-0000-0000-0000A4C30000}"/>
    <cellStyle name="Normal 5 5 3 6 6" xfId="50090" xr:uid="{00000000-0005-0000-0000-0000A5C30000}"/>
    <cellStyle name="Normal 5 5 3 6 7" xfId="50091" xr:uid="{00000000-0005-0000-0000-0000A6C30000}"/>
    <cellStyle name="Normal 5 5 3 6 8" xfId="50092" xr:uid="{00000000-0005-0000-0000-0000A7C30000}"/>
    <cellStyle name="Normal 5 5 3 6 9" xfId="50093" xr:uid="{00000000-0005-0000-0000-0000A8C30000}"/>
    <cellStyle name="Normal 5 5 3 7" xfId="50094" xr:uid="{00000000-0005-0000-0000-0000A9C30000}"/>
    <cellStyle name="Normal 5 5 3 7 10" xfId="50095" xr:uid="{00000000-0005-0000-0000-0000AAC30000}"/>
    <cellStyle name="Normal 5 5 3 7 11" xfId="50096" xr:uid="{00000000-0005-0000-0000-0000ABC30000}"/>
    <cellStyle name="Normal 5 5 3 7 12" xfId="50097" xr:uid="{00000000-0005-0000-0000-0000ACC30000}"/>
    <cellStyle name="Normal 5 5 3 7 2" xfId="50098" xr:uid="{00000000-0005-0000-0000-0000ADC30000}"/>
    <cellStyle name="Normal 5 5 3 7 2 2" xfId="50099" xr:uid="{00000000-0005-0000-0000-0000AEC30000}"/>
    <cellStyle name="Normal 5 5 3 7 2 3" xfId="50100" xr:uid="{00000000-0005-0000-0000-0000AFC30000}"/>
    <cellStyle name="Normal 5 5 3 7 2 4" xfId="50101" xr:uid="{00000000-0005-0000-0000-0000B0C30000}"/>
    <cellStyle name="Normal 5 5 3 7 2 5" xfId="50102" xr:uid="{00000000-0005-0000-0000-0000B1C30000}"/>
    <cellStyle name="Normal 5 5 3 7 2 6" xfId="50103" xr:uid="{00000000-0005-0000-0000-0000B2C30000}"/>
    <cellStyle name="Normal 5 5 3 7 2 7" xfId="50104" xr:uid="{00000000-0005-0000-0000-0000B3C30000}"/>
    <cellStyle name="Normal 5 5 3 7 2 8" xfId="50105" xr:uid="{00000000-0005-0000-0000-0000B4C30000}"/>
    <cellStyle name="Normal 5 5 3 7 3" xfId="50106" xr:uid="{00000000-0005-0000-0000-0000B5C30000}"/>
    <cellStyle name="Normal 5 5 3 7 3 2" xfId="50107" xr:uid="{00000000-0005-0000-0000-0000B6C30000}"/>
    <cellStyle name="Normal 5 5 3 7 3 3" xfId="50108" xr:uid="{00000000-0005-0000-0000-0000B7C30000}"/>
    <cellStyle name="Normal 5 5 3 7 3 4" xfId="50109" xr:uid="{00000000-0005-0000-0000-0000B8C30000}"/>
    <cellStyle name="Normal 5 5 3 7 3 5" xfId="50110" xr:uid="{00000000-0005-0000-0000-0000B9C30000}"/>
    <cellStyle name="Normal 5 5 3 7 3 6" xfId="50111" xr:uid="{00000000-0005-0000-0000-0000BAC30000}"/>
    <cellStyle name="Normal 5 5 3 7 3 7" xfId="50112" xr:uid="{00000000-0005-0000-0000-0000BBC30000}"/>
    <cellStyle name="Normal 5 5 3 7 3 8" xfId="50113" xr:uid="{00000000-0005-0000-0000-0000BCC30000}"/>
    <cellStyle name="Normal 5 5 3 7 4" xfId="50114" xr:uid="{00000000-0005-0000-0000-0000BDC30000}"/>
    <cellStyle name="Normal 5 5 3 7 4 2" xfId="50115" xr:uid="{00000000-0005-0000-0000-0000BEC30000}"/>
    <cellStyle name="Normal 5 5 3 7 4 3" xfId="50116" xr:uid="{00000000-0005-0000-0000-0000BFC30000}"/>
    <cellStyle name="Normal 5 5 3 7 4 4" xfId="50117" xr:uid="{00000000-0005-0000-0000-0000C0C30000}"/>
    <cellStyle name="Normal 5 5 3 7 4 5" xfId="50118" xr:uid="{00000000-0005-0000-0000-0000C1C30000}"/>
    <cellStyle name="Normal 5 5 3 7 4 6" xfId="50119" xr:uid="{00000000-0005-0000-0000-0000C2C30000}"/>
    <cellStyle name="Normal 5 5 3 7 4 7" xfId="50120" xr:uid="{00000000-0005-0000-0000-0000C3C30000}"/>
    <cellStyle name="Normal 5 5 3 7 4 8" xfId="50121" xr:uid="{00000000-0005-0000-0000-0000C4C30000}"/>
    <cellStyle name="Normal 5 5 3 7 5" xfId="50122" xr:uid="{00000000-0005-0000-0000-0000C5C30000}"/>
    <cellStyle name="Normal 5 5 3 7 5 2" xfId="50123" xr:uid="{00000000-0005-0000-0000-0000C6C30000}"/>
    <cellStyle name="Normal 5 5 3 7 5 3" xfId="50124" xr:uid="{00000000-0005-0000-0000-0000C7C30000}"/>
    <cellStyle name="Normal 5 5 3 7 5 4" xfId="50125" xr:uid="{00000000-0005-0000-0000-0000C8C30000}"/>
    <cellStyle name="Normal 5 5 3 7 5 5" xfId="50126" xr:uid="{00000000-0005-0000-0000-0000C9C30000}"/>
    <cellStyle name="Normal 5 5 3 7 5 6" xfId="50127" xr:uid="{00000000-0005-0000-0000-0000CAC30000}"/>
    <cellStyle name="Normal 5 5 3 7 5 7" xfId="50128" xr:uid="{00000000-0005-0000-0000-0000CBC30000}"/>
    <cellStyle name="Normal 5 5 3 7 5 8" xfId="50129" xr:uid="{00000000-0005-0000-0000-0000CCC30000}"/>
    <cellStyle name="Normal 5 5 3 7 6" xfId="50130" xr:uid="{00000000-0005-0000-0000-0000CDC30000}"/>
    <cellStyle name="Normal 5 5 3 7 7" xfId="50131" xr:uid="{00000000-0005-0000-0000-0000CEC30000}"/>
    <cellStyle name="Normal 5 5 3 7 8" xfId="50132" xr:uid="{00000000-0005-0000-0000-0000CFC30000}"/>
    <cellStyle name="Normal 5 5 3 7 9" xfId="50133" xr:uid="{00000000-0005-0000-0000-0000D0C30000}"/>
    <cellStyle name="Normal 5 5 3 8" xfId="50134" xr:uid="{00000000-0005-0000-0000-0000D1C30000}"/>
    <cellStyle name="Normal 5 5 3 8 10" xfId="50135" xr:uid="{00000000-0005-0000-0000-0000D2C30000}"/>
    <cellStyle name="Normal 5 5 3 8 11" xfId="50136" xr:uid="{00000000-0005-0000-0000-0000D3C30000}"/>
    <cellStyle name="Normal 5 5 3 8 12" xfId="50137" xr:uid="{00000000-0005-0000-0000-0000D4C30000}"/>
    <cellStyle name="Normal 5 5 3 8 2" xfId="50138" xr:uid="{00000000-0005-0000-0000-0000D5C30000}"/>
    <cellStyle name="Normal 5 5 3 8 2 2" xfId="50139" xr:uid="{00000000-0005-0000-0000-0000D6C30000}"/>
    <cellStyle name="Normal 5 5 3 8 2 3" xfId="50140" xr:uid="{00000000-0005-0000-0000-0000D7C30000}"/>
    <cellStyle name="Normal 5 5 3 8 2 4" xfId="50141" xr:uid="{00000000-0005-0000-0000-0000D8C30000}"/>
    <cellStyle name="Normal 5 5 3 8 2 5" xfId="50142" xr:uid="{00000000-0005-0000-0000-0000D9C30000}"/>
    <cellStyle name="Normal 5 5 3 8 2 6" xfId="50143" xr:uid="{00000000-0005-0000-0000-0000DAC30000}"/>
    <cellStyle name="Normal 5 5 3 8 2 7" xfId="50144" xr:uid="{00000000-0005-0000-0000-0000DBC30000}"/>
    <cellStyle name="Normal 5 5 3 8 2 8" xfId="50145" xr:uid="{00000000-0005-0000-0000-0000DCC30000}"/>
    <cellStyle name="Normal 5 5 3 8 3" xfId="50146" xr:uid="{00000000-0005-0000-0000-0000DDC30000}"/>
    <cellStyle name="Normal 5 5 3 8 3 2" xfId="50147" xr:uid="{00000000-0005-0000-0000-0000DEC30000}"/>
    <cellStyle name="Normal 5 5 3 8 3 3" xfId="50148" xr:uid="{00000000-0005-0000-0000-0000DFC30000}"/>
    <cellStyle name="Normal 5 5 3 8 3 4" xfId="50149" xr:uid="{00000000-0005-0000-0000-0000E0C30000}"/>
    <cellStyle name="Normal 5 5 3 8 3 5" xfId="50150" xr:uid="{00000000-0005-0000-0000-0000E1C30000}"/>
    <cellStyle name="Normal 5 5 3 8 3 6" xfId="50151" xr:uid="{00000000-0005-0000-0000-0000E2C30000}"/>
    <cellStyle name="Normal 5 5 3 8 3 7" xfId="50152" xr:uid="{00000000-0005-0000-0000-0000E3C30000}"/>
    <cellStyle name="Normal 5 5 3 8 3 8" xfId="50153" xr:uid="{00000000-0005-0000-0000-0000E4C30000}"/>
    <cellStyle name="Normal 5 5 3 8 4" xfId="50154" xr:uid="{00000000-0005-0000-0000-0000E5C30000}"/>
    <cellStyle name="Normal 5 5 3 8 4 2" xfId="50155" xr:uid="{00000000-0005-0000-0000-0000E6C30000}"/>
    <cellStyle name="Normal 5 5 3 8 4 3" xfId="50156" xr:uid="{00000000-0005-0000-0000-0000E7C30000}"/>
    <cellStyle name="Normal 5 5 3 8 4 4" xfId="50157" xr:uid="{00000000-0005-0000-0000-0000E8C30000}"/>
    <cellStyle name="Normal 5 5 3 8 4 5" xfId="50158" xr:uid="{00000000-0005-0000-0000-0000E9C30000}"/>
    <cellStyle name="Normal 5 5 3 8 4 6" xfId="50159" xr:uid="{00000000-0005-0000-0000-0000EAC30000}"/>
    <cellStyle name="Normal 5 5 3 8 4 7" xfId="50160" xr:uid="{00000000-0005-0000-0000-0000EBC30000}"/>
    <cellStyle name="Normal 5 5 3 8 4 8" xfId="50161" xr:uid="{00000000-0005-0000-0000-0000ECC30000}"/>
    <cellStyle name="Normal 5 5 3 8 5" xfId="50162" xr:uid="{00000000-0005-0000-0000-0000EDC30000}"/>
    <cellStyle name="Normal 5 5 3 8 5 2" xfId="50163" xr:uid="{00000000-0005-0000-0000-0000EEC30000}"/>
    <cellStyle name="Normal 5 5 3 8 5 3" xfId="50164" xr:uid="{00000000-0005-0000-0000-0000EFC30000}"/>
    <cellStyle name="Normal 5 5 3 8 5 4" xfId="50165" xr:uid="{00000000-0005-0000-0000-0000F0C30000}"/>
    <cellStyle name="Normal 5 5 3 8 5 5" xfId="50166" xr:uid="{00000000-0005-0000-0000-0000F1C30000}"/>
    <cellStyle name="Normal 5 5 3 8 5 6" xfId="50167" xr:uid="{00000000-0005-0000-0000-0000F2C30000}"/>
    <cellStyle name="Normal 5 5 3 8 5 7" xfId="50168" xr:uid="{00000000-0005-0000-0000-0000F3C30000}"/>
    <cellStyle name="Normal 5 5 3 8 5 8" xfId="50169" xr:uid="{00000000-0005-0000-0000-0000F4C30000}"/>
    <cellStyle name="Normal 5 5 3 8 6" xfId="50170" xr:uid="{00000000-0005-0000-0000-0000F5C30000}"/>
    <cellStyle name="Normal 5 5 3 8 7" xfId="50171" xr:uid="{00000000-0005-0000-0000-0000F6C30000}"/>
    <cellStyle name="Normal 5 5 3 8 8" xfId="50172" xr:uid="{00000000-0005-0000-0000-0000F7C30000}"/>
    <cellStyle name="Normal 5 5 3 8 9" xfId="50173" xr:uid="{00000000-0005-0000-0000-0000F8C30000}"/>
    <cellStyle name="Normal 5 5 3 9" xfId="50174" xr:uid="{00000000-0005-0000-0000-0000F9C30000}"/>
    <cellStyle name="Normal 5 5 3 9 10" xfId="50175" xr:uid="{00000000-0005-0000-0000-0000FAC30000}"/>
    <cellStyle name="Normal 5 5 3 9 11" xfId="50176" xr:uid="{00000000-0005-0000-0000-0000FBC30000}"/>
    <cellStyle name="Normal 5 5 3 9 12" xfId="50177" xr:uid="{00000000-0005-0000-0000-0000FCC30000}"/>
    <cellStyle name="Normal 5 5 3 9 2" xfId="50178" xr:uid="{00000000-0005-0000-0000-0000FDC30000}"/>
    <cellStyle name="Normal 5 5 3 9 2 2" xfId="50179" xr:uid="{00000000-0005-0000-0000-0000FEC30000}"/>
    <cellStyle name="Normal 5 5 3 9 2 3" xfId="50180" xr:uid="{00000000-0005-0000-0000-0000FFC30000}"/>
    <cellStyle name="Normal 5 5 3 9 2 4" xfId="50181" xr:uid="{00000000-0005-0000-0000-000000C40000}"/>
    <cellStyle name="Normal 5 5 3 9 2 5" xfId="50182" xr:uid="{00000000-0005-0000-0000-000001C40000}"/>
    <cellStyle name="Normal 5 5 3 9 2 6" xfId="50183" xr:uid="{00000000-0005-0000-0000-000002C40000}"/>
    <cellStyle name="Normal 5 5 3 9 2 7" xfId="50184" xr:uid="{00000000-0005-0000-0000-000003C40000}"/>
    <cellStyle name="Normal 5 5 3 9 2 8" xfId="50185" xr:uid="{00000000-0005-0000-0000-000004C40000}"/>
    <cellStyle name="Normal 5 5 3 9 3" xfId="50186" xr:uid="{00000000-0005-0000-0000-000005C40000}"/>
    <cellStyle name="Normal 5 5 3 9 3 2" xfId="50187" xr:uid="{00000000-0005-0000-0000-000006C40000}"/>
    <cellStyle name="Normal 5 5 3 9 3 3" xfId="50188" xr:uid="{00000000-0005-0000-0000-000007C40000}"/>
    <cellStyle name="Normal 5 5 3 9 3 4" xfId="50189" xr:uid="{00000000-0005-0000-0000-000008C40000}"/>
    <cellStyle name="Normal 5 5 3 9 3 5" xfId="50190" xr:uid="{00000000-0005-0000-0000-000009C40000}"/>
    <cellStyle name="Normal 5 5 3 9 3 6" xfId="50191" xr:uid="{00000000-0005-0000-0000-00000AC40000}"/>
    <cellStyle name="Normal 5 5 3 9 3 7" xfId="50192" xr:uid="{00000000-0005-0000-0000-00000BC40000}"/>
    <cellStyle name="Normal 5 5 3 9 3 8" xfId="50193" xr:uid="{00000000-0005-0000-0000-00000CC40000}"/>
    <cellStyle name="Normal 5 5 3 9 4" xfId="50194" xr:uid="{00000000-0005-0000-0000-00000DC40000}"/>
    <cellStyle name="Normal 5 5 3 9 4 2" xfId="50195" xr:uid="{00000000-0005-0000-0000-00000EC40000}"/>
    <cellStyle name="Normal 5 5 3 9 4 3" xfId="50196" xr:uid="{00000000-0005-0000-0000-00000FC40000}"/>
    <cellStyle name="Normal 5 5 3 9 4 4" xfId="50197" xr:uid="{00000000-0005-0000-0000-000010C40000}"/>
    <cellStyle name="Normal 5 5 3 9 4 5" xfId="50198" xr:uid="{00000000-0005-0000-0000-000011C40000}"/>
    <cellStyle name="Normal 5 5 3 9 4 6" xfId="50199" xr:uid="{00000000-0005-0000-0000-000012C40000}"/>
    <cellStyle name="Normal 5 5 3 9 4 7" xfId="50200" xr:uid="{00000000-0005-0000-0000-000013C40000}"/>
    <cellStyle name="Normal 5 5 3 9 4 8" xfId="50201" xr:uid="{00000000-0005-0000-0000-000014C40000}"/>
    <cellStyle name="Normal 5 5 3 9 5" xfId="50202" xr:uid="{00000000-0005-0000-0000-000015C40000}"/>
    <cellStyle name="Normal 5 5 3 9 5 2" xfId="50203" xr:uid="{00000000-0005-0000-0000-000016C40000}"/>
    <cellStyle name="Normal 5 5 3 9 5 3" xfId="50204" xr:uid="{00000000-0005-0000-0000-000017C40000}"/>
    <cellStyle name="Normal 5 5 3 9 5 4" xfId="50205" xr:uid="{00000000-0005-0000-0000-000018C40000}"/>
    <cellStyle name="Normal 5 5 3 9 5 5" xfId="50206" xr:uid="{00000000-0005-0000-0000-000019C40000}"/>
    <cellStyle name="Normal 5 5 3 9 5 6" xfId="50207" xr:uid="{00000000-0005-0000-0000-00001AC40000}"/>
    <cellStyle name="Normal 5 5 3 9 5 7" xfId="50208" xr:uid="{00000000-0005-0000-0000-00001BC40000}"/>
    <cellStyle name="Normal 5 5 3 9 5 8" xfId="50209" xr:uid="{00000000-0005-0000-0000-00001CC40000}"/>
    <cellStyle name="Normal 5 5 3 9 6" xfId="50210" xr:uid="{00000000-0005-0000-0000-00001DC40000}"/>
    <cellStyle name="Normal 5 5 3 9 7" xfId="50211" xr:uid="{00000000-0005-0000-0000-00001EC40000}"/>
    <cellStyle name="Normal 5 5 3 9 8" xfId="50212" xr:uid="{00000000-0005-0000-0000-00001FC40000}"/>
    <cellStyle name="Normal 5 5 3 9 9" xfId="50213" xr:uid="{00000000-0005-0000-0000-000020C40000}"/>
    <cellStyle name="Normal 5 5 4" xfId="50214" xr:uid="{00000000-0005-0000-0000-000021C40000}"/>
    <cellStyle name="Normal 5 5 4 10" xfId="50215" xr:uid="{00000000-0005-0000-0000-000022C40000}"/>
    <cellStyle name="Normal 5 5 4 10 10" xfId="50216" xr:uid="{00000000-0005-0000-0000-000023C40000}"/>
    <cellStyle name="Normal 5 5 4 10 11" xfId="50217" xr:uid="{00000000-0005-0000-0000-000024C40000}"/>
    <cellStyle name="Normal 5 5 4 10 12" xfId="50218" xr:uid="{00000000-0005-0000-0000-000025C40000}"/>
    <cellStyle name="Normal 5 5 4 10 2" xfId="50219" xr:uid="{00000000-0005-0000-0000-000026C40000}"/>
    <cellStyle name="Normal 5 5 4 10 2 2" xfId="50220" xr:uid="{00000000-0005-0000-0000-000027C40000}"/>
    <cellStyle name="Normal 5 5 4 10 2 3" xfId="50221" xr:uid="{00000000-0005-0000-0000-000028C40000}"/>
    <cellStyle name="Normal 5 5 4 10 2 4" xfId="50222" xr:uid="{00000000-0005-0000-0000-000029C40000}"/>
    <cellStyle name="Normal 5 5 4 10 2 5" xfId="50223" xr:uid="{00000000-0005-0000-0000-00002AC40000}"/>
    <cellStyle name="Normal 5 5 4 10 2 6" xfId="50224" xr:uid="{00000000-0005-0000-0000-00002BC40000}"/>
    <cellStyle name="Normal 5 5 4 10 2 7" xfId="50225" xr:uid="{00000000-0005-0000-0000-00002CC40000}"/>
    <cellStyle name="Normal 5 5 4 10 2 8" xfId="50226" xr:uid="{00000000-0005-0000-0000-00002DC40000}"/>
    <cellStyle name="Normal 5 5 4 10 3" xfId="50227" xr:uid="{00000000-0005-0000-0000-00002EC40000}"/>
    <cellStyle name="Normal 5 5 4 10 3 2" xfId="50228" xr:uid="{00000000-0005-0000-0000-00002FC40000}"/>
    <cellStyle name="Normal 5 5 4 10 3 3" xfId="50229" xr:uid="{00000000-0005-0000-0000-000030C40000}"/>
    <cellStyle name="Normal 5 5 4 10 3 4" xfId="50230" xr:uid="{00000000-0005-0000-0000-000031C40000}"/>
    <cellStyle name="Normal 5 5 4 10 3 5" xfId="50231" xr:uid="{00000000-0005-0000-0000-000032C40000}"/>
    <cellStyle name="Normal 5 5 4 10 3 6" xfId="50232" xr:uid="{00000000-0005-0000-0000-000033C40000}"/>
    <cellStyle name="Normal 5 5 4 10 3 7" xfId="50233" xr:uid="{00000000-0005-0000-0000-000034C40000}"/>
    <cellStyle name="Normal 5 5 4 10 3 8" xfId="50234" xr:uid="{00000000-0005-0000-0000-000035C40000}"/>
    <cellStyle name="Normal 5 5 4 10 4" xfId="50235" xr:uid="{00000000-0005-0000-0000-000036C40000}"/>
    <cellStyle name="Normal 5 5 4 10 4 2" xfId="50236" xr:uid="{00000000-0005-0000-0000-000037C40000}"/>
    <cellStyle name="Normal 5 5 4 10 4 3" xfId="50237" xr:uid="{00000000-0005-0000-0000-000038C40000}"/>
    <cellStyle name="Normal 5 5 4 10 4 4" xfId="50238" xr:uid="{00000000-0005-0000-0000-000039C40000}"/>
    <cellStyle name="Normal 5 5 4 10 4 5" xfId="50239" xr:uid="{00000000-0005-0000-0000-00003AC40000}"/>
    <cellStyle name="Normal 5 5 4 10 4 6" xfId="50240" xr:uid="{00000000-0005-0000-0000-00003BC40000}"/>
    <cellStyle name="Normal 5 5 4 10 4 7" xfId="50241" xr:uid="{00000000-0005-0000-0000-00003CC40000}"/>
    <cellStyle name="Normal 5 5 4 10 4 8" xfId="50242" xr:uid="{00000000-0005-0000-0000-00003DC40000}"/>
    <cellStyle name="Normal 5 5 4 10 5" xfId="50243" xr:uid="{00000000-0005-0000-0000-00003EC40000}"/>
    <cellStyle name="Normal 5 5 4 10 5 2" xfId="50244" xr:uid="{00000000-0005-0000-0000-00003FC40000}"/>
    <cellStyle name="Normal 5 5 4 10 5 3" xfId="50245" xr:uid="{00000000-0005-0000-0000-000040C40000}"/>
    <cellStyle name="Normal 5 5 4 10 5 4" xfId="50246" xr:uid="{00000000-0005-0000-0000-000041C40000}"/>
    <cellStyle name="Normal 5 5 4 10 5 5" xfId="50247" xr:uid="{00000000-0005-0000-0000-000042C40000}"/>
    <cellStyle name="Normal 5 5 4 10 5 6" xfId="50248" xr:uid="{00000000-0005-0000-0000-000043C40000}"/>
    <cellStyle name="Normal 5 5 4 10 5 7" xfId="50249" xr:uid="{00000000-0005-0000-0000-000044C40000}"/>
    <cellStyle name="Normal 5 5 4 10 5 8" xfId="50250" xr:uid="{00000000-0005-0000-0000-000045C40000}"/>
    <cellStyle name="Normal 5 5 4 10 6" xfId="50251" xr:uid="{00000000-0005-0000-0000-000046C40000}"/>
    <cellStyle name="Normal 5 5 4 10 7" xfId="50252" xr:uid="{00000000-0005-0000-0000-000047C40000}"/>
    <cellStyle name="Normal 5 5 4 10 8" xfId="50253" xr:uid="{00000000-0005-0000-0000-000048C40000}"/>
    <cellStyle name="Normal 5 5 4 10 9" xfId="50254" xr:uid="{00000000-0005-0000-0000-000049C40000}"/>
    <cellStyle name="Normal 5 5 4 11" xfId="50255" xr:uid="{00000000-0005-0000-0000-00004AC40000}"/>
    <cellStyle name="Normal 5 5 4 11 10" xfId="50256" xr:uid="{00000000-0005-0000-0000-00004BC40000}"/>
    <cellStyle name="Normal 5 5 4 11 11" xfId="50257" xr:uid="{00000000-0005-0000-0000-00004CC40000}"/>
    <cellStyle name="Normal 5 5 4 11 12" xfId="50258" xr:uid="{00000000-0005-0000-0000-00004DC40000}"/>
    <cellStyle name="Normal 5 5 4 11 2" xfId="50259" xr:uid="{00000000-0005-0000-0000-00004EC40000}"/>
    <cellStyle name="Normal 5 5 4 11 2 2" xfId="50260" xr:uid="{00000000-0005-0000-0000-00004FC40000}"/>
    <cellStyle name="Normal 5 5 4 11 2 3" xfId="50261" xr:uid="{00000000-0005-0000-0000-000050C40000}"/>
    <cellStyle name="Normal 5 5 4 11 2 4" xfId="50262" xr:uid="{00000000-0005-0000-0000-000051C40000}"/>
    <cellStyle name="Normal 5 5 4 11 2 5" xfId="50263" xr:uid="{00000000-0005-0000-0000-000052C40000}"/>
    <cellStyle name="Normal 5 5 4 11 2 6" xfId="50264" xr:uid="{00000000-0005-0000-0000-000053C40000}"/>
    <cellStyle name="Normal 5 5 4 11 2 7" xfId="50265" xr:uid="{00000000-0005-0000-0000-000054C40000}"/>
    <cellStyle name="Normal 5 5 4 11 2 8" xfId="50266" xr:uid="{00000000-0005-0000-0000-000055C40000}"/>
    <cellStyle name="Normal 5 5 4 11 3" xfId="50267" xr:uid="{00000000-0005-0000-0000-000056C40000}"/>
    <cellStyle name="Normal 5 5 4 11 3 2" xfId="50268" xr:uid="{00000000-0005-0000-0000-000057C40000}"/>
    <cellStyle name="Normal 5 5 4 11 3 3" xfId="50269" xr:uid="{00000000-0005-0000-0000-000058C40000}"/>
    <cellStyle name="Normal 5 5 4 11 3 4" xfId="50270" xr:uid="{00000000-0005-0000-0000-000059C40000}"/>
    <cellStyle name="Normal 5 5 4 11 3 5" xfId="50271" xr:uid="{00000000-0005-0000-0000-00005AC40000}"/>
    <cellStyle name="Normal 5 5 4 11 3 6" xfId="50272" xr:uid="{00000000-0005-0000-0000-00005BC40000}"/>
    <cellStyle name="Normal 5 5 4 11 3 7" xfId="50273" xr:uid="{00000000-0005-0000-0000-00005CC40000}"/>
    <cellStyle name="Normal 5 5 4 11 3 8" xfId="50274" xr:uid="{00000000-0005-0000-0000-00005DC40000}"/>
    <cellStyle name="Normal 5 5 4 11 4" xfId="50275" xr:uid="{00000000-0005-0000-0000-00005EC40000}"/>
    <cellStyle name="Normal 5 5 4 11 4 2" xfId="50276" xr:uid="{00000000-0005-0000-0000-00005FC40000}"/>
    <cellStyle name="Normal 5 5 4 11 4 3" xfId="50277" xr:uid="{00000000-0005-0000-0000-000060C40000}"/>
    <cellStyle name="Normal 5 5 4 11 4 4" xfId="50278" xr:uid="{00000000-0005-0000-0000-000061C40000}"/>
    <cellStyle name="Normal 5 5 4 11 4 5" xfId="50279" xr:uid="{00000000-0005-0000-0000-000062C40000}"/>
    <cellStyle name="Normal 5 5 4 11 4 6" xfId="50280" xr:uid="{00000000-0005-0000-0000-000063C40000}"/>
    <cellStyle name="Normal 5 5 4 11 4 7" xfId="50281" xr:uid="{00000000-0005-0000-0000-000064C40000}"/>
    <cellStyle name="Normal 5 5 4 11 4 8" xfId="50282" xr:uid="{00000000-0005-0000-0000-000065C40000}"/>
    <cellStyle name="Normal 5 5 4 11 5" xfId="50283" xr:uid="{00000000-0005-0000-0000-000066C40000}"/>
    <cellStyle name="Normal 5 5 4 11 5 2" xfId="50284" xr:uid="{00000000-0005-0000-0000-000067C40000}"/>
    <cellStyle name="Normal 5 5 4 11 5 3" xfId="50285" xr:uid="{00000000-0005-0000-0000-000068C40000}"/>
    <cellStyle name="Normal 5 5 4 11 5 4" xfId="50286" xr:uid="{00000000-0005-0000-0000-000069C40000}"/>
    <cellStyle name="Normal 5 5 4 11 5 5" xfId="50287" xr:uid="{00000000-0005-0000-0000-00006AC40000}"/>
    <cellStyle name="Normal 5 5 4 11 5 6" xfId="50288" xr:uid="{00000000-0005-0000-0000-00006BC40000}"/>
    <cellStyle name="Normal 5 5 4 11 5 7" xfId="50289" xr:uid="{00000000-0005-0000-0000-00006CC40000}"/>
    <cellStyle name="Normal 5 5 4 11 5 8" xfId="50290" xr:uid="{00000000-0005-0000-0000-00006DC40000}"/>
    <cellStyle name="Normal 5 5 4 11 6" xfId="50291" xr:uid="{00000000-0005-0000-0000-00006EC40000}"/>
    <cellStyle name="Normal 5 5 4 11 7" xfId="50292" xr:uid="{00000000-0005-0000-0000-00006FC40000}"/>
    <cellStyle name="Normal 5 5 4 11 8" xfId="50293" xr:uid="{00000000-0005-0000-0000-000070C40000}"/>
    <cellStyle name="Normal 5 5 4 11 9" xfId="50294" xr:uid="{00000000-0005-0000-0000-000071C40000}"/>
    <cellStyle name="Normal 5 5 4 12" xfId="50295" xr:uid="{00000000-0005-0000-0000-000072C40000}"/>
    <cellStyle name="Normal 5 5 4 12 10" xfId="50296" xr:uid="{00000000-0005-0000-0000-000073C40000}"/>
    <cellStyle name="Normal 5 5 4 12 11" xfId="50297" xr:uid="{00000000-0005-0000-0000-000074C40000}"/>
    <cellStyle name="Normal 5 5 4 12 12" xfId="50298" xr:uid="{00000000-0005-0000-0000-000075C40000}"/>
    <cellStyle name="Normal 5 5 4 12 2" xfId="50299" xr:uid="{00000000-0005-0000-0000-000076C40000}"/>
    <cellStyle name="Normal 5 5 4 12 2 2" xfId="50300" xr:uid="{00000000-0005-0000-0000-000077C40000}"/>
    <cellStyle name="Normal 5 5 4 12 2 3" xfId="50301" xr:uid="{00000000-0005-0000-0000-000078C40000}"/>
    <cellStyle name="Normal 5 5 4 12 2 4" xfId="50302" xr:uid="{00000000-0005-0000-0000-000079C40000}"/>
    <cellStyle name="Normal 5 5 4 12 2 5" xfId="50303" xr:uid="{00000000-0005-0000-0000-00007AC40000}"/>
    <cellStyle name="Normal 5 5 4 12 2 6" xfId="50304" xr:uid="{00000000-0005-0000-0000-00007BC40000}"/>
    <cellStyle name="Normal 5 5 4 12 2 7" xfId="50305" xr:uid="{00000000-0005-0000-0000-00007CC40000}"/>
    <cellStyle name="Normal 5 5 4 12 2 8" xfId="50306" xr:uid="{00000000-0005-0000-0000-00007DC40000}"/>
    <cellStyle name="Normal 5 5 4 12 3" xfId="50307" xr:uid="{00000000-0005-0000-0000-00007EC40000}"/>
    <cellStyle name="Normal 5 5 4 12 3 2" xfId="50308" xr:uid="{00000000-0005-0000-0000-00007FC40000}"/>
    <cellStyle name="Normal 5 5 4 12 3 3" xfId="50309" xr:uid="{00000000-0005-0000-0000-000080C40000}"/>
    <cellStyle name="Normal 5 5 4 12 3 4" xfId="50310" xr:uid="{00000000-0005-0000-0000-000081C40000}"/>
    <cellStyle name="Normal 5 5 4 12 3 5" xfId="50311" xr:uid="{00000000-0005-0000-0000-000082C40000}"/>
    <cellStyle name="Normal 5 5 4 12 3 6" xfId="50312" xr:uid="{00000000-0005-0000-0000-000083C40000}"/>
    <cellStyle name="Normal 5 5 4 12 3 7" xfId="50313" xr:uid="{00000000-0005-0000-0000-000084C40000}"/>
    <cellStyle name="Normal 5 5 4 12 3 8" xfId="50314" xr:uid="{00000000-0005-0000-0000-000085C40000}"/>
    <cellStyle name="Normal 5 5 4 12 4" xfId="50315" xr:uid="{00000000-0005-0000-0000-000086C40000}"/>
    <cellStyle name="Normal 5 5 4 12 4 2" xfId="50316" xr:uid="{00000000-0005-0000-0000-000087C40000}"/>
    <cellStyle name="Normal 5 5 4 12 4 3" xfId="50317" xr:uid="{00000000-0005-0000-0000-000088C40000}"/>
    <cellStyle name="Normal 5 5 4 12 4 4" xfId="50318" xr:uid="{00000000-0005-0000-0000-000089C40000}"/>
    <cellStyle name="Normal 5 5 4 12 4 5" xfId="50319" xr:uid="{00000000-0005-0000-0000-00008AC40000}"/>
    <cellStyle name="Normal 5 5 4 12 4 6" xfId="50320" xr:uid="{00000000-0005-0000-0000-00008BC40000}"/>
    <cellStyle name="Normal 5 5 4 12 4 7" xfId="50321" xr:uid="{00000000-0005-0000-0000-00008CC40000}"/>
    <cellStyle name="Normal 5 5 4 12 4 8" xfId="50322" xr:uid="{00000000-0005-0000-0000-00008DC40000}"/>
    <cellStyle name="Normal 5 5 4 12 5" xfId="50323" xr:uid="{00000000-0005-0000-0000-00008EC40000}"/>
    <cellStyle name="Normal 5 5 4 12 5 2" xfId="50324" xr:uid="{00000000-0005-0000-0000-00008FC40000}"/>
    <cellStyle name="Normal 5 5 4 12 5 3" xfId="50325" xr:uid="{00000000-0005-0000-0000-000090C40000}"/>
    <cellStyle name="Normal 5 5 4 12 5 4" xfId="50326" xr:uid="{00000000-0005-0000-0000-000091C40000}"/>
    <cellStyle name="Normal 5 5 4 12 5 5" xfId="50327" xr:uid="{00000000-0005-0000-0000-000092C40000}"/>
    <cellStyle name="Normal 5 5 4 12 5 6" xfId="50328" xr:uid="{00000000-0005-0000-0000-000093C40000}"/>
    <cellStyle name="Normal 5 5 4 12 5 7" xfId="50329" xr:uid="{00000000-0005-0000-0000-000094C40000}"/>
    <cellStyle name="Normal 5 5 4 12 5 8" xfId="50330" xr:uid="{00000000-0005-0000-0000-000095C40000}"/>
    <cellStyle name="Normal 5 5 4 12 6" xfId="50331" xr:uid="{00000000-0005-0000-0000-000096C40000}"/>
    <cellStyle name="Normal 5 5 4 12 7" xfId="50332" xr:uid="{00000000-0005-0000-0000-000097C40000}"/>
    <cellStyle name="Normal 5 5 4 12 8" xfId="50333" xr:uid="{00000000-0005-0000-0000-000098C40000}"/>
    <cellStyle name="Normal 5 5 4 12 9" xfId="50334" xr:uid="{00000000-0005-0000-0000-000099C40000}"/>
    <cellStyle name="Normal 5 5 4 13" xfId="50335" xr:uid="{00000000-0005-0000-0000-00009AC40000}"/>
    <cellStyle name="Normal 5 5 4 13 10" xfId="50336" xr:uid="{00000000-0005-0000-0000-00009BC40000}"/>
    <cellStyle name="Normal 5 5 4 13 11" xfId="50337" xr:uid="{00000000-0005-0000-0000-00009CC40000}"/>
    <cellStyle name="Normal 5 5 4 13 12" xfId="50338" xr:uid="{00000000-0005-0000-0000-00009DC40000}"/>
    <cellStyle name="Normal 5 5 4 13 2" xfId="50339" xr:uid="{00000000-0005-0000-0000-00009EC40000}"/>
    <cellStyle name="Normal 5 5 4 13 2 2" xfId="50340" xr:uid="{00000000-0005-0000-0000-00009FC40000}"/>
    <cellStyle name="Normal 5 5 4 13 2 3" xfId="50341" xr:uid="{00000000-0005-0000-0000-0000A0C40000}"/>
    <cellStyle name="Normal 5 5 4 13 2 4" xfId="50342" xr:uid="{00000000-0005-0000-0000-0000A1C40000}"/>
    <cellStyle name="Normal 5 5 4 13 2 5" xfId="50343" xr:uid="{00000000-0005-0000-0000-0000A2C40000}"/>
    <cellStyle name="Normal 5 5 4 13 2 6" xfId="50344" xr:uid="{00000000-0005-0000-0000-0000A3C40000}"/>
    <cellStyle name="Normal 5 5 4 13 2 7" xfId="50345" xr:uid="{00000000-0005-0000-0000-0000A4C40000}"/>
    <cellStyle name="Normal 5 5 4 13 2 8" xfId="50346" xr:uid="{00000000-0005-0000-0000-0000A5C40000}"/>
    <cellStyle name="Normal 5 5 4 13 3" xfId="50347" xr:uid="{00000000-0005-0000-0000-0000A6C40000}"/>
    <cellStyle name="Normal 5 5 4 13 3 2" xfId="50348" xr:uid="{00000000-0005-0000-0000-0000A7C40000}"/>
    <cellStyle name="Normal 5 5 4 13 3 3" xfId="50349" xr:uid="{00000000-0005-0000-0000-0000A8C40000}"/>
    <cellStyle name="Normal 5 5 4 13 3 4" xfId="50350" xr:uid="{00000000-0005-0000-0000-0000A9C40000}"/>
    <cellStyle name="Normal 5 5 4 13 3 5" xfId="50351" xr:uid="{00000000-0005-0000-0000-0000AAC40000}"/>
    <cellStyle name="Normal 5 5 4 13 3 6" xfId="50352" xr:uid="{00000000-0005-0000-0000-0000ABC40000}"/>
    <cellStyle name="Normal 5 5 4 13 3 7" xfId="50353" xr:uid="{00000000-0005-0000-0000-0000ACC40000}"/>
    <cellStyle name="Normal 5 5 4 13 3 8" xfId="50354" xr:uid="{00000000-0005-0000-0000-0000ADC40000}"/>
    <cellStyle name="Normal 5 5 4 13 4" xfId="50355" xr:uid="{00000000-0005-0000-0000-0000AEC40000}"/>
    <cellStyle name="Normal 5 5 4 13 4 2" xfId="50356" xr:uid="{00000000-0005-0000-0000-0000AFC40000}"/>
    <cellStyle name="Normal 5 5 4 13 4 3" xfId="50357" xr:uid="{00000000-0005-0000-0000-0000B0C40000}"/>
    <cellStyle name="Normal 5 5 4 13 4 4" xfId="50358" xr:uid="{00000000-0005-0000-0000-0000B1C40000}"/>
    <cellStyle name="Normal 5 5 4 13 4 5" xfId="50359" xr:uid="{00000000-0005-0000-0000-0000B2C40000}"/>
    <cellStyle name="Normal 5 5 4 13 4 6" xfId="50360" xr:uid="{00000000-0005-0000-0000-0000B3C40000}"/>
    <cellStyle name="Normal 5 5 4 13 4 7" xfId="50361" xr:uid="{00000000-0005-0000-0000-0000B4C40000}"/>
    <cellStyle name="Normal 5 5 4 13 4 8" xfId="50362" xr:uid="{00000000-0005-0000-0000-0000B5C40000}"/>
    <cellStyle name="Normal 5 5 4 13 5" xfId="50363" xr:uid="{00000000-0005-0000-0000-0000B6C40000}"/>
    <cellStyle name="Normal 5 5 4 13 5 2" xfId="50364" xr:uid="{00000000-0005-0000-0000-0000B7C40000}"/>
    <cellStyle name="Normal 5 5 4 13 5 3" xfId="50365" xr:uid="{00000000-0005-0000-0000-0000B8C40000}"/>
    <cellStyle name="Normal 5 5 4 13 5 4" xfId="50366" xr:uid="{00000000-0005-0000-0000-0000B9C40000}"/>
    <cellStyle name="Normal 5 5 4 13 5 5" xfId="50367" xr:uid="{00000000-0005-0000-0000-0000BAC40000}"/>
    <cellStyle name="Normal 5 5 4 13 5 6" xfId="50368" xr:uid="{00000000-0005-0000-0000-0000BBC40000}"/>
    <cellStyle name="Normal 5 5 4 13 5 7" xfId="50369" xr:uid="{00000000-0005-0000-0000-0000BCC40000}"/>
    <cellStyle name="Normal 5 5 4 13 5 8" xfId="50370" xr:uid="{00000000-0005-0000-0000-0000BDC40000}"/>
    <cellStyle name="Normal 5 5 4 13 6" xfId="50371" xr:uid="{00000000-0005-0000-0000-0000BEC40000}"/>
    <cellStyle name="Normal 5 5 4 13 7" xfId="50372" xr:uid="{00000000-0005-0000-0000-0000BFC40000}"/>
    <cellStyle name="Normal 5 5 4 13 8" xfId="50373" xr:uid="{00000000-0005-0000-0000-0000C0C40000}"/>
    <cellStyle name="Normal 5 5 4 13 9" xfId="50374" xr:uid="{00000000-0005-0000-0000-0000C1C40000}"/>
    <cellStyle name="Normal 5 5 4 14" xfId="50375" xr:uid="{00000000-0005-0000-0000-0000C2C40000}"/>
    <cellStyle name="Normal 5 5 4 14 2" xfId="50376" xr:uid="{00000000-0005-0000-0000-0000C3C40000}"/>
    <cellStyle name="Normal 5 5 4 14 3" xfId="50377" xr:uid="{00000000-0005-0000-0000-0000C4C40000}"/>
    <cellStyle name="Normal 5 5 4 14 4" xfId="50378" xr:uid="{00000000-0005-0000-0000-0000C5C40000}"/>
    <cellStyle name="Normal 5 5 4 14 5" xfId="50379" xr:uid="{00000000-0005-0000-0000-0000C6C40000}"/>
    <cellStyle name="Normal 5 5 4 14 6" xfId="50380" xr:uid="{00000000-0005-0000-0000-0000C7C40000}"/>
    <cellStyle name="Normal 5 5 4 14 7" xfId="50381" xr:uid="{00000000-0005-0000-0000-0000C8C40000}"/>
    <cellStyle name="Normal 5 5 4 14 8" xfId="50382" xr:uid="{00000000-0005-0000-0000-0000C9C40000}"/>
    <cellStyle name="Normal 5 5 4 15" xfId="50383" xr:uid="{00000000-0005-0000-0000-0000CAC40000}"/>
    <cellStyle name="Normal 5 5 4 15 2" xfId="50384" xr:uid="{00000000-0005-0000-0000-0000CBC40000}"/>
    <cellStyle name="Normal 5 5 4 15 3" xfId="50385" xr:uid="{00000000-0005-0000-0000-0000CCC40000}"/>
    <cellStyle name="Normal 5 5 4 15 4" xfId="50386" xr:uid="{00000000-0005-0000-0000-0000CDC40000}"/>
    <cellStyle name="Normal 5 5 4 15 5" xfId="50387" xr:uid="{00000000-0005-0000-0000-0000CEC40000}"/>
    <cellStyle name="Normal 5 5 4 15 6" xfId="50388" xr:uid="{00000000-0005-0000-0000-0000CFC40000}"/>
    <cellStyle name="Normal 5 5 4 15 7" xfId="50389" xr:uid="{00000000-0005-0000-0000-0000D0C40000}"/>
    <cellStyle name="Normal 5 5 4 15 8" xfId="50390" xr:uid="{00000000-0005-0000-0000-0000D1C40000}"/>
    <cellStyle name="Normal 5 5 4 16" xfId="50391" xr:uid="{00000000-0005-0000-0000-0000D2C40000}"/>
    <cellStyle name="Normal 5 5 4 16 2" xfId="50392" xr:uid="{00000000-0005-0000-0000-0000D3C40000}"/>
    <cellStyle name="Normal 5 5 4 16 3" xfId="50393" xr:uid="{00000000-0005-0000-0000-0000D4C40000}"/>
    <cellStyle name="Normal 5 5 4 16 4" xfId="50394" xr:uid="{00000000-0005-0000-0000-0000D5C40000}"/>
    <cellStyle name="Normal 5 5 4 16 5" xfId="50395" xr:uid="{00000000-0005-0000-0000-0000D6C40000}"/>
    <cellStyle name="Normal 5 5 4 16 6" xfId="50396" xr:uid="{00000000-0005-0000-0000-0000D7C40000}"/>
    <cellStyle name="Normal 5 5 4 16 7" xfId="50397" xr:uid="{00000000-0005-0000-0000-0000D8C40000}"/>
    <cellStyle name="Normal 5 5 4 16 8" xfId="50398" xr:uid="{00000000-0005-0000-0000-0000D9C40000}"/>
    <cellStyle name="Normal 5 5 4 17" xfId="50399" xr:uid="{00000000-0005-0000-0000-0000DAC40000}"/>
    <cellStyle name="Normal 5 5 4 17 2" xfId="50400" xr:uid="{00000000-0005-0000-0000-0000DBC40000}"/>
    <cellStyle name="Normal 5 5 4 17 3" xfId="50401" xr:uid="{00000000-0005-0000-0000-0000DCC40000}"/>
    <cellStyle name="Normal 5 5 4 17 4" xfId="50402" xr:uid="{00000000-0005-0000-0000-0000DDC40000}"/>
    <cellStyle name="Normal 5 5 4 17 5" xfId="50403" xr:uid="{00000000-0005-0000-0000-0000DEC40000}"/>
    <cellStyle name="Normal 5 5 4 17 6" xfId="50404" xr:uid="{00000000-0005-0000-0000-0000DFC40000}"/>
    <cellStyle name="Normal 5 5 4 17 7" xfId="50405" xr:uid="{00000000-0005-0000-0000-0000E0C40000}"/>
    <cellStyle name="Normal 5 5 4 17 8" xfId="50406" xr:uid="{00000000-0005-0000-0000-0000E1C40000}"/>
    <cellStyle name="Normal 5 5 4 18" xfId="50407" xr:uid="{00000000-0005-0000-0000-0000E2C40000}"/>
    <cellStyle name="Normal 5 5 4 19" xfId="50408" xr:uid="{00000000-0005-0000-0000-0000E3C40000}"/>
    <cellStyle name="Normal 5 5 4 2" xfId="50409" xr:uid="{00000000-0005-0000-0000-0000E4C40000}"/>
    <cellStyle name="Normal 5 5 4 2 10" xfId="50410" xr:uid="{00000000-0005-0000-0000-0000E5C40000}"/>
    <cellStyle name="Normal 5 5 4 2 11" xfId="50411" xr:uid="{00000000-0005-0000-0000-0000E6C40000}"/>
    <cellStyle name="Normal 5 5 4 2 12" xfId="50412" xr:uid="{00000000-0005-0000-0000-0000E7C40000}"/>
    <cellStyle name="Normal 5 5 4 2 2" xfId="50413" xr:uid="{00000000-0005-0000-0000-0000E8C40000}"/>
    <cellStyle name="Normal 5 5 4 2 2 2" xfId="50414" xr:uid="{00000000-0005-0000-0000-0000E9C40000}"/>
    <cellStyle name="Normal 5 5 4 2 2 3" xfId="50415" xr:uid="{00000000-0005-0000-0000-0000EAC40000}"/>
    <cellStyle name="Normal 5 5 4 2 2 4" xfId="50416" xr:uid="{00000000-0005-0000-0000-0000EBC40000}"/>
    <cellStyle name="Normal 5 5 4 2 2 5" xfId="50417" xr:uid="{00000000-0005-0000-0000-0000ECC40000}"/>
    <cellStyle name="Normal 5 5 4 2 2 6" xfId="50418" xr:uid="{00000000-0005-0000-0000-0000EDC40000}"/>
    <cellStyle name="Normal 5 5 4 2 2 7" xfId="50419" xr:uid="{00000000-0005-0000-0000-0000EEC40000}"/>
    <cellStyle name="Normal 5 5 4 2 2 8" xfId="50420" xr:uid="{00000000-0005-0000-0000-0000EFC40000}"/>
    <cellStyle name="Normal 5 5 4 2 3" xfId="50421" xr:uid="{00000000-0005-0000-0000-0000F0C40000}"/>
    <cellStyle name="Normal 5 5 4 2 3 2" xfId="50422" xr:uid="{00000000-0005-0000-0000-0000F1C40000}"/>
    <cellStyle name="Normal 5 5 4 2 3 3" xfId="50423" xr:uid="{00000000-0005-0000-0000-0000F2C40000}"/>
    <cellStyle name="Normal 5 5 4 2 3 4" xfId="50424" xr:uid="{00000000-0005-0000-0000-0000F3C40000}"/>
    <cellStyle name="Normal 5 5 4 2 3 5" xfId="50425" xr:uid="{00000000-0005-0000-0000-0000F4C40000}"/>
    <cellStyle name="Normal 5 5 4 2 3 6" xfId="50426" xr:uid="{00000000-0005-0000-0000-0000F5C40000}"/>
    <cellStyle name="Normal 5 5 4 2 3 7" xfId="50427" xr:uid="{00000000-0005-0000-0000-0000F6C40000}"/>
    <cellStyle name="Normal 5 5 4 2 3 8" xfId="50428" xr:uid="{00000000-0005-0000-0000-0000F7C40000}"/>
    <cellStyle name="Normal 5 5 4 2 4" xfId="50429" xr:uid="{00000000-0005-0000-0000-0000F8C40000}"/>
    <cellStyle name="Normal 5 5 4 2 4 2" xfId="50430" xr:uid="{00000000-0005-0000-0000-0000F9C40000}"/>
    <cellStyle name="Normal 5 5 4 2 4 3" xfId="50431" xr:uid="{00000000-0005-0000-0000-0000FAC40000}"/>
    <cellStyle name="Normal 5 5 4 2 4 4" xfId="50432" xr:uid="{00000000-0005-0000-0000-0000FBC40000}"/>
    <cellStyle name="Normal 5 5 4 2 4 5" xfId="50433" xr:uid="{00000000-0005-0000-0000-0000FCC40000}"/>
    <cellStyle name="Normal 5 5 4 2 4 6" xfId="50434" xr:uid="{00000000-0005-0000-0000-0000FDC40000}"/>
    <cellStyle name="Normal 5 5 4 2 4 7" xfId="50435" xr:uid="{00000000-0005-0000-0000-0000FEC40000}"/>
    <cellStyle name="Normal 5 5 4 2 4 8" xfId="50436" xr:uid="{00000000-0005-0000-0000-0000FFC40000}"/>
    <cellStyle name="Normal 5 5 4 2 5" xfId="50437" xr:uid="{00000000-0005-0000-0000-000000C50000}"/>
    <cellStyle name="Normal 5 5 4 2 5 2" xfId="50438" xr:uid="{00000000-0005-0000-0000-000001C50000}"/>
    <cellStyle name="Normal 5 5 4 2 5 3" xfId="50439" xr:uid="{00000000-0005-0000-0000-000002C50000}"/>
    <cellStyle name="Normal 5 5 4 2 5 4" xfId="50440" xr:uid="{00000000-0005-0000-0000-000003C50000}"/>
    <cellStyle name="Normal 5 5 4 2 5 5" xfId="50441" xr:uid="{00000000-0005-0000-0000-000004C50000}"/>
    <cellStyle name="Normal 5 5 4 2 5 6" xfId="50442" xr:uid="{00000000-0005-0000-0000-000005C50000}"/>
    <cellStyle name="Normal 5 5 4 2 5 7" xfId="50443" xr:uid="{00000000-0005-0000-0000-000006C50000}"/>
    <cellStyle name="Normal 5 5 4 2 5 8" xfId="50444" xr:uid="{00000000-0005-0000-0000-000007C50000}"/>
    <cellStyle name="Normal 5 5 4 2 6" xfId="50445" xr:uid="{00000000-0005-0000-0000-000008C50000}"/>
    <cellStyle name="Normal 5 5 4 2 7" xfId="50446" xr:uid="{00000000-0005-0000-0000-000009C50000}"/>
    <cellStyle name="Normal 5 5 4 2 8" xfId="50447" xr:uid="{00000000-0005-0000-0000-00000AC50000}"/>
    <cellStyle name="Normal 5 5 4 2 9" xfId="50448" xr:uid="{00000000-0005-0000-0000-00000BC50000}"/>
    <cellStyle name="Normal 5 5 4 20" xfId="50449" xr:uid="{00000000-0005-0000-0000-00000CC50000}"/>
    <cellStyle name="Normal 5 5 4 21" xfId="50450" xr:uid="{00000000-0005-0000-0000-00000DC50000}"/>
    <cellStyle name="Normal 5 5 4 22" xfId="50451" xr:uid="{00000000-0005-0000-0000-00000EC50000}"/>
    <cellStyle name="Normal 5 5 4 23" xfId="50452" xr:uid="{00000000-0005-0000-0000-00000FC50000}"/>
    <cellStyle name="Normal 5 5 4 24" xfId="50453" xr:uid="{00000000-0005-0000-0000-000010C50000}"/>
    <cellStyle name="Normal 5 5 4 3" xfId="50454" xr:uid="{00000000-0005-0000-0000-000011C50000}"/>
    <cellStyle name="Normal 5 5 4 3 10" xfId="50455" xr:uid="{00000000-0005-0000-0000-000012C50000}"/>
    <cellStyle name="Normal 5 5 4 3 11" xfId="50456" xr:uid="{00000000-0005-0000-0000-000013C50000}"/>
    <cellStyle name="Normal 5 5 4 3 12" xfId="50457" xr:uid="{00000000-0005-0000-0000-000014C50000}"/>
    <cellStyle name="Normal 5 5 4 3 2" xfId="50458" xr:uid="{00000000-0005-0000-0000-000015C50000}"/>
    <cellStyle name="Normal 5 5 4 3 2 2" xfId="50459" xr:uid="{00000000-0005-0000-0000-000016C50000}"/>
    <cellStyle name="Normal 5 5 4 3 2 3" xfId="50460" xr:uid="{00000000-0005-0000-0000-000017C50000}"/>
    <cellStyle name="Normal 5 5 4 3 2 4" xfId="50461" xr:uid="{00000000-0005-0000-0000-000018C50000}"/>
    <cellStyle name="Normal 5 5 4 3 2 5" xfId="50462" xr:uid="{00000000-0005-0000-0000-000019C50000}"/>
    <cellStyle name="Normal 5 5 4 3 2 6" xfId="50463" xr:uid="{00000000-0005-0000-0000-00001AC50000}"/>
    <cellStyle name="Normal 5 5 4 3 2 7" xfId="50464" xr:uid="{00000000-0005-0000-0000-00001BC50000}"/>
    <cellStyle name="Normal 5 5 4 3 2 8" xfId="50465" xr:uid="{00000000-0005-0000-0000-00001CC50000}"/>
    <cellStyle name="Normal 5 5 4 3 3" xfId="50466" xr:uid="{00000000-0005-0000-0000-00001DC50000}"/>
    <cellStyle name="Normal 5 5 4 3 3 2" xfId="50467" xr:uid="{00000000-0005-0000-0000-00001EC50000}"/>
    <cellStyle name="Normal 5 5 4 3 3 3" xfId="50468" xr:uid="{00000000-0005-0000-0000-00001FC50000}"/>
    <cellStyle name="Normal 5 5 4 3 3 4" xfId="50469" xr:uid="{00000000-0005-0000-0000-000020C50000}"/>
    <cellStyle name="Normal 5 5 4 3 3 5" xfId="50470" xr:uid="{00000000-0005-0000-0000-000021C50000}"/>
    <cellStyle name="Normal 5 5 4 3 3 6" xfId="50471" xr:uid="{00000000-0005-0000-0000-000022C50000}"/>
    <cellStyle name="Normal 5 5 4 3 3 7" xfId="50472" xr:uid="{00000000-0005-0000-0000-000023C50000}"/>
    <cellStyle name="Normal 5 5 4 3 3 8" xfId="50473" xr:uid="{00000000-0005-0000-0000-000024C50000}"/>
    <cellStyle name="Normal 5 5 4 3 4" xfId="50474" xr:uid="{00000000-0005-0000-0000-000025C50000}"/>
    <cellStyle name="Normal 5 5 4 3 4 2" xfId="50475" xr:uid="{00000000-0005-0000-0000-000026C50000}"/>
    <cellStyle name="Normal 5 5 4 3 4 3" xfId="50476" xr:uid="{00000000-0005-0000-0000-000027C50000}"/>
    <cellStyle name="Normal 5 5 4 3 4 4" xfId="50477" xr:uid="{00000000-0005-0000-0000-000028C50000}"/>
    <cellStyle name="Normal 5 5 4 3 4 5" xfId="50478" xr:uid="{00000000-0005-0000-0000-000029C50000}"/>
    <cellStyle name="Normal 5 5 4 3 4 6" xfId="50479" xr:uid="{00000000-0005-0000-0000-00002AC50000}"/>
    <cellStyle name="Normal 5 5 4 3 4 7" xfId="50480" xr:uid="{00000000-0005-0000-0000-00002BC50000}"/>
    <cellStyle name="Normal 5 5 4 3 4 8" xfId="50481" xr:uid="{00000000-0005-0000-0000-00002CC50000}"/>
    <cellStyle name="Normal 5 5 4 3 5" xfId="50482" xr:uid="{00000000-0005-0000-0000-00002DC50000}"/>
    <cellStyle name="Normal 5 5 4 3 5 2" xfId="50483" xr:uid="{00000000-0005-0000-0000-00002EC50000}"/>
    <cellStyle name="Normal 5 5 4 3 5 3" xfId="50484" xr:uid="{00000000-0005-0000-0000-00002FC50000}"/>
    <cellStyle name="Normal 5 5 4 3 5 4" xfId="50485" xr:uid="{00000000-0005-0000-0000-000030C50000}"/>
    <cellStyle name="Normal 5 5 4 3 5 5" xfId="50486" xr:uid="{00000000-0005-0000-0000-000031C50000}"/>
    <cellStyle name="Normal 5 5 4 3 5 6" xfId="50487" xr:uid="{00000000-0005-0000-0000-000032C50000}"/>
    <cellStyle name="Normal 5 5 4 3 5 7" xfId="50488" xr:uid="{00000000-0005-0000-0000-000033C50000}"/>
    <cellStyle name="Normal 5 5 4 3 5 8" xfId="50489" xr:uid="{00000000-0005-0000-0000-000034C50000}"/>
    <cellStyle name="Normal 5 5 4 3 6" xfId="50490" xr:uid="{00000000-0005-0000-0000-000035C50000}"/>
    <cellStyle name="Normal 5 5 4 3 7" xfId="50491" xr:uid="{00000000-0005-0000-0000-000036C50000}"/>
    <cellStyle name="Normal 5 5 4 3 8" xfId="50492" xr:uid="{00000000-0005-0000-0000-000037C50000}"/>
    <cellStyle name="Normal 5 5 4 3 9" xfId="50493" xr:uid="{00000000-0005-0000-0000-000038C50000}"/>
    <cellStyle name="Normal 5 5 4 4" xfId="50494" xr:uid="{00000000-0005-0000-0000-000039C50000}"/>
    <cellStyle name="Normal 5 5 4 4 10" xfId="50495" xr:uid="{00000000-0005-0000-0000-00003AC50000}"/>
    <cellStyle name="Normal 5 5 4 4 11" xfId="50496" xr:uid="{00000000-0005-0000-0000-00003BC50000}"/>
    <cellStyle name="Normal 5 5 4 4 12" xfId="50497" xr:uid="{00000000-0005-0000-0000-00003CC50000}"/>
    <cellStyle name="Normal 5 5 4 4 2" xfId="50498" xr:uid="{00000000-0005-0000-0000-00003DC50000}"/>
    <cellStyle name="Normal 5 5 4 4 2 2" xfId="50499" xr:uid="{00000000-0005-0000-0000-00003EC50000}"/>
    <cellStyle name="Normal 5 5 4 4 2 3" xfId="50500" xr:uid="{00000000-0005-0000-0000-00003FC50000}"/>
    <cellStyle name="Normal 5 5 4 4 2 4" xfId="50501" xr:uid="{00000000-0005-0000-0000-000040C50000}"/>
    <cellStyle name="Normal 5 5 4 4 2 5" xfId="50502" xr:uid="{00000000-0005-0000-0000-000041C50000}"/>
    <cellStyle name="Normal 5 5 4 4 2 6" xfId="50503" xr:uid="{00000000-0005-0000-0000-000042C50000}"/>
    <cellStyle name="Normal 5 5 4 4 2 7" xfId="50504" xr:uid="{00000000-0005-0000-0000-000043C50000}"/>
    <cellStyle name="Normal 5 5 4 4 2 8" xfId="50505" xr:uid="{00000000-0005-0000-0000-000044C50000}"/>
    <cellStyle name="Normal 5 5 4 4 3" xfId="50506" xr:uid="{00000000-0005-0000-0000-000045C50000}"/>
    <cellStyle name="Normal 5 5 4 4 3 2" xfId="50507" xr:uid="{00000000-0005-0000-0000-000046C50000}"/>
    <cellStyle name="Normal 5 5 4 4 3 3" xfId="50508" xr:uid="{00000000-0005-0000-0000-000047C50000}"/>
    <cellStyle name="Normal 5 5 4 4 3 4" xfId="50509" xr:uid="{00000000-0005-0000-0000-000048C50000}"/>
    <cellStyle name="Normal 5 5 4 4 3 5" xfId="50510" xr:uid="{00000000-0005-0000-0000-000049C50000}"/>
    <cellStyle name="Normal 5 5 4 4 3 6" xfId="50511" xr:uid="{00000000-0005-0000-0000-00004AC50000}"/>
    <cellStyle name="Normal 5 5 4 4 3 7" xfId="50512" xr:uid="{00000000-0005-0000-0000-00004BC50000}"/>
    <cellStyle name="Normal 5 5 4 4 3 8" xfId="50513" xr:uid="{00000000-0005-0000-0000-00004CC50000}"/>
    <cellStyle name="Normal 5 5 4 4 4" xfId="50514" xr:uid="{00000000-0005-0000-0000-00004DC50000}"/>
    <cellStyle name="Normal 5 5 4 4 4 2" xfId="50515" xr:uid="{00000000-0005-0000-0000-00004EC50000}"/>
    <cellStyle name="Normal 5 5 4 4 4 3" xfId="50516" xr:uid="{00000000-0005-0000-0000-00004FC50000}"/>
    <cellStyle name="Normal 5 5 4 4 4 4" xfId="50517" xr:uid="{00000000-0005-0000-0000-000050C50000}"/>
    <cellStyle name="Normal 5 5 4 4 4 5" xfId="50518" xr:uid="{00000000-0005-0000-0000-000051C50000}"/>
    <cellStyle name="Normal 5 5 4 4 4 6" xfId="50519" xr:uid="{00000000-0005-0000-0000-000052C50000}"/>
    <cellStyle name="Normal 5 5 4 4 4 7" xfId="50520" xr:uid="{00000000-0005-0000-0000-000053C50000}"/>
    <cellStyle name="Normal 5 5 4 4 4 8" xfId="50521" xr:uid="{00000000-0005-0000-0000-000054C50000}"/>
    <cellStyle name="Normal 5 5 4 4 5" xfId="50522" xr:uid="{00000000-0005-0000-0000-000055C50000}"/>
    <cellStyle name="Normal 5 5 4 4 5 2" xfId="50523" xr:uid="{00000000-0005-0000-0000-000056C50000}"/>
    <cellStyle name="Normal 5 5 4 4 5 3" xfId="50524" xr:uid="{00000000-0005-0000-0000-000057C50000}"/>
    <cellStyle name="Normal 5 5 4 4 5 4" xfId="50525" xr:uid="{00000000-0005-0000-0000-000058C50000}"/>
    <cellStyle name="Normal 5 5 4 4 5 5" xfId="50526" xr:uid="{00000000-0005-0000-0000-000059C50000}"/>
    <cellStyle name="Normal 5 5 4 4 5 6" xfId="50527" xr:uid="{00000000-0005-0000-0000-00005AC50000}"/>
    <cellStyle name="Normal 5 5 4 4 5 7" xfId="50528" xr:uid="{00000000-0005-0000-0000-00005BC50000}"/>
    <cellStyle name="Normal 5 5 4 4 5 8" xfId="50529" xr:uid="{00000000-0005-0000-0000-00005CC50000}"/>
    <cellStyle name="Normal 5 5 4 4 6" xfId="50530" xr:uid="{00000000-0005-0000-0000-00005DC50000}"/>
    <cellStyle name="Normal 5 5 4 4 7" xfId="50531" xr:uid="{00000000-0005-0000-0000-00005EC50000}"/>
    <cellStyle name="Normal 5 5 4 4 8" xfId="50532" xr:uid="{00000000-0005-0000-0000-00005FC50000}"/>
    <cellStyle name="Normal 5 5 4 4 9" xfId="50533" xr:uid="{00000000-0005-0000-0000-000060C50000}"/>
    <cellStyle name="Normal 5 5 4 5" xfId="50534" xr:uid="{00000000-0005-0000-0000-000061C50000}"/>
    <cellStyle name="Normal 5 5 4 5 10" xfId="50535" xr:uid="{00000000-0005-0000-0000-000062C50000}"/>
    <cellStyle name="Normal 5 5 4 5 11" xfId="50536" xr:uid="{00000000-0005-0000-0000-000063C50000}"/>
    <cellStyle name="Normal 5 5 4 5 12" xfId="50537" xr:uid="{00000000-0005-0000-0000-000064C50000}"/>
    <cellStyle name="Normal 5 5 4 5 2" xfId="50538" xr:uid="{00000000-0005-0000-0000-000065C50000}"/>
    <cellStyle name="Normal 5 5 4 5 2 2" xfId="50539" xr:uid="{00000000-0005-0000-0000-000066C50000}"/>
    <cellStyle name="Normal 5 5 4 5 2 3" xfId="50540" xr:uid="{00000000-0005-0000-0000-000067C50000}"/>
    <cellStyle name="Normal 5 5 4 5 2 4" xfId="50541" xr:uid="{00000000-0005-0000-0000-000068C50000}"/>
    <cellStyle name="Normal 5 5 4 5 2 5" xfId="50542" xr:uid="{00000000-0005-0000-0000-000069C50000}"/>
    <cellStyle name="Normal 5 5 4 5 2 6" xfId="50543" xr:uid="{00000000-0005-0000-0000-00006AC50000}"/>
    <cellStyle name="Normal 5 5 4 5 2 7" xfId="50544" xr:uid="{00000000-0005-0000-0000-00006BC50000}"/>
    <cellStyle name="Normal 5 5 4 5 2 8" xfId="50545" xr:uid="{00000000-0005-0000-0000-00006CC50000}"/>
    <cellStyle name="Normal 5 5 4 5 3" xfId="50546" xr:uid="{00000000-0005-0000-0000-00006DC50000}"/>
    <cellStyle name="Normal 5 5 4 5 3 2" xfId="50547" xr:uid="{00000000-0005-0000-0000-00006EC50000}"/>
    <cellStyle name="Normal 5 5 4 5 3 3" xfId="50548" xr:uid="{00000000-0005-0000-0000-00006FC50000}"/>
    <cellStyle name="Normal 5 5 4 5 3 4" xfId="50549" xr:uid="{00000000-0005-0000-0000-000070C50000}"/>
    <cellStyle name="Normal 5 5 4 5 3 5" xfId="50550" xr:uid="{00000000-0005-0000-0000-000071C50000}"/>
    <cellStyle name="Normal 5 5 4 5 3 6" xfId="50551" xr:uid="{00000000-0005-0000-0000-000072C50000}"/>
    <cellStyle name="Normal 5 5 4 5 3 7" xfId="50552" xr:uid="{00000000-0005-0000-0000-000073C50000}"/>
    <cellStyle name="Normal 5 5 4 5 3 8" xfId="50553" xr:uid="{00000000-0005-0000-0000-000074C50000}"/>
    <cellStyle name="Normal 5 5 4 5 4" xfId="50554" xr:uid="{00000000-0005-0000-0000-000075C50000}"/>
    <cellStyle name="Normal 5 5 4 5 4 2" xfId="50555" xr:uid="{00000000-0005-0000-0000-000076C50000}"/>
    <cellStyle name="Normal 5 5 4 5 4 3" xfId="50556" xr:uid="{00000000-0005-0000-0000-000077C50000}"/>
    <cellStyle name="Normal 5 5 4 5 4 4" xfId="50557" xr:uid="{00000000-0005-0000-0000-000078C50000}"/>
    <cellStyle name="Normal 5 5 4 5 4 5" xfId="50558" xr:uid="{00000000-0005-0000-0000-000079C50000}"/>
    <cellStyle name="Normal 5 5 4 5 4 6" xfId="50559" xr:uid="{00000000-0005-0000-0000-00007AC50000}"/>
    <cellStyle name="Normal 5 5 4 5 4 7" xfId="50560" xr:uid="{00000000-0005-0000-0000-00007BC50000}"/>
    <cellStyle name="Normal 5 5 4 5 4 8" xfId="50561" xr:uid="{00000000-0005-0000-0000-00007CC50000}"/>
    <cellStyle name="Normal 5 5 4 5 5" xfId="50562" xr:uid="{00000000-0005-0000-0000-00007DC50000}"/>
    <cellStyle name="Normal 5 5 4 5 5 2" xfId="50563" xr:uid="{00000000-0005-0000-0000-00007EC50000}"/>
    <cellStyle name="Normal 5 5 4 5 5 3" xfId="50564" xr:uid="{00000000-0005-0000-0000-00007FC50000}"/>
    <cellStyle name="Normal 5 5 4 5 5 4" xfId="50565" xr:uid="{00000000-0005-0000-0000-000080C50000}"/>
    <cellStyle name="Normal 5 5 4 5 5 5" xfId="50566" xr:uid="{00000000-0005-0000-0000-000081C50000}"/>
    <cellStyle name="Normal 5 5 4 5 5 6" xfId="50567" xr:uid="{00000000-0005-0000-0000-000082C50000}"/>
    <cellStyle name="Normal 5 5 4 5 5 7" xfId="50568" xr:uid="{00000000-0005-0000-0000-000083C50000}"/>
    <cellStyle name="Normal 5 5 4 5 5 8" xfId="50569" xr:uid="{00000000-0005-0000-0000-000084C50000}"/>
    <cellStyle name="Normal 5 5 4 5 6" xfId="50570" xr:uid="{00000000-0005-0000-0000-000085C50000}"/>
    <cellStyle name="Normal 5 5 4 5 7" xfId="50571" xr:uid="{00000000-0005-0000-0000-000086C50000}"/>
    <cellStyle name="Normal 5 5 4 5 8" xfId="50572" xr:uid="{00000000-0005-0000-0000-000087C50000}"/>
    <cellStyle name="Normal 5 5 4 5 9" xfId="50573" xr:uid="{00000000-0005-0000-0000-000088C50000}"/>
    <cellStyle name="Normal 5 5 4 6" xfId="50574" xr:uid="{00000000-0005-0000-0000-000089C50000}"/>
    <cellStyle name="Normal 5 5 4 6 10" xfId="50575" xr:uid="{00000000-0005-0000-0000-00008AC50000}"/>
    <cellStyle name="Normal 5 5 4 6 11" xfId="50576" xr:uid="{00000000-0005-0000-0000-00008BC50000}"/>
    <cellStyle name="Normal 5 5 4 6 12" xfId="50577" xr:uid="{00000000-0005-0000-0000-00008CC50000}"/>
    <cellStyle name="Normal 5 5 4 6 2" xfId="50578" xr:uid="{00000000-0005-0000-0000-00008DC50000}"/>
    <cellStyle name="Normal 5 5 4 6 2 2" xfId="50579" xr:uid="{00000000-0005-0000-0000-00008EC50000}"/>
    <cellStyle name="Normal 5 5 4 6 2 3" xfId="50580" xr:uid="{00000000-0005-0000-0000-00008FC50000}"/>
    <cellStyle name="Normal 5 5 4 6 2 4" xfId="50581" xr:uid="{00000000-0005-0000-0000-000090C50000}"/>
    <cellStyle name="Normal 5 5 4 6 2 5" xfId="50582" xr:uid="{00000000-0005-0000-0000-000091C50000}"/>
    <cellStyle name="Normal 5 5 4 6 2 6" xfId="50583" xr:uid="{00000000-0005-0000-0000-000092C50000}"/>
    <cellStyle name="Normal 5 5 4 6 2 7" xfId="50584" xr:uid="{00000000-0005-0000-0000-000093C50000}"/>
    <cellStyle name="Normal 5 5 4 6 2 8" xfId="50585" xr:uid="{00000000-0005-0000-0000-000094C50000}"/>
    <cellStyle name="Normal 5 5 4 6 3" xfId="50586" xr:uid="{00000000-0005-0000-0000-000095C50000}"/>
    <cellStyle name="Normal 5 5 4 6 3 2" xfId="50587" xr:uid="{00000000-0005-0000-0000-000096C50000}"/>
    <cellStyle name="Normal 5 5 4 6 3 3" xfId="50588" xr:uid="{00000000-0005-0000-0000-000097C50000}"/>
    <cellStyle name="Normal 5 5 4 6 3 4" xfId="50589" xr:uid="{00000000-0005-0000-0000-000098C50000}"/>
    <cellStyle name="Normal 5 5 4 6 3 5" xfId="50590" xr:uid="{00000000-0005-0000-0000-000099C50000}"/>
    <cellStyle name="Normal 5 5 4 6 3 6" xfId="50591" xr:uid="{00000000-0005-0000-0000-00009AC50000}"/>
    <cellStyle name="Normal 5 5 4 6 3 7" xfId="50592" xr:uid="{00000000-0005-0000-0000-00009BC50000}"/>
    <cellStyle name="Normal 5 5 4 6 3 8" xfId="50593" xr:uid="{00000000-0005-0000-0000-00009CC50000}"/>
    <cellStyle name="Normal 5 5 4 6 4" xfId="50594" xr:uid="{00000000-0005-0000-0000-00009DC50000}"/>
    <cellStyle name="Normal 5 5 4 6 4 2" xfId="50595" xr:uid="{00000000-0005-0000-0000-00009EC50000}"/>
    <cellStyle name="Normal 5 5 4 6 4 3" xfId="50596" xr:uid="{00000000-0005-0000-0000-00009FC50000}"/>
    <cellStyle name="Normal 5 5 4 6 4 4" xfId="50597" xr:uid="{00000000-0005-0000-0000-0000A0C50000}"/>
    <cellStyle name="Normal 5 5 4 6 4 5" xfId="50598" xr:uid="{00000000-0005-0000-0000-0000A1C50000}"/>
    <cellStyle name="Normal 5 5 4 6 4 6" xfId="50599" xr:uid="{00000000-0005-0000-0000-0000A2C50000}"/>
    <cellStyle name="Normal 5 5 4 6 4 7" xfId="50600" xr:uid="{00000000-0005-0000-0000-0000A3C50000}"/>
    <cellStyle name="Normal 5 5 4 6 4 8" xfId="50601" xr:uid="{00000000-0005-0000-0000-0000A4C50000}"/>
    <cellStyle name="Normal 5 5 4 6 5" xfId="50602" xr:uid="{00000000-0005-0000-0000-0000A5C50000}"/>
    <cellStyle name="Normal 5 5 4 6 5 2" xfId="50603" xr:uid="{00000000-0005-0000-0000-0000A6C50000}"/>
    <cellStyle name="Normal 5 5 4 6 5 3" xfId="50604" xr:uid="{00000000-0005-0000-0000-0000A7C50000}"/>
    <cellStyle name="Normal 5 5 4 6 5 4" xfId="50605" xr:uid="{00000000-0005-0000-0000-0000A8C50000}"/>
    <cellStyle name="Normal 5 5 4 6 5 5" xfId="50606" xr:uid="{00000000-0005-0000-0000-0000A9C50000}"/>
    <cellStyle name="Normal 5 5 4 6 5 6" xfId="50607" xr:uid="{00000000-0005-0000-0000-0000AAC50000}"/>
    <cellStyle name="Normal 5 5 4 6 5 7" xfId="50608" xr:uid="{00000000-0005-0000-0000-0000ABC50000}"/>
    <cellStyle name="Normal 5 5 4 6 5 8" xfId="50609" xr:uid="{00000000-0005-0000-0000-0000ACC50000}"/>
    <cellStyle name="Normal 5 5 4 6 6" xfId="50610" xr:uid="{00000000-0005-0000-0000-0000ADC50000}"/>
    <cellStyle name="Normal 5 5 4 6 7" xfId="50611" xr:uid="{00000000-0005-0000-0000-0000AEC50000}"/>
    <cellStyle name="Normal 5 5 4 6 8" xfId="50612" xr:uid="{00000000-0005-0000-0000-0000AFC50000}"/>
    <cellStyle name="Normal 5 5 4 6 9" xfId="50613" xr:uid="{00000000-0005-0000-0000-0000B0C50000}"/>
    <cellStyle name="Normal 5 5 4 7" xfId="50614" xr:uid="{00000000-0005-0000-0000-0000B1C50000}"/>
    <cellStyle name="Normal 5 5 4 7 10" xfId="50615" xr:uid="{00000000-0005-0000-0000-0000B2C50000}"/>
    <cellStyle name="Normal 5 5 4 7 11" xfId="50616" xr:uid="{00000000-0005-0000-0000-0000B3C50000}"/>
    <cellStyle name="Normal 5 5 4 7 12" xfId="50617" xr:uid="{00000000-0005-0000-0000-0000B4C50000}"/>
    <cellStyle name="Normal 5 5 4 7 2" xfId="50618" xr:uid="{00000000-0005-0000-0000-0000B5C50000}"/>
    <cellStyle name="Normal 5 5 4 7 2 2" xfId="50619" xr:uid="{00000000-0005-0000-0000-0000B6C50000}"/>
    <cellStyle name="Normal 5 5 4 7 2 3" xfId="50620" xr:uid="{00000000-0005-0000-0000-0000B7C50000}"/>
    <cellStyle name="Normal 5 5 4 7 2 4" xfId="50621" xr:uid="{00000000-0005-0000-0000-0000B8C50000}"/>
    <cellStyle name="Normal 5 5 4 7 2 5" xfId="50622" xr:uid="{00000000-0005-0000-0000-0000B9C50000}"/>
    <cellStyle name="Normal 5 5 4 7 2 6" xfId="50623" xr:uid="{00000000-0005-0000-0000-0000BAC50000}"/>
    <cellStyle name="Normal 5 5 4 7 2 7" xfId="50624" xr:uid="{00000000-0005-0000-0000-0000BBC50000}"/>
    <cellStyle name="Normal 5 5 4 7 2 8" xfId="50625" xr:uid="{00000000-0005-0000-0000-0000BCC50000}"/>
    <cellStyle name="Normal 5 5 4 7 3" xfId="50626" xr:uid="{00000000-0005-0000-0000-0000BDC50000}"/>
    <cellStyle name="Normal 5 5 4 7 3 2" xfId="50627" xr:uid="{00000000-0005-0000-0000-0000BEC50000}"/>
    <cellStyle name="Normal 5 5 4 7 3 3" xfId="50628" xr:uid="{00000000-0005-0000-0000-0000BFC50000}"/>
    <cellStyle name="Normal 5 5 4 7 3 4" xfId="50629" xr:uid="{00000000-0005-0000-0000-0000C0C50000}"/>
    <cellStyle name="Normal 5 5 4 7 3 5" xfId="50630" xr:uid="{00000000-0005-0000-0000-0000C1C50000}"/>
    <cellStyle name="Normal 5 5 4 7 3 6" xfId="50631" xr:uid="{00000000-0005-0000-0000-0000C2C50000}"/>
    <cellStyle name="Normal 5 5 4 7 3 7" xfId="50632" xr:uid="{00000000-0005-0000-0000-0000C3C50000}"/>
    <cellStyle name="Normal 5 5 4 7 3 8" xfId="50633" xr:uid="{00000000-0005-0000-0000-0000C4C50000}"/>
    <cellStyle name="Normal 5 5 4 7 4" xfId="50634" xr:uid="{00000000-0005-0000-0000-0000C5C50000}"/>
    <cellStyle name="Normal 5 5 4 7 4 2" xfId="50635" xr:uid="{00000000-0005-0000-0000-0000C6C50000}"/>
    <cellStyle name="Normal 5 5 4 7 4 3" xfId="50636" xr:uid="{00000000-0005-0000-0000-0000C7C50000}"/>
    <cellStyle name="Normal 5 5 4 7 4 4" xfId="50637" xr:uid="{00000000-0005-0000-0000-0000C8C50000}"/>
    <cellStyle name="Normal 5 5 4 7 4 5" xfId="50638" xr:uid="{00000000-0005-0000-0000-0000C9C50000}"/>
    <cellStyle name="Normal 5 5 4 7 4 6" xfId="50639" xr:uid="{00000000-0005-0000-0000-0000CAC50000}"/>
    <cellStyle name="Normal 5 5 4 7 4 7" xfId="50640" xr:uid="{00000000-0005-0000-0000-0000CBC50000}"/>
    <cellStyle name="Normal 5 5 4 7 4 8" xfId="50641" xr:uid="{00000000-0005-0000-0000-0000CCC50000}"/>
    <cellStyle name="Normal 5 5 4 7 5" xfId="50642" xr:uid="{00000000-0005-0000-0000-0000CDC50000}"/>
    <cellStyle name="Normal 5 5 4 7 5 2" xfId="50643" xr:uid="{00000000-0005-0000-0000-0000CEC50000}"/>
    <cellStyle name="Normal 5 5 4 7 5 3" xfId="50644" xr:uid="{00000000-0005-0000-0000-0000CFC50000}"/>
    <cellStyle name="Normal 5 5 4 7 5 4" xfId="50645" xr:uid="{00000000-0005-0000-0000-0000D0C50000}"/>
    <cellStyle name="Normal 5 5 4 7 5 5" xfId="50646" xr:uid="{00000000-0005-0000-0000-0000D1C50000}"/>
    <cellStyle name="Normal 5 5 4 7 5 6" xfId="50647" xr:uid="{00000000-0005-0000-0000-0000D2C50000}"/>
    <cellStyle name="Normal 5 5 4 7 5 7" xfId="50648" xr:uid="{00000000-0005-0000-0000-0000D3C50000}"/>
    <cellStyle name="Normal 5 5 4 7 5 8" xfId="50649" xr:uid="{00000000-0005-0000-0000-0000D4C50000}"/>
    <cellStyle name="Normal 5 5 4 7 6" xfId="50650" xr:uid="{00000000-0005-0000-0000-0000D5C50000}"/>
    <cellStyle name="Normal 5 5 4 7 7" xfId="50651" xr:uid="{00000000-0005-0000-0000-0000D6C50000}"/>
    <cellStyle name="Normal 5 5 4 7 8" xfId="50652" xr:uid="{00000000-0005-0000-0000-0000D7C50000}"/>
    <cellStyle name="Normal 5 5 4 7 9" xfId="50653" xr:uid="{00000000-0005-0000-0000-0000D8C50000}"/>
    <cellStyle name="Normal 5 5 4 8" xfId="50654" xr:uid="{00000000-0005-0000-0000-0000D9C50000}"/>
    <cellStyle name="Normal 5 5 4 8 10" xfId="50655" xr:uid="{00000000-0005-0000-0000-0000DAC50000}"/>
    <cellStyle name="Normal 5 5 4 8 11" xfId="50656" xr:uid="{00000000-0005-0000-0000-0000DBC50000}"/>
    <cellStyle name="Normal 5 5 4 8 12" xfId="50657" xr:uid="{00000000-0005-0000-0000-0000DCC50000}"/>
    <cellStyle name="Normal 5 5 4 8 2" xfId="50658" xr:uid="{00000000-0005-0000-0000-0000DDC50000}"/>
    <cellStyle name="Normal 5 5 4 8 2 2" xfId="50659" xr:uid="{00000000-0005-0000-0000-0000DEC50000}"/>
    <cellStyle name="Normal 5 5 4 8 2 3" xfId="50660" xr:uid="{00000000-0005-0000-0000-0000DFC50000}"/>
    <cellStyle name="Normal 5 5 4 8 2 4" xfId="50661" xr:uid="{00000000-0005-0000-0000-0000E0C50000}"/>
    <cellStyle name="Normal 5 5 4 8 2 5" xfId="50662" xr:uid="{00000000-0005-0000-0000-0000E1C50000}"/>
    <cellStyle name="Normal 5 5 4 8 2 6" xfId="50663" xr:uid="{00000000-0005-0000-0000-0000E2C50000}"/>
    <cellStyle name="Normal 5 5 4 8 2 7" xfId="50664" xr:uid="{00000000-0005-0000-0000-0000E3C50000}"/>
    <cellStyle name="Normal 5 5 4 8 2 8" xfId="50665" xr:uid="{00000000-0005-0000-0000-0000E4C50000}"/>
    <cellStyle name="Normal 5 5 4 8 3" xfId="50666" xr:uid="{00000000-0005-0000-0000-0000E5C50000}"/>
    <cellStyle name="Normal 5 5 4 8 3 2" xfId="50667" xr:uid="{00000000-0005-0000-0000-0000E6C50000}"/>
    <cellStyle name="Normal 5 5 4 8 3 3" xfId="50668" xr:uid="{00000000-0005-0000-0000-0000E7C50000}"/>
    <cellStyle name="Normal 5 5 4 8 3 4" xfId="50669" xr:uid="{00000000-0005-0000-0000-0000E8C50000}"/>
    <cellStyle name="Normal 5 5 4 8 3 5" xfId="50670" xr:uid="{00000000-0005-0000-0000-0000E9C50000}"/>
    <cellStyle name="Normal 5 5 4 8 3 6" xfId="50671" xr:uid="{00000000-0005-0000-0000-0000EAC50000}"/>
    <cellStyle name="Normal 5 5 4 8 3 7" xfId="50672" xr:uid="{00000000-0005-0000-0000-0000EBC50000}"/>
    <cellStyle name="Normal 5 5 4 8 3 8" xfId="50673" xr:uid="{00000000-0005-0000-0000-0000ECC50000}"/>
    <cellStyle name="Normal 5 5 4 8 4" xfId="50674" xr:uid="{00000000-0005-0000-0000-0000EDC50000}"/>
    <cellStyle name="Normal 5 5 4 8 4 2" xfId="50675" xr:uid="{00000000-0005-0000-0000-0000EEC50000}"/>
    <cellStyle name="Normal 5 5 4 8 4 3" xfId="50676" xr:uid="{00000000-0005-0000-0000-0000EFC50000}"/>
    <cellStyle name="Normal 5 5 4 8 4 4" xfId="50677" xr:uid="{00000000-0005-0000-0000-0000F0C50000}"/>
    <cellStyle name="Normal 5 5 4 8 4 5" xfId="50678" xr:uid="{00000000-0005-0000-0000-0000F1C50000}"/>
    <cellStyle name="Normal 5 5 4 8 4 6" xfId="50679" xr:uid="{00000000-0005-0000-0000-0000F2C50000}"/>
    <cellStyle name="Normal 5 5 4 8 4 7" xfId="50680" xr:uid="{00000000-0005-0000-0000-0000F3C50000}"/>
    <cellStyle name="Normal 5 5 4 8 4 8" xfId="50681" xr:uid="{00000000-0005-0000-0000-0000F4C50000}"/>
    <cellStyle name="Normal 5 5 4 8 5" xfId="50682" xr:uid="{00000000-0005-0000-0000-0000F5C50000}"/>
    <cellStyle name="Normal 5 5 4 8 5 2" xfId="50683" xr:uid="{00000000-0005-0000-0000-0000F6C50000}"/>
    <cellStyle name="Normal 5 5 4 8 5 3" xfId="50684" xr:uid="{00000000-0005-0000-0000-0000F7C50000}"/>
    <cellStyle name="Normal 5 5 4 8 5 4" xfId="50685" xr:uid="{00000000-0005-0000-0000-0000F8C50000}"/>
    <cellStyle name="Normal 5 5 4 8 5 5" xfId="50686" xr:uid="{00000000-0005-0000-0000-0000F9C50000}"/>
    <cellStyle name="Normal 5 5 4 8 5 6" xfId="50687" xr:uid="{00000000-0005-0000-0000-0000FAC50000}"/>
    <cellStyle name="Normal 5 5 4 8 5 7" xfId="50688" xr:uid="{00000000-0005-0000-0000-0000FBC50000}"/>
    <cellStyle name="Normal 5 5 4 8 5 8" xfId="50689" xr:uid="{00000000-0005-0000-0000-0000FCC50000}"/>
    <cellStyle name="Normal 5 5 4 8 6" xfId="50690" xr:uid="{00000000-0005-0000-0000-0000FDC50000}"/>
    <cellStyle name="Normal 5 5 4 8 7" xfId="50691" xr:uid="{00000000-0005-0000-0000-0000FEC50000}"/>
    <cellStyle name="Normal 5 5 4 8 8" xfId="50692" xr:uid="{00000000-0005-0000-0000-0000FFC50000}"/>
    <cellStyle name="Normal 5 5 4 8 9" xfId="50693" xr:uid="{00000000-0005-0000-0000-000000C60000}"/>
    <cellStyle name="Normal 5 5 4 9" xfId="50694" xr:uid="{00000000-0005-0000-0000-000001C60000}"/>
    <cellStyle name="Normal 5 5 4 9 10" xfId="50695" xr:uid="{00000000-0005-0000-0000-000002C60000}"/>
    <cellStyle name="Normal 5 5 4 9 11" xfId="50696" xr:uid="{00000000-0005-0000-0000-000003C60000}"/>
    <cellStyle name="Normal 5 5 4 9 12" xfId="50697" xr:uid="{00000000-0005-0000-0000-000004C60000}"/>
    <cellStyle name="Normal 5 5 4 9 2" xfId="50698" xr:uid="{00000000-0005-0000-0000-000005C60000}"/>
    <cellStyle name="Normal 5 5 4 9 2 2" xfId="50699" xr:uid="{00000000-0005-0000-0000-000006C60000}"/>
    <cellStyle name="Normal 5 5 4 9 2 3" xfId="50700" xr:uid="{00000000-0005-0000-0000-000007C60000}"/>
    <cellStyle name="Normal 5 5 4 9 2 4" xfId="50701" xr:uid="{00000000-0005-0000-0000-000008C60000}"/>
    <cellStyle name="Normal 5 5 4 9 2 5" xfId="50702" xr:uid="{00000000-0005-0000-0000-000009C60000}"/>
    <cellStyle name="Normal 5 5 4 9 2 6" xfId="50703" xr:uid="{00000000-0005-0000-0000-00000AC60000}"/>
    <cellStyle name="Normal 5 5 4 9 2 7" xfId="50704" xr:uid="{00000000-0005-0000-0000-00000BC60000}"/>
    <cellStyle name="Normal 5 5 4 9 2 8" xfId="50705" xr:uid="{00000000-0005-0000-0000-00000CC60000}"/>
    <cellStyle name="Normal 5 5 4 9 3" xfId="50706" xr:uid="{00000000-0005-0000-0000-00000DC60000}"/>
    <cellStyle name="Normal 5 5 4 9 3 2" xfId="50707" xr:uid="{00000000-0005-0000-0000-00000EC60000}"/>
    <cellStyle name="Normal 5 5 4 9 3 3" xfId="50708" xr:uid="{00000000-0005-0000-0000-00000FC60000}"/>
    <cellStyle name="Normal 5 5 4 9 3 4" xfId="50709" xr:uid="{00000000-0005-0000-0000-000010C60000}"/>
    <cellStyle name="Normal 5 5 4 9 3 5" xfId="50710" xr:uid="{00000000-0005-0000-0000-000011C60000}"/>
    <cellStyle name="Normal 5 5 4 9 3 6" xfId="50711" xr:uid="{00000000-0005-0000-0000-000012C60000}"/>
    <cellStyle name="Normal 5 5 4 9 3 7" xfId="50712" xr:uid="{00000000-0005-0000-0000-000013C60000}"/>
    <cellStyle name="Normal 5 5 4 9 3 8" xfId="50713" xr:uid="{00000000-0005-0000-0000-000014C60000}"/>
    <cellStyle name="Normal 5 5 4 9 4" xfId="50714" xr:uid="{00000000-0005-0000-0000-000015C60000}"/>
    <cellStyle name="Normal 5 5 4 9 4 2" xfId="50715" xr:uid="{00000000-0005-0000-0000-000016C60000}"/>
    <cellStyle name="Normal 5 5 4 9 4 3" xfId="50716" xr:uid="{00000000-0005-0000-0000-000017C60000}"/>
    <cellStyle name="Normal 5 5 4 9 4 4" xfId="50717" xr:uid="{00000000-0005-0000-0000-000018C60000}"/>
    <cellStyle name="Normal 5 5 4 9 4 5" xfId="50718" xr:uid="{00000000-0005-0000-0000-000019C60000}"/>
    <cellStyle name="Normal 5 5 4 9 4 6" xfId="50719" xr:uid="{00000000-0005-0000-0000-00001AC60000}"/>
    <cellStyle name="Normal 5 5 4 9 4 7" xfId="50720" xr:uid="{00000000-0005-0000-0000-00001BC60000}"/>
    <cellStyle name="Normal 5 5 4 9 4 8" xfId="50721" xr:uid="{00000000-0005-0000-0000-00001CC60000}"/>
    <cellStyle name="Normal 5 5 4 9 5" xfId="50722" xr:uid="{00000000-0005-0000-0000-00001DC60000}"/>
    <cellStyle name="Normal 5 5 4 9 5 2" xfId="50723" xr:uid="{00000000-0005-0000-0000-00001EC60000}"/>
    <cellStyle name="Normal 5 5 4 9 5 3" xfId="50724" xr:uid="{00000000-0005-0000-0000-00001FC60000}"/>
    <cellStyle name="Normal 5 5 4 9 5 4" xfId="50725" xr:uid="{00000000-0005-0000-0000-000020C60000}"/>
    <cellStyle name="Normal 5 5 4 9 5 5" xfId="50726" xr:uid="{00000000-0005-0000-0000-000021C60000}"/>
    <cellStyle name="Normal 5 5 4 9 5 6" xfId="50727" xr:uid="{00000000-0005-0000-0000-000022C60000}"/>
    <cellStyle name="Normal 5 5 4 9 5 7" xfId="50728" xr:uid="{00000000-0005-0000-0000-000023C60000}"/>
    <cellStyle name="Normal 5 5 4 9 5 8" xfId="50729" xr:uid="{00000000-0005-0000-0000-000024C60000}"/>
    <cellStyle name="Normal 5 5 4 9 6" xfId="50730" xr:uid="{00000000-0005-0000-0000-000025C60000}"/>
    <cellStyle name="Normal 5 5 4 9 7" xfId="50731" xr:uid="{00000000-0005-0000-0000-000026C60000}"/>
    <cellStyle name="Normal 5 5 4 9 8" xfId="50732" xr:uid="{00000000-0005-0000-0000-000027C60000}"/>
    <cellStyle name="Normal 5 5 4 9 9" xfId="50733" xr:uid="{00000000-0005-0000-0000-000028C60000}"/>
    <cellStyle name="Normal 5 5 5" xfId="50734" xr:uid="{00000000-0005-0000-0000-000029C60000}"/>
    <cellStyle name="Normal 5 5 5 10" xfId="50735" xr:uid="{00000000-0005-0000-0000-00002AC60000}"/>
    <cellStyle name="Normal 5 5 5 11" xfId="50736" xr:uid="{00000000-0005-0000-0000-00002BC60000}"/>
    <cellStyle name="Normal 5 5 5 12" xfId="50737" xr:uid="{00000000-0005-0000-0000-00002CC60000}"/>
    <cellStyle name="Normal 5 5 5 2" xfId="50738" xr:uid="{00000000-0005-0000-0000-00002DC60000}"/>
    <cellStyle name="Normal 5 5 5 2 2" xfId="50739" xr:uid="{00000000-0005-0000-0000-00002EC60000}"/>
    <cellStyle name="Normal 5 5 5 2 3" xfId="50740" xr:uid="{00000000-0005-0000-0000-00002FC60000}"/>
    <cellStyle name="Normal 5 5 5 2 4" xfId="50741" xr:uid="{00000000-0005-0000-0000-000030C60000}"/>
    <cellStyle name="Normal 5 5 5 2 5" xfId="50742" xr:uid="{00000000-0005-0000-0000-000031C60000}"/>
    <cellStyle name="Normal 5 5 5 2 6" xfId="50743" xr:uid="{00000000-0005-0000-0000-000032C60000}"/>
    <cellStyle name="Normal 5 5 5 2 7" xfId="50744" xr:uid="{00000000-0005-0000-0000-000033C60000}"/>
    <cellStyle name="Normal 5 5 5 2 8" xfId="50745" xr:uid="{00000000-0005-0000-0000-000034C60000}"/>
    <cellStyle name="Normal 5 5 5 3" xfId="50746" xr:uid="{00000000-0005-0000-0000-000035C60000}"/>
    <cellStyle name="Normal 5 5 5 3 2" xfId="50747" xr:uid="{00000000-0005-0000-0000-000036C60000}"/>
    <cellStyle name="Normal 5 5 5 3 3" xfId="50748" xr:uid="{00000000-0005-0000-0000-000037C60000}"/>
    <cellStyle name="Normal 5 5 5 3 4" xfId="50749" xr:uid="{00000000-0005-0000-0000-000038C60000}"/>
    <cellStyle name="Normal 5 5 5 3 5" xfId="50750" xr:uid="{00000000-0005-0000-0000-000039C60000}"/>
    <cellStyle name="Normal 5 5 5 3 6" xfId="50751" xr:uid="{00000000-0005-0000-0000-00003AC60000}"/>
    <cellStyle name="Normal 5 5 5 3 7" xfId="50752" xr:uid="{00000000-0005-0000-0000-00003BC60000}"/>
    <cellStyle name="Normal 5 5 5 3 8" xfId="50753" xr:uid="{00000000-0005-0000-0000-00003CC60000}"/>
    <cellStyle name="Normal 5 5 5 4" xfId="50754" xr:uid="{00000000-0005-0000-0000-00003DC60000}"/>
    <cellStyle name="Normal 5 5 5 4 2" xfId="50755" xr:uid="{00000000-0005-0000-0000-00003EC60000}"/>
    <cellStyle name="Normal 5 5 5 4 3" xfId="50756" xr:uid="{00000000-0005-0000-0000-00003FC60000}"/>
    <cellStyle name="Normal 5 5 5 4 4" xfId="50757" xr:uid="{00000000-0005-0000-0000-000040C60000}"/>
    <cellStyle name="Normal 5 5 5 4 5" xfId="50758" xr:uid="{00000000-0005-0000-0000-000041C60000}"/>
    <cellStyle name="Normal 5 5 5 4 6" xfId="50759" xr:uid="{00000000-0005-0000-0000-000042C60000}"/>
    <cellStyle name="Normal 5 5 5 4 7" xfId="50760" xr:uid="{00000000-0005-0000-0000-000043C60000}"/>
    <cellStyle name="Normal 5 5 5 4 8" xfId="50761" xr:uid="{00000000-0005-0000-0000-000044C60000}"/>
    <cellStyle name="Normal 5 5 5 5" xfId="50762" xr:uid="{00000000-0005-0000-0000-000045C60000}"/>
    <cellStyle name="Normal 5 5 5 5 2" xfId="50763" xr:uid="{00000000-0005-0000-0000-000046C60000}"/>
    <cellStyle name="Normal 5 5 5 5 3" xfId="50764" xr:uid="{00000000-0005-0000-0000-000047C60000}"/>
    <cellStyle name="Normal 5 5 5 5 4" xfId="50765" xr:uid="{00000000-0005-0000-0000-000048C60000}"/>
    <cellStyle name="Normal 5 5 5 5 5" xfId="50766" xr:uid="{00000000-0005-0000-0000-000049C60000}"/>
    <cellStyle name="Normal 5 5 5 5 6" xfId="50767" xr:uid="{00000000-0005-0000-0000-00004AC60000}"/>
    <cellStyle name="Normal 5 5 5 5 7" xfId="50768" xr:uid="{00000000-0005-0000-0000-00004BC60000}"/>
    <cellStyle name="Normal 5 5 5 5 8" xfId="50769" xr:uid="{00000000-0005-0000-0000-00004CC60000}"/>
    <cellStyle name="Normal 5 5 5 6" xfId="50770" xr:uid="{00000000-0005-0000-0000-00004DC60000}"/>
    <cellStyle name="Normal 5 5 5 7" xfId="50771" xr:uid="{00000000-0005-0000-0000-00004EC60000}"/>
    <cellStyle name="Normal 5 5 5 8" xfId="50772" xr:uid="{00000000-0005-0000-0000-00004FC60000}"/>
    <cellStyle name="Normal 5 5 5 9" xfId="50773" xr:uid="{00000000-0005-0000-0000-000050C60000}"/>
    <cellStyle name="Normal 5 5 6" xfId="50774" xr:uid="{00000000-0005-0000-0000-000051C60000}"/>
    <cellStyle name="Normal 5 5 6 10" xfId="50775" xr:uid="{00000000-0005-0000-0000-000052C60000}"/>
    <cellStyle name="Normal 5 5 6 11" xfId="50776" xr:uid="{00000000-0005-0000-0000-000053C60000}"/>
    <cellStyle name="Normal 5 5 6 12" xfId="50777" xr:uid="{00000000-0005-0000-0000-000054C60000}"/>
    <cellStyle name="Normal 5 5 6 2" xfId="50778" xr:uid="{00000000-0005-0000-0000-000055C60000}"/>
    <cellStyle name="Normal 5 5 6 2 2" xfId="50779" xr:uid="{00000000-0005-0000-0000-000056C60000}"/>
    <cellStyle name="Normal 5 5 6 2 3" xfId="50780" xr:uid="{00000000-0005-0000-0000-000057C60000}"/>
    <cellStyle name="Normal 5 5 6 2 4" xfId="50781" xr:uid="{00000000-0005-0000-0000-000058C60000}"/>
    <cellStyle name="Normal 5 5 6 2 5" xfId="50782" xr:uid="{00000000-0005-0000-0000-000059C60000}"/>
    <cellStyle name="Normal 5 5 6 2 6" xfId="50783" xr:uid="{00000000-0005-0000-0000-00005AC60000}"/>
    <cellStyle name="Normal 5 5 6 2 7" xfId="50784" xr:uid="{00000000-0005-0000-0000-00005BC60000}"/>
    <cellStyle name="Normal 5 5 6 2 8" xfId="50785" xr:uid="{00000000-0005-0000-0000-00005CC60000}"/>
    <cellStyle name="Normal 5 5 6 3" xfId="50786" xr:uid="{00000000-0005-0000-0000-00005DC60000}"/>
    <cellStyle name="Normal 5 5 6 3 2" xfId="50787" xr:uid="{00000000-0005-0000-0000-00005EC60000}"/>
    <cellStyle name="Normal 5 5 6 3 3" xfId="50788" xr:uid="{00000000-0005-0000-0000-00005FC60000}"/>
    <cellStyle name="Normal 5 5 6 3 4" xfId="50789" xr:uid="{00000000-0005-0000-0000-000060C60000}"/>
    <cellStyle name="Normal 5 5 6 3 5" xfId="50790" xr:uid="{00000000-0005-0000-0000-000061C60000}"/>
    <cellStyle name="Normal 5 5 6 3 6" xfId="50791" xr:uid="{00000000-0005-0000-0000-000062C60000}"/>
    <cellStyle name="Normal 5 5 6 3 7" xfId="50792" xr:uid="{00000000-0005-0000-0000-000063C60000}"/>
    <cellStyle name="Normal 5 5 6 3 8" xfId="50793" xr:uid="{00000000-0005-0000-0000-000064C60000}"/>
    <cellStyle name="Normal 5 5 6 4" xfId="50794" xr:uid="{00000000-0005-0000-0000-000065C60000}"/>
    <cellStyle name="Normal 5 5 6 4 2" xfId="50795" xr:uid="{00000000-0005-0000-0000-000066C60000}"/>
    <cellStyle name="Normal 5 5 6 4 3" xfId="50796" xr:uid="{00000000-0005-0000-0000-000067C60000}"/>
    <cellStyle name="Normal 5 5 6 4 4" xfId="50797" xr:uid="{00000000-0005-0000-0000-000068C60000}"/>
    <cellStyle name="Normal 5 5 6 4 5" xfId="50798" xr:uid="{00000000-0005-0000-0000-000069C60000}"/>
    <cellStyle name="Normal 5 5 6 4 6" xfId="50799" xr:uid="{00000000-0005-0000-0000-00006AC60000}"/>
    <cellStyle name="Normal 5 5 6 4 7" xfId="50800" xr:uid="{00000000-0005-0000-0000-00006BC60000}"/>
    <cellStyle name="Normal 5 5 6 4 8" xfId="50801" xr:uid="{00000000-0005-0000-0000-00006CC60000}"/>
    <cellStyle name="Normal 5 5 6 5" xfId="50802" xr:uid="{00000000-0005-0000-0000-00006DC60000}"/>
    <cellStyle name="Normal 5 5 6 5 2" xfId="50803" xr:uid="{00000000-0005-0000-0000-00006EC60000}"/>
    <cellStyle name="Normal 5 5 6 5 3" xfId="50804" xr:uid="{00000000-0005-0000-0000-00006FC60000}"/>
    <cellStyle name="Normal 5 5 6 5 4" xfId="50805" xr:uid="{00000000-0005-0000-0000-000070C60000}"/>
    <cellStyle name="Normal 5 5 6 5 5" xfId="50806" xr:uid="{00000000-0005-0000-0000-000071C60000}"/>
    <cellStyle name="Normal 5 5 6 5 6" xfId="50807" xr:uid="{00000000-0005-0000-0000-000072C60000}"/>
    <cellStyle name="Normal 5 5 6 5 7" xfId="50808" xr:uid="{00000000-0005-0000-0000-000073C60000}"/>
    <cellStyle name="Normal 5 5 6 5 8" xfId="50809" xr:uid="{00000000-0005-0000-0000-000074C60000}"/>
    <cellStyle name="Normal 5 5 6 6" xfId="50810" xr:uid="{00000000-0005-0000-0000-000075C60000}"/>
    <cellStyle name="Normal 5 5 6 7" xfId="50811" xr:uid="{00000000-0005-0000-0000-000076C60000}"/>
    <cellStyle name="Normal 5 5 6 8" xfId="50812" xr:uid="{00000000-0005-0000-0000-000077C60000}"/>
    <cellStyle name="Normal 5 5 6 9" xfId="50813" xr:uid="{00000000-0005-0000-0000-000078C60000}"/>
    <cellStyle name="Normal 5 5 7" xfId="50814" xr:uid="{00000000-0005-0000-0000-000079C60000}"/>
    <cellStyle name="Normal 5 5 7 10" xfId="50815" xr:uid="{00000000-0005-0000-0000-00007AC60000}"/>
    <cellStyle name="Normal 5 5 7 11" xfId="50816" xr:uid="{00000000-0005-0000-0000-00007BC60000}"/>
    <cellStyle name="Normal 5 5 7 12" xfId="50817" xr:uid="{00000000-0005-0000-0000-00007CC60000}"/>
    <cellStyle name="Normal 5 5 7 2" xfId="50818" xr:uid="{00000000-0005-0000-0000-00007DC60000}"/>
    <cellStyle name="Normal 5 5 7 2 2" xfId="50819" xr:uid="{00000000-0005-0000-0000-00007EC60000}"/>
    <cellStyle name="Normal 5 5 7 2 3" xfId="50820" xr:uid="{00000000-0005-0000-0000-00007FC60000}"/>
    <cellStyle name="Normal 5 5 7 2 4" xfId="50821" xr:uid="{00000000-0005-0000-0000-000080C60000}"/>
    <cellStyle name="Normal 5 5 7 2 5" xfId="50822" xr:uid="{00000000-0005-0000-0000-000081C60000}"/>
    <cellStyle name="Normal 5 5 7 2 6" xfId="50823" xr:uid="{00000000-0005-0000-0000-000082C60000}"/>
    <cellStyle name="Normal 5 5 7 2 7" xfId="50824" xr:uid="{00000000-0005-0000-0000-000083C60000}"/>
    <cellStyle name="Normal 5 5 7 2 8" xfId="50825" xr:uid="{00000000-0005-0000-0000-000084C60000}"/>
    <cellStyle name="Normal 5 5 7 3" xfId="50826" xr:uid="{00000000-0005-0000-0000-000085C60000}"/>
    <cellStyle name="Normal 5 5 7 3 2" xfId="50827" xr:uid="{00000000-0005-0000-0000-000086C60000}"/>
    <cellStyle name="Normal 5 5 7 3 3" xfId="50828" xr:uid="{00000000-0005-0000-0000-000087C60000}"/>
    <cellStyle name="Normal 5 5 7 3 4" xfId="50829" xr:uid="{00000000-0005-0000-0000-000088C60000}"/>
    <cellStyle name="Normal 5 5 7 3 5" xfId="50830" xr:uid="{00000000-0005-0000-0000-000089C60000}"/>
    <cellStyle name="Normal 5 5 7 3 6" xfId="50831" xr:uid="{00000000-0005-0000-0000-00008AC60000}"/>
    <cellStyle name="Normal 5 5 7 3 7" xfId="50832" xr:uid="{00000000-0005-0000-0000-00008BC60000}"/>
    <cellStyle name="Normal 5 5 7 3 8" xfId="50833" xr:uid="{00000000-0005-0000-0000-00008CC60000}"/>
    <cellStyle name="Normal 5 5 7 4" xfId="50834" xr:uid="{00000000-0005-0000-0000-00008DC60000}"/>
    <cellStyle name="Normal 5 5 7 4 2" xfId="50835" xr:uid="{00000000-0005-0000-0000-00008EC60000}"/>
    <cellStyle name="Normal 5 5 7 4 3" xfId="50836" xr:uid="{00000000-0005-0000-0000-00008FC60000}"/>
    <cellStyle name="Normal 5 5 7 4 4" xfId="50837" xr:uid="{00000000-0005-0000-0000-000090C60000}"/>
    <cellStyle name="Normal 5 5 7 4 5" xfId="50838" xr:uid="{00000000-0005-0000-0000-000091C60000}"/>
    <cellStyle name="Normal 5 5 7 4 6" xfId="50839" xr:uid="{00000000-0005-0000-0000-000092C60000}"/>
    <cellStyle name="Normal 5 5 7 4 7" xfId="50840" xr:uid="{00000000-0005-0000-0000-000093C60000}"/>
    <cellStyle name="Normal 5 5 7 4 8" xfId="50841" xr:uid="{00000000-0005-0000-0000-000094C60000}"/>
    <cellStyle name="Normal 5 5 7 5" xfId="50842" xr:uid="{00000000-0005-0000-0000-000095C60000}"/>
    <cellStyle name="Normal 5 5 7 5 2" xfId="50843" xr:uid="{00000000-0005-0000-0000-000096C60000}"/>
    <cellStyle name="Normal 5 5 7 5 3" xfId="50844" xr:uid="{00000000-0005-0000-0000-000097C60000}"/>
    <cellStyle name="Normal 5 5 7 5 4" xfId="50845" xr:uid="{00000000-0005-0000-0000-000098C60000}"/>
    <cellStyle name="Normal 5 5 7 5 5" xfId="50846" xr:uid="{00000000-0005-0000-0000-000099C60000}"/>
    <cellStyle name="Normal 5 5 7 5 6" xfId="50847" xr:uid="{00000000-0005-0000-0000-00009AC60000}"/>
    <cellStyle name="Normal 5 5 7 5 7" xfId="50848" xr:uid="{00000000-0005-0000-0000-00009BC60000}"/>
    <cellStyle name="Normal 5 5 7 5 8" xfId="50849" xr:uid="{00000000-0005-0000-0000-00009CC60000}"/>
    <cellStyle name="Normal 5 5 7 6" xfId="50850" xr:uid="{00000000-0005-0000-0000-00009DC60000}"/>
    <cellStyle name="Normal 5 5 7 7" xfId="50851" xr:uid="{00000000-0005-0000-0000-00009EC60000}"/>
    <cellStyle name="Normal 5 5 7 8" xfId="50852" xr:uid="{00000000-0005-0000-0000-00009FC60000}"/>
    <cellStyle name="Normal 5 5 7 9" xfId="50853" xr:uid="{00000000-0005-0000-0000-0000A0C60000}"/>
    <cellStyle name="Normal 5 5 8" xfId="50854" xr:uid="{00000000-0005-0000-0000-0000A1C60000}"/>
    <cellStyle name="Normal 5 5 8 10" xfId="50855" xr:uid="{00000000-0005-0000-0000-0000A2C60000}"/>
    <cellStyle name="Normal 5 5 8 11" xfId="50856" xr:uid="{00000000-0005-0000-0000-0000A3C60000}"/>
    <cellStyle name="Normal 5 5 8 12" xfId="50857" xr:uid="{00000000-0005-0000-0000-0000A4C60000}"/>
    <cellStyle name="Normal 5 5 8 2" xfId="50858" xr:uid="{00000000-0005-0000-0000-0000A5C60000}"/>
    <cellStyle name="Normal 5 5 8 2 2" xfId="50859" xr:uid="{00000000-0005-0000-0000-0000A6C60000}"/>
    <cellStyle name="Normal 5 5 8 2 3" xfId="50860" xr:uid="{00000000-0005-0000-0000-0000A7C60000}"/>
    <cellStyle name="Normal 5 5 8 2 4" xfId="50861" xr:uid="{00000000-0005-0000-0000-0000A8C60000}"/>
    <cellStyle name="Normal 5 5 8 2 5" xfId="50862" xr:uid="{00000000-0005-0000-0000-0000A9C60000}"/>
    <cellStyle name="Normal 5 5 8 2 6" xfId="50863" xr:uid="{00000000-0005-0000-0000-0000AAC60000}"/>
    <cellStyle name="Normal 5 5 8 2 7" xfId="50864" xr:uid="{00000000-0005-0000-0000-0000ABC60000}"/>
    <cellStyle name="Normal 5 5 8 2 8" xfId="50865" xr:uid="{00000000-0005-0000-0000-0000ACC60000}"/>
    <cellStyle name="Normal 5 5 8 3" xfId="50866" xr:uid="{00000000-0005-0000-0000-0000ADC60000}"/>
    <cellStyle name="Normal 5 5 8 3 2" xfId="50867" xr:uid="{00000000-0005-0000-0000-0000AEC60000}"/>
    <cellStyle name="Normal 5 5 8 3 3" xfId="50868" xr:uid="{00000000-0005-0000-0000-0000AFC60000}"/>
    <cellStyle name="Normal 5 5 8 3 4" xfId="50869" xr:uid="{00000000-0005-0000-0000-0000B0C60000}"/>
    <cellStyle name="Normal 5 5 8 3 5" xfId="50870" xr:uid="{00000000-0005-0000-0000-0000B1C60000}"/>
    <cellStyle name="Normal 5 5 8 3 6" xfId="50871" xr:uid="{00000000-0005-0000-0000-0000B2C60000}"/>
    <cellStyle name="Normal 5 5 8 3 7" xfId="50872" xr:uid="{00000000-0005-0000-0000-0000B3C60000}"/>
    <cellStyle name="Normal 5 5 8 3 8" xfId="50873" xr:uid="{00000000-0005-0000-0000-0000B4C60000}"/>
    <cellStyle name="Normal 5 5 8 4" xfId="50874" xr:uid="{00000000-0005-0000-0000-0000B5C60000}"/>
    <cellStyle name="Normal 5 5 8 4 2" xfId="50875" xr:uid="{00000000-0005-0000-0000-0000B6C60000}"/>
    <cellStyle name="Normal 5 5 8 4 3" xfId="50876" xr:uid="{00000000-0005-0000-0000-0000B7C60000}"/>
    <cellStyle name="Normal 5 5 8 4 4" xfId="50877" xr:uid="{00000000-0005-0000-0000-0000B8C60000}"/>
    <cellStyle name="Normal 5 5 8 4 5" xfId="50878" xr:uid="{00000000-0005-0000-0000-0000B9C60000}"/>
    <cellStyle name="Normal 5 5 8 4 6" xfId="50879" xr:uid="{00000000-0005-0000-0000-0000BAC60000}"/>
    <cellStyle name="Normal 5 5 8 4 7" xfId="50880" xr:uid="{00000000-0005-0000-0000-0000BBC60000}"/>
    <cellStyle name="Normal 5 5 8 4 8" xfId="50881" xr:uid="{00000000-0005-0000-0000-0000BCC60000}"/>
    <cellStyle name="Normal 5 5 8 5" xfId="50882" xr:uid="{00000000-0005-0000-0000-0000BDC60000}"/>
    <cellStyle name="Normal 5 5 8 5 2" xfId="50883" xr:uid="{00000000-0005-0000-0000-0000BEC60000}"/>
    <cellStyle name="Normal 5 5 8 5 3" xfId="50884" xr:uid="{00000000-0005-0000-0000-0000BFC60000}"/>
    <cellStyle name="Normal 5 5 8 5 4" xfId="50885" xr:uid="{00000000-0005-0000-0000-0000C0C60000}"/>
    <cellStyle name="Normal 5 5 8 5 5" xfId="50886" xr:uid="{00000000-0005-0000-0000-0000C1C60000}"/>
    <cellStyle name="Normal 5 5 8 5 6" xfId="50887" xr:uid="{00000000-0005-0000-0000-0000C2C60000}"/>
    <cellStyle name="Normal 5 5 8 5 7" xfId="50888" xr:uid="{00000000-0005-0000-0000-0000C3C60000}"/>
    <cellStyle name="Normal 5 5 8 5 8" xfId="50889" xr:uid="{00000000-0005-0000-0000-0000C4C60000}"/>
    <cellStyle name="Normal 5 5 8 6" xfId="50890" xr:uid="{00000000-0005-0000-0000-0000C5C60000}"/>
    <cellStyle name="Normal 5 5 8 7" xfId="50891" xr:uid="{00000000-0005-0000-0000-0000C6C60000}"/>
    <cellStyle name="Normal 5 5 8 8" xfId="50892" xr:uid="{00000000-0005-0000-0000-0000C7C60000}"/>
    <cellStyle name="Normal 5 5 8 9" xfId="50893" xr:uid="{00000000-0005-0000-0000-0000C8C60000}"/>
    <cellStyle name="Normal 5 5 9" xfId="50894" xr:uid="{00000000-0005-0000-0000-0000C9C60000}"/>
    <cellStyle name="Normal 5 5 9 10" xfId="50895" xr:uid="{00000000-0005-0000-0000-0000CAC60000}"/>
    <cellStyle name="Normal 5 5 9 11" xfId="50896" xr:uid="{00000000-0005-0000-0000-0000CBC60000}"/>
    <cellStyle name="Normal 5 5 9 12" xfId="50897" xr:uid="{00000000-0005-0000-0000-0000CCC60000}"/>
    <cellStyle name="Normal 5 5 9 2" xfId="50898" xr:uid="{00000000-0005-0000-0000-0000CDC60000}"/>
    <cellStyle name="Normal 5 5 9 2 2" xfId="50899" xr:uid="{00000000-0005-0000-0000-0000CEC60000}"/>
    <cellStyle name="Normal 5 5 9 2 3" xfId="50900" xr:uid="{00000000-0005-0000-0000-0000CFC60000}"/>
    <cellStyle name="Normal 5 5 9 2 4" xfId="50901" xr:uid="{00000000-0005-0000-0000-0000D0C60000}"/>
    <cellStyle name="Normal 5 5 9 2 5" xfId="50902" xr:uid="{00000000-0005-0000-0000-0000D1C60000}"/>
    <cellStyle name="Normal 5 5 9 2 6" xfId="50903" xr:uid="{00000000-0005-0000-0000-0000D2C60000}"/>
    <cellStyle name="Normal 5 5 9 2 7" xfId="50904" xr:uid="{00000000-0005-0000-0000-0000D3C60000}"/>
    <cellStyle name="Normal 5 5 9 2 8" xfId="50905" xr:uid="{00000000-0005-0000-0000-0000D4C60000}"/>
    <cellStyle name="Normal 5 5 9 3" xfId="50906" xr:uid="{00000000-0005-0000-0000-0000D5C60000}"/>
    <cellStyle name="Normal 5 5 9 3 2" xfId="50907" xr:uid="{00000000-0005-0000-0000-0000D6C60000}"/>
    <cellStyle name="Normal 5 5 9 3 3" xfId="50908" xr:uid="{00000000-0005-0000-0000-0000D7C60000}"/>
    <cellStyle name="Normal 5 5 9 3 4" xfId="50909" xr:uid="{00000000-0005-0000-0000-0000D8C60000}"/>
    <cellStyle name="Normal 5 5 9 3 5" xfId="50910" xr:uid="{00000000-0005-0000-0000-0000D9C60000}"/>
    <cellStyle name="Normal 5 5 9 3 6" xfId="50911" xr:uid="{00000000-0005-0000-0000-0000DAC60000}"/>
    <cellStyle name="Normal 5 5 9 3 7" xfId="50912" xr:uid="{00000000-0005-0000-0000-0000DBC60000}"/>
    <cellStyle name="Normal 5 5 9 3 8" xfId="50913" xr:uid="{00000000-0005-0000-0000-0000DCC60000}"/>
    <cellStyle name="Normal 5 5 9 4" xfId="50914" xr:uid="{00000000-0005-0000-0000-0000DDC60000}"/>
    <cellStyle name="Normal 5 5 9 4 2" xfId="50915" xr:uid="{00000000-0005-0000-0000-0000DEC60000}"/>
    <cellStyle name="Normal 5 5 9 4 3" xfId="50916" xr:uid="{00000000-0005-0000-0000-0000DFC60000}"/>
    <cellStyle name="Normal 5 5 9 4 4" xfId="50917" xr:uid="{00000000-0005-0000-0000-0000E0C60000}"/>
    <cellStyle name="Normal 5 5 9 4 5" xfId="50918" xr:uid="{00000000-0005-0000-0000-0000E1C60000}"/>
    <cellStyle name="Normal 5 5 9 4 6" xfId="50919" xr:uid="{00000000-0005-0000-0000-0000E2C60000}"/>
    <cellStyle name="Normal 5 5 9 4 7" xfId="50920" xr:uid="{00000000-0005-0000-0000-0000E3C60000}"/>
    <cellStyle name="Normal 5 5 9 4 8" xfId="50921" xr:uid="{00000000-0005-0000-0000-0000E4C60000}"/>
    <cellStyle name="Normal 5 5 9 5" xfId="50922" xr:uid="{00000000-0005-0000-0000-0000E5C60000}"/>
    <cellStyle name="Normal 5 5 9 5 2" xfId="50923" xr:uid="{00000000-0005-0000-0000-0000E6C60000}"/>
    <cellStyle name="Normal 5 5 9 5 3" xfId="50924" xr:uid="{00000000-0005-0000-0000-0000E7C60000}"/>
    <cellStyle name="Normal 5 5 9 5 4" xfId="50925" xr:uid="{00000000-0005-0000-0000-0000E8C60000}"/>
    <cellStyle name="Normal 5 5 9 5 5" xfId="50926" xr:uid="{00000000-0005-0000-0000-0000E9C60000}"/>
    <cellStyle name="Normal 5 5 9 5 6" xfId="50927" xr:uid="{00000000-0005-0000-0000-0000EAC60000}"/>
    <cellStyle name="Normal 5 5 9 5 7" xfId="50928" xr:uid="{00000000-0005-0000-0000-0000EBC60000}"/>
    <cellStyle name="Normal 5 5 9 5 8" xfId="50929" xr:uid="{00000000-0005-0000-0000-0000ECC60000}"/>
    <cellStyle name="Normal 5 5 9 6" xfId="50930" xr:uid="{00000000-0005-0000-0000-0000EDC60000}"/>
    <cellStyle name="Normal 5 5 9 7" xfId="50931" xr:uid="{00000000-0005-0000-0000-0000EEC60000}"/>
    <cellStyle name="Normal 5 5 9 8" xfId="50932" xr:uid="{00000000-0005-0000-0000-0000EFC60000}"/>
    <cellStyle name="Normal 5 5 9 9" xfId="50933" xr:uid="{00000000-0005-0000-0000-0000F0C60000}"/>
    <cellStyle name="Normal 5 50" xfId="50934" xr:uid="{00000000-0005-0000-0000-0000F1C60000}"/>
    <cellStyle name="Normal 5 51" xfId="50935" xr:uid="{00000000-0005-0000-0000-0000F2C60000}"/>
    <cellStyle name="Normal 5 52" xfId="50936" xr:uid="{00000000-0005-0000-0000-0000F3C60000}"/>
    <cellStyle name="Normal 5 53" xfId="50937" xr:uid="{00000000-0005-0000-0000-0000F4C60000}"/>
    <cellStyle name="Normal 5 54" xfId="50938" xr:uid="{00000000-0005-0000-0000-0000F5C60000}"/>
    <cellStyle name="Normal 5 55" xfId="50939" xr:uid="{00000000-0005-0000-0000-0000F6C60000}"/>
    <cellStyle name="Normal 5 56" xfId="50940" xr:uid="{00000000-0005-0000-0000-0000F7C60000}"/>
    <cellStyle name="Normal 5 57" xfId="50941" xr:uid="{00000000-0005-0000-0000-0000F8C60000}"/>
    <cellStyle name="Normal 5 6" xfId="50942" xr:uid="{00000000-0005-0000-0000-0000F9C60000}"/>
    <cellStyle name="Normal 5 6 10" xfId="50943" xr:uid="{00000000-0005-0000-0000-0000FAC60000}"/>
    <cellStyle name="Normal 5 6 10 10" xfId="50944" xr:uid="{00000000-0005-0000-0000-0000FBC60000}"/>
    <cellStyle name="Normal 5 6 10 11" xfId="50945" xr:uid="{00000000-0005-0000-0000-0000FCC60000}"/>
    <cellStyle name="Normal 5 6 10 12" xfId="50946" xr:uid="{00000000-0005-0000-0000-0000FDC60000}"/>
    <cellStyle name="Normal 5 6 10 2" xfId="50947" xr:uid="{00000000-0005-0000-0000-0000FEC60000}"/>
    <cellStyle name="Normal 5 6 10 2 2" xfId="50948" xr:uid="{00000000-0005-0000-0000-0000FFC60000}"/>
    <cellStyle name="Normal 5 6 10 2 3" xfId="50949" xr:uid="{00000000-0005-0000-0000-000000C70000}"/>
    <cellStyle name="Normal 5 6 10 2 4" xfId="50950" xr:uid="{00000000-0005-0000-0000-000001C70000}"/>
    <cellStyle name="Normal 5 6 10 2 5" xfId="50951" xr:uid="{00000000-0005-0000-0000-000002C70000}"/>
    <cellStyle name="Normal 5 6 10 2 6" xfId="50952" xr:uid="{00000000-0005-0000-0000-000003C70000}"/>
    <cellStyle name="Normal 5 6 10 2 7" xfId="50953" xr:uid="{00000000-0005-0000-0000-000004C70000}"/>
    <cellStyle name="Normal 5 6 10 2 8" xfId="50954" xr:uid="{00000000-0005-0000-0000-000005C70000}"/>
    <cellStyle name="Normal 5 6 10 3" xfId="50955" xr:uid="{00000000-0005-0000-0000-000006C70000}"/>
    <cellStyle name="Normal 5 6 10 3 2" xfId="50956" xr:uid="{00000000-0005-0000-0000-000007C70000}"/>
    <cellStyle name="Normal 5 6 10 3 3" xfId="50957" xr:uid="{00000000-0005-0000-0000-000008C70000}"/>
    <cellStyle name="Normal 5 6 10 3 4" xfId="50958" xr:uid="{00000000-0005-0000-0000-000009C70000}"/>
    <cellStyle name="Normal 5 6 10 3 5" xfId="50959" xr:uid="{00000000-0005-0000-0000-00000AC70000}"/>
    <cellStyle name="Normal 5 6 10 3 6" xfId="50960" xr:uid="{00000000-0005-0000-0000-00000BC70000}"/>
    <cellStyle name="Normal 5 6 10 3 7" xfId="50961" xr:uid="{00000000-0005-0000-0000-00000CC70000}"/>
    <cellStyle name="Normal 5 6 10 3 8" xfId="50962" xr:uid="{00000000-0005-0000-0000-00000DC70000}"/>
    <cellStyle name="Normal 5 6 10 4" xfId="50963" xr:uid="{00000000-0005-0000-0000-00000EC70000}"/>
    <cellStyle name="Normal 5 6 10 4 2" xfId="50964" xr:uid="{00000000-0005-0000-0000-00000FC70000}"/>
    <cellStyle name="Normal 5 6 10 4 3" xfId="50965" xr:uid="{00000000-0005-0000-0000-000010C70000}"/>
    <cellStyle name="Normal 5 6 10 4 4" xfId="50966" xr:uid="{00000000-0005-0000-0000-000011C70000}"/>
    <cellStyle name="Normal 5 6 10 4 5" xfId="50967" xr:uid="{00000000-0005-0000-0000-000012C70000}"/>
    <cellStyle name="Normal 5 6 10 4 6" xfId="50968" xr:uid="{00000000-0005-0000-0000-000013C70000}"/>
    <cellStyle name="Normal 5 6 10 4 7" xfId="50969" xr:uid="{00000000-0005-0000-0000-000014C70000}"/>
    <cellStyle name="Normal 5 6 10 4 8" xfId="50970" xr:uid="{00000000-0005-0000-0000-000015C70000}"/>
    <cellStyle name="Normal 5 6 10 5" xfId="50971" xr:uid="{00000000-0005-0000-0000-000016C70000}"/>
    <cellStyle name="Normal 5 6 10 5 2" xfId="50972" xr:uid="{00000000-0005-0000-0000-000017C70000}"/>
    <cellStyle name="Normal 5 6 10 5 3" xfId="50973" xr:uid="{00000000-0005-0000-0000-000018C70000}"/>
    <cellStyle name="Normal 5 6 10 5 4" xfId="50974" xr:uid="{00000000-0005-0000-0000-000019C70000}"/>
    <cellStyle name="Normal 5 6 10 5 5" xfId="50975" xr:uid="{00000000-0005-0000-0000-00001AC70000}"/>
    <cellStyle name="Normal 5 6 10 5 6" xfId="50976" xr:uid="{00000000-0005-0000-0000-00001BC70000}"/>
    <cellStyle name="Normal 5 6 10 5 7" xfId="50977" xr:uid="{00000000-0005-0000-0000-00001CC70000}"/>
    <cellStyle name="Normal 5 6 10 5 8" xfId="50978" xr:uid="{00000000-0005-0000-0000-00001DC70000}"/>
    <cellStyle name="Normal 5 6 10 6" xfId="50979" xr:uid="{00000000-0005-0000-0000-00001EC70000}"/>
    <cellStyle name="Normal 5 6 10 7" xfId="50980" xr:uid="{00000000-0005-0000-0000-00001FC70000}"/>
    <cellStyle name="Normal 5 6 10 8" xfId="50981" xr:uid="{00000000-0005-0000-0000-000020C70000}"/>
    <cellStyle name="Normal 5 6 10 9" xfId="50982" xr:uid="{00000000-0005-0000-0000-000021C70000}"/>
    <cellStyle name="Normal 5 6 11" xfId="50983" xr:uid="{00000000-0005-0000-0000-000022C70000}"/>
    <cellStyle name="Normal 5 6 11 10" xfId="50984" xr:uid="{00000000-0005-0000-0000-000023C70000}"/>
    <cellStyle name="Normal 5 6 11 11" xfId="50985" xr:uid="{00000000-0005-0000-0000-000024C70000}"/>
    <cellStyle name="Normal 5 6 11 12" xfId="50986" xr:uid="{00000000-0005-0000-0000-000025C70000}"/>
    <cellStyle name="Normal 5 6 11 2" xfId="50987" xr:uid="{00000000-0005-0000-0000-000026C70000}"/>
    <cellStyle name="Normal 5 6 11 2 2" xfId="50988" xr:uid="{00000000-0005-0000-0000-000027C70000}"/>
    <cellStyle name="Normal 5 6 11 2 3" xfId="50989" xr:uid="{00000000-0005-0000-0000-000028C70000}"/>
    <cellStyle name="Normal 5 6 11 2 4" xfId="50990" xr:uid="{00000000-0005-0000-0000-000029C70000}"/>
    <cellStyle name="Normal 5 6 11 2 5" xfId="50991" xr:uid="{00000000-0005-0000-0000-00002AC70000}"/>
    <cellStyle name="Normal 5 6 11 2 6" xfId="50992" xr:uid="{00000000-0005-0000-0000-00002BC70000}"/>
    <cellStyle name="Normal 5 6 11 2 7" xfId="50993" xr:uid="{00000000-0005-0000-0000-00002CC70000}"/>
    <cellStyle name="Normal 5 6 11 2 8" xfId="50994" xr:uid="{00000000-0005-0000-0000-00002DC70000}"/>
    <cellStyle name="Normal 5 6 11 3" xfId="50995" xr:uid="{00000000-0005-0000-0000-00002EC70000}"/>
    <cellStyle name="Normal 5 6 11 3 2" xfId="50996" xr:uid="{00000000-0005-0000-0000-00002FC70000}"/>
    <cellStyle name="Normal 5 6 11 3 3" xfId="50997" xr:uid="{00000000-0005-0000-0000-000030C70000}"/>
    <cellStyle name="Normal 5 6 11 3 4" xfId="50998" xr:uid="{00000000-0005-0000-0000-000031C70000}"/>
    <cellStyle name="Normal 5 6 11 3 5" xfId="50999" xr:uid="{00000000-0005-0000-0000-000032C70000}"/>
    <cellStyle name="Normal 5 6 11 3 6" xfId="51000" xr:uid="{00000000-0005-0000-0000-000033C70000}"/>
    <cellStyle name="Normal 5 6 11 3 7" xfId="51001" xr:uid="{00000000-0005-0000-0000-000034C70000}"/>
    <cellStyle name="Normal 5 6 11 3 8" xfId="51002" xr:uid="{00000000-0005-0000-0000-000035C70000}"/>
    <cellStyle name="Normal 5 6 11 4" xfId="51003" xr:uid="{00000000-0005-0000-0000-000036C70000}"/>
    <cellStyle name="Normal 5 6 11 4 2" xfId="51004" xr:uid="{00000000-0005-0000-0000-000037C70000}"/>
    <cellStyle name="Normal 5 6 11 4 3" xfId="51005" xr:uid="{00000000-0005-0000-0000-000038C70000}"/>
    <cellStyle name="Normal 5 6 11 4 4" xfId="51006" xr:uid="{00000000-0005-0000-0000-000039C70000}"/>
    <cellStyle name="Normal 5 6 11 4 5" xfId="51007" xr:uid="{00000000-0005-0000-0000-00003AC70000}"/>
    <cellStyle name="Normal 5 6 11 4 6" xfId="51008" xr:uid="{00000000-0005-0000-0000-00003BC70000}"/>
    <cellStyle name="Normal 5 6 11 4 7" xfId="51009" xr:uid="{00000000-0005-0000-0000-00003CC70000}"/>
    <cellStyle name="Normal 5 6 11 4 8" xfId="51010" xr:uid="{00000000-0005-0000-0000-00003DC70000}"/>
    <cellStyle name="Normal 5 6 11 5" xfId="51011" xr:uid="{00000000-0005-0000-0000-00003EC70000}"/>
    <cellStyle name="Normal 5 6 11 5 2" xfId="51012" xr:uid="{00000000-0005-0000-0000-00003FC70000}"/>
    <cellStyle name="Normal 5 6 11 5 3" xfId="51013" xr:uid="{00000000-0005-0000-0000-000040C70000}"/>
    <cellStyle name="Normal 5 6 11 5 4" xfId="51014" xr:uid="{00000000-0005-0000-0000-000041C70000}"/>
    <cellStyle name="Normal 5 6 11 5 5" xfId="51015" xr:uid="{00000000-0005-0000-0000-000042C70000}"/>
    <cellStyle name="Normal 5 6 11 5 6" xfId="51016" xr:uid="{00000000-0005-0000-0000-000043C70000}"/>
    <cellStyle name="Normal 5 6 11 5 7" xfId="51017" xr:uid="{00000000-0005-0000-0000-000044C70000}"/>
    <cellStyle name="Normal 5 6 11 5 8" xfId="51018" xr:uid="{00000000-0005-0000-0000-000045C70000}"/>
    <cellStyle name="Normal 5 6 11 6" xfId="51019" xr:uid="{00000000-0005-0000-0000-000046C70000}"/>
    <cellStyle name="Normal 5 6 11 7" xfId="51020" xr:uid="{00000000-0005-0000-0000-000047C70000}"/>
    <cellStyle name="Normal 5 6 11 8" xfId="51021" xr:uid="{00000000-0005-0000-0000-000048C70000}"/>
    <cellStyle name="Normal 5 6 11 9" xfId="51022" xr:uid="{00000000-0005-0000-0000-000049C70000}"/>
    <cellStyle name="Normal 5 6 12" xfId="51023" xr:uid="{00000000-0005-0000-0000-00004AC70000}"/>
    <cellStyle name="Normal 5 6 12 10" xfId="51024" xr:uid="{00000000-0005-0000-0000-00004BC70000}"/>
    <cellStyle name="Normal 5 6 12 11" xfId="51025" xr:uid="{00000000-0005-0000-0000-00004CC70000}"/>
    <cellStyle name="Normal 5 6 12 12" xfId="51026" xr:uid="{00000000-0005-0000-0000-00004DC70000}"/>
    <cellStyle name="Normal 5 6 12 2" xfId="51027" xr:uid="{00000000-0005-0000-0000-00004EC70000}"/>
    <cellStyle name="Normal 5 6 12 2 2" xfId="51028" xr:uid="{00000000-0005-0000-0000-00004FC70000}"/>
    <cellStyle name="Normal 5 6 12 2 3" xfId="51029" xr:uid="{00000000-0005-0000-0000-000050C70000}"/>
    <cellStyle name="Normal 5 6 12 2 4" xfId="51030" xr:uid="{00000000-0005-0000-0000-000051C70000}"/>
    <cellStyle name="Normal 5 6 12 2 5" xfId="51031" xr:uid="{00000000-0005-0000-0000-000052C70000}"/>
    <cellStyle name="Normal 5 6 12 2 6" xfId="51032" xr:uid="{00000000-0005-0000-0000-000053C70000}"/>
    <cellStyle name="Normal 5 6 12 2 7" xfId="51033" xr:uid="{00000000-0005-0000-0000-000054C70000}"/>
    <cellStyle name="Normal 5 6 12 2 8" xfId="51034" xr:uid="{00000000-0005-0000-0000-000055C70000}"/>
    <cellStyle name="Normal 5 6 12 3" xfId="51035" xr:uid="{00000000-0005-0000-0000-000056C70000}"/>
    <cellStyle name="Normal 5 6 12 3 2" xfId="51036" xr:uid="{00000000-0005-0000-0000-000057C70000}"/>
    <cellStyle name="Normal 5 6 12 3 3" xfId="51037" xr:uid="{00000000-0005-0000-0000-000058C70000}"/>
    <cellStyle name="Normal 5 6 12 3 4" xfId="51038" xr:uid="{00000000-0005-0000-0000-000059C70000}"/>
    <cellStyle name="Normal 5 6 12 3 5" xfId="51039" xr:uid="{00000000-0005-0000-0000-00005AC70000}"/>
    <cellStyle name="Normal 5 6 12 3 6" xfId="51040" xr:uid="{00000000-0005-0000-0000-00005BC70000}"/>
    <cellStyle name="Normal 5 6 12 3 7" xfId="51041" xr:uid="{00000000-0005-0000-0000-00005CC70000}"/>
    <cellStyle name="Normal 5 6 12 3 8" xfId="51042" xr:uid="{00000000-0005-0000-0000-00005DC70000}"/>
    <cellStyle name="Normal 5 6 12 4" xfId="51043" xr:uid="{00000000-0005-0000-0000-00005EC70000}"/>
    <cellStyle name="Normal 5 6 12 4 2" xfId="51044" xr:uid="{00000000-0005-0000-0000-00005FC70000}"/>
    <cellStyle name="Normal 5 6 12 4 3" xfId="51045" xr:uid="{00000000-0005-0000-0000-000060C70000}"/>
    <cellStyle name="Normal 5 6 12 4 4" xfId="51046" xr:uid="{00000000-0005-0000-0000-000061C70000}"/>
    <cellStyle name="Normal 5 6 12 4 5" xfId="51047" xr:uid="{00000000-0005-0000-0000-000062C70000}"/>
    <cellStyle name="Normal 5 6 12 4 6" xfId="51048" xr:uid="{00000000-0005-0000-0000-000063C70000}"/>
    <cellStyle name="Normal 5 6 12 4 7" xfId="51049" xr:uid="{00000000-0005-0000-0000-000064C70000}"/>
    <cellStyle name="Normal 5 6 12 4 8" xfId="51050" xr:uid="{00000000-0005-0000-0000-000065C70000}"/>
    <cellStyle name="Normal 5 6 12 5" xfId="51051" xr:uid="{00000000-0005-0000-0000-000066C70000}"/>
    <cellStyle name="Normal 5 6 12 5 2" xfId="51052" xr:uid="{00000000-0005-0000-0000-000067C70000}"/>
    <cellStyle name="Normal 5 6 12 5 3" xfId="51053" xr:uid="{00000000-0005-0000-0000-000068C70000}"/>
    <cellStyle name="Normal 5 6 12 5 4" xfId="51054" xr:uid="{00000000-0005-0000-0000-000069C70000}"/>
    <cellStyle name="Normal 5 6 12 5 5" xfId="51055" xr:uid="{00000000-0005-0000-0000-00006AC70000}"/>
    <cellStyle name="Normal 5 6 12 5 6" xfId="51056" xr:uid="{00000000-0005-0000-0000-00006BC70000}"/>
    <cellStyle name="Normal 5 6 12 5 7" xfId="51057" xr:uid="{00000000-0005-0000-0000-00006CC70000}"/>
    <cellStyle name="Normal 5 6 12 5 8" xfId="51058" xr:uid="{00000000-0005-0000-0000-00006DC70000}"/>
    <cellStyle name="Normal 5 6 12 6" xfId="51059" xr:uid="{00000000-0005-0000-0000-00006EC70000}"/>
    <cellStyle name="Normal 5 6 12 7" xfId="51060" xr:uid="{00000000-0005-0000-0000-00006FC70000}"/>
    <cellStyle name="Normal 5 6 12 8" xfId="51061" xr:uid="{00000000-0005-0000-0000-000070C70000}"/>
    <cellStyle name="Normal 5 6 12 9" xfId="51062" xr:uid="{00000000-0005-0000-0000-000071C70000}"/>
    <cellStyle name="Normal 5 6 13" xfId="51063" xr:uid="{00000000-0005-0000-0000-000072C70000}"/>
    <cellStyle name="Normal 5 6 13 10" xfId="51064" xr:uid="{00000000-0005-0000-0000-000073C70000}"/>
    <cellStyle name="Normal 5 6 13 11" xfId="51065" xr:uid="{00000000-0005-0000-0000-000074C70000}"/>
    <cellStyle name="Normal 5 6 13 12" xfId="51066" xr:uid="{00000000-0005-0000-0000-000075C70000}"/>
    <cellStyle name="Normal 5 6 13 2" xfId="51067" xr:uid="{00000000-0005-0000-0000-000076C70000}"/>
    <cellStyle name="Normal 5 6 13 2 2" xfId="51068" xr:uid="{00000000-0005-0000-0000-000077C70000}"/>
    <cellStyle name="Normal 5 6 13 2 3" xfId="51069" xr:uid="{00000000-0005-0000-0000-000078C70000}"/>
    <cellStyle name="Normal 5 6 13 2 4" xfId="51070" xr:uid="{00000000-0005-0000-0000-000079C70000}"/>
    <cellStyle name="Normal 5 6 13 2 5" xfId="51071" xr:uid="{00000000-0005-0000-0000-00007AC70000}"/>
    <cellStyle name="Normal 5 6 13 2 6" xfId="51072" xr:uid="{00000000-0005-0000-0000-00007BC70000}"/>
    <cellStyle name="Normal 5 6 13 2 7" xfId="51073" xr:uid="{00000000-0005-0000-0000-00007CC70000}"/>
    <cellStyle name="Normal 5 6 13 2 8" xfId="51074" xr:uid="{00000000-0005-0000-0000-00007DC70000}"/>
    <cellStyle name="Normal 5 6 13 3" xfId="51075" xr:uid="{00000000-0005-0000-0000-00007EC70000}"/>
    <cellStyle name="Normal 5 6 13 3 2" xfId="51076" xr:uid="{00000000-0005-0000-0000-00007FC70000}"/>
    <cellStyle name="Normal 5 6 13 3 3" xfId="51077" xr:uid="{00000000-0005-0000-0000-000080C70000}"/>
    <cellStyle name="Normal 5 6 13 3 4" xfId="51078" xr:uid="{00000000-0005-0000-0000-000081C70000}"/>
    <cellStyle name="Normal 5 6 13 3 5" xfId="51079" xr:uid="{00000000-0005-0000-0000-000082C70000}"/>
    <cellStyle name="Normal 5 6 13 3 6" xfId="51080" xr:uid="{00000000-0005-0000-0000-000083C70000}"/>
    <cellStyle name="Normal 5 6 13 3 7" xfId="51081" xr:uid="{00000000-0005-0000-0000-000084C70000}"/>
    <cellStyle name="Normal 5 6 13 3 8" xfId="51082" xr:uid="{00000000-0005-0000-0000-000085C70000}"/>
    <cellStyle name="Normal 5 6 13 4" xfId="51083" xr:uid="{00000000-0005-0000-0000-000086C70000}"/>
    <cellStyle name="Normal 5 6 13 4 2" xfId="51084" xr:uid="{00000000-0005-0000-0000-000087C70000}"/>
    <cellStyle name="Normal 5 6 13 4 3" xfId="51085" xr:uid="{00000000-0005-0000-0000-000088C70000}"/>
    <cellStyle name="Normal 5 6 13 4 4" xfId="51086" xr:uid="{00000000-0005-0000-0000-000089C70000}"/>
    <cellStyle name="Normal 5 6 13 4 5" xfId="51087" xr:uid="{00000000-0005-0000-0000-00008AC70000}"/>
    <cellStyle name="Normal 5 6 13 4 6" xfId="51088" xr:uid="{00000000-0005-0000-0000-00008BC70000}"/>
    <cellStyle name="Normal 5 6 13 4 7" xfId="51089" xr:uid="{00000000-0005-0000-0000-00008CC70000}"/>
    <cellStyle name="Normal 5 6 13 4 8" xfId="51090" xr:uid="{00000000-0005-0000-0000-00008DC70000}"/>
    <cellStyle name="Normal 5 6 13 5" xfId="51091" xr:uid="{00000000-0005-0000-0000-00008EC70000}"/>
    <cellStyle name="Normal 5 6 13 5 2" xfId="51092" xr:uid="{00000000-0005-0000-0000-00008FC70000}"/>
    <cellStyle name="Normal 5 6 13 5 3" xfId="51093" xr:uid="{00000000-0005-0000-0000-000090C70000}"/>
    <cellStyle name="Normal 5 6 13 5 4" xfId="51094" xr:uid="{00000000-0005-0000-0000-000091C70000}"/>
    <cellStyle name="Normal 5 6 13 5 5" xfId="51095" xr:uid="{00000000-0005-0000-0000-000092C70000}"/>
    <cellStyle name="Normal 5 6 13 5 6" xfId="51096" xr:uid="{00000000-0005-0000-0000-000093C70000}"/>
    <cellStyle name="Normal 5 6 13 5 7" xfId="51097" xr:uid="{00000000-0005-0000-0000-000094C70000}"/>
    <cellStyle name="Normal 5 6 13 5 8" xfId="51098" xr:uid="{00000000-0005-0000-0000-000095C70000}"/>
    <cellStyle name="Normal 5 6 13 6" xfId="51099" xr:uid="{00000000-0005-0000-0000-000096C70000}"/>
    <cellStyle name="Normal 5 6 13 7" xfId="51100" xr:uid="{00000000-0005-0000-0000-000097C70000}"/>
    <cellStyle name="Normal 5 6 13 8" xfId="51101" xr:uid="{00000000-0005-0000-0000-000098C70000}"/>
    <cellStyle name="Normal 5 6 13 9" xfId="51102" xr:uid="{00000000-0005-0000-0000-000099C70000}"/>
    <cellStyle name="Normal 5 6 14" xfId="51103" xr:uid="{00000000-0005-0000-0000-00009AC70000}"/>
    <cellStyle name="Normal 5 6 14 10" xfId="51104" xr:uid="{00000000-0005-0000-0000-00009BC70000}"/>
    <cellStyle name="Normal 5 6 14 11" xfId="51105" xr:uid="{00000000-0005-0000-0000-00009CC70000}"/>
    <cellStyle name="Normal 5 6 14 12" xfId="51106" xr:uid="{00000000-0005-0000-0000-00009DC70000}"/>
    <cellStyle name="Normal 5 6 14 2" xfId="51107" xr:uid="{00000000-0005-0000-0000-00009EC70000}"/>
    <cellStyle name="Normal 5 6 14 2 2" xfId="51108" xr:uid="{00000000-0005-0000-0000-00009FC70000}"/>
    <cellStyle name="Normal 5 6 14 2 3" xfId="51109" xr:uid="{00000000-0005-0000-0000-0000A0C70000}"/>
    <cellStyle name="Normal 5 6 14 2 4" xfId="51110" xr:uid="{00000000-0005-0000-0000-0000A1C70000}"/>
    <cellStyle name="Normal 5 6 14 2 5" xfId="51111" xr:uid="{00000000-0005-0000-0000-0000A2C70000}"/>
    <cellStyle name="Normal 5 6 14 2 6" xfId="51112" xr:uid="{00000000-0005-0000-0000-0000A3C70000}"/>
    <cellStyle name="Normal 5 6 14 2 7" xfId="51113" xr:uid="{00000000-0005-0000-0000-0000A4C70000}"/>
    <cellStyle name="Normal 5 6 14 2 8" xfId="51114" xr:uid="{00000000-0005-0000-0000-0000A5C70000}"/>
    <cellStyle name="Normal 5 6 14 3" xfId="51115" xr:uid="{00000000-0005-0000-0000-0000A6C70000}"/>
    <cellStyle name="Normal 5 6 14 3 2" xfId="51116" xr:uid="{00000000-0005-0000-0000-0000A7C70000}"/>
    <cellStyle name="Normal 5 6 14 3 3" xfId="51117" xr:uid="{00000000-0005-0000-0000-0000A8C70000}"/>
    <cellStyle name="Normal 5 6 14 3 4" xfId="51118" xr:uid="{00000000-0005-0000-0000-0000A9C70000}"/>
    <cellStyle name="Normal 5 6 14 3 5" xfId="51119" xr:uid="{00000000-0005-0000-0000-0000AAC70000}"/>
    <cellStyle name="Normal 5 6 14 3 6" xfId="51120" xr:uid="{00000000-0005-0000-0000-0000ABC70000}"/>
    <cellStyle name="Normal 5 6 14 3 7" xfId="51121" xr:uid="{00000000-0005-0000-0000-0000ACC70000}"/>
    <cellStyle name="Normal 5 6 14 3 8" xfId="51122" xr:uid="{00000000-0005-0000-0000-0000ADC70000}"/>
    <cellStyle name="Normal 5 6 14 4" xfId="51123" xr:uid="{00000000-0005-0000-0000-0000AEC70000}"/>
    <cellStyle name="Normal 5 6 14 4 2" xfId="51124" xr:uid="{00000000-0005-0000-0000-0000AFC70000}"/>
    <cellStyle name="Normal 5 6 14 4 3" xfId="51125" xr:uid="{00000000-0005-0000-0000-0000B0C70000}"/>
    <cellStyle name="Normal 5 6 14 4 4" xfId="51126" xr:uid="{00000000-0005-0000-0000-0000B1C70000}"/>
    <cellStyle name="Normal 5 6 14 4 5" xfId="51127" xr:uid="{00000000-0005-0000-0000-0000B2C70000}"/>
    <cellStyle name="Normal 5 6 14 4 6" xfId="51128" xr:uid="{00000000-0005-0000-0000-0000B3C70000}"/>
    <cellStyle name="Normal 5 6 14 4 7" xfId="51129" xr:uid="{00000000-0005-0000-0000-0000B4C70000}"/>
    <cellStyle name="Normal 5 6 14 4 8" xfId="51130" xr:uid="{00000000-0005-0000-0000-0000B5C70000}"/>
    <cellStyle name="Normal 5 6 14 5" xfId="51131" xr:uid="{00000000-0005-0000-0000-0000B6C70000}"/>
    <cellStyle name="Normal 5 6 14 5 2" xfId="51132" xr:uid="{00000000-0005-0000-0000-0000B7C70000}"/>
    <cellStyle name="Normal 5 6 14 5 3" xfId="51133" xr:uid="{00000000-0005-0000-0000-0000B8C70000}"/>
    <cellStyle name="Normal 5 6 14 5 4" xfId="51134" xr:uid="{00000000-0005-0000-0000-0000B9C70000}"/>
    <cellStyle name="Normal 5 6 14 5 5" xfId="51135" xr:uid="{00000000-0005-0000-0000-0000BAC70000}"/>
    <cellStyle name="Normal 5 6 14 5 6" xfId="51136" xr:uid="{00000000-0005-0000-0000-0000BBC70000}"/>
    <cellStyle name="Normal 5 6 14 5 7" xfId="51137" xr:uid="{00000000-0005-0000-0000-0000BCC70000}"/>
    <cellStyle name="Normal 5 6 14 5 8" xfId="51138" xr:uid="{00000000-0005-0000-0000-0000BDC70000}"/>
    <cellStyle name="Normal 5 6 14 6" xfId="51139" xr:uid="{00000000-0005-0000-0000-0000BEC70000}"/>
    <cellStyle name="Normal 5 6 14 7" xfId="51140" xr:uid="{00000000-0005-0000-0000-0000BFC70000}"/>
    <cellStyle name="Normal 5 6 14 8" xfId="51141" xr:uid="{00000000-0005-0000-0000-0000C0C70000}"/>
    <cellStyle name="Normal 5 6 14 9" xfId="51142" xr:uid="{00000000-0005-0000-0000-0000C1C70000}"/>
    <cellStyle name="Normal 5 6 15" xfId="51143" xr:uid="{00000000-0005-0000-0000-0000C2C70000}"/>
    <cellStyle name="Normal 5 6 15 10" xfId="51144" xr:uid="{00000000-0005-0000-0000-0000C3C70000}"/>
    <cellStyle name="Normal 5 6 15 11" xfId="51145" xr:uid="{00000000-0005-0000-0000-0000C4C70000}"/>
    <cellStyle name="Normal 5 6 15 12" xfId="51146" xr:uid="{00000000-0005-0000-0000-0000C5C70000}"/>
    <cellStyle name="Normal 5 6 15 2" xfId="51147" xr:uid="{00000000-0005-0000-0000-0000C6C70000}"/>
    <cellStyle name="Normal 5 6 15 2 2" xfId="51148" xr:uid="{00000000-0005-0000-0000-0000C7C70000}"/>
    <cellStyle name="Normal 5 6 15 2 3" xfId="51149" xr:uid="{00000000-0005-0000-0000-0000C8C70000}"/>
    <cellStyle name="Normal 5 6 15 2 4" xfId="51150" xr:uid="{00000000-0005-0000-0000-0000C9C70000}"/>
    <cellStyle name="Normal 5 6 15 2 5" xfId="51151" xr:uid="{00000000-0005-0000-0000-0000CAC70000}"/>
    <cellStyle name="Normal 5 6 15 2 6" xfId="51152" xr:uid="{00000000-0005-0000-0000-0000CBC70000}"/>
    <cellStyle name="Normal 5 6 15 2 7" xfId="51153" xr:uid="{00000000-0005-0000-0000-0000CCC70000}"/>
    <cellStyle name="Normal 5 6 15 2 8" xfId="51154" xr:uid="{00000000-0005-0000-0000-0000CDC70000}"/>
    <cellStyle name="Normal 5 6 15 3" xfId="51155" xr:uid="{00000000-0005-0000-0000-0000CEC70000}"/>
    <cellStyle name="Normal 5 6 15 3 2" xfId="51156" xr:uid="{00000000-0005-0000-0000-0000CFC70000}"/>
    <cellStyle name="Normal 5 6 15 3 3" xfId="51157" xr:uid="{00000000-0005-0000-0000-0000D0C70000}"/>
    <cellStyle name="Normal 5 6 15 3 4" xfId="51158" xr:uid="{00000000-0005-0000-0000-0000D1C70000}"/>
    <cellStyle name="Normal 5 6 15 3 5" xfId="51159" xr:uid="{00000000-0005-0000-0000-0000D2C70000}"/>
    <cellStyle name="Normal 5 6 15 3 6" xfId="51160" xr:uid="{00000000-0005-0000-0000-0000D3C70000}"/>
    <cellStyle name="Normal 5 6 15 3 7" xfId="51161" xr:uid="{00000000-0005-0000-0000-0000D4C70000}"/>
    <cellStyle name="Normal 5 6 15 3 8" xfId="51162" xr:uid="{00000000-0005-0000-0000-0000D5C70000}"/>
    <cellStyle name="Normal 5 6 15 4" xfId="51163" xr:uid="{00000000-0005-0000-0000-0000D6C70000}"/>
    <cellStyle name="Normal 5 6 15 4 2" xfId="51164" xr:uid="{00000000-0005-0000-0000-0000D7C70000}"/>
    <cellStyle name="Normal 5 6 15 4 3" xfId="51165" xr:uid="{00000000-0005-0000-0000-0000D8C70000}"/>
    <cellStyle name="Normal 5 6 15 4 4" xfId="51166" xr:uid="{00000000-0005-0000-0000-0000D9C70000}"/>
    <cellStyle name="Normal 5 6 15 4 5" xfId="51167" xr:uid="{00000000-0005-0000-0000-0000DAC70000}"/>
    <cellStyle name="Normal 5 6 15 4 6" xfId="51168" xr:uid="{00000000-0005-0000-0000-0000DBC70000}"/>
    <cellStyle name="Normal 5 6 15 4 7" xfId="51169" xr:uid="{00000000-0005-0000-0000-0000DCC70000}"/>
    <cellStyle name="Normal 5 6 15 4 8" xfId="51170" xr:uid="{00000000-0005-0000-0000-0000DDC70000}"/>
    <cellStyle name="Normal 5 6 15 5" xfId="51171" xr:uid="{00000000-0005-0000-0000-0000DEC70000}"/>
    <cellStyle name="Normal 5 6 15 5 2" xfId="51172" xr:uid="{00000000-0005-0000-0000-0000DFC70000}"/>
    <cellStyle name="Normal 5 6 15 5 3" xfId="51173" xr:uid="{00000000-0005-0000-0000-0000E0C70000}"/>
    <cellStyle name="Normal 5 6 15 5 4" xfId="51174" xr:uid="{00000000-0005-0000-0000-0000E1C70000}"/>
    <cellStyle name="Normal 5 6 15 5 5" xfId="51175" xr:uid="{00000000-0005-0000-0000-0000E2C70000}"/>
    <cellStyle name="Normal 5 6 15 5 6" xfId="51176" xr:uid="{00000000-0005-0000-0000-0000E3C70000}"/>
    <cellStyle name="Normal 5 6 15 5 7" xfId="51177" xr:uid="{00000000-0005-0000-0000-0000E4C70000}"/>
    <cellStyle name="Normal 5 6 15 5 8" xfId="51178" xr:uid="{00000000-0005-0000-0000-0000E5C70000}"/>
    <cellStyle name="Normal 5 6 15 6" xfId="51179" xr:uid="{00000000-0005-0000-0000-0000E6C70000}"/>
    <cellStyle name="Normal 5 6 15 7" xfId="51180" xr:uid="{00000000-0005-0000-0000-0000E7C70000}"/>
    <cellStyle name="Normal 5 6 15 8" xfId="51181" xr:uid="{00000000-0005-0000-0000-0000E8C70000}"/>
    <cellStyle name="Normal 5 6 15 9" xfId="51182" xr:uid="{00000000-0005-0000-0000-0000E9C70000}"/>
    <cellStyle name="Normal 5 6 16" xfId="51183" xr:uid="{00000000-0005-0000-0000-0000EAC70000}"/>
    <cellStyle name="Normal 5 6 16 10" xfId="51184" xr:uid="{00000000-0005-0000-0000-0000EBC70000}"/>
    <cellStyle name="Normal 5 6 16 11" xfId="51185" xr:uid="{00000000-0005-0000-0000-0000ECC70000}"/>
    <cellStyle name="Normal 5 6 16 12" xfId="51186" xr:uid="{00000000-0005-0000-0000-0000EDC70000}"/>
    <cellStyle name="Normal 5 6 16 2" xfId="51187" xr:uid="{00000000-0005-0000-0000-0000EEC70000}"/>
    <cellStyle name="Normal 5 6 16 2 2" xfId="51188" xr:uid="{00000000-0005-0000-0000-0000EFC70000}"/>
    <cellStyle name="Normal 5 6 16 2 3" xfId="51189" xr:uid="{00000000-0005-0000-0000-0000F0C70000}"/>
    <cellStyle name="Normal 5 6 16 2 4" xfId="51190" xr:uid="{00000000-0005-0000-0000-0000F1C70000}"/>
    <cellStyle name="Normal 5 6 16 2 5" xfId="51191" xr:uid="{00000000-0005-0000-0000-0000F2C70000}"/>
    <cellStyle name="Normal 5 6 16 2 6" xfId="51192" xr:uid="{00000000-0005-0000-0000-0000F3C70000}"/>
    <cellStyle name="Normal 5 6 16 2 7" xfId="51193" xr:uid="{00000000-0005-0000-0000-0000F4C70000}"/>
    <cellStyle name="Normal 5 6 16 2 8" xfId="51194" xr:uid="{00000000-0005-0000-0000-0000F5C70000}"/>
    <cellStyle name="Normal 5 6 16 3" xfId="51195" xr:uid="{00000000-0005-0000-0000-0000F6C70000}"/>
    <cellStyle name="Normal 5 6 16 3 2" xfId="51196" xr:uid="{00000000-0005-0000-0000-0000F7C70000}"/>
    <cellStyle name="Normal 5 6 16 3 3" xfId="51197" xr:uid="{00000000-0005-0000-0000-0000F8C70000}"/>
    <cellStyle name="Normal 5 6 16 3 4" xfId="51198" xr:uid="{00000000-0005-0000-0000-0000F9C70000}"/>
    <cellStyle name="Normal 5 6 16 3 5" xfId="51199" xr:uid="{00000000-0005-0000-0000-0000FAC70000}"/>
    <cellStyle name="Normal 5 6 16 3 6" xfId="51200" xr:uid="{00000000-0005-0000-0000-0000FBC70000}"/>
    <cellStyle name="Normal 5 6 16 3 7" xfId="51201" xr:uid="{00000000-0005-0000-0000-0000FCC70000}"/>
    <cellStyle name="Normal 5 6 16 3 8" xfId="51202" xr:uid="{00000000-0005-0000-0000-0000FDC70000}"/>
    <cellStyle name="Normal 5 6 16 4" xfId="51203" xr:uid="{00000000-0005-0000-0000-0000FEC70000}"/>
    <cellStyle name="Normal 5 6 16 4 2" xfId="51204" xr:uid="{00000000-0005-0000-0000-0000FFC70000}"/>
    <cellStyle name="Normal 5 6 16 4 3" xfId="51205" xr:uid="{00000000-0005-0000-0000-000000C80000}"/>
    <cellStyle name="Normal 5 6 16 4 4" xfId="51206" xr:uid="{00000000-0005-0000-0000-000001C80000}"/>
    <cellStyle name="Normal 5 6 16 4 5" xfId="51207" xr:uid="{00000000-0005-0000-0000-000002C80000}"/>
    <cellStyle name="Normal 5 6 16 4 6" xfId="51208" xr:uid="{00000000-0005-0000-0000-000003C80000}"/>
    <cellStyle name="Normal 5 6 16 4 7" xfId="51209" xr:uid="{00000000-0005-0000-0000-000004C80000}"/>
    <cellStyle name="Normal 5 6 16 4 8" xfId="51210" xr:uid="{00000000-0005-0000-0000-000005C80000}"/>
    <cellStyle name="Normal 5 6 16 5" xfId="51211" xr:uid="{00000000-0005-0000-0000-000006C80000}"/>
    <cellStyle name="Normal 5 6 16 5 2" xfId="51212" xr:uid="{00000000-0005-0000-0000-000007C80000}"/>
    <cellStyle name="Normal 5 6 16 5 3" xfId="51213" xr:uid="{00000000-0005-0000-0000-000008C80000}"/>
    <cellStyle name="Normal 5 6 16 5 4" xfId="51214" xr:uid="{00000000-0005-0000-0000-000009C80000}"/>
    <cellStyle name="Normal 5 6 16 5 5" xfId="51215" xr:uid="{00000000-0005-0000-0000-00000AC80000}"/>
    <cellStyle name="Normal 5 6 16 5 6" xfId="51216" xr:uid="{00000000-0005-0000-0000-00000BC80000}"/>
    <cellStyle name="Normal 5 6 16 5 7" xfId="51217" xr:uid="{00000000-0005-0000-0000-00000CC80000}"/>
    <cellStyle name="Normal 5 6 16 5 8" xfId="51218" xr:uid="{00000000-0005-0000-0000-00000DC80000}"/>
    <cellStyle name="Normal 5 6 16 6" xfId="51219" xr:uid="{00000000-0005-0000-0000-00000EC80000}"/>
    <cellStyle name="Normal 5 6 16 7" xfId="51220" xr:uid="{00000000-0005-0000-0000-00000FC80000}"/>
    <cellStyle name="Normal 5 6 16 8" xfId="51221" xr:uid="{00000000-0005-0000-0000-000010C80000}"/>
    <cellStyle name="Normal 5 6 16 9" xfId="51222" xr:uid="{00000000-0005-0000-0000-000011C80000}"/>
    <cellStyle name="Normal 5 6 17" xfId="51223" xr:uid="{00000000-0005-0000-0000-000012C80000}"/>
    <cellStyle name="Normal 5 6 17 2" xfId="51224" xr:uid="{00000000-0005-0000-0000-000013C80000}"/>
    <cellStyle name="Normal 5 6 17 3" xfId="51225" xr:uid="{00000000-0005-0000-0000-000014C80000}"/>
    <cellStyle name="Normal 5 6 17 4" xfId="51226" xr:uid="{00000000-0005-0000-0000-000015C80000}"/>
    <cellStyle name="Normal 5 6 17 5" xfId="51227" xr:uid="{00000000-0005-0000-0000-000016C80000}"/>
    <cellStyle name="Normal 5 6 17 6" xfId="51228" xr:uid="{00000000-0005-0000-0000-000017C80000}"/>
    <cellStyle name="Normal 5 6 17 7" xfId="51229" xr:uid="{00000000-0005-0000-0000-000018C80000}"/>
    <cellStyle name="Normal 5 6 17 8" xfId="51230" xr:uid="{00000000-0005-0000-0000-000019C80000}"/>
    <cellStyle name="Normal 5 6 18" xfId="51231" xr:uid="{00000000-0005-0000-0000-00001AC80000}"/>
    <cellStyle name="Normal 5 6 18 2" xfId="51232" xr:uid="{00000000-0005-0000-0000-00001BC80000}"/>
    <cellStyle name="Normal 5 6 18 3" xfId="51233" xr:uid="{00000000-0005-0000-0000-00001CC80000}"/>
    <cellStyle name="Normal 5 6 18 4" xfId="51234" xr:uid="{00000000-0005-0000-0000-00001DC80000}"/>
    <cellStyle name="Normal 5 6 18 5" xfId="51235" xr:uid="{00000000-0005-0000-0000-00001EC80000}"/>
    <cellStyle name="Normal 5 6 18 6" xfId="51236" xr:uid="{00000000-0005-0000-0000-00001FC80000}"/>
    <cellStyle name="Normal 5 6 18 7" xfId="51237" xr:uid="{00000000-0005-0000-0000-000020C80000}"/>
    <cellStyle name="Normal 5 6 18 8" xfId="51238" xr:uid="{00000000-0005-0000-0000-000021C80000}"/>
    <cellStyle name="Normal 5 6 19" xfId="51239" xr:uid="{00000000-0005-0000-0000-000022C80000}"/>
    <cellStyle name="Normal 5 6 19 2" xfId="51240" xr:uid="{00000000-0005-0000-0000-000023C80000}"/>
    <cellStyle name="Normal 5 6 19 3" xfId="51241" xr:uid="{00000000-0005-0000-0000-000024C80000}"/>
    <cellStyle name="Normal 5 6 19 4" xfId="51242" xr:uid="{00000000-0005-0000-0000-000025C80000}"/>
    <cellStyle name="Normal 5 6 19 5" xfId="51243" xr:uid="{00000000-0005-0000-0000-000026C80000}"/>
    <cellStyle name="Normal 5 6 19 6" xfId="51244" xr:uid="{00000000-0005-0000-0000-000027C80000}"/>
    <cellStyle name="Normal 5 6 19 7" xfId="51245" xr:uid="{00000000-0005-0000-0000-000028C80000}"/>
    <cellStyle name="Normal 5 6 19 8" xfId="51246" xr:uid="{00000000-0005-0000-0000-000029C80000}"/>
    <cellStyle name="Normal 5 6 2" xfId="51247" xr:uid="{00000000-0005-0000-0000-00002AC80000}"/>
    <cellStyle name="Normal 5 6 2 10" xfId="51248" xr:uid="{00000000-0005-0000-0000-00002BC80000}"/>
    <cellStyle name="Normal 5 6 2 10 10" xfId="51249" xr:uid="{00000000-0005-0000-0000-00002CC80000}"/>
    <cellStyle name="Normal 5 6 2 10 11" xfId="51250" xr:uid="{00000000-0005-0000-0000-00002DC80000}"/>
    <cellStyle name="Normal 5 6 2 10 12" xfId="51251" xr:uid="{00000000-0005-0000-0000-00002EC80000}"/>
    <cellStyle name="Normal 5 6 2 10 2" xfId="51252" xr:uid="{00000000-0005-0000-0000-00002FC80000}"/>
    <cellStyle name="Normal 5 6 2 10 2 2" xfId="51253" xr:uid="{00000000-0005-0000-0000-000030C80000}"/>
    <cellStyle name="Normal 5 6 2 10 2 3" xfId="51254" xr:uid="{00000000-0005-0000-0000-000031C80000}"/>
    <cellStyle name="Normal 5 6 2 10 2 4" xfId="51255" xr:uid="{00000000-0005-0000-0000-000032C80000}"/>
    <cellStyle name="Normal 5 6 2 10 2 5" xfId="51256" xr:uid="{00000000-0005-0000-0000-000033C80000}"/>
    <cellStyle name="Normal 5 6 2 10 2 6" xfId="51257" xr:uid="{00000000-0005-0000-0000-000034C80000}"/>
    <cellStyle name="Normal 5 6 2 10 2 7" xfId="51258" xr:uid="{00000000-0005-0000-0000-000035C80000}"/>
    <cellStyle name="Normal 5 6 2 10 2 8" xfId="51259" xr:uid="{00000000-0005-0000-0000-000036C80000}"/>
    <cellStyle name="Normal 5 6 2 10 3" xfId="51260" xr:uid="{00000000-0005-0000-0000-000037C80000}"/>
    <cellStyle name="Normal 5 6 2 10 3 2" xfId="51261" xr:uid="{00000000-0005-0000-0000-000038C80000}"/>
    <cellStyle name="Normal 5 6 2 10 3 3" xfId="51262" xr:uid="{00000000-0005-0000-0000-000039C80000}"/>
    <cellStyle name="Normal 5 6 2 10 3 4" xfId="51263" xr:uid="{00000000-0005-0000-0000-00003AC80000}"/>
    <cellStyle name="Normal 5 6 2 10 3 5" xfId="51264" xr:uid="{00000000-0005-0000-0000-00003BC80000}"/>
    <cellStyle name="Normal 5 6 2 10 3 6" xfId="51265" xr:uid="{00000000-0005-0000-0000-00003CC80000}"/>
    <cellStyle name="Normal 5 6 2 10 3 7" xfId="51266" xr:uid="{00000000-0005-0000-0000-00003DC80000}"/>
    <cellStyle name="Normal 5 6 2 10 3 8" xfId="51267" xr:uid="{00000000-0005-0000-0000-00003EC80000}"/>
    <cellStyle name="Normal 5 6 2 10 4" xfId="51268" xr:uid="{00000000-0005-0000-0000-00003FC80000}"/>
    <cellStyle name="Normal 5 6 2 10 4 2" xfId="51269" xr:uid="{00000000-0005-0000-0000-000040C80000}"/>
    <cellStyle name="Normal 5 6 2 10 4 3" xfId="51270" xr:uid="{00000000-0005-0000-0000-000041C80000}"/>
    <cellStyle name="Normal 5 6 2 10 4 4" xfId="51271" xr:uid="{00000000-0005-0000-0000-000042C80000}"/>
    <cellStyle name="Normal 5 6 2 10 4 5" xfId="51272" xr:uid="{00000000-0005-0000-0000-000043C80000}"/>
    <cellStyle name="Normal 5 6 2 10 4 6" xfId="51273" xr:uid="{00000000-0005-0000-0000-000044C80000}"/>
    <cellStyle name="Normal 5 6 2 10 4 7" xfId="51274" xr:uid="{00000000-0005-0000-0000-000045C80000}"/>
    <cellStyle name="Normal 5 6 2 10 4 8" xfId="51275" xr:uid="{00000000-0005-0000-0000-000046C80000}"/>
    <cellStyle name="Normal 5 6 2 10 5" xfId="51276" xr:uid="{00000000-0005-0000-0000-000047C80000}"/>
    <cellStyle name="Normal 5 6 2 10 5 2" xfId="51277" xr:uid="{00000000-0005-0000-0000-000048C80000}"/>
    <cellStyle name="Normal 5 6 2 10 5 3" xfId="51278" xr:uid="{00000000-0005-0000-0000-000049C80000}"/>
    <cellStyle name="Normal 5 6 2 10 5 4" xfId="51279" xr:uid="{00000000-0005-0000-0000-00004AC80000}"/>
    <cellStyle name="Normal 5 6 2 10 5 5" xfId="51280" xr:uid="{00000000-0005-0000-0000-00004BC80000}"/>
    <cellStyle name="Normal 5 6 2 10 5 6" xfId="51281" xr:uid="{00000000-0005-0000-0000-00004CC80000}"/>
    <cellStyle name="Normal 5 6 2 10 5 7" xfId="51282" xr:uid="{00000000-0005-0000-0000-00004DC80000}"/>
    <cellStyle name="Normal 5 6 2 10 5 8" xfId="51283" xr:uid="{00000000-0005-0000-0000-00004EC80000}"/>
    <cellStyle name="Normal 5 6 2 10 6" xfId="51284" xr:uid="{00000000-0005-0000-0000-00004FC80000}"/>
    <cellStyle name="Normal 5 6 2 10 7" xfId="51285" xr:uid="{00000000-0005-0000-0000-000050C80000}"/>
    <cellStyle name="Normal 5 6 2 10 8" xfId="51286" xr:uid="{00000000-0005-0000-0000-000051C80000}"/>
    <cellStyle name="Normal 5 6 2 10 9" xfId="51287" xr:uid="{00000000-0005-0000-0000-000052C80000}"/>
    <cellStyle name="Normal 5 6 2 11" xfId="51288" xr:uid="{00000000-0005-0000-0000-000053C80000}"/>
    <cellStyle name="Normal 5 6 2 11 10" xfId="51289" xr:uid="{00000000-0005-0000-0000-000054C80000}"/>
    <cellStyle name="Normal 5 6 2 11 11" xfId="51290" xr:uid="{00000000-0005-0000-0000-000055C80000}"/>
    <cellStyle name="Normal 5 6 2 11 12" xfId="51291" xr:uid="{00000000-0005-0000-0000-000056C80000}"/>
    <cellStyle name="Normal 5 6 2 11 2" xfId="51292" xr:uid="{00000000-0005-0000-0000-000057C80000}"/>
    <cellStyle name="Normal 5 6 2 11 2 2" xfId="51293" xr:uid="{00000000-0005-0000-0000-000058C80000}"/>
    <cellStyle name="Normal 5 6 2 11 2 3" xfId="51294" xr:uid="{00000000-0005-0000-0000-000059C80000}"/>
    <cellStyle name="Normal 5 6 2 11 2 4" xfId="51295" xr:uid="{00000000-0005-0000-0000-00005AC80000}"/>
    <cellStyle name="Normal 5 6 2 11 2 5" xfId="51296" xr:uid="{00000000-0005-0000-0000-00005BC80000}"/>
    <cellStyle name="Normal 5 6 2 11 2 6" xfId="51297" xr:uid="{00000000-0005-0000-0000-00005CC80000}"/>
    <cellStyle name="Normal 5 6 2 11 2 7" xfId="51298" xr:uid="{00000000-0005-0000-0000-00005DC80000}"/>
    <cellStyle name="Normal 5 6 2 11 2 8" xfId="51299" xr:uid="{00000000-0005-0000-0000-00005EC80000}"/>
    <cellStyle name="Normal 5 6 2 11 3" xfId="51300" xr:uid="{00000000-0005-0000-0000-00005FC80000}"/>
    <cellStyle name="Normal 5 6 2 11 3 2" xfId="51301" xr:uid="{00000000-0005-0000-0000-000060C80000}"/>
    <cellStyle name="Normal 5 6 2 11 3 3" xfId="51302" xr:uid="{00000000-0005-0000-0000-000061C80000}"/>
    <cellStyle name="Normal 5 6 2 11 3 4" xfId="51303" xr:uid="{00000000-0005-0000-0000-000062C80000}"/>
    <cellStyle name="Normal 5 6 2 11 3 5" xfId="51304" xr:uid="{00000000-0005-0000-0000-000063C80000}"/>
    <cellStyle name="Normal 5 6 2 11 3 6" xfId="51305" xr:uid="{00000000-0005-0000-0000-000064C80000}"/>
    <cellStyle name="Normal 5 6 2 11 3 7" xfId="51306" xr:uid="{00000000-0005-0000-0000-000065C80000}"/>
    <cellStyle name="Normal 5 6 2 11 3 8" xfId="51307" xr:uid="{00000000-0005-0000-0000-000066C80000}"/>
    <cellStyle name="Normal 5 6 2 11 4" xfId="51308" xr:uid="{00000000-0005-0000-0000-000067C80000}"/>
    <cellStyle name="Normal 5 6 2 11 4 2" xfId="51309" xr:uid="{00000000-0005-0000-0000-000068C80000}"/>
    <cellStyle name="Normal 5 6 2 11 4 3" xfId="51310" xr:uid="{00000000-0005-0000-0000-000069C80000}"/>
    <cellStyle name="Normal 5 6 2 11 4 4" xfId="51311" xr:uid="{00000000-0005-0000-0000-00006AC80000}"/>
    <cellStyle name="Normal 5 6 2 11 4 5" xfId="51312" xr:uid="{00000000-0005-0000-0000-00006BC80000}"/>
    <cellStyle name="Normal 5 6 2 11 4 6" xfId="51313" xr:uid="{00000000-0005-0000-0000-00006CC80000}"/>
    <cellStyle name="Normal 5 6 2 11 4 7" xfId="51314" xr:uid="{00000000-0005-0000-0000-00006DC80000}"/>
    <cellStyle name="Normal 5 6 2 11 4 8" xfId="51315" xr:uid="{00000000-0005-0000-0000-00006EC80000}"/>
    <cellStyle name="Normal 5 6 2 11 5" xfId="51316" xr:uid="{00000000-0005-0000-0000-00006FC80000}"/>
    <cellStyle name="Normal 5 6 2 11 5 2" xfId="51317" xr:uid="{00000000-0005-0000-0000-000070C80000}"/>
    <cellStyle name="Normal 5 6 2 11 5 3" xfId="51318" xr:uid="{00000000-0005-0000-0000-000071C80000}"/>
    <cellStyle name="Normal 5 6 2 11 5 4" xfId="51319" xr:uid="{00000000-0005-0000-0000-000072C80000}"/>
    <cellStyle name="Normal 5 6 2 11 5 5" xfId="51320" xr:uid="{00000000-0005-0000-0000-000073C80000}"/>
    <cellStyle name="Normal 5 6 2 11 5 6" xfId="51321" xr:uid="{00000000-0005-0000-0000-000074C80000}"/>
    <cellStyle name="Normal 5 6 2 11 5 7" xfId="51322" xr:uid="{00000000-0005-0000-0000-000075C80000}"/>
    <cellStyle name="Normal 5 6 2 11 5 8" xfId="51323" xr:uid="{00000000-0005-0000-0000-000076C80000}"/>
    <cellStyle name="Normal 5 6 2 11 6" xfId="51324" xr:uid="{00000000-0005-0000-0000-000077C80000}"/>
    <cellStyle name="Normal 5 6 2 11 7" xfId="51325" xr:uid="{00000000-0005-0000-0000-000078C80000}"/>
    <cellStyle name="Normal 5 6 2 11 8" xfId="51326" xr:uid="{00000000-0005-0000-0000-000079C80000}"/>
    <cellStyle name="Normal 5 6 2 11 9" xfId="51327" xr:uid="{00000000-0005-0000-0000-00007AC80000}"/>
    <cellStyle name="Normal 5 6 2 12" xfId="51328" xr:uid="{00000000-0005-0000-0000-00007BC80000}"/>
    <cellStyle name="Normal 5 6 2 12 10" xfId="51329" xr:uid="{00000000-0005-0000-0000-00007CC80000}"/>
    <cellStyle name="Normal 5 6 2 12 11" xfId="51330" xr:uid="{00000000-0005-0000-0000-00007DC80000}"/>
    <cellStyle name="Normal 5 6 2 12 12" xfId="51331" xr:uid="{00000000-0005-0000-0000-00007EC80000}"/>
    <cellStyle name="Normal 5 6 2 12 2" xfId="51332" xr:uid="{00000000-0005-0000-0000-00007FC80000}"/>
    <cellStyle name="Normal 5 6 2 12 2 2" xfId="51333" xr:uid="{00000000-0005-0000-0000-000080C80000}"/>
    <cellStyle name="Normal 5 6 2 12 2 3" xfId="51334" xr:uid="{00000000-0005-0000-0000-000081C80000}"/>
    <cellStyle name="Normal 5 6 2 12 2 4" xfId="51335" xr:uid="{00000000-0005-0000-0000-000082C80000}"/>
    <cellStyle name="Normal 5 6 2 12 2 5" xfId="51336" xr:uid="{00000000-0005-0000-0000-000083C80000}"/>
    <cellStyle name="Normal 5 6 2 12 2 6" xfId="51337" xr:uid="{00000000-0005-0000-0000-000084C80000}"/>
    <cellStyle name="Normal 5 6 2 12 2 7" xfId="51338" xr:uid="{00000000-0005-0000-0000-000085C80000}"/>
    <cellStyle name="Normal 5 6 2 12 2 8" xfId="51339" xr:uid="{00000000-0005-0000-0000-000086C80000}"/>
    <cellStyle name="Normal 5 6 2 12 3" xfId="51340" xr:uid="{00000000-0005-0000-0000-000087C80000}"/>
    <cellStyle name="Normal 5 6 2 12 3 2" xfId="51341" xr:uid="{00000000-0005-0000-0000-000088C80000}"/>
    <cellStyle name="Normal 5 6 2 12 3 3" xfId="51342" xr:uid="{00000000-0005-0000-0000-000089C80000}"/>
    <cellStyle name="Normal 5 6 2 12 3 4" xfId="51343" xr:uid="{00000000-0005-0000-0000-00008AC80000}"/>
    <cellStyle name="Normal 5 6 2 12 3 5" xfId="51344" xr:uid="{00000000-0005-0000-0000-00008BC80000}"/>
    <cellStyle name="Normal 5 6 2 12 3 6" xfId="51345" xr:uid="{00000000-0005-0000-0000-00008CC80000}"/>
    <cellStyle name="Normal 5 6 2 12 3 7" xfId="51346" xr:uid="{00000000-0005-0000-0000-00008DC80000}"/>
    <cellStyle name="Normal 5 6 2 12 3 8" xfId="51347" xr:uid="{00000000-0005-0000-0000-00008EC80000}"/>
    <cellStyle name="Normal 5 6 2 12 4" xfId="51348" xr:uid="{00000000-0005-0000-0000-00008FC80000}"/>
    <cellStyle name="Normal 5 6 2 12 4 2" xfId="51349" xr:uid="{00000000-0005-0000-0000-000090C80000}"/>
    <cellStyle name="Normal 5 6 2 12 4 3" xfId="51350" xr:uid="{00000000-0005-0000-0000-000091C80000}"/>
    <cellStyle name="Normal 5 6 2 12 4 4" xfId="51351" xr:uid="{00000000-0005-0000-0000-000092C80000}"/>
    <cellStyle name="Normal 5 6 2 12 4 5" xfId="51352" xr:uid="{00000000-0005-0000-0000-000093C80000}"/>
    <cellStyle name="Normal 5 6 2 12 4 6" xfId="51353" xr:uid="{00000000-0005-0000-0000-000094C80000}"/>
    <cellStyle name="Normal 5 6 2 12 4 7" xfId="51354" xr:uid="{00000000-0005-0000-0000-000095C80000}"/>
    <cellStyle name="Normal 5 6 2 12 4 8" xfId="51355" xr:uid="{00000000-0005-0000-0000-000096C80000}"/>
    <cellStyle name="Normal 5 6 2 12 5" xfId="51356" xr:uid="{00000000-0005-0000-0000-000097C80000}"/>
    <cellStyle name="Normal 5 6 2 12 5 2" xfId="51357" xr:uid="{00000000-0005-0000-0000-000098C80000}"/>
    <cellStyle name="Normal 5 6 2 12 5 3" xfId="51358" xr:uid="{00000000-0005-0000-0000-000099C80000}"/>
    <cellStyle name="Normal 5 6 2 12 5 4" xfId="51359" xr:uid="{00000000-0005-0000-0000-00009AC80000}"/>
    <cellStyle name="Normal 5 6 2 12 5 5" xfId="51360" xr:uid="{00000000-0005-0000-0000-00009BC80000}"/>
    <cellStyle name="Normal 5 6 2 12 5 6" xfId="51361" xr:uid="{00000000-0005-0000-0000-00009CC80000}"/>
    <cellStyle name="Normal 5 6 2 12 5 7" xfId="51362" xr:uid="{00000000-0005-0000-0000-00009DC80000}"/>
    <cellStyle name="Normal 5 6 2 12 5 8" xfId="51363" xr:uid="{00000000-0005-0000-0000-00009EC80000}"/>
    <cellStyle name="Normal 5 6 2 12 6" xfId="51364" xr:uid="{00000000-0005-0000-0000-00009FC80000}"/>
    <cellStyle name="Normal 5 6 2 12 7" xfId="51365" xr:uid="{00000000-0005-0000-0000-0000A0C80000}"/>
    <cellStyle name="Normal 5 6 2 12 8" xfId="51366" xr:uid="{00000000-0005-0000-0000-0000A1C80000}"/>
    <cellStyle name="Normal 5 6 2 12 9" xfId="51367" xr:uid="{00000000-0005-0000-0000-0000A2C80000}"/>
    <cellStyle name="Normal 5 6 2 13" xfId="51368" xr:uid="{00000000-0005-0000-0000-0000A3C80000}"/>
    <cellStyle name="Normal 5 6 2 13 10" xfId="51369" xr:uid="{00000000-0005-0000-0000-0000A4C80000}"/>
    <cellStyle name="Normal 5 6 2 13 11" xfId="51370" xr:uid="{00000000-0005-0000-0000-0000A5C80000}"/>
    <cellStyle name="Normal 5 6 2 13 12" xfId="51371" xr:uid="{00000000-0005-0000-0000-0000A6C80000}"/>
    <cellStyle name="Normal 5 6 2 13 2" xfId="51372" xr:uid="{00000000-0005-0000-0000-0000A7C80000}"/>
    <cellStyle name="Normal 5 6 2 13 2 2" xfId="51373" xr:uid="{00000000-0005-0000-0000-0000A8C80000}"/>
    <cellStyle name="Normal 5 6 2 13 2 3" xfId="51374" xr:uid="{00000000-0005-0000-0000-0000A9C80000}"/>
    <cellStyle name="Normal 5 6 2 13 2 4" xfId="51375" xr:uid="{00000000-0005-0000-0000-0000AAC80000}"/>
    <cellStyle name="Normal 5 6 2 13 2 5" xfId="51376" xr:uid="{00000000-0005-0000-0000-0000ABC80000}"/>
    <cellStyle name="Normal 5 6 2 13 2 6" xfId="51377" xr:uid="{00000000-0005-0000-0000-0000ACC80000}"/>
    <cellStyle name="Normal 5 6 2 13 2 7" xfId="51378" xr:uid="{00000000-0005-0000-0000-0000ADC80000}"/>
    <cellStyle name="Normal 5 6 2 13 2 8" xfId="51379" xr:uid="{00000000-0005-0000-0000-0000AEC80000}"/>
    <cellStyle name="Normal 5 6 2 13 3" xfId="51380" xr:uid="{00000000-0005-0000-0000-0000AFC80000}"/>
    <cellStyle name="Normal 5 6 2 13 3 2" xfId="51381" xr:uid="{00000000-0005-0000-0000-0000B0C80000}"/>
    <cellStyle name="Normal 5 6 2 13 3 3" xfId="51382" xr:uid="{00000000-0005-0000-0000-0000B1C80000}"/>
    <cellStyle name="Normal 5 6 2 13 3 4" xfId="51383" xr:uid="{00000000-0005-0000-0000-0000B2C80000}"/>
    <cellStyle name="Normal 5 6 2 13 3 5" xfId="51384" xr:uid="{00000000-0005-0000-0000-0000B3C80000}"/>
    <cellStyle name="Normal 5 6 2 13 3 6" xfId="51385" xr:uid="{00000000-0005-0000-0000-0000B4C80000}"/>
    <cellStyle name="Normal 5 6 2 13 3 7" xfId="51386" xr:uid="{00000000-0005-0000-0000-0000B5C80000}"/>
    <cellStyle name="Normal 5 6 2 13 3 8" xfId="51387" xr:uid="{00000000-0005-0000-0000-0000B6C80000}"/>
    <cellStyle name="Normal 5 6 2 13 4" xfId="51388" xr:uid="{00000000-0005-0000-0000-0000B7C80000}"/>
    <cellStyle name="Normal 5 6 2 13 4 2" xfId="51389" xr:uid="{00000000-0005-0000-0000-0000B8C80000}"/>
    <cellStyle name="Normal 5 6 2 13 4 3" xfId="51390" xr:uid="{00000000-0005-0000-0000-0000B9C80000}"/>
    <cellStyle name="Normal 5 6 2 13 4 4" xfId="51391" xr:uid="{00000000-0005-0000-0000-0000BAC80000}"/>
    <cellStyle name="Normal 5 6 2 13 4 5" xfId="51392" xr:uid="{00000000-0005-0000-0000-0000BBC80000}"/>
    <cellStyle name="Normal 5 6 2 13 4 6" xfId="51393" xr:uid="{00000000-0005-0000-0000-0000BCC80000}"/>
    <cellStyle name="Normal 5 6 2 13 4 7" xfId="51394" xr:uid="{00000000-0005-0000-0000-0000BDC80000}"/>
    <cellStyle name="Normal 5 6 2 13 4 8" xfId="51395" xr:uid="{00000000-0005-0000-0000-0000BEC80000}"/>
    <cellStyle name="Normal 5 6 2 13 5" xfId="51396" xr:uid="{00000000-0005-0000-0000-0000BFC80000}"/>
    <cellStyle name="Normal 5 6 2 13 5 2" xfId="51397" xr:uid="{00000000-0005-0000-0000-0000C0C80000}"/>
    <cellStyle name="Normal 5 6 2 13 5 3" xfId="51398" xr:uid="{00000000-0005-0000-0000-0000C1C80000}"/>
    <cellStyle name="Normal 5 6 2 13 5 4" xfId="51399" xr:uid="{00000000-0005-0000-0000-0000C2C80000}"/>
    <cellStyle name="Normal 5 6 2 13 5 5" xfId="51400" xr:uid="{00000000-0005-0000-0000-0000C3C80000}"/>
    <cellStyle name="Normal 5 6 2 13 5 6" xfId="51401" xr:uid="{00000000-0005-0000-0000-0000C4C80000}"/>
    <cellStyle name="Normal 5 6 2 13 5 7" xfId="51402" xr:uid="{00000000-0005-0000-0000-0000C5C80000}"/>
    <cellStyle name="Normal 5 6 2 13 5 8" xfId="51403" xr:uid="{00000000-0005-0000-0000-0000C6C80000}"/>
    <cellStyle name="Normal 5 6 2 13 6" xfId="51404" xr:uid="{00000000-0005-0000-0000-0000C7C80000}"/>
    <cellStyle name="Normal 5 6 2 13 7" xfId="51405" xr:uid="{00000000-0005-0000-0000-0000C8C80000}"/>
    <cellStyle name="Normal 5 6 2 13 8" xfId="51406" xr:uid="{00000000-0005-0000-0000-0000C9C80000}"/>
    <cellStyle name="Normal 5 6 2 13 9" xfId="51407" xr:uid="{00000000-0005-0000-0000-0000CAC80000}"/>
    <cellStyle name="Normal 5 6 2 14" xfId="51408" xr:uid="{00000000-0005-0000-0000-0000CBC80000}"/>
    <cellStyle name="Normal 5 6 2 14 2" xfId="51409" xr:uid="{00000000-0005-0000-0000-0000CCC80000}"/>
    <cellStyle name="Normal 5 6 2 14 3" xfId="51410" xr:uid="{00000000-0005-0000-0000-0000CDC80000}"/>
    <cellStyle name="Normal 5 6 2 14 4" xfId="51411" xr:uid="{00000000-0005-0000-0000-0000CEC80000}"/>
    <cellStyle name="Normal 5 6 2 14 5" xfId="51412" xr:uid="{00000000-0005-0000-0000-0000CFC80000}"/>
    <cellStyle name="Normal 5 6 2 14 6" xfId="51413" xr:uid="{00000000-0005-0000-0000-0000D0C80000}"/>
    <cellStyle name="Normal 5 6 2 14 7" xfId="51414" xr:uid="{00000000-0005-0000-0000-0000D1C80000}"/>
    <cellStyle name="Normal 5 6 2 14 8" xfId="51415" xr:uid="{00000000-0005-0000-0000-0000D2C80000}"/>
    <cellStyle name="Normal 5 6 2 15" xfId="51416" xr:uid="{00000000-0005-0000-0000-0000D3C80000}"/>
    <cellStyle name="Normal 5 6 2 15 2" xfId="51417" xr:uid="{00000000-0005-0000-0000-0000D4C80000}"/>
    <cellStyle name="Normal 5 6 2 15 3" xfId="51418" xr:uid="{00000000-0005-0000-0000-0000D5C80000}"/>
    <cellStyle name="Normal 5 6 2 15 4" xfId="51419" xr:uid="{00000000-0005-0000-0000-0000D6C80000}"/>
    <cellStyle name="Normal 5 6 2 15 5" xfId="51420" xr:uid="{00000000-0005-0000-0000-0000D7C80000}"/>
    <cellStyle name="Normal 5 6 2 15 6" xfId="51421" xr:uid="{00000000-0005-0000-0000-0000D8C80000}"/>
    <cellStyle name="Normal 5 6 2 15 7" xfId="51422" xr:uid="{00000000-0005-0000-0000-0000D9C80000}"/>
    <cellStyle name="Normal 5 6 2 15 8" xfId="51423" xr:uid="{00000000-0005-0000-0000-0000DAC80000}"/>
    <cellStyle name="Normal 5 6 2 16" xfId="51424" xr:uid="{00000000-0005-0000-0000-0000DBC80000}"/>
    <cellStyle name="Normal 5 6 2 16 2" xfId="51425" xr:uid="{00000000-0005-0000-0000-0000DCC80000}"/>
    <cellStyle name="Normal 5 6 2 16 3" xfId="51426" xr:uid="{00000000-0005-0000-0000-0000DDC80000}"/>
    <cellStyle name="Normal 5 6 2 16 4" xfId="51427" xr:uid="{00000000-0005-0000-0000-0000DEC80000}"/>
    <cellStyle name="Normal 5 6 2 16 5" xfId="51428" xr:uid="{00000000-0005-0000-0000-0000DFC80000}"/>
    <cellStyle name="Normal 5 6 2 16 6" xfId="51429" xr:uid="{00000000-0005-0000-0000-0000E0C80000}"/>
    <cellStyle name="Normal 5 6 2 16 7" xfId="51430" xr:uid="{00000000-0005-0000-0000-0000E1C80000}"/>
    <cellStyle name="Normal 5 6 2 16 8" xfId="51431" xr:uid="{00000000-0005-0000-0000-0000E2C80000}"/>
    <cellStyle name="Normal 5 6 2 17" xfId="51432" xr:uid="{00000000-0005-0000-0000-0000E3C80000}"/>
    <cellStyle name="Normal 5 6 2 17 2" xfId="51433" xr:uid="{00000000-0005-0000-0000-0000E4C80000}"/>
    <cellStyle name="Normal 5 6 2 17 3" xfId="51434" xr:uid="{00000000-0005-0000-0000-0000E5C80000}"/>
    <cellStyle name="Normal 5 6 2 17 4" xfId="51435" xr:uid="{00000000-0005-0000-0000-0000E6C80000}"/>
    <cellStyle name="Normal 5 6 2 17 5" xfId="51436" xr:uid="{00000000-0005-0000-0000-0000E7C80000}"/>
    <cellStyle name="Normal 5 6 2 17 6" xfId="51437" xr:uid="{00000000-0005-0000-0000-0000E8C80000}"/>
    <cellStyle name="Normal 5 6 2 17 7" xfId="51438" xr:uid="{00000000-0005-0000-0000-0000E9C80000}"/>
    <cellStyle name="Normal 5 6 2 17 8" xfId="51439" xr:uid="{00000000-0005-0000-0000-0000EAC80000}"/>
    <cellStyle name="Normal 5 6 2 18" xfId="51440" xr:uid="{00000000-0005-0000-0000-0000EBC80000}"/>
    <cellStyle name="Normal 5 6 2 19" xfId="51441" xr:uid="{00000000-0005-0000-0000-0000ECC80000}"/>
    <cellStyle name="Normal 5 6 2 2" xfId="51442" xr:uid="{00000000-0005-0000-0000-0000EDC80000}"/>
    <cellStyle name="Normal 5 6 2 2 10" xfId="51443" xr:uid="{00000000-0005-0000-0000-0000EEC80000}"/>
    <cellStyle name="Normal 5 6 2 2 11" xfId="51444" xr:uid="{00000000-0005-0000-0000-0000EFC80000}"/>
    <cellStyle name="Normal 5 6 2 2 12" xfId="51445" xr:uid="{00000000-0005-0000-0000-0000F0C80000}"/>
    <cellStyle name="Normal 5 6 2 2 2" xfId="51446" xr:uid="{00000000-0005-0000-0000-0000F1C80000}"/>
    <cellStyle name="Normal 5 6 2 2 2 2" xfId="51447" xr:uid="{00000000-0005-0000-0000-0000F2C80000}"/>
    <cellStyle name="Normal 5 6 2 2 2 3" xfId="51448" xr:uid="{00000000-0005-0000-0000-0000F3C80000}"/>
    <cellStyle name="Normal 5 6 2 2 2 4" xfId="51449" xr:uid="{00000000-0005-0000-0000-0000F4C80000}"/>
    <cellStyle name="Normal 5 6 2 2 2 5" xfId="51450" xr:uid="{00000000-0005-0000-0000-0000F5C80000}"/>
    <cellStyle name="Normal 5 6 2 2 2 6" xfId="51451" xr:uid="{00000000-0005-0000-0000-0000F6C80000}"/>
    <cellStyle name="Normal 5 6 2 2 2 7" xfId="51452" xr:uid="{00000000-0005-0000-0000-0000F7C80000}"/>
    <cellStyle name="Normal 5 6 2 2 2 8" xfId="51453" xr:uid="{00000000-0005-0000-0000-0000F8C80000}"/>
    <cellStyle name="Normal 5 6 2 2 3" xfId="51454" xr:uid="{00000000-0005-0000-0000-0000F9C80000}"/>
    <cellStyle name="Normal 5 6 2 2 3 2" xfId="51455" xr:uid="{00000000-0005-0000-0000-0000FAC80000}"/>
    <cellStyle name="Normal 5 6 2 2 3 3" xfId="51456" xr:uid="{00000000-0005-0000-0000-0000FBC80000}"/>
    <cellStyle name="Normal 5 6 2 2 3 4" xfId="51457" xr:uid="{00000000-0005-0000-0000-0000FCC80000}"/>
    <cellStyle name="Normal 5 6 2 2 3 5" xfId="51458" xr:uid="{00000000-0005-0000-0000-0000FDC80000}"/>
    <cellStyle name="Normal 5 6 2 2 3 6" xfId="51459" xr:uid="{00000000-0005-0000-0000-0000FEC80000}"/>
    <cellStyle name="Normal 5 6 2 2 3 7" xfId="51460" xr:uid="{00000000-0005-0000-0000-0000FFC80000}"/>
    <cellStyle name="Normal 5 6 2 2 3 8" xfId="51461" xr:uid="{00000000-0005-0000-0000-000000C90000}"/>
    <cellStyle name="Normal 5 6 2 2 4" xfId="51462" xr:uid="{00000000-0005-0000-0000-000001C90000}"/>
    <cellStyle name="Normal 5 6 2 2 4 2" xfId="51463" xr:uid="{00000000-0005-0000-0000-000002C90000}"/>
    <cellStyle name="Normal 5 6 2 2 4 3" xfId="51464" xr:uid="{00000000-0005-0000-0000-000003C90000}"/>
    <cellStyle name="Normal 5 6 2 2 4 4" xfId="51465" xr:uid="{00000000-0005-0000-0000-000004C90000}"/>
    <cellStyle name="Normal 5 6 2 2 4 5" xfId="51466" xr:uid="{00000000-0005-0000-0000-000005C90000}"/>
    <cellStyle name="Normal 5 6 2 2 4 6" xfId="51467" xr:uid="{00000000-0005-0000-0000-000006C90000}"/>
    <cellStyle name="Normal 5 6 2 2 4 7" xfId="51468" xr:uid="{00000000-0005-0000-0000-000007C90000}"/>
    <cellStyle name="Normal 5 6 2 2 4 8" xfId="51469" xr:uid="{00000000-0005-0000-0000-000008C90000}"/>
    <cellStyle name="Normal 5 6 2 2 5" xfId="51470" xr:uid="{00000000-0005-0000-0000-000009C90000}"/>
    <cellStyle name="Normal 5 6 2 2 5 2" xfId="51471" xr:uid="{00000000-0005-0000-0000-00000AC90000}"/>
    <cellStyle name="Normal 5 6 2 2 5 3" xfId="51472" xr:uid="{00000000-0005-0000-0000-00000BC90000}"/>
    <cellStyle name="Normal 5 6 2 2 5 4" xfId="51473" xr:uid="{00000000-0005-0000-0000-00000CC90000}"/>
    <cellStyle name="Normal 5 6 2 2 5 5" xfId="51474" xr:uid="{00000000-0005-0000-0000-00000DC90000}"/>
    <cellStyle name="Normal 5 6 2 2 5 6" xfId="51475" xr:uid="{00000000-0005-0000-0000-00000EC90000}"/>
    <cellStyle name="Normal 5 6 2 2 5 7" xfId="51476" xr:uid="{00000000-0005-0000-0000-00000FC90000}"/>
    <cellStyle name="Normal 5 6 2 2 5 8" xfId="51477" xr:uid="{00000000-0005-0000-0000-000010C90000}"/>
    <cellStyle name="Normal 5 6 2 2 6" xfId="51478" xr:uid="{00000000-0005-0000-0000-000011C90000}"/>
    <cellStyle name="Normal 5 6 2 2 7" xfId="51479" xr:uid="{00000000-0005-0000-0000-000012C90000}"/>
    <cellStyle name="Normal 5 6 2 2 8" xfId="51480" xr:uid="{00000000-0005-0000-0000-000013C90000}"/>
    <cellStyle name="Normal 5 6 2 2 9" xfId="51481" xr:uid="{00000000-0005-0000-0000-000014C90000}"/>
    <cellStyle name="Normal 5 6 2 20" xfId="51482" xr:uid="{00000000-0005-0000-0000-000015C90000}"/>
    <cellStyle name="Normal 5 6 2 21" xfId="51483" xr:uid="{00000000-0005-0000-0000-000016C90000}"/>
    <cellStyle name="Normal 5 6 2 22" xfId="51484" xr:uid="{00000000-0005-0000-0000-000017C90000}"/>
    <cellStyle name="Normal 5 6 2 23" xfId="51485" xr:uid="{00000000-0005-0000-0000-000018C90000}"/>
    <cellStyle name="Normal 5 6 2 24" xfId="51486" xr:uid="{00000000-0005-0000-0000-000019C90000}"/>
    <cellStyle name="Normal 5 6 2 3" xfId="51487" xr:uid="{00000000-0005-0000-0000-00001AC90000}"/>
    <cellStyle name="Normal 5 6 2 3 10" xfId="51488" xr:uid="{00000000-0005-0000-0000-00001BC90000}"/>
    <cellStyle name="Normal 5 6 2 3 11" xfId="51489" xr:uid="{00000000-0005-0000-0000-00001CC90000}"/>
    <cellStyle name="Normal 5 6 2 3 12" xfId="51490" xr:uid="{00000000-0005-0000-0000-00001DC90000}"/>
    <cellStyle name="Normal 5 6 2 3 2" xfId="51491" xr:uid="{00000000-0005-0000-0000-00001EC90000}"/>
    <cellStyle name="Normal 5 6 2 3 2 2" xfId="51492" xr:uid="{00000000-0005-0000-0000-00001FC90000}"/>
    <cellStyle name="Normal 5 6 2 3 2 3" xfId="51493" xr:uid="{00000000-0005-0000-0000-000020C90000}"/>
    <cellStyle name="Normal 5 6 2 3 2 4" xfId="51494" xr:uid="{00000000-0005-0000-0000-000021C90000}"/>
    <cellStyle name="Normal 5 6 2 3 2 5" xfId="51495" xr:uid="{00000000-0005-0000-0000-000022C90000}"/>
    <cellStyle name="Normal 5 6 2 3 2 6" xfId="51496" xr:uid="{00000000-0005-0000-0000-000023C90000}"/>
    <cellStyle name="Normal 5 6 2 3 2 7" xfId="51497" xr:uid="{00000000-0005-0000-0000-000024C90000}"/>
    <cellStyle name="Normal 5 6 2 3 2 8" xfId="51498" xr:uid="{00000000-0005-0000-0000-000025C90000}"/>
    <cellStyle name="Normal 5 6 2 3 3" xfId="51499" xr:uid="{00000000-0005-0000-0000-000026C90000}"/>
    <cellStyle name="Normal 5 6 2 3 3 2" xfId="51500" xr:uid="{00000000-0005-0000-0000-000027C90000}"/>
    <cellStyle name="Normal 5 6 2 3 3 3" xfId="51501" xr:uid="{00000000-0005-0000-0000-000028C90000}"/>
    <cellStyle name="Normal 5 6 2 3 3 4" xfId="51502" xr:uid="{00000000-0005-0000-0000-000029C90000}"/>
    <cellStyle name="Normal 5 6 2 3 3 5" xfId="51503" xr:uid="{00000000-0005-0000-0000-00002AC90000}"/>
    <cellStyle name="Normal 5 6 2 3 3 6" xfId="51504" xr:uid="{00000000-0005-0000-0000-00002BC90000}"/>
    <cellStyle name="Normal 5 6 2 3 3 7" xfId="51505" xr:uid="{00000000-0005-0000-0000-00002CC90000}"/>
    <cellStyle name="Normal 5 6 2 3 3 8" xfId="51506" xr:uid="{00000000-0005-0000-0000-00002DC90000}"/>
    <cellStyle name="Normal 5 6 2 3 4" xfId="51507" xr:uid="{00000000-0005-0000-0000-00002EC90000}"/>
    <cellStyle name="Normal 5 6 2 3 4 2" xfId="51508" xr:uid="{00000000-0005-0000-0000-00002FC90000}"/>
    <cellStyle name="Normal 5 6 2 3 4 3" xfId="51509" xr:uid="{00000000-0005-0000-0000-000030C90000}"/>
    <cellStyle name="Normal 5 6 2 3 4 4" xfId="51510" xr:uid="{00000000-0005-0000-0000-000031C90000}"/>
    <cellStyle name="Normal 5 6 2 3 4 5" xfId="51511" xr:uid="{00000000-0005-0000-0000-000032C90000}"/>
    <cellStyle name="Normal 5 6 2 3 4 6" xfId="51512" xr:uid="{00000000-0005-0000-0000-000033C90000}"/>
    <cellStyle name="Normal 5 6 2 3 4 7" xfId="51513" xr:uid="{00000000-0005-0000-0000-000034C90000}"/>
    <cellStyle name="Normal 5 6 2 3 4 8" xfId="51514" xr:uid="{00000000-0005-0000-0000-000035C90000}"/>
    <cellStyle name="Normal 5 6 2 3 5" xfId="51515" xr:uid="{00000000-0005-0000-0000-000036C90000}"/>
    <cellStyle name="Normal 5 6 2 3 5 2" xfId="51516" xr:uid="{00000000-0005-0000-0000-000037C90000}"/>
    <cellStyle name="Normal 5 6 2 3 5 3" xfId="51517" xr:uid="{00000000-0005-0000-0000-000038C90000}"/>
    <cellStyle name="Normal 5 6 2 3 5 4" xfId="51518" xr:uid="{00000000-0005-0000-0000-000039C90000}"/>
    <cellStyle name="Normal 5 6 2 3 5 5" xfId="51519" xr:uid="{00000000-0005-0000-0000-00003AC90000}"/>
    <cellStyle name="Normal 5 6 2 3 5 6" xfId="51520" xr:uid="{00000000-0005-0000-0000-00003BC90000}"/>
    <cellStyle name="Normal 5 6 2 3 5 7" xfId="51521" xr:uid="{00000000-0005-0000-0000-00003CC90000}"/>
    <cellStyle name="Normal 5 6 2 3 5 8" xfId="51522" xr:uid="{00000000-0005-0000-0000-00003DC90000}"/>
    <cellStyle name="Normal 5 6 2 3 6" xfId="51523" xr:uid="{00000000-0005-0000-0000-00003EC90000}"/>
    <cellStyle name="Normal 5 6 2 3 7" xfId="51524" xr:uid="{00000000-0005-0000-0000-00003FC90000}"/>
    <cellStyle name="Normal 5 6 2 3 8" xfId="51525" xr:uid="{00000000-0005-0000-0000-000040C90000}"/>
    <cellStyle name="Normal 5 6 2 3 9" xfId="51526" xr:uid="{00000000-0005-0000-0000-000041C90000}"/>
    <cellStyle name="Normal 5 6 2 4" xfId="51527" xr:uid="{00000000-0005-0000-0000-000042C90000}"/>
    <cellStyle name="Normal 5 6 2 4 10" xfId="51528" xr:uid="{00000000-0005-0000-0000-000043C90000}"/>
    <cellStyle name="Normal 5 6 2 4 11" xfId="51529" xr:uid="{00000000-0005-0000-0000-000044C90000}"/>
    <cellStyle name="Normal 5 6 2 4 12" xfId="51530" xr:uid="{00000000-0005-0000-0000-000045C90000}"/>
    <cellStyle name="Normal 5 6 2 4 2" xfId="51531" xr:uid="{00000000-0005-0000-0000-000046C90000}"/>
    <cellStyle name="Normal 5 6 2 4 2 2" xfId="51532" xr:uid="{00000000-0005-0000-0000-000047C90000}"/>
    <cellStyle name="Normal 5 6 2 4 2 3" xfId="51533" xr:uid="{00000000-0005-0000-0000-000048C90000}"/>
    <cellStyle name="Normal 5 6 2 4 2 4" xfId="51534" xr:uid="{00000000-0005-0000-0000-000049C90000}"/>
    <cellStyle name="Normal 5 6 2 4 2 5" xfId="51535" xr:uid="{00000000-0005-0000-0000-00004AC90000}"/>
    <cellStyle name="Normal 5 6 2 4 2 6" xfId="51536" xr:uid="{00000000-0005-0000-0000-00004BC90000}"/>
    <cellStyle name="Normal 5 6 2 4 2 7" xfId="51537" xr:uid="{00000000-0005-0000-0000-00004CC90000}"/>
    <cellStyle name="Normal 5 6 2 4 2 8" xfId="51538" xr:uid="{00000000-0005-0000-0000-00004DC90000}"/>
    <cellStyle name="Normal 5 6 2 4 3" xfId="51539" xr:uid="{00000000-0005-0000-0000-00004EC90000}"/>
    <cellStyle name="Normal 5 6 2 4 3 2" xfId="51540" xr:uid="{00000000-0005-0000-0000-00004FC90000}"/>
    <cellStyle name="Normal 5 6 2 4 3 3" xfId="51541" xr:uid="{00000000-0005-0000-0000-000050C90000}"/>
    <cellStyle name="Normal 5 6 2 4 3 4" xfId="51542" xr:uid="{00000000-0005-0000-0000-000051C90000}"/>
    <cellStyle name="Normal 5 6 2 4 3 5" xfId="51543" xr:uid="{00000000-0005-0000-0000-000052C90000}"/>
    <cellStyle name="Normal 5 6 2 4 3 6" xfId="51544" xr:uid="{00000000-0005-0000-0000-000053C90000}"/>
    <cellStyle name="Normal 5 6 2 4 3 7" xfId="51545" xr:uid="{00000000-0005-0000-0000-000054C90000}"/>
    <cellStyle name="Normal 5 6 2 4 3 8" xfId="51546" xr:uid="{00000000-0005-0000-0000-000055C90000}"/>
    <cellStyle name="Normal 5 6 2 4 4" xfId="51547" xr:uid="{00000000-0005-0000-0000-000056C90000}"/>
    <cellStyle name="Normal 5 6 2 4 4 2" xfId="51548" xr:uid="{00000000-0005-0000-0000-000057C90000}"/>
    <cellStyle name="Normal 5 6 2 4 4 3" xfId="51549" xr:uid="{00000000-0005-0000-0000-000058C90000}"/>
    <cellStyle name="Normal 5 6 2 4 4 4" xfId="51550" xr:uid="{00000000-0005-0000-0000-000059C90000}"/>
    <cellStyle name="Normal 5 6 2 4 4 5" xfId="51551" xr:uid="{00000000-0005-0000-0000-00005AC90000}"/>
    <cellStyle name="Normal 5 6 2 4 4 6" xfId="51552" xr:uid="{00000000-0005-0000-0000-00005BC90000}"/>
    <cellStyle name="Normal 5 6 2 4 4 7" xfId="51553" xr:uid="{00000000-0005-0000-0000-00005CC90000}"/>
    <cellStyle name="Normal 5 6 2 4 4 8" xfId="51554" xr:uid="{00000000-0005-0000-0000-00005DC90000}"/>
    <cellStyle name="Normal 5 6 2 4 5" xfId="51555" xr:uid="{00000000-0005-0000-0000-00005EC90000}"/>
    <cellStyle name="Normal 5 6 2 4 5 2" xfId="51556" xr:uid="{00000000-0005-0000-0000-00005FC90000}"/>
    <cellStyle name="Normal 5 6 2 4 5 3" xfId="51557" xr:uid="{00000000-0005-0000-0000-000060C90000}"/>
    <cellStyle name="Normal 5 6 2 4 5 4" xfId="51558" xr:uid="{00000000-0005-0000-0000-000061C90000}"/>
    <cellStyle name="Normal 5 6 2 4 5 5" xfId="51559" xr:uid="{00000000-0005-0000-0000-000062C90000}"/>
    <cellStyle name="Normal 5 6 2 4 5 6" xfId="51560" xr:uid="{00000000-0005-0000-0000-000063C90000}"/>
    <cellStyle name="Normal 5 6 2 4 5 7" xfId="51561" xr:uid="{00000000-0005-0000-0000-000064C90000}"/>
    <cellStyle name="Normal 5 6 2 4 5 8" xfId="51562" xr:uid="{00000000-0005-0000-0000-000065C90000}"/>
    <cellStyle name="Normal 5 6 2 4 6" xfId="51563" xr:uid="{00000000-0005-0000-0000-000066C90000}"/>
    <cellStyle name="Normal 5 6 2 4 7" xfId="51564" xr:uid="{00000000-0005-0000-0000-000067C90000}"/>
    <cellStyle name="Normal 5 6 2 4 8" xfId="51565" xr:uid="{00000000-0005-0000-0000-000068C90000}"/>
    <cellStyle name="Normal 5 6 2 4 9" xfId="51566" xr:uid="{00000000-0005-0000-0000-000069C90000}"/>
    <cellStyle name="Normal 5 6 2 5" xfId="51567" xr:uid="{00000000-0005-0000-0000-00006AC90000}"/>
    <cellStyle name="Normal 5 6 2 5 10" xfId="51568" xr:uid="{00000000-0005-0000-0000-00006BC90000}"/>
    <cellStyle name="Normal 5 6 2 5 11" xfId="51569" xr:uid="{00000000-0005-0000-0000-00006CC90000}"/>
    <cellStyle name="Normal 5 6 2 5 12" xfId="51570" xr:uid="{00000000-0005-0000-0000-00006DC90000}"/>
    <cellStyle name="Normal 5 6 2 5 2" xfId="51571" xr:uid="{00000000-0005-0000-0000-00006EC90000}"/>
    <cellStyle name="Normal 5 6 2 5 2 2" xfId="51572" xr:uid="{00000000-0005-0000-0000-00006FC90000}"/>
    <cellStyle name="Normal 5 6 2 5 2 3" xfId="51573" xr:uid="{00000000-0005-0000-0000-000070C90000}"/>
    <cellStyle name="Normal 5 6 2 5 2 4" xfId="51574" xr:uid="{00000000-0005-0000-0000-000071C90000}"/>
    <cellStyle name="Normal 5 6 2 5 2 5" xfId="51575" xr:uid="{00000000-0005-0000-0000-000072C90000}"/>
    <cellStyle name="Normal 5 6 2 5 2 6" xfId="51576" xr:uid="{00000000-0005-0000-0000-000073C90000}"/>
    <cellStyle name="Normal 5 6 2 5 2 7" xfId="51577" xr:uid="{00000000-0005-0000-0000-000074C90000}"/>
    <cellStyle name="Normal 5 6 2 5 2 8" xfId="51578" xr:uid="{00000000-0005-0000-0000-000075C90000}"/>
    <cellStyle name="Normal 5 6 2 5 3" xfId="51579" xr:uid="{00000000-0005-0000-0000-000076C90000}"/>
    <cellStyle name="Normal 5 6 2 5 3 2" xfId="51580" xr:uid="{00000000-0005-0000-0000-000077C90000}"/>
    <cellStyle name="Normal 5 6 2 5 3 3" xfId="51581" xr:uid="{00000000-0005-0000-0000-000078C90000}"/>
    <cellStyle name="Normal 5 6 2 5 3 4" xfId="51582" xr:uid="{00000000-0005-0000-0000-000079C90000}"/>
    <cellStyle name="Normal 5 6 2 5 3 5" xfId="51583" xr:uid="{00000000-0005-0000-0000-00007AC90000}"/>
    <cellStyle name="Normal 5 6 2 5 3 6" xfId="51584" xr:uid="{00000000-0005-0000-0000-00007BC90000}"/>
    <cellStyle name="Normal 5 6 2 5 3 7" xfId="51585" xr:uid="{00000000-0005-0000-0000-00007CC90000}"/>
    <cellStyle name="Normal 5 6 2 5 3 8" xfId="51586" xr:uid="{00000000-0005-0000-0000-00007DC90000}"/>
    <cellStyle name="Normal 5 6 2 5 4" xfId="51587" xr:uid="{00000000-0005-0000-0000-00007EC90000}"/>
    <cellStyle name="Normal 5 6 2 5 4 2" xfId="51588" xr:uid="{00000000-0005-0000-0000-00007FC90000}"/>
    <cellStyle name="Normal 5 6 2 5 4 3" xfId="51589" xr:uid="{00000000-0005-0000-0000-000080C90000}"/>
    <cellStyle name="Normal 5 6 2 5 4 4" xfId="51590" xr:uid="{00000000-0005-0000-0000-000081C90000}"/>
    <cellStyle name="Normal 5 6 2 5 4 5" xfId="51591" xr:uid="{00000000-0005-0000-0000-000082C90000}"/>
    <cellStyle name="Normal 5 6 2 5 4 6" xfId="51592" xr:uid="{00000000-0005-0000-0000-000083C90000}"/>
    <cellStyle name="Normal 5 6 2 5 4 7" xfId="51593" xr:uid="{00000000-0005-0000-0000-000084C90000}"/>
    <cellStyle name="Normal 5 6 2 5 4 8" xfId="51594" xr:uid="{00000000-0005-0000-0000-000085C90000}"/>
    <cellStyle name="Normal 5 6 2 5 5" xfId="51595" xr:uid="{00000000-0005-0000-0000-000086C90000}"/>
    <cellStyle name="Normal 5 6 2 5 5 2" xfId="51596" xr:uid="{00000000-0005-0000-0000-000087C90000}"/>
    <cellStyle name="Normal 5 6 2 5 5 3" xfId="51597" xr:uid="{00000000-0005-0000-0000-000088C90000}"/>
    <cellStyle name="Normal 5 6 2 5 5 4" xfId="51598" xr:uid="{00000000-0005-0000-0000-000089C90000}"/>
    <cellStyle name="Normal 5 6 2 5 5 5" xfId="51599" xr:uid="{00000000-0005-0000-0000-00008AC90000}"/>
    <cellStyle name="Normal 5 6 2 5 5 6" xfId="51600" xr:uid="{00000000-0005-0000-0000-00008BC90000}"/>
    <cellStyle name="Normal 5 6 2 5 5 7" xfId="51601" xr:uid="{00000000-0005-0000-0000-00008CC90000}"/>
    <cellStyle name="Normal 5 6 2 5 5 8" xfId="51602" xr:uid="{00000000-0005-0000-0000-00008DC90000}"/>
    <cellStyle name="Normal 5 6 2 5 6" xfId="51603" xr:uid="{00000000-0005-0000-0000-00008EC90000}"/>
    <cellStyle name="Normal 5 6 2 5 7" xfId="51604" xr:uid="{00000000-0005-0000-0000-00008FC90000}"/>
    <cellStyle name="Normal 5 6 2 5 8" xfId="51605" xr:uid="{00000000-0005-0000-0000-000090C90000}"/>
    <cellStyle name="Normal 5 6 2 5 9" xfId="51606" xr:uid="{00000000-0005-0000-0000-000091C90000}"/>
    <cellStyle name="Normal 5 6 2 6" xfId="51607" xr:uid="{00000000-0005-0000-0000-000092C90000}"/>
    <cellStyle name="Normal 5 6 2 6 10" xfId="51608" xr:uid="{00000000-0005-0000-0000-000093C90000}"/>
    <cellStyle name="Normal 5 6 2 6 11" xfId="51609" xr:uid="{00000000-0005-0000-0000-000094C90000}"/>
    <cellStyle name="Normal 5 6 2 6 12" xfId="51610" xr:uid="{00000000-0005-0000-0000-000095C90000}"/>
    <cellStyle name="Normal 5 6 2 6 2" xfId="51611" xr:uid="{00000000-0005-0000-0000-000096C90000}"/>
    <cellStyle name="Normal 5 6 2 6 2 2" xfId="51612" xr:uid="{00000000-0005-0000-0000-000097C90000}"/>
    <cellStyle name="Normal 5 6 2 6 2 3" xfId="51613" xr:uid="{00000000-0005-0000-0000-000098C90000}"/>
    <cellStyle name="Normal 5 6 2 6 2 4" xfId="51614" xr:uid="{00000000-0005-0000-0000-000099C90000}"/>
    <cellStyle name="Normal 5 6 2 6 2 5" xfId="51615" xr:uid="{00000000-0005-0000-0000-00009AC90000}"/>
    <cellStyle name="Normal 5 6 2 6 2 6" xfId="51616" xr:uid="{00000000-0005-0000-0000-00009BC90000}"/>
    <cellStyle name="Normal 5 6 2 6 2 7" xfId="51617" xr:uid="{00000000-0005-0000-0000-00009CC90000}"/>
    <cellStyle name="Normal 5 6 2 6 2 8" xfId="51618" xr:uid="{00000000-0005-0000-0000-00009DC90000}"/>
    <cellStyle name="Normal 5 6 2 6 3" xfId="51619" xr:uid="{00000000-0005-0000-0000-00009EC90000}"/>
    <cellStyle name="Normal 5 6 2 6 3 2" xfId="51620" xr:uid="{00000000-0005-0000-0000-00009FC90000}"/>
    <cellStyle name="Normal 5 6 2 6 3 3" xfId="51621" xr:uid="{00000000-0005-0000-0000-0000A0C90000}"/>
    <cellStyle name="Normal 5 6 2 6 3 4" xfId="51622" xr:uid="{00000000-0005-0000-0000-0000A1C90000}"/>
    <cellStyle name="Normal 5 6 2 6 3 5" xfId="51623" xr:uid="{00000000-0005-0000-0000-0000A2C90000}"/>
    <cellStyle name="Normal 5 6 2 6 3 6" xfId="51624" xr:uid="{00000000-0005-0000-0000-0000A3C90000}"/>
    <cellStyle name="Normal 5 6 2 6 3 7" xfId="51625" xr:uid="{00000000-0005-0000-0000-0000A4C90000}"/>
    <cellStyle name="Normal 5 6 2 6 3 8" xfId="51626" xr:uid="{00000000-0005-0000-0000-0000A5C90000}"/>
    <cellStyle name="Normal 5 6 2 6 4" xfId="51627" xr:uid="{00000000-0005-0000-0000-0000A6C90000}"/>
    <cellStyle name="Normal 5 6 2 6 4 2" xfId="51628" xr:uid="{00000000-0005-0000-0000-0000A7C90000}"/>
    <cellStyle name="Normal 5 6 2 6 4 3" xfId="51629" xr:uid="{00000000-0005-0000-0000-0000A8C90000}"/>
    <cellStyle name="Normal 5 6 2 6 4 4" xfId="51630" xr:uid="{00000000-0005-0000-0000-0000A9C90000}"/>
    <cellStyle name="Normal 5 6 2 6 4 5" xfId="51631" xr:uid="{00000000-0005-0000-0000-0000AAC90000}"/>
    <cellStyle name="Normal 5 6 2 6 4 6" xfId="51632" xr:uid="{00000000-0005-0000-0000-0000ABC90000}"/>
    <cellStyle name="Normal 5 6 2 6 4 7" xfId="51633" xr:uid="{00000000-0005-0000-0000-0000ACC90000}"/>
    <cellStyle name="Normal 5 6 2 6 4 8" xfId="51634" xr:uid="{00000000-0005-0000-0000-0000ADC90000}"/>
    <cellStyle name="Normal 5 6 2 6 5" xfId="51635" xr:uid="{00000000-0005-0000-0000-0000AEC90000}"/>
    <cellStyle name="Normal 5 6 2 6 5 2" xfId="51636" xr:uid="{00000000-0005-0000-0000-0000AFC90000}"/>
    <cellStyle name="Normal 5 6 2 6 5 3" xfId="51637" xr:uid="{00000000-0005-0000-0000-0000B0C90000}"/>
    <cellStyle name="Normal 5 6 2 6 5 4" xfId="51638" xr:uid="{00000000-0005-0000-0000-0000B1C90000}"/>
    <cellStyle name="Normal 5 6 2 6 5 5" xfId="51639" xr:uid="{00000000-0005-0000-0000-0000B2C90000}"/>
    <cellStyle name="Normal 5 6 2 6 5 6" xfId="51640" xr:uid="{00000000-0005-0000-0000-0000B3C90000}"/>
    <cellStyle name="Normal 5 6 2 6 5 7" xfId="51641" xr:uid="{00000000-0005-0000-0000-0000B4C90000}"/>
    <cellStyle name="Normal 5 6 2 6 5 8" xfId="51642" xr:uid="{00000000-0005-0000-0000-0000B5C90000}"/>
    <cellStyle name="Normal 5 6 2 6 6" xfId="51643" xr:uid="{00000000-0005-0000-0000-0000B6C90000}"/>
    <cellStyle name="Normal 5 6 2 6 7" xfId="51644" xr:uid="{00000000-0005-0000-0000-0000B7C90000}"/>
    <cellStyle name="Normal 5 6 2 6 8" xfId="51645" xr:uid="{00000000-0005-0000-0000-0000B8C90000}"/>
    <cellStyle name="Normal 5 6 2 6 9" xfId="51646" xr:uid="{00000000-0005-0000-0000-0000B9C90000}"/>
    <cellStyle name="Normal 5 6 2 7" xfId="51647" xr:uid="{00000000-0005-0000-0000-0000BAC90000}"/>
    <cellStyle name="Normal 5 6 2 7 10" xfId="51648" xr:uid="{00000000-0005-0000-0000-0000BBC90000}"/>
    <cellStyle name="Normal 5 6 2 7 11" xfId="51649" xr:uid="{00000000-0005-0000-0000-0000BCC90000}"/>
    <cellStyle name="Normal 5 6 2 7 12" xfId="51650" xr:uid="{00000000-0005-0000-0000-0000BDC90000}"/>
    <cellStyle name="Normal 5 6 2 7 2" xfId="51651" xr:uid="{00000000-0005-0000-0000-0000BEC90000}"/>
    <cellStyle name="Normal 5 6 2 7 2 2" xfId="51652" xr:uid="{00000000-0005-0000-0000-0000BFC90000}"/>
    <cellStyle name="Normal 5 6 2 7 2 3" xfId="51653" xr:uid="{00000000-0005-0000-0000-0000C0C90000}"/>
    <cellStyle name="Normal 5 6 2 7 2 4" xfId="51654" xr:uid="{00000000-0005-0000-0000-0000C1C90000}"/>
    <cellStyle name="Normal 5 6 2 7 2 5" xfId="51655" xr:uid="{00000000-0005-0000-0000-0000C2C90000}"/>
    <cellStyle name="Normal 5 6 2 7 2 6" xfId="51656" xr:uid="{00000000-0005-0000-0000-0000C3C90000}"/>
    <cellStyle name="Normal 5 6 2 7 2 7" xfId="51657" xr:uid="{00000000-0005-0000-0000-0000C4C90000}"/>
    <cellStyle name="Normal 5 6 2 7 2 8" xfId="51658" xr:uid="{00000000-0005-0000-0000-0000C5C90000}"/>
    <cellStyle name="Normal 5 6 2 7 3" xfId="51659" xr:uid="{00000000-0005-0000-0000-0000C6C90000}"/>
    <cellStyle name="Normal 5 6 2 7 3 2" xfId="51660" xr:uid="{00000000-0005-0000-0000-0000C7C90000}"/>
    <cellStyle name="Normal 5 6 2 7 3 3" xfId="51661" xr:uid="{00000000-0005-0000-0000-0000C8C90000}"/>
    <cellStyle name="Normal 5 6 2 7 3 4" xfId="51662" xr:uid="{00000000-0005-0000-0000-0000C9C90000}"/>
    <cellStyle name="Normal 5 6 2 7 3 5" xfId="51663" xr:uid="{00000000-0005-0000-0000-0000CAC90000}"/>
    <cellStyle name="Normal 5 6 2 7 3 6" xfId="51664" xr:uid="{00000000-0005-0000-0000-0000CBC90000}"/>
    <cellStyle name="Normal 5 6 2 7 3 7" xfId="51665" xr:uid="{00000000-0005-0000-0000-0000CCC90000}"/>
    <cellStyle name="Normal 5 6 2 7 3 8" xfId="51666" xr:uid="{00000000-0005-0000-0000-0000CDC90000}"/>
    <cellStyle name="Normal 5 6 2 7 4" xfId="51667" xr:uid="{00000000-0005-0000-0000-0000CEC90000}"/>
    <cellStyle name="Normal 5 6 2 7 4 2" xfId="51668" xr:uid="{00000000-0005-0000-0000-0000CFC90000}"/>
    <cellStyle name="Normal 5 6 2 7 4 3" xfId="51669" xr:uid="{00000000-0005-0000-0000-0000D0C90000}"/>
    <cellStyle name="Normal 5 6 2 7 4 4" xfId="51670" xr:uid="{00000000-0005-0000-0000-0000D1C90000}"/>
    <cellStyle name="Normal 5 6 2 7 4 5" xfId="51671" xr:uid="{00000000-0005-0000-0000-0000D2C90000}"/>
    <cellStyle name="Normal 5 6 2 7 4 6" xfId="51672" xr:uid="{00000000-0005-0000-0000-0000D3C90000}"/>
    <cellStyle name="Normal 5 6 2 7 4 7" xfId="51673" xr:uid="{00000000-0005-0000-0000-0000D4C90000}"/>
    <cellStyle name="Normal 5 6 2 7 4 8" xfId="51674" xr:uid="{00000000-0005-0000-0000-0000D5C90000}"/>
    <cellStyle name="Normal 5 6 2 7 5" xfId="51675" xr:uid="{00000000-0005-0000-0000-0000D6C90000}"/>
    <cellStyle name="Normal 5 6 2 7 5 2" xfId="51676" xr:uid="{00000000-0005-0000-0000-0000D7C90000}"/>
    <cellStyle name="Normal 5 6 2 7 5 3" xfId="51677" xr:uid="{00000000-0005-0000-0000-0000D8C90000}"/>
    <cellStyle name="Normal 5 6 2 7 5 4" xfId="51678" xr:uid="{00000000-0005-0000-0000-0000D9C90000}"/>
    <cellStyle name="Normal 5 6 2 7 5 5" xfId="51679" xr:uid="{00000000-0005-0000-0000-0000DAC90000}"/>
    <cellStyle name="Normal 5 6 2 7 5 6" xfId="51680" xr:uid="{00000000-0005-0000-0000-0000DBC90000}"/>
    <cellStyle name="Normal 5 6 2 7 5 7" xfId="51681" xr:uid="{00000000-0005-0000-0000-0000DCC90000}"/>
    <cellStyle name="Normal 5 6 2 7 5 8" xfId="51682" xr:uid="{00000000-0005-0000-0000-0000DDC90000}"/>
    <cellStyle name="Normal 5 6 2 7 6" xfId="51683" xr:uid="{00000000-0005-0000-0000-0000DEC90000}"/>
    <cellStyle name="Normal 5 6 2 7 7" xfId="51684" xr:uid="{00000000-0005-0000-0000-0000DFC90000}"/>
    <cellStyle name="Normal 5 6 2 7 8" xfId="51685" xr:uid="{00000000-0005-0000-0000-0000E0C90000}"/>
    <cellStyle name="Normal 5 6 2 7 9" xfId="51686" xr:uid="{00000000-0005-0000-0000-0000E1C90000}"/>
    <cellStyle name="Normal 5 6 2 8" xfId="51687" xr:uid="{00000000-0005-0000-0000-0000E2C90000}"/>
    <cellStyle name="Normal 5 6 2 8 10" xfId="51688" xr:uid="{00000000-0005-0000-0000-0000E3C90000}"/>
    <cellStyle name="Normal 5 6 2 8 11" xfId="51689" xr:uid="{00000000-0005-0000-0000-0000E4C90000}"/>
    <cellStyle name="Normal 5 6 2 8 12" xfId="51690" xr:uid="{00000000-0005-0000-0000-0000E5C90000}"/>
    <cellStyle name="Normal 5 6 2 8 2" xfId="51691" xr:uid="{00000000-0005-0000-0000-0000E6C90000}"/>
    <cellStyle name="Normal 5 6 2 8 2 2" xfId="51692" xr:uid="{00000000-0005-0000-0000-0000E7C90000}"/>
    <cellStyle name="Normal 5 6 2 8 2 3" xfId="51693" xr:uid="{00000000-0005-0000-0000-0000E8C90000}"/>
    <cellStyle name="Normal 5 6 2 8 2 4" xfId="51694" xr:uid="{00000000-0005-0000-0000-0000E9C90000}"/>
    <cellStyle name="Normal 5 6 2 8 2 5" xfId="51695" xr:uid="{00000000-0005-0000-0000-0000EAC90000}"/>
    <cellStyle name="Normal 5 6 2 8 2 6" xfId="51696" xr:uid="{00000000-0005-0000-0000-0000EBC90000}"/>
    <cellStyle name="Normal 5 6 2 8 2 7" xfId="51697" xr:uid="{00000000-0005-0000-0000-0000ECC90000}"/>
    <cellStyle name="Normal 5 6 2 8 2 8" xfId="51698" xr:uid="{00000000-0005-0000-0000-0000EDC90000}"/>
    <cellStyle name="Normal 5 6 2 8 3" xfId="51699" xr:uid="{00000000-0005-0000-0000-0000EEC90000}"/>
    <cellStyle name="Normal 5 6 2 8 3 2" xfId="51700" xr:uid="{00000000-0005-0000-0000-0000EFC90000}"/>
    <cellStyle name="Normal 5 6 2 8 3 3" xfId="51701" xr:uid="{00000000-0005-0000-0000-0000F0C90000}"/>
    <cellStyle name="Normal 5 6 2 8 3 4" xfId="51702" xr:uid="{00000000-0005-0000-0000-0000F1C90000}"/>
    <cellStyle name="Normal 5 6 2 8 3 5" xfId="51703" xr:uid="{00000000-0005-0000-0000-0000F2C90000}"/>
    <cellStyle name="Normal 5 6 2 8 3 6" xfId="51704" xr:uid="{00000000-0005-0000-0000-0000F3C90000}"/>
    <cellStyle name="Normal 5 6 2 8 3 7" xfId="51705" xr:uid="{00000000-0005-0000-0000-0000F4C90000}"/>
    <cellStyle name="Normal 5 6 2 8 3 8" xfId="51706" xr:uid="{00000000-0005-0000-0000-0000F5C90000}"/>
    <cellStyle name="Normal 5 6 2 8 4" xfId="51707" xr:uid="{00000000-0005-0000-0000-0000F6C90000}"/>
    <cellStyle name="Normal 5 6 2 8 4 2" xfId="51708" xr:uid="{00000000-0005-0000-0000-0000F7C90000}"/>
    <cellStyle name="Normal 5 6 2 8 4 3" xfId="51709" xr:uid="{00000000-0005-0000-0000-0000F8C90000}"/>
    <cellStyle name="Normal 5 6 2 8 4 4" xfId="51710" xr:uid="{00000000-0005-0000-0000-0000F9C90000}"/>
    <cellStyle name="Normal 5 6 2 8 4 5" xfId="51711" xr:uid="{00000000-0005-0000-0000-0000FAC90000}"/>
    <cellStyle name="Normal 5 6 2 8 4 6" xfId="51712" xr:uid="{00000000-0005-0000-0000-0000FBC90000}"/>
    <cellStyle name="Normal 5 6 2 8 4 7" xfId="51713" xr:uid="{00000000-0005-0000-0000-0000FCC90000}"/>
    <cellStyle name="Normal 5 6 2 8 4 8" xfId="51714" xr:uid="{00000000-0005-0000-0000-0000FDC90000}"/>
    <cellStyle name="Normal 5 6 2 8 5" xfId="51715" xr:uid="{00000000-0005-0000-0000-0000FEC90000}"/>
    <cellStyle name="Normal 5 6 2 8 5 2" xfId="51716" xr:uid="{00000000-0005-0000-0000-0000FFC90000}"/>
    <cellStyle name="Normal 5 6 2 8 5 3" xfId="51717" xr:uid="{00000000-0005-0000-0000-000000CA0000}"/>
    <cellStyle name="Normal 5 6 2 8 5 4" xfId="51718" xr:uid="{00000000-0005-0000-0000-000001CA0000}"/>
    <cellStyle name="Normal 5 6 2 8 5 5" xfId="51719" xr:uid="{00000000-0005-0000-0000-000002CA0000}"/>
    <cellStyle name="Normal 5 6 2 8 5 6" xfId="51720" xr:uid="{00000000-0005-0000-0000-000003CA0000}"/>
    <cellStyle name="Normal 5 6 2 8 5 7" xfId="51721" xr:uid="{00000000-0005-0000-0000-000004CA0000}"/>
    <cellStyle name="Normal 5 6 2 8 5 8" xfId="51722" xr:uid="{00000000-0005-0000-0000-000005CA0000}"/>
    <cellStyle name="Normal 5 6 2 8 6" xfId="51723" xr:uid="{00000000-0005-0000-0000-000006CA0000}"/>
    <cellStyle name="Normal 5 6 2 8 7" xfId="51724" xr:uid="{00000000-0005-0000-0000-000007CA0000}"/>
    <cellStyle name="Normal 5 6 2 8 8" xfId="51725" xr:uid="{00000000-0005-0000-0000-000008CA0000}"/>
    <cellStyle name="Normal 5 6 2 8 9" xfId="51726" xr:uid="{00000000-0005-0000-0000-000009CA0000}"/>
    <cellStyle name="Normal 5 6 2 9" xfId="51727" xr:uid="{00000000-0005-0000-0000-00000ACA0000}"/>
    <cellStyle name="Normal 5 6 2 9 10" xfId="51728" xr:uid="{00000000-0005-0000-0000-00000BCA0000}"/>
    <cellStyle name="Normal 5 6 2 9 11" xfId="51729" xr:uid="{00000000-0005-0000-0000-00000CCA0000}"/>
    <cellStyle name="Normal 5 6 2 9 12" xfId="51730" xr:uid="{00000000-0005-0000-0000-00000DCA0000}"/>
    <cellStyle name="Normal 5 6 2 9 2" xfId="51731" xr:uid="{00000000-0005-0000-0000-00000ECA0000}"/>
    <cellStyle name="Normal 5 6 2 9 2 2" xfId="51732" xr:uid="{00000000-0005-0000-0000-00000FCA0000}"/>
    <cellStyle name="Normal 5 6 2 9 2 3" xfId="51733" xr:uid="{00000000-0005-0000-0000-000010CA0000}"/>
    <cellStyle name="Normal 5 6 2 9 2 4" xfId="51734" xr:uid="{00000000-0005-0000-0000-000011CA0000}"/>
    <cellStyle name="Normal 5 6 2 9 2 5" xfId="51735" xr:uid="{00000000-0005-0000-0000-000012CA0000}"/>
    <cellStyle name="Normal 5 6 2 9 2 6" xfId="51736" xr:uid="{00000000-0005-0000-0000-000013CA0000}"/>
    <cellStyle name="Normal 5 6 2 9 2 7" xfId="51737" xr:uid="{00000000-0005-0000-0000-000014CA0000}"/>
    <cellStyle name="Normal 5 6 2 9 2 8" xfId="51738" xr:uid="{00000000-0005-0000-0000-000015CA0000}"/>
    <cellStyle name="Normal 5 6 2 9 3" xfId="51739" xr:uid="{00000000-0005-0000-0000-000016CA0000}"/>
    <cellStyle name="Normal 5 6 2 9 3 2" xfId="51740" xr:uid="{00000000-0005-0000-0000-000017CA0000}"/>
    <cellStyle name="Normal 5 6 2 9 3 3" xfId="51741" xr:uid="{00000000-0005-0000-0000-000018CA0000}"/>
    <cellStyle name="Normal 5 6 2 9 3 4" xfId="51742" xr:uid="{00000000-0005-0000-0000-000019CA0000}"/>
    <cellStyle name="Normal 5 6 2 9 3 5" xfId="51743" xr:uid="{00000000-0005-0000-0000-00001ACA0000}"/>
    <cellStyle name="Normal 5 6 2 9 3 6" xfId="51744" xr:uid="{00000000-0005-0000-0000-00001BCA0000}"/>
    <cellStyle name="Normal 5 6 2 9 3 7" xfId="51745" xr:uid="{00000000-0005-0000-0000-00001CCA0000}"/>
    <cellStyle name="Normal 5 6 2 9 3 8" xfId="51746" xr:uid="{00000000-0005-0000-0000-00001DCA0000}"/>
    <cellStyle name="Normal 5 6 2 9 4" xfId="51747" xr:uid="{00000000-0005-0000-0000-00001ECA0000}"/>
    <cellStyle name="Normal 5 6 2 9 4 2" xfId="51748" xr:uid="{00000000-0005-0000-0000-00001FCA0000}"/>
    <cellStyle name="Normal 5 6 2 9 4 3" xfId="51749" xr:uid="{00000000-0005-0000-0000-000020CA0000}"/>
    <cellStyle name="Normal 5 6 2 9 4 4" xfId="51750" xr:uid="{00000000-0005-0000-0000-000021CA0000}"/>
    <cellStyle name="Normal 5 6 2 9 4 5" xfId="51751" xr:uid="{00000000-0005-0000-0000-000022CA0000}"/>
    <cellStyle name="Normal 5 6 2 9 4 6" xfId="51752" xr:uid="{00000000-0005-0000-0000-000023CA0000}"/>
    <cellStyle name="Normal 5 6 2 9 4 7" xfId="51753" xr:uid="{00000000-0005-0000-0000-000024CA0000}"/>
    <cellStyle name="Normal 5 6 2 9 4 8" xfId="51754" xr:uid="{00000000-0005-0000-0000-000025CA0000}"/>
    <cellStyle name="Normal 5 6 2 9 5" xfId="51755" xr:uid="{00000000-0005-0000-0000-000026CA0000}"/>
    <cellStyle name="Normal 5 6 2 9 5 2" xfId="51756" xr:uid="{00000000-0005-0000-0000-000027CA0000}"/>
    <cellStyle name="Normal 5 6 2 9 5 3" xfId="51757" xr:uid="{00000000-0005-0000-0000-000028CA0000}"/>
    <cellStyle name="Normal 5 6 2 9 5 4" xfId="51758" xr:uid="{00000000-0005-0000-0000-000029CA0000}"/>
    <cellStyle name="Normal 5 6 2 9 5 5" xfId="51759" xr:uid="{00000000-0005-0000-0000-00002ACA0000}"/>
    <cellStyle name="Normal 5 6 2 9 5 6" xfId="51760" xr:uid="{00000000-0005-0000-0000-00002BCA0000}"/>
    <cellStyle name="Normal 5 6 2 9 5 7" xfId="51761" xr:uid="{00000000-0005-0000-0000-00002CCA0000}"/>
    <cellStyle name="Normal 5 6 2 9 5 8" xfId="51762" xr:uid="{00000000-0005-0000-0000-00002DCA0000}"/>
    <cellStyle name="Normal 5 6 2 9 6" xfId="51763" xr:uid="{00000000-0005-0000-0000-00002ECA0000}"/>
    <cellStyle name="Normal 5 6 2 9 7" xfId="51764" xr:uid="{00000000-0005-0000-0000-00002FCA0000}"/>
    <cellStyle name="Normal 5 6 2 9 8" xfId="51765" xr:uid="{00000000-0005-0000-0000-000030CA0000}"/>
    <cellStyle name="Normal 5 6 2 9 9" xfId="51766" xr:uid="{00000000-0005-0000-0000-000031CA0000}"/>
    <cellStyle name="Normal 5 6 20" xfId="51767" xr:uid="{00000000-0005-0000-0000-000032CA0000}"/>
    <cellStyle name="Normal 5 6 20 2" xfId="51768" xr:uid="{00000000-0005-0000-0000-000033CA0000}"/>
    <cellStyle name="Normal 5 6 20 3" xfId="51769" xr:uid="{00000000-0005-0000-0000-000034CA0000}"/>
    <cellStyle name="Normal 5 6 20 4" xfId="51770" xr:uid="{00000000-0005-0000-0000-000035CA0000}"/>
    <cellStyle name="Normal 5 6 20 5" xfId="51771" xr:uid="{00000000-0005-0000-0000-000036CA0000}"/>
    <cellStyle name="Normal 5 6 20 6" xfId="51772" xr:uid="{00000000-0005-0000-0000-000037CA0000}"/>
    <cellStyle name="Normal 5 6 20 7" xfId="51773" xr:uid="{00000000-0005-0000-0000-000038CA0000}"/>
    <cellStyle name="Normal 5 6 20 8" xfId="51774" xr:uid="{00000000-0005-0000-0000-000039CA0000}"/>
    <cellStyle name="Normal 5 6 21" xfId="51775" xr:uid="{00000000-0005-0000-0000-00003ACA0000}"/>
    <cellStyle name="Normal 5 6 22" xfId="51776" xr:uid="{00000000-0005-0000-0000-00003BCA0000}"/>
    <cellStyle name="Normal 5 6 23" xfId="51777" xr:uid="{00000000-0005-0000-0000-00003CCA0000}"/>
    <cellStyle name="Normal 5 6 24" xfId="51778" xr:uid="{00000000-0005-0000-0000-00003DCA0000}"/>
    <cellStyle name="Normal 5 6 25" xfId="51779" xr:uid="{00000000-0005-0000-0000-00003ECA0000}"/>
    <cellStyle name="Normal 5 6 26" xfId="51780" xr:uid="{00000000-0005-0000-0000-00003FCA0000}"/>
    <cellStyle name="Normal 5 6 27" xfId="51781" xr:uid="{00000000-0005-0000-0000-000040CA0000}"/>
    <cellStyle name="Normal 5 6 28" xfId="51782" xr:uid="{00000000-0005-0000-0000-000041CA0000}"/>
    <cellStyle name="Normal 5 6 3" xfId="51783" xr:uid="{00000000-0005-0000-0000-000042CA0000}"/>
    <cellStyle name="Normal 5 6 3 10" xfId="51784" xr:uid="{00000000-0005-0000-0000-000043CA0000}"/>
    <cellStyle name="Normal 5 6 3 10 10" xfId="51785" xr:uid="{00000000-0005-0000-0000-000044CA0000}"/>
    <cellStyle name="Normal 5 6 3 10 11" xfId="51786" xr:uid="{00000000-0005-0000-0000-000045CA0000}"/>
    <cellStyle name="Normal 5 6 3 10 12" xfId="51787" xr:uid="{00000000-0005-0000-0000-000046CA0000}"/>
    <cellStyle name="Normal 5 6 3 10 2" xfId="51788" xr:uid="{00000000-0005-0000-0000-000047CA0000}"/>
    <cellStyle name="Normal 5 6 3 10 2 2" xfId="51789" xr:uid="{00000000-0005-0000-0000-000048CA0000}"/>
    <cellStyle name="Normal 5 6 3 10 2 3" xfId="51790" xr:uid="{00000000-0005-0000-0000-000049CA0000}"/>
    <cellStyle name="Normal 5 6 3 10 2 4" xfId="51791" xr:uid="{00000000-0005-0000-0000-00004ACA0000}"/>
    <cellStyle name="Normal 5 6 3 10 2 5" xfId="51792" xr:uid="{00000000-0005-0000-0000-00004BCA0000}"/>
    <cellStyle name="Normal 5 6 3 10 2 6" xfId="51793" xr:uid="{00000000-0005-0000-0000-00004CCA0000}"/>
    <cellStyle name="Normal 5 6 3 10 2 7" xfId="51794" xr:uid="{00000000-0005-0000-0000-00004DCA0000}"/>
    <cellStyle name="Normal 5 6 3 10 2 8" xfId="51795" xr:uid="{00000000-0005-0000-0000-00004ECA0000}"/>
    <cellStyle name="Normal 5 6 3 10 3" xfId="51796" xr:uid="{00000000-0005-0000-0000-00004FCA0000}"/>
    <cellStyle name="Normal 5 6 3 10 3 2" xfId="51797" xr:uid="{00000000-0005-0000-0000-000050CA0000}"/>
    <cellStyle name="Normal 5 6 3 10 3 3" xfId="51798" xr:uid="{00000000-0005-0000-0000-000051CA0000}"/>
    <cellStyle name="Normal 5 6 3 10 3 4" xfId="51799" xr:uid="{00000000-0005-0000-0000-000052CA0000}"/>
    <cellStyle name="Normal 5 6 3 10 3 5" xfId="51800" xr:uid="{00000000-0005-0000-0000-000053CA0000}"/>
    <cellStyle name="Normal 5 6 3 10 3 6" xfId="51801" xr:uid="{00000000-0005-0000-0000-000054CA0000}"/>
    <cellStyle name="Normal 5 6 3 10 3 7" xfId="51802" xr:uid="{00000000-0005-0000-0000-000055CA0000}"/>
    <cellStyle name="Normal 5 6 3 10 3 8" xfId="51803" xr:uid="{00000000-0005-0000-0000-000056CA0000}"/>
    <cellStyle name="Normal 5 6 3 10 4" xfId="51804" xr:uid="{00000000-0005-0000-0000-000057CA0000}"/>
    <cellStyle name="Normal 5 6 3 10 4 2" xfId="51805" xr:uid="{00000000-0005-0000-0000-000058CA0000}"/>
    <cellStyle name="Normal 5 6 3 10 4 3" xfId="51806" xr:uid="{00000000-0005-0000-0000-000059CA0000}"/>
    <cellStyle name="Normal 5 6 3 10 4 4" xfId="51807" xr:uid="{00000000-0005-0000-0000-00005ACA0000}"/>
    <cellStyle name="Normal 5 6 3 10 4 5" xfId="51808" xr:uid="{00000000-0005-0000-0000-00005BCA0000}"/>
    <cellStyle name="Normal 5 6 3 10 4 6" xfId="51809" xr:uid="{00000000-0005-0000-0000-00005CCA0000}"/>
    <cellStyle name="Normal 5 6 3 10 4 7" xfId="51810" xr:uid="{00000000-0005-0000-0000-00005DCA0000}"/>
    <cellStyle name="Normal 5 6 3 10 4 8" xfId="51811" xr:uid="{00000000-0005-0000-0000-00005ECA0000}"/>
    <cellStyle name="Normal 5 6 3 10 5" xfId="51812" xr:uid="{00000000-0005-0000-0000-00005FCA0000}"/>
    <cellStyle name="Normal 5 6 3 10 5 2" xfId="51813" xr:uid="{00000000-0005-0000-0000-000060CA0000}"/>
    <cellStyle name="Normal 5 6 3 10 5 3" xfId="51814" xr:uid="{00000000-0005-0000-0000-000061CA0000}"/>
    <cellStyle name="Normal 5 6 3 10 5 4" xfId="51815" xr:uid="{00000000-0005-0000-0000-000062CA0000}"/>
    <cellStyle name="Normal 5 6 3 10 5 5" xfId="51816" xr:uid="{00000000-0005-0000-0000-000063CA0000}"/>
    <cellStyle name="Normal 5 6 3 10 5 6" xfId="51817" xr:uid="{00000000-0005-0000-0000-000064CA0000}"/>
    <cellStyle name="Normal 5 6 3 10 5 7" xfId="51818" xr:uid="{00000000-0005-0000-0000-000065CA0000}"/>
    <cellStyle name="Normal 5 6 3 10 5 8" xfId="51819" xr:uid="{00000000-0005-0000-0000-000066CA0000}"/>
    <cellStyle name="Normal 5 6 3 10 6" xfId="51820" xr:uid="{00000000-0005-0000-0000-000067CA0000}"/>
    <cellStyle name="Normal 5 6 3 10 7" xfId="51821" xr:uid="{00000000-0005-0000-0000-000068CA0000}"/>
    <cellStyle name="Normal 5 6 3 10 8" xfId="51822" xr:uid="{00000000-0005-0000-0000-000069CA0000}"/>
    <cellStyle name="Normal 5 6 3 10 9" xfId="51823" xr:uid="{00000000-0005-0000-0000-00006ACA0000}"/>
    <cellStyle name="Normal 5 6 3 11" xfId="51824" xr:uid="{00000000-0005-0000-0000-00006BCA0000}"/>
    <cellStyle name="Normal 5 6 3 11 10" xfId="51825" xr:uid="{00000000-0005-0000-0000-00006CCA0000}"/>
    <cellStyle name="Normal 5 6 3 11 11" xfId="51826" xr:uid="{00000000-0005-0000-0000-00006DCA0000}"/>
    <cellStyle name="Normal 5 6 3 11 12" xfId="51827" xr:uid="{00000000-0005-0000-0000-00006ECA0000}"/>
    <cellStyle name="Normal 5 6 3 11 2" xfId="51828" xr:uid="{00000000-0005-0000-0000-00006FCA0000}"/>
    <cellStyle name="Normal 5 6 3 11 2 2" xfId="51829" xr:uid="{00000000-0005-0000-0000-000070CA0000}"/>
    <cellStyle name="Normal 5 6 3 11 2 3" xfId="51830" xr:uid="{00000000-0005-0000-0000-000071CA0000}"/>
    <cellStyle name="Normal 5 6 3 11 2 4" xfId="51831" xr:uid="{00000000-0005-0000-0000-000072CA0000}"/>
    <cellStyle name="Normal 5 6 3 11 2 5" xfId="51832" xr:uid="{00000000-0005-0000-0000-000073CA0000}"/>
    <cellStyle name="Normal 5 6 3 11 2 6" xfId="51833" xr:uid="{00000000-0005-0000-0000-000074CA0000}"/>
    <cellStyle name="Normal 5 6 3 11 2 7" xfId="51834" xr:uid="{00000000-0005-0000-0000-000075CA0000}"/>
    <cellStyle name="Normal 5 6 3 11 2 8" xfId="51835" xr:uid="{00000000-0005-0000-0000-000076CA0000}"/>
    <cellStyle name="Normal 5 6 3 11 3" xfId="51836" xr:uid="{00000000-0005-0000-0000-000077CA0000}"/>
    <cellStyle name="Normal 5 6 3 11 3 2" xfId="51837" xr:uid="{00000000-0005-0000-0000-000078CA0000}"/>
    <cellStyle name="Normal 5 6 3 11 3 3" xfId="51838" xr:uid="{00000000-0005-0000-0000-000079CA0000}"/>
    <cellStyle name="Normal 5 6 3 11 3 4" xfId="51839" xr:uid="{00000000-0005-0000-0000-00007ACA0000}"/>
    <cellStyle name="Normal 5 6 3 11 3 5" xfId="51840" xr:uid="{00000000-0005-0000-0000-00007BCA0000}"/>
    <cellStyle name="Normal 5 6 3 11 3 6" xfId="51841" xr:uid="{00000000-0005-0000-0000-00007CCA0000}"/>
    <cellStyle name="Normal 5 6 3 11 3 7" xfId="51842" xr:uid="{00000000-0005-0000-0000-00007DCA0000}"/>
    <cellStyle name="Normal 5 6 3 11 3 8" xfId="51843" xr:uid="{00000000-0005-0000-0000-00007ECA0000}"/>
    <cellStyle name="Normal 5 6 3 11 4" xfId="51844" xr:uid="{00000000-0005-0000-0000-00007FCA0000}"/>
    <cellStyle name="Normal 5 6 3 11 4 2" xfId="51845" xr:uid="{00000000-0005-0000-0000-000080CA0000}"/>
    <cellStyle name="Normal 5 6 3 11 4 3" xfId="51846" xr:uid="{00000000-0005-0000-0000-000081CA0000}"/>
    <cellStyle name="Normal 5 6 3 11 4 4" xfId="51847" xr:uid="{00000000-0005-0000-0000-000082CA0000}"/>
    <cellStyle name="Normal 5 6 3 11 4 5" xfId="51848" xr:uid="{00000000-0005-0000-0000-000083CA0000}"/>
    <cellStyle name="Normal 5 6 3 11 4 6" xfId="51849" xr:uid="{00000000-0005-0000-0000-000084CA0000}"/>
    <cellStyle name="Normal 5 6 3 11 4 7" xfId="51850" xr:uid="{00000000-0005-0000-0000-000085CA0000}"/>
    <cellStyle name="Normal 5 6 3 11 4 8" xfId="51851" xr:uid="{00000000-0005-0000-0000-000086CA0000}"/>
    <cellStyle name="Normal 5 6 3 11 5" xfId="51852" xr:uid="{00000000-0005-0000-0000-000087CA0000}"/>
    <cellStyle name="Normal 5 6 3 11 5 2" xfId="51853" xr:uid="{00000000-0005-0000-0000-000088CA0000}"/>
    <cellStyle name="Normal 5 6 3 11 5 3" xfId="51854" xr:uid="{00000000-0005-0000-0000-000089CA0000}"/>
    <cellStyle name="Normal 5 6 3 11 5 4" xfId="51855" xr:uid="{00000000-0005-0000-0000-00008ACA0000}"/>
    <cellStyle name="Normal 5 6 3 11 5 5" xfId="51856" xr:uid="{00000000-0005-0000-0000-00008BCA0000}"/>
    <cellStyle name="Normal 5 6 3 11 5 6" xfId="51857" xr:uid="{00000000-0005-0000-0000-00008CCA0000}"/>
    <cellStyle name="Normal 5 6 3 11 5 7" xfId="51858" xr:uid="{00000000-0005-0000-0000-00008DCA0000}"/>
    <cellStyle name="Normal 5 6 3 11 5 8" xfId="51859" xr:uid="{00000000-0005-0000-0000-00008ECA0000}"/>
    <cellStyle name="Normal 5 6 3 11 6" xfId="51860" xr:uid="{00000000-0005-0000-0000-00008FCA0000}"/>
    <cellStyle name="Normal 5 6 3 11 7" xfId="51861" xr:uid="{00000000-0005-0000-0000-000090CA0000}"/>
    <cellStyle name="Normal 5 6 3 11 8" xfId="51862" xr:uid="{00000000-0005-0000-0000-000091CA0000}"/>
    <cellStyle name="Normal 5 6 3 11 9" xfId="51863" xr:uid="{00000000-0005-0000-0000-000092CA0000}"/>
    <cellStyle name="Normal 5 6 3 12" xfId="51864" xr:uid="{00000000-0005-0000-0000-000093CA0000}"/>
    <cellStyle name="Normal 5 6 3 12 10" xfId="51865" xr:uid="{00000000-0005-0000-0000-000094CA0000}"/>
    <cellStyle name="Normal 5 6 3 12 11" xfId="51866" xr:uid="{00000000-0005-0000-0000-000095CA0000}"/>
    <cellStyle name="Normal 5 6 3 12 12" xfId="51867" xr:uid="{00000000-0005-0000-0000-000096CA0000}"/>
    <cellStyle name="Normal 5 6 3 12 2" xfId="51868" xr:uid="{00000000-0005-0000-0000-000097CA0000}"/>
    <cellStyle name="Normal 5 6 3 12 2 2" xfId="51869" xr:uid="{00000000-0005-0000-0000-000098CA0000}"/>
    <cellStyle name="Normal 5 6 3 12 2 3" xfId="51870" xr:uid="{00000000-0005-0000-0000-000099CA0000}"/>
    <cellStyle name="Normal 5 6 3 12 2 4" xfId="51871" xr:uid="{00000000-0005-0000-0000-00009ACA0000}"/>
    <cellStyle name="Normal 5 6 3 12 2 5" xfId="51872" xr:uid="{00000000-0005-0000-0000-00009BCA0000}"/>
    <cellStyle name="Normal 5 6 3 12 2 6" xfId="51873" xr:uid="{00000000-0005-0000-0000-00009CCA0000}"/>
    <cellStyle name="Normal 5 6 3 12 2 7" xfId="51874" xr:uid="{00000000-0005-0000-0000-00009DCA0000}"/>
    <cellStyle name="Normal 5 6 3 12 2 8" xfId="51875" xr:uid="{00000000-0005-0000-0000-00009ECA0000}"/>
    <cellStyle name="Normal 5 6 3 12 3" xfId="51876" xr:uid="{00000000-0005-0000-0000-00009FCA0000}"/>
    <cellStyle name="Normal 5 6 3 12 3 2" xfId="51877" xr:uid="{00000000-0005-0000-0000-0000A0CA0000}"/>
    <cellStyle name="Normal 5 6 3 12 3 3" xfId="51878" xr:uid="{00000000-0005-0000-0000-0000A1CA0000}"/>
    <cellStyle name="Normal 5 6 3 12 3 4" xfId="51879" xr:uid="{00000000-0005-0000-0000-0000A2CA0000}"/>
    <cellStyle name="Normal 5 6 3 12 3 5" xfId="51880" xr:uid="{00000000-0005-0000-0000-0000A3CA0000}"/>
    <cellStyle name="Normal 5 6 3 12 3 6" xfId="51881" xr:uid="{00000000-0005-0000-0000-0000A4CA0000}"/>
    <cellStyle name="Normal 5 6 3 12 3 7" xfId="51882" xr:uid="{00000000-0005-0000-0000-0000A5CA0000}"/>
    <cellStyle name="Normal 5 6 3 12 3 8" xfId="51883" xr:uid="{00000000-0005-0000-0000-0000A6CA0000}"/>
    <cellStyle name="Normal 5 6 3 12 4" xfId="51884" xr:uid="{00000000-0005-0000-0000-0000A7CA0000}"/>
    <cellStyle name="Normal 5 6 3 12 4 2" xfId="51885" xr:uid="{00000000-0005-0000-0000-0000A8CA0000}"/>
    <cellStyle name="Normal 5 6 3 12 4 3" xfId="51886" xr:uid="{00000000-0005-0000-0000-0000A9CA0000}"/>
    <cellStyle name="Normal 5 6 3 12 4 4" xfId="51887" xr:uid="{00000000-0005-0000-0000-0000AACA0000}"/>
    <cellStyle name="Normal 5 6 3 12 4 5" xfId="51888" xr:uid="{00000000-0005-0000-0000-0000ABCA0000}"/>
    <cellStyle name="Normal 5 6 3 12 4 6" xfId="51889" xr:uid="{00000000-0005-0000-0000-0000ACCA0000}"/>
    <cellStyle name="Normal 5 6 3 12 4 7" xfId="51890" xr:uid="{00000000-0005-0000-0000-0000ADCA0000}"/>
    <cellStyle name="Normal 5 6 3 12 4 8" xfId="51891" xr:uid="{00000000-0005-0000-0000-0000AECA0000}"/>
    <cellStyle name="Normal 5 6 3 12 5" xfId="51892" xr:uid="{00000000-0005-0000-0000-0000AFCA0000}"/>
    <cellStyle name="Normal 5 6 3 12 5 2" xfId="51893" xr:uid="{00000000-0005-0000-0000-0000B0CA0000}"/>
    <cellStyle name="Normal 5 6 3 12 5 3" xfId="51894" xr:uid="{00000000-0005-0000-0000-0000B1CA0000}"/>
    <cellStyle name="Normal 5 6 3 12 5 4" xfId="51895" xr:uid="{00000000-0005-0000-0000-0000B2CA0000}"/>
    <cellStyle name="Normal 5 6 3 12 5 5" xfId="51896" xr:uid="{00000000-0005-0000-0000-0000B3CA0000}"/>
    <cellStyle name="Normal 5 6 3 12 5 6" xfId="51897" xr:uid="{00000000-0005-0000-0000-0000B4CA0000}"/>
    <cellStyle name="Normal 5 6 3 12 5 7" xfId="51898" xr:uid="{00000000-0005-0000-0000-0000B5CA0000}"/>
    <cellStyle name="Normal 5 6 3 12 5 8" xfId="51899" xr:uid="{00000000-0005-0000-0000-0000B6CA0000}"/>
    <cellStyle name="Normal 5 6 3 12 6" xfId="51900" xr:uid="{00000000-0005-0000-0000-0000B7CA0000}"/>
    <cellStyle name="Normal 5 6 3 12 7" xfId="51901" xr:uid="{00000000-0005-0000-0000-0000B8CA0000}"/>
    <cellStyle name="Normal 5 6 3 12 8" xfId="51902" xr:uid="{00000000-0005-0000-0000-0000B9CA0000}"/>
    <cellStyle name="Normal 5 6 3 12 9" xfId="51903" xr:uid="{00000000-0005-0000-0000-0000BACA0000}"/>
    <cellStyle name="Normal 5 6 3 13" xfId="51904" xr:uid="{00000000-0005-0000-0000-0000BBCA0000}"/>
    <cellStyle name="Normal 5 6 3 13 10" xfId="51905" xr:uid="{00000000-0005-0000-0000-0000BCCA0000}"/>
    <cellStyle name="Normal 5 6 3 13 11" xfId="51906" xr:uid="{00000000-0005-0000-0000-0000BDCA0000}"/>
    <cellStyle name="Normal 5 6 3 13 12" xfId="51907" xr:uid="{00000000-0005-0000-0000-0000BECA0000}"/>
    <cellStyle name="Normal 5 6 3 13 2" xfId="51908" xr:uid="{00000000-0005-0000-0000-0000BFCA0000}"/>
    <cellStyle name="Normal 5 6 3 13 2 2" xfId="51909" xr:uid="{00000000-0005-0000-0000-0000C0CA0000}"/>
    <cellStyle name="Normal 5 6 3 13 2 3" xfId="51910" xr:uid="{00000000-0005-0000-0000-0000C1CA0000}"/>
    <cellStyle name="Normal 5 6 3 13 2 4" xfId="51911" xr:uid="{00000000-0005-0000-0000-0000C2CA0000}"/>
    <cellStyle name="Normal 5 6 3 13 2 5" xfId="51912" xr:uid="{00000000-0005-0000-0000-0000C3CA0000}"/>
    <cellStyle name="Normal 5 6 3 13 2 6" xfId="51913" xr:uid="{00000000-0005-0000-0000-0000C4CA0000}"/>
    <cellStyle name="Normal 5 6 3 13 2 7" xfId="51914" xr:uid="{00000000-0005-0000-0000-0000C5CA0000}"/>
    <cellStyle name="Normal 5 6 3 13 2 8" xfId="51915" xr:uid="{00000000-0005-0000-0000-0000C6CA0000}"/>
    <cellStyle name="Normal 5 6 3 13 3" xfId="51916" xr:uid="{00000000-0005-0000-0000-0000C7CA0000}"/>
    <cellStyle name="Normal 5 6 3 13 3 2" xfId="51917" xr:uid="{00000000-0005-0000-0000-0000C8CA0000}"/>
    <cellStyle name="Normal 5 6 3 13 3 3" xfId="51918" xr:uid="{00000000-0005-0000-0000-0000C9CA0000}"/>
    <cellStyle name="Normal 5 6 3 13 3 4" xfId="51919" xr:uid="{00000000-0005-0000-0000-0000CACA0000}"/>
    <cellStyle name="Normal 5 6 3 13 3 5" xfId="51920" xr:uid="{00000000-0005-0000-0000-0000CBCA0000}"/>
    <cellStyle name="Normal 5 6 3 13 3 6" xfId="51921" xr:uid="{00000000-0005-0000-0000-0000CCCA0000}"/>
    <cellStyle name="Normal 5 6 3 13 3 7" xfId="51922" xr:uid="{00000000-0005-0000-0000-0000CDCA0000}"/>
    <cellStyle name="Normal 5 6 3 13 3 8" xfId="51923" xr:uid="{00000000-0005-0000-0000-0000CECA0000}"/>
    <cellStyle name="Normal 5 6 3 13 4" xfId="51924" xr:uid="{00000000-0005-0000-0000-0000CFCA0000}"/>
    <cellStyle name="Normal 5 6 3 13 4 2" xfId="51925" xr:uid="{00000000-0005-0000-0000-0000D0CA0000}"/>
    <cellStyle name="Normal 5 6 3 13 4 3" xfId="51926" xr:uid="{00000000-0005-0000-0000-0000D1CA0000}"/>
    <cellStyle name="Normal 5 6 3 13 4 4" xfId="51927" xr:uid="{00000000-0005-0000-0000-0000D2CA0000}"/>
    <cellStyle name="Normal 5 6 3 13 4 5" xfId="51928" xr:uid="{00000000-0005-0000-0000-0000D3CA0000}"/>
    <cellStyle name="Normal 5 6 3 13 4 6" xfId="51929" xr:uid="{00000000-0005-0000-0000-0000D4CA0000}"/>
    <cellStyle name="Normal 5 6 3 13 4 7" xfId="51930" xr:uid="{00000000-0005-0000-0000-0000D5CA0000}"/>
    <cellStyle name="Normal 5 6 3 13 4 8" xfId="51931" xr:uid="{00000000-0005-0000-0000-0000D6CA0000}"/>
    <cellStyle name="Normal 5 6 3 13 5" xfId="51932" xr:uid="{00000000-0005-0000-0000-0000D7CA0000}"/>
    <cellStyle name="Normal 5 6 3 13 5 2" xfId="51933" xr:uid="{00000000-0005-0000-0000-0000D8CA0000}"/>
    <cellStyle name="Normal 5 6 3 13 5 3" xfId="51934" xr:uid="{00000000-0005-0000-0000-0000D9CA0000}"/>
    <cellStyle name="Normal 5 6 3 13 5 4" xfId="51935" xr:uid="{00000000-0005-0000-0000-0000DACA0000}"/>
    <cellStyle name="Normal 5 6 3 13 5 5" xfId="51936" xr:uid="{00000000-0005-0000-0000-0000DBCA0000}"/>
    <cellStyle name="Normal 5 6 3 13 5 6" xfId="51937" xr:uid="{00000000-0005-0000-0000-0000DCCA0000}"/>
    <cellStyle name="Normal 5 6 3 13 5 7" xfId="51938" xr:uid="{00000000-0005-0000-0000-0000DDCA0000}"/>
    <cellStyle name="Normal 5 6 3 13 5 8" xfId="51939" xr:uid="{00000000-0005-0000-0000-0000DECA0000}"/>
    <cellStyle name="Normal 5 6 3 13 6" xfId="51940" xr:uid="{00000000-0005-0000-0000-0000DFCA0000}"/>
    <cellStyle name="Normal 5 6 3 13 7" xfId="51941" xr:uid="{00000000-0005-0000-0000-0000E0CA0000}"/>
    <cellStyle name="Normal 5 6 3 13 8" xfId="51942" xr:uid="{00000000-0005-0000-0000-0000E1CA0000}"/>
    <cellStyle name="Normal 5 6 3 13 9" xfId="51943" xr:uid="{00000000-0005-0000-0000-0000E2CA0000}"/>
    <cellStyle name="Normal 5 6 3 14" xfId="51944" xr:uid="{00000000-0005-0000-0000-0000E3CA0000}"/>
    <cellStyle name="Normal 5 6 3 14 2" xfId="51945" xr:uid="{00000000-0005-0000-0000-0000E4CA0000}"/>
    <cellStyle name="Normal 5 6 3 14 3" xfId="51946" xr:uid="{00000000-0005-0000-0000-0000E5CA0000}"/>
    <cellStyle name="Normal 5 6 3 14 4" xfId="51947" xr:uid="{00000000-0005-0000-0000-0000E6CA0000}"/>
    <cellStyle name="Normal 5 6 3 14 5" xfId="51948" xr:uid="{00000000-0005-0000-0000-0000E7CA0000}"/>
    <cellStyle name="Normal 5 6 3 14 6" xfId="51949" xr:uid="{00000000-0005-0000-0000-0000E8CA0000}"/>
    <cellStyle name="Normal 5 6 3 14 7" xfId="51950" xr:uid="{00000000-0005-0000-0000-0000E9CA0000}"/>
    <cellStyle name="Normal 5 6 3 14 8" xfId="51951" xr:uid="{00000000-0005-0000-0000-0000EACA0000}"/>
    <cellStyle name="Normal 5 6 3 15" xfId="51952" xr:uid="{00000000-0005-0000-0000-0000EBCA0000}"/>
    <cellStyle name="Normal 5 6 3 15 2" xfId="51953" xr:uid="{00000000-0005-0000-0000-0000ECCA0000}"/>
    <cellStyle name="Normal 5 6 3 15 3" xfId="51954" xr:uid="{00000000-0005-0000-0000-0000EDCA0000}"/>
    <cellStyle name="Normal 5 6 3 15 4" xfId="51955" xr:uid="{00000000-0005-0000-0000-0000EECA0000}"/>
    <cellStyle name="Normal 5 6 3 15 5" xfId="51956" xr:uid="{00000000-0005-0000-0000-0000EFCA0000}"/>
    <cellStyle name="Normal 5 6 3 15 6" xfId="51957" xr:uid="{00000000-0005-0000-0000-0000F0CA0000}"/>
    <cellStyle name="Normal 5 6 3 15 7" xfId="51958" xr:uid="{00000000-0005-0000-0000-0000F1CA0000}"/>
    <cellStyle name="Normal 5 6 3 15 8" xfId="51959" xr:uid="{00000000-0005-0000-0000-0000F2CA0000}"/>
    <cellStyle name="Normal 5 6 3 16" xfId="51960" xr:uid="{00000000-0005-0000-0000-0000F3CA0000}"/>
    <cellStyle name="Normal 5 6 3 16 2" xfId="51961" xr:uid="{00000000-0005-0000-0000-0000F4CA0000}"/>
    <cellStyle name="Normal 5 6 3 16 3" xfId="51962" xr:uid="{00000000-0005-0000-0000-0000F5CA0000}"/>
    <cellStyle name="Normal 5 6 3 16 4" xfId="51963" xr:uid="{00000000-0005-0000-0000-0000F6CA0000}"/>
    <cellStyle name="Normal 5 6 3 16 5" xfId="51964" xr:uid="{00000000-0005-0000-0000-0000F7CA0000}"/>
    <cellStyle name="Normal 5 6 3 16 6" xfId="51965" xr:uid="{00000000-0005-0000-0000-0000F8CA0000}"/>
    <cellStyle name="Normal 5 6 3 16 7" xfId="51966" xr:uid="{00000000-0005-0000-0000-0000F9CA0000}"/>
    <cellStyle name="Normal 5 6 3 16 8" xfId="51967" xr:uid="{00000000-0005-0000-0000-0000FACA0000}"/>
    <cellStyle name="Normal 5 6 3 17" xfId="51968" xr:uid="{00000000-0005-0000-0000-0000FBCA0000}"/>
    <cellStyle name="Normal 5 6 3 17 2" xfId="51969" xr:uid="{00000000-0005-0000-0000-0000FCCA0000}"/>
    <cellStyle name="Normal 5 6 3 17 3" xfId="51970" xr:uid="{00000000-0005-0000-0000-0000FDCA0000}"/>
    <cellStyle name="Normal 5 6 3 17 4" xfId="51971" xr:uid="{00000000-0005-0000-0000-0000FECA0000}"/>
    <cellStyle name="Normal 5 6 3 17 5" xfId="51972" xr:uid="{00000000-0005-0000-0000-0000FFCA0000}"/>
    <cellStyle name="Normal 5 6 3 17 6" xfId="51973" xr:uid="{00000000-0005-0000-0000-000000CB0000}"/>
    <cellStyle name="Normal 5 6 3 17 7" xfId="51974" xr:uid="{00000000-0005-0000-0000-000001CB0000}"/>
    <cellStyle name="Normal 5 6 3 17 8" xfId="51975" xr:uid="{00000000-0005-0000-0000-000002CB0000}"/>
    <cellStyle name="Normal 5 6 3 18" xfId="51976" xr:uid="{00000000-0005-0000-0000-000003CB0000}"/>
    <cellStyle name="Normal 5 6 3 19" xfId="51977" xr:uid="{00000000-0005-0000-0000-000004CB0000}"/>
    <cellStyle name="Normal 5 6 3 2" xfId="51978" xr:uid="{00000000-0005-0000-0000-000005CB0000}"/>
    <cellStyle name="Normal 5 6 3 2 10" xfId="51979" xr:uid="{00000000-0005-0000-0000-000006CB0000}"/>
    <cellStyle name="Normal 5 6 3 2 11" xfId="51980" xr:uid="{00000000-0005-0000-0000-000007CB0000}"/>
    <cellStyle name="Normal 5 6 3 2 12" xfId="51981" xr:uid="{00000000-0005-0000-0000-000008CB0000}"/>
    <cellStyle name="Normal 5 6 3 2 2" xfId="51982" xr:uid="{00000000-0005-0000-0000-000009CB0000}"/>
    <cellStyle name="Normal 5 6 3 2 2 2" xfId="51983" xr:uid="{00000000-0005-0000-0000-00000ACB0000}"/>
    <cellStyle name="Normal 5 6 3 2 2 3" xfId="51984" xr:uid="{00000000-0005-0000-0000-00000BCB0000}"/>
    <cellStyle name="Normal 5 6 3 2 2 4" xfId="51985" xr:uid="{00000000-0005-0000-0000-00000CCB0000}"/>
    <cellStyle name="Normal 5 6 3 2 2 5" xfId="51986" xr:uid="{00000000-0005-0000-0000-00000DCB0000}"/>
    <cellStyle name="Normal 5 6 3 2 2 6" xfId="51987" xr:uid="{00000000-0005-0000-0000-00000ECB0000}"/>
    <cellStyle name="Normal 5 6 3 2 2 7" xfId="51988" xr:uid="{00000000-0005-0000-0000-00000FCB0000}"/>
    <cellStyle name="Normal 5 6 3 2 2 8" xfId="51989" xr:uid="{00000000-0005-0000-0000-000010CB0000}"/>
    <cellStyle name="Normal 5 6 3 2 3" xfId="51990" xr:uid="{00000000-0005-0000-0000-000011CB0000}"/>
    <cellStyle name="Normal 5 6 3 2 3 2" xfId="51991" xr:uid="{00000000-0005-0000-0000-000012CB0000}"/>
    <cellStyle name="Normal 5 6 3 2 3 3" xfId="51992" xr:uid="{00000000-0005-0000-0000-000013CB0000}"/>
    <cellStyle name="Normal 5 6 3 2 3 4" xfId="51993" xr:uid="{00000000-0005-0000-0000-000014CB0000}"/>
    <cellStyle name="Normal 5 6 3 2 3 5" xfId="51994" xr:uid="{00000000-0005-0000-0000-000015CB0000}"/>
    <cellStyle name="Normal 5 6 3 2 3 6" xfId="51995" xr:uid="{00000000-0005-0000-0000-000016CB0000}"/>
    <cellStyle name="Normal 5 6 3 2 3 7" xfId="51996" xr:uid="{00000000-0005-0000-0000-000017CB0000}"/>
    <cellStyle name="Normal 5 6 3 2 3 8" xfId="51997" xr:uid="{00000000-0005-0000-0000-000018CB0000}"/>
    <cellStyle name="Normal 5 6 3 2 4" xfId="51998" xr:uid="{00000000-0005-0000-0000-000019CB0000}"/>
    <cellStyle name="Normal 5 6 3 2 4 2" xfId="51999" xr:uid="{00000000-0005-0000-0000-00001ACB0000}"/>
    <cellStyle name="Normal 5 6 3 2 4 3" xfId="52000" xr:uid="{00000000-0005-0000-0000-00001BCB0000}"/>
    <cellStyle name="Normal 5 6 3 2 4 4" xfId="52001" xr:uid="{00000000-0005-0000-0000-00001CCB0000}"/>
    <cellStyle name="Normal 5 6 3 2 4 5" xfId="52002" xr:uid="{00000000-0005-0000-0000-00001DCB0000}"/>
    <cellStyle name="Normal 5 6 3 2 4 6" xfId="52003" xr:uid="{00000000-0005-0000-0000-00001ECB0000}"/>
    <cellStyle name="Normal 5 6 3 2 4 7" xfId="52004" xr:uid="{00000000-0005-0000-0000-00001FCB0000}"/>
    <cellStyle name="Normal 5 6 3 2 4 8" xfId="52005" xr:uid="{00000000-0005-0000-0000-000020CB0000}"/>
    <cellStyle name="Normal 5 6 3 2 5" xfId="52006" xr:uid="{00000000-0005-0000-0000-000021CB0000}"/>
    <cellStyle name="Normal 5 6 3 2 5 2" xfId="52007" xr:uid="{00000000-0005-0000-0000-000022CB0000}"/>
    <cellStyle name="Normal 5 6 3 2 5 3" xfId="52008" xr:uid="{00000000-0005-0000-0000-000023CB0000}"/>
    <cellStyle name="Normal 5 6 3 2 5 4" xfId="52009" xr:uid="{00000000-0005-0000-0000-000024CB0000}"/>
    <cellStyle name="Normal 5 6 3 2 5 5" xfId="52010" xr:uid="{00000000-0005-0000-0000-000025CB0000}"/>
    <cellStyle name="Normal 5 6 3 2 5 6" xfId="52011" xr:uid="{00000000-0005-0000-0000-000026CB0000}"/>
    <cellStyle name="Normal 5 6 3 2 5 7" xfId="52012" xr:uid="{00000000-0005-0000-0000-000027CB0000}"/>
    <cellStyle name="Normal 5 6 3 2 5 8" xfId="52013" xr:uid="{00000000-0005-0000-0000-000028CB0000}"/>
    <cellStyle name="Normal 5 6 3 2 6" xfId="52014" xr:uid="{00000000-0005-0000-0000-000029CB0000}"/>
    <cellStyle name="Normal 5 6 3 2 7" xfId="52015" xr:uid="{00000000-0005-0000-0000-00002ACB0000}"/>
    <cellStyle name="Normal 5 6 3 2 8" xfId="52016" xr:uid="{00000000-0005-0000-0000-00002BCB0000}"/>
    <cellStyle name="Normal 5 6 3 2 9" xfId="52017" xr:uid="{00000000-0005-0000-0000-00002CCB0000}"/>
    <cellStyle name="Normal 5 6 3 20" xfId="52018" xr:uid="{00000000-0005-0000-0000-00002DCB0000}"/>
    <cellStyle name="Normal 5 6 3 21" xfId="52019" xr:uid="{00000000-0005-0000-0000-00002ECB0000}"/>
    <cellStyle name="Normal 5 6 3 22" xfId="52020" xr:uid="{00000000-0005-0000-0000-00002FCB0000}"/>
    <cellStyle name="Normal 5 6 3 23" xfId="52021" xr:uid="{00000000-0005-0000-0000-000030CB0000}"/>
    <cellStyle name="Normal 5 6 3 24" xfId="52022" xr:uid="{00000000-0005-0000-0000-000031CB0000}"/>
    <cellStyle name="Normal 5 6 3 3" xfId="52023" xr:uid="{00000000-0005-0000-0000-000032CB0000}"/>
    <cellStyle name="Normal 5 6 3 3 10" xfId="52024" xr:uid="{00000000-0005-0000-0000-000033CB0000}"/>
    <cellStyle name="Normal 5 6 3 3 11" xfId="52025" xr:uid="{00000000-0005-0000-0000-000034CB0000}"/>
    <cellStyle name="Normal 5 6 3 3 12" xfId="52026" xr:uid="{00000000-0005-0000-0000-000035CB0000}"/>
    <cellStyle name="Normal 5 6 3 3 2" xfId="52027" xr:uid="{00000000-0005-0000-0000-000036CB0000}"/>
    <cellStyle name="Normal 5 6 3 3 2 2" xfId="52028" xr:uid="{00000000-0005-0000-0000-000037CB0000}"/>
    <cellStyle name="Normal 5 6 3 3 2 3" xfId="52029" xr:uid="{00000000-0005-0000-0000-000038CB0000}"/>
    <cellStyle name="Normal 5 6 3 3 2 4" xfId="52030" xr:uid="{00000000-0005-0000-0000-000039CB0000}"/>
    <cellStyle name="Normal 5 6 3 3 2 5" xfId="52031" xr:uid="{00000000-0005-0000-0000-00003ACB0000}"/>
    <cellStyle name="Normal 5 6 3 3 2 6" xfId="52032" xr:uid="{00000000-0005-0000-0000-00003BCB0000}"/>
    <cellStyle name="Normal 5 6 3 3 2 7" xfId="52033" xr:uid="{00000000-0005-0000-0000-00003CCB0000}"/>
    <cellStyle name="Normal 5 6 3 3 2 8" xfId="52034" xr:uid="{00000000-0005-0000-0000-00003DCB0000}"/>
    <cellStyle name="Normal 5 6 3 3 3" xfId="52035" xr:uid="{00000000-0005-0000-0000-00003ECB0000}"/>
    <cellStyle name="Normal 5 6 3 3 3 2" xfId="52036" xr:uid="{00000000-0005-0000-0000-00003FCB0000}"/>
    <cellStyle name="Normal 5 6 3 3 3 3" xfId="52037" xr:uid="{00000000-0005-0000-0000-000040CB0000}"/>
    <cellStyle name="Normal 5 6 3 3 3 4" xfId="52038" xr:uid="{00000000-0005-0000-0000-000041CB0000}"/>
    <cellStyle name="Normal 5 6 3 3 3 5" xfId="52039" xr:uid="{00000000-0005-0000-0000-000042CB0000}"/>
    <cellStyle name="Normal 5 6 3 3 3 6" xfId="52040" xr:uid="{00000000-0005-0000-0000-000043CB0000}"/>
    <cellStyle name="Normal 5 6 3 3 3 7" xfId="52041" xr:uid="{00000000-0005-0000-0000-000044CB0000}"/>
    <cellStyle name="Normal 5 6 3 3 3 8" xfId="52042" xr:uid="{00000000-0005-0000-0000-000045CB0000}"/>
    <cellStyle name="Normal 5 6 3 3 4" xfId="52043" xr:uid="{00000000-0005-0000-0000-000046CB0000}"/>
    <cellStyle name="Normal 5 6 3 3 4 2" xfId="52044" xr:uid="{00000000-0005-0000-0000-000047CB0000}"/>
    <cellStyle name="Normal 5 6 3 3 4 3" xfId="52045" xr:uid="{00000000-0005-0000-0000-000048CB0000}"/>
    <cellStyle name="Normal 5 6 3 3 4 4" xfId="52046" xr:uid="{00000000-0005-0000-0000-000049CB0000}"/>
    <cellStyle name="Normal 5 6 3 3 4 5" xfId="52047" xr:uid="{00000000-0005-0000-0000-00004ACB0000}"/>
    <cellStyle name="Normal 5 6 3 3 4 6" xfId="52048" xr:uid="{00000000-0005-0000-0000-00004BCB0000}"/>
    <cellStyle name="Normal 5 6 3 3 4 7" xfId="52049" xr:uid="{00000000-0005-0000-0000-00004CCB0000}"/>
    <cellStyle name="Normal 5 6 3 3 4 8" xfId="52050" xr:uid="{00000000-0005-0000-0000-00004DCB0000}"/>
    <cellStyle name="Normal 5 6 3 3 5" xfId="52051" xr:uid="{00000000-0005-0000-0000-00004ECB0000}"/>
    <cellStyle name="Normal 5 6 3 3 5 2" xfId="52052" xr:uid="{00000000-0005-0000-0000-00004FCB0000}"/>
    <cellStyle name="Normal 5 6 3 3 5 3" xfId="52053" xr:uid="{00000000-0005-0000-0000-000050CB0000}"/>
    <cellStyle name="Normal 5 6 3 3 5 4" xfId="52054" xr:uid="{00000000-0005-0000-0000-000051CB0000}"/>
    <cellStyle name="Normal 5 6 3 3 5 5" xfId="52055" xr:uid="{00000000-0005-0000-0000-000052CB0000}"/>
    <cellStyle name="Normal 5 6 3 3 5 6" xfId="52056" xr:uid="{00000000-0005-0000-0000-000053CB0000}"/>
    <cellStyle name="Normal 5 6 3 3 5 7" xfId="52057" xr:uid="{00000000-0005-0000-0000-000054CB0000}"/>
    <cellStyle name="Normal 5 6 3 3 5 8" xfId="52058" xr:uid="{00000000-0005-0000-0000-000055CB0000}"/>
    <cellStyle name="Normal 5 6 3 3 6" xfId="52059" xr:uid="{00000000-0005-0000-0000-000056CB0000}"/>
    <cellStyle name="Normal 5 6 3 3 7" xfId="52060" xr:uid="{00000000-0005-0000-0000-000057CB0000}"/>
    <cellStyle name="Normal 5 6 3 3 8" xfId="52061" xr:uid="{00000000-0005-0000-0000-000058CB0000}"/>
    <cellStyle name="Normal 5 6 3 3 9" xfId="52062" xr:uid="{00000000-0005-0000-0000-000059CB0000}"/>
    <cellStyle name="Normal 5 6 3 4" xfId="52063" xr:uid="{00000000-0005-0000-0000-00005ACB0000}"/>
    <cellStyle name="Normal 5 6 3 4 10" xfId="52064" xr:uid="{00000000-0005-0000-0000-00005BCB0000}"/>
    <cellStyle name="Normal 5 6 3 4 11" xfId="52065" xr:uid="{00000000-0005-0000-0000-00005CCB0000}"/>
    <cellStyle name="Normal 5 6 3 4 12" xfId="52066" xr:uid="{00000000-0005-0000-0000-00005DCB0000}"/>
    <cellStyle name="Normal 5 6 3 4 2" xfId="52067" xr:uid="{00000000-0005-0000-0000-00005ECB0000}"/>
    <cellStyle name="Normal 5 6 3 4 2 2" xfId="52068" xr:uid="{00000000-0005-0000-0000-00005FCB0000}"/>
    <cellStyle name="Normal 5 6 3 4 2 3" xfId="52069" xr:uid="{00000000-0005-0000-0000-000060CB0000}"/>
    <cellStyle name="Normal 5 6 3 4 2 4" xfId="52070" xr:uid="{00000000-0005-0000-0000-000061CB0000}"/>
    <cellStyle name="Normal 5 6 3 4 2 5" xfId="52071" xr:uid="{00000000-0005-0000-0000-000062CB0000}"/>
    <cellStyle name="Normal 5 6 3 4 2 6" xfId="52072" xr:uid="{00000000-0005-0000-0000-000063CB0000}"/>
    <cellStyle name="Normal 5 6 3 4 2 7" xfId="52073" xr:uid="{00000000-0005-0000-0000-000064CB0000}"/>
    <cellStyle name="Normal 5 6 3 4 2 8" xfId="52074" xr:uid="{00000000-0005-0000-0000-000065CB0000}"/>
    <cellStyle name="Normal 5 6 3 4 3" xfId="52075" xr:uid="{00000000-0005-0000-0000-000066CB0000}"/>
    <cellStyle name="Normal 5 6 3 4 3 2" xfId="52076" xr:uid="{00000000-0005-0000-0000-000067CB0000}"/>
    <cellStyle name="Normal 5 6 3 4 3 3" xfId="52077" xr:uid="{00000000-0005-0000-0000-000068CB0000}"/>
    <cellStyle name="Normal 5 6 3 4 3 4" xfId="52078" xr:uid="{00000000-0005-0000-0000-000069CB0000}"/>
    <cellStyle name="Normal 5 6 3 4 3 5" xfId="52079" xr:uid="{00000000-0005-0000-0000-00006ACB0000}"/>
    <cellStyle name="Normal 5 6 3 4 3 6" xfId="52080" xr:uid="{00000000-0005-0000-0000-00006BCB0000}"/>
    <cellStyle name="Normal 5 6 3 4 3 7" xfId="52081" xr:uid="{00000000-0005-0000-0000-00006CCB0000}"/>
    <cellStyle name="Normal 5 6 3 4 3 8" xfId="52082" xr:uid="{00000000-0005-0000-0000-00006DCB0000}"/>
    <cellStyle name="Normal 5 6 3 4 4" xfId="52083" xr:uid="{00000000-0005-0000-0000-00006ECB0000}"/>
    <cellStyle name="Normal 5 6 3 4 4 2" xfId="52084" xr:uid="{00000000-0005-0000-0000-00006FCB0000}"/>
    <cellStyle name="Normal 5 6 3 4 4 3" xfId="52085" xr:uid="{00000000-0005-0000-0000-000070CB0000}"/>
    <cellStyle name="Normal 5 6 3 4 4 4" xfId="52086" xr:uid="{00000000-0005-0000-0000-000071CB0000}"/>
    <cellStyle name="Normal 5 6 3 4 4 5" xfId="52087" xr:uid="{00000000-0005-0000-0000-000072CB0000}"/>
    <cellStyle name="Normal 5 6 3 4 4 6" xfId="52088" xr:uid="{00000000-0005-0000-0000-000073CB0000}"/>
    <cellStyle name="Normal 5 6 3 4 4 7" xfId="52089" xr:uid="{00000000-0005-0000-0000-000074CB0000}"/>
    <cellStyle name="Normal 5 6 3 4 4 8" xfId="52090" xr:uid="{00000000-0005-0000-0000-000075CB0000}"/>
    <cellStyle name="Normal 5 6 3 4 5" xfId="52091" xr:uid="{00000000-0005-0000-0000-000076CB0000}"/>
    <cellStyle name="Normal 5 6 3 4 5 2" xfId="52092" xr:uid="{00000000-0005-0000-0000-000077CB0000}"/>
    <cellStyle name="Normal 5 6 3 4 5 3" xfId="52093" xr:uid="{00000000-0005-0000-0000-000078CB0000}"/>
    <cellStyle name="Normal 5 6 3 4 5 4" xfId="52094" xr:uid="{00000000-0005-0000-0000-000079CB0000}"/>
    <cellStyle name="Normal 5 6 3 4 5 5" xfId="52095" xr:uid="{00000000-0005-0000-0000-00007ACB0000}"/>
    <cellStyle name="Normal 5 6 3 4 5 6" xfId="52096" xr:uid="{00000000-0005-0000-0000-00007BCB0000}"/>
    <cellStyle name="Normal 5 6 3 4 5 7" xfId="52097" xr:uid="{00000000-0005-0000-0000-00007CCB0000}"/>
    <cellStyle name="Normal 5 6 3 4 5 8" xfId="52098" xr:uid="{00000000-0005-0000-0000-00007DCB0000}"/>
    <cellStyle name="Normal 5 6 3 4 6" xfId="52099" xr:uid="{00000000-0005-0000-0000-00007ECB0000}"/>
    <cellStyle name="Normal 5 6 3 4 7" xfId="52100" xr:uid="{00000000-0005-0000-0000-00007FCB0000}"/>
    <cellStyle name="Normal 5 6 3 4 8" xfId="52101" xr:uid="{00000000-0005-0000-0000-000080CB0000}"/>
    <cellStyle name="Normal 5 6 3 4 9" xfId="52102" xr:uid="{00000000-0005-0000-0000-000081CB0000}"/>
    <cellStyle name="Normal 5 6 3 5" xfId="52103" xr:uid="{00000000-0005-0000-0000-000082CB0000}"/>
    <cellStyle name="Normal 5 6 3 5 10" xfId="52104" xr:uid="{00000000-0005-0000-0000-000083CB0000}"/>
    <cellStyle name="Normal 5 6 3 5 11" xfId="52105" xr:uid="{00000000-0005-0000-0000-000084CB0000}"/>
    <cellStyle name="Normal 5 6 3 5 12" xfId="52106" xr:uid="{00000000-0005-0000-0000-000085CB0000}"/>
    <cellStyle name="Normal 5 6 3 5 2" xfId="52107" xr:uid="{00000000-0005-0000-0000-000086CB0000}"/>
    <cellStyle name="Normal 5 6 3 5 2 2" xfId="52108" xr:uid="{00000000-0005-0000-0000-000087CB0000}"/>
    <cellStyle name="Normal 5 6 3 5 2 3" xfId="52109" xr:uid="{00000000-0005-0000-0000-000088CB0000}"/>
    <cellStyle name="Normal 5 6 3 5 2 4" xfId="52110" xr:uid="{00000000-0005-0000-0000-000089CB0000}"/>
    <cellStyle name="Normal 5 6 3 5 2 5" xfId="52111" xr:uid="{00000000-0005-0000-0000-00008ACB0000}"/>
    <cellStyle name="Normal 5 6 3 5 2 6" xfId="52112" xr:uid="{00000000-0005-0000-0000-00008BCB0000}"/>
    <cellStyle name="Normal 5 6 3 5 2 7" xfId="52113" xr:uid="{00000000-0005-0000-0000-00008CCB0000}"/>
    <cellStyle name="Normal 5 6 3 5 2 8" xfId="52114" xr:uid="{00000000-0005-0000-0000-00008DCB0000}"/>
    <cellStyle name="Normal 5 6 3 5 3" xfId="52115" xr:uid="{00000000-0005-0000-0000-00008ECB0000}"/>
    <cellStyle name="Normal 5 6 3 5 3 2" xfId="52116" xr:uid="{00000000-0005-0000-0000-00008FCB0000}"/>
    <cellStyle name="Normal 5 6 3 5 3 3" xfId="52117" xr:uid="{00000000-0005-0000-0000-000090CB0000}"/>
    <cellStyle name="Normal 5 6 3 5 3 4" xfId="52118" xr:uid="{00000000-0005-0000-0000-000091CB0000}"/>
    <cellStyle name="Normal 5 6 3 5 3 5" xfId="52119" xr:uid="{00000000-0005-0000-0000-000092CB0000}"/>
    <cellStyle name="Normal 5 6 3 5 3 6" xfId="52120" xr:uid="{00000000-0005-0000-0000-000093CB0000}"/>
    <cellStyle name="Normal 5 6 3 5 3 7" xfId="52121" xr:uid="{00000000-0005-0000-0000-000094CB0000}"/>
    <cellStyle name="Normal 5 6 3 5 3 8" xfId="52122" xr:uid="{00000000-0005-0000-0000-000095CB0000}"/>
    <cellStyle name="Normal 5 6 3 5 4" xfId="52123" xr:uid="{00000000-0005-0000-0000-000096CB0000}"/>
    <cellStyle name="Normal 5 6 3 5 4 2" xfId="52124" xr:uid="{00000000-0005-0000-0000-000097CB0000}"/>
    <cellStyle name="Normal 5 6 3 5 4 3" xfId="52125" xr:uid="{00000000-0005-0000-0000-000098CB0000}"/>
    <cellStyle name="Normal 5 6 3 5 4 4" xfId="52126" xr:uid="{00000000-0005-0000-0000-000099CB0000}"/>
    <cellStyle name="Normal 5 6 3 5 4 5" xfId="52127" xr:uid="{00000000-0005-0000-0000-00009ACB0000}"/>
    <cellStyle name="Normal 5 6 3 5 4 6" xfId="52128" xr:uid="{00000000-0005-0000-0000-00009BCB0000}"/>
    <cellStyle name="Normal 5 6 3 5 4 7" xfId="52129" xr:uid="{00000000-0005-0000-0000-00009CCB0000}"/>
    <cellStyle name="Normal 5 6 3 5 4 8" xfId="52130" xr:uid="{00000000-0005-0000-0000-00009DCB0000}"/>
    <cellStyle name="Normal 5 6 3 5 5" xfId="52131" xr:uid="{00000000-0005-0000-0000-00009ECB0000}"/>
    <cellStyle name="Normal 5 6 3 5 5 2" xfId="52132" xr:uid="{00000000-0005-0000-0000-00009FCB0000}"/>
    <cellStyle name="Normal 5 6 3 5 5 3" xfId="52133" xr:uid="{00000000-0005-0000-0000-0000A0CB0000}"/>
    <cellStyle name="Normal 5 6 3 5 5 4" xfId="52134" xr:uid="{00000000-0005-0000-0000-0000A1CB0000}"/>
    <cellStyle name="Normal 5 6 3 5 5 5" xfId="52135" xr:uid="{00000000-0005-0000-0000-0000A2CB0000}"/>
    <cellStyle name="Normal 5 6 3 5 5 6" xfId="52136" xr:uid="{00000000-0005-0000-0000-0000A3CB0000}"/>
    <cellStyle name="Normal 5 6 3 5 5 7" xfId="52137" xr:uid="{00000000-0005-0000-0000-0000A4CB0000}"/>
    <cellStyle name="Normal 5 6 3 5 5 8" xfId="52138" xr:uid="{00000000-0005-0000-0000-0000A5CB0000}"/>
    <cellStyle name="Normal 5 6 3 5 6" xfId="52139" xr:uid="{00000000-0005-0000-0000-0000A6CB0000}"/>
    <cellStyle name="Normal 5 6 3 5 7" xfId="52140" xr:uid="{00000000-0005-0000-0000-0000A7CB0000}"/>
    <cellStyle name="Normal 5 6 3 5 8" xfId="52141" xr:uid="{00000000-0005-0000-0000-0000A8CB0000}"/>
    <cellStyle name="Normal 5 6 3 5 9" xfId="52142" xr:uid="{00000000-0005-0000-0000-0000A9CB0000}"/>
    <cellStyle name="Normal 5 6 3 6" xfId="52143" xr:uid="{00000000-0005-0000-0000-0000AACB0000}"/>
    <cellStyle name="Normal 5 6 3 6 10" xfId="52144" xr:uid="{00000000-0005-0000-0000-0000ABCB0000}"/>
    <cellStyle name="Normal 5 6 3 6 11" xfId="52145" xr:uid="{00000000-0005-0000-0000-0000ACCB0000}"/>
    <cellStyle name="Normal 5 6 3 6 12" xfId="52146" xr:uid="{00000000-0005-0000-0000-0000ADCB0000}"/>
    <cellStyle name="Normal 5 6 3 6 2" xfId="52147" xr:uid="{00000000-0005-0000-0000-0000AECB0000}"/>
    <cellStyle name="Normal 5 6 3 6 2 2" xfId="52148" xr:uid="{00000000-0005-0000-0000-0000AFCB0000}"/>
    <cellStyle name="Normal 5 6 3 6 2 3" xfId="52149" xr:uid="{00000000-0005-0000-0000-0000B0CB0000}"/>
    <cellStyle name="Normal 5 6 3 6 2 4" xfId="52150" xr:uid="{00000000-0005-0000-0000-0000B1CB0000}"/>
    <cellStyle name="Normal 5 6 3 6 2 5" xfId="52151" xr:uid="{00000000-0005-0000-0000-0000B2CB0000}"/>
    <cellStyle name="Normal 5 6 3 6 2 6" xfId="52152" xr:uid="{00000000-0005-0000-0000-0000B3CB0000}"/>
    <cellStyle name="Normal 5 6 3 6 2 7" xfId="52153" xr:uid="{00000000-0005-0000-0000-0000B4CB0000}"/>
    <cellStyle name="Normal 5 6 3 6 2 8" xfId="52154" xr:uid="{00000000-0005-0000-0000-0000B5CB0000}"/>
    <cellStyle name="Normal 5 6 3 6 3" xfId="52155" xr:uid="{00000000-0005-0000-0000-0000B6CB0000}"/>
    <cellStyle name="Normal 5 6 3 6 3 2" xfId="52156" xr:uid="{00000000-0005-0000-0000-0000B7CB0000}"/>
    <cellStyle name="Normal 5 6 3 6 3 3" xfId="52157" xr:uid="{00000000-0005-0000-0000-0000B8CB0000}"/>
    <cellStyle name="Normal 5 6 3 6 3 4" xfId="52158" xr:uid="{00000000-0005-0000-0000-0000B9CB0000}"/>
    <cellStyle name="Normal 5 6 3 6 3 5" xfId="52159" xr:uid="{00000000-0005-0000-0000-0000BACB0000}"/>
    <cellStyle name="Normal 5 6 3 6 3 6" xfId="52160" xr:uid="{00000000-0005-0000-0000-0000BBCB0000}"/>
    <cellStyle name="Normal 5 6 3 6 3 7" xfId="52161" xr:uid="{00000000-0005-0000-0000-0000BCCB0000}"/>
    <cellStyle name="Normal 5 6 3 6 3 8" xfId="52162" xr:uid="{00000000-0005-0000-0000-0000BDCB0000}"/>
    <cellStyle name="Normal 5 6 3 6 4" xfId="52163" xr:uid="{00000000-0005-0000-0000-0000BECB0000}"/>
    <cellStyle name="Normal 5 6 3 6 4 2" xfId="52164" xr:uid="{00000000-0005-0000-0000-0000BFCB0000}"/>
    <cellStyle name="Normal 5 6 3 6 4 3" xfId="52165" xr:uid="{00000000-0005-0000-0000-0000C0CB0000}"/>
    <cellStyle name="Normal 5 6 3 6 4 4" xfId="52166" xr:uid="{00000000-0005-0000-0000-0000C1CB0000}"/>
    <cellStyle name="Normal 5 6 3 6 4 5" xfId="52167" xr:uid="{00000000-0005-0000-0000-0000C2CB0000}"/>
    <cellStyle name="Normal 5 6 3 6 4 6" xfId="52168" xr:uid="{00000000-0005-0000-0000-0000C3CB0000}"/>
    <cellStyle name="Normal 5 6 3 6 4 7" xfId="52169" xr:uid="{00000000-0005-0000-0000-0000C4CB0000}"/>
    <cellStyle name="Normal 5 6 3 6 4 8" xfId="52170" xr:uid="{00000000-0005-0000-0000-0000C5CB0000}"/>
    <cellStyle name="Normal 5 6 3 6 5" xfId="52171" xr:uid="{00000000-0005-0000-0000-0000C6CB0000}"/>
    <cellStyle name="Normal 5 6 3 6 5 2" xfId="52172" xr:uid="{00000000-0005-0000-0000-0000C7CB0000}"/>
    <cellStyle name="Normal 5 6 3 6 5 3" xfId="52173" xr:uid="{00000000-0005-0000-0000-0000C8CB0000}"/>
    <cellStyle name="Normal 5 6 3 6 5 4" xfId="52174" xr:uid="{00000000-0005-0000-0000-0000C9CB0000}"/>
    <cellStyle name="Normal 5 6 3 6 5 5" xfId="52175" xr:uid="{00000000-0005-0000-0000-0000CACB0000}"/>
    <cellStyle name="Normal 5 6 3 6 5 6" xfId="52176" xr:uid="{00000000-0005-0000-0000-0000CBCB0000}"/>
    <cellStyle name="Normal 5 6 3 6 5 7" xfId="52177" xr:uid="{00000000-0005-0000-0000-0000CCCB0000}"/>
    <cellStyle name="Normal 5 6 3 6 5 8" xfId="52178" xr:uid="{00000000-0005-0000-0000-0000CDCB0000}"/>
    <cellStyle name="Normal 5 6 3 6 6" xfId="52179" xr:uid="{00000000-0005-0000-0000-0000CECB0000}"/>
    <cellStyle name="Normal 5 6 3 6 7" xfId="52180" xr:uid="{00000000-0005-0000-0000-0000CFCB0000}"/>
    <cellStyle name="Normal 5 6 3 6 8" xfId="52181" xr:uid="{00000000-0005-0000-0000-0000D0CB0000}"/>
    <cellStyle name="Normal 5 6 3 6 9" xfId="52182" xr:uid="{00000000-0005-0000-0000-0000D1CB0000}"/>
    <cellStyle name="Normal 5 6 3 7" xfId="52183" xr:uid="{00000000-0005-0000-0000-0000D2CB0000}"/>
    <cellStyle name="Normal 5 6 3 7 10" xfId="52184" xr:uid="{00000000-0005-0000-0000-0000D3CB0000}"/>
    <cellStyle name="Normal 5 6 3 7 11" xfId="52185" xr:uid="{00000000-0005-0000-0000-0000D4CB0000}"/>
    <cellStyle name="Normal 5 6 3 7 12" xfId="52186" xr:uid="{00000000-0005-0000-0000-0000D5CB0000}"/>
    <cellStyle name="Normal 5 6 3 7 2" xfId="52187" xr:uid="{00000000-0005-0000-0000-0000D6CB0000}"/>
    <cellStyle name="Normal 5 6 3 7 2 2" xfId="52188" xr:uid="{00000000-0005-0000-0000-0000D7CB0000}"/>
    <cellStyle name="Normal 5 6 3 7 2 3" xfId="52189" xr:uid="{00000000-0005-0000-0000-0000D8CB0000}"/>
    <cellStyle name="Normal 5 6 3 7 2 4" xfId="52190" xr:uid="{00000000-0005-0000-0000-0000D9CB0000}"/>
    <cellStyle name="Normal 5 6 3 7 2 5" xfId="52191" xr:uid="{00000000-0005-0000-0000-0000DACB0000}"/>
    <cellStyle name="Normal 5 6 3 7 2 6" xfId="52192" xr:uid="{00000000-0005-0000-0000-0000DBCB0000}"/>
    <cellStyle name="Normal 5 6 3 7 2 7" xfId="52193" xr:uid="{00000000-0005-0000-0000-0000DCCB0000}"/>
    <cellStyle name="Normal 5 6 3 7 2 8" xfId="52194" xr:uid="{00000000-0005-0000-0000-0000DDCB0000}"/>
    <cellStyle name="Normal 5 6 3 7 3" xfId="52195" xr:uid="{00000000-0005-0000-0000-0000DECB0000}"/>
    <cellStyle name="Normal 5 6 3 7 3 2" xfId="52196" xr:uid="{00000000-0005-0000-0000-0000DFCB0000}"/>
    <cellStyle name="Normal 5 6 3 7 3 3" xfId="52197" xr:uid="{00000000-0005-0000-0000-0000E0CB0000}"/>
    <cellStyle name="Normal 5 6 3 7 3 4" xfId="52198" xr:uid="{00000000-0005-0000-0000-0000E1CB0000}"/>
    <cellStyle name="Normal 5 6 3 7 3 5" xfId="52199" xr:uid="{00000000-0005-0000-0000-0000E2CB0000}"/>
    <cellStyle name="Normal 5 6 3 7 3 6" xfId="52200" xr:uid="{00000000-0005-0000-0000-0000E3CB0000}"/>
    <cellStyle name="Normal 5 6 3 7 3 7" xfId="52201" xr:uid="{00000000-0005-0000-0000-0000E4CB0000}"/>
    <cellStyle name="Normal 5 6 3 7 3 8" xfId="52202" xr:uid="{00000000-0005-0000-0000-0000E5CB0000}"/>
    <cellStyle name="Normal 5 6 3 7 4" xfId="52203" xr:uid="{00000000-0005-0000-0000-0000E6CB0000}"/>
    <cellStyle name="Normal 5 6 3 7 4 2" xfId="52204" xr:uid="{00000000-0005-0000-0000-0000E7CB0000}"/>
    <cellStyle name="Normal 5 6 3 7 4 3" xfId="52205" xr:uid="{00000000-0005-0000-0000-0000E8CB0000}"/>
    <cellStyle name="Normal 5 6 3 7 4 4" xfId="52206" xr:uid="{00000000-0005-0000-0000-0000E9CB0000}"/>
    <cellStyle name="Normal 5 6 3 7 4 5" xfId="52207" xr:uid="{00000000-0005-0000-0000-0000EACB0000}"/>
    <cellStyle name="Normal 5 6 3 7 4 6" xfId="52208" xr:uid="{00000000-0005-0000-0000-0000EBCB0000}"/>
    <cellStyle name="Normal 5 6 3 7 4 7" xfId="52209" xr:uid="{00000000-0005-0000-0000-0000ECCB0000}"/>
    <cellStyle name="Normal 5 6 3 7 4 8" xfId="52210" xr:uid="{00000000-0005-0000-0000-0000EDCB0000}"/>
    <cellStyle name="Normal 5 6 3 7 5" xfId="52211" xr:uid="{00000000-0005-0000-0000-0000EECB0000}"/>
    <cellStyle name="Normal 5 6 3 7 5 2" xfId="52212" xr:uid="{00000000-0005-0000-0000-0000EFCB0000}"/>
    <cellStyle name="Normal 5 6 3 7 5 3" xfId="52213" xr:uid="{00000000-0005-0000-0000-0000F0CB0000}"/>
    <cellStyle name="Normal 5 6 3 7 5 4" xfId="52214" xr:uid="{00000000-0005-0000-0000-0000F1CB0000}"/>
    <cellStyle name="Normal 5 6 3 7 5 5" xfId="52215" xr:uid="{00000000-0005-0000-0000-0000F2CB0000}"/>
    <cellStyle name="Normal 5 6 3 7 5 6" xfId="52216" xr:uid="{00000000-0005-0000-0000-0000F3CB0000}"/>
    <cellStyle name="Normal 5 6 3 7 5 7" xfId="52217" xr:uid="{00000000-0005-0000-0000-0000F4CB0000}"/>
    <cellStyle name="Normal 5 6 3 7 5 8" xfId="52218" xr:uid="{00000000-0005-0000-0000-0000F5CB0000}"/>
    <cellStyle name="Normal 5 6 3 7 6" xfId="52219" xr:uid="{00000000-0005-0000-0000-0000F6CB0000}"/>
    <cellStyle name="Normal 5 6 3 7 7" xfId="52220" xr:uid="{00000000-0005-0000-0000-0000F7CB0000}"/>
    <cellStyle name="Normal 5 6 3 7 8" xfId="52221" xr:uid="{00000000-0005-0000-0000-0000F8CB0000}"/>
    <cellStyle name="Normal 5 6 3 7 9" xfId="52222" xr:uid="{00000000-0005-0000-0000-0000F9CB0000}"/>
    <cellStyle name="Normal 5 6 3 8" xfId="52223" xr:uid="{00000000-0005-0000-0000-0000FACB0000}"/>
    <cellStyle name="Normal 5 6 3 8 10" xfId="52224" xr:uid="{00000000-0005-0000-0000-0000FBCB0000}"/>
    <cellStyle name="Normal 5 6 3 8 11" xfId="52225" xr:uid="{00000000-0005-0000-0000-0000FCCB0000}"/>
    <cellStyle name="Normal 5 6 3 8 12" xfId="52226" xr:uid="{00000000-0005-0000-0000-0000FDCB0000}"/>
    <cellStyle name="Normal 5 6 3 8 2" xfId="52227" xr:uid="{00000000-0005-0000-0000-0000FECB0000}"/>
    <cellStyle name="Normal 5 6 3 8 2 2" xfId="52228" xr:uid="{00000000-0005-0000-0000-0000FFCB0000}"/>
    <cellStyle name="Normal 5 6 3 8 2 3" xfId="52229" xr:uid="{00000000-0005-0000-0000-000000CC0000}"/>
    <cellStyle name="Normal 5 6 3 8 2 4" xfId="52230" xr:uid="{00000000-0005-0000-0000-000001CC0000}"/>
    <cellStyle name="Normal 5 6 3 8 2 5" xfId="52231" xr:uid="{00000000-0005-0000-0000-000002CC0000}"/>
    <cellStyle name="Normal 5 6 3 8 2 6" xfId="52232" xr:uid="{00000000-0005-0000-0000-000003CC0000}"/>
    <cellStyle name="Normal 5 6 3 8 2 7" xfId="52233" xr:uid="{00000000-0005-0000-0000-000004CC0000}"/>
    <cellStyle name="Normal 5 6 3 8 2 8" xfId="52234" xr:uid="{00000000-0005-0000-0000-000005CC0000}"/>
    <cellStyle name="Normal 5 6 3 8 3" xfId="52235" xr:uid="{00000000-0005-0000-0000-000006CC0000}"/>
    <cellStyle name="Normal 5 6 3 8 3 2" xfId="52236" xr:uid="{00000000-0005-0000-0000-000007CC0000}"/>
    <cellStyle name="Normal 5 6 3 8 3 3" xfId="52237" xr:uid="{00000000-0005-0000-0000-000008CC0000}"/>
    <cellStyle name="Normal 5 6 3 8 3 4" xfId="52238" xr:uid="{00000000-0005-0000-0000-000009CC0000}"/>
    <cellStyle name="Normal 5 6 3 8 3 5" xfId="52239" xr:uid="{00000000-0005-0000-0000-00000ACC0000}"/>
    <cellStyle name="Normal 5 6 3 8 3 6" xfId="52240" xr:uid="{00000000-0005-0000-0000-00000BCC0000}"/>
    <cellStyle name="Normal 5 6 3 8 3 7" xfId="52241" xr:uid="{00000000-0005-0000-0000-00000CCC0000}"/>
    <cellStyle name="Normal 5 6 3 8 3 8" xfId="52242" xr:uid="{00000000-0005-0000-0000-00000DCC0000}"/>
    <cellStyle name="Normal 5 6 3 8 4" xfId="52243" xr:uid="{00000000-0005-0000-0000-00000ECC0000}"/>
    <cellStyle name="Normal 5 6 3 8 4 2" xfId="52244" xr:uid="{00000000-0005-0000-0000-00000FCC0000}"/>
    <cellStyle name="Normal 5 6 3 8 4 3" xfId="52245" xr:uid="{00000000-0005-0000-0000-000010CC0000}"/>
    <cellStyle name="Normal 5 6 3 8 4 4" xfId="52246" xr:uid="{00000000-0005-0000-0000-000011CC0000}"/>
    <cellStyle name="Normal 5 6 3 8 4 5" xfId="52247" xr:uid="{00000000-0005-0000-0000-000012CC0000}"/>
    <cellStyle name="Normal 5 6 3 8 4 6" xfId="52248" xr:uid="{00000000-0005-0000-0000-000013CC0000}"/>
    <cellStyle name="Normal 5 6 3 8 4 7" xfId="52249" xr:uid="{00000000-0005-0000-0000-000014CC0000}"/>
    <cellStyle name="Normal 5 6 3 8 4 8" xfId="52250" xr:uid="{00000000-0005-0000-0000-000015CC0000}"/>
    <cellStyle name="Normal 5 6 3 8 5" xfId="52251" xr:uid="{00000000-0005-0000-0000-000016CC0000}"/>
    <cellStyle name="Normal 5 6 3 8 5 2" xfId="52252" xr:uid="{00000000-0005-0000-0000-000017CC0000}"/>
    <cellStyle name="Normal 5 6 3 8 5 3" xfId="52253" xr:uid="{00000000-0005-0000-0000-000018CC0000}"/>
    <cellStyle name="Normal 5 6 3 8 5 4" xfId="52254" xr:uid="{00000000-0005-0000-0000-000019CC0000}"/>
    <cellStyle name="Normal 5 6 3 8 5 5" xfId="52255" xr:uid="{00000000-0005-0000-0000-00001ACC0000}"/>
    <cellStyle name="Normal 5 6 3 8 5 6" xfId="52256" xr:uid="{00000000-0005-0000-0000-00001BCC0000}"/>
    <cellStyle name="Normal 5 6 3 8 5 7" xfId="52257" xr:uid="{00000000-0005-0000-0000-00001CCC0000}"/>
    <cellStyle name="Normal 5 6 3 8 5 8" xfId="52258" xr:uid="{00000000-0005-0000-0000-00001DCC0000}"/>
    <cellStyle name="Normal 5 6 3 8 6" xfId="52259" xr:uid="{00000000-0005-0000-0000-00001ECC0000}"/>
    <cellStyle name="Normal 5 6 3 8 7" xfId="52260" xr:uid="{00000000-0005-0000-0000-00001FCC0000}"/>
    <cellStyle name="Normal 5 6 3 8 8" xfId="52261" xr:uid="{00000000-0005-0000-0000-000020CC0000}"/>
    <cellStyle name="Normal 5 6 3 8 9" xfId="52262" xr:uid="{00000000-0005-0000-0000-000021CC0000}"/>
    <cellStyle name="Normal 5 6 3 9" xfId="52263" xr:uid="{00000000-0005-0000-0000-000022CC0000}"/>
    <cellStyle name="Normal 5 6 3 9 10" xfId="52264" xr:uid="{00000000-0005-0000-0000-000023CC0000}"/>
    <cellStyle name="Normal 5 6 3 9 11" xfId="52265" xr:uid="{00000000-0005-0000-0000-000024CC0000}"/>
    <cellStyle name="Normal 5 6 3 9 12" xfId="52266" xr:uid="{00000000-0005-0000-0000-000025CC0000}"/>
    <cellStyle name="Normal 5 6 3 9 2" xfId="52267" xr:uid="{00000000-0005-0000-0000-000026CC0000}"/>
    <cellStyle name="Normal 5 6 3 9 2 2" xfId="52268" xr:uid="{00000000-0005-0000-0000-000027CC0000}"/>
    <cellStyle name="Normal 5 6 3 9 2 3" xfId="52269" xr:uid="{00000000-0005-0000-0000-000028CC0000}"/>
    <cellStyle name="Normal 5 6 3 9 2 4" xfId="52270" xr:uid="{00000000-0005-0000-0000-000029CC0000}"/>
    <cellStyle name="Normal 5 6 3 9 2 5" xfId="52271" xr:uid="{00000000-0005-0000-0000-00002ACC0000}"/>
    <cellStyle name="Normal 5 6 3 9 2 6" xfId="52272" xr:uid="{00000000-0005-0000-0000-00002BCC0000}"/>
    <cellStyle name="Normal 5 6 3 9 2 7" xfId="52273" xr:uid="{00000000-0005-0000-0000-00002CCC0000}"/>
    <cellStyle name="Normal 5 6 3 9 2 8" xfId="52274" xr:uid="{00000000-0005-0000-0000-00002DCC0000}"/>
    <cellStyle name="Normal 5 6 3 9 3" xfId="52275" xr:uid="{00000000-0005-0000-0000-00002ECC0000}"/>
    <cellStyle name="Normal 5 6 3 9 3 2" xfId="52276" xr:uid="{00000000-0005-0000-0000-00002FCC0000}"/>
    <cellStyle name="Normal 5 6 3 9 3 3" xfId="52277" xr:uid="{00000000-0005-0000-0000-000030CC0000}"/>
    <cellStyle name="Normal 5 6 3 9 3 4" xfId="52278" xr:uid="{00000000-0005-0000-0000-000031CC0000}"/>
    <cellStyle name="Normal 5 6 3 9 3 5" xfId="52279" xr:uid="{00000000-0005-0000-0000-000032CC0000}"/>
    <cellStyle name="Normal 5 6 3 9 3 6" xfId="52280" xr:uid="{00000000-0005-0000-0000-000033CC0000}"/>
    <cellStyle name="Normal 5 6 3 9 3 7" xfId="52281" xr:uid="{00000000-0005-0000-0000-000034CC0000}"/>
    <cellStyle name="Normal 5 6 3 9 3 8" xfId="52282" xr:uid="{00000000-0005-0000-0000-000035CC0000}"/>
    <cellStyle name="Normal 5 6 3 9 4" xfId="52283" xr:uid="{00000000-0005-0000-0000-000036CC0000}"/>
    <cellStyle name="Normal 5 6 3 9 4 2" xfId="52284" xr:uid="{00000000-0005-0000-0000-000037CC0000}"/>
    <cellStyle name="Normal 5 6 3 9 4 3" xfId="52285" xr:uid="{00000000-0005-0000-0000-000038CC0000}"/>
    <cellStyle name="Normal 5 6 3 9 4 4" xfId="52286" xr:uid="{00000000-0005-0000-0000-000039CC0000}"/>
    <cellStyle name="Normal 5 6 3 9 4 5" xfId="52287" xr:uid="{00000000-0005-0000-0000-00003ACC0000}"/>
    <cellStyle name="Normal 5 6 3 9 4 6" xfId="52288" xr:uid="{00000000-0005-0000-0000-00003BCC0000}"/>
    <cellStyle name="Normal 5 6 3 9 4 7" xfId="52289" xr:uid="{00000000-0005-0000-0000-00003CCC0000}"/>
    <cellStyle name="Normal 5 6 3 9 4 8" xfId="52290" xr:uid="{00000000-0005-0000-0000-00003DCC0000}"/>
    <cellStyle name="Normal 5 6 3 9 5" xfId="52291" xr:uid="{00000000-0005-0000-0000-00003ECC0000}"/>
    <cellStyle name="Normal 5 6 3 9 5 2" xfId="52292" xr:uid="{00000000-0005-0000-0000-00003FCC0000}"/>
    <cellStyle name="Normal 5 6 3 9 5 3" xfId="52293" xr:uid="{00000000-0005-0000-0000-000040CC0000}"/>
    <cellStyle name="Normal 5 6 3 9 5 4" xfId="52294" xr:uid="{00000000-0005-0000-0000-000041CC0000}"/>
    <cellStyle name="Normal 5 6 3 9 5 5" xfId="52295" xr:uid="{00000000-0005-0000-0000-000042CC0000}"/>
    <cellStyle name="Normal 5 6 3 9 5 6" xfId="52296" xr:uid="{00000000-0005-0000-0000-000043CC0000}"/>
    <cellStyle name="Normal 5 6 3 9 5 7" xfId="52297" xr:uid="{00000000-0005-0000-0000-000044CC0000}"/>
    <cellStyle name="Normal 5 6 3 9 5 8" xfId="52298" xr:uid="{00000000-0005-0000-0000-000045CC0000}"/>
    <cellStyle name="Normal 5 6 3 9 6" xfId="52299" xr:uid="{00000000-0005-0000-0000-000046CC0000}"/>
    <cellStyle name="Normal 5 6 3 9 7" xfId="52300" xr:uid="{00000000-0005-0000-0000-000047CC0000}"/>
    <cellStyle name="Normal 5 6 3 9 8" xfId="52301" xr:uid="{00000000-0005-0000-0000-000048CC0000}"/>
    <cellStyle name="Normal 5 6 3 9 9" xfId="52302" xr:uid="{00000000-0005-0000-0000-000049CC0000}"/>
    <cellStyle name="Normal 5 6 4" xfId="52303" xr:uid="{00000000-0005-0000-0000-00004ACC0000}"/>
    <cellStyle name="Normal 5 6 4 10" xfId="52304" xr:uid="{00000000-0005-0000-0000-00004BCC0000}"/>
    <cellStyle name="Normal 5 6 4 10 10" xfId="52305" xr:uid="{00000000-0005-0000-0000-00004CCC0000}"/>
    <cellStyle name="Normal 5 6 4 10 11" xfId="52306" xr:uid="{00000000-0005-0000-0000-00004DCC0000}"/>
    <cellStyle name="Normal 5 6 4 10 12" xfId="52307" xr:uid="{00000000-0005-0000-0000-00004ECC0000}"/>
    <cellStyle name="Normal 5 6 4 10 2" xfId="52308" xr:uid="{00000000-0005-0000-0000-00004FCC0000}"/>
    <cellStyle name="Normal 5 6 4 10 2 2" xfId="52309" xr:uid="{00000000-0005-0000-0000-000050CC0000}"/>
    <cellStyle name="Normal 5 6 4 10 2 3" xfId="52310" xr:uid="{00000000-0005-0000-0000-000051CC0000}"/>
    <cellStyle name="Normal 5 6 4 10 2 4" xfId="52311" xr:uid="{00000000-0005-0000-0000-000052CC0000}"/>
    <cellStyle name="Normal 5 6 4 10 2 5" xfId="52312" xr:uid="{00000000-0005-0000-0000-000053CC0000}"/>
    <cellStyle name="Normal 5 6 4 10 2 6" xfId="52313" xr:uid="{00000000-0005-0000-0000-000054CC0000}"/>
    <cellStyle name="Normal 5 6 4 10 2 7" xfId="52314" xr:uid="{00000000-0005-0000-0000-000055CC0000}"/>
    <cellStyle name="Normal 5 6 4 10 2 8" xfId="52315" xr:uid="{00000000-0005-0000-0000-000056CC0000}"/>
    <cellStyle name="Normal 5 6 4 10 3" xfId="52316" xr:uid="{00000000-0005-0000-0000-000057CC0000}"/>
    <cellStyle name="Normal 5 6 4 10 3 2" xfId="52317" xr:uid="{00000000-0005-0000-0000-000058CC0000}"/>
    <cellStyle name="Normal 5 6 4 10 3 3" xfId="52318" xr:uid="{00000000-0005-0000-0000-000059CC0000}"/>
    <cellStyle name="Normal 5 6 4 10 3 4" xfId="52319" xr:uid="{00000000-0005-0000-0000-00005ACC0000}"/>
    <cellStyle name="Normal 5 6 4 10 3 5" xfId="52320" xr:uid="{00000000-0005-0000-0000-00005BCC0000}"/>
    <cellStyle name="Normal 5 6 4 10 3 6" xfId="52321" xr:uid="{00000000-0005-0000-0000-00005CCC0000}"/>
    <cellStyle name="Normal 5 6 4 10 3 7" xfId="52322" xr:uid="{00000000-0005-0000-0000-00005DCC0000}"/>
    <cellStyle name="Normal 5 6 4 10 3 8" xfId="52323" xr:uid="{00000000-0005-0000-0000-00005ECC0000}"/>
    <cellStyle name="Normal 5 6 4 10 4" xfId="52324" xr:uid="{00000000-0005-0000-0000-00005FCC0000}"/>
    <cellStyle name="Normal 5 6 4 10 4 2" xfId="52325" xr:uid="{00000000-0005-0000-0000-000060CC0000}"/>
    <cellStyle name="Normal 5 6 4 10 4 3" xfId="52326" xr:uid="{00000000-0005-0000-0000-000061CC0000}"/>
    <cellStyle name="Normal 5 6 4 10 4 4" xfId="52327" xr:uid="{00000000-0005-0000-0000-000062CC0000}"/>
    <cellStyle name="Normal 5 6 4 10 4 5" xfId="52328" xr:uid="{00000000-0005-0000-0000-000063CC0000}"/>
    <cellStyle name="Normal 5 6 4 10 4 6" xfId="52329" xr:uid="{00000000-0005-0000-0000-000064CC0000}"/>
    <cellStyle name="Normal 5 6 4 10 4 7" xfId="52330" xr:uid="{00000000-0005-0000-0000-000065CC0000}"/>
    <cellStyle name="Normal 5 6 4 10 4 8" xfId="52331" xr:uid="{00000000-0005-0000-0000-000066CC0000}"/>
    <cellStyle name="Normal 5 6 4 10 5" xfId="52332" xr:uid="{00000000-0005-0000-0000-000067CC0000}"/>
    <cellStyle name="Normal 5 6 4 10 5 2" xfId="52333" xr:uid="{00000000-0005-0000-0000-000068CC0000}"/>
    <cellStyle name="Normal 5 6 4 10 5 3" xfId="52334" xr:uid="{00000000-0005-0000-0000-000069CC0000}"/>
    <cellStyle name="Normal 5 6 4 10 5 4" xfId="52335" xr:uid="{00000000-0005-0000-0000-00006ACC0000}"/>
    <cellStyle name="Normal 5 6 4 10 5 5" xfId="52336" xr:uid="{00000000-0005-0000-0000-00006BCC0000}"/>
    <cellStyle name="Normal 5 6 4 10 5 6" xfId="52337" xr:uid="{00000000-0005-0000-0000-00006CCC0000}"/>
    <cellStyle name="Normal 5 6 4 10 5 7" xfId="52338" xr:uid="{00000000-0005-0000-0000-00006DCC0000}"/>
    <cellStyle name="Normal 5 6 4 10 5 8" xfId="52339" xr:uid="{00000000-0005-0000-0000-00006ECC0000}"/>
    <cellStyle name="Normal 5 6 4 10 6" xfId="52340" xr:uid="{00000000-0005-0000-0000-00006FCC0000}"/>
    <cellStyle name="Normal 5 6 4 10 7" xfId="52341" xr:uid="{00000000-0005-0000-0000-000070CC0000}"/>
    <cellStyle name="Normal 5 6 4 10 8" xfId="52342" xr:uid="{00000000-0005-0000-0000-000071CC0000}"/>
    <cellStyle name="Normal 5 6 4 10 9" xfId="52343" xr:uid="{00000000-0005-0000-0000-000072CC0000}"/>
    <cellStyle name="Normal 5 6 4 11" xfId="52344" xr:uid="{00000000-0005-0000-0000-000073CC0000}"/>
    <cellStyle name="Normal 5 6 4 11 10" xfId="52345" xr:uid="{00000000-0005-0000-0000-000074CC0000}"/>
    <cellStyle name="Normal 5 6 4 11 11" xfId="52346" xr:uid="{00000000-0005-0000-0000-000075CC0000}"/>
    <cellStyle name="Normal 5 6 4 11 12" xfId="52347" xr:uid="{00000000-0005-0000-0000-000076CC0000}"/>
    <cellStyle name="Normal 5 6 4 11 2" xfId="52348" xr:uid="{00000000-0005-0000-0000-000077CC0000}"/>
    <cellStyle name="Normal 5 6 4 11 2 2" xfId="52349" xr:uid="{00000000-0005-0000-0000-000078CC0000}"/>
    <cellStyle name="Normal 5 6 4 11 2 3" xfId="52350" xr:uid="{00000000-0005-0000-0000-000079CC0000}"/>
    <cellStyle name="Normal 5 6 4 11 2 4" xfId="52351" xr:uid="{00000000-0005-0000-0000-00007ACC0000}"/>
    <cellStyle name="Normal 5 6 4 11 2 5" xfId="52352" xr:uid="{00000000-0005-0000-0000-00007BCC0000}"/>
    <cellStyle name="Normal 5 6 4 11 2 6" xfId="52353" xr:uid="{00000000-0005-0000-0000-00007CCC0000}"/>
    <cellStyle name="Normal 5 6 4 11 2 7" xfId="52354" xr:uid="{00000000-0005-0000-0000-00007DCC0000}"/>
    <cellStyle name="Normal 5 6 4 11 2 8" xfId="52355" xr:uid="{00000000-0005-0000-0000-00007ECC0000}"/>
    <cellStyle name="Normal 5 6 4 11 3" xfId="52356" xr:uid="{00000000-0005-0000-0000-00007FCC0000}"/>
    <cellStyle name="Normal 5 6 4 11 3 2" xfId="52357" xr:uid="{00000000-0005-0000-0000-000080CC0000}"/>
    <cellStyle name="Normal 5 6 4 11 3 3" xfId="52358" xr:uid="{00000000-0005-0000-0000-000081CC0000}"/>
    <cellStyle name="Normal 5 6 4 11 3 4" xfId="52359" xr:uid="{00000000-0005-0000-0000-000082CC0000}"/>
    <cellStyle name="Normal 5 6 4 11 3 5" xfId="52360" xr:uid="{00000000-0005-0000-0000-000083CC0000}"/>
    <cellStyle name="Normal 5 6 4 11 3 6" xfId="52361" xr:uid="{00000000-0005-0000-0000-000084CC0000}"/>
    <cellStyle name="Normal 5 6 4 11 3 7" xfId="52362" xr:uid="{00000000-0005-0000-0000-000085CC0000}"/>
    <cellStyle name="Normal 5 6 4 11 3 8" xfId="52363" xr:uid="{00000000-0005-0000-0000-000086CC0000}"/>
    <cellStyle name="Normal 5 6 4 11 4" xfId="52364" xr:uid="{00000000-0005-0000-0000-000087CC0000}"/>
    <cellStyle name="Normal 5 6 4 11 4 2" xfId="52365" xr:uid="{00000000-0005-0000-0000-000088CC0000}"/>
    <cellStyle name="Normal 5 6 4 11 4 3" xfId="52366" xr:uid="{00000000-0005-0000-0000-000089CC0000}"/>
    <cellStyle name="Normal 5 6 4 11 4 4" xfId="52367" xr:uid="{00000000-0005-0000-0000-00008ACC0000}"/>
    <cellStyle name="Normal 5 6 4 11 4 5" xfId="52368" xr:uid="{00000000-0005-0000-0000-00008BCC0000}"/>
    <cellStyle name="Normal 5 6 4 11 4 6" xfId="52369" xr:uid="{00000000-0005-0000-0000-00008CCC0000}"/>
    <cellStyle name="Normal 5 6 4 11 4 7" xfId="52370" xr:uid="{00000000-0005-0000-0000-00008DCC0000}"/>
    <cellStyle name="Normal 5 6 4 11 4 8" xfId="52371" xr:uid="{00000000-0005-0000-0000-00008ECC0000}"/>
    <cellStyle name="Normal 5 6 4 11 5" xfId="52372" xr:uid="{00000000-0005-0000-0000-00008FCC0000}"/>
    <cellStyle name="Normal 5 6 4 11 5 2" xfId="52373" xr:uid="{00000000-0005-0000-0000-000090CC0000}"/>
    <cellStyle name="Normal 5 6 4 11 5 3" xfId="52374" xr:uid="{00000000-0005-0000-0000-000091CC0000}"/>
    <cellStyle name="Normal 5 6 4 11 5 4" xfId="52375" xr:uid="{00000000-0005-0000-0000-000092CC0000}"/>
    <cellStyle name="Normal 5 6 4 11 5 5" xfId="52376" xr:uid="{00000000-0005-0000-0000-000093CC0000}"/>
    <cellStyle name="Normal 5 6 4 11 5 6" xfId="52377" xr:uid="{00000000-0005-0000-0000-000094CC0000}"/>
    <cellStyle name="Normal 5 6 4 11 5 7" xfId="52378" xr:uid="{00000000-0005-0000-0000-000095CC0000}"/>
    <cellStyle name="Normal 5 6 4 11 5 8" xfId="52379" xr:uid="{00000000-0005-0000-0000-000096CC0000}"/>
    <cellStyle name="Normal 5 6 4 11 6" xfId="52380" xr:uid="{00000000-0005-0000-0000-000097CC0000}"/>
    <cellStyle name="Normal 5 6 4 11 7" xfId="52381" xr:uid="{00000000-0005-0000-0000-000098CC0000}"/>
    <cellStyle name="Normal 5 6 4 11 8" xfId="52382" xr:uid="{00000000-0005-0000-0000-000099CC0000}"/>
    <cellStyle name="Normal 5 6 4 11 9" xfId="52383" xr:uid="{00000000-0005-0000-0000-00009ACC0000}"/>
    <cellStyle name="Normal 5 6 4 12" xfId="52384" xr:uid="{00000000-0005-0000-0000-00009BCC0000}"/>
    <cellStyle name="Normal 5 6 4 12 10" xfId="52385" xr:uid="{00000000-0005-0000-0000-00009CCC0000}"/>
    <cellStyle name="Normal 5 6 4 12 11" xfId="52386" xr:uid="{00000000-0005-0000-0000-00009DCC0000}"/>
    <cellStyle name="Normal 5 6 4 12 12" xfId="52387" xr:uid="{00000000-0005-0000-0000-00009ECC0000}"/>
    <cellStyle name="Normal 5 6 4 12 2" xfId="52388" xr:uid="{00000000-0005-0000-0000-00009FCC0000}"/>
    <cellStyle name="Normal 5 6 4 12 2 2" xfId="52389" xr:uid="{00000000-0005-0000-0000-0000A0CC0000}"/>
    <cellStyle name="Normal 5 6 4 12 2 3" xfId="52390" xr:uid="{00000000-0005-0000-0000-0000A1CC0000}"/>
    <cellStyle name="Normal 5 6 4 12 2 4" xfId="52391" xr:uid="{00000000-0005-0000-0000-0000A2CC0000}"/>
    <cellStyle name="Normal 5 6 4 12 2 5" xfId="52392" xr:uid="{00000000-0005-0000-0000-0000A3CC0000}"/>
    <cellStyle name="Normal 5 6 4 12 2 6" xfId="52393" xr:uid="{00000000-0005-0000-0000-0000A4CC0000}"/>
    <cellStyle name="Normal 5 6 4 12 2 7" xfId="52394" xr:uid="{00000000-0005-0000-0000-0000A5CC0000}"/>
    <cellStyle name="Normal 5 6 4 12 2 8" xfId="52395" xr:uid="{00000000-0005-0000-0000-0000A6CC0000}"/>
    <cellStyle name="Normal 5 6 4 12 3" xfId="52396" xr:uid="{00000000-0005-0000-0000-0000A7CC0000}"/>
    <cellStyle name="Normal 5 6 4 12 3 2" xfId="52397" xr:uid="{00000000-0005-0000-0000-0000A8CC0000}"/>
    <cellStyle name="Normal 5 6 4 12 3 3" xfId="52398" xr:uid="{00000000-0005-0000-0000-0000A9CC0000}"/>
    <cellStyle name="Normal 5 6 4 12 3 4" xfId="52399" xr:uid="{00000000-0005-0000-0000-0000AACC0000}"/>
    <cellStyle name="Normal 5 6 4 12 3 5" xfId="52400" xr:uid="{00000000-0005-0000-0000-0000ABCC0000}"/>
    <cellStyle name="Normal 5 6 4 12 3 6" xfId="52401" xr:uid="{00000000-0005-0000-0000-0000ACCC0000}"/>
    <cellStyle name="Normal 5 6 4 12 3 7" xfId="52402" xr:uid="{00000000-0005-0000-0000-0000ADCC0000}"/>
    <cellStyle name="Normal 5 6 4 12 3 8" xfId="52403" xr:uid="{00000000-0005-0000-0000-0000AECC0000}"/>
    <cellStyle name="Normal 5 6 4 12 4" xfId="52404" xr:uid="{00000000-0005-0000-0000-0000AFCC0000}"/>
    <cellStyle name="Normal 5 6 4 12 4 2" xfId="52405" xr:uid="{00000000-0005-0000-0000-0000B0CC0000}"/>
    <cellStyle name="Normal 5 6 4 12 4 3" xfId="52406" xr:uid="{00000000-0005-0000-0000-0000B1CC0000}"/>
    <cellStyle name="Normal 5 6 4 12 4 4" xfId="52407" xr:uid="{00000000-0005-0000-0000-0000B2CC0000}"/>
    <cellStyle name="Normal 5 6 4 12 4 5" xfId="52408" xr:uid="{00000000-0005-0000-0000-0000B3CC0000}"/>
    <cellStyle name="Normal 5 6 4 12 4 6" xfId="52409" xr:uid="{00000000-0005-0000-0000-0000B4CC0000}"/>
    <cellStyle name="Normal 5 6 4 12 4 7" xfId="52410" xr:uid="{00000000-0005-0000-0000-0000B5CC0000}"/>
    <cellStyle name="Normal 5 6 4 12 4 8" xfId="52411" xr:uid="{00000000-0005-0000-0000-0000B6CC0000}"/>
    <cellStyle name="Normal 5 6 4 12 5" xfId="52412" xr:uid="{00000000-0005-0000-0000-0000B7CC0000}"/>
    <cellStyle name="Normal 5 6 4 12 5 2" xfId="52413" xr:uid="{00000000-0005-0000-0000-0000B8CC0000}"/>
    <cellStyle name="Normal 5 6 4 12 5 3" xfId="52414" xr:uid="{00000000-0005-0000-0000-0000B9CC0000}"/>
    <cellStyle name="Normal 5 6 4 12 5 4" xfId="52415" xr:uid="{00000000-0005-0000-0000-0000BACC0000}"/>
    <cellStyle name="Normal 5 6 4 12 5 5" xfId="52416" xr:uid="{00000000-0005-0000-0000-0000BBCC0000}"/>
    <cellStyle name="Normal 5 6 4 12 5 6" xfId="52417" xr:uid="{00000000-0005-0000-0000-0000BCCC0000}"/>
    <cellStyle name="Normal 5 6 4 12 5 7" xfId="52418" xr:uid="{00000000-0005-0000-0000-0000BDCC0000}"/>
    <cellStyle name="Normal 5 6 4 12 5 8" xfId="52419" xr:uid="{00000000-0005-0000-0000-0000BECC0000}"/>
    <cellStyle name="Normal 5 6 4 12 6" xfId="52420" xr:uid="{00000000-0005-0000-0000-0000BFCC0000}"/>
    <cellStyle name="Normal 5 6 4 12 7" xfId="52421" xr:uid="{00000000-0005-0000-0000-0000C0CC0000}"/>
    <cellStyle name="Normal 5 6 4 12 8" xfId="52422" xr:uid="{00000000-0005-0000-0000-0000C1CC0000}"/>
    <cellStyle name="Normal 5 6 4 12 9" xfId="52423" xr:uid="{00000000-0005-0000-0000-0000C2CC0000}"/>
    <cellStyle name="Normal 5 6 4 13" xfId="52424" xr:uid="{00000000-0005-0000-0000-0000C3CC0000}"/>
    <cellStyle name="Normal 5 6 4 13 10" xfId="52425" xr:uid="{00000000-0005-0000-0000-0000C4CC0000}"/>
    <cellStyle name="Normal 5 6 4 13 11" xfId="52426" xr:uid="{00000000-0005-0000-0000-0000C5CC0000}"/>
    <cellStyle name="Normal 5 6 4 13 12" xfId="52427" xr:uid="{00000000-0005-0000-0000-0000C6CC0000}"/>
    <cellStyle name="Normal 5 6 4 13 2" xfId="52428" xr:uid="{00000000-0005-0000-0000-0000C7CC0000}"/>
    <cellStyle name="Normal 5 6 4 13 2 2" xfId="52429" xr:uid="{00000000-0005-0000-0000-0000C8CC0000}"/>
    <cellStyle name="Normal 5 6 4 13 2 3" xfId="52430" xr:uid="{00000000-0005-0000-0000-0000C9CC0000}"/>
    <cellStyle name="Normal 5 6 4 13 2 4" xfId="52431" xr:uid="{00000000-0005-0000-0000-0000CACC0000}"/>
    <cellStyle name="Normal 5 6 4 13 2 5" xfId="52432" xr:uid="{00000000-0005-0000-0000-0000CBCC0000}"/>
    <cellStyle name="Normal 5 6 4 13 2 6" xfId="52433" xr:uid="{00000000-0005-0000-0000-0000CCCC0000}"/>
    <cellStyle name="Normal 5 6 4 13 2 7" xfId="52434" xr:uid="{00000000-0005-0000-0000-0000CDCC0000}"/>
    <cellStyle name="Normal 5 6 4 13 2 8" xfId="52435" xr:uid="{00000000-0005-0000-0000-0000CECC0000}"/>
    <cellStyle name="Normal 5 6 4 13 3" xfId="52436" xr:uid="{00000000-0005-0000-0000-0000CFCC0000}"/>
    <cellStyle name="Normal 5 6 4 13 3 2" xfId="52437" xr:uid="{00000000-0005-0000-0000-0000D0CC0000}"/>
    <cellStyle name="Normal 5 6 4 13 3 3" xfId="52438" xr:uid="{00000000-0005-0000-0000-0000D1CC0000}"/>
    <cellStyle name="Normal 5 6 4 13 3 4" xfId="52439" xr:uid="{00000000-0005-0000-0000-0000D2CC0000}"/>
    <cellStyle name="Normal 5 6 4 13 3 5" xfId="52440" xr:uid="{00000000-0005-0000-0000-0000D3CC0000}"/>
    <cellStyle name="Normal 5 6 4 13 3 6" xfId="52441" xr:uid="{00000000-0005-0000-0000-0000D4CC0000}"/>
    <cellStyle name="Normal 5 6 4 13 3 7" xfId="52442" xr:uid="{00000000-0005-0000-0000-0000D5CC0000}"/>
    <cellStyle name="Normal 5 6 4 13 3 8" xfId="52443" xr:uid="{00000000-0005-0000-0000-0000D6CC0000}"/>
    <cellStyle name="Normal 5 6 4 13 4" xfId="52444" xr:uid="{00000000-0005-0000-0000-0000D7CC0000}"/>
    <cellStyle name="Normal 5 6 4 13 4 2" xfId="52445" xr:uid="{00000000-0005-0000-0000-0000D8CC0000}"/>
    <cellStyle name="Normal 5 6 4 13 4 3" xfId="52446" xr:uid="{00000000-0005-0000-0000-0000D9CC0000}"/>
    <cellStyle name="Normal 5 6 4 13 4 4" xfId="52447" xr:uid="{00000000-0005-0000-0000-0000DACC0000}"/>
    <cellStyle name="Normal 5 6 4 13 4 5" xfId="52448" xr:uid="{00000000-0005-0000-0000-0000DBCC0000}"/>
    <cellStyle name="Normal 5 6 4 13 4 6" xfId="52449" xr:uid="{00000000-0005-0000-0000-0000DCCC0000}"/>
    <cellStyle name="Normal 5 6 4 13 4 7" xfId="52450" xr:uid="{00000000-0005-0000-0000-0000DDCC0000}"/>
    <cellStyle name="Normal 5 6 4 13 4 8" xfId="52451" xr:uid="{00000000-0005-0000-0000-0000DECC0000}"/>
    <cellStyle name="Normal 5 6 4 13 5" xfId="52452" xr:uid="{00000000-0005-0000-0000-0000DFCC0000}"/>
    <cellStyle name="Normal 5 6 4 13 5 2" xfId="52453" xr:uid="{00000000-0005-0000-0000-0000E0CC0000}"/>
    <cellStyle name="Normal 5 6 4 13 5 3" xfId="52454" xr:uid="{00000000-0005-0000-0000-0000E1CC0000}"/>
    <cellStyle name="Normal 5 6 4 13 5 4" xfId="52455" xr:uid="{00000000-0005-0000-0000-0000E2CC0000}"/>
    <cellStyle name="Normal 5 6 4 13 5 5" xfId="52456" xr:uid="{00000000-0005-0000-0000-0000E3CC0000}"/>
    <cellStyle name="Normal 5 6 4 13 5 6" xfId="52457" xr:uid="{00000000-0005-0000-0000-0000E4CC0000}"/>
    <cellStyle name="Normal 5 6 4 13 5 7" xfId="52458" xr:uid="{00000000-0005-0000-0000-0000E5CC0000}"/>
    <cellStyle name="Normal 5 6 4 13 5 8" xfId="52459" xr:uid="{00000000-0005-0000-0000-0000E6CC0000}"/>
    <cellStyle name="Normal 5 6 4 13 6" xfId="52460" xr:uid="{00000000-0005-0000-0000-0000E7CC0000}"/>
    <cellStyle name="Normal 5 6 4 13 7" xfId="52461" xr:uid="{00000000-0005-0000-0000-0000E8CC0000}"/>
    <cellStyle name="Normal 5 6 4 13 8" xfId="52462" xr:uid="{00000000-0005-0000-0000-0000E9CC0000}"/>
    <cellStyle name="Normal 5 6 4 13 9" xfId="52463" xr:uid="{00000000-0005-0000-0000-0000EACC0000}"/>
    <cellStyle name="Normal 5 6 4 14" xfId="52464" xr:uid="{00000000-0005-0000-0000-0000EBCC0000}"/>
    <cellStyle name="Normal 5 6 4 14 2" xfId="52465" xr:uid="{00000000-0005-0000-0000-0000ECCC0000}"/>
    <cellStyle name="Normal 5 6 4 14 3" xfId="52466" xr:uid="{00000000-0005-0000-0000-0000EDCC0000}"/>
    <cellStyle name="Normal 5 6 4 14 4" xfId="52467" xr:uid="{00000000-0005-0000-0000-0000EECC0000}"/>
    <cellStyle name="Normal 5 6 4 14 5" xfId="52468" xr:uid="{00000000-0005-0000-0000-0000EFCC0000}"/>
    <cellStyle name="Normal 5 6 4 14 6" xfId="52469" xr:uid="{00000000-0005-0000-0000-0000F0CC0000}"/>
    <cellStyle name="Normal 5 6 4 14 7" xfId="52470" xr:uid="{00000000-0005-0000-0000-0000F1CC0000}"/>
    <cellStyle name="Normal 5 6 4 14 8" xfId="52471" xr:uid="{00000000-0005-0000-0000-0000F2CC0000}"/>
    <cellStyle name="Normal 5 6 4 15" xfId="52472" xr:uid="{00000000-0005-0000-0000-0000F3CC0000}"/>
    <cellStyle name="Normal 5 6 4 15 2" xfId="52473" xr:uid="{00000000-0005-0000-0000-0000F4CC0000}"/>
    <cellStyle name="Normal 5 6 4 15 3" xfId="52474" xr:uid="{00000000-0005-0000-0000-0000F5CC0000}"/>
    <cellStyle name="Normal 5 6 4 15 4" xfId="52475" xr:uid="{00000000-0005-0000-0000-0000F6CC0000}"/>
    <cellStyle name="Normal 5 6 4 15 5" xfId="52476" xr:uid="{00000000-0005-0000-0000-0000F7CC0000}"/>
    <cellStyle name="Normal 5 6 4 15 6" xfId="52477" xr:uid="{00000000-0005-0000-0000-0000F8CC0000}"/>
    <cellStyle name="Normal 5 6 4 15 7" xfId="52478" xr:uid="{00000000-0005-0000-0000-0000F9CC0000}"/>
    <cellStyle name="Normal 5 6 4 15 8" xfId="52479" xr:uid="{00000000-0005-0000-0000-0000FACC0000}"/>
    <cellStyle name="Normal 5 6 4 16" xfId="52480" xr:uid="{00000000-0005-0000-0000-0000FBCC0000}"/>
    <cellStyle name="Normal 5 6 4 16 2" xfId="52481" xr:uid="{00000000-0005-0000-0000-0000FCCC0000}"/>
    <cellStyle name="Normal 5 6 4 16 3" xfId="52482" xr:uid="{00000000-0005-0000-0000-0000FDCC0000}"/>
    <cellStyle name="Normal 5 6 4 16 4" xfId="52483" xr:uid="{00000000-0005-0000-0000-0000FECC0000}"/>
    <cellStyle name="Normal 5 6 4 16 5" xfId="52484" xr:uid="{00000000-0005-0000-0000-0000FFCC0000}"/>
    <cellStyle name="Normal 5 6 4 16 6" xfId="52485" xr:uid="{00000000-0005-0000-0000-000000CD0000}"/>
    <cellStyle name="Normal 5 6 4 16 7" xfId="52486" xr:uid="{00000000-0005-0000-0000-000001CD0000}"/>
    <cellStyle name="Normal 5 6 4 16 8" xfId="52487" xr:uid="{00000000-0005-0000-0000-000002CD0000}"/>
    <cellStyle name="Normal 5 6 4 17" xfId="52488" xr:uid="{00000000-0005-0000-0000-000003CD0000}"/>
    <cellStyle name="Normal 5 6 4 17 2" xfId="52489" xr:uid="{00000000-0005-0000-0000-000004CD0000}"/>
    <cellStyle name="Normal 5 6 4 17 3" xfId="52490" xr:uid="{00000000-0005-0000-0000-000005CD0000}"/>
    <cellStyle name="Normal 5 6 4 17 4" xfId="52491" xr:uid="{00000000-0005-0000-0000-000006CD0000}"/>
    <cellStyle name="Normal 5 6 4 17 5" xfId="52492" xr:uid="{00000000-0005-0000-0000-000007CD0000}"/>
    <cellStyle name="Normal 5 6 4 17 6" xfId="52493" xr:uid="{00000000-0005-0000-0000-000008CD0000}"/>
    <cellStyle name="Normal 5 6 4 17 7" xfId="52494" xr:uid="{00000000-0005-0000-0000-000009CD0000}"/>
    <cellStyle name="Normal 5 6 4 17 8" xfId="52495" xr:uid="{00000000-0005-0000-0000-00000ACD0000}"/>
    <cellStyle name="Normal 5 6 4 18" xfId="52496" xr:uid="{00000000-0005-0000-0000-00000BCD0000}"/>
    <cellStyle name="Normal 5 6 4 19" xfId="52497" xr:uid="{00000000-0005-0000-0000-00000CCD0000}"/>
    <cellStyle name="Normal 5 6 4 2" xfId="52498" xr:uid="{00000000-0005-0000-0000-00000DCD0000}"/>
    <cellStyle name="Normal 5 6 4 2 10" xfId="52499" xr:uid="{00000000-0005-0000-0000-00000ECD0000}"/>
    <cellStyle name="Normal 5 6 4 2 11" xfId="52500" xr:uid="{00000000-0005-0000-0000-00000FCD0000}"/>
    <cellStyle name="Normal 5 6 4 2 12" xfId="52501" xr:uid="{00000000-0005-0000-0000-000010CD0000}"/>
    <cellStyle name="Normal 5 6 4 2 2" xfId="52502" xr:uid="{00000000-0005-0000-0000-000011CD0000}"/>
    <cellStyle name="Normal 5 6 4 2 2 2" xfId="52503" xr:uid="{00000000-0005-0000-0000-000012CD0000}"/>
    <cellStyle name="Normal 5 6 4 2 2 3" xfId="52504" xr:uid="{00000000-0005-0000-0000-000013CD0000}"/>
    <cellStyle name="Normal 5 6 4 2 2 4" xfId="52505" xr:uid="{00000000-0005-0000-0000-000014CD0000}"/>
    <cellStyle name="Normal 5 6 4 2 2 5" xfId="52506" xr:uid="{00000000-0005-0000-0000-000015CD0000}"/>
    <cellStyle name="Normal 5 6 4 2 2 6" xfId="52507" xr:uid="{00000000-0005-0000-0000-000016CD0000}"/>
    <cellStyle name="Normal 5 6 4 2 2 7" xfId="52508" xr:uid="{00000000-0005-0000-0000-000017CD0000}"/>
    <cellStyle name="Normal 5 6 4 2 2 8" xfId="52509" xr:uid="{00000000-0005-0000-0000-000018CD0000}"/>
    <cellStyle name="Normal 5 6 4 2 3" xfId="52510" xr:uid="{00000000-0005-0000-0000-000019CD0000}"/>
    <cellStyle name="Normal 5 6 4 2 3 2" xfId="52511" xr:uid="{00000000-0005-0000-0000-00001ACD0000}"/>
    <cellStyle name="Normal 5 6 4 2 3 3" xfId="52512" xr:uid="{00000000-0005-0000-0000-00001BCD0000}"/>
    <cellStyle name="Normal 5 6 4 2 3 4" xfId="52513" xr:uid="{00000000-0005-0000-0000-00001CCD0000}"/>
    <cellStyle name="Normal 5 6 4 2 3 5" xfId="52514" xr:uid="{00000000-0005-0000-0000-00001DCD0000}"/>
    <cellStyle name="Normal 5 6 4 2 3 6" xfId="52515" xr:uid="{00000000-0005-0000-0000-00001ECD0000}"/>
    <cellStyle name="Normal 5 6 4 2 3 7" xfId="52516" xr:uid="{00000000-0005-0000-0000-00001FCD0000}"/>
    <cellStyle name="Normal 5 6 4 2 3 8" xfId="52517" xr:uid="{00000000-0005-0000-0000-000020CD0000}"/>
    <cellStyle name="Normal 5 6 4 2 4" xfId="52518" xr:uid="{00000000-0005-0000-0000-000021CD0000}"/>
    <cellStyle name="Normal 5 6 4 2 4 2" xfId="52519" xr:uid="{00000000-0005-0000-0000-000022CD0000}"/>
    <cellStyle name="Normal 5 6 4 2 4 3" xfId="52520" xr:uid="{00000000-0005-0000-0000-000023CD0000}"/>
    <cellStyle name="Normal 5 6 4 2 4 4" xfId="52521" xr:uid="{00000000-0005-0000-0000-000024CD0000}"/>
    <cellStyle name="Normal 5 6 4 2 4 5" xfId="52522" xr:uid="{00000000-0005-0000-0000-000025CD0000}"/>
    <cellStyle name="Normal 5 6 4 2 4 6" xfId="52523" xr:uid="{00000000-0005-0000-0000-000026CD0000}"/>
    <cellStyle name="Normal 5 6 4 2 4 7" xfId="52524" xr:uid="{00000000-0005-0000-0000-000027CD0000}"/>
    <cellStyle name="Normal 5 6 4 2 4 8" xfId="52525" xr:uid="{00000000-0005-0000-0000-000028CD0000}"/>
    <cellStyle name="Normal 5 6 4 2 5" xfId="52526" xr:uid="{00000000-0005-0000-0000-000029CD0000}"/>
    <cellStyle name="Normal 5 6 4 2 5 2" xfId="52527" xr:uid="{00000000-0005-0000-0000-00002ACD0000}"/>
    <cellStyle name="Normal 5 6 4 2 5 3" xfId="52528" xr:uid="{00000000-0005-0000-0000-00002BCD0000}"/>
    <cellStyle name="Normal 5 6 4 2 5 4" xfId="52529" xr:uid="{00000000-0005-0000-0000-00002CCD0000}"/>
    <cellStyle name="Normal 5 6 4 2 5 5" xfId="52530" xr:uid="{00000000-0005-0000-0000-00002DCD0000}"/>
    <cellStyle name="Normal 5 6 4 2 5 6" xfId="52531" xr:uid="{00000000-0005-0000-0000-00002ECD0000}"/>
    <cellStyle name="Normal 5 6 4 2 5 7" xfId="52532" xr:uid="{00000000-0005-0000-0000-00002FCD0000}"/>
    <cellStyle name="Normal 5 6 4 2 5 8" xfId="52533" xr:uid="{00000000-0005-0000-0000-000030CD0000}"/>
    <cellStyle name="Normal 5 6 4 2 6" xfId="52534" xr:uid="{00000000-0005-0000-0000-000031CD0000}"/>
    <cellStyle name="Normal 5 6 4 2 7" xfId="52535" xr:uid="{00000000-0005-0000-0000-000032CD0000}"/>
    <cellStyle name="Normal 5 6 4 2 8" xfId="52536" xr:uid="{00000000-0005-0000-0000-000033CD0000}"/>
    <cellStyle name="Normal 5 6 4 2 9" xfId="52537" xr:uid="{00000000-0005-0000-0000-000034CD0000}"/>
    <cellStyle name="Normal 5 6 4 20" xfId="52538" xr:uid="{00000000-0005-0000-0000-000035CD0000}"/>
    <cellStyle name="Normal 5 6 4 21" xfId="52539" xr:uid="{00000000-0005-0000-0000-000036CD0000}"/>
    <cellStyle name="Normal 5 6 4 22" xfId="52540" xr:uid="{00000000-0005-0000-0000-000037CD0000}"/>
    <cellStyle name="Normal 5 6 4 23" xfId="52541" xr:uid="{00000000-0005-0000-0000-000038CD0000}"/>
    <cellStyle name="Normal 5 6 4 24" xfId="52542" xr:uid="{00000000-0005-0000-0000-000039CD0000}"/>
    <cellStyle name="Normal 5 6 4 3" xfId="52543" xr:uid="{00000000-0005-0000-0000-00003ACD0000}"/>
    <cellStyle name="Normal 5 6 4 3 10" xfId="52544" xr:uid="{00000000-0005-0000-0000-00003BCD0000}"/>
    <cellStyle name="Normal 5 6 4 3 11" xfId="52545" xr:uid="{00000000-0005-0000-0000-00003CCD0000}"/>
    <cellStyle name="Normal 5 6 4 3 12" xfId="52546" xr:uid="{00000000-0005-0000-0000-00003DCD0000}"/>
    <cellStyle name="Normal 5 6 4 3 2" xfId="52547" xr:uid="{00000000-0005-0000-0000-00003ECD0000}"/>
    <cellStyle name="Normal 5 6 4 3 2 2" xfId="52548" xr:uid="{00000000-0005-0000-0000-00003FCD0000}"/>
    <cellStyle name="Normal 5 6 4 3 2 3" xfId="52549" xr:uid="{00000000-0005-0000-0000-000040CD0000}"/>
    <cellStyle name="Normal 5 6 4 3 2 4" xfId="52550" xr:uid="{00000000-0005-0000-0000-000041CD0000}"/>
    <cellStyle name="Normal 5 6 4 3 2 5" xfId="52551" xr:uid="{00000000-0005-0000-0000-000042CD0000}"/>
    <cellStyle name="Normal 5 6 4 3 2 6" xfId="52552" xr:uid="{00000000-0005-0000-0000-000043CD0000}"/>
    <cellStyle name="Normal 5 6 4 3 2 7" xfId="52553" xr:uid="{00000000-0005-0000-0000-000044CD0000}"/>
    <cellStyle name="Normal 5 6 4 3 2 8" xfId="52554" xr:uid="{00000000-0005-0000-0000-000045CD0000}"/>
    <cellStyle name="Normal 5 6 4 3 3" xfId="52555" xr:uid="{00000000-0005-0000-0000-000046CD0000}"/>
    <cellStyle name="Normal 5 6 4 3 3 2" xfId="52556" xr:uid="{00000000-0005-0000-0000-000047CD0000}"/>
    <cellStyle name="Normal 5 6 4 3 3 3" xfId="52557" xr:uid="{00000000-0005-0000-0000-000048CD0000}"/>
    <cellStyle name="Normal 5 6 4 3 3 4" xfId="52558" xr:uid="{00000000-0005-0000-0000-000049CD0000}"/>
    <cellStyle name="Normal 5 6 4 3 3 5" xfId="52559" xr:uid="{00000000-0005-0000-0000-00004ACD0000}"/>
    <cellStyle name="Normal 5 6 4 3 3 6" xfId="52560" xr:uid="{00000000-0005-0000-0000-00004BCD0000}"/>
    <cellStyle name="Normal 5 6 4 3 3 7" xfId="52561" xr:uid="{00000000-0005-0000-0000-00004CCD0000}"/>
    <cellStyle name="Normal 5 6 4 3 3 8" xfId="52562" xr:uid="{00000000-0005-0000-0000-00004DCD0000}"/>
    <cellStyle name="Normal 5 6 4 3 4" xfId="52563" xr:uid="{00000000-0005-0000-0000-00004ECD0000}"/>
    <cellStyle name="Normal 5 6 4 3 4 2" xfId="52564" xr:uid="{00000000-0005-0000-0000-00004FCD0000}"/>
    <cellStyle name="Normal 5 6 4 3 4 3" xfId="52565" xr:uid="{00000000-0005-0000-0000-000050CD0000}"/>
    <cellStyle name="Normal 5 6 4 3 4 4" xfId="52566" xr:uid="{00000000-0005-0000-0000-000051CD0000}"/>
    <cellStyle name="Normal 5 6 4 3 4 5" xfId="52567" xr:uid="{00000000-0005-0000-0000-000052CD0000}"/>
    <cellStyle name="Normal 5 6 4 3 4 6" xfId="52568" xr:uid="{00000000-0005-0000-0000-000053CD0000}"/>
    <cellStyle name="Normal 5 6 4 3 4 7" xfId="52569" xr:uid="{00000000-0005-0000-0000-000054CD0000}"/>
    <cellStyle name="Normal 5 6 4 3 4 8" xfId="52570" xr:uid="{00000000-0005-0000-0000-000055CD0000}"/>
    <cellStyle name="Normal 5 6 4 3 5" xfId="52571" xr:uid="{00000000-0005-0000-0000-000056CD0000}"/>
    <cellStyle name="Normal 5 6 4 3 5 2" xfId="52572" xr:uid="{00000000-0005-0000-0000-000057CD0000}"/>
    <cellStyle name="Normal 5 6 4 3 5 3" xfId="52573" xr:uid="{00000000-0005-0000-0000-000058CD0000}"/>
    <cellStyle name="Normal 5 6 4 3 5 4" xfId="52574" xr:uid="{00000000-0005-0000-0000-000059CD0000}"/>
    <cellStyle name="Normal 5 6 4 3 5 5" xfId="52575" xr:uid="{00000000-0005-0000-0000-00005ACD0000}"/>
    <cellStyle name="Normal 5 6 4 3 5 6" xfId="52576" xr:uid="{00000000-0005-0000-0000-00005BCD0000}"/>
    <cellStyle name="Normal 5 6 4 3 5 7" xfId="52577" xr:uid="{00000000-0005-0000-0000-00005CCD0000}"/>
    <cellStyle name="Normal 5 6 4 3 5 8" xfId="52578" xr:uid="{00000000-0005-0000-0000-00005DCD0000}"/>
    <cellStyle name="Normal 5 6 4 3 6" xfId="52579" xr:uid="{00000000-0005-0000-0000-00005ECD0000}"/>
    <cellStyle name="Normal 5 6 4 3 7" xfId="52580" xr:uid="{00000000-0005-0000-0000-00005FCD0000}"/>
    <cellStyle name="Normal 5 6 4 3 8" xfId="52581" xr:uid="{00000000-0005-0000-0000-000060CD0000}"/>
    <cellStyle name="Normal 5 6 4 3 9" xfId="52582" xr:uid="{00000000-0005-0000-0000-000061CD0000}"/>
    <cellStyle name="Normal 5 6 4 4" xfId="52583" xr:uid="{00000000-0005-0000-0000-000062CD0000}"/>
    <cellStyle name="Normal 5 6 4 4 10" xfId="52584" xr:uid="{00000000-0005-0000-0000-000063CD0000}"/>
    <cellStyle name="Normal 5 6 4 4 11" xfId="52585" xr:uid="{00000000-0005-0000-0000-000064CD0000}"/>
    <cellStyle name="Normal 5 6 4 4 12" xfId="52586" xr:uid="{00000000-0005-0000-0000-000065CD0000}"/>
    <cellStyle name="Normal 5 6 4 4 2" xfId="52587" xr:uid="{00000000-0005-0000-0000-000066CD0000}"/>
    <cellStyle name="Normal 5 6 4 4 2 2" xfId="52588" xr:uid="{00000000-0005-0000-0000-000067CD0000}"/>
    <cellStyle name="Normal 5 6 4 4 2 3" xfId="52589" xr:uid="{00000000-0005-0000-0000-000068CD0000}"/>
    <cellStyle name="Normal 5 6 4 4 2 4" xfId="52590" xr:uid="{00000000-0005-0000-0000-000069CD0000}"/>
    <cellStyle name="Normal 5 6 4 4 2 5" xfId="52591" xr:uid="{00000000-0005-0000-0000-00006ACD0000}"/>
    <cellStyle name="Normal 5 6 4 4 2 6" xfId="52592" xr:uid="{00000000-0005-0000-0000-00006BCD0000}"/>
    <cellStyle name="Normal 5 6 4 4 2 7" xfId="52593" xr:uid="{00000000-0005-0000-0000-00006CCD0000}"/>
    <cellStyle name="Normal 5 6 4 4 2 8" xfId="52594" xr:uid="{00000000-0005-0000-0000-00006DCD0000}"/>
    <cellStyle name="Normal 5 6 4 4 3" xfId="52595" xr:uid="{00000000-0005-0000-0000-00006ECD0000}"/>
    <cellStyle name="Normal 5 6 4 4 3 2" xfId="52596" xr:uid="{00000000-0005-0000-0000-00006FCD0000}"/>
    <cellStyle name="Normal 5 6 4 4 3 3" xfId="52597" xr:uid="{00000000-0005-0000-0000-000070CD0000}"/>
    <cellStyle name="Normal 5 6 4 4 3 4" xfId="52598" xr:uid="{00000000-0005-0000-0000-000071CD0000}"/>
    <cellStyle name="Normal 5 6 4 4 3 5" xfId="52599" xr:uid="{00000000-0005-0000-0000-000072CD0000}"/>
    <cellStyle name="Normal 5 6 4 4 3 6" xfId="52600" xr:uid="{00000000-0005-0000-0000-000073CD0000}"/>
    <cellStyle name="Normal 5 6 4 4 3 7" xfId="52601" xr:uid="{00000000-0005-0000-0000-000074CD0000}"/>
    <cellStyle name="Normal 5 6 4 4 3 8" xfId="52602" xr:uid="{00000000-0005-0000-0000-000075CD0000}"/>
    <cellStyle name="Normal 5 6 4 4 4" xfId="52603" xr:uid="{00000000-0005-0000-0000-000076CD0000}"/>
    <cellStyle name="Normal 5 6 4 4 4 2" xfId="52604" xr:uid="{00000000-0005-0000-0000-000077CD0000}"/>
    <cellStyle name="Normal 5 6 4 4 4 3" xfId="52605" xr:uid="{00000000-0005-0000-0000-000078CD0000}"/>
    <cellStyle name="Normal 5 6 4 4 4 4" xfId="52606" xr:uid="{00000000-0005-0000-0000-000079CD0000}"/>
    <cellStyle name="Normal 5 6 4 4 4 5" xfId="52607" xr:uid="{00000000-0005-0000-0000-00007ACD0000}"/>
    <cellStyle name="Normal 5 6 4 4 4 6" xfId="52608" xr:uid="{00000000-0005-0000-0000-00007BCD0000}"/>
    <cellStyle name="Normal 5 6 4 4 4 7" xfId="52609" xr:uid="{00000000-0005-0000-0000-00007CCD0000}"/>
    <cellStyle name="Normal 5 6 4 4 4 8" xfId="52610" xr:uid="{00000000-0005-0000-0000-00007DCD0000}"/>
    <cellStyle name="Normal 5 6 4 4 5" xfId="52611" xr:uid="{00000000-0005-0000-0000-00007ECD0000}"/>
    <cellStyle name="Normal 5 6 4 4 5 2" xfId="52612" xr:uid="{00000000-0005-0000-0000-00007FCD0000}"/>
    <cellStyle name="Normal 5 6 4 4 5 3" xfId="52613" xr:uid="{00000000-0005-0000-0000-000080CD0000}"/>
    <cellStyle name="Normal 5 6 4 4 5 4" xfId="52614" xr:uid="{00000000-0005-0000-0000-000081CD0000}"/>
    <cellStyle name="Normal 5 6 4 4 5 5" xfId="52615" xr:uid="{00000000-0005-0000-0000-000082CD0000}"/>
    <cellStyle name="Normal 5 6 4 4 5 6" xfId="52616" xr:uid="{00000000-0005-0000-0000-000083CD0000}"/>
    <cellStyle name="Normal 5 6 4 4 5 7" xfId="52617" xr:uid="{00000000-0005-0000-0000-000084CD0000}"/>
    <cellStyle name="Normal 5 6 4 4 5 8" xfId="52618" xr:uid="{00000000-0005-0000-0000-000085CD0000}"/>
    <cellStyle name="Normal 5 6 4 4 6" xfId="52619" xr:uid="{00000000-0005-0000-0000-000086CD0000}"/>
    <cellStyle name="Normal 5 6 4 4 7" xfId="52620" xr:uid="{00000000-0005-0000-0000-000087CD0000}"/>
    <cellStyle name="Normal 5 6 4 4 8" xfId="52621" xr:uid="{00000000-0005-0000-0000-000088CD0000}"/>
    <cellStyle name="Normal 5 6 4 4 9" xfId="52622" xr:uid="{00000000-0005-0000-0000-000089CD0000}"/>
    <cellStyle name="Normal 5 6 4 5" xfId="52623" xr:uid="{00000000-0005-0000-0000-00008ACD0000}"/>
    <cellStyle name="Normal 5 6 4 5 10" xfId="52624" xr:uid="{00000000-0005-0000-0000-00008BCD0000}"/>
    <cellStyle name="Normal 5 6 4 5 11" xfId="52625" xr:uid="{00000000-0005-0000-0000-00008CCD0000}"/>
    <cellStyle name="Normal 5 6 4 5 12" xfId="52626" xr:uid="{00000000-0005-0000-0000-00008DCD0000}"/>
    <cellStyle name="Normal 5 6 4 5 2" xfId="52627" xr:uid="{00000000-0005-0000-0000-00008ECD0000}"/>
    <cellStyle name="Normal 5 6 4 5 2 2" xfId="52628" xr:uid="{00000000-0005-0000-0000-00008FCD0000}"/>
    <cellStyle name="Normal 5 6 4 5 2 3" xfId="52629" xr:uid="{00000000-0005-0000-0000-000090CD0000}"/>
    <cellStyle name="Normal 5 6 4 5 2 4" xfId="52630" xr:uid="{00000000-0005-0000-0000-000091CD0000}"/>
    <cellStyle name="Normal 5 6 4 5 2 5" xfId="52631" xr:uid="{00000000-0005-0000-0000-000092CD0000}"/>
    <cellStyle name="Normal 5 6 4 5 2 6" xfId="52632" xr:uid="{00000000-0005-0000-0000-000093CD0000}"/>
    <cellStyle name="Normal 5 6 4 5 2 7" xfId="52633" xr:uid="{00000000-0005-0000-0000-000094CD0000}"/>
    <cellStyle name="Normal 5 6 4 5 2 8" xfId="52634" xr:uid="{00000000-0005-0000-0000-000095CD0000}"/>
    <cellStyle name="Normal 5 6 4 5 3" xfId="52635" xr:uid="{00000000-0005-0000-0000-000096CD0000}"/>
    <cellStyle name="Normal 5 6 4 5 3 2" xfId="52636" xr:uid="{00000000-0005-0000-0000-000097CD0000}"/>
    <cellStyle name="Normal 5 6 4 5 3 3" xfId="52637" xr:uid="{00000000-0005-0000-0000-000098CD0000}"/>
    <cellStyle name="Normal 5 6 4 5 3 4" xfId="52638" xr:uid="{00000000-0005-0000-0000-000099CD0000}"/>
    <cellStyle name="Normal 5 6 4 5 3 5" xfId="52639" xr:uid="{00000000-0005-0000-0000-00009ACD0000}"/>
    <cellStyle name="Normal 5 6 4 5 3 6" xfId="52640" xr:uid="{00000000-0005-0000-0000-00009BCD0000}"/>
    <cellStyle name="Normal 5 6 4 5 3 7" xfId="52641" xr:uid="{00000000-0005-0000-0000-00009CCD0000}"/>
    <cellStyle name="Normal 5 6 4 5 3 8" xfId="52642" xr:uid="{00000000-0005-0000-0000-00009DCD0000}"/>
    <cellStyle name="Normal 5 6 4 5 4" xfId="52643" xr:uid="{00000000-0005-0000-0000-00009ECD0000}"/>
    <cellStyle name="Normal 5 6 4 5 4 2" xfId="52644" xr:uid="{00000000-0005-0000-0000-00009FCD0000}"/>
    <cellStyle name="Normal 5 6 4 5 4 3" xfId="52645" xr:uid="{00000000-0005-0000-0000-0000A0CD0000}"/>
    <cellStyle name="Normal 5 6 4 5 4 4" xfId="52646" xr:uid="{00000000-0005-0000-0000-0000A1CD0000}"/>
    <cellStyle name="Normal 5 6 4 5 4 5" xfId="52647" xr:uid="{00000000-0005-0000-0000-0000A2CD0000}"/>
    <cellStyle name="Normal 5 6 4 5 4 6" xfId="52648" xr:uid="{00000000-0005-0000-0000-0000A3CD0000}"/>
    <cellStyle name="Normal 5 6 4 5 4 7" xfId="52649" xr:uid="{00000000-0005-0000-0000-0000A4CD0000}"/>
    <cellStyle name="Normal 5 6 4 5 4 8" xfId="52650" xr:uid="{00000000-0005-0000-0000-0000A5CD0000}"/>
    <cellStyle name="Normal 5 6 4 5 5" xfId="52651" xr:uid="{00000000-0005-0000-0000-0000A6CD0000}"/>
    <cellStyle name="Normal 5 6 4 5 5 2" xfId="52652" xr:uid="{00000000-0005-0000-0000-0000A7CD0000}"/>
    <cellStyle name="Normal 5 6 4 5 5 3" xfId="52653" xr:uid="{00000000-0005-0000-0000-0000A8CD0000}"/>
    <cellStyle name="Normal 5 6 4 5 5 4" xfId="52654" xr:uid="{00000000-0005-0000-0000-0000A9CD0000}"/>
    <cellStyle name="Normal 5 6 4 5 5 5" xfId="52655" xr:uid="{00000000-0005-0000-0000-0000AACD0000}"/>
    <cellStyle name="Normal 5 6 4 5 5 6" xfId="52656" xr:uid="{00000000-0005-0000-0000-0000ABCD0000}"/>
    <cellStyle name="Normal 5 6 4 5 5 7" xfId="52657" xr:uid="{00000000-0005-0000-0000-0000ACCD0000}"/>
    <cellStyle name="Normal 5 6 4 5 5 8" xfId="52658" xr:uid="{00000000-0005-0000-0000-0000ADCD0000}"/>
    <cellStyle name="Normal 5 6 4 5 6" xfId="52659" xr:uid="{00000000-0005-0000-0000-0000AECD0000}"/>
    <cellStyle name="Normal 5 6 4 5 7" xfId="52660" xr:uid="{00000000-0005-0000-0000-0000AFCD0000}"/>
    <cellStyle name="Normal 5 6 4 5 8" xfId="52661" xr:uid="{00000000-0005-0000-0000-0000B0CD0000}"/>
    <cellStyle name="Normal 5 6 4 5 9" xfId="52662" xr:uid="{00000000-0005-0000-0000-0000B1CD0000}"/>
    <cellStyle name="Normal 5 6 4 6" xfId="52663" xr:uid="{00000000-0005-0000-0000-0000B2CD0000}"/>
    <cellStyle name="Normal 5 6 4 6 10" xfId="52664" xr:uid="{00000000-0005-0000-0000-0000B3CD0000}"/>
    <cellStyle name="Normal 5 6 4 6 11" xfId="52665" xr:uid="{00000000-0005-0000-0000-0000B4CD0000}"/>
    <cellStyle name="Normal 5 6 4 6 12" xfId="52666" xr:uid="{00000000-0005-0000-0000-0000B5CD0000}"/>
    <cellStyle name="Normal 5 6 4 6 2" xfId="52667" xr:uid="{00000000-0005-0000-0000-0000B6CD0000}"/>
    <cellStyle name="Normal 5 6 4 6 2 2" xfId="52668" xr:uid="{00000000-0005-0000-0000-0000B7CD0000}"/>
    <cellStyle name="Normal 5 6 4 6 2 3" xfId="52669" xr:uid="{00000000-0005-0000-0000-0000B8CD0000}"/>
    <cellStyle name="Normal 5 6 4 6 2 4" xfId="52670" xr:uid="{00000000-0005-0000-0000-0000B9CD0000}"/>
    <cellStyle name="Normal 5 6 4 6 2 5" xfId="52671" xr:uid="{00000000-0005-0000-0000-0000BACD0000}"/>
    <cellStyle name="Normal 5 6 4 6 2 6" xfId="52672" xr:uid="{00000000-0005-0000-0000-0000BBCD0000}"/>
    <cellStyle name="Normal 5 6 4 6 2 7" xfId="52673" xr:uid="{00000000-0005-0000-0000-0000BCCD0000}"/>
    <cellStyle name="Normal 5 6 4 6 2 8" xfId="52674" xr:uid="{00000000-0005-0000-0000-0000BDCD0000}"/>
    <cellStyle name="Normal 5 6 4 6 3" xfId="52675" xr:uid="{00000000-0005-0000-0000-0000BECD0000}"/>
    <cellStyle name="Normal 5 6 4 6 3 2" xfId="52676" xr:uid="{00000000-0005-0000-0000-0000BFCD0000}"/>
    <cellStyle name="Normal 5 6 4 6 3 3" xfId="52677" xr:uid="{00000000-0005-0000-0000-0000C0CD0000}"/>
    <cellStyle name="Normal 5 6 4 6 3 4" xfId="52678" xr:uid="{00000000-0005-0000-0000-0000C1CD0000}"/>
    <cellStyle name="Normal 5 6 4 6 3 5" xfId="52679" xr:uid="{00000000-0005-0000-0000-0000C2CD0000}"/>
    <cellStyle name="Normal 5 6 4 6 3 6" xfId="52680" xr:uid="{00000000-0005-0000-0000-0000C3CD0000}"/>
    <cellStyle name="Normal 5 6 4 6 3 7" xfId="52681" xr:uid="{00000000-0005-0000-0000-0000C4CD0000}"/>
    <cellStyle name="Normal 5 6 4 6 3 8" xfId="52682" xr:uid="{00000000-0005-0000-0000-0000C5CD0000}"/>
    <cellStyle name="Normal 5 6 4 6 4" xfId="52683" xr:uid="{00000000-0005-0000-0000-0000C6CD0000}"/>
    <cellStyle name="Normal 5 6 4 6 4 2" xfId="52684" xr:uid="{00000000-0005-0000-0000-0000C7CD0000}"/>
    <cellStyle name="Normal 5 6 4 6 4 3" xfId="52685" xr:uid="{00000000-0005-0000-0000-0000C8CD0000}"/>
    <cellStyle name="Normal 5 6 4 6 4 4" xfId="52686" xr:uid="{00000000-0005-0000-0000-0000C9CD0000}"/>
    <cellStyle name="Normal 5 6 4 6 4 5" xfId="52687" xr:uid="{00000000-0005-0000-0000-0000CACD0000}"/>
    <cellStyle name="Normal 5 6 4 6 4 6" xfId="52688" xr:uid="{00000000-0005-0000-0000-0000CBCD0000}"/>
    <cellStyle name="Normal 5 6 4 6 4 7" xfId="52689" xr:uid="{00000000-0005-0000-0000-0000CCCD0000}"/>
    <cellStyle name="Normal 5 6 4 6 4 8" xfId="52690" xr:uid="{00000000-0005-0000-0000-0000CDCD0000}"/>
    <cellStyle name="Normal 5 6 4 6 5" xfId="52691" xr:uid="{00000000-0005-0000-0000-0000CECD0000}"/>
    <cellStyle name="Normal 5 6 4 6 5 2" xfId="52692" xr:uid="{00000000-0005-0000-0000-0000CFCD0000}"/>
    <cellStyle name="Normal 5 6 4 6 5 3" xfId="52693" xr:uid="{00000000-0005-0000-0000-0000D0CD0000}"/>
    <cellStyle name="Normal 5 6 4 6 5 4" xfId="52694" xr:uid="{00000000-0005-0000-0000-0000D1CD0000}"/>
    <cellStyle name="Normal 5 6 4 6 5 5" xfId="52695" xr:uid="{00000000-0005-0000-0000-0000D2CD0000}"/>
    <cellStyle name="Normal 5 6 4 6 5 6" xfId="52696" xr:uid="{00000000-0005-0000-0000-0000D3CD0000}"/>
    <cellStyle name="Normal 5 6 4 6 5 7" xfId="52697" xr:uid="{00000000-0005-0000-0000-0000D4CD0000}"/>
    <cellStyle name="Normal 5 6 4 6 5 8" xfId="52698" xr:uid="{00000000-0005-0000-0000-0000D5CD0000}"/>
    <cellStyle name="Normal 5 6 4 6 6" xfId="52699" xr:uid="{00000000-0005-0000-0000-0000D6CD0000}"/>
    <cellStyle name="Normal 5 6 4 6 7" xfId="52700" xr:uid="{00000000-0005-0000-0000-0000D7CD0000}"/>
    <cellStyle name="Normal 5 6 4 6 8" xfId="52701" xr:uid="{00000000-0005-0000-0000-0000D8CD0000}"/>
    <cellStyle name="Normal 5 6 4 6 9" xfId="52702" xr:uid="{00000000-0005-0000-0000-0000D9CD0000}"/>
    <cellStyle name="Normal 5 6 4 7" xfId="52703" xr:uid="{00000000-0005-0000-0000-0000DACD0000}"/>
    <cellStyle name="Normal 5 6 4 7 10" xfId="52704" xr:uid="{00000000-0005-0000-0000-0000DBCD0000}"/>
    <cellStyle name="Normal 5 6 4 7 11" xfId="52705" xr:uid="{00000000-0005-0000-0000-0000DCCD0000}"/>
    <cellStyle name="Normal 5 6 4 7 12" xfId="52706" xr:uid="{00000000-0005-0000-0000-0000DDCD0000}"/>
    <cellStyle name="Normal 5 6 4 7 2" xfId="52707" xr:uid="{00000000-0005-0000-0000-0000DECD0000}"/>
    <cellStyle name="Normal 5 6 4 7 2 2" xfId="52708" xr:uid="{00000000-0005-0000-0000-0000DFCD0000}"/>
    <cellStyle name="Normal 5 6 4 7 2 3" xfId="52709" xr:uid="{00000000-0005-0000-0000-0000E0CD0000}"/>
    <cellStyle name="Normal 5 6 4 7 2 4" xfId="52710" xr:uid="{00000000-0005-0000-0000-0000E1CD0000}"/>
    <cellStyle name="Normal 5 6 4 7 2 5" xfId="52711" xr:uid="{00000000-0005-0000-0000-0000E2CD0000}"/>
    <cellStyle name="Normal 5 6 4 7 2 6" xfId="52712" xr:uid="{00000000-0005-0000-0000-0000E3CD0000}"/>
    <cellStyle name="Normal 5 6 4 7 2 7" xfId="52713" xr:uid="{00000000-0005-0000-0000-0000E4CD0000}"/>
    <cellStyle name="Normal 5 6 4 7 2 8" xfId="52714" xr:uid="{00000000-0005-0000-0000-0000E5CD0000}"/>
    <cellStyle name="Normal 5 6 4 7 3" xfId="52715" xr:uid="{00000000-0005-0000-0000-0000E6CD0000}"/>
    <cellStyle name="Normal 5 6 4 7 3 2" xfId="52716" xr:uid="{00000000-0005-0000-0000-0000E7CD0000}"/>
    <cellStyle name="Normal 5 6 4 7 3 3" xfId="52717" xr:uid="{00000000-0005-0000-0000-0000E8CD0000}"/>
    <cellStyle name="Normal 5 6 4 7 3 4" xfId="52718" xr:uid="{00000000-0005-0000-0000-0000E9CD0000}"/>
    <cellStyle name="Normal 5 6 4 7 3 5" xfId="52719" xr:uid="{00000000-0005-0000-0000-0000EACD0000}"/>
    <cellStyle name="Normal 5 6 4 7 3 6" xfId="52720" xr:uid="{00000000-0005-0000-0000-0000EBCD0000}"/>
    <cellStyle name="Normal 5 6 4 7 3 7" xfId="52721" xr:uid="{00000000-0005-0000-0000-0000ECCD0000}"/>
    <cellStyle name="Normal 5 6 4 7 3 8" xfId="52722" xr:uid="{00000000-0005-0000-0000-0000EDCD0000}"/>
    <cellStyle name="Normal 5 6 4 7 4" xfId="52723" xr:uid="{00000000-0005-0000-0000-0000EECD0000}"/>
    <cellStyle name="Normal 5 6 4 7 4 2" xfId="52724" xr:uid="{00000000-0005-0000-0000-0000EFCD0000}"/>
    <cellStyle name="Normal 5 6 4 7 4 3" xfId="52725" xr:uid="{00000000-0005-0000-0000-0000F0CD0000}"/>
    <cellStyle name="Normal 5 6 4 7 4 4" xfId="52726" xr:uid="{00000000-0005-0000-0000-0000F1CD0000}"/>
    <cellStyle name="Normal 5 6 4 7 4 5" xfId="52727" xr:uid="{00000000-0005-0000-0000-0000F2CD0000}"/>
    <cellStyle name="Normal 5 6 4 7 4 6" xfId="52728" xr:uid="{00000000-0005-0000-0000-0000F3CD0000}"/>
    <cellStyle name="Normal 5 6 4 7 4 7" xfId="52729" xr:uid="{00000000-0005-0000-0000-0000F4CD0000}"/>
    <cellStyle name="Normal 5 6 4 7 4 8" xfId="52730" xr:uid="{00000000-0005-0000-0000-0000F5CD0000}"/>
    <cellStyle name="Normal 5 6 4 7 5" xfId="52731" xr:uid="{00000000-0005-0000-0000-0000F6CD0000}"/>
    <cellStyle name="Normal 5 6 4 7 5 2" xfId="52732" xr:uid="{00000000-0005-0000-0000-0000F7CD0000}"/>
    <cellStyle name="Normal 5 6 4 7 5 3" xfId="52733" xr:uid="{00000000-0005-0000-0000-0000F8CD0000}"/>
    <cellStyle name="Normal 5 6 4 7 5 4" xfId="52734" xr:uid="{00000000-0005-0000-0000-0000F9CD0000}"/>
    <cellStyle name="Normal 5 6 4 7 5 5" xfId="52735" xr:uid="{00000000-0005-0000-0000-0000FACD0000}"/>
    <cellStyle name="Normal 5 6 4 7 5 6" xfId="52736" xr:uid="{00000000-0005-0000-0000-0000FBCD0000}"/>
    <cellStyle name="Normal 5 6 4 7 5 7" xfId="52737" xr:uid="{00000000-0005-0000-0000-0000FCCD0000}"/>
    <cellStyle name="Normal 5 6 4 7 5 8" xfId="52738" xr:uid="{00000000-0005-0000-0000-0000FDCD0000}"/>
    <cellStyle name="Normal 5 6 4 7 6" xfId="52739" xr:uid="{00000000-0005-0000-0000-0000FECD0000}"/>
    <cellStyle name="Normal 5 6 4 7 7" xfId="52740" xr:uid="{00000000-0005-0000-0000-0000FFCD0000}"/>
    <cellStyle name="Normal 5 6 4 7 8" xfId="52741" xr:uid="{00000000-0005-0000-0000-000000CE0000}"/>
    <cellStyle name="Normal 5 6 4 7 9" xfId="52742" xr:uid="{00000000-0005-0000-0000-000001CE0000}"/>
    <cellStyle name="Normal 5 6 4 8" xfId="52743" xr:uid="{00000000-0005-0000-0000-000002CE0000}"/>
    <cellStyle name="Normal 5 6 4 8 10" xfId="52744" xr:uid="{00000000-0005-0000-0000-000003CE0000}"/>
    <cellStyle name="Normal 5 6 4 8 11" xfId="52745" xr:uid="{00000000-0005-0000-0000-000004CE0000}"/>
    <cellStyle name="Normal 5 6 4 8 12" xfId="52746" xr:uid="{00000000-0005-0000-0000-000005CE0000}"/>
    <cellStyle name="Normal 5 6 4 8 2" xfId="52747" xr:uid="{00000000-0005-0000-0000-000006CE0000}"/>
    <cellStyle name="Normal 5 6 4 8 2 2" xfId="52748" xr:uid="{00000000-0005-0000-0000-000007CE0000}"/>
    <cellStyle name="Normal 5 6 4 8 2 3" xfId="52749" xr:uid="{00000000-0005-0000-0000-000008CE0000}"/>
    <cellStyle name="Normal 5 6 4 8 2 4" xfId="52750" xr:uid="{00000000-0005-0000-0000-000009CE0000}"/>
    <cellStyle name="Normal 5 6 4 8 2 5" xfId="52751" xr:uid="{00000000-0005-0000-0000-00000ACE0000}"/>
    <cellStyle name="Normal 5 6 4 8 2 6" xfId="52752" xr:uid="{00000000-0005-0000-0000-00000BCE0000}"/>
    <cellStyle name="Normal 5 6 4 8 2 7" xfId="52753" xr:uid="{00000000-0005-0000-0000-00000CCE0000}"/>
    <cellStyle name="Normal 5 6 4 8 2 8" xfId="52754" xr:uid="{00000000-0005-0000-0000-00000DCE0000}"/>
    <cellStyle name="Normal 5 6 4 8 3" xfId="52755" xr:uid="{00000000-0005-0000-0000-00000ECE0000}"/>
    <cellStyle name="Normal 5 6 4 8 3 2" xfId="52756" xr:uid="{00000000-0005-0000-0000-00000FCE0000}"/>
    <cellStyle name="Normal 5 6 4 8 3 3" xfId="52757" xr:uid="{00000000-0005-0000-0000-000010CE0000}"/>
    <cellStyle name="Normal 5 6 4 8 3 4" xfId="52758" xr:uid="{00000000-0005-0000-0000-000011CE0000}"/>
    <cellStyle name="Normal 5 6 4 8 3 5" xfId="52759" xr:uid="{00000000-0005-0000-0000-000012CE0000}"/>
    <cellStyle name="Normal 5 6 4 8 3 6" xfId="52760" xr:uid="{00000000-0005-0000-0000-000013CE0000}"/>
    <cellStyle name="Normal 5 6 4 8 3 7" xfId="52761" xr:uid="{00000000-0005-0000-0000-000014CE0000}"/>
    <cellStyle name="Normal 5 6 4 8 3 8" xfId="52762" xr:uid="{00000000-0005-0000-0000-000015CE0000}"/>
    <cellStyle name="Normal 5 6 4 8 4" xfId="52763" xr:uid="{00000000-0005-0000-0000-000016CE0000}"/>
    <cellStyle name="Normal 5 6 4 8 4 2" xfId="52764" xr:uid="{00000000-0005-0000-0000-000017CE0000}"/>
    <cellStyle name="Normal 5 6 4 8 4 3" xfId="52765" xr:uid="{00000000-0005-0000-0000-000018CE0000}"/>
    <cellStyle name="Normal 5 6 4 8 4 4" xfId="52766" xr:uid="{00000000-0005-0000-0000-000019CE0000}"/>
    <cellStyle name="Normal 5 6 4 8 4 5" xfId="52767" xr:uid="{00000000-0005-0000-0000-00001ACE0000}"/>
    <cellStyle name="Normal 5 6 4 8 4 6" xfId="52768" xr:uid="{00000000-0005-0000-0000-00001BCE0000}"/>
    <cellStyle name="Normal 5 6 4 8 4 7" xfId="52769" xr:uid="{00000000-0005-0000-0000-00001CCE0000}"/>
    <cellStyle name="Normal 5 6 4 8 4 8" xfId="52770" xr:uid="{00000000-0005-0000-0000-00001DCE0000}"/>
    <cellStyle name="Normal 5 6 4 8 5" xfId="52771" xr:uid="{00000000-0005-0000-0000-00001ECE0000}"/>
    <cellStyle name="Normal 5 6 4 8 5 2" xfId="52772" xr:uid="{00000000-0005-0000-0000-00001FCE0000}"/>
    <cellStyle name="Normal 5 6 4 8 5 3" xfId="52773" xr:uid="{00000000-0005-0000-0000-000020CE0000}"/>
    <cellStyle name="Normal 5 6 4 8 5 4" xfId="52774" xr:uid="{00000000-0005-0000-0000-000021CE0000}"/>
    <cellStyle name="Normal 5 6 4 8 5 5" xfId="52775" xr:uid="{00000000-0005-0000-0000-000022CE0000}"/>
    <cellStyle name="Normal 5 6 4 8 5 6" xfId="52776" xr:uid="{00000000-0005-0000-0000-000023CE0000}"/>
    <cellStyle name="Normal 5 6 4 8 5 7" xfId="52777" xr:uid="{00000000-0005-0000-0000-000024CE0000}"/>
    <cellStyle name="Normal 5 6 4 8 5 8" xfId="52778" xr:uid="{00000000-0005-0000-0000-000025CE0000}"/>
    <cellStyle name="Normal 5 6 4 8 6" xfId="52779" xr:uid="{00000000-0005-0000-0000-000026CE0000}"/>
    <cellStyle name="Normal 5 6 4 8 7" xfId="52780" xr:uid="{00000000-0005-0000-0000-000027CE0000}"/>
    <cellStyle name="Normal 5 6 4 8 8" xfId="52781" xr:uid="{00000000-0005-0000-0000-000028CE0000}"/>
    <cellStyle name="Normal 5 6 4 8 9" xfId="52782" xr:uid="{00000000-0005-0000-0000-000029CE0000}"/>
    <cellStyle name="Normal 5 6 4 9" xfId="52783" xr:uid="{00000000-0005-0000-0000-00002ACE0000}"/>
    <cellStyle name="Normal 5 6 4 9 10" xfId="52784" xr:uid="{00000000-0005-0000-0000-00002BCE0000}"/>
    <cellStyle name="Normal 5 6 4 9 11" xfId="52785" xr:uid="{00000000-0005-0000-0000-00002CCE0000}"/>
    <cellStyle name="Normal 5 6 4 9 12" xfId="52786" xr:uid="{00000000-0005-0000-0000-00002DCE0000}"/>
    <cellStyle name="Normal 5 6 4 9 2" xfId="52787" xr:uid="{00000000-0005-0000-0000-00002ECE0000}"/>
    <cellStyle name="Normal 5 6 4 9 2 2" xfId="52788" xr:uid="{00000000-0005-0000-0000-00002FCE0000}"/>
    <cellStyle name="Normal 5 6 4 9 2 3" xfId="52789" xr:uid="{00000000-0005-0000-0000-000030CE0000}"/>
    <cellStyle name="Normal 5 6 4 9 2 4" xfId="52790" xr:uid="{00000000-0005-0000-0000-000031CE0000}"/>
    <cellStyle name="Normal 5 6 4 9 2 5" xfId="52791" xr:uid="{00000000-0005-0000-0000-000032CE0000}"/>
    <cellStyle name="Normal 5 6 4 9 2 6" xfId="52792" xr:uid="{00000000-0005-0000-0000-000033CE0000}"/>
    <cellStyle name="Normal 5 6 4 9 2 7" xfId="52793" xr:uid="{00000000-0005-0000-0000-000034CE0000}"/>
    <cellStyle name="Normal 5 6 4 9 2 8" xfId="52794" xr:uid="{00000000-0005-0000-0000-000035CE0000}"/>
    <cellStyle name="Normal 5 6 4 9 3" xfId="52795" xr:uid="{00000000-0005-0000-0000-000036CE0000}"/>
    <cellStyle name="Normal 5 6 4 9 3 2" xfId="52796" xr:uid="{00000000-0005-0000-0000-000037CE0000}"/>
    <cellStyle name="Normal 5 6 4 9 3 3" xfId="52797" xr:uid="{00000000-0005-0000-0000-000038CE0000}"/>
    <cellStyle name="Normal 5 6 4 9 3 4" xfId="52798" xr:uid="{00000000-0005-0000-0000-000039CE0000}"/>
    <cellStyle name="Normal 5 6 4 9 3 5" xfId="52799" xr:uid="{00000000-0005-0000-0000-00003ACE0000}"/>
    <cellStyle name="Normal 5 6 4 9 3 6" xfId="52800" xr:uid="{00000000-0005-0000-0000-00003BCE0000}"/>
    <cellStyle name="Normal 5 6 4 9 3 7" xfId="52801" xr:uid="{00000000-0005-0000-0000-00003CCE0000}"/>
    <cellStyle name="Normal 5 6 4 9 3 8" xfId="52802" xr:uid="{00000000-0005-0000-0000-00003DCE0000}"/>
    <cellStyle name="Normal 5 6 4 9 4" xfId="52803" xr:uid="{00000000-0005-0000-0000-00003ECE0000}"/>
    <cellStyle name="Normal 5 6 4 9 4 2" xfId="52804" xr:uid="{00000000-0005-0000-0000-00003FCE0000}"/>
    <cellStyle name="Normal 5 6 4 9 4 3" xfId="52805" xr:uid="{00000000-0005-0000-0000-000040CE0000}"/>
    <cellStyle name="Normal 5 6 4 9 4 4" xfId="52806" xr:uid="{00000000-0005-0000-0000-000041CE0000}"/>
    <cellStyle name="Normal 5 6 4 9 4 5" xfId="52807" xr:uid="{00000000-0005-0000-0000-000042CE0000}"/>
    <cellStyle name="Normal 5 6 4 9 4 6" xfId="52808" xr:uid="{00000000-0005-0000-0000-000043CE0000}"/>
    <cellStyle name="Normal 5 6 4 9 4 7" xfId="52809" xr:uid="{00000000-0005-0000-0000-000044CE0000}"/>
    <cellStyle name="Normal 5 6 4 9 4 8" xfId="52810" xr:uid="{00000000-0005-0000-0000-000045CE0000}"/>
    <cellStyle name="Normal 5 6 4 9 5" xfId="52811" xr:uid="{00000000-0005-0000-0000-000046CE0000}"/>
    <cellStyle name="Normal 5 6 4 9 5 2" xfId="52812" xr:uid="{00000000-0005-0000-0000-000047CE0000}"/>
    <cellStyle name="Normal 5 6 4 9 5 3" xfId="52813" xr:uid="{00000000-0005-0000-0000-000048CE0000}"/>
    <cellStyle name="Normal 5 6 4 9 5 4" xfId="52814" xr:uid="{00000000-0005-0000-0000-000049CE0000}"/>
    <cellStyle name="Normal 5 6 4 9 5 5" xfId="52815" xr:uid="{00000000-0005-0000-0000-00004ACE0000}"/>
    <cellStyle name="Normal 5 6 4 9 5 6" xfId="52816" xr:uid="{00000000-0005-0000-0000-00004BCE0000}"/>
    <cellStyle name="Normal 5 6 4 9 5 7" xfId="52817" xr:uid="{00000000-0005-0000-0000-00004CCE0000}"/>
    <cellStyle name="Normal 5 6 4 9 5 8" xfId="52818" xr:uid="{00000000-0005-0000-0000-00004DCE0000}"/>
    <cellStyle name="Normal 5 6 4 9 6" xfId="52819" xr:uid="{00000000-0005-0000-0000-00004ECE0000}"/>
    <cellStyle name="Normal 5 6 4 9 7" xfId="52820" xr:uid="{00000000-0005-0000-0000-00004FCE0000}"/>
    <cellStyle name="Normal 5 6 4 9 8" xfId="52821" xr:uid="{00000000-0005-0000-0000-000050CE0000}"/>
    <cellStyle name="Normal 5 6 4 9 9" xfId="52822" xr:uid="{00000000-0005-0000-0000-000051CE0000}"/>
    <cellStyle name="Normal 5 6 5" xfId="52823" xr:uid="{00000000-0005-0000-0000-000052CE0000}"/>
    <cellStyle name="Normal 5 6 5 10" xfId="52824" xr:uid="{00000000-0005-0000-0000-000053CE0000}"/>
    <cellStyle name="Normal 5 6 5 11" xfId="52825" xr:uid="{00000000-0005-0000-0000-000054CE0000}"/>
    <cellStyle name="Normal 5 6 5 12" xfId="52826" xr:uid="{00000000-0005-0000-0000-000055CE0000}"/>
    <cellStyle name="Normal 5 6 5 2" xfId="52827" xr:uid="{00000000-0005-0000-0000-000056CE0000}"/>
    <cellStyle name="Normal 5 6 5 2 2" xfId="52828" xr:uid="{00000000-0005-0000-0000-000057CE0000}"/>
    <cellStyle name="Normal 5 6 5 2 3" xfId="52829" xr:uid="{00000000-0005-0000-0000-000058CE0000}"/>
    <cellStyle name="Normal 5 6 5 2 4" xfId="52830" xr:uid="{00000000-0005-0000-0000-000059CE0000}"/>
    <cellStyle name="Normal 5 6 5 2 5" xfId="52831" xr:uid="{00000000-0005-0000-0000-00005ACE0000}"/>
    <cellStyle name="Normal 5 6 5 2 6" xfId="52832" xr:uid="{00000000-0005-0000-0000-00005BCE0000}"/>
    <cellStyle name="Normal 5 6 5 2 7" xfId="52833" xr:uid="{00000000-0005-0000-0000-00005CCE0000}"/>
    <cellStyle name="Normal 5 6 5 2 8" xfId="52834" xr:uid="{00000000-0005-0000-0000-00005DCE0000}"/>
    <cellStyle name="Normal 5 6 5 3" xfId="52835" xr:uid="{00000000-0005-0000-0000-00005ECE0000}"/>
    <cellStyle name="Normal 5 6 5 3 2" xfId="52836" xr:uid="{00000000-0005-0000-0000-00005FCE0000}"/>
    <cellStyle name="Normal 5 6 5 3 3" xfId="52837" xr:uid="{00000000-0005-0000-0000-000060CE0000}"/>
    <cellStyle name="Normal 5 6 5 3 4" xfId="52838" xr:uid="{00000000-0005-0000-0000-000061CE0000}"/>
    <cellStyle name="Normal 5 6 5 3 5" xfId="52839" xr:uid="{00000000-0005-0000-0000-000062CE0000}"/>
    <cellStyle name="Normal 5 6 5 3 6" xfId="52840" xr:uid="{00000000-0005-0000-0000-000063CE0000}"/>
    <cellStyle name="Normal 5 6 5 3 7" xfId="52841" xr:uid="{00000000-0005-0000-0000-000064CE0000}"/>
    <cellStyle name="Normal 5 6 5 3 8" xfId="52842" xr:uid="{00000000-0005-0000-0000-000065CE0000}"/>
    <cellStyle name="Normal 5 6 5 4" xfId="52843" xr:uid="{00000000-0005-0000-0000-000066CE0000}"/>
    <cellStyle name="Normal 5 6 5 4 2" xfId="52844" xr:uid="{00000000-0005-0000-0000-000067CE0000}"/>
    <cellStyle name="Normal 5 6 5 4 3" xfId="52845" xr:uid="{00000000-0005-0000-0000-000068CE0000}"/>
    <cellStyle name="Normal 5 6 5 4 4" xfId="52846" xr:uid="{00000000-0005-0000-0000-000069CE0000}"/>
    <cellStyle name="Normal 5 6 5 4 5" xfId="52847" xr:uid="{00000000-0005-0000-0000-00006ACE0000}"/>
    <cellStyle name="Normal 5 6 5 4 6" xfId="52848" xr:uid="{00000000-0005-0000-0000-00006BCE0000}"/>
    <cellStyle name="Normal 5 6 5 4 7" xfId="52849" xr:uid="{00000000-0005-0000-0000-00006CCE0000}"/>
    <cellStyle name="Normal 5 6 5 4 8" xfId="52850" xr:uid="{00000000-0005-0000-0000-00006DCE0000}"/>
    <cellStyle name="Normal 5 6 5 5" xfId="52851" xr:uid="{00000000-0005-0000-0000-00006ECE0000}"/>
    <cellStyle name="Normal 5 6 5 5 2" xfId="52852" xr:uid="{00000000-0005-0000-0000-00006FCE0000}"/>
    <cellStyle name="Normal 5 6 5 5 3" xfId="52853" xr:uid="{00000000-0005-0000-0000-000070CE0000}"/>
    <cellStyle name="Normal 5 6 5 5 4" xfId="52854" xr:uid="{00000000-0005-0000-0000-000071CE0000}"/>
    <cellStyle name="Normal 5 6 5 5 5" xfId="52855" xr:uid="{00000000-0005-0000-0000-000072CE0000}"/>
    <cellStyle name="Normal 5 6 5 5 6" xfId="52856" xr:uid="{00000000-0005-0000-0000-000073CE0000}"/>
    <cellStyle name="Normal 5 6 5 5 7" xfId="52857" xr:uid="{00000000-0005-0000-0000-000074CE0000}"/>
    <cellStyle name="Normal 5 6 5 5 8" xfId="52858" xr:uid="{00000000-0005-0000-0000-000075CE0000}"/>
    <cellStyle name="Normal 5 6 5 6" xfId="52859" xr:uid="{00000000-0005-0000-0000-000076CE0000}"/>
    <cellStyle name="Normal 5 6 5 7" xfId="52860" xr:uid="{00000000-0005-0000-0000-000077CE0000}"/>
    <cellStyle name="Normal 5 6 5 8" xfId="52861" xr:uid="{00000000-0005-0000-0000-000078CE0000}"/>
    <cellStyle name="Normal 5 6 5 9" xfId="52862" xr:uid="{00000000-0005-0000-0000-000079CE0000}"/>
    <cellStyle name="Normal 5 6 6" xfId="52863" xr:uid="{00000000-0005-0000-0000-00007ACE0000}"/>
    <cellStyle name="Normal 5 6 6 10" xfId="52864" xr:uid="{00000000-0005-0000-0000-00007BCE0000}"/>
    <cellStyle name="Normal 5 6 6 11" xfId="52865" xr:uid="{00000000-0005-0000-0000-00007CCE0000}"/>
    <cellStyle name="Normal 5 6 6 12" xfId="52866" xr:uid="{00000000-0005-0000-0000-00007DCE0000}"/>
    <cellStyle name="Normal 5 6 6 2" xfId="52867" xr:uid="{00000000-0005-0000-0000-00007ECE0000}"/>
    <cellStyle name="Normal 5 6 6 2 2" xfId="52868" xr:uid="{00000000-0005-0000-0000-00007FCE0000}"/>
    <cellStyle name="Normal 5 6 6 2 3" xfId="52869" xr:uid="{00000000-0005-0000-0000-000080CE0000}"/>
    <cellStyle name="Normal 5 6 6 2 4" xfId="52870" xr:uid="{00000000-0005-0000-0000-000081CE0000}"/>
    <cellStyle name="Normal 5 6 6 2 5" xfId="52871" xr:uid="{00000000-0005-0000-0000-000082CE0000}"/>
    <cellStyle name="Normal 5 6 6 2 6" xfId="52872" xr:uid="{00000000-0005-0000-0000-000083CE0000}"/>
    <cellStyle name="Normal 5 6 6 2 7" xfId="52873" xr:uid="{00000000-0005-0000-0000-000084CE0000}"/>
    <cellStyle name="Normal 5 6 6 2 8" xfId="52874" xr:uid="{00000000-0005-0000-0000-000085CE0000}"/>
    <cellStyle name="Normal 5 6 6 3" xfId="52875" xr:uid="{00000000-0005-0000-0000-000086CE0000}"/>
    <cellStyle name="Normal 5 6 6 3 2" xfId="52876" xr:uid="{00000000-0005-0000-0000-000087CE0000}"/>
    <cellStyle name="Normal 5 6 6 3 3" xfId="52877" xr:uid="{00000000-0005-0000-0000-000088CE0000}"/>
    <cellStyle name="Normal 5 6 6 3 4" xfId="52878" xr:uid="{00000000-0005-0000-0000-000089CE0000}"/>
    <cellStyle name="Normal 5 6 6 3 5" xfId="52879" xr:uid="{00000000-0005-0000-0000-00008ACE0000}"/>
    <cellStyle name="Normal 5 6 6 3 6" xfId="52880" xr:uid="{00000000-0005-0000-0000-00008BCE0000}"/>
    <cellStyle name="Normal 5 6 6 3 7" xfId="52881" xr:uid="{00000000-0005-0000-0000-00008CCE0000}"/>
    <cellStyle name="Normal 5 6 6 3 8" xfId="52882" xr:uid="{00000000-0005-0000-0000-00008DCE0000}"/>
    <cellStyle name="Normal 5 6 6 4" xfId="52883" xr:uid="{00000000-0005-0000-0000-00008ECE0000}"/>
    <cellStyle name="Normal 5 6 6 4 2" xfId="52884" xr:uid="{00000000-0005-0000-0000-00008FCE0000}"/>
    <cellStyle name="Normal 5 6 6 4 3" xfId="52885" xr:uid="{00000000-0005-0000-0000-000090CE0000}"/>
    <cellStyle name="Normal 5 6 6 4 4" xfId="52886" xr:uid="{00000000-0005-0000-0000-000091CE0000}"/>
    <cellStyle name="Normal 5 6 6 4 5" xfId="52887" xr:uid="{00000000-0005-0000-0000-000092CE0000}"/>
    <cellStyle name="Normal 5 6 6 4 6" xfId="52888" xr:uid="{00000000-0005-0000-0000-000093CE0000}"/>
    <cellStyle name="Normal 5 6 6 4 7" xfId="52889" xr:uid="{00000000-0005-0000-0000-000094CE0000}"/>
    <cellStyle name="Normal 5 6 6 4 8" xfId="52890" xr:uid="{00000000-0005-0000-0000-000095CE0000}"/>
    <cellStyle name="Normal 5 6 6 5" xfId="52891" xr:uid="{00000000-0005-0000-0000-000096CE0000}"/>
    <cellStyle name="Normal 5 6 6 5 2" xfId="52892" xr:uid="{00000000-0005-0000-0000-000097CE0000}"/>
    <cellStyle name="Normal 5 6 6 5 3" xfId="52893" xr:uid="{00000000-0005-0000-0000-000098CE0000}"/>
    <cellStyle name="Normal 5 6 6 5 4" xfId="52894" xr:uid="{00000000-0005-0000-0000-000099CE0000}"/>
    <cellStyle name="Normal 5 6 6 5 5" xfId="52895" xr:uid="{00000000-0005-0000-0000-00009ACE0000}"/>
    <cellStyle name="Normal 5 6 6 5 6" xfId="52896" xr:uid="{00000000-0005-0000-0000-00009BCE0000}"/>
    <cellStyle name="Normal 5 6 6 5 7" xfId="52897" xr:uid="{00000000-0005-0000-0000-00009CCE0000}"/>
    <cellStyle name="Normal 5 6 6 5 8" xfId="52898" xr:uid="{00000000-0005-0000-0000-00009DCE0000}"/>
    <cellStyle name="Normal 5 6 6 6" xfId="52899" xr:uid="{00000000-0005-0000-0000-00009ECE0000}"/>
    <cellStyle name="Normal 5 6 6 7" xfId="52900" xr:uid="{00000000-0005-0000-0000-00009FCE0000}"/>
    <cellStyle name="Normal 5 6 6 8" xfId="52901" xr:uid="{00000000-0005-0000-0000-0000A0CE0000}"/>
    <cellStyle name="Normal 5 6 6 9" xfId="52902" xr:uid="{00000000-0005-0000-0000-0000A1CE0000}"/>
    <cellStyle name="Normal 5 6 7" xfId="52903" xr:uid="{00000000-0005-0000-0000-0000A2CE0000}"/>
    <cellStyle name="Normal 5 6 7 10" xfId="52904" xr:uid="{00000000-0005-0000-0000-0000A3CE0000}"/>
    <cellStyle name="Normal 5 6 7 11" xfId="52905" xr:uid="{00000000-0005-0000-0000-0000A4CE0000}"/>
    <cellStyle name="Normal 5 6 7 12" xfId="52906" xr:uid="{00000000-0005-0000-0000-0000A5CE0000}"/>
    <cellStyle name="Normal 5 6 7 2" xfId="52907" xr:uid="{00000000-0005-0000-0000-0000A6CE0000}"/>
    <cellStyle name="Normal 5 6 7 2 2" xfId="52908" xr:uid="{00000000-0005-0000-0000-0000A7CE0000}"/>
    <cellStyle name="Normal 5 6 7 2 3" xfId="52909" xr:uid="{00000000-0005-0000-0000-0000A8CE0000}"/>
    <cellStyle name="Normal 5 6 7 2 4" xfId="52910" xr:uid="{00000000-0005-0000-0000-0000A9CE0000}"/>
    <cellStyle name="Normal 5 6 7 2 5" xfId="52911" xr:uid="{00000000-0005-0000-0000-0000AACE0000}"/>
    <cellStyle name="Normal 5 6 7 2 6" xfId="52912" xr:uid="{00000000-0005-0000-0000-0000ABCE0000}"/>
    <cellStyle name="Normal 5 6 7 2 7" xfId="52913" xr:uid="{00000000-0005-0000-0000-0000ACCE0000}"/>
    <cellStyle name="Normal 5 6 7 2 8" xfId="52914" xr:uid="{00000000-0005-0000-0000-0000ADCE0000}"/>
    <cellStyle name="Normal 5 6 7 3" xfId="52915" xr:uid="{00000000-0005-0000-0000-0000AECE0000}"/>
    <cellStyle name="Normal 5 6 7 3 2" xfId="52916" xr:uid="{00000000-0005-0000-0000-0000AFCE0000}"/>
    <cellStyle name="Normal 5 6 7 3 3" xfId="52917" xr:uid="{00000000-0005-0000-0000-0000B0CE0000}"/>
    <cellStyle name="Normal 5 6 7 3 4" xfId="52918" xr:uid="{00000000-0005-0000-0000-0000B1CE0000}"/>
    <cellStyle name="Normal 5 6 7 3 5" xfId="52919" xr:uid="{00000000-0005-0000-0000-0000B2CE0000}"/>
    <cellStyle name="Normal 5 6 7 3 6" xfId="52920" xr:uid="{00000000-0005-0000-0000-0000B3CE0000}"/>
    <cellStyle name="Normal 5 6 7 3 7" xfId="52921" xr:uid="{00000000-0005-0000-0000-0000B4CE0000}"/>
    <cellStyle name="Normal 5 6 7 3 8" xfId="52922" xr:uid="{00000000-0005-0000-0000-0000B5CE0000}"/>
    <cellStyle name="Normal 5 6 7 4" xfId="52923" xr:uid="{00000000-0005-0000-0000-0000B6CE0000}"/>
    <cellStyle name="Normal 5 6 7 4 2" xfId="52924" xr:uid="{00000000-0005-0000-0000-0000B7CE0000}"/>
    <cellStyle name="Normal 5 6 7 4 3" xfId="52925" xr:uid="{00000000-0005-0000-0000-0000B8CE0000}"/>
    <cellStyle name="Normal 5 6 7 4 4" xfId="52926" xr:uid="{00000000-0005-0000-0000-0000B9CE0000}"/>
    <cellStyle name="Normal 5 6 7 4 5" xfId="52927" xr:uid="{00000000-0005-0000-0000-0000BACE0000}"/>
    <cellStyle name="Normal 5 6 7 4 6" xfId="52928" xr:uid="{00000000-0005-0000-0000-0000BBCE0000}"/>
    <cellStyle name="Normal 5 6 7 4 7" xfId="52929" xr:uid="{00000000-0005-0000-0000-0000BCCE0000}"/>
    <cellStyle name="Normal 5 6 7 4 8" xfId="52930" xr:uid="{00000000-0005-0000-0000-0000BDCE0000}"/>
    <cellStyle name="Normal 5 6 7 5" xfId="52931" xr:uid="{00000000-0005-0000-0000-0000BECE0000}"/>
    <cellStyle name="Normal 5 6 7 5 2" xfId="52932" xr:uid="{00000000-0005-0000-0000-0000BFCE0000}"/>
    <cellStyle name="Normal 5 6 7 5 3" xfId="52933" xr:uid="{00000000-0005-0000-0000-0000C0CE0000}"/>
    <cellStyle name="Normal 5 6 7 5 4" xfId="52934" xr:uid="{00000000-0005-0000-0000-0000C1CE0000}"/>
    <cellStyle name="Normal 5 6 7 5 5" xfId="52935" xr:uid="{00000000-0005-0000-0000-0000C2CE0000}"/>
    <cellStyle name="Normal 5 6 7 5 6" xfId="52936" xr:uid="{00000000-0005-0000-0000-0000C3CE0000}"/>
    <cellStyle name="Normal 5 6 7 5 7" xfId="52937" xr:uid="{00000000-0005-0000-0000-0000C4CE0000}"/>
    <cellStyle name="Normal 5 6 7 5 8" xfId="52938" xr:uid="{00000000-0005-0000-0000-0000C5CE0000}"/>
    <cellStyle name="Normal 5 6 7 6" xfId="52939" xr:uid="{00000000-0005-0000-0000-0000C6CE0000}"/>
    <cellStyle name="Normal 5 6 7 7" xfId="52940" xr:uid="{00000000-0005-0000-0000-0000C7CE0000}"/>
    <cellStyle name="Normal 5 6 7 8" xfId="52941" xr:uid="{00000000-0005-0000-0000-0000C8CE0000}"/>
    <cellStyle name="Normal 5 6 7 9" xfId="52942" xr:uid="{00000000-0005-0000-0000-0000C9CE0000}"/>
    <cellStyle name="Normal 5 6 8" xfId="52943" xr:uid="{00000000-0005-0000-0000-0000CACE0000}"/>
    <cellStyle name="Normal 5 6 8 10" xfId="52944" xr:uid="{00000000-0005-0000-0000-0000CBCE0000}"/>
    <cellStyle name="Normal 5 6 8 11" xfId="52945" xr:uid="{00000000-0005-0000-0000-0000CCCE0000}"/>
    <cellStyle name="Normal 5 6 8 12" xfId="52946" xr:uid="{00000000-0005-0000-0000-0000CDCE0000}"/>
    <cellStyle name="Normal 5 6 8 2" xfId="52947" xr:uid="{00000000-0005-0000-0000-0000CECE0000}"/>
    <cellStyle name="Normal 5 6 8 2 2" xfId="52948" xr:uid="{00000000-0005-0000-0000-0000CFCE0000}"/>
    <cellStyle name="Normal 5 6 8 2 3" xfId="52949" xr:uid="{00000000-0005-0000-0000-0000D0CE0000}"/>
    <cellStyle name="Normal 5 6 8 2 4" xfId="52950" xr:uid="{00000000-0005-0000-0000-0000D1CE0000}"/>
    <cellStyle name="Normal 5 6 8 2 5" xfId="52951" xr:uid="{00000000-0005-0000-0000-0000D2CE0000}"/>
    <cellStyle name="Normal 5 6 8 2 6" xfId="52952" xr:uid="{00000000-0005-0000-0000-0000D3CE0000}"/>
    <cellStyle name="Normal 5 6 8 2 7" xfId="52953" xr:uid="{00000000-0005-0000-0000-0000D4CE0000}"/>
    <cellStyle name="Normal 5 6 8 2 8" xfId="52954" xr:uid="{00000000-0005-0000-0000-0000D5CE0000}"/>
    <cellStyle name="Normal 5 6 8 3" xfId="52955" xr:uid="{00000000-0005-0000-0000-0000D6CE0000}"/>
    <cellStyle name="Normal 5 6 8 3 2" xfId="52956" xr:uid="{00000000-0005-0000-0000-0000D7CE0000}"/>
    <cellStyle name="Normal 5 6 8 3 3" xfId="52957" xr:uid="{00000000-0005-0000-0000-0000D8CE0000}"/>
    <cellStyle name="Normal 5 6 8 3 4" xfId="52958" xr:uid="{00000000-0005-0000-0000-0000D9CE0000}"/>
    <cellStyle name="Normal 5 6 8 3 5" xfId="52959" xr:uid="{00000000-0005-0000-0000-0000DACE0000}"/>
    <cellStyle name="Normal 5 6 8 3 6" xfId="52960" xr:uid="{00000000-0005-0000-0000-0000DBCE0000}"/>
    <cellStyle name="Normal 5 6 8 3 7" xfId="52961" xr:uid="{00000000-0005-0000-0000-0000DCCE0000}"/>
    <cellStyle name="Normal 5 6 8 3 8" xfId="52962" xr:uid="{00000000-0005-0000-0000-0000DDCE0000}"/>
    <cellStyle name="Normal 5 6 8 4" xfId="52963" xr:uid="{00000000-0005-0000-0000-0000DECE0000}"/>
    <cellStyle name="Normal 5 6 8 4 2" xfId="52964" xr:uid="{00000000-0005-0000-0000-0000DFCE0000}"/>
    <cellStyle name="Normal 5 6 8 4 3" xfId="52965" xr:uid="{00000000-0005-0000-0000-0000E0CE0000}"/>
    <cellStyle name="Normal 5 6 8 4 4" xfId="52966" xr:uid="{00000000-0005-0000-0000-0000E1CE0000}"/>
    <cellStyle name="Normal 5 6 8 4 5" xfId="52967" xr:uid="{00000000-0005-0000-0000-0000E2CE0000}"/>
    <cellStyle name="Normal 5 6 8 4 6" xfId="52968" xr:uid="{00000000-0005-0000-0000-0000E3CE0000}"/>
    <cellStyle name="Normal 5 6 8 4 7" xfId="52969" xr:uid="{00000000-0005-0000-0000-0000E4CE0000}"/>
    <cellStyle name="Normal 5 6 8 4 8" xfId="52970" xr:uid="{00000000-0005-0000-0000-0000E5CE0000}"/>
    <cellStyle name="Normal 5 6 8 5" xfId="52971" xr:uid="{00000000-0005-0000-0000-0000E6CE0000}"/>
    <cellStyle name="Normal 5 6 8 5 2" xfId="52972" xr:uid="{00000000-0005-0000-0000-0000E7CE0000}"/>
    <cellStyle name="Normal 5 6 8 5 3" xfId="52973" xr:uid="{00000000-0005-0000-0000-0000E8CE0000}"/>
    <cellStyle name="Normal 5 6 8 5 4" xfId="52974" xr:uid="{00000000-0005-0000-0000-0000E9CE0000}"/>
    <cellStyle name="Normal 5 6 8 5 5" xfId="52975" xr:uid="{00000000-0005-0000-0000-0000EACE0000}"/>
    <cellStyle name="Normal 5 6 8 5 6" xfId="52976" xr:uid="{00000000-0005-0000-0000-0000EBCE0000}"/>
    <cellStyle name="Normal 5 6 8 5 7" xfId="52977" xr:uid="{00000000-0005-0000-0000-0000ECCE0000}"/>
    <cellStyle name="Normal 5 6 8 5 8" xfId="52978" xr:uid="{00000000-0005-0000-0000-0000EDCE0000}"/>
    <cellStyle name="Normal 5 6 8 6" xfId="52979" xr:uid="{00000000-0005-0000-0000-0000EECE0000}"/>
    <cellStyle name="Normal 5 6 8 7" xfId="52980" xr:uid="{00000000-0005-0000-0000-0000EFCE0000}"/>
    <cellStyle name="Normal 5 6 8 8" xfId="52981" xr:uid="{00000000-0005-0000-0000-0000F0CE0000}"/>
    <cellStyle name="Normal 5 6 8 9" xfId="52982" xr:uid="{00000000-0005-0000-0000-0000F1CE0000}"/>
    <cellStyle name="Normal 5 6 9" xfId="52983" xr:uid="{00000000-0005-0000-0000-0000F2CE0000}"/>
    <cellStyle name="Normal 5 6 9 10" xfId="52984" xr:uid="{00000000-0005-0000-0000-0000F3CE0000}"/>
    <cellStyle name="Normal 5 6 9 11" xfId="52985" xr:uid="{00000000-0005-0000-0000-0000F4CE0000}"/>
    <cellStyle name="Normal 5 6 9 12" xfId="52986" xr:uid="{00000000-0005-0000-0000-0000F5CE0000}"/>
    <cellStyle name="Normal 5 6 9 2" xfId="52987" xr:uid="{00000000-0005-0000-0000-0000F6CE0000}"/>
    <cellStyle name="Normal 5 6 9 2 2" xfId="52988" xr:uid="{00000000-0005-0000-0000-0000F7CE0000}"/>
    <cellStyle name="Normal 5 6 9 2 3" xfId="52989" xr:uid="{00000000-0005-0000-0000-0000F8CE0000}"/>
    <cellStyle name="Normal 5 6 9 2 4" xfId="52990" xr:uid="{00000000-0005-0000-0000-0000F9CE0000}"/>
    <cellStyle name="Normal 5 6 9 2 5" xfId="52991" xr:uid="{00000000-0005-0000-0000-0000FACE0000}"/>
    <cellStyle name="Normal 5 6 9 2 6" xfId="52992" xr:uid="{00000000-0005-0000-0000-0000FBCE0000}"/>
    <cellStyle name="Normal 5 6 9 2 7" xfId="52993" xr:uid="{00000000-0005-0000-0000-0000FCCE0000}"/>
    <cellStyle name="Normal 5 6 9 2 8" xfId="52994" xr:uid="{00000000-0005-0000-0000-0000FDCE0000}"/>
    <cellStyle name="Normal 5 6 9 3" xfId="52995" xr:uid="{00000000-0005-0000-0000-0000FECE0000}"/>
    <cellStyle name="Normal 5 6 9 3 2" xfId="52996" xr:uid="{00000000-0005-0000-0000-0000FFCE0000}"/>
    <cellStyle name="Normal 5 6 9 3 3" xfId="52997" xr:uid="{00000000-0005-0000-0000-000000CF0000}"/>
    <cellStyle name="Normal 5 6 9 3 4" xfId="52998" xr:uid="{00000000-0005-0000-0000-000001CF0000}"/>
    <cellStyle name="Normal 5 6 9 3 5" xfId="52999" xr:uid="{00000000-0005-0000-0000-000002CF0000}"/>
    <cellStyle name="Normal 5 6 9 3 6" xfId="53000" xr:uid="{00000000-0005-0000-0000-000003CF0000}"/>
    <cellStyle name="Normal 5 6 9 3 7" xfId="53001" xr:uid="{00000000-0005-0000-0000-000004CF0000}"/>
    <cellStyle name="Normal 5 6 9 3 8" xfId="53002" xr:uid="{00000000-0005-0000-0000-000005CF0000}"/>
    <cellStyle name="Normal 5 6 9 4" xfId="53003" xr:uid="{00000000-0005-0000-0000-000006CF0000}"/>
    <cellStyle name="Normal 5 6 9 4 2" xfId="53004" xr:uid="{00000000-0005-0000-0000-000007CF0000}"/>
    <cellStyle name="Normal 5 6 9 4 3" xfId="53005" xr:uid="{00000000-0005-0000-0000-000008CF0000}"/>
    <cellStyle name="Normal 5 6 9 4 4" xfId="53006" xr:uid="{00000000-0005-0000-0000-000009CF0000}"/>
    <cellStyle name="Normal 5 6 9 4 5" xfId="53007" xr:uid="{00000000-0005-0000-0000-00000ACF0000}"/>
    <cellStyle name="Normal 5 6 9 4 6" xfId="53008" xr:uid="{00000000-0005-0000-0000-00000BCF0000}"/>
    <cellStyle name="Normal 5 6 9 4 7" xfId="53009" xr:uid="{00000000-0005-0000-0000-00000CCF0000}"/>
    <cellStyle name="Normal 5 6 9 4 8" xfId="53010" xr:uid="{00000000-0005-0000-0000-00000DCF0000}"/>
    <cellStyle name="Normal 5 6 9 5" xfId="53011" xr:uid="{00000000-0005-0000-0000-00000ECF0000}"/>
    <cellStyle name="Normal 5 6 9 5 2" xfId="53012" xr:uid="{00000000-0005-0000-0000-00000FCF0000}"/>
    <cellStyle name="Normal 5 6 9 5 3" xfId="53013" xr:uid="{00000000-0005-0000-0000-000010CF0000}"/>
    <cellStyle name="Normal 5 6 9 5 4" xfId="53014" xr:uid="{00000000-0005-0000-0000-000011CF0000}"/>
    <cellStyle name="Normal 5 6 9 5 5" xfId="53015" xr:uid="{00000000-0005-0000-0000-000012CF0000}"/>
    <cellStyle name="Normal 5 6 9 5 6" xfId="53016" xr:uid="{00000000-0005-0000-0000-000013CF0000}"/>
    <cellStyle name="Normal 5 6 9 5 7" xfId="53017" xr:uid="{00000000-0005-0000-0000-000014CF0000}"/>
    <cellStyle name="Normal 5 6 9 5 8" xfId="53018" xr:uid="{00000000-0005-0000-0000-000015CF0000}"/>
    <cellStyle name="Normal 5 6 9 6" xfId="53019" xr:uid="{00000000-0005-0000-0000-000016CF0000}"/>
    <cellStyle name="Normal 5 6 9 7" xfId="53020" xr:uid="{00000000-0005-0000-0000-000017CF0000}"/>
    <cellStyle name="Normal 5 6 9 8" xfId="53021" xr:uid="{00000000-0005-0000-0000-000018CF0000}"/>
    <cellStyle name="Normal 5 6 9 9" xfId="53022" xr:uid="{00000000-0005-0000-0000-000019CF0000}"/>
    <cellStyle name="Normal 5 7" xfId="53023" xr:uid="{00000000-0005-0000-0000-00001ACF0000}"/>
    <cellStyle name="Normal 5 7 10" xfId="53024" xr:uid="{00000000-0005-0000-0000-00001BCF0000}"/>
    <cellStyle name="Normal 5 7 10 10" xfId="53025" xr:uid="{00000000-0005-0000-0000-00001CCF0000}"/>
    <cellStyle name="Normal 5 7 10 11" xfId="53026" xr:uid="{00000000-0005-0000-0000-00001DCF0000}"/>
    <cellStyle name="Normal 5 7 10 12" xfId="53027" xr:uid="{00000000-0005-0000-0000-00001ECF0000}"/>
    <cellStyle name="Normal 5 7 10 2" xfId="53028" xr:uid="{00000000-0005-0000-0000-00001FCF0000}"/>
    <cellStyle name="Normal 5 7 10 2 2" xfId="53029" xr:uid="{00000000-0005-0000-0000-000020CF0000}"/>
    <cellStyle name="Normal 5 7 10 2 3" xfId="53030" xr:uid="{00000000-0005-0000-0000-000021CF0000}"/>
    <cellStyle name="Normal 5 7 10 2 4" xfId="53031" xr:uid="{00000000-0005-0000-0000-000022CF0000}"/>
    <cellStyle name="Normal 5 7 10 2 5" xfId="53032" xr:uid="{00000000-0005-0000-0000-000023CF0000}"/>
    <cellStyle name="Normal 5 7 10 2 6" xfId="53033" xr:uid="{00000000-0005-0000-0000-000024CF0000}"/>
    <cellStyle name="Normal 5 7 10 2 7" xfId="53034" xr:uid="{00000000-0005-0000-0000-000025CF0000}"/>
    <cellStyle name="Normal 5 7 10 2 8" xfId="53035" xr:uid="{00000000-0005-0000-0000-000026CF0000}"/>
    <cellStyle name="Normal 5 7 10 3" xfId="53036" xr:uid="{00000000-0005-0000-0000-000027CF0000}"/>
    <cellStyle name="Normal 5 7 10 3 2" xfId="53037" xr:uid="{00000000-0005-0000-0000-000028CF0000}"/>
    <cellStyle name="Normal 5 7 10 3 3" xfId="53038" xr:uid="{00000000-0005-0000-0000-000029CF0000}"/>
    <cellStyle name="Normal 5 7 10 3 4" xfId="53039" xr:uid="{00000000-0005-0000-0000-00002ACF0000}"/>
    <cellStyle name="Normal 5 7 10 3 5" xfId="53040" xr:uid="{00000000-0005-0000-0000-00002BCF0000}"/>
    <cellStyle name="Normal 5 7 10 3 6" xfId="53041" xr:uid="{00000000-0005-0000-0000-00002CCF0000}"/>
    <cellStyle name="Normal 5 7 10 3 7" xfId="53042" xr:uid="{00000000-0005-0000-0000-00002DCF0000}"/>
    <cellStyle name="Normal 5 7 10 3 8" xfId="53043" xr:uid="{00000000-0005-0000-0000-00002ECF0000}"/>
    <cellStyle name="Normal 5 7 10 4" xfId="53044" xr:uid="{00000000-0005-0000-0000-00002FCF0000}"/>
    <cellStyle name="Normal 5 7 10 4 2" xfId="53045" xr:uid="{00000000-0005-0000-0000-000030CF0000}"/>
    <cellStyle name="Normal 5 7 10 4 3" xfId="53046" xr:uid="{00000000-0005-0000-0000-000031CF0000}"/>
    <cellStyle name="Normal 5 7 10 4 4" xfId="53047" xr:uid="{00000000-0005-0000-0000-000032CF0000}"/>
    <cellStyle name="Normal 5 7 10 4 5" xfId="53048" xr:uid="{00000000-0005-0000-0000-000033CF0000}"/>
    <cellStyle name="Normal 5 7 10 4 6" xfId="53049" xr:uid="{00000000-0005-0000-0000-000034CF0000}"/>
    <cellStyle name="Normal 5 7 10 4 7" xfId="53050" xr:uid="{00000000-0005-0000-0000-000035CF0000}"/>
    <cellStyle name="Normal 5 7 10 4 8" xfId="53051" xr:uid="{00000000-0005-0000-0000-000036CF0000}"/>
    <cellStyle name="Normal 5 7 10 5" xfId="53052" xr:uid="{00000000-0005-0000-0000-000037CF0000}"/>
    <cellStyle name="Normal 5 7 10 5 2" xfId="53053" xr:uid="{00000000-0005-0000-0000-000038CF0000}"/>
    <cellStyle name="Normal 5 7 10 5 3" xfId="53054" xr:uid="{00000000-0005-0000-0000-000039CF0000}"/>
    <cellStyle name="Normal 5 7 10 5 4" xfId="53055" xr:uid="{00000000-0005-0000-0000-00003ACF0000}"/>
    <cellStyle name="Normal 5 7 10 5 5" xfId="53056" xr:uid="{00000000-0005-0000-0000-00003BCF0000}"/>
    <cellStyle name="Normal 5 7 10 5 6" xfId="53057" xr:uid="{00000000-0005-0000-0000-00003CCF0000}"/>
    <cellStyle name="Normal 5 7 10 5 7" xfId="53058" xr:uid="{00000000-0005-0000-0000-00003DCF0000}"/>
    <cellStyle name="Normal 5 7 10 5 8" xfId="53059" xr:uid="{00000000-0005-0000-0000-00003ECF0000}"/>
    <cellStyle name="Normal 5 7 10 6" xfId="53060" xr:uid="{00000000-0005-0000-0000-00003FCF0000}"/>
    <cellStyle name="Normal 5 7 10 7" xfId="53061" xr:uid="{00000000-0005-0000-0000-000040CF0000}"/>
    <cellStyle name="Normal 5 7 10 8" xfId="53062" xr:uid="{00000000-0005-0000-0000-000041CF0000}"/>
    <cellStyle name="Normal 5 7 10 9" xfId="53063" xr:uid="{00000000-0005-0000-0000-000042CF0000}"/>
    <cellStyle name="Normal 5 7 11" xfId="53064" xr:uid="{00000000-0005-0000-0000-000043CF0000}"/>
    <cellStyle name="Normal 5 7 11 10" xfId="53065" xr:uid="{00000000-0005-0000-0000-000044CF0000}"/>
    <cellStyle name="Normal 5 7 11 11" xfId="53066" xr:uid="{00000000-0005-0000-0000-000045CF0000}"/>
    <cellStyle name="Normal 5 7 11 12" xfId="53067" xr:uid="{00000000-0005-0000-0000-000046CF0000}"/>
    <cellStyle name="Normal 5 7 11 2" xfId="53068" xr:uid="{00000000-0005-0000-0000-000047CF0000}"/>
    <cellStyle name="Normal 5 7 11 2 2" xfId="53069" xr:uid="{00000000-0005-0000-0000-000048CF0000}"/>
    <cellStyle name="Normal 5 7 11 2 3" xfId="53070" xr:uid="{00000000-0005-0000-0000-000049CF0000}"/>
    <cellStyle name="Normal 5 7 11 2 4" xfId="53071" xr:uid="{00000000-0005-0000-0000-00004ACF0000}"/>
    <cellStyle name="Normal 5 7 11 2 5" xfId="53072" xr:uid="{00000000-0005-0000-0000-00004BCF0000}"/>
    <cellStyle name="Normal 5 7 11 2 6" xfId="53073" xr:uid="{00000000-0005-0000-0000-00004CCF0000}"/>
    <cellStyle name="Normal 5 7 11 2 7" xfId="53074" xr:uid="{00000000-0005-0000-0000-00004DCF0000}"/>
    <cellStyle name="Normal 5 7 11 2 8" xfId="53075" xr:uid="{00000000-0005-0000-0000-00004ECF0000}"/>
    <cellStyle name="Normal 5 7 11 3" xfId="53076" xr:uid="{00000000-0005-0000-0000-00004FCF0000}"/>
    <cellStyle name="Normal 5 7 11 3 2" xfId="53077" xr:uid="{00000000-0005-0000-0000-000050CF0000}"/>
    <cellStyle name="Normal 5 7 11 3 3" xfId="53078" xr:uid="{00000000-0005-0000-0000-000051CF0000}"/>
    <cellStyle name="Normal 5 7 11 3 4" xfId="53079" xr:uid="{00000000-0005-0000-0000-000052CF0000}"/>
    <cellStyle name="Normal 5 7 11 3 5" xfId="53080" xr:uid="{00000000-0005-0000-0000-000053CF0000}"/>
    <cellStyle name="Normal 5 7 11 3 6" xfId="53081" xr:uid="{00000000-0005-0000-0000-000054CF0000}"/>
    <cellStyle name="Normal 5 7 11 3 7" xfId="53082" xr:uid="{00000000-0005-0000-0000-000055CF0000}"/>
    <cellStyle name="Normal 5 7 11 3 8" xfId="53083" xr:uid="{00000000-0005-0000-0000-000056CF0000}"/>
    <cellStyle name="Normal 5 7 11 4" xfId="53084" xr:uid="{00000000-0005-0000-0000-000057CF0000}"/>
    <cellStyle name="Normal 5 7 11 4 2" xfId="53085" xr:uid="{00000000-0005-0000-0000-000058CF0000}"/>
    <cellStyle name="Normal 5 7 11 4 3" xfId="53086" xr:uid="{00000000-0005-0000-0000-000059CF0000}"/>
    <cellStyle name="Normal 5 7 11 4 4" xfId="53087" xr:uid="{00000000-0005-0000-0000-00005ACF0000}"/>
    <cellStyle name="Normal 5 7 11 4 5" xfId="53088" xr:uid="{00000000-0005-0000-0000-00005BCF0000}"/>
    <cellStyle name="Normal 5 7 11 4 6" xfId="53089" xr:uid="{00000000-0005-0000-0000-00005CCF0000}"/>
    <cellStyle name="Normal 5 7 11 4 7" xfId="53090" xr:uid="{00000000-0005-0000-0000-00005DCF0000}"/>
    <cellStyle name="Normal 5 7 11 4 8" xfId="53091" xr:uid="{00000000-0005-0000-0000-00005ECF0000}"/>
    <cellStyle name="Normal 5 7 11 5" xfId="53092" xr:uid="{00000000-0005-0000-0000-00005FCF0000}"/>
    <cellStyle name="Normal 5 7 11 5 2" xfId="53093" xr:uid="{00000000-0005-0000-0000-000060CF0000}"/>
    <cellStyle name="Normal 5 7 11 5 3" xfId="53094" xr:uid="{00000000-0005-0000-0000-000061CF0000}"/>
    <cellStyle name="Normal 5 7 11 5 4" xfId="53095" xr:uid="{00000000-0005-0000-0000-000062CF0000}"/>
    <cellStyle name="Normal 5 7 11 5 5" xfId="53096" xr:uid="{00000000-0005-0000-0000-000063CF0000}"/>
    <cellStyle name="Normal 5 7 11 5 6" xfId="53097" xr:uid="{00000000-0005-0000-0000-000064CF0000}"/>
    <cellStyle name="Normal 5 7 11 5 7" xfId="53098" xr:uid="{00000000-0005-0000-0000-000065CF0000}"/>
    <cellStyle name="Normal 5 7 11 5 8" xfId="53099" xr:uid="{00000000-0005-0000-0000-000066CF0000}"/>
    <cellStyle name="Normal 5 7 11 6" xfId="53100" xr:uid="{00000000-0005-0000-0000-000067CF0000}"/>
    <cellStyle name="Normal 5 7 11 7" xfId="53101" xr:uid="{00000000-0005-0000-0000-000068CF0000}"/>
    <cellStyle name="Normal 5 7 11 8" xfId="53102" xr:uid="{00000000-0005-0000-0000-000069CF0000}"/>
    <cellStyle name="Normal 5 7 11 9" xfId="53103" xr:uid="{00000000-0005-0000-0000-00006ACF0000}"/>
    <cellStyle name="Normal 5 7 12" xfId="53104" xr:uid="{00000000-0005-0000-0000-00006BCF0000}"/>
    <cellStyle name="Normal 5 7 12 10" xfId="53105" xr:uid="{00000000-0005-0000-0000-00006CCF0000}"/>
    <cellStyle name="Normal 5 7 12 11" xfId="53106" xr:uid="{00000000-0005-0000-0000-00006DCF0000}"/>
    <cellStyle name="Normal 5 7 12 12" xfId="53107" xr:uid="{00000000-0005-0000-0000-00006ECF0000}"/>
    <cellStyle name="Normal 5 7 12 2" xfId="53108" xr:uid="{00000000-0005-0000-0000-00006FCF0000}"/>
    <cellStyle name="Normal 5 7 12 2 2" xfId="53109" xr:uid="{00000000-0005-0000-0000-000070CF0000}"/>
    <cellStyle name="Normal 5 7 12 2 3" xfId="53110" xr:uid="{00000000-0005-0000-0000-000071CF0000}"/>
    <cellStyle name="Normal 5 7 12 2 4" xfId="53111" xr:uid="{00000000-0005-0000-0000-000072CF0000}"/>
    <cellStyle name="Normal 5 7 12 2 5" xfId="53112" xr:uid="{00000000-0005-0000-0000-000073CF0000}"/>
    <cellStyle name="Normal 5 7 12 2 6" xfId="53113" xr:uid="{00000000-0005-0000-0000-000074CF0000}"/>
    <cellStyle name="Normal 5 7 12 2 7" xfId="53114" xr:uid="{00000000-0005-0000-0000-000075CF0000}"/>
    <cellStyle name="Normal 5 7 12 2 8" xfId="53115" xr:uid="{00000000-0005-0000-0000-000076CF0000}"/>
    <cellStyle name="Normal 5 7 12 3" xfId="53116" xr:uid="{00000000-0005-0000-0000-000077CF0000}"/>
    <cellStyle name="Normal 5 7 12 3 2" xfId="53117" xr:uid="{00000000-0005-0000-0000-000078CF0000}"/>
    <cellStyle name="Normal 5 7 12 3 3" xfId="53118" xr:uid="{00000000-0005-0000-0000-000079CF0000}"/>
    <cellStyle name="Normal 5 7 12 3 4" xfId="53119" xr:uid="{00000000-0005-0000-0000-00007ACF0000}"/>
    <cellStyle name="Normal 5 7 12 3 5" xfId="53120" xr:uid="{00000000-0005-0000-0000-00007BCF0000}"/>
    <cellStyle name="Normal 5 7 12 3 6" xfId="53121" xr:uid="{00000000-0005-0000-0000-00007CCF0000}"/>
    <cellStyle name="Normal 5 7 12 3 7" xfId="53122" xr:uid="{00000000-0005-0000-0000-00007DCF0000}"/>
    <cellStyle name="Normal 5 7 12 3 8" xfId="53123" xr:uid="{00000000-0005-0000-0000-00007ECF0000}"/>
    <cellStyle name="Normal 5 7 12 4" xfId="53124" xr:uid="{00000000-0005-0000-0000-00007FCF0000}"/>
    <cellStyle name="Normal 5 7 12 4 2" xfId="53125" xr:uid="{00000000-0005-0000-0000-000080CF0000}"/>
    <cellStyle name="Normal 5 7 12 4 3" xfId="53126" xr:uid="{00000000-0005-0000-0000-000081CF0000}"/>
    <cellStyle name="Normal 5 7 12 4 4" xfId="53127" xr:uid="{00000000-0005-0000-0000-000082CF0000}"/>
    <cellStyle name="Normal 5 7 12 4 5" xfId="53128" xr:uid="{00000000-0005-0000-0000-000083CF0000}"/>
    <cellStyle name="Normal 5 7 12 4 6" xfId="53129" xr:uid="{00000000-0005-0000-0000-000084CF0000}"/>
    <cellStyle name="Normal 5 7 12 4 7" xfId="53130" xr:uid="{00000000-0005-0000-0000-000085CF0000}"/>
    <cellStyle name="Normal 5 7 12 4 8" xfId="53131" xr:uid="{00000000-0005-0000-0000-000086CF0000}"/>
    <cellStyle name="Normal 5 7 12 5" xfId="53132" xr:uid="{00000000-0005-0000-0000-000087CF0000}"/>
    <cellStyle name="Normal 5 7 12 5 2" xfId="53133" xr:uid="{00000000-0005-0000-0000-000088CF0000}"/>
    <cellStyle name="Normal 5 7 12 5 3" xfId="53134" xr:uid="{00000000-0005-0000-0000-000089CF0000}"/>
    <cellStyle name="Normal 5 7 12 5 4" xfId="53135" xr:uid="{00000000-0005-0000-0000-00008ACF0000}"/>
    <cellStyle name="Normal 5 7 12 5 5" xfId="53136" xr:uid="{00000000-0005-0000-0000-00008BCF0000}"/>
    <cellStyle name="Normal 5 7 12 5 6" xfId="53137" xr:uid="{00000000-0005-0000-0000-00008CCF0000}"/>
    <cellStyle name="Normal 5 7 12 5 7" xfId="53138" xr:uid="{00000000-0005-0000-0000-00008DCF0000}"/>
    <cellStyle name="Normal 5 7 12 5 8" xfId="53139" xr:uid="{00000000-0005-0000-0000-00008ECF0000}"/>
    <cellStyle name="Normal 5 7 12 6" xfId="53140" xr:uid="{00000000-0005-0000-0000-00008FCF0000}"/>
    <cellStyle name="Normal 5 7 12 7" xfId="53141" xr:uid="{00000000-0005-0000-0000-000090CF0000}"/>
    <cellStyle name="Normal 5 7 12 8" xfId="53142" xr:uid="{00000000-0005-0000-0000-000091CF0000}"/>
    <cellStyle name="Normal 5 7 12 9" xfId="53143" xr:uid="{00000000-0005-0000-0000-000092CF0000}"/>
    <cellStyle name="Normal 5 7 13" xfId="53144" xr:uid="{00000000-0005-0000-0000-000093CF0000}"/>
    <cellStyle name="Normal 5 7 13 10" xfId="53145" xr:uid="{00000000-0005-0000-0000-000094CF0000}"/>
    <cellStyle name="Normal 5 7 13 11" xfId="53146" xr:uid="{00000000-0005-0000-0000-000095CF0000}"/>
    <cellStyle name="Normal 5 7 13 12" xfId="53147" xr:uid="{00000000-0005-0000-0000-000096CF0000}"/>
    <cellStyle name="Normal 5 7 13 2" xfId="53148" xr:uid="{00000000-0005-0000-0000-000097CF0000}"/>
    <cellStyle name="Normal 5 7 13 2 2" xfId="53149" xr:uid="{00000000-0005-0000-0000-000098CF0000}"/>
    <cellStyle name="Normal 5 7 13 2 3" xfId="53150" xr:uid="{00000000-0005-0000-0000-000099CF0000}"/>
    <cellStyle name="Normal 5 7 13 2 4" xfId="53151" xr:uid="{00000000-0005-0000-0000-00009ACF0000}"/>
    <cellStyle name="Normal 5 7 13 2 5" xfId="53152" xr:uid="{00000000-0005-0000-0000-00009BCF0000}"/>
    <cellStyle name="Normal 5 7 13 2 6" xfId="53153" xr:uid="{00000000-0005-0000-0000-00009CCF0000}"/>
    <cellStyle name="Normal 5 7 13 2 7" xfId="53154" xr:uid="{00000000-0005-0000-0000-00009DCF0000}"/>
    <cellStyle name="Normal 5 7 13 2 8" xfId="53155" xr:uid="{00000000-0005-0000-0000-00009ECF0000}"/>
    <cellStyle name="Normal 5 7 13 3" xfId="53156" xr:uid="{00000000-0005-0000-0000-00009FCF0000}"/>
    <cellStyle name="Normal 5 7 13 3 2" xfId="53157" xr:uid="{00000000-0005-0000-0000-0000A0CF0000}"/>
    <cellStyle name="Normal 5 7 13 3 3" xfId="53158" xr:uid="{00000000-0005-0000-0000-0000A1CF0000}"/>
    <cellStyle name="Normal 5 7 13 3 4" xfId="53159" xr:uid="{00000000-0005-0000-0000-0000A2CF0000}"/>
    <cellStyle name="Normal 5 7 13 3 5" xfId="53160" xr:uid="{00000000-0005-0000-0000-0000A3CF0000}"/>
    <cellStyle name="Normal 5 7 13 3 6" xfId="53161" xr:uid="{00000000-0005-0000-0000-0000A4CF0000}"/>
    <cellStyle name="Normal 5 7 13 3 7" xfId="53162" xr:uid="{00000000-0005-0000-0000-0000A5CF0000}"/>
    <cellStyle name="Normal 5 7 13 3 8" xfId="53163" xr:uid="{00000000-0005-0000-0000-0000A6CF0000}"/>
    <cellStyle name="Normal 5 7 13 4" xfId="53164" xr:uid="{00000000-0005-0000-0000-0000A7CF0000}"/>
    <cellStyle name="Normal 5 7 13 4 2" xfId="53165" xr:uid="{00000000-0005-0000-0000-0000A8CF0000}"/>
    <cellStyle name="Normal 5 7 13 4 3" xfId="53166" xr:uid="{00000000-0005-0000-0000-0000A9CF0000}"/>
    <cellStyle name="Normal 5 7 13 4 4" xfId="53167" xr:uid="{00000000-0005-0000-0000-0000AACF0000}"/>
    <cellStyle name="Normal 5 7 13 4 5" xfId="53168" xr:uid="{00000000-0005-0000-0000-0000ABCF0000}"/>
    <cellStyle name="Normal 5 7 13 4 6" xfId="53169" xr:uid="{00000000-0005-0000-0000-0000ACCF0000}"/>
    <cellStyle name="Normal 5 7 13 4 7" xfId="53170" xr:uid="{00000000-0005-0000-0000-0000ADCF0000}"/>
    <cellStyle name="Normal 5 7 13 4 8" xfId="53171" xr:uid="{00000000-0005-0000-0000-0000AECF0000}"/>
    <cellStyle name="Normal 5 7 13 5" xfId="53172" xr:uid="{00000000-0005-0000-0000-0000AFCF0000}"/>
    <cellStyle name="Normal 5 7 13 5 2" xfId="53173" xr:uid="{00000000-0005-0000-0000-0000B0CF0000}"/>
    <cellStyle name="Normal 5 7 13 5 3" xfId="53174" xr:uid="{00000000-0005-0000-0000-0000B1CF0000}"/>
    <cellStyle name="Normal 5 7 13 5 4" xfId="53175" xr:uid="{00000000-0005-0000-0000-0000B2CF0000}"/>
    <cellStyle name="Normal 5 7 13 5 5" xfId="53176" xr:uid="{00000000-0005-0000-0000-0000B3CF0000}"/>
    <cellStyle name="Normal 5 7 13 5 6" xfId="53177" xr:uid="{00000000-0005-0000-0000-0000B4CF0000}"/>
    <cellStyle name="Normal 5 7 13 5 7" xfId="53178" xr:uid="{00000000-0005-0000-0000-0000B5CF0000}"/>
    <cellStyle name="Normal 5 7 13 5 8" xfId="53179" xr:uid="{00000000-0005-0000-0000-0000B6CF0000}"/>
    <cellStyle name="Normal 5 7 13 6" xfId="53180" xr:uid="{00000000-0005-0000-0000-0000B7CF0000}"/>
    <cellStyle name="Normal 5 7 13 7" xfId="53181" xr:uid="{00000000-0005-0000-0000-0000B8CF0000}"/>
    <cellStyle name="Normal 5 7 13 8" xfId="53182" xr:uid="{00000000-0005-0000-0000-0000B9CF0000}"/>
    <cellStyle name="Normal 5 7 13 9" xfId="53183" xr:uid="{00000000-0005-0000-0000-0000BACF0000}"/>
    <cellStyle name="Normal 5 7 14" xfId="53184" xr:uid="{00000000-0005-0000-0000-0000BBCF0000}"/>
    <cellStyle name="Normal 5 7 14 10" xfId="53185" xr:uid="{00000000-0005-0000-0000-0000BCCF0000}"/>
    <cellStyle name="Normal 5 7 14 11" xfId="53186" xr:uid="{00000000-0005-0000-0000-0000BDCF0000}"/>
    <cellStyle name="Normal 5 7 14 12" xfId="53187" xr:uid="{00000000-0005-0000-0000-0000BECF0000}"/>
    <cellStyle name="Normal 5 7 14 2" xfId="53188" xr:uid="{00000000-0005-0000-0000-0000BFCF0000}"/>
    <cellStyle name="Normal 5 7 14 2 2" xfId="53189" xr:uid="{00000000-0005-0000-0000-0000C0CF0000}"/>
    <cellStyle name="Normal 5 7 14 2 3" xfId="53190" xr:uid="{00000000-0005-0000-0000-0000C1CF0000}"/>
    <cellStyle name="Normal 5 7 14 2 4" xfId="53191" xr:uid="{00000000-0005-0000-0000-0000C2CF0000}"/>
    <cellStyle name="Normal 5 7 14 2 5" xfId="53192" xr:uid="{00000000-0005-0000-0000-0000C3CF0000}"/>
    <cellStyle name="Normal 5 7 14 2 6" xfId="53193" xr:uid="{00000000-0005-0000-0000-0000C4CF0000}"/>
    <cellStyle name="Normal 5 7 14 2 7" xfId="53194" xr:uid="{00000000-0005-0000-0000-0000C5CF0000}"/>
    <cellStyle name="Normal 5 7 14 2 8" xfId="53195" xr:uid="{00000000-0005-0000-0000-0000C6CF0000}"/>
    <cellStyle name="Normal 5 7 14 3" xfId="53196" xr:uid="{00000000-0005-0000-0000-0000C7CF0000}"/>
    <cellStyle name="Normal 5 7 14 3 2" xfId="53197" xr:uid="{00000000-0005-0000-0000-0000C8CF0000}"/>
    <cellStyle name="Normal 5 7 14 3 3" xfId="53198" xr:uid="{00000000-0005-0000-0000-0000C9CF0000}"/>
    <cellStyle name="Normal 5 7 14 3 4" xfId="53199" xr:uid="{00000000-0005-0000-0000-0000CACF0000}"/>
    <cellStyle name="Normal 5 7 14 3 5" xfId="53200" xr:uid="{00000000-0005-0000-0000-0000CBCF0000}"/>
    <cellStyle name="Normal 5 7 14 3 6" xfId="53201" xr:uid="{00000000-0005-0000-0000-0000CCCF0000}"/>
    <cellStyle name="Normal 5 7 14 3 7" xfId="53202" xr:uid="{00000000-0005-0000-0000-0000CDCF0000}"/>
    <cellStyle name="Normal 5 7 14 3 8" xfId="53203" xr:uid="{00000000-0005-0000-0000-0000CECF0000}"/>
    <cellStyle name="Normal 5 7 14 4" xfId="53204" xr:uid="{00000000-0005-0000-0000-0000CFCF0000}"/>
    <cellStyle name="Normal 5 7 14 4 2" xfId="53205" xr:uid="{00000000-0005-0000-0000-0000D0CF0000}"/>
    <cellStyle name="Normal 5 7 14 4 3" xfId="53206" xr:uid="{00000000-0005-0000-0000-0000D1CF0000}"/>
    <cellStyle name="Normal 5 7 14 4 4" xfId="53207" xr:uid="{00000000-0005-0000-0000-0000D2CF0000}"/>
    <cellStyle name="Normal 5 7 14 4 5" xfId="53208" xr:uid="{00000000-0005-0000-0000-0000D3CF0000}"/>
    <cellStyle name="Normal 5 7 14 4 6" xfId="53209" xr:uid="{00000000-0005-0000-0000-0000D4CF0000}"/>
    <cellStyle name="Normal 5 7 14 4 7" xfId="53210" xr:uid="{00000000-0005-0000-0000-0000D5CF0000}"/>
    <cellStyle name="Normal 5 7 14 4 8" xfId="53211" xr:uid="{00000000-0005-0000-0000-0000D6CF0000}"/>
    <cellStyle name="Normal 5 7 14 5" xfId="53212" xr:uid="{00000000-0005-0000-0000-0000D7CF0000}"/>
    <cellStyle name="Normal 5 7 14 5 2" xfId="53213" xr:uid="{00000000-0005-0000-0000-0000D8CF0000}"/>
    <cellStyle name="Normal 5 7 14 5 3" xfId="53214" xr:uid="{00000000-0005-0000-0000-0000D9CF0000}"/>
    <cellStyle name="Normal 5 7 14 5 4" xfId="53215" xr:uid="{00000000-0005-0000-0000-0000DACF0000}"/>
    <cellStyle name="Normal 5 7 14 5 5" xfId="53216" xr:uid="{00000000-0005-0000-0000-0000DBCF0000}"/>
    <cellStyle name="Normal 5 7 14 5 6" xfId="53217" xr:uid="{00000000-0005-0000-0000-0000DCCF0000}"/>
    <cellStyle name="Normal 5 7 14 5 7" xfId="53218" xr:uid="{00000000-0005-0000-0000-0000DDCF0000}"/>
    <cellStyle name="Normal 5 7 14 5 8" xfId="53219" xr:uid="{00000000-0005-0000-0000-0000DECF0000}"/>
    <cellStyle name="Normal 5 7 14 6" xfId="53220" xr:uid="{00000000-0005-0000-0000-0000DFCF0000}"/>
    <cellStyle name="Normal 5 7 14 7" xfId="53221" xr:uid="{00000000-0005-0000-0000-0000E0CF0000}"/>
    <cellStyle name="Normal 5 7 14 8" xfId="53222" xr:uid="{00000000-0005-0000-0000-0000E1CF0000}"/>
    <cellStyle name="Normal 5 7 14 9" xfId="53223" xr:uid="{00000000-0005-0000-0000-0000E2CF0000}"/>
    <cellStyle name="Normal 5 7 15" xfId="53224" xr:uid="{00000000-0005-0000-0000-0000E3CF0000}"/>
    <cellStyle name="Normal 5 7 15 10" xfId="53225" xr:uid="{00000000-0005-0000-0000-0000E4CF0000}"/>
    <cellStyle name="Normal 5 7 15 11" xfId="53226" xr:uid="{00000000-0005-0000-0000-0000E5CF0000}"/>
    <cellStyle name="Normal 5 7 15 12" xfId="53227" xr:uid="{00000000-0005-0000-0000-0000E6CF0000}"/>
    <cellStyle name="Normal 5 7 15 2" xfId="53228" xr:uid="{00000000-0005-0000-0000-0000E7CF0000}"/>
    <cellStyle name="Normal 5 7 15 2 2" xfId="53229" xr:uid="{00000000-0005-0000-0000-0000E8CF0000}"/>
    <cellStyle name="Normal 5 7 15 2 3" xfId="53230" xr:uid="{00000000-0005-0000-0000-0000E9CF0000}"/>
    <cellStyle name="Normal 5 7 15 2 4" xfId="53231" xr:uid="{00000000-0005-0000-0000-0000EACF0000}"/>
    <cellStyle name="Normal 5 7 15 2 5" xfId="53232" xr:uid="{00000000-0005-0000-0000-0000EBCF0000}"/>
    <cellStyle name="Normal 5 7 15 2 6" xfId="53233" xr:uid="{00000000-0005-0000-0000-0000ECCF0000}"/>
    <cellStyle name="Normal 5 7 15 2 7" xfId="53234" xr:uid="{00000000-0005-0000-0000-0000EDCF0000}"/>
    <cellStyle name="Normal 5 7 15 2 8" xfId="53235" xr:uid="{00000000-0005-0000-0000-0000EECF0000}"/>
    <cellStyle name="Normal 5 7 15 3" xfId="53236" xr:uid="{00000000-0005-0000-0000-0000EFCF0000}"/>
    <cellStyle name="Normal 5 7 15 3 2" xfId="53237" xr:uid="{00000000-0005-0000-0000-0000F0CF0000}"/>
    <cellStyle name="Normal 5 7 15 3 3" xfId="53238" xr:uid="{00000000-0005-0000-0000-0000F1CF0000}"/>
    <cellStyle name="Normal 5 7 15 3 4" xfId="53239" xr:uid="{00000000-0005-0000-0000-0000F2CF0000}"/>
    <cellStyle name="Normal 5 7 15 3 5" xfId="53240" xr:uid="{00000000-0005-0000-0000-0000F3CF0000}"/>
    <cellStyle name="Normal 5 7 15 3 6" xfId="53241" xr:uid="{00000000-0005-0000-0000-0000F4CF0000}"/>
    <cellStyle name="Normal 5 7 15 3 7" xfId="53242" xr:uid="{00000000-0005-0000-0000-0000F5CF0000}"/>
    <cellStyle name="Normal 5 7 15 3 8" xfId="53243" xr:uid="{00000000-0005-0000-0000-0000F6CF0000}"/>
    <cellStyle name="Normal 5 7 15 4" xfId="53244" xr:uid="{00000000-0005-0000-0000-0000F7CF0000}"/>
    <cellStyle name="Normal 5 7 15 4 2" xfId="53245" xr:uid="{00000000-0005-0000-0000-0000F8CF0000}"/>
    <cellStyle name="Normal 5 7 15 4 3" xfId="53246" xr:uid="{00000000-0005-0000-0000-0000F9CF0000}"/>
    <cellStyle name="Normal 5 7 15 4 4" xfId="53247" xr:uid="{00000000-0005-0000-0000-0000FACF0000}"/>
    <cellStyle name="Normal 5 7 15 4 5" xfId="53248" xr:uid="{00000000-0005-0000-0000-0000FBCF0000}"/>
    <cellStyle name="Normal 5 7 15 4 6" xfId="53249" xr:uid="{00000000-0005-0000-0000-0000FCCF0000}"/>
    <cellStyle name="Normal 5 7 15 4 7" xfId="53250" xr:uid="{00000000-0005-0000-0000-0000FDCF0000}"/>
    <cellStyle name="Normal 5 7 15 4 8" xfId="53251" xr:uid="{00000000-0005-0000-0000-0000FECF0000}"/>
    <cellStyle name="Normal 5 7 15 5" xfId="53252" xr:uid="{00000000-0005-0000-0000-0000FFCF0000}"/>
    <cellStyle name="Normal 5 7 15 5 2" xfId="53253" xr:uid="{00000000-0005-0000-0000-000000D00000}"/>
    <cellStyle name="Normal 5 7 15 5 3" xfId="53254" xr:uid="{00000000-0005-0000-0000-000001D00000}"/>
    <cellStyle name="Normal 5 7 15 5 4" xfId="53255" xr:uid="{00000000-0005-0000-0000-000002D00000}"/>
    <cellStyle name="Normal 5 7 15 5 5" xfId="53256" xr:uid="{00000000-0005-0000-0000-000003D00000}"/>
    <cellStyle name="Normal 5 7 15 5 6" xfId="53257" xr:uid="{00000000-0005-0000-0000-000004D00000}"/>
    <cellStyle name="Normal 5 7 15 5 7" xfId="53258" xr:uid="{00000000-0005-0000-0000-000005D00000}"/>
    <cellStyle name="Normal 5 7 15 5 8" xfId="53259" xr:uid="{00000000-0005-0000-0000-000006D00000}"/>
    <cellStyle name="Normal 5 7 15 6" xfId="53260" xr:uid="{00000000-0005-0000-0000-000007D00000}"/>
    <cellStyle name="Normal 5 7 15 7" xfId="53261" xr:uid="{00000000-0005-0000-0000-000008D00000}"/>
    <cellStyle name="Normal 5 7 15 8" xfId="53262" xr:uid="{00000000-0005-0000-0000-000009D00000}"/>
    <cellStyle name="Normal 5 7 15 9" xfId="53263" xr:uid="{00000000-0005-0000-0000-00000AD00000}"/>
    <cellStyle name="Normal 5 7 16" xfId="53264" xr:uid="{00000000-0005-0000-0000-00000BD00000}"/>
    <cellStyle name="Normal 5 7 16 10" xfId="53265" xr:uid="{00000000-0005-0000-0000-00000CD00000}"/>
    <cellStyle name="Normal 5 7 16 11" xfId="53266" xr:uid="{00000000-0005-0000-0000-00000DD00000}"/>
    <cellStyle name="Normal 5 7 16 12" xfId="53267" xr:uid="{00000000-0005-0000-0000-00000ED00000}"/>
    <cellStyle name="Normal 5 7 16 2" xfId="53268" xr:uid="{00000000-0005-0000-0000-00000FD00000}"/>
    <cellStyle name="Normal 5 7 16 2 2" xfId="53269" xr:uid="{00000000-0005-0000-0000-000010D00000}"/>
    <cellStyle name="Normal 5 7 16 2 3" xfId="53270" xr:uid="{00000000-0005-0000-0000-000011D00000}"/>
    <cellStyle name="Normal 5 7 16 2 4" xfId="53271" xr:uid="{00000000-0005-0000-0000-000012D00000}"/>
    <cellStyle name="Normal 5 7 16 2 5" xfId="53272" xr:uid="{00000000-0005-0000-0000-000013D00000}"/>
    <cellStyle name="Normal 5 7 16 2 6" xfId="53273" xr:uid="{00000000-0005-0000-0000-000014D00000}"/>
    <cellStyle name="Normal 5 7 16 2 7" xfId="53274" xr:uid="{00000000-0005-0000-0000-000015D00000}"/>
    <cellStyle name="Normal 5 7 16 2 8" xfId="53275" xr:uid="{00000000-0005-0000-0000-000016D00000}"/>
    <cellStyle name="Normal 5 7 16 3" xfId="53276" xr:uid="{00000000-0005-0000-0000-000017D00000}"/>
    <cellStyle name="Normal 5 7 16 3 2" xfId="53277" xr:uid="{00000000-0005-0000-0000-000018D00000}"/>
    <cellStyle name="Normal 5 7 16 3 3" xfId="53278" xr:uid="{00000000-0005-0000-0000-000019D00000}"/>
    <cellStyle name="Normal 5 7 16 3 4" xfId="53279" xr:uid="{00000000-0005-0000-0000-00001AD00000}"/>
    <cellStyle name="Normal 5 7 16 3 5" xfId="53280" xr:uid="{00000000-0005-0000-0000-00001BD00000}"/>
    <cellStyle name="Normal 5 7 16 3 6" xfId="53281" xr:uid="{00000000-0005-0000-0000-00001CD00000}"/>
    <cellStyle name="Normal 5 7 16 3 7" xfId="53282" xr:uid="{00000000-0005-0000-0000-00001DD00000}"/>
    <cellStyle name="Normal 5 7 16 3 8" xfId="53283" xr:uid="{00000000-0005-0000-0000-00001ED00000}"/>
    <cellStyle name="Normal 5 7 16 4" xfId="53284" xr:uid="{00000000-0005-0000-0000-00001FD00000}"/>
    <cellStyle name="Normal 5 7 16 4 2" xfId="53285" xr:uid="{00000000-0005-0000-0000-000020D00000}"/>
    <cellStyle name="Normal 5 7 16 4 3" xfId="53286" xr:uid="{00000000-0005-0000-0000-000021D00000}"/>
    <cellStyle name="Normal 5 7 16 4 4" xfId="53287" xr:uid="{00000000-0005-0000-0000-000022D00000}"/>
    <cellStyle name="Normal 5 7 16 4 5" xfId="53288" xr:uid="{00000000-0005-0000-0000-000023D00000}"/>
    <cellStyle name="Normal 5 7 16 4 6" xfId="53289" xr:uid="{00000000-0005-0000-0000-000024D00000}"/>
    <cellStyle name="Normal 5 7 16 4 7" xfId="53290" xr:uid="{00000000-0005-0000-0000-000025D00000}"/>
    <cellStyle name="Normal 5 7 16 4 8" xfId="53291" xr:uid="{00000000-0005-0000-0000-000026D00000}"/>
    <cellStyle name="Normal 5 7 16 5" xfId="53292" xr:uid="{00000000-0005-0000-0000-000027D00000}"/>
    <cellStyle name="Normal 5 7 16 5 2" xfId="53293" xr:uid="{00000000-0005-0000-0000-000028D00000}"/>
    <cellStyle name="Normal 5 7 16 5 3" xfId="53294" xr:uid="{00000000-0005-0000-0000-000029D00000}"/>
    <cellStyle name="Normal 5 7 16 5 4" xfId="53295" xr:uid="{00000000-0005-0000-0000-00002AD00000}"/>
    <cellStyle name="Normal 5 7 16 5 5" xfId="53296" xr:uid="{00000000-0005-0000-0000-00002BD00000}"/>
    <cellStyle name="Normal 5 7 16 5 6" xfId="53297" xr:uid="{00000000-0005-0000-0000-00002CD00000}"/>
    <cellStyle name="Normal 5 7 16 5 7" xfId="53298" xr:uid="{00000000-0005-0000-0000-00002DD00000}"/>
    <cellStyle name="Normal 5 7 16 5 8" xfId="53299" xr:uid="{00000000-0005-0000-0000-00002ED00000}"/>
    <cellStyle name="Normal 5 7 16 6" xfId="53300" xr:uid="{00000000-0005-0000-0000-00002FD00000}"/>
    <cellStyle name="Normal 5 7 16 7" xfId="53301" xr:uid="{00000000-0005-0000-0000-000030D00000}"/>
    <cellStyle name="Normal 5 7 16 8" xfId="53302" xr:uid="{00000000-0005-0000-0000-000031D00000}"/>
    <cellStyle name="Normal 5 7 16 9" xfId="53303" xr:uid="{00000000-0005-0000-0000-000032D00000}"/>
    <cellStyle name="Normal 5 7 17" xfId="53304" xr:uid="{00000000-0005-0000-0000-000033D00000}"/>
    <cellStyle name="Normal 5 7 17 2" xfId="53305" xr:uid="{00000000-0005-0000-0000-000034D00000}"/>
    <cellStyle name="Normal 5 7 17 3" xfId="53306" xr:uid="{00000000-0005-0000-0000-000035D00000}"/>
    <cellStyle name="Normal 5 7 17 4" xfId="53307" xr:uid="{00000000-0005-0000-0000-000036D00000}"/>
    <cellStyle name="Normal 5 7 17 5" xfId="53308" xr:uid="{00000000-0005-0000-0000-000037D00000}"/>
    <cellStyle name="Normal 5 7 17 6" xfId="53309" xr:uid="{00000000-0005-0000-0000-000038D00000}"/>
    <cellStyle name="Normal 5 7 17 7" xfId="53310" xr:uid="{00000000-0005-0000-0000-000039D00000}"/>
    <cellStyle name="Normal 5 7 17 8" xfId="53311" xr:uid="{00000000-0005-0000-0000-00003AD00000}"/>
    <cellStyle name="Normal 5 7 18" xfId="53312" xr:uid="{00000000-0005-0000-0000-00003BD00000}"/>
    <cellStyle name="Normal 5 7 18 2" xfId="53313" xr:uid="{00000000-0005-0000-0000-00003CD00000}"/>
    <cellStyle name="Normal 5 7 18 3" xfId="53314" xr:uid="{00000000-0005-0000-0000-00003DD00000}"/>
    <cellStyle name="Normal 5 7 18 4" xfId="53315" xr:uid="{00000000-0005-0000-0000-00003ED00000}"/>
    <cellStyle name="Normal 5 7 18 5" xfId="53316" xr:uid="{00000000-0005-0000-0000-00003FD00000}"/>
    <cellStyle name="Normal 5 7 18 6" xfId="53317" xr:uid="{00000000-0005-0000-0000-000040D00000}"/>
    <cellStyle name="Normal 5 7 18 7" xfId="53318" xr:uid="{00000000-0005-0000-0000-000041D00000}"/>
    <cellStyle name="Normal 5 7 18 8" xfId="53319" xr:uid="{00000000-0005-0000-0000-000042D00000}"/>
    <cellStyle name="Normal 5 7 19" xfId="53320" xr:uid="{00000000-0005-0000-0000-000043D00000}"/>
    <cellStyle name="Normal 5 7 19 2" xfId="53321" xr:uid="{00000000-0005-0000-0000-000044D00000}"/>
    <cellStyle name="Normal 5 7 19 3" xfId="53322" xr:uid="{00000000-0005-0000-0000-000045D00000}"/>
    <cellStyle name="Normal 5 7 19 4" xfId="53323" xr:uid="{00000000-0005-0000-0000-000046D00000}"/>
    <cellStyle name="Normal 5 7 19 5" xfId="53324" xr:uid="{00000000-0005-0000-0000-000047D00000}"/>
    <cellStyle name="Normal 5 7 19 6" xfId="53325" xr:uid="{00000000-0005-0000-0000-000048D00000}"/>
    <cellStyle name="Normal 5 7 19 7" xfId="53326" xr:uid="{00000000-0005-0000-0000-000049D00000}"/>
    <cellStyle name="Normal 5 7 19 8" xfId="53327" xr:uid="{00000000-0005-0000-0000-00004AD00000}"/>
    <cellStyle name="Normal 5 7 2" xfId="53328" xr:uid="{00000000-0005-0000-0000-00004BD00000}"/>
    <cellStyle name="Normal 5 7 2 10" xfId="53329" xr:uid="{00000000-0005-0000-0000-00004CD00000}"/>
    <cellStyle name="Normal 5 7 2 10 10" xfId="53330" xr:uid="{00000000-0005-0000-0000-00004DD00000}"/>
    <cellStyle name="Normal 5 7 2 10 11" xfId="53331" xr:uid="{00000000-0005-0000-0000-00004ED00000}"/>
    <cellStyle name="Normal 5 7 2 10 12" xfId="53332" xr:uid="{00000000-0005-0000-0000-00004FD00000}"/>
    <cellStyle name="Normal 5 7 2 10 2" xfId="53333" xr:uid="{00000000-0005-0000-0000-000050D00000}"/>
    <cellStyle name="Normal 5 7 2 10 2 2" xfId="53334" xr:uid="{00000000-0005-0000-0000-000051D00000}"/>
    <cellStyle name="Normal 5 7 2 10 2 3" xfId="53335" xr:uid="{00000000-0005-0000-0000-000052D00000}"/>
    <cellStyle name="Normal 5 7 2 10 2 4" xfId="53336" xr:uid="{00000000-0005-0000-0000-000053D00000}"/>
    <cellStyle name="Normal 5 7 2 10 2 5" xfId="53337" xr:uid="{00000000-0005-0000-0000-000054D00000}"/>
    <cellStyle name="Normal 5 7 2 10 2 6" xfId="53338" xr:uid="{00000000-0005-0000-0000-000055D00000}"/>
    <cellStyle name="Normal 5 7 2 10 2 7" xfId="53339" xr:uid="{00000000-0005-0000-0000-000056D00000}"/>
    <cellStyle name="Normal 5 7 2 10 2 8" xfId="53340" xr:uid="{00000000-0005-0000-0000-000057D00000}"/>
    <cellStyle name="Normal 5 7 2 10 3" xfId="53341" xr:uid="{00000000-0005-0000-0000-000058D00000}"/>
    <cellStyle name="Normal 5 7 2 10 3 2" xfId="53342" xr:uid="{00000000-0005-0000-0000-000059D00000}"/>
    <cellStyle name="Normal 5 7 2 10 3 3" xfId="53343" xr:uid="{00000000-0005-0000-0000-00005AD00000}"/>
    <cellStyle name="Normal 5 7 2 10 3 4" xfId="53344" xr:uid="{00000000-0005-0000-0000-00005BD00000}"/>
    <cellStyle name="Normal 5 7 2 10 3 5" xfId="53345" xr:uid="{00000000-0005-0000-0000-00005CD00000}"/>
    <cellStyle name="Normal 5 7 2 10 3 6" xfId="53346" xr:uid="{00000000-0005-0000-0000-00005DD00000}"/>
    <cellStyle name="Normal 5 7 2 10 3 7" xfId="53347" xr:uid="{00000000-0005-0000-0000-00005ED00000}"/>
    <cellStyle name="Normal 5 7 2 10 3 8" xfId="53348" xr:uid="{00000000-0005-0000-0000-00005FD00000}"/>
    <cellStyle name="Normal 5 7 2 10 4" xfId="53349" xr:uid="{00000000-0005-0000-0000-000060D00000}"/>
    <cellStyle name="Normal 5 7 2 10 4 2" xfId="53350" xr:uid="{00000000-0005-0000-0000-000061D00000}"/>
    <cellStyle name="Normal 5 7 2 10 4 3" xfId="53351" xr:uid="{00000000-0005-0000-0000-000062D00000}"/>
    <cellStyle name="Normal 5 7 2 10 4 4" xfId="53352" xr:uid="{00000000-0005-0000-0000-000063D00000}"/>
    <cellStyle name="Normal 5 7 2 10 4 5" xfId="53353" xr:uid="{00000000-0005-0000-0000-000064D00000}"/>
    <cellStyle name="Normal 5 7 2 10 4 6" xfId="53354" xr:uid="{00000000-0005-0000-0000-000065D00000}"/>
    <cellStyle name="Normal 5 7 2 10 4 7" xfId="53355" xr:uid="{00000000-0005-0000-0000-000066D00000}"/>
    <cellStyle name="Normal 5 7 2 10 4 8" xfId="53356" xr:uid="{00000000-0005-0000-0000-000067D00000}"/>
    <cellStyle name="Normal 5 7 2 10 5" xfId="53357" xr:uid="{00000000-0005-0000-0000-000068D00000}"/>
    <cellStyle name="Normal 5 7 2 10 5 2" xfId="53358" xr:uid="{00000000-0005-0000-0000-000069D00000}"/>
    <cellStyle name="Normal 5 7 2 10 5 3" xfId="53359" xr:uid="{00000000-0005-0000-0000-00006AD00000}"/>
    <cellStyle name="Normal 5 7 2 10 5 4" xfId="53360" xr:uid="{00000000-0005-0000-0000-00006BD00000}"/>
    <cellStyle name="Normal 5 7 2 10 5 5" xfId="53361" xr:uid="{00000000-0005-0000-0000-00006CD00000}"/>
    <cellStyle name="Normal 5 7 2 10 5 6" xfId="53362" xr:uid="{00000000-0005-0000-0000-00006DD00000}"/>
    <cellStyle name="Normal 5 7 2 10 5 7" xfId="53363" xr:uid="{00000000-0005-0000-0000-00006ED00000}"/>
    <cellStyle name="Normal 5 7 2 10 5 8" xfId="53364" xr:uid="{00000000-0005-0000-0000-00006FD00000}"/>
    <cellStyle name="Normal 5 7 2 10 6" xfId="53365" xr:uid="{00000000-0005-0000-0000-000070D00000}"/>
    <cellStyle name="Normal 5 7 2 10 7" xfId="53366" xr:uid="{00000000-0005-0000-0000-000071D00000}"/>
    <cellStyle name="Normal 5 7 2 10 8" xfId="53367" xr:uid="{00000000-0005-0000-0000-000072D00000}"/>
    <cellStyle name="Normal 5 7 2 10 9" xfId="53368" xr:uid="{00000000-0005-0000-0000-000073D00000}"/>
    <cellStyle name="Normal 5 7 2 11" xfId="53369" xr:uid="{00000000-0005-0000-0000-000074D00000}"/>
    <cellStyle name="Normal 5 7 2 11 10" xfId="53370" xr:uid="{00000000-0005-0000-0000-000075D00000}"/>
    <cellStyle name="Normal 5 7 2 11 11" xfId="53371" xr:uid="{00000000-0005-0000-0000-000076D00000}"/>
    <cellStyle name="Normal 5 7 2 11 12" xfId="53372" xr:uid="{00000000-0005-0000-0000-000077D00000}"/>
    <cellStyle name="Normal 5 7 2 11 2" xfId="53373" xr:uid="{00000000-0005-0000-0000-000078D00000}"/>
    <cellStyle name="Normal 5 7 2 11 2 2" xfId="53374" xr:uid="{00000000-0005-0000-0000-000079D00000}"/>
    <cellStyle name="Normal 5 7 2 11 2 3" xfId="53375" xr:uid="{00000000-0005-0000-0000-00007AD00000}"/>
    <cellStyle name="Normal 5 7 2 11 2 4" xfId="53376" xr:uid="{00000000-0005-0000-0000-00007BD00000}"/>
    <cellStyle name="Normal 5 7 2 11 2 5" xfId="53377" xr:uid="{00000000-0005-0000-0000-00007CD00000}"/>
    <cellStyle name="Normal 5 7 2 11 2 6" xfId="53378" xr:uid="{00000000-0005-0000-0000-00007DD00000}"/>
    <cellStyle name="Normal 5 7 2 11 2 7" xfId="53379" xr:uid="{00000000-0005-0000-0000-00007ED00000}"/>
    <cellStyle name="Normal 5 7 2 11 2 8" xfId="53380" xr:uid="{00000000-0005-0000-0000-00007FD00000}"/>
    <cellStyle name="Normal 5 7 2 11 3" xfId="53381" xr:uid="{00000000-0005-0000-0000-000080D00000}"/>
    <cellStyle name="Normal 5 7 2 11 3 2" xfId="53382" xr:uid="{00000000-0005-0000-0000-000081D00000}"/>
    <cellStyle name="Normal 5 7 2 11 3 3" xfId="53383" xr:uid="{00000000-0005-0000-0000-000082D00000}"/>
    <cellStyle name="Normal 5 7 2 11 3 4" xfId="53384" xr:uid="{00000000-0005-0000-0000-000083D00000}"/>
    <cellStyle name="Normal 5 7 2 11 3 5" xfId="53385" xr:uid="{00000000-0005-0000-0000-000084D00000}"/>
    <cellStyle name="Normal 5 7 2 11 3 6" xfId="53386" xr:uid="{00000000-0005-0000-0000-000085D00000}"/>
    <cellStyle name="Normal 5 7 2 11 3 7" xfId="53387" xr:uid="{00000000-0005-0000-0000-000086D00000}"/>
    <cellStyle name="Normal 5 7 2 11 3 8" xfId="53388" xr:uid="{00000000-0005-0000-0000-000087D00000}"/>
    <cellStyle name="Normal 5 7 2 11 4" xfId="53389" xr:uid="{00000000-0005-0000-0000-000088D00000}"/>
    <cellStyle name="Normal 5 7 2 11 4 2" xfId="53390" xr:uid="{00000000-0005-0000-0000-000089D00000}"/>
    <cellStyle name="Normal 5 7 2 11 4 3" xfId="53391" xr:uid="{00000000-0005-0000-0000-00008AD00000}"/>
    <cellStyle name="Normal 5 7 2 11 4 4" xfId="53392" xr:uid="{00000000-0005-0000-0000-00008BD00000}"/>
    <cellStyle name="Normal 5 7 2 11 4 5" xfId="53393" xr:uid="{00000000-0005-0000-0000-00008CD00000}"/>
    <cellStyle name="Normal 5 7 2 11 4 6" xfId="53394" xr:uid="{00000000-0005-0000-0000-00008DD00000}"/>
    <cellStyle name="Normal 5 7 2 11 4 7" xfId="53395" xr:uid="{00000000-0005-0000-0000-00008ED00000}"/>
    <cellStyle name="Normal 5 7 2 11 4 8" xfId="53396" xr:uid="{00000000-0005-0000-0000-00008FD00000}"/>
    <cellStyle name="Normal 5 7 2 11 5" xfId="53397" xr:uid="{00000000-0005-0000-0000-000090D00000}"/>
    <cellStyle name="Normal 5 7 2 11 5 2" xfId="53398" xr:uid="{00000000-0005-0000-0000-000091D00000}"/>
    <cellStyle name="Normal 5 7 2 11 5 3" xfId="53399" xr:uid="{00000000-0005-0000-0000-000092D00000}"/>
    <cellStyle name="Normal 5 7 2 11 5 4" xfId="53400" xr:uid="{00000000-0005-0000-0000-000093D00000}"/>
    <cellStyle name="Normal 5 7 2 11 5 5" xfId="53401" xr:uid="{00000000-0005-0000-0000-000094D00000}"/>
    <cellStyle name="Normal 5 7 2 11 5 6" xfId="53402" xr:uid="{00000000-0005-0000-0000-000095D00000}"/>
    <cellStyle name="Normal 5 7 2 11 5 7" xfId="53403" xr:uid="{00000000-0005-0000-0000-000096D00000}"/>
    <cellStyle name="Normal 5 7 2 11 5 8" xfId="53404" xr:uid="{00000000-0005-0000-0000-000097D00000}"/>
    <cellStyle name="Normal 5 7 2 11 6" xfId="53405" xr:uid="{00000000-0005-0000-0000-000098D00000}"/>
    <cellStyle name="Normal 5 7 2 11 7" xfId="53406" xr:uid="{00000000-0005-0000-0000-000099D00000}"/>
    <cellStyle name="Normal 5 7 2 11 8" xfId="53407" xr:uid="{00000000-0005-0000-0000-00009AD00000}"/>
    <cellStyle name="Normal 5 7 2 11 9" xfId="53408" xr:uid="{00000000-0005-0000-0000-00009BD00000}"/>
    <cellStyle name="Normal 5 7 2 12" xfId="53409" xr:uid="{00000000-0005-0000-0000-00009CD00000}"/>
    <cellStyle name="Normal 5 7 2 12 10" xfId="53410" xr:uid="{00000000-0005-0000-0000-00009DD00000}"/>
    <cellStyle name="Normal 5 7 2 12 11" xfId="53411" xr:uid="{00000000-0005-0000-0000-00009ED00000}"/>
    <cellStyle name="Normal 5 7 2 12 12" xfId="53412" xr:uid="{00000000-0005-0000-0000-00009FD00000}"/>
    <cellStyle name="Normal 5 7 2 12 2" xfId="53413" xr:uid="{00000000-0005-0000-0000-0000A0D00000}"/>
    <cellStyle name="Normal 5 7 2 12 2 2" xfId="53414" xr:uid="{00000000-0005-0000-0000-0000A1D00000}"/>
    <cellStyle name="Normal 5 7 2 12 2 3" xfId="53415" xr:uid="{00000000-0005-0000-0000-0000A2D00000}"/>
    <cellStyle name="Normal 5 7 2 12 2 4" xfId="53416" xr:uid="{00000000-0005-0000-0000-0000A3D00000}"/>
    <cellStyle name="Normal 5 7 2 12 2 5" xfId="53417" xr:uid="{00000000-0005-0000-0000-0000A4D00000}"/>
    <cellStyle name="Normal 5 7 2 12 2 6" xfId="53418" xr:uid="{00000000-0005-0000-0000-0000A5D00000}"/>
    <cellStyle name="Normal 5 7 2 12 2 7" xfId="53419" xr:uid="{00000000-0005-0000-0000-0000A6D00000}"/>
    <cellStyle name="Normal 5 7 2 12 2 8" xfId="53420" xr:uid="{00000000-0005-0000-0000-0000A7D00000}"/>
    <cellStyle name="Normal 5 7 2 12 3" xfId="53421" xr:uid="{00000000-0005-0000-0000-0000A8D00000}"/>
    <cellStyle name="Normal 5 7 2 12 3 2" xfId="53422" xr:uid="{00000000-0005-0000-0000-0000A9D00000}"/>
    <cellStyle name="Normal 5 7 2 12 3 3" xfId="53423" xr:uid="{00000000-0005-0000-0000-0000AAD00000}"/>
    <cellStyle name="Normal 5 7 2 12 3 4" xfId="53424" xr:uid="{00000000-0005-0000-0000-0000ABD00000}"/>
    <cellStyle name="Normal 5 7 2 12 3 5" xfId="53425" xr:uid="{00000000-0005-0000-0000-0000ACD00000}"/>
    <cellStyle name="Normal 5 7 2 12 3 6" xfId="53426" xr:uid="{00000000-0005-0000-0000-0000ADD00000}"/>
    <cellStyle name="Normal 5 7 2 12 3 7" xfId="53427" xr:uid="{00000000-0005-0000-0000-0000AED00000}"/>
    <cellStyle name="Normal 5 7 2 12 3 8" xfId="53428" xr:uid="{00000000-0005-0000-0000-0000AFD00000}"/>
    <cellStyle name="Normal 5 7 2 12 4" xfId="53429" xr:uid="{00000000-0005-0000-0000-0000B0D00000}"/>
    <cellStyle name="Normal 5 7 2 12 4 2" xfId="53430" xr:uid="{00000000-0005-0000-0000-0000B1D00000}"/>
    <cellStyle name="Normal 5 7 2 12 4 3" xfId="53431" xr:uid="{00000000-0005-0000-0000-0000B2D00000}"/>
    <cellStyle name="Normal 5 7 2 12 4 4" xfId="53432" xr:uid="{00000000-0005-0000-0000-0000B3D00000}"/>
    <cellStyle name="Normal 5 7 2 12 4 5" xfId="53433" xr:uid="{00000000-0005-0000-0000-0000B4D00000}"/>
    <cellStyle name="Normal 5 7 2 12 4 6" xfId="53434" xr:uid="{00000000-0005-0000-0000-0000B5D00000}"/>
    <cellStyle name="Normal 5 7 2 12 4 7" xfId="53435" xr:uid="{00000000-0005-0000-0000-0000B6D00000}"/>
    <cellStyle name="Normal 5 7 2 12 4 8" xfId="53436" xr:uid="{00000000-0005-0000-0000-0000B7D00000}"/>
    <cellStyle name="Normal 5 7 2 12 5" xfId="53437" xr:uid="{00000000-0005-0000-0000-0000B8D00000}"/>
    <cellStyle name="Normal 5 7 2 12 5 2" xfId="53438" xr:uid="{00000000-0005-0000-0000-0000B9D00000}"/>
    <cellStyle name="Normal 5 7 2 12 5 3" xfId="53439" xr:uid="{00000000-0005-0000-0000-0000BAD00000}"/>
    <cellStyle name="Normal 5 7 2 12 5 4" xfId="53440" xr:uid="{00000000-0005-0000-0000-0000BBD00000}"/>
    <cellStyle name="Normal 5 7 2 12 5 5" xfId="53441" xr:uid="{00000000-0005-0000-0000-0000BCD00000}"/>
    <cellStyle name="Normal 5 7 2 12 5 6" xfId="53442" xr:uid="{00000000-0005-0000-0000-0000BDD00000}"/>
    <cellStyle name="Normal 5 7 2 12 5 7" xfId="53443" xr:uid="{00000000-0005-0000-0000-0000BED00000}"/>
    <cellStyle name="Normal 5 7 2 12 5 8" xfId="53444" xr:uid="{00000000-0005-0000-0000-0000BFD00000}"/>
    <cellStyle name="Normal 5 7 2 12 6" xfId="53445" xr:uid="{00000000-0005-0000-0000-0000C0D00000}"/>
    <cellStyle name="Normal 5 7 2 12 7" xfId="53446" xr:uid="{00000000-0005-0000-0000-0000C1D00000}"/>
    <cellStyle name="Normal 5 7 2 12 8" xfId="53447" xr:uid="{00000000-0005-0000-0000-0000C2D00000}"/>
    <cellStyle name="Normal 5 7 2 12 9" xfId="53448" xr:uid="{00000000-0005-0000-0000-0000C3D00000}"/>
    <cellStyle name="Normal 5 7 2 13" xfId="53449" xr:uid="{00000000-0005-0000-0000-0000C4D00000}"/>
    <cellStyle name="Normal 5 7 2 13 10" xfId="53450" xr:uid="{00000000-0005-0000-0000-0000C5D00000}"/>
    <cellStyle name="Normal 5 7 2 13 11" xfId="53451" xr:uid="{00000000-0005-0000-0000-0000C6D00000}"/>
    <cellStyle name="Normal 5 7 2 13 12" xfId="53452" xr:uid="{00000000-0005-0000-0000-0000C7D00000}"/>
    <cellStyle name="Normal 5 7 2 13 2" xfId="53453" xr:uid="{00000000-0005-0000-0000-0000C8D00000}"/>
    <cellStyle name="Normal 5 7 2 13 2 2" xfId="53454" xr:uid="{00000000-0005-0000-0000-0000C9D00000}"/>
    <cellStyle name="Normal 5 7 2 13 2 3" xfId="53455" xr:uid="{00000000-0005-0000-0000-0000CAD00000}"/>
    <cellStyle name="Normal 5 7 2 13 2 4" xfId="53456" xr:uid="{00000000-0005-0000-0000-0000CBD00000}"/>
    <cellStyle name="Normal 5 7 2 13 2 5" xfId="53457" xr:uid="{00000000-0005-0000-0000-0000CCD00000}"/>
    <cellStyle name="Normal 5 7 2 13 2 6" xfId="53458" xr:uid="{00000000-0005-0000-0000-0000CDD00000}"/>
    <cellStyle name="Normal 5 7 2 13 2 7" xfId="53459" xr:uid="{00000000-0005-0000-0000-0000CED00000}"/>
    <cellStyle name="Normal 5 7 2 13 2 8" xfId="53460" xr:uid="{00000000-0005-0000-0000-0000CFD00000}"/>
    <cellStyle name="Normal 5 7 2 13 3" xfId="53461" xr:uid="{00000000-0005-0000-0000-0000D0D00000}"/>
    <cellStyle name="Normal 5 7 2 13 3 2" xfId="53462" xr:uid="{00000000-0005-0000-0000-0000D1D00000}"/>
    <cellStyle name="Normal 5 7 2 13 3 3" xfId="53463" xr:uid="{00000000-0005-0000-0000-0000D2D00000}"/>
    <cellStyle name="Normal 5 7 2 13 3 4" xfId="53464" xr:uid="{00000000-0005-0000-0000-0000D3D00000}"/>
    <cellStyle name="Normal 5 7 2 13 3 5" xfId="53465" xr:uid="{00000000-0005-0000-0000-0000D4D00000}"/>
    <cellStyle name="Normal 5 7 2 13 3 6" xfId="53466" xr:uid="{00000000-0005-0000-0000-0000D5D00000}"/>
    <cellStyle name="Normal 5 7 2 13 3 7" xfId="53467" xr:uid="{00000000-0005-0000-0000-0000D6D00000}"/>
    <cellStyle name="Normal 5 7 2 13 3 8" xfId="53468" xr:uid="{00000000-0005-0000-0000-0000D7D00000}"/>
    <cellStyle name="Normal 5 7 2 13 4" xfId="53469" xr:uid="{00000000-0005-0000-0000-0000D8D00000}"/>
    <cellStyle name="Normal 5 7 2 13 4 2" xfId="53470" xr:uid="{00000000-0005-0000-0000-0000D9D00000}"/>
    <cellStyle name="Normal 5 7 2 13 4 3" xfId="53471" xr:uid="{00000000-0005-0000-0000-0000DAD00000}"/>
    <cellStyle name="Normal 5 7 2 13 4 4" xfId="53472" xr:uid="{00000000-0005-0000-0000-0000DBD00000}"/>
    <cellStyle name="Normal 5 7 2 13 4 5" xfId="53473" xr:uid="{00000000-0005-0000-0000-0000DCD00000}"/>
    <cellStyle name="Normal 5 7 2 13 4 6" xfId="53474" xr:uid="{00000000-0005-0000-0000-0000DDD00000}"/>
    <cellStyle name="Normal 5 7 2 13 4 7" xfId="53475" xr:uid="{00000000-0005-0000-0000-0000DED00000}"/>
    <cellStyle name="Normal 5 7 2 13 4 8" xfId="53476" xr:uid="{00000000-0005-0000-0000-0000DFD00000}"/>
    <cellStyle name="Normal 5 7 2 13 5" xfId="53477" xr:uid="{00000000-0005-0000-0000-0000E0D00000}"/>
    <cellStyle name="Normal 5 7 2 13 5 2" xfId="53478" xr:uid="{00000000-0005-0000-0000-0000E1D00000}"/>
    <cellStyle name="Normal 5 7 2 13 5 3" xfId="53479" xr:uid="{00000000-0005-0000-0000-0000E2D00000}"/>
    <cellStyle name="Normal 5 7 2 13 5 4" xfId="53480" xr:uid="{00000000-0005-0000-0000-0000E3D00000}"/>
    <cellStyle name="Normal 5 7 2 13 5 5" xfId="53481" xr:uid="{00000000-0005-0000-0000-0000E4D00000}"/>
    <cellStyle name="Normal 5 7 2 13 5 6" xfId="53482" xr:uid="{00000000-0005-0000-0000-0000E5D00000}"/>
    <cellStyle name="Normal 5 7 2 13 5 7" xfId="53483" xr:uid="{00000000-0005-0000-0000-0000E6D00000}"/>
    <cellStyle name="Normal 5 7 2 13 5 8" xfId="53484" xr:uid="{00000000-0005-0000-0000-0000E7D00000}"/>
    <cellStyle name="Normal 5 7 2 13 6" xfId="53485" xr:uid="{00000000-0005-0000-0000-0000E8D00000}"/>
    <cellStyle name="Normal 5 7 2 13 7" xfId="53486" xr:uid="{00000000-0005-0000-0000-0000E9D00000}"/>
    <cellStyle name="Normal 5 7 2 13 8" xfId="53487" xr:uid="{00000000-0005-0000-0000-0000EAD00000}"/>
    <cellStyle name="Normal 5 7 2 13 9" xfId="53488" xr:uid="{00000000-0005-0000-0000-0000EBD00000}"/>
    <cellStyle name="Normal 5 7 2 14" xfId="53489" xr:uid="{00000000-0005-0000-0000-0000ECD00000}"/>
    <cellStyle name="Normal 5 7 2 14 2" xfId="53490" xr:uid="{00000000-0005-0000-0000-0000EDD00000}"/>
    <cellStyle name="Normal 5 7 2 14 3" xfId="53491" xr:uid="{00000000-0005-0000-0000-0000EED00000}"/>
    <cellStyle name="Normal 5 7 2 14 4" xfId="53492" xr:uid="{00000000-0005-0000-0000-0000EFD00000}"/>
    <cellStyle name="Normal 5 7 2 14 5" xfId="53493" xr:uid="{00000000-0005-0000-0000-0000F0D00000}"/>
    <cellStyle name="Normal 5 7 2 14 6" xfId="53494" xr:uid="{00000000-0005-0000-0000-0000F1D00000}"/>
    <cellStyle name="Normal 5 7 2 14 7" xfId="53495" xr:uid="{00000000-0005-0000-0000-0000F2D00000}"/>
    <cellStyle name="Normal 5 7 2 14 8" xfId="53496" xr:uid="{00000000-0005-0000-0000-0000F3D00000}"/>
    <cellStyle name="Normal 5 7 2 15" xfId="53497" xr:uid="{00000000-0005-0000-0000-0000F4D00000}"/>
    <cellStyle name="Normal 5 7 2 15 2" xfId="53498" xr:uid="{00000000-0005-0000-0000-0000F5D00000}"/>
    <cellStyle name="Normal 5 7 2 15 3" xfId="53499" xr:uid="{00000000-0005-0000-0000-0000F6D00000}"/>
    <cellStyle name="Normal 5 7 2 15 4" xfId="53500" xr:uid="{00000000-0005-0000-0000-0000F7D00000}"/>
    <cellStyle name="Normal 5 7 2 15 5" xfId="53501" xr:uid="{00000000-0005-0000-0000-0000F8D00000}"/>
    <cellStyle name="Normal 5 7 2 15 6" xfId="53502" xr:uid="{00000000-0005-0000-0000-0000F9D00000}"/>
    <cellStyle name="Normal 5 7 2 15 7" xfId="53503" xr:uid="{00000000-0005-0000-0000-0000FAD00000}"/>
    <cellStyle name="Normal 5 7 2 15 8" xfId="53504" xr:uid="{00000000-0005-0000-0000-0000FBD00000}"/>
    <cellStyle name="Normal 5 7 2 16" xfId="53505" xr:uid="{00000000-0005-0000-0000-0000FCD00000}"/>
    <cellStyle name="Normal 5 7 2 16 2" xfId="53506" xr:uid="{00000000-0005-0000-0000-0000FDD00000}"/>
    <cellStyle name="Normal 5 7 2 16 3" xfId="53507" xr:uid="{00000000-0005-0000-0000-0000FED00000}"/>
    <cellStyle name="Normal 5 7 2 16 4" xfId="53508" xr:uid="{00000000-0005-0000-0000-0000FFD00000}"/>
    <cellStyle name="Normal 5 7 2 16 5" xfId="53509" xr:uid="{00000000-0005-0000-0000-000000D10000}"/>
    <cellStyle name="Normal 5 7 2 16 6" xfId="53510" xr:uid="{00000000-0005-0000-0000-000001D10000}"/>
    <cellStyle name="Normal 5 7 2 16 7" xfId="53511" xr:uid="{00000000-0005-0000-0000-000002D10000}"/>
    <cellStyle name="Normal 5 7 2 16 8" xfId="53512" xr:uid="{00000000-0005-0000-0000-000003D10000}"/>
    <cellStyle name="Normal 5 7 2 17" xfId="53513" xr:uid="{00000000-0005-0000-0000-000004D10000}"/>
    <cellStyle name="Normal 5 7 2 17 2" xfId="53514" xr:uid="{00000000-0005-0000-0000-000005D10000}"/>
    <cellStyle name="Normal 5 7 2 17 3" xfId="53515" xr:uid="{00000000-0005-0000-0000-000006D10000}"/>
    <cellStyle name="Normal 5 7 2 17 4" xfId="53516" xr:uid="{00000000-0005-0000-0000-000007D10000}"/>
    <cellStyle name="Normal 5 7 2 17 5" xfId="53517" xr:uid="{00000000-0005-0000-0000-000008D10000}"/>
    <cellStyle name="Normal 5 7 2 17 6" xfId="53518" xr:uid="{00000000-0005-0000-0000-000009D10000}"/>
    <cellStyle name="Normal 5 7 2 17 7" xfId="53519" xr:uid="{00000000-0005-0000-0000-00000AD10000}"/>
    <cellStyle name="Normal 5 7 2 17 8" xfId="53520" xr:uid="{00000000-0005-0000-0000-00000BD10000}"/>
    <cellStyle name="Normal 5 7 2 18" xfId="53521" xr:uid="{00000000-0005-0000-0000-00000CD10000}"/>
    <cellStyle name="Normal 5 7 2 19" xfId="53522" xr:uid="{00000000-0005-0000-0000-00000DD10000}"/>
    <cellStyle name="Normal 5 7 2 2" xfId="53523" xr:uid="{00000000-0005-0000-0000-00000ED10000}"/>
    <cellStyle name="Normal 5 7 2 2 10" xfId="53524" xr:uid="{00000000-0005-0000-0000-00000FD10000}"/>
    <cellStyle name="Normal 5 7 2 2 11" xfId="53525" xr:uid="{00000000-0005-0000-0000-000010D10000}"/>
    <cellStyle name="Normal 5 7 2 2 12" xfId="53526" xr:uid="{00000000-0005-0000-0000-000011D10000}"/>
    <cellStyle name="Normal 5 7 2 2 2" xfId="53527" xr:uid="{00000000-0005-0000-0000-000012D10000}"/>
    <cellStyle name="Normal 5 7 2 2 2 2" xfId="53528" xr:uid="{00000000-0005-0000-0000-000013D10000}"/>
    <cellStyle name="Normal 5 7 2 2 2 3" xfId="53529" xr:uid="{00000000-0005-0000-0000-000014D10000}"/>
    <cellStyle name="Normal 5 7 2 2 2 4" xfId="53530" xr:uid="{00000000-0005-0000-0000-000015D10000}"/>
    <cellStyle name="Normal 5 7 2 2 2 5" xfId="53531" xr:uid="{00000000-0005-0000-0000-000016D10000}"/>
    <cellStyle name="Normal 5 7 2 2 2 6" xfId="53532" xr:uid="{00000000-0005-0000-0000-000017D10000}"/>
    <cellStyle name="Normal 5 7 2 2 2 7" xfId="53533" xr:uid="{00000000-0005-0000-0000-000018D10000}"/>
    <cellStyle name="Normal 5 7 2 2 2 8" xfId="53534" xr:uid="{00000000-0005-0000-0000-000019D10000}"/>
    <cellStyle name="Normal 5 7 2 2 3" xfId="53535" xr:uid="{00000000-0005-0000-0000-00001AD10000}"/>
    <cellStyle name="Normal 5 7 2 2 3 2" xfId="53536" xr:uid="{00000000-0005-0000-0000-00001BD10000}"/>
    <cellStyle name="Normal 5 7 2 2 3 3" xfId="53537" xr:uid="{00000000-0005-0000-0000-00001CD10000}"/>
    <cellStyle name="Normal 5 7 2 2 3 4" xfId="53538" xr:uid="{00000000-0005-0000-0000-00001DD10000}"/>
    <cellStyle name="Normal 5 7 2 2 3 5" xfId="53539" xr:uid="{00000000-0005-0000-0000-00001ED10000}"/>
    <cellStyle name="Normal 5 7 2 2 3 6" xfId="53540" xr:uid="{00000000-0005-0000-0000-00001FD10000}"/>
    <cellStyle name="Normal 5 7 2 2 3 7" xfId="53541" xr:uid="{00000000-0005-0000-0000-000020D10000}"/>
    <cellStyle name="Normal 5 7 2 2 3 8" xfId="53542" xr:uid="{00000000-0005-0000-0000-000021D10000}"/>
    <cellStyle name="Normal 5 7 2 2 4" xfId="53543" xr:uid="{00000000-0005-0000-0000-000022D10000}"/>
    <cellStyle name="Normal 5 7 2 2 4 2" xfId="53544" xr:uid="{00000000-0005-0000-0000-000023D10000}"/>
    <cellStyle name="Normal 5 7 2 2 4 3" xfId="53545" xr:uid="{00000000-0005-0000-0000-000024D10000}"/>
    <cellStyle name="Normal 5 7 2 2 4 4" xfId="53546" xr:uid="{00000000-0005-0000-0000-000025D10000}"/>
    <cellStyle name="Normal 5 7 2 2 4 5" xfId="53547" xr:uid="{00000000-0005-0000-0000-000026D10000}"/>
    <cellStyle name="Normal 5 7 2 2 4 6" xfId="53548" xr:uid="{00000000-0005-0000-0000-000027D10000}"/>
    <cellStyle name="Normal 5 7 2 2 4 7" xfId="53549" xr:uid="{00000000-0005-0000-0000-000028D10000}"/>
    <cellStyle name="Normal 5 7 2 2 4 8" xfId="53550" xr:uid="{00000000-0005-0000-0000-000029D10000}"/>
    <cellStyle name="Normal 5 7 2 2 5" xfId="53551" xr:uid="{00000000-0005-0000-0000-00002AD10000}"/>
    <cellStyle name="Normal 5 7 2 2 5 2" xfId="53552" xr:uid="{00000000-0005-0000-0000-00002BD10000}"/>
    <cellStyle name="Normal 5 7 2 2 5 3" xfId="53553" xr:uid="{00000000-0005-0000-0000-00002CD10000}"/>
    <cellStyle name="Normal 5 7 2 2 5 4" xfId="53554" xr:uid="{00000000-0005-0000-0000-00002DD10000}"/>
    <cellStyle name="Normal 5 7 2 2 5 5" xfId="53555" xr:uid="{00000000-0005-0000-0000-00002ED10000}"/>
    <cellStyle name="Normal 5 7 2 2 5 6" xfId="53556" xr:uid="{00000000-0005-0000-0000-00002FD10000}"/>
    <cellStyle name="Normal 5 7 2 2 5 7" xfId="53557" xr:uid="{00000000-0005-0000-0000-000030D10000}"/>
    <cellStyle name="Normal 5 7 2 2 5 8" xfId="53558" xr:uid="{00000000-0005-0000-0000-000031D10000}"/>
    <cellStyle name="Normal 5 7 2 2 6" xfId="53559" xr:uid="{00000000-0005-0000-0000-000032D10000}"/>
    <cellStyle name="Normal 5 7 2 2 7" xfId="53560" xr:uid="{00000000-0005-0000-0000-000033D10000}"/>
    <cellStyle name="Normal 5 7 2 2 8" xfId="53561" xr:uid="{00000000-0005-0000-0000-000034D10000}"/>
    <cellStyle name="Normal 5 7 2 2 9" xfId="53562" xr:uid="{00000000-0005-0000-0000-000035D10000}"/>
    <cellStyle name="Normal 5 7 2 20" xfId="53563" xr:uid="{00000000-0005-0000-0000-000036D10000}"/>
    <cellStyle name="Normal 5 7 2 21" xfId="53564" xr:uid="{00000000-0005-0000-0000-000037D10000}"/>
    <cellStyle name="Normal 5 7 2 22" xfId="53565" xr:uid="{00000000-0005-0000-0000-000038D10000}"/>
    <cellStyle name="Normal 5 7 2 23" xfId="53566" xr:uid="{00000000-0005-0000-0000-000039D10000}"/>
    <cellStyle name="Normal 5 7 2 24" xfId="53567" xr:uid="{00000000-0005-0000-0000-00003AD10000}"/>
    <cellStyle name="Normal 5 7 2 3" xfId="53568" xr:uid="{00000000-0005-0000-0000-00003BD10000}"/>
    <cellStyle name="Normal 5 7 2 3 10" xfId="53569" xr:uid="{00000000-0005-0000-0000-00003CD10000}"/>
    <cellStyle name="Normal 5 7 2 3 11" xfId="53570" xr:uid="{00000000-0005-0000-0000-00003DD10000}"/>
    <cellStyle name="Normal 5 7 2 3 12" xfId="53571" xr:uid="{00000000-0005-0000-0000-00003ED10000}"/>
    <cellStyle name="Normal 5 7 2 3 2" xfId="53572" xr:uid="{00000000-0005-0000-0000-00003FD10000}"/>
    <cellStyle name="Normal 5 7 2 3 2 2" xfId="53573" xr:uid="{00000000-0005-0000-0000-000040D10000}"/>
    <cellStyle name="Normal 5 7 2 3 2 3" xfId="53574" xr:uid="{00000000-0005-0000-0000-000041D10000}"/>
    <cellStyle name="Normal 5 7 2 3 2 4" xfId="53575" xr:uid="{00000000-0005-0000-0000-000042D10000}"/>
    <cellStyle name="Normal 5 7 2 3 2 5" xfId="53576" xr:uid="{00000000-0005-0000-0000-000043D10000}"/>
    <cellStyle name="Normal 5 7 2 3 2 6" xfId="53577" xr:uid="{00000000-0005-0000-0000-000044D10000}"/>
    <cellStyle name="Normal 5 7 2 3 2 7" xfId="53578" xr:uid="{00000000-0005-0000-0000-000045D10000}"/>
    <cellStyle name="Normal 5 7 2 3 2 8" xfId="53579" xr:uid="{00000000-0005-0000-0000-000046D10000}"/>
    <cellStyle name="Normal 5 7 2 3 3" xfId="53580" xr:uid="{00000000-0005-0000-0000-000047D10000}"/>
    <cellStyle name="Normal 5 7 2 3 3 2" xfId="53581" xr:uid="{00000000-0005-0000-0000-000048D10000}"/>
    <cellStyle name="Normal 5 7 2 3 3 3" xfId="53582" xr:uid="{00000000-0005-0000-0000-000049D10000}"/>
    <cellStyle name="Normal 5 7 2 3 3 4" xfId="53583" xr:uid="{00000000-0005-0000-0000-00004AD10000}"/>
    <cellStyle name="Normal 5 7 2 3 3 5" xfId="53584" xr:uid="{00000000-0005-0000-0000-00004BD10000}"/>
    <cellStyle name="Normal 5 7 2 3 3 6" xfId="53585" xr:uid="{00000000-0005-0000-0000-00004CD10000}"/>
    <cellStyle name="Normal 5 7 2 3 3 7" xfId="53586" xr:uid="{00000000-0005-0000-0000-00004DD10000}"/>
    <cellStyle name="Normal 5 7 2 3 3 8" xfId="53587" xr:uid="{00000000-0005-0000-0000-00004ED10000}"/>
    <cellStyle name="Normal 5 7 2 3 4" xfId="53588" xr:uid="{00000000-0005-0000-0000-00004FD10000}"/>
    <cellStyle name="Normal 5 7 2 3 4 2" xfId="53589" xr:uid="{00000000-0005-0000-0000-000050D10000}"/>
    <cellStyle name="Normal 5 7 2 3 4 3" xfId="53590" xr:uid="{00000000-0005-0000-0000-000051D10000}"/>
    <cellStyle name="Normal 5 7 2 3 4 4" xfId="53591" xr:uid="{00000000-0005-0000-0000-000052D10000}"/>
    <cellStyle name="Normal 5 7 2 3 4 5" xfId="53592" xr:uid="{00000000-0005-0000-0000-000053D10000}"/>
    <cellStyle name="Normal 5 7 2 3 4 6" xfId="53593" xr:uid="{00000000-0005-0000-0000-000054D10000}"/>
    <cellStyle name="Normal 5 7 2 3 4 7" xfId="53594" xr:uid="{00000000-0005-0000-0000-000055D10000}"/>
    <cellStyle name="Normal 5 7 2 3 4 8" xfId="53595" xr:uid="{00000000-0005-0000-0000-000056D10000}"/>
    <cellStyle name="Normal 5 7 2 3 5" xfId="53596" xr:uid="{00000000-0005-0000-0000-000057D10000}"/>
    <cellStyle name="Normal 5 7 2 3 5 2" xfId="53597" xr:uid="{00000000-0005-0000-0000-000058D10000}"/>
    <cellStyle name="Normal 5 7 2 3 5 3" xfId="53598" xr:uid="{00000000-0005-0000-0000-000059D10000}"/>
    <cellStyle name="Normal 5 7 2 3 5 4" xfId="53599" xr:uid="{00000000-0005-0000-0000-00005AD10000}"/>
    <cellStyle name="Normal 5 7 2 3 5 5" xfId="53600" xr:uid="{00000000-0005-0000-0000-00005BD10000}"/>
    <cellStyle name="Normal 5 7 2 3 5 6" xfId="53601" xr:uid="{00000000-0005-0000-0000-00005CD10000}"/>
    <cellStyle name="Normal 5 7 2 3 5 7" xfId="53602" xr:uid="{00000000-0005-0000-0000-00005DD10000}"/>
    <cellStyle name="Normal 5 7 2 3 5 8" xfId="53603" xr:uid="{00000000-0005-0000-0000-00005ED10000}"/>
    <cellStyle name="Normal 5 7 2 3 6" xfId="53604" xr:uid="{00000000-0005-0000-0000-00005FD10000}"/>
    <cellStyle name="Normal 5 7 2 3 7" xfId="53605" xr:uid="{00000000-0005-0000-0000-000060D10000}"/>
    <cellStyle name="Normal 5 7 2 3 8" xfId="53606" xr:uid="{00000000-0005-0000-0000-000061D10000}"/>
    <cellStyle name="Normal 5 7 2 3 9" xfId="53607" xr:uid="{00000000-0005-0000-0000-000062D10000}"/>
    <cellStyle name="Normal 5 7 2 4" xfId="53608" xr:uid="{00000000-0005-0000-0000-000063D10000}"/>
    <cellStyle name="Normal 5 7 2 4 10" xfId="53609" xr:uid="{00000000-0005-0000-0000-000064D10000}"/>
    <cellStyle name="Normal 5 7 2 4 11" xfId="53610" xr:uid="{00000000-0005-0000-0000-000065D10000}"/>
    <cellStyle name="Normal 5 7 2 4 12" xfId="53611" xr:uid="{00000000-0005-0000-0000-000066D10000}"/>
    <cellStyle name="Normal 5 7 2 4 2" xfId="53612" xr:uid="{00000000-0005-0000-0000-000067D10000}"/>
    <cellStyle name="Normal 5 7 2 4 2 2" xfId="53613" xr:uid="{00000000-0005-0000-0000-000068D10000}"/>
    <cellStyle name="Normal 5 7 2 4 2 3" xfId="53614" xr:uid="{00000000-0005-0000-0000-000069D10000}"/>
    <cellStyle name="Normal 5 7 2 4 2 4" xfId="53615" xr:uid="{00000000-0005-0000-0000-00006AD10000}"/>
    <cellStyle name="Normal 5 7 2 4 2 5" xfId="53616" xr:uid="{00000000-0005-0000-0000-00006BD10000}"/>
    <cellStyle name="Normal 5 7 2 4 2 6" xfId="53617" xr:uid="{00000000-0005-0000-0000-00006CD10000}"/>
    <cellStyle name="Normal 5 7 2 4 2 7" xfId="53618" xr:uid="{00000000-0005-0000-0000-00006DD10000}"/>
    <cellStyle name="Normal 5 7 2 4 2 8" xfId="53619" xr:uid="{00000000-0005-0000-0000-00006ED10000}"/>
    <cellStyle name="Normal 5 7 2 4 3" xfId="53620" xr:uid="{00000000-0005-0000-0000-00006FD10000}"/>
    <cellStyle name="Normal 5 7 2 4 3 2" xfId="53621" xr:uid="{00000000-0005-0000-0000-000070D10000}"/>
    <cellStyle name="Normal 5 7 2 4 3 3" xfId="53622" xr:uid="{00000000-0005-0000-0000-000071D10000}"/>
    <cellStyle name="Normal 5 7 2 4 3 4" xfId="53623" xr:uid="{00000000-0005-0000-0000-000072D10000}"/>
    <cellStyle name="Normal 5 7 2 4 3 5" xfId="53624" xr:uid="{00000000-0005-0000-0000-000073D10000}"/>
    <cellStyle name="Normal 5 7 2 4 3 6" xfId="53625" xr:uid="{00000000-0005-0000-0000-000074D10000}"/>
    <cellStyle name="Normal 5 7 2 4 3 7" xfId="53626" xr:uid="{00000000-0005-0000-0000-000075D10000}"/>
    <cellStyle name="Normal 5 7 2 4 3 8" xfId="53627" xr:uid="{00000000-0005-0000-0000-000076D10000}"/>
    <cellStyle name="Normal 5 7 2 4 4" xfId="53628" xr:uid="{00000000-0005-0000-0000-000077D10000}"/>
    <cellStyle name="Normal 5 7 2 4 4 2" xfId="53629" xr:uid="{00000000-0005-0000-0000-000078D10000}"/>
    <cellStyle name="Normal 5 7 2 4 4 3" xfId="53630" xr:uid="{00000000-0005-0000-0000-000079D10000}"/>
    <cellStyle name="Normal 5 7 2 4 4 4" xfId="53631" xr:uid="{00000000-0005-0000-0000-00007AD10000}"/>
    <cellStyle name="Normal 5 7 2 4 4 5" xfId="53632" xr:uid="{00000000-0005-0000-0000-00007BD10000}"/>
    <cellStyle name="Normal 5 7 2 4 4 6" xfId="53633" xr:uid="{00000000-0005-0000-0000-00007CD10000}"/>
    <cellStyle name="Normal 5 7 2 4 4 7" xfId="53634" xr:uid="{00000000-0005-0000-0000-00007DD10000}"/>
    <cellStyle name="Normal 5 7 2 4 4 8" xfId="53635" xr:uid="{00000000-0005-0000-0000-00007ED10000}"/>
    <cellStyle name="Normal 5 7 2 4 5" xfId="53636" xr:uid="{00000000-0005-0000-0000-00007FD10000}"/>
    <cellStyle name="Normal 5 7 2 4 5 2" xfId="53637" xr:uid="{00000000-0005-0000-0000-000080D10000}"/>
    <cellStyle name="Normal 5 7 2 4 5 3" xfId="53638" xr:uid="{00000000-0005-0000-0000-000081D10000}"/>
    <cellStyle name="Normal 5 7 2 4 5 4" xfId="53639" xr:uid="{00000000-0005-0000-0000-000082D10000}"/>
    <cellStyle name="Normal 5 7 2 4 5 5" xfId="53640" xr:uid="{00000000-0005-0000-0000-000083D10000}"/>
    <cellStyle name="Normal 5 7 2 4 5 6" xfId="53641" xr:uid="{00000000-0005-0000-0000-000084D10000}"/>
    <cellStyle name="Normal 5 7 2 4 5 7" xfId="53642" xr:uid="{00000000-0005-0000-0000-000085D10000}"/>
    <cellStyle name="Normal 5 7 2 4 5 8" xfId="53643" xr:uid="{00000000-0005-0000-0000-000086D10000}"/>
    <cellStyle name="Normal 5 7 2 4 6" xfId="53644" xr:uid="{00000000-0005-0000-0000-000087D10000}"/>
    <cellStyle name="Normal 5 7 2 4 7" xfId="53645" xr:uid="{00000000-0005-0000-0000-000088D10000}"/>
    <cellStyle name="Normal 5 7 2 4 8" xfId="53646" xr:uid="{00000000-0005-0000-0000-000089D10000}"/>
    <cellStyle name="Normal 5 7 2 4 9" xfId="53647" xr:uid="{00000000-0005-0000-0000-00008AD10000}"/>
    <cellStyle name="Normal 5 7 2 5" xfId="53648" xr:uid="{00000000-0005-0000-0000-00008BD10000}"/>
    <cellStyle name="Normal 5 7 2 5 10" xfId="53649" xr:uid="{00000000-0005-0000-0000-00008CD10000}"/>
    <cellStyle name="Normal 5 7 2 5 11" xfId="53650" xr:uid="{00000000-0005-0000-0000-00008DD10000}"/>
    <cellStyle name="Normal 5 7 2 5 12" xfId="53651" xr:uid="{00000000-0005-0000-0000-00008ED10000}"/>
    <cellStyle name="Normal 5 7 2 5 2" xfId="53652" xr:uid="{00000000-0005-0000-0000-00008FD10000}"/>
    <cellStyle name="Normal 5 7 2 5 2 2" xfId="53653" xr:uid="{00000000-0005-0000-0000-000090D10000}"/>
    <cellStyle name="Normal 5 7 2 5 2 3" xfId="53654" xr:uid="{00000000-0005-0000-0000-000091D10000}"/>
    <cellStyle name="Normal 5 7 2 5 2 4" xfId="53655" xr:uid="{00000000-0005-0000-0000-000092D10000}"/>
    <cellStyle name="Normal 5 7 2 5 2 5" xfId="53656" xr:uid="{00000000-0005-0000-0000-000093D10000}"/>
    <cellStyle name="Normal 5 7 2 5 2 6" xfId="53657" xr:uid="{00000000-0005-0000-0000-000094D10000}"/>
    <cellStyle name="Normal 5 7 2 5 2 7" xfId="53658" xr:uid="{00000000-0005-0000-0000-000095D10000}"/>
    <cellStyle name="Normal 5 7 2 5 2 8" xfId="53659" xr:uid="{00000000-0005-0000-0000-000096D10000}"/>
    <cellStyle name="Normal 5 7 2 5 3" xfId="53660" xr:uid="{00000000-0005-0000-0000-000097D10000}"/>
    <cellStyle name="Normal 5 7 2 5 3 2" xfId="53661" xr:uid="{00000000-0005-0000-0000-000098D10000}"/>
    <cellStyle name="Normal 5 7 2 5 3 3" xfId="53662" xr:uid="{00000000-0005-0000-0000-000099D10000}"/>
    <cellStyle name="Normal 5 7 2 5 3 4" xfId="53663" xr:uid="{00000000-0005-0000-0000-00009AD10000}"/>
    <cellStyle name="Normal 5 7 2 5 3 5" xfId="53664" xr:uid="{00000000-0005-0000-0000-00009BD10000}"/>
    <cellStyle name="Normal 5 7 2 5 3 6" xfId="53665" xr:uid="{00000000-0005-0000-0000-00009CD10000}"/>
    <cellStyle name="Normal 5 7 2 5 3 7" xfId="53666" xr:uid="{00000000-0005-0000-0000-00009DD10000}"/>
    <cellStyle name="Normal 5 7 2 5 3 8" xfId="53667" xr:uid="{00000000-0005-0000-0000-00009ED10000}"/>
    <cellStyle name="Normal 5 7 2 5 4" xfId="53668" xr:uid="{00000000-0005-0000-0000-00009FD10000}"/>
    <cellStyle name="Normal 5 7 2 5 4 2" xfId="53669" xr:uid="{00000000-0005-0000-0000-0000A0D10000}"/>
    <cellStyle name="Normal 5 7 2 5 4 3" xfId="53670" xr:uid="{00000000-0005-0000-0000-0000A1D10000}"/>
    <cellStyle name="Normal 5 7 2 5 4 4" xfId="53671" xr:uid="{00000000-0005-0000-0000-0000A2D10000}"/>
    <cellStyle name="Normal 5 7 2 5 4 5" xfId="53672" xr:uid="{00000000-0005-0000-0000-0000A3D10000}"/>
    <cellStyle name="Normal 5 7 2 5 4 6" xfId="53673" xr:uid="{00000000-0005-0000-0000-0000A4D10000}"/>
    <cellStyle name="Normal 5 7 2 5 4 7" xfId="53674" xr:uid="{00000000-0005-0000-0000-0000A5D10000}"/>
    <cellStyle name="Normal 5 7 2 5 4 8" xfId="53675" xr:uid="{00000000-0005-0000-0000-0000A6D10000}"/>
    <cellStyle name="Normal 5 7 2 5 5" xfId="53676" xr:uid="{00000000-0005-0000-0000-0000A7D10000}"/>
    <cellStyle name="Normal 5 7 2 5 5 2" xfId="53677" xr:uid="{00000000-0005-0000-0000-0000A8D10000}"/>
    <cellStyle name="Normal 5 7 2 5 5 3" xfId="53678" xr:uid="{00000000-0005-0000-0000-0000A9D10000}"/>
    <cellStyle name="Normal 5 7 2 5 5 4" xfId="53679" xr:uid="{00000000-0005-0000-0000-0000AAD10000}"/>
    <cellStyle name="Normal 5 7 2 5 5 5" xfId="53680" xr:uid="{00000000-0005-0000-0000-0000ABD10000}"/>
    <cellStyle name="Normal 5 7 2 5 5 6" xfId="53681" xr:uid="{00000000-0005-0000-0000-0000ACD10000}"/>
    <cellStyle name="Normal 5 7 2 5 5 7" xfId="53682" xr:uid="{00000000-0005-0000-0000-0000ADD10000}"/>
    <cellStyle name="Normal 5 7 2 5 5 8" xfId="53683" xr:uid="{00000000-0005-0000-0000-0000AED10000}"/>
    <cellStyle name="Normal 5 7 2 5 6" xfId="53684" xr:uid="{00000000-0005-0000-0000-0000AFD10000}"/>
    <cellStyle name="Normal 5 7 2 5 7" xfId="53685" xr:uid="{00000000-0005-0000-0000-0000B0D10000}"/>
    <cellStyle name="Normal 5 7 2 5 8" xfId="53686" xr:uid="{00000000-0005-0000-0000-0000B1D10000}"/>
    <cellStyle name="Normal 5 7 2 5 9" xfId="53687" xr:uid="{00000000-0005-0000-0000-0000B2D10000}"/>
    <cellStyle name="Normal 5 7 2 6" xfId="53688" xr:uid="{00000000-0005-0000-0000-0000B3D10000}"/>
    <cellStyle name="Normal 5 7 2 6 10" xfId="53689" xr:uid="{00000000-0005-0000-0000-0000B4D10000}"/>
    <cellStyle name="Normal 5 7 2 6 11" xfId="53690" xr:uid="{00000000-0005-0000-0000-0000B5D10000}"/>
    <cellStyle name="Normal 5 7 2 6 12" xfId="53691" xr:uid="{00000000-0005-0000-0000-0000B6D10000}"/>
    <cellStyle name="Normal 5 7 2 6 2" xfId="53692" xr:uid="{00000000-0005-0000-0000-0000B7D10000}"/>
    <cellStyle name="Normal 5 7 2 6 2 2" xfId="53693" xr:uid="{00000000-0005-0000-0000-0000B8D10000}"/>
    <cellStyle name="Normal 5 7 2 6 2 3" xfId="53694" xr:uid="{00000000-0005-0000-0000-0000B9D10000}"/>
    <cellStyle name="Normal 5 7 2 6 2 4" xfId="53695" xr:uid="{00000000-0005-0000-0000-0000BAD10000}"/>
    <cellStyle name="Normal 5 7 2 6 2 5" xfId="53696" xr:uid="{00000000-0005-0000-0000-0000BBD10000}"/>
    <cellStyle name="Normal 5 7 2 6 2 6" xfId="53697" xr:uid="{00000000-0005-0000-0000-0000BCD10000}"/>
    <cellStyle name="Normal 5 7 2 6 2 7" xfId="53698" xr:uid="{00000000-0005-0000-0000-0000BDD10000}"/>
    <cellStyle name="Normal 5 7 2 6 2 8" xfId="53699" xr:uid="{00000000-0005-0000-0000-0000BED10000}"/>
    <cellStyle name="Normal 5 7 2 6 3" xfId="53700" xr:uid="{00000000-0005-0000-0000-0000BFD10000}"/>
    <cellStyle name="Normal 5 7 2 6 3 2" xfId="53701" xr:uid="{00000000-0005-0000-0000-0000C0D10000}"/>
    <cellStyle name="Normal 5 7 2 6 3 3" xfId="53702" xr:uid="{00000000-0005-0000-0000-0000C1D10000}"/>
    <cellStyle name="Normal 5 7 2 6 3 4" xfId="53703" xr:uid="{00000000-0005-0000-0000-0000C2D10000}"/>
    <cellStyle name="Normal 5 7 2 6 3 5" xfId="53704" xr:uid="{00000000-0005-0000-0000-0000C3D10000}"/>
    <cellStyle name="Normal 5 7 2 6 3 6" xfId="53705" xr:uid="{00000000-0005-0000-0000-0000C4D10000}"/>
    <cellStyle name="Normal 5 7 2 6 3 7" xfId="53706" xr:uid="{00000000-0005-0000-0000-0000C5D10000}"/>
    <cellStyle name="Normal 5 7 2 6 3 8" xfId="53707" xr:uid="{00000000-0005-0000-0000-0000C6D10000}"/>
    <cellStyle name="Normal 5 7 2 6 4" xfId="53708" xr:uid="{00000000-0005-0000-0000-0000C7D10000}"/>
    <cellStyle name="Normal 5 7 2 6 4 2" xfId="53709" xr:uid="{00000000-0005-0000-0000-0000C8D10000}"/>
    <cellStyle name="Normal 5 7 2 6 4 3" xfId="53710" xr:uid="{00000000-0005-0000-0000-0000C9D10000}"/>
    <cellStyle name="Normal 5 7 2 6 4 4" xfId="53711" xr:uid="{00000000-0005-0000-0000-0000CAD10000}"/>
    <cellStyle name="Normal 5 7 2 6 4 5" xfId="53712" xr:uid="{00000000-0005-0000-0000-0000CBD10000}"/>
    <cellStyle name="Normal 5 7 2 6 4 6" xfId="53713" xr:uid="{00000000-0005-0000-0000-0000CCD10000}"/>
    <cellStyle name="Normal 5 7 2 6 4 7" xfId="53714" xr:uid="{00000000-0005-0000-0000-0000CDD10000}"/>
    <cellStyle name="Normal 5 7 2 6 4 8" xfId="53715" xr:uid="{00000000-0005-0000-0000-0000CED10000}"/>
    <cellStyle name="Normal 5 7 2 6 5" xfId="53716" xr:uid="{00000000-0005-0000-0000-0000CFD10000}"/>
    <cellStyle name="Normal 5 7 2 6 5 2" xfId="53717" xr:uid="{00000000-0005-0000-0000-0000D0D10000}"/>
    <cellStyle name="Normal 5 7 2 6 5 3" xfId="53718" xr:uid="{00000000-0005-0000-0000-0000D1D10000}"/>
    <cellStyle name="Normal 5 7 2 6 5 4" xfId="53719" xr:uid="{00000000-0005-0000-0000-0000D2D10000}"/>
    <cellStyle name="Normal 5 7 2 6 5 5" xfId="53720" xr:uid="{00000000-0005-0000-0000-0000D3D10000}"/>
    <cellStyle name="Normal 5 7 2 6 5 6" xfId="53721" xr:uid="{00000000-0005-0000-0000-0000D4D10000}"/>
    <cellStyle name="Normal 5 7 2 6 5 7" xfId="53722" xr:uid="{00000000-0005-0000-0000-0000D5D10000}"/>
    <cellStyle name="Normal 5 7 2 6 5 8" xfId="53723" xr:uid="{00000000-0005-0000-0000-0000D6D10000}"/>
    <cellStyle name="Normal 5 7 2 6 6" xfId="53724" xr:uid="{00000000-0005-0000-0000-0000D7D10000}"/>
    <cellStyle name="Normal 5 7 2 6 7" xfId="53725" xr:uid="{00000000-0005-0000-0000-0000D8D10000}"/>
    <cellStyle name="Normal 5 7 2 6 8" xfId="53726" xr:uid="{00000000-0005-0000-0000-0000D9D10000}"/>
    <cellStyle name="Normal 5 7 2 6 9" xfId="53727" xr:uid="{00000000-0005-0000-0000-0000DAD10000}"/>
    <cellStyle name="Normal 5 7 2 7" xfId="53728" xr:uid="{00000000-0005-0000-0000-0000DBD10000}"/>
    <cellStyle name="Normal 5 7 2 7 10" xfId="53729" xr:uid="{00000000-0005-0000-0000-0000DCD10000}"/>
    <cellStyle name="Normal 5 7 2 7 11" xfId="53730" xr:uid="{00000000-0005-0000-0000-0000DDD10000}"/>
    <cellStyle name="Normal 5 7 2 7 12" xfId="53731" xr:uid="{00000000-0005-0000-0000-0000DED10000}"/>
    <cellStyle name="Normal 5 7 2 7 2" xfId="53732" xr:uid="{00000000-0005-0000-0000-0000DFD10000}"/>
    <cellStyle name="Normal 5 7 2 7 2 2" xfId="53733" xr:uid="{00000000-0005-0000-0000-0000E0D10000}"/>
    <cellStyle name="Normal 5 7 2 7 2 3" xfId="53734" xr:uid="{00000000-0005-0000-0000-0000E1D10000}"/>
    <cellStyle name="Normal 5 7 2 7 2 4" xfId="53735" xr:uid="{00000000-0005-0000-0000-0000E2D10000}"/>
    <cellStyle name="Normal 5 7 2 7 2 5" xfId="53736" xr:uid="{00000000-0005-0000-0000-0000E3D10000}"/>
    <cellStyle name="Normal 5 7 2 7 2 6" xfId="53737" xr:uid="{00000000-0005-0000-0000-0000E4D10000}"/>
    <cellStyle name="Normal 5 7 2 7 2 7" xfId="53738" xr:uid="{00000000-0005-0000-0000-0000E5D10000}"/>
    <cellStyle name="Normal 5 7 2 7 2 8" xfId="53739" xr:uid="{00000000-0005-0000-0000-0000E6D10000}"/>
    <cellStyle name="Normal 5 7 2 7 3" xfId="53740" xr:uid="{00000000-0005-0000-0000-0000E7D10000}"/>
    <cellStyle name="Normal 5 7 2 7 3 2" xfId="53741" xr:uid="{00000000-0005-0000-0000-0000E8D10000}"/>
    <cellStyle name="Normal 5 7 2 7 3 3" xfId="53742" xr:uid="{00000000-0005-0000-0000-0000E9D10000}"/>
    <cellStyle name="Normal 5 7 2 7 3 4" xfId="53743" xr:uid="{00000000-0005-0000-0000-0000EAD10000}"/>
    <cellStyle name="Normal 5 7 2 7 3 5" xfId="53744" xr:uid="{00000000-0005-0000-0000-0000EBD10000}"/>
    <cellStyle name="Normal 5 7 2 7 3 6" xfId="53745" xr:uid="{00000000-0005-0000-0000-0000ECD10000}"/>
    <cellStyle name="Normal 5 7 2 7 3 7" xfId="53746" xr:uid="{00000000-0005-0000-0000-0000EDD10000}"/>
    <cellStyle name="Normal 5 7 2 7 3 8" xfId="53747" xr:uid="{00000000-0005-0000-0000-0000EED10000}"/>
    <cellStyle name="Normal 5 7 2 7 4" xfId="53748" xr:uid="{00000000-0005-0000-0000-0000EFD10000}"/>
    <cellStyle name="Normal 5 7 2 7 4 2" xfId="53749" xr:uid="{00000000-0005-0000-0000-0000F0D10000}"/>
    <cellStyle name="Normal 5 7 2 7 4 3" xfId="53750" xr:uid="{00000000-0005-0000-0000-0000F1D10000}"/>
    <cellStyle name="Normal 5 7 2 7 4 4" xfId="53751" xr:uid="{00000000-0005-0000-0000-0000F2D10000}"/>
    <cellStyle name="Normal 5 7 2 7 4 5" xfId="53752" xr:uid="{00000000-0005-0000-0000-0000F3D10000}"/>
    <cellStyle name="Normal 5 7 2 7 4 6" xfId="53753" xr:uid="{00000000-0005-0000-0000-0000F4D10000}"/>
    <cellStyle name="Normal 5 7 2 7 4 7" xfId="53754" xr:uid="{00000000-0005-0000-0000-0000F5D10000}"/>
    <cellStyle name="Normal 5 7 2 7 4 8" xfId="53755" xr:uid="{00000000-0005-0000-0000-0000F6D10000}"/>
    <cellStyle name="Normal 5 7 2 7 5" xfId="53756" xr:uid="{00000000-0005-0000-0000-0000F7D10000}"/>
    <cellStyle name="Normal 5 7 2 7 5 2" xfId="53757" xr:uid="{00000000-0005-0000-0000-0000F8D10000}"/>
    <cellStyle name="Normal 5 7 2 7 5 3" xfId="53758" xr:uid="{00000000-0005-0000-0000-0000F9D10000}"/>
    <cellStyle name="Normal 5 7 2 7 5 4" xfId="53759" xr:uid="{00000000-0005-0000-0000-0000FAD10000}"/>
    <cellStyle name="Normal 5 7 2 7 5 5" xfId="53760" xr:uid="{00000000-0005-0000-0000-0000FBD10000}"/>
    <cellStyle name="Normal 5 7 2 7 5 6" xfId="53761" xr:uid="{00000000-0005-0000-0000-0000FCD10000}"/>
    <cellStyle name="Normal 5 7 2 7 5 7" xfId="53762" xr:uid="{00000000-0005-0000-0000-0000FDD10000}"/>
    <cellStyle name="Normal 5 7 2 7 5 8" xfId="53763" xr:uid="{00000000-0005-0000-0000-0000FED10000}"/>
    <cellStyle name="Normal 5 7 2 7 6" xfId="53764" xr:uid="{00000000-0005-0000-0000-0000FFD10000}"/>
    <cellStyle name="Normal 5 7 2 7 7" xfId="53765" xr:uid="{00000000-0005-0000-0000-000000D20000}"/>
    <cellStyle name="Normal 5 7 2 7 8" xfId="53766" xr:uid="{00000000-0005-0000-0000-000001D20000}"/>
    <cellStyle name="Normal 5 7 2 7 9" xfId="53767" xr:uid="{00000000-0005-0000-0000-000002D20000}"/>
    <cellStyle name="Normal 5 7 2 8" xfId="53768" xr:uid="{00000000-0005-0000-0000-000003D20000}"/>
    <cellStyle name="Normal 5 7 2 8 10" xfId="53769" xr:uid="{00000000-0005-0000-0000-000004D20000}"/>
    <cellStyle name="Normal 5 7 2 8 11" xfId="53770" xr:uid="{00000000-0005-0000-0000-000005D20000}"/>
    <cellStyle name="Normal 5 7 2 8 12" xfId="53771" xr:uid="{00000000-0005-0000-0000-000006D20000}"/>
    <cellStyle name="Normal 5 7 2 8 2" xfId="53772" xr:uid="{00000000-0005-0000-0000-000007D20000}"/>
    <cellStyle name="Normal 5 7 2 8 2 2" xfId="53773" xr:uid="{00000000-0005-0000-0000-000008D20000}"/>
    <cellStyle name="Normal 5 7 2 8 2 3" xfId="53774" xr:uid="{00000000-0005-0000-0000-000009D20000}"/>
    <cellStyle name="Normal 5 7 2 8 2 4" xfId="53775" xr:uid="{00000000-0005-0000-0000-00000AD20000}"/>
    <cellStyle name="Normal 5 7 2 8 2 5" xfId="53776" xr:uid="{00000000-0005-0000-0000-00000BD20000}"/>
    <cellStyle name="Normal 5 7 2 8 2 6" xfId="53777" xr:uid="{00000000-0005-0000-0000-00000CD20000}"/>
    <cellStyle name="Normal 5 7 2 8 2 7" xfId="53778" xr:uid="{00000000-0005-0000-0000-00000DD20000}"/>
    <cellStyle name="Normal 5 7 2 8 2 8" xfId="53779" xr:uid="{00000000-0005-0000-0000-00000ED20000}"/>
    <cellStyle name="Normal 5 7 2 8 3" xfId="53780" xr:uid="{00000000-0005-0000-0000-00000FD20000}"/>
    <cellStyle name="Normal 5 7 2 8 3 2" xfId="53781" xr:uid="{00000000-0005-0000-0000-000010D20000}"/>
    <cellStyle name="Normal 5 7 2 8 3 3" xfId="53782" xr:uid="{00000000-0005-0000-0000-000011D20000}"/>
    <cellStyle name="Normal 5 7 2 8 3 4" xfId="53783" xr:uid="{00000000-0005-0000-0000-000012D20000}"/>
    <cellStyle name="Normal 5 7 2 8 3 5" xfId="53784" xr:uid="{00000000-0005-0000-0000-000013D20000}"/>
    <cellStyle name="Normal 5 7 2 8 3 6" xfId="53785" xr:uid="{00000000-0005-0000-0000-000014D20000}"/>
    <cellStyle name="Normal 5 7 2 8 3 7" xfId="53786" xr:uid="{00000000-0005-0000-0000-000015D20000}"/>
    <cellStyle name="Normal 5 7 2 8 3 8" xfId="53787" xr:uid="{00000000-0005-0000-0000-000016D20000}"/>
    <cellStyle name="Normal 5 7 2 8 4" xfId="53788" xr:uid="{00000000-0005-0000-0000-000017D20000}"/>
    <cellStyle name="Normal 5 7 2 8 4 2" xfId="53789" xr:uid="{00000000-0005-0000-0000-000018D20000}"/>
    <cellStyle name="Normal 5 7 2 8 4 3" xfId="53790" xr:uid="{00000000-0005-0000-0000-000019D20000}"/>
    <cellStyle name="Normal 5 7 2 8 4 4" xfId="53791" xr:uid="{00000000-0005-0000-0000-00001AD20000}"/>
    <cellStyle name="Normal 5 7 2 8 4 5" xfId="53792" xr:uid="{00000000-0005-0000-0000-00001BD20000}"/>
    <cellStyle name="Normal 5 7 2 8 4 6" xfId="53793" xr:uid="{00000000-0005-0000-0000-00001CD20000}"/>
    <cellStyle name="Normal 5 7 2 8 4 7" xfId="53794" xr:uid="{00000000-0005-0000-0000-00001DD20000}"/>
    <cellStyle name="Normal 5 7 2 8 4 8" xfId="53795" xr:uid="{00000000-0005-0000-0000-00001ED20000}"/>
    <cellStyle name="Normal 5 7 2 8 5" xfId="53796" xr:uid="{00000000-0005-0000-0000-00001FD20000}"/>
    <cellStyle name="Normal 5 7 2 8 5 2" xfId="53797" xr:uid="{00000000-0005-0000-0000-000020D20000}"/>
    <cellStyle name="Normal 5 7 2 8 5 3" xfId="53798" xr:uid="{00000000-0005-0000-0000-000021D20000}"/>
    <cellStyle name="Normal 5 7 2 8 5 4" xfId="53799" xr:uid="{00000000-0005-0000-0000-000022D20000}"/>
    <cellStyle name="Normal 5 7 2 8 5 5" xfId="53800" xr:uid="{00000000-0005-0000-0000-000023D20000}"/>
    <cellStyle name="Normal 5 7 2 8 5 6" xfId="53801" xr:uid="{00000000-0005-0000-0000-000024D20000}"/>
    <cellStyle name="Normal 5 7 2 8 5 7" xfId="53802" xr:uid="{00000000-0005-0000-0000-000025D20000}"/>
    <cellStyle name="Normal 5 7 2 8 5 8" xfId="53803" xr:uid="{00000000-0005-0000-0000-000026D20000}"/>
    <cellStyle name="Normal 5 7 2 8 6" xfId="53804" xr:uid="{00000000-0005-0000-0000-000027D20000}"/>
    <cellStyle name="Normal 5 7 2 8 7" xfId="53805" xr:uid="{00000000-0005-0000-0000-000028D20000}"/>
    <cellStyle name="Normal 5 7 2 8 8" xfId="53806" xr:uid="{00000000-0005-0000-0000-000029D20000}"/>
    <cellStyle name="Normal 5 7 2 8 9" xfId="53807" xr:uid="{00000000-0005-0000-0000-00002AD20000}"/>
    <cellStyle name="Normal 5 7 2 9" xfId="53808" xr:uid="{00000000-0005-0000-0000-00002BD20000}"/>
    <cellStyle name="Normal 5 7 2 9 10" xfId="53809" xr:uid="{00000000-0005-0000-0000-00002CD20000}"/>
    <cellStyle name="Normal 5 7 2 9 11" xfId="53810" xr:uid="{00000000-0005-0000-0000-00002DD20000}"/>
    <cellStyle name="Normal 5 7 2 9 12" xfId="53811" xr:uid="{00000000-0005-0000-0000-00002ED20000}"/>
    <cellStyle name="Normal 5 7 2 9 2" xfId="53812" xr:uid="{00000000-0005-0000-0000-00002FD20000}"/>
    <cellStyle name="Normal 5 7 2 9 2 2" xfId="53813" xr:uid="{00000000-0005-0000-0000-000030D20000}"/>
    <cellStyle name="Normal 5 7 2 9 2 3" xfId="53814" xr:uid="{00000000-0005-0000-0000-000031D20000}"/>
    <cellStyle name="Normal 5 7 2 9 2 4" xfId="53815" xr:uid="{00000000-0005-0000-0000-000032D20000}"/>
    <cellStyle name="Normal 5 7 2 9 2 5" xfId="53816" xr:uid="{00000000-0005-0000-0000-000033D20000}"/>
    <cellStyle name="Normal 5 7 2 9 2 6" xfId="53817" xr:uid="{00000000-0005-0000-0000-000034D20000}"/>
    <cellStyle name="Normal 5 7 2 9 2 7" xfId="53818" xr:uid="{00000000-0005-0000-0000-000035D20000}"/>
    <cellStyle name="Normal 5 7 2 9 2 8" xfId="53819" xr:uid="{00000000-0005-0000-0000-000036D20000}"/>
    <cellStyle name="Normal 5 7 2 9 3" xfId="53820" xr:uid="{00000000-0005-0000-0000-000037D20000}"/>
    <cellStyle name="Normal 5 7 2 9 3 2" xfId="53821" xr:uid="{00000000-0005-0000-0000-000038D20000}"/>
    <cellStyle name="Normal 5 7 2 9 3 3" xfId="53822" xr:uid="{00000000-0005-0000-0000-000039D20000}"/>
    <cellStyle name="Normal 5 7 2 9 3 4" xfId="53823" xr:uid="{00000000-0005-0000-0000-00003AD20000}"/>
    <cellStyle name="Normal 5 7 2 9 3 5" xfId="53824" xr:uid="{00000000-0005-0000-0000-00003BD20000}"/>
    <cellStyle name="Normal 5 7 2 9 3 6" xfId="53825" xr:uid="{00000000-0005-0000-0000-00003CD20000}"/>
    <cellStyle name="Normal 5 7 2 9 3 7" xfId="53826" xr:uid="{00000000-0005-0000-0000-00003DD20000}"/>
    <cellStyle name="Normal 5 7 2 9 3 8" xfId="53827" xr:uid="{00000000-0005-0000-0000-00003ED20000}"/>
    <cellStyle name="Normal 5 7 2 9 4" xfId="53828" xr:uid="{00000000-0005-0000-0000-00003FD20000}"/>
    <cellStyle name="Normal 5 7 2 9 4 2" xfId="53829" xr:uid="{00000000-0005-0000-0000-000040D20000}"/>
    <cellStyle name="Normal 5 7 2 9 4 3" xfId="53830" xr:uid="{00000000-0005-0000-0000-000041D20000}"/>
    <cellStyle name="Normal 5 7 2 9 4 4" xfId="53831" xr:uid="{00000000-0005-0000-0000-000042D20000}"/>
    <cellStyle name="Normal 5 7 2 9 4 5" xfId="53832" xr:uid="{00000000-0005-0000-0000-000043D20000}"/>
    <cellStyle name="Normal 5 7 2 9 4 6" xfId="53833" xr:uid="{00000000-0005-0000-0000-000044D20000}"/>
    <cellStyle name="Normal 5 7 2 9 4 7" xfId="53834" xr:uid="{00000000-0005-0000-0000-000045D20000}"/>
    <cellStyle name="Normal 5 7 2 9 4 8" xfId="53835" xr:uid="{00000000-0005-0000-0000-000046D20000}"/>
    <cellStyle name="Normal 5 7 2 9 5" xfId="53836" xr:uid="{00000000-0005-0000-0000-000047D20000}"/>
    <cellStyle name="Normal 5 7 2 9 5 2" xfId="53837" xr:uid="{00000000-0005-0000-0000-000048D20000}"/>
    <cellStyle name="Normal 5 7 2 9 5 3" xfId="53838" xr:uid="{00000000-0005-0000-0000-000049D20000}"/>
    <cellStyle name="Normal 5 7 2 9 5 4" xfId="53839" xr:uid="{00000000-0005-0000-0000-00004AD20000}"/>
    <cellStyle name="Normal 5 7 2 9 5 5" xfId="53840" xr:uid="{00000000-0005-0000-0000-00004BD20000}"/>
    <cellStyle name="Normal 5 7 2 9 5 6" xfId="53841" xr:uid="{00000000-0005-0000-0000-00004CD20000}"/>
    <cellStyle name="Normal 5 7 2 9 5 7" xfId="53842" xr:uid="{00000000-0005-0000-0000-00004DD20000}"/>
    <cellStyle name="Normal 5 7 2 9 5 8" xfId="53843" xr:uid="{00000000-0005-0000-0000-00004ED20000}"/>
    <cellStyle name="Normal 5 7 2 9 6" xfId="53844" xr:uid="{00000000-0005-0000-0000-00004FD20000}"/>
    <cellStyle name="Normal 5 7 2 9 7" xfId="53845" xr:uid="{00000000-0005-0000-0000-000050D20000}"/>
    <cellStyle name="Normal 5 7 2 9 8" xfId="53846" xr:uid="{00000000-0005-0000-0000-000051D20000}"/>
    <cellStyle name="Normal 5 7 2 9 9" xfId="53847" xr:uid="{00000000-0005-0000-0000-000052D20000}"/>
    <cellStyle name="Normal 5 7 20" xfId="53848" xr:uid="{00000000-0005-0000-0000-000053D20000}"/>
    <cellStyle name="Normal 5 7 20 2" xfId="53849" xr:uid="{00000000-0005-0000-0000-000054D20000}"/>
    <cellStyle name="Normal 5 7 20 3" xfId="53850" xr:uid="{00000000-0005-0000-0000-000055D20000}"/>
    <cellStyle name="Normal 5 7 20 4" xfId="53851" xr:uid="{00000000-0005-0000-0000-000056D20000}"/>
    <cellStyle name="Normal 5 7 20 5" xfId="53852" xr:uid="{00000000-0005-0000-0000-000057D20000}"/>
    <cellStyle name="Normal 5 7 20 6" xfId="53853" xr:uid="{00000000-0005-0000-0000-000058D20000}"/>
    <cellStyle name="Normal 5 7 20 7" xfId="53854" xr:uid="{00000000-0005-0000-0000-000059D20000}"/>
    <cellStyle name="Normal 5 7 20 8" xfId="53855" xr:uid="{00000000-0005-0000-0000-00005AD20000}"/>
    <cellStyle name="Normal 5 7 21" xfId="53856" xr:uid="{00000000-0005-0000-0000-00005BD20000}"/>
    <cellStyle name="Normal 5 7 22" xfId="53857" xr:uid="{00000000-0005-0000-0000-00005CD20000}"/>
    <cellStyle name="Normal 5 7 23" xfId="53858" xr:uid="{00000000-0005-0000-0000-00005DD20000}"/>
    <cellStyle name="Normal 5 7 24" xfId="53859" xr:uid="{00000000-0005-0000-0000-00005ED20000}"/>
    <cellStyle name="Normal 5 7 25" xfId="53860" xr:uid="{00000000-0005-0000-0000-00005FD20000}"/>
    <cellStyle name="Normal 5 7 26" xfId="53861" xr:uid="{00000000-0005-0000-0000-000060D20000}"/>
    <cellStyle name="Normal 5 7 27" xfId="53862" xr:uid="{00000000-0005-0000-0000-000061D20000}"/>
    <cellStyle name="Normal 5 7 28" xfId="53863" xr:uid="{00000000-0005-0000-0000-000062D20000}"/>
    <cellStyle name="Normal 5 7 3" xfId="53864" xr:uid="{00000000-0005-0000-0000-000063D20000}"/>
    <cellStyle name="Normal 5 7 3 10" xfId="53865" xr:uid="{00000000-0005-0000-0000-000064D20000}"/>
    <cellStyle name="Normal 5 7 3 10 10" xfId="53866" xr:uid="{00000000-0005-0000-0000-000065D20000}"/>
    <cellStyle name="Normal 5 7 3 10 11" xfId="53867" xr:uid="{00000000-0005-0000-0000-000066D20000}"/>
    <cellStyle name="Normal 5 7 3 10 12" xfId="53868" xr:uid="{00000000-0005-0000-0000-000067D20000}"/>
    <cellStyle name="Normal 5 7 3 10 2" xfId="53869" xr:uid="{00000000-0005-0000-0000-000068D20000}"/>
    <cellStyle name="Normal 5 7 3 10 2 2" xfId="53870" xr:uid="{00000000-0005-0000-0000-000069D20000}"/>
    <cellStyle name="Normal 5 7 3 10 2 3" xfId="53871" xr:uid="{00000000-0005-0000-0000-00006AD20000}"/>
    <cellStyle name="Normal 5 7 3 10 2 4" xfId="53872" xr:uid="{00000000-0005-0000-0000-00006BD20000}"/>
    <cellStyle name="Normal 5 7 3 10 2 5" xfId="53873" xr:uid="{00000000-0005-0000-0000-00006CD20000}"/>
    <cellStyle name="Normal 5 7 3 10 2 6" xfId="53874" xr:uid="{00000000-0005-0000-0000-00006DD20000}"/>
    <cellStyle name="Normal 5 7 3 10 2 7" xfId="53875" xr:uid="{00000000-0005-0000-0000-00006ED20000}"/>
    <cellStyle name="Normal 5 7 3 10 2 8" xfId="53876" xr:uid="{00000000-0005-0000-0000-00006FD20000}"/>
    <cellStyle name="Normal 5 7 3 10 3" xfId="53877" xr:uid="{00000000-0005-0000-0000-000070D20000}"/>
    <cellStyle name="Normal 5 7 3 10 3 2" xfId="53878" xr:uid="{00000000-0005-0000-0000-000071D20000}"/>
    <cellStyle name="Normal 5 7 3 10 3 3" xfId="53879" xr:uid="{00000000-0005-0000-0000-000072D20000}"/>
    <cellStyle name="Normal 5 7 3 10 3 4" xfId="53880" xr:uid="{00000000-0005-0000-0000-000073D20000}"/>
    <cellStyle name="Normal 5 7 3 10 3 5" xfId="53881" xr:uid="{00000000-0005-0000-0000-000074D20000}"/>
    <cellStyle name="Normal 5 7 3 10 3 6" xfId="53882" xr:uid="{00000000-0005-0000-0000-000075D20000}"/>
    <cellStyle name="Normal 5 7 3 10 3 7" xfId="53883" xr:uid="{00000000-0005-0000-0000-000076D20000}"/>
    <cellStyle name="Normal 5 7 3 10 3 8" xfId="53884" xr:uid="{00000000-0005-0000-0000-000077D20000}"/>
    <cellStyle name="Normal 5 7 3 10 4" xfId="53885" xr:uid="{00000000-0005-0000-0000-000078D20000}"/>
    <cellStyle name="Normal 5 7 3 10 4 2" xfId="53886" xr:uid="{00000000-0005-0000-0000-000079D20000}"/>
    <cellStyle name="Normal 5 7 3 10 4 3" xfId="53887" xr:uid="{00000000-0005-0000-0000-00007AD20000}"/>
    <cellStyle name="Normal 5 7 3 10 4 4" xfId="53888" xr:uid="{00000000-0005-0000-0000-00007BD20000}"/>
    <cellStyle name="Normal 5 7 3 10 4 5" xfId="53889" xr:uid="{00000000-0005-0000-0000-00007CD20000}"/>
    <cellStyle name="Normal 5 7 3 10 4 6" xfId="53890" xr:uid="{00000000-0005-0000-0000-00007DD20000}"/>
    <cellStyle name="Normal 5 7 3 10 4 7" xfId="53891" xr:uid="{00000000-0005-0000-0000-00007ED20000}"/>
    <cellStyle name="Normal 5 7 3 10 4 8" xfId="53892" xr:uid="{00000000-0005-0000-0000-00007FD20000}"/>
    <cellStyle name="Normal 5 7 3 10 5" xfId="53893" xr:uid="{00000000-0005-0000-0000-000080D20000}"/>
    <cellStyle name="Normal 5 7 3 10 5 2" xfId="53894" xr:uid="{00000000-0005-0000-0000-000081D20000}"/>
    <cellStyle name="Normal 5 7 3 10 5 3" xfId="53895" xr:uid="{00000000-0005-0000-0000-000082D20000}"/>
    <cellStyle name="Normal 5 7 3 10 5 4" xfId="53896" xr:uid="{00000000-0005-0000-0000-000083D20000}"/>
    <cellStyle name="Normal 5 7 3 10 5 5" xfId="53897" xr:uid="{00000000-0005-0000-0000-000084D20000}"/>
    <cellStyle name="Normal 5 7 3 10 5 6" xfId="53898" xr:uid="{00000000-0005-0000-0000-000085D20000}"/>
    <cellStyle name="Normal 5 7 3 10 5 7" xfId="53899" xr:uid="{00000000-0005-0000-0000-000086D20000}"/>
    <cellStyle name="Normal 5 7 3 10 5 8" xfId="53900" xr:uid="{00000000-0005-0000-0000-000087D20000}"/>
    <cellStyle name="Normal 5 7 3 10 6" xfId="53901" xr:uid="{00000000-0005-0000-0000-000088D20000}"/>
    <cellStyle name="Normal 5 7 3 10 7" xfId="53902" xr:uid="{00000000-0005-0000-0000-000089D20000}"/>
    <cellStyle name="Normal 5 7 3 10 8" xfId="53903" xr:uid="{00000000-0005-0000-0000-00008AD20000}"/>
    <cellStyle name="Normal 5 7 3 10 9" xfId="53904" xr:uid="{00000000-0005-0000-0000-00008BD20000}"/>
    <cellStyle name="Normal 5 7 3 11" xfId="53905" xr:uid="{00000000-0005-0000-0000-00008CD20000}"/>
    <cellStyle name="Normal 5 7 3 11 10" xfId="53906" xr:uid="{00000000-0005-0000-0000-00008DD20000}"/>
    <cellStyle name="Normal 5 7 3 11 11" xfId="53907" xr:uid="{00000000-0005-0000-0000-00008ED20000}"/>
    <cellStyle name="Normal 5 7 3 11 12" xfId="53908" xr:uid="{00000000-0005-0000-0000-00008FD20000}"/>
    <cellStyle name="Normal 5 7 3 11 2" xfId="53909" xr:uid="{00000000-0005-0000-0000-000090D20000}"/>
    <cellStyle name="Normal 5 7 3 11 2 2" xfId="53910" xr:uid="{00000000-0005-0000-0000-000091D20000}"/>
    <cellStyle name="Normal 5 7 3 11 2 3" xfId="53911" xr:uid="{00000000-0005-0000-0000-000092D20000}"/>
    <cellStyle name="Normal 5 7 3 11 2 4" xfId="53912" xr:uid="{00000000-0005-0000-0000-000093D20000}"/>
    <cellStyle name="Normal 5 7 3 11 2 5" xfId="53913" xr:uid="{00000000-0005-0000-0000-000094D20000}"/>
    <cellStyle name="Normal 5 7 3 11 2 6" xfId="53914" xr:uid="{00000000-0005-0000-0000-000095D20000}"/>
    <cellStyle name="Normal 5 7 3 11 2 7" xfId="53915" xr:uid="{00000000-0005-0000-0000-000096D20000}"/>
    <cellStyle name="Normal 5 7 3 11 2 8" xfId="53916" xr:uid="{00000000-0005-0000-0000-000097D20000}"/>
    <cellStyle name="Normal 5 7 3 11 3" xfId="53917" xr:uid="{00000000-0005-0000-0000-000098D20000}"/>
    <cellStyle name="Normal 5 7 3 11 3 2" xfId="53918" xr:uid="{00000000-0005-0000-0000-000099D20000}"/>
    <cellStyle name="Normal 5 7 3 11 3 3" xfId="53919" xr:uid="{00000000-0005-0000-0000-00009AD20000}"/>
    <cellStyle name="Normal 5 7 3 11 3 4" xfId="53920" xr:uid="{00000000-0005-0000-0000-00009BD20000}"/>
    <cellStyle name="Normal 5 7 3 11 3 5" xfId="53921" xr:uid="{00000000-0005-0000-0000-00009CD20000}"/>
    <cellStyle name="Normal 5 7 3 11 3 6" xfId="53922" xr:uid="{00000000-0005-0000-0000-00009DD20000}"/>
    <cellStyle name="Normal 5 7 3 11 3 7" xfId="53923" xr:uid="{00000000-0005-0000-0000-00009ED20000}"/>
    <cellStyle name="Normal 5 7 3 11 3 8" xfId="53924" xr:uid="{00000000-0005-0000-0000-00009FD20000}"/>
    <cellStyle name="Normal 5 7 3 11 4" xfId="53925" xr:uid="{00000000-0005-0000-0000-0000A0D20000}"/>
    <cellStyle name="Normal 5 7 3 11 4 2" xfId="53926" xr:uid="{00000000-0005-0000-0000-0000A1D20000}"/>
    <cellStyle name="Normal 5 7 3 11 4 3" xfId="53927" xr:uid="{00000000-0005-0000-0000-0000A2D20000}"/>
    <cellStyle name="Normal 5 7 3 11 4 4" xfId="53928" xr:uid="{00000000-0005-0000-0000-0000A3D20000}"/>
    <cellStyle name="Normal 5 7 3 11 4 5" xfId="53929" xr:uid="{00000000-0005-0000-0000-0000A4D20000}"/>
    <cellStyle name="Normal 5 7 3 11 4 6" xfId="53930" xr:uid="{00000000-0005-0000-0000-0000A5D20000}"/>
    <cellStyle name="Normal 5 7 3 11 4 7" xfId="53931" xr:uid="{00000000-0005-0000-0000-0000A6D20000}"/>
    <cellStyle name="Normal 5 7 3 11 4 8" xfId="53932" xr:uid="{00000000-0005-0000-0000-0000A7D20000}"/>
    <cellStyle name="Normal 5 7 3 11 5" xfId="53933" xr:uid="{00000000-0005-0000-0000-0000A8D20000}"/>
    <cellStyle name="Normal 5 7 3 11 5 2" xfId="53934" xr:uid="{00000000-0005-0000-0000-0000A9D20000}"/>
    <cellStyle name="Normal 5 7 3 11 5 3" xfId="53935" xr:uid="{00000000-0005-0000-0000-0000AAD20000}"/>
    <cellStyle name="Normal 5 7 3 11 5 4" xfId="53936" xr:uid="{00000000-0005-0000-0000-0000ABD20000}"/>
    <cellStyle name="Normal 5 7 3 11 5 5" xfId="53937" xr:uid="{00000000-0005-0000-0000-0000ACD20000}"/>
    <cellStyle name="Normal 5 7 3 11 5 6" xfId="53938" xr:uid="{00000000-0005-0000-0000-0000ADD20000}"/>
    <cellStyle name="Normal 5 7 3 11 5 7" xfId="53939" xr:uid="{00000000-0005-0000-0000-0000AED20000}"/>
    <cellStyle name="Normal 5 7 3 11 5 8" xfId="53940" xr:uid="{00000000-0005-0000-0000-0000AFD20000}"/>
    <cellStyle name="Normal 5 7 3 11 6" xfId="53941" xr:uid="{00000000-0005-0000-0000-0000B0D20000}"/>
    <cellStyle name="Normal 5 7 3 11 7" xfId="53942" xr:uid="{00000000-0005-0000-0000-0000B1D20000}"/>
    <cellStyle name="Normal 5 7 3 11 8" xfId="53943" xr:uid="{00000000-0005-0000-0000-0000B2D20000}"/>
    <cellStyle name="Normal 5 7 3 11 9" xfId="53944" xr:uid="{00000000-0005-0000-0000-0000B3D20000}"/>
    <cellStyle name="Normal 5 7 3 12" xfId="53945" xr:uid="{00000000-0005-0000-0000-0000B4D20000}"/>
    <cellStyle name="Normal 5 7 3 12 10" xfId="53946" xr:uid="{00000000-0005-0000-0000-0000B5D20000}"/>
    <cellStyle name="Normal 5 7 3 12 11" xfId="53947" xr:uid="{00000000-0005-0000-0000-0000B6D20000}"/>
    <cellStyle name="Normal 5 7 3 12 12" xfId="53948" xr:uid="{00000000-0005-0000-0000-0000B7D20000}"/>
    <cellStyle name="Normal 5 7 3 12 2" xfId="53949" xr:uid="{00000000-0005-0000-0000-0000B8D20000}"/>
    <cellStyle name="Normal 5 7 3 12 2 2" xfId="53950" xr:uid="{00000000-0005-0000-0000-0000B9D20000}"/>
    <cellStyle name="Normal 5 7 3 12 2 3" xfId="53951" xr:uid="{00000000-0005-0000-0000-0000BAD20000}"/>
    <cellStyle name="Normal 5 7 3 12 2 4" xfId="53952" xr:uid="{00000000-0005-0000-0000-0000BBD20000}"/>
    <cellStyle name="Normal 5 7 3 12 2 5" xfId="53953" xr:uid="{00000000-0005-0000-0000-0000BCD20000}"/>
    <cellStyle name="Normal 5 7 3 12 2 6" xfId="53954" xr:uid="{00000000-0005-0000-0000-0000BDD20000}"/>
    <cellStyle name="Normal 5 7 3 12 2 7" xfId="53955" xr:uid="{00000000-0005-0000-0000-0000BED20000}"/>
    <cellStyle name="Normal 5 7 3 12 2 8" xfId="53956" xr:uid="{00000000-0005-0000-0000-0000BFD20000}"/>
    <cellStyle name="Normal 5 7 3 12 3" xfId="53957" xr:uid="{00000000-0005-0000-0000-0000C0D20000}"/>
    <cellStyle name="Normal 5 7 3 12 3 2" xfId="53958" xr:uid="{00000000-0005-0000-0000-0000C1D20000}"/>
    <cellStyle name="Normal 5 7 3 12 3 3" xfId="53959" xr:uid="{00000000-0005-0000-0000-0000C2D20000}"/>
    <cellStyle name="Normal 5 7 3 12 3 4" xfId="53960" xr:uid="{00000000-0005-0000-0000-0000C3D20000}"/>
    <cellStyle name="Normal 5 7 3 12 3 5" xfId="53961" xr:uid="{00000000-0005-0000-0000-0000C4D20000}"/>
    <cellStyle name="Normal 5 7 3 12 3 6" xfId="53962" xr:uid="{00000000-0005-0000-0000-0000C5D20000}"/>
    <cellStyle name="Normal 5 7 3 12 3 7" xfId="53963" xr:uid="{00000000-0005-0000-0000-0000C6D20000}"/>
    <cellStyle name="Normal 5 7 3 12 3 8" xfId="53964" xr:uid="{00000000-0005-0000-0000-0000C7D20000}"/>
    <cellStyle name="Normal 5 7 3 12 4" xfId="53965" xr:uid="{00000000-0005-0000-0000-0000C8D20000}"/>
    <cellStyle name="Normal 5 7 3 12 4 2" xfId="53966" xr:uid="{00000000-0005-0000-0000-0000C9D20000}"/>
    <cellStyle name="Normal 5 7 3 12 4 3" xfId="53967" xr:uid="{00000000-0005-0000-0000-0000CAD20000}"/>
    <cellStyle name="Normal 5 7 3 12 4 4" xfId="53968" xr:uid="{00000000-0005-0000-0000-0000CBD20000}"/>
    <cellStyle name="Normal 5 7 3 12 4 5" xfId="53969" xr:uid="{00000000-0005-0000-0000-0000CCD20000}"/>
    <cellStyle name="Normal 5 7 3 12 4 6" xfId="53970" xr:uid="{00000000-0005-0000-0000-0000CDD20000}"/>
    <cellStyle name="Normal 5 7 3 12 4 7" xfId="53971" xr:uid="{00000000-0005-0000-0000-0000CED20000}"/>
    <cellStyle name="Normal 5 7 3 12 4 8" xfId="53972" xr:uid="{00000000-0005-0000-0000-0000CFD20000}"/>
    <cellStyle name="Normal 5 7 3 12 5" xfId="53973" xr:uid="{00000000-0005-0000-0000-0000D0D20000}"/>
    <cellStyle name="Normal 5 7 3 12 5 2" xfId="53974" xr:uid="{00000000-0005-0000-0000-0000D1D20000}"/>
    <cellStyle name="Normal 5 7 3 12 5 3" xfId="53975" xr:uid="{00000000-0005-0000-0000-0000D2D20000}"/>
    <cellStyle name="Normal 5 7 3 12 5 4" xfId="53976" xr:uid="{00000000-0005-0000-0000-0000D3D20000}"/>
    <cellStyle name="Normal 5 7 3 12 5 5" xfId="53977" xr:uid="{00000000-0005-0000-0000-0000D4D20000}"/>
    <cellStyle name="Normal 5 7 3 12 5 6" xfId="53978" xr:uid="{00000000-0005-0000-0000-0000D5D20000}"/>
    <cellStyle name="Normal 5 7 3 12 5 7" xfId="53979" xr:uid="{00000000-0005-0000-0000-0000D6D20000}"/>
    <cellStyle name="Normal 5 7 3 12 5 8" xfId="53980" xr:uid="{00000000-0005-0000-0000-0000D7D20000}"/>
    <cellStyle name="Normal 5 7 3 12 6" xfId="53981" xr:uid="{00000000-0005-0000-0000-0000D8D20000}"/>
    <cellStyle name="Normal 5 7 3 12 7" xfId="53982" xr:uid="{00000000-0005-0000-0000-0000D9D20000}"/>
    <cellStyle name="Normal 5 7 3 12 8" xfId="53983" xr:uid="{00000000-0005-0000-0000-0000DAD20000}"/>
    <cellStyle name="Normal 5 7 3 12 9" xfId="53984" xr:uid="{00000000-0005-0000-0000-0000DBD20000}"/>
    <cellStyle name="Normal 5 7 3 13" xfId="53985" xr:uid="{00000000-0005-0000-0000-0000DCD20000}"/>
    <cellStyle name="Normal 5 7 3 13 10" xfId="53986" xr:uid="{00000000-0005-0000-0000-0000DDD20000}"/>
    <cellStyle name="Normal 5 7 3 13 11" xfId="53987" xr:uid="{00000000-0005-0000-0000-0000DED20000}"/>
    <cellStyle name="Normal 5 7 3 13 12" xfId="53988" xr:uid="{00000000-0005-0000-0000-0000DFD20000}"/>
    <cellStyle name="Normal 5 7 3 13 2" xfId="53989" xr:uid="{00000000-0005-0000-0000-0000E0D20000}"/>
    <cellStyle name="Normal 5 7 3 13 2 2" xfId="53990" xr:uid="{00000000-0005-0000-0000-0000E1D20000}"/>
    <cellStyle name="Normal 5 7 3 13 2 3" xfId="53991" xr:uid="{00000000-0005-0000-0000-0000E2D20000}"/>
    <cellStyle name="Normal 5 7 3 13 2 4" xfId="53992" xr:uid="{00000000-0005-0000-0000-0000E3D20000}"/>
    <cellStyle name="Normal 5 7 3 13 2 5" xfId="53993" xr:uid="{00000000-0005-0000-0000-0000E4D20000}"/>
    <cellStyle name="Normal 5 7 3 13 2 6" xfId="53994" xr:uid="{00000000-0005-0000-0000-0000E5D20000}"/>
    <cellStyle name="Normal 5 7 3 13 2 7" xfId="53995" xr:uid="{00000000-0005-0000-0000-0000E6D20000}"/>
    <cellStyle name="Normal 5 7 3 13 2 8" xfId="53996" xr:uid="{00000000-0005-0000-0000-0000E7D20000}"/>
    <cellStyle name="Normal 5 7 3 13 3" xfId="53997" xr:uid="{00000000-0005-0000-0000-0000E8D20000}"/>
    <cellStyle name="Normal 5 7 3 13 3 2" xfId="53998" xr:uid="{00000000-0005-0000-0000-0000E9D20000}"/>
    <cellStyle name="Normal 5 7 3 13 3 3" xfId="53999" xr:uid="{00000000-0005-0000-0000-0000EAD20000}"/>
    <cellStyle name="Normal 5 7 3 13 3 4" xfId="54000" xr:uid="{00000000-0005-0000-0000-0000EBD20000}"/>
    <cellStyle name="Normal 5 7 3 13 3 5" xfId="54001" xr:uid="{00000000-0005-0000-0000-0000ECD20000}"/>
    <cellStyle name="Normal 5 7 3 13 3 6" xfId="54002" xr:uid="{00000000-0005-0000-0000-0000EDD20000}"/>
    <cellStyle name="Normal 5 7 3 13 3 7" xfId="54003" xr:uid="{00000000-0005-0000-0000-0000EED20000}"/>
    <cellStyle name="Normal 5 7 3 13 3 8" xfId="54004" xr:uid="{00000000-0005-0000-0000-0000EFD20000}"/>
    <cellStyle name="Normal 5 7 3 13 4" xfId="54005" xr:uid="{00000000-0005-0000-0000-0000F0D20000}"/>
    <cellStyle name="Normal 5 7 3 13 4 2" xfId="54006" xr:uid="{00000000-0005-0000-0000-0000F1D20000}"/>
    <cellStyle name="Normal 5 7 3 13 4 3" xfId="54007" xr:uid="{00000000-0005-0000-0000-0000F2D20000}"/>
    <cellStyle name="Normal 5 7 3 13 4 4" xfId="54008" xr:uid="{00000000-0005-0000-0000-0000F3D20000}"/>
    <cellStyle name="Normal 5 7 3 13 4 5" xfId="54009" xr:uid="{00000000-0005-0000-0000-0000F4D20000}"/>
    <cellStyle name="Normal 5 7 3 13 4 6" xfId="54010" xr:uid="{00000000-0005-0000-0000-0000F5D20000}"/>
    <cellStyle name="Normal 5 7 3 13 4 7" xfId="54011" xr:uid="{00000000-0005-0000-0000-0000F6D20000}"/>
    <cellStyle name="Normal 5 7 3 13 4 8" xfId="54012" xr:uid="{00000000-0005-0000-0000-0000F7D20000}"/>
    <cellStyle name="Normal 5 7 3 13 5" xfId="54013" xr:uid="{00000000-0005-0000-0000-0000F8D20000}"/>
    <cellStyle name="Normal 5 7 3 13 5 2" xfId="54014" xr:uid="{00000000-0005-0000-0000-0000F9D20000}"/>
    <cellStyle name="Normal 5 7 3 13 5 3" xfId="54015" xr:uid="{00000000-0005-0000-0000-0000FAD20000}"/>
    <cellStyle name="Normal 5 7 3 13 5 4" xfId="54016" xr:uid="{00000000-0005-0000-0000-0000FBD20000}"/>
    <cellStyle name="Normal 5 7 3 13 5 5" xfId="54017" xr:uid="{00000000-0005-0000-0000-0000FCD20000}"/>
    <cellStyle name="Normal 5 7 3 13 5 6" xfId="54018" xr:uid="{00000000-0005-0000-0000-0000FDD20000}"/>
    <cellStyle name="Normal 5 7 3 13 5 7" xfId="54019" xr:uid="{00000000-0005-0000-0000-0000FED20000}"/>
    <cellStyle name="Normal 5 7 3 13 5 8" xfId="54020" xr:uid="{00000000-0005-0000-0000-0000FFD20000}"/>
    <cellStyle name="Normal 5 7 3 13 6" xfId="54021" xr:uid="{00000000-0005-0000-0000-000000D30000}"/>
    <cellStyle name="Normal 5 7 3 13 7" xfId="54022" xr:uid="{00000000-0005-0000-0000-000001D30000}"/>
    <cellStyle name="Normal 5 7 3 13 8" xfId="54023" xr:uid="{00000000-0005-0000-0000-000002D30000}"/>
    <cellStyle name="Normal 5 7 3 13 9" xfId="54024" xr:uid="{00000000-0005-0000-0000-000003D30000}"/>
    <cellStyle name="Normal 5 7 3 14" xfId="54025" xr:uid="{00000000-0005-0000-0000-000004D30000}"/>
    <cellStyle name="Normal 5 7 3 14 2" xfId="54026" xr:uid="{00000000-0005-0000-0000-000005D30000}"/>
    <cellStyle name="Normal 5 7 3 14 3" xfId="54027" xr:uid="{00000000-0005-0000-0000-000006D30000}"/>
    <cellStyle name="Normal 5 7 3 14 4" xfId="54028" xr:uid="{00000000-0005-0000-0000-000007D30000}"/>
    <cellStyle name="Normal 5 7 3 14 5" xfId="54029" xr:uid="{00000000-0005-0000-0000-000008D30000}"/>
    <cellStyle name="Normal 5 7 3 14 6" xfId="54030" xr:uid="{00000000-0005-0000-0000-000009D30000}"/>
    <cellStyle name="Normal 5 7 3 14 7" xfId="54031" xr:uid="{00000000-0005-0000-0000-00000AD30000}"/>
    <cellStyle name="Normal 5 7 3 14 8" xfId="54032" xr:uid="{00000000-0005-0000-0000-00000BD30000}"/>
    <cellStyle name="Normal 5 7 3 15" xfId="54033" xr:uid="{00000000-0005-0000-0000-00000CD30000}"/>
    <cellStyle name="Normal 5 7 3 15 2" xfId="54034" xr:uid="{00000000-0005-0000-0000-00000DD30000}"/>
    <cellStyle name="Normal 5 7 3 15 3" xfId="54035" xr:uid="{00000000-0005-0000-0000-00000ED30000}"/>
    <cellStyle name="Normal 5 7 3 15 4" xfId="54036" xr:uid="{00000000-0005-0000-0000-00000FD30000}"/>
    <cellStyle name="Normal 5 7 3 15 5" xfId="54037" xr:uid="{00000000-0005-0000-0000-000010D30000}"/>
    <cellStyle name="Normal 5 7 3 15 6" xfId="54038" xr:uid="{00000000-0005-0000-0000-000011D30000}"/>
    <cellStyle name="Normal 5 7 3 15 7" xfId="54039" xr:uid="{00000000-0005-0000-0000-000012D30000}"/>
    <cellStyle name="Normal 5 7 3 15 8" xfId="54040" xr:uid="{00000000-0005-0000-0000-000013D30000}"/>
    <cellStyle name="Normal 5 7 3 16" xfId="54041" xr:uid="{00000000-0005-0000-0000-000014D30000}"/>
    <cellStyle name="Normal 5 7 3 16 2" xfId="54042" xr:uid="{00000000-0005-0000-0000-000015D30000}"/>
    <cellStyle name="Normal 5 7 3 16 3" xfId="54043" xr:uid="{00000000-0005-0000-0000-000016D30000}"/>
    <cellStyle name="Normal 5 7 3 16 4" xfId="54044" xr:uid="{00000000-0005-0000-0000-000017D30000}"/>
    <cellStyle name="Normal 5 7 3 16 5" xfId="54045" xr:uid="{00000000-0005-0000-0000-000018D30000}"/>
    <cellStyle name="Normal 5 7 3 16 6" xfId="54046" xr:uid="{00000000-0005-0000-0000-000019D30000}"/>
    <cellStyle name="Normal 5 7 3 16 7" xfId="54047" xr:uid="{00000000-0005-0000-0000-00001AD30000}"/>
    <cellStyle name="Normal 5 7 3 16 8" xfId="54048" xr:uid="{00000000-0005-0000-0000-00001BD30000}"/>
    <cellStyle name="Normal 5 7 3 17" xfId="54049" xr:uid="{00000000-0005-0000-0000-00001CD30000}"/>
    <cellStyle name="Normal 5 7 3 17 2" xfId="54050" xr:uid="{00000000-0005-0000-0000-00001DD30000}"/>
    <cellStyle name="Normal 5 7 3 17 3" xfId="54051" xr:uid="{00000000-0005-0000-0000-00001ED30000}"/>
    <cellStyle name="Normal 5 7 3 17 4" xfId="54052" xr:uid="{00000000-0005-0000-0000-00001FD30000}"/>
    <cellStyle name="Normal 5 7 3 17 5" xfId="54053" xr:uid="{00000000-0005-0000-0000-000020D30000}"/>
    <cellStyle name="Normal 5 7 3 17 6" xfId="54054" xr:uid="{00000000-0005-0000-0000-000021D30000}"/>
    <cellStyle name="Normal 5 7 3 17 7" xfId="54055" xr:uid="{00000000-0005-0000-0000-000022D30000}"/>
    <cellStyle name="Normal 5 7 3 17 8" xfId="54056" xr:uid="{00000000-0005-0000-0000-000023D30000}"/>
    <cellStyle name="Normal 5 7 3 18" xfId="54057" xr:uid="{00000000-0005-0000-0000-000024D30000}"/>
    <cellStyle name="Normal 5 7 3 19" xfId="54058" xr:uid="{00000000-0005-0000-0000-000025D30000}"/>
    <cellStyle name="Normal 5 7 3 2" xfId="54059" xr:uid="{00000000-0005-0000-0000-000026D30000}"/>
    <cellStyle name="Normal 5 7 3 2 10" xfId="54060" xr:uid="{00000000-0005-0000-0000-000027D30000}"/>
    <cellStyle name="Normal 5 7 3 2 11" xfId="54061" xr:uid="{00000000-0005-0000-0000-000028D30000}"/>
    <cellStyle name="Normal 5 7 3 2 12" xfId="54062" xr:uid="{00000000-0005-0000-0000-000029D30000}"/>
    <cellStyle name="Normal 5 7 3 2 2" xfId="54063" xr:uid="{00000000-0005-0000-0000-00002AD30000}"/>
    <cellStyle name="Normal 5 7 3 2 2 2" xfId="54064" xr:uid="{00000000-0005-0000-0000-00002BD30000}"/>
    <cellStyle name="Normal 5 7 3 2 2 3" xfId="54065" xr:uid="{00000000-0005-0000-0000-00002CD30000}"/>
    <cellStyle name="Normal 5 7 3 2 2 4" xfId="54066" xr:uid="{00000000-0005-0000-0000-00002DD30000}"/>
    <cellStyle name="Normal 5 7 3 2 2 5" xfId="54067" xr:uid="{00000000-0005-0000-0000-00002ED30000}"/>
    <cellStyle name="Normal 5 7 3 2 2 6" xfId="54068" xr:uid="{00000000-0005-0000-0000-00002FD30000}"/>
    <cellStyle name="Normal 5 7 3 2 2 7" xfId="54069" xr:uid="{00000000-0005-0000-0000-000030D30000}"/>
    <cellStyle name="Normal 5 7 3 2 2 8" xfId="54070" xr:uid="{00000000-0005-0000-0000-000031D30000}"/>
    <cellStyle name="Normal 5 7 3 2 3" xfId="54071" xr:uid="{00000000-0005-0000-0000-000032D30000}"/>
    <cellStyle name="Normal 5 7 3 2 3 2" xfId="54072" xr:uid="{00000000-0005-0000-0000-000033D30000}"/>
    <cellStyle name="Normal 5 7 3 2 3 3" xfId="54073" xr:uid="{00000000-0005-0000-0000-000034D30000}"/>
    <cellStyle name="Normal 5 7 3 2 3 4" xfId="54074" xr:uid="{00000000-0005-0000-0000-000035D30000}"/>
    <cellStyle name="Normal 5 7 3 2 3 5" xfId="54075" xr:uid="{00000000-0005-0000-0000-000036D30000}"/>
    <cellStyle name="Normal 5 7 3 2 3 6" xfId="54076" xr:uid="{00000000-0005-0000-0000-000037D30000}"/>
    <cellStyle name="Normal 5 7 3 2 3 7" xfId="54077" xr:uid="{00000000-0005-0000-0000-000038D30000}"/>
    <cellStyle name="Normal 5 7 3 2 3 8" xfId="54078" xr:uid="{00000000-0005-0000-0000-000039D30000}"/>
    <cellStyle name="Normal 5 7 3 2 4" xfId="54079" xr:uid="{00000000-0005-0000-0000-00003AD30000}"/>
    <cellStyle name="Normal 5 7 3 2 4 2" xfId="54080" xr:uid="{00000000-0005-0000-0000-00003BD30000}"/>
    <cellStyle name="Normal 5 7 3 2 4 3" xfId="54081" xr:uid="{00000000-0005-0000-0000-00003CD30000}"/>
    <cellStyle name="Normal 5 7 3 2 4 4" xfId="54082" xr:uid="{00000000-0005-0000-0000-00003DD30000}"/>
    <cellStyle name="Normal 5 7 3 2 4 5" xfId="54083" xr:uid="{00000000-0005-0000-0000-00003ED30000}"/>
    <cellStyle name="Normal 5 7 3 2 4 6" xfId="54084" xr:uid="{00000000-0005-0000-0000-00003FD30000}"/>
    <cellStyle name="Normal 5 7 3 2 4 7" xfId="54085" xr:uid="{00000000-0005-0000-0000-000040D30000}"/>
    <cellStyle name="Normal 5 7 3 2 4 8" xfId="54086" xr:uid="{00000000-0005-0000-0000-000041D30000}"/>
    <cellStyle name="Normal 5 7 3 2 5" xfId="54087" xr:uid="{00000000-0005-0000-0000-000042D30000}"/>
    <cellStyle name="Normal 5 7 3 2 5 2" xfId="54088" xr:uid="{00000000-0005-0000-0000-000043D30000}"/>
    <cellStyle name="Normal 5 7 3 2 5 3" xfId="54089" xr:uid="{00000000-0005-0000-0000-000044D30000}"/>
    <cellStyle name="Normal 5 7 3 2 5 4" xfId="54090" xr:uid="{00000000-0005-0000-0000-000045D30000}"/>
    <cellStyle name="Normal 5 7 3 2 5 5" xfId="54091" xr:uid="{00000000-0005-0000-0000-000046D30000}"/>
    <cellStyle name="Normal 5 7 3 2 5 6" xfId="54092" xr:uid="{00000000-0005-0000-0000-000047D30000}"/>
    <cellStyle name="Normal 5 7 3 2 5 7" xfId="54093" xr:uid="{00000000-0005-0000-0000-000048D30000}"/>
    <cellStyle name="Normal 5 7 3 2 5 8" xfId="54094" xr:uid="{00000000-0005-0000-0000-000049D30000}"/>
    <cellStyle name="Normal 5 7 3 2 6" xfId="54095" xr:uid="{00000000-0005-0000-0000-00004AD30000}"/>
    <cellStyle name="Normal 5 7 3 2 7" xfId="54096" xr:uid="{00000000-0005-0000-0000-00004BD30000}"/>
    <cellStyle name="Normal 5 7 3 2 8" xfId="54097" xr:uid="{00000000-0005-0000-0000-00004CD30000}"/>
    <cellStyle name="Normal 5 7 3 2 9" xfId="54098" xr:uid="{00000000-0005-0000-0000-00004DD30000}"/>
    <cellStyle name="Normal 5 7 3 20" xfId="54099" xr:uid="{00000000-0005-0000-0000-00004ED30000}"/>
    <cellStyle name="Normal 5 7 3 21" xfId="54100" xr:uid="{00000000-0005-0000-0000-00004FD30000}"/>
    <cellStyle name="Normal 5 7 3 22" xfId="54101" xr:uid="{00000000-0005-0000-0000-000050D30000}"/>
    <cellStyle name="Normal 5 7 3 23" xfId="54102" xr:uid="{00000000-0005-0000-0000-000051D30000}"/>
    <cellStyle name="Normal 5 7 3 24" xfId="54103" xr:uid="{00000000-0005-0000-0000-000052D30000}"/>
    <cellStyle name="Normal 5 7 3 3" xfId="54104" xr:uid="{00000000-0005-0000-0000-000053D30000}"/>
    <cellStyle name="Normal 5 7 3 3 10" xfId="54105" xr:uid="{00000000-0005-0000-0000-000054D30000}"/>
    <cellStyle name="Normal 5 7 3 3 11" xfId="54106" xr:uid="{00000000-0005-0000-0000-000055D30000}"/>
    <cellStyle name="Normal 5 7 3 3 12" xfId="54107" xr:uid="{00000000-0005-0000-0000-000056D30000}"/>
    <cellStyle name="Normal 5 7 3 3 2" xfId="54108" xr:uid="{00000000-0005-0000-0000-000057D30000}"/>
    <cellStyle name="Normal 5 7 3 3 2 2" xfId="54109" xr:uid="{00000000-0005-0000-0000-000058D30000}"/>
    <cellStyle name="Normal 5 7 3 3 2 3" xfId="54110" xr:uid="{00000000-0005-0000-0000-000059D30000}"/>
    <cellStyle name="Normal 5 7 3 3 2 4" xfId="54111" xr:uid="{00000000-0005-0000-0000-00005AD30000}"/>
    <cellStyle name="Normal 5 7 3 3 2 5" xfId="54112" xr:uid="{00000000-0005-0000-0000-00005BD30000}"/>
    <cellStyle name="Normal 5 7 3 3 2 6" xfId="54113" xr:uid="{00000000-0005-0000-0000-00005CD30000}"/>
    <cellStyle name="Normal 5 7 3 3 2 7" xfId="54114" xr:uid="{00000000-0005-0000-0000-00005DD30000}"/>
    <cellStyle name="Normal 5 7 3 3 2 8" xfId="54115" xr:uid="{00000000-0005-0000-0000-00005ED30000}"/>
    <cellStyle name="Normal 5 7 3 3 3" xfId="54116" xr:uid="{00000000-0005-0000-0000-00005FD30000}"/>
    <cellStyle name="Normal 5 7 3 3 3 2" xfId="54117" xr:uid="{00000000-0005-0000-0000-000060D30000}"/>
    <cellStyle name="Normal 5 7 3 3 3 3" xfId="54118" xr:uid="{00000000-0005-0000-0000-000061D30000}"/>
    <cellStyle name="Normal 5 7 3 3 3 4" xfId="54119" xr:uid="{00000000-0005-0000-0000-000062D30000}"/>
    <cellStyle name="Normal 5 7 3 3 3 5" xfId="54120" xr:uid="{00000000-0005-0000-0000-000063D30000}"/>
    <cellStyle name="Normal 5 7 3 3 3 6" xfId="54121" xr:uid="{00000000-0005-0000-0000-000064D30000}"/>
    <cellStyle name="Normal 5 7 3 3 3 7" xfId="54122" xr:uid="{00000000-0005-0000-0000-000065D30000}"/>
    <cellStyle name="Normal 5 7 3 3 3 8" xfId="54123" xr:uid="{00000000-0005-0000-0000-000066D30000}"/>
    <cellStyle name="Normal 5 7 3 3 4" xfId="54124" xr:uid="{00000000-0005-0000-0000-000067D30000}"/>
    <cellStyle name="Normal 5 7 3 3 4 2" xfId="54125" xr:uid="{00000000-0005-0000-0000-000068D30000}"/>
    <cellStyle name="Normal 5 7 3 3 4 3" xfId="54126" xr:uid="{00000000-0005-0000-0000-000069D30000}"/>
    <cellStyle name="Normal 5 7 3 3 4 4" xfId="54127" xr:uid="{00000000-0005-0000-0000-00006AD30000}"/>
    <cellStyle name="Normal 5 7 3 3 4 5" xfId="54128" xr:uid="{00000000-0005-0000-0000-00006BD30000}"/>
    <cellStyle name="Normal 5 7 3 3 4 6" xfId="54129" xr:uid="{00000000-0005-0000-0000-00006CD30000}"/>
    <cellStyle name="Normal 5 7 3 3 4 7" xfId="54130" xr:uid="{00000000-0005-0000-0000-00006DD30000}"/>
    <cellStyle name="Normal 5 7 3 3 4 8" xfId="54131" xr:uid="{00000000-0005-0000-0000-00006ED30000}"/>
    <cellStyle name="Normal 5 7 3 3 5" xfId="54132" xr:uid="{00000000-0005-0000-0000-00006FD30000}"/>
    <cellStyle name="Normal 5 7 3 3 5 2" xfId="54133" xr:uid="{00000000-0005-0000-0000-000070D30000}"/>
    <cellStyle name="Normal 5 7 3 3 5 3" xfId="54134" xr:uid="{00000000-0005-0000-0000-000071D30000}"/>
    <cellStyle name="Normal 5 7 3 3 5 4" xfId="54135" xr:uid="{00000000-0005-0000-0000-000072D30000}"/>
    <cellStyle name="Normal 5 7 3 3 5 5" xfId="54136" xr:uid="{00000000-0005-0000-0000-000073D30000}"/>
    <cellStyle name="Normal 5 7 3 3 5 6" xfId="54137" xr:uid="{00000000-0005-0000-0000-000074D30000}"/>
    <cellStyle name="Normal 5 7 3 3 5 7" xfId="54138" xr:uid="{00000000-0005-0000-0000-000075D30000}"/>
    <cellStyle name="Normal 5 7 3 3 5 8" xfId="54139" xr:uid="{00000000-0005-0000-0000-000076D30000}"/>
    <cellStyle name="Normal 5 7 3 3 6" xfId="54140" xr:uid="{00000000-0005-0000-0000-000077D30000}"/>
    <cellStyle name="Normal 5 7 3 3 7" xfId="54141" xr:uid="{00000000-0005-0000-0000-000078D30000}"/>
    <cellStyle name="Normal 5 7 3 3 8" xfId="54142" xr:uid="{00000000-0005-0000-0000-000079D30000}"/>
    <cellStyle name="Normal 5 7 3 3 9" xfId="54143" xr:uid="{00000000-0005-0000-0000-00007AD30000}"/>
    <cellStyle name="Normal 5 7 3 4" xfId="54144" xr:uid="{00000000-0005-0000-0000-00007BD30000}"/>
    <cellStyle name="Normal 5 7 3 4 10" xfId="54145" xr:uid="{00000000-0005-0000-0000-00007CD30000}"/>
    <cellStyle name="Normal 5 7 3 4 11" xfId="54146" xr:uid="{00000000-0005-0000-0000-00007DD30000}"/>
    <cellStyle name="Normal 5 7 3 4 12" xfId="54147" xr:uid="{00000000-0005-0000-0000-00007ED30000}"/>
    <cellStyle name="Normal 5 7 3 4 2" xfId="54148" xr:uid="{00000000-0005-0000-0000-00007FD30000}"/>
    <cellStyle name="Normal 5 7 3 4 2 2" xfId="54149" xr:uid="{00000000-0005-0000-0000-000080D30000}"/>
    <cellStyle name="Normal 5 7 3 4 2 3" xfId="54150" xr:uid="{00000000-0005-0000-0000-000081D30000}"/>
    <cellStyle name="Normal 5 7 3 4 2 4" xfId="54151" xr:uid="{00000000-0005-0000-0000-000082D30000}"/>
    <cellStyle name="Normal 5 7 3 4 2 5" xfId="54152" xr:uid="{00000000-0005-0000-0000-000083D30000}"/>
    <cellStyle name="Normal 5 7 3 4 2 6" xfId="54153" xr:uid="{00000000-0005-0000-0000-000084D30000}"/>
    <cellStyle name="Normal 5 7 3 4 2 7" xfId="54154" xr:uid="{00000000-0005-0000-0000-000085D30000}"/>
    <cellStyle name="Normal 5 7 3 4 2 8" xfId="54155" xr:uid="{00000000-0005-0000-0000-000086D30000}"/>
    <cellStyle name="Normal 5 7 3 4 3" xfId="54156" xr:uid="{00000000-0005-0000-0000-000087D30000}"/>
    <cellStyle name="Normal 5 7 3 4 3 2" xfId="54157" xr:uid="{00000000-0005-0000-0000-000088D30000}"/>
    <cellStyle name="Normal 5 7 3 4 3 3" xfId="54158" xr:uid="{00000000-0005-0000-0000-000089D30000}"/>
    <cellStyle name="Normal 5 7 3 4 3 4" xfId="54159" xr:uid="{00000000-0005-0000-0000-00008AD30000}"/>
    <cellStyle name="Normal 5 7 3 4 3 5" xfId="54160" xr:uid="{00000000-0005-0000-0000-00008BD30000}"/>
    <cellStyle name="Normal 5 7 3 4 3 6" xfId="54161" xr:uid="{00000000-0005-0000-0000-00008CD30000}"/>
    <cellStyle name="Normal 5 7 3 4 3 7" xfId="54162" xr:uid="{00000000-0005-0000-0000-00008DD30000}"/>
    <cellStyle name="Normal 5 7 3 4 3 8" xfId="54163" xr:uid="{00000000-0005-0000-0000-00008ED30000}"/>
    <cellStyle name="Normal 5 7 3 4 4" xfId="54164" xr:uid="{00000000-0005-0000-0000-00008FD30000}"/>
    <cellStyle name="Normal 5 7 3 4 4 2" xfId="54165" xr:uid="{00000000-0005-0000-0000-000090D30000}"/>
    <cellStyle name="Normal 5 7 3 4 4 3" xfId="54166" xr:uid="{00000000-0005-0000-0000-000091D30000}"/>
    <cellStyle name="Normal 5 7 3 4 4 4" xfId="54167" xr:uid="{00000000-0005-0000-0000-000092D30000}"/>
    <cellStyle name="Normal 5 7 3 4 4 5" xfId="54168" xr:uid="{00000000-0005-0000-0000-000093D30000}"/>
    <cellStyle name="Normal 5 7 3 4 4 6" xfId="54169" xr:uid="{00000000-0005-0000-0000-000094D30000}"/>
    <cellStyle name="Normal 5 7 3 4 4 7" xfId="54170" xr:uid="{00000000-0005-0000-0000-000095D30000}"/>
    <cellStyle name="Normal 5 7 3 4 4 8" xfId="54171" xr:uid="{00000000-0005-0000-0000-000096D30000}"/>
    <cellStyle name="Normal 5 7 3 4 5" xfId="54172" xr:uid="{00000000-0005-0000-0000-000097D30000}"/>
    <cellStyle name="Normal 5 7 3 4 5 2" xfId="54173" xr:uid="{00000000-0005-0000-0000-000098D30000}"/>
    <cellStyle name="Normal 5 7 3 4 5 3" xfId="54174" xr:uid="{00000000-0005-0000-0000-000099D30000}"/>
    <cellStyle name="Normal 5 7 3 4 5 4" xfId="54175" xr:uid="{00000000-0005-0000-0000-00009AD30000}"/>
    <cellStyle name="Normal 5 7 3 4 5 5" xfId="54176" xr:uid="{00000000-0005-0000-0000-00009BD30000}"/>
    <cellStyle name="Normal 5 7 3 4 5 6" xfId="54177" xr:uid="{00000000-0005-0000-0000-00009CD30000}"/>
    <cellStyle name="Normal 5 7 3 4 5 7" xfId="54178" xr:uid="{00000000-0005-0000-0000-00009DD30000}"/>
    <cellStyle name="Normal 5 7 3 4 5 8" xfId="54179" xr:uid="{00000000-0005-0000-0000-00009ED30000}"/>
    <cellStyle name="Normal 5 7 3 4 6" xfId="54180" xr:uid="{00000000-0005-0000-0000-00009FD30000}"/>
    <cellStyle name="Normal 5 7 3 4 7" xfId="54181" xr:uid="{00000000-0005-0000-0000-0000A0D30000}"/>
    <cellStyle name="Normal 5 7 3 4 8" xfId="54182" xr:uid="{00000000-0005-0000-0000-0000A1D30000}"/>
    <cellStyle name="Normal 5 7 3 4 9" xfId="54183" xr:uid="{00000000-0005-0000-0000-0000A2D30000}"/>
    <cellStyle name="Normal 5 7 3 5" xfId="54184" xr:uid="{00000000-0005-0000-0000-0000A3D30000}"/>
    <cellStyle name="Normal 5 7 3 5 10" xfId="54185" xr:uid="{00000000-0005-0000-0000-0000A4D30000}"/>
    <cellStyle name="Normal 5 7 3 5 11" xfId="54186" xr:uid="{00000000-0005-0000-0000-0000A5D30000}"/>
    <cellStyle name="Normal 5 7 3 5 12" xfId="54187" xr:uid="{00000000-0005-0000-0000-0000A6D30000}"/>
    <cellStyle name="Normal 5 7 3 5 2" xfId="54188" xr:uid="{00000000-0005-0000-0000-0000A7D30000}"/>
    <cellStyle name="Normal 5 7 3 5 2 2" xfId="54189" xr:uid="{00000000-0005-0000-0000-0000A8D30000}"/>
    <cellStyle name="Normal 5 7 3 5 2 3" xfId="54190" xr:uid="{00000000-0005-0000-0000-0000A9D30000}"/>
    <cellStyle name="Normal 5 7 3 5 2 4" xfId="54191" xr:uid="{00000000-0005-0000-0000-0000AAD30000}"/>
    <cellStyle name="Normal 5 7 3 5 2 5" xfId="54192" xr:uid="{00000000-0005-0000-0000-0000ABD30000}"/>
    <cellStyle name="Normal 5 7 3 5 2 6" xfId="54193" xr:uid="{00000000-0005-0000-0000-0000ACD30000}"/>
    <cellStyle name="Normal 5 7 3 5 2 7" xfId="54194" xr:uid="{00000000-0005-0000-0000-0000ADD30000}"/>
    <cellStyle name="Normal 5 7 3 5 2 8" xfId="54195" xr:uid="{00000000-0005-0000-0000-0000AED30000}"/>
    <cellStyle name="Normal 5 7 3 5 3" xfId="54196" xr:uid="{00000000-0005-0000-0000-0000AFD30000}"/>
    <cellStyle name="Normal 5 7 3 5 3 2" xfId="54197" xr:uid="{00000000-0005-0000-0000-0000B0D30000}"/>
    <cellStyle name="Normal 5 7 3 5 3 3" xfId="54198" xr:uid="{00000000-0005-0000-0000-0000B1D30000}"/>
    <cellStyle name="Normal 5 7 3 5 3 4" xfId="54199" xr:uid="{00000000-0005-0000-0000-0000B2D30000}"/>
    <cellStyle name="Normal 5 7 3 5 3 5" xfId="54200" xr:uid="{00000000-0005-0000-0000-0000B3D30000}"/>
    <cellStyle name="Normal 5 7 3 5 3 6" xfId="54201" xr:uid="{00000000-0005-0000-0000-0000B4D30000}"/>
    <cellStyle name="Normal 5 7 3 5 3 7" xfId="54202" xr:uid="{00000000-0005-0000-0000-0000B5D30000}"/>
    <cellStyle name="Normal 5 7 3 5 3 8" xfId="54203" xr:uid="{00000000-0005-0000-0000-0000B6D30000}"/>
    <cellStyle name="Normal 5 7 3 5 4" xfId="54204" xr:uid="{00000000-0005-0000-0000-0000B7D30000}"/>
    <cellStyle name="Normal 5 7 3 5 4 2" xfId="54205" xr:uid="{00000000-0005-0000-0000-0000B8D30000}"/>
    <cellStyle name="Normal 5 7 3 5 4 3" xfId="54206" xr:uid="{00000000-0005-0000-0000-0000B9D30000}"/>
    <cellStyle name="Normal 5 7 3 5 4 4" xfId="54207" xr:uid="{00000000-0005-0000-0000-0000BAD30000}"/>
    <cellStyle name="Normal 5 7 3 5 4 5" xfId="54208" xr:uid="{00000000-0005-0000-0000-0000BBD30000}"/>
    <cellStyle name="Normal 5 7 3 5 4 6" xfId="54209" xr:uid="{00000000-0005-0000-0000-0000BCD30000}"/>
    <cellStyle name="Normal 5 7 3 5 4 7" xfId="54210" xr:uid="{00000000-0005-0000-0000-0000BDD30000}"/>
    <cellStyle name="Normal 5 7 3 5 4 8" xfId="54211" xr:uid="{00000000-0005-0000-0000-0000BED30000}"/>
    <cellStyle name="Normal 5 7 3 5 5" xfId="54212" xr:uid="{00000000-0005-0000-0000-0000BFD30000}"/>
    <cellStyle name="Normal 5 7 3 5 5 2" xfId="54213" xr:uid="{00000000-0005-0000-0000-0000C0D30000}"/>
    <cellStyle name="Normal 5 7 3 5 5 3" xfId="54214" xr:uid="{00000000-0005-0000-0000-0000C1D30000}"/>
    <cellStyle name="Normal 5 7 3 5 5 4" xfId="54215" xr:uid="{00000000-0005-0000-0000-0000C2D30000}"/>
    <cellStyle name="Normal 5 7 3 5 5 5" xfId="54216" xr:uid="{00000000-0005-0000-0000-0000C3D30000}"/>
    <cellStyle name="Normal 5 7 3 5 5 6" xfId="54217" xr:uid="{00000000-0005-0000-0000-0000C4D30000}"/>
    <cellStyle name="Normal 5 7 3 5 5 7" xfId="54218" xr:uid="{00000000-0005-0000-0000-0000C5D30000}"/>
    <cellStyle name="Normal 5 7 3 5 5 8" xfId="54219" xr:uid="{00000000-0005-0000-0000-0000C6D30000}"/>
    <cellStyle name="Normal 5 7 3 5 6" xfId="54220" xr:uid="{00000000-0005-0000-0000-0000C7D30000}"/>
    <cellStyle name="Normal 5 7 3 5 7" xfId="54221" xr:uid="{00000000-0005-0000-0000-0000C8D30000}"/>
    <cellStyle name="Normal 5 7 3 5 8" xfId="54222" xr:uid="{00000000-0005-0000-0000-0000C9D30000}"/>
    <cellStyle name="Normal 5 7 3 5 9" xfId="54223" xr:uid="{00000000-0005-0000-0000-0000CAD30000}"/>
    <cellStyle name="Normal 5 7 3 6" xfId="54224" xr:uid="{00000000-0005-0000-0000-0000CBD30000}"/>
    <cellStyle name="Normal 5 7 3 6 10" xfId="54225" xr:uid="{00000000-0005-0000-0000-0000CCD30000}"/>
    <cellStyle name="Normal 5 7 3 6 11" xfId="54226" xr:uid="{00000000-0005-0000-0000-0000CDD30000}"/>
    <cellStyle name="Normal 5 7 3 6 12" xfId="54227" xr:uid="{00000000-0005-0000-0000-0000CED30000}"/>
    <cellStyle name="Normal 5 7 3 6 2" xfId="54228" xr:uid="{00000000-0005-0000-0000-0000CFD30000}"/>
    <cellStyle name="Normal 5 7 3 6 2 2" xfId="54229" xr:uid="{00000000-0005-0000-0000-0000D0D30000}"/>
    <cellStyle name="Normal 5 7 3 6 2 3" xfId="54230" xr:uid="{00000000-0005-0000-0000-0000D1D30000}"/>
    <cellStyle name="Normal 5 7 3 6 2 4" xfId="54231" xr:uid="{00000000-0005-0000-0000-0000D2D30000}"/>
    <cellStyle name="Normal 5 7 3 6 2 5" xfId="54232" xr:uid="{00000000-0005-0000-0000-0000D3D30000}"/>
    <cellStyle name="Normal 5 7 3 6 2 6" xfId="54233" xr:uid="{00000000-0005-0000-0000-0000D4D30000}"/>
    <cellStyle name="Normal 5 7 3 6 2 7" xfId="54234" xr:uid="{00000000-0005-0000-0000-0000D5D30000}"/>
    <cellStyle name="Normal 5 7 3 6 2 8" xfId="54235" xr:uid="{00000000-0005-0000-0000-0000D6D30000}"/>
    <cellStyle name="Normal 5 7 3 6 3" xfId="54236" xr:uid="{00000000-0005-0000-0000-0000D7D30000}"/>
    <cellStyle name="Normal 5 7 3 6 3 2" xfId="54237" xr:uid="{00000000-0005-0000-0000-0000D8D30000}"/>
    <cellStyle name="Normal 5 7 3 6 3 3" xfId="54238" xr:uid="{00000000-0005-0000-0000-0000D9D30000}"/>
    <cellStyle name="Normal 5 7 3 6 3 4" xfId="54239" xr:uid="{00000000-0005-0000-0000-0000DAD30000}"/>
    <cellStyle name="Normal 5 7 3 6 3 5" xfId="54240" xr:uid="{00000000-0005-0000-0000-0000DBD30000}"/>
    <cellStyle name="Normal 5 7 3 6 3 6" xfId="54241" xr:uid="{00000000-0005-0000-0000-0000DCD30000}"/>
    <cellStyle name="Normal 5 7 3 6 3 7" xfId="54242" xr:uid="{00000000-0005-0000-0000-0000DDD30000}"/>
    <cellStyle name="Normal 5 7 3 6 3 8" xfId="54243" xr:uid="{00000000-0005-0000-0000-0000DED30000}"/>
    <cellStyle name="Normal 5 7 3 6 4" xfId="54244" xr:uid="{00000000-0005-0000-0000-0000DFD30000}"/>
    <cellStyle name="Normal 5 7 3 6 4 2" xfId="54245" xr:uid="{00000000-0005-0000-0000-0000E0D30000}"/>
    <cellStyle name="Normal 5 7 3 6 4 3" xfId="54246" xr:uid="{00000000-0005-0000-0000-0000E1D30000}"/>
    <cellStyle name="Normal 5 7 3 6 4 4" xfId="54247" xr:uid="{00000000-0005-0000-0000-0000E2D30000}"/>
    <cellStyle name="Normal 5 7 3 6 4 5" xfId="54248" xr:uid="{00000000-0005-0000-0000-0000E3D30000}"/>
    <cellStyle name="Normal 5 7 3 6 4 6" xfId="54249" xr:uid="{00000000-0005-0000-0000-0000E4D30000}"/>
    <cellStyle name="Normal 5 7 3 6 4 7" xfId="54250" xr:uid="{00000000-0005-0000-0000-0000E5D30000}"/>
    <cellStyle name="Normal 5 7 3 6 4 8" xfId="54251" xr:uid="{00000000-0005-0000-0000-0000E6D30000}"/>
    <cellStyle name="Normal 5 7 3 6 5" xfId="54252" xr:uid="{00000000-0005-0000-0000-0000E7D30000}"/>
    <cellStyle name="Normal 5 7 3 6 5 2" xfId="54253" xr:uid="{00000000-0005-0000-0000-0000E8D30000}"/>
    <cellStyle name="Normal 5 7 3 6 5 3" xfId="54254" xr:uid="{00000000-0005-0000-0000-0000E9D30000}"/>
    <cellStyle name="Normal 5 7 3 6 5 4" xfId="54255" xr:uid="{00000000-0005-0000-0000-0000EAD30000}"/>
    <cellStyle name="Normal 5 7 3 6 5 5" xfId="54256" xr:uid="{00000000-0005-0000-0000-0000EBD30000}"/>
    <cellStyle name="Normal 5 7 3 6 5 6" xfId="54257" xr:uid="{00000000-0005-0000-0000-0000ECD30000}"/>
    <cellStyle name="Normal 5 7 3 6 5 7" xfId="54258" xr:uid="{00000000-0005-0000-0000-0000EDD30000}"/>
    <cellStyle name="Normal 5 7 3 6 5 8" xfId="54259" xr:uid="{00000000-0005-0000-0000-0000EED30000}"/>
    <cellStyle name="Normal 5 7 3 6 6" xfId="54260" xr:uid="{00000000-0005-0000-0000-0000EFD30000}"/>
    <cellStyle name="Normal 5 7 3 6 7" xfId="54261" xr:uid="{00000000-0005-0000-0000-0000F0D30000}"/>
    <cellStyle name="Normal 5 7 3 6 8" xfId="54262" xr:uid="{00000000-0005-0000-0000-0000F1D30000}"/>
    <cellStyle name="Normal 5 7 3 6 9" xfId="54263" xr:uid="{00000000-0005-0000-0000-0000F2D30000}"/>
    <cellStyle name="Normal 5 7 3 7" xfId="54264" xr:uid="{00000000-0005-0000-0000-0000F3D30000}"/>
    <cellStyle name="Normal 5 7 3 7 10" xfId="54265" xr:uid="{00000000-0005-0000-0000-0000F4D30000}"/>
    <cellStyle name="Normal 5 7 3 7 11" xfId="54266" xr:uid="{00000000-0005-0000-0000-0000F5D30000}"/>
    <cellStyle name="Normal 5 7 3 7 12" xfId="54267" xr:uid="{00000000-0005-0000-0000-0000F6D30000}"/>
    <cellStyle name="Normal 5 7 3 7 2" xfId="54268" xr:uid="{00000000-0005-0000-0000-0000F7D30000}"/>
    <cellStyle name="Normal 5 7 3 7 2 2" xfId="54269" xr:uid="{00000000-0005-0000-0000-0000F8D30000}"/>
    <cellStyle name="Normal 5 7 3 7 2 3" xfId="54270" xr:uid="{00000000-0005-0000-0000-0000F9D30000}"/>
    <cellStyle name="Normal 5 7 3 7 2 4" xfId="54271" xr:uid="{00000000-0005-0000-0000-0000FAD30000}"/>
    <cellStyle name="Normal 5 7 3 7 2 5" xfId="54272" xr:uid="{00000000-0005-0000-0000-0000FBD30000}"/>
    <cellStyle name="Normal 5 7 3 7 2 6" xfId="54273" xr:uid="{00000000-0005-0000-0000-0000FCD30000}"/>
    <cellStyle name="Normal 5 7 3 7 2 7" xfId="54274" xr:uid="{00000000-0005-0000-0000-0000FDD30000}"/>
    <cellStyle name="Normal 5 7 3 7 2 8" xfId="54275" xr:uid="{00000000-0005-0000-0000-0000FED30000}"/>
    <cellStyle name="Normal 5 7 3 7 3" xfId="54276" xr:uid="{00000000-0005-0000-0000-0000FFD30000}"/>
    <cellStyle name="Normal 5 7 3 7 3 2" xfId="54277" xr:uid="{00000000-0005-0000-0000-000000D40000}"/>
    <cellStyle name="Normal 5 7 3 7 3 3" xfId="54278" xr:uid="{00000000-0005-0000-0000-000001D40000}"/>
    <cellStyle name="Normal 5 7 3 7 3 4" xfId="54279" xr:uid="{00000000-0005-0000-0000-000002D40000}"/>
    <cellStyle name="Normal 5 7 3 7 3 5" xfId="54280" xr:uid="{00000000-0005-0000-0000-000003D40000}"/>
    <cellStyle name="Normal 5 7 3 7 3 6" xfId="54281" xr:uid="{00000000-0005-0000-0000-000004D40000}"/>
    <cellStyle name="Normal 5 7 3 7 3 7" xfId="54282" xr:uid="{00000000-0005-0000-0000-000005D40000}"/>
    <cellStyle name="Normal 5 7 3 7 3 8" xfId="54283" xr:uid="{00000000-0005-0000-0000-000006D40000}"/>
    <cellStyle name="Normal 5 7 3 7 4" xfId="54284" xr:uid="{00000000-0005-0000-0000-000007D40000}"/>
    <cellStyle name="Normal 5 7 3 7 4 2" xfId="54285" xr:uid="{00000000-0005-0000-0000-000008D40000}"/>
    <cellStyle name="Normal 5 7 3 7 4 3" xfId="54286" xr:uid="{00000000-0005-0000-0000-000009D40000}"/>
    <cellStyle name="Normal 5 7 3 7 4 4" xfId="54287" xr:uid="{00000000-0005-0000-0000-00000AD40000}"/>
    <cellStyle name="Normal 5 7 3 7 4 5" xfId="54288" xr:uid="{00000000-0005-0000-0000-00000BD40000}"/>
    <cellStyle name="Normal 5 7 3 7 4 6" xfId="54289" xr:uid="{00000000-0005-0000-0000-00000CD40000}"/>
    <cellStyle name="Normal 5 7 3 7 4 7" xfId="54290" xr:uid="{00000000-0005-0000-0000-00000DD40000}"/>
    <cellStyle name="Normal 5 7 3 7 4 8" xfId="54291" xr:uid="{00000000-0005-0000-0000-00000ED40000}"/>
    <cellStyle name="Normal 5 7 3 7 5" xfId="54292" xr:uid="{00000000-0005-0000-0000-00000FD40000}"/>
    <cellStyle name="Normal 5 7 3 7 5 2" xfId="54293" xr:uid="{00000000-0005-0000-0000-000010D40000}"/>
    <cellStyle name="Normal 5 7 3 7 5 3" xfId="54294" xr:uid="{00000000-0005-0000-0000-000011D40000}"/>
    <cellStyle name="Normal 5 7 3 7 5 4" xfId="54295" xr:uid="{00000000-0005-0000-0000-000012D40000}"/>
    <cellStyle name="Normal 5 7 3 7 5 5" xfId="54296" xr:uid="{00000000-0005-0000-0000-000013D40000}"/>
    <cellStyle name="Normal 5 7 3 7 5 6" xfId="54297" xr:uid="{00000000-0005-0000-0000-000014D40000}"/>
    <cellStyle name="Normal 5 7 3 7 5 7" xfId="54298" xr:uid="{00000000-0005-0000-0000-000015D40000}"/>
    <cellStyle name="Normal 5 7 3 7 5 8" xfId="54299" xr:uid="{00000000-0005-0000-0000-000016D40000}"/>
    <cellStyle name="Normal 5 7 3 7 6" xfId="54300" xr:uid="{00000000-0005-0000-0000-000017D40000}"/>
    <cellStyle name="Normal 5 7 3 7 7" xfId="54301" xr:uid="{00000000-0005-0000-0000-000018D40000}"/>
    <cellStyle name="Normal 5 7 3 7 8" xfId="54302" xr:uid="{00000000-0005-0000-0000-000019D40000}"/>
    <cellStyle name="Normal 5 7 3 7 9" xfId="54303" xr:uid="{00000000-0005-0000-0000-00001AD40000}"/>
    <cellStyle name="Normal 5 7 3 8" xfId="54304" xr:uid="{00000000-0005-0000-0000-00001BD40000}"/>
    <cellStyle name="Normal 5 7 3 8 10" xfId="54305" xr:uid="{00000000-0005-0000-0000-00001CD40000}"/>
    <cellStyle name="Normal 5 7 3 8 11" xfId="54306" xr:uid="{00000000-0005-0000-0000-00001DD40000}"/>
    <cellStyle name="Normal 5 7 3 8 12" xfId="54307" xr:uid="{00000000-0005-0000-0000-00001ED40000}"/>
    <cellStyle name="Normal 5 7 3 8 2" xfId="54308" xr:uid="{00000000-0005-0000-0000-00001FD40000}"/>
    <cellStyle name="Normal 5 7 3 8 2 2" xfId="54309" xr:uid="{00000000-0005-0000-0000-000020D40000}"/>
    <cellStyle name="Normal 5 7 3 8 2 3" xfId="54310" xr:uid="{00000000-0005-0000-0000-000021D40000}"/>
    <cellStyle name="Normal 5 7 3 8 2 4" xfId="54311" xr:uid="{00000000-0005-0000-0000-000022D40000}"/>
    <cellStyle name="Normal 5 7 3 8 2 5" xfId="54312" xr:uid="{00000000-0005-0000-0000-000023D40000}"/>
    <cellStyle name="Normal 5 7 3 8 2 6" xfId="54313" xr:uid="{00000000-0005-0000-0000-000024D40000}"/>
    <cellStyle name="Normal 5 7 3 8 2 7" xfId="54314" xr:uid="{00000000-0005-0000-0000-000025D40000}"/>
    <cellStyle name="Normal 5 7 3 8 2 8" xfId="54315" xr:uid="{00000000-0005-0000-0000-000026D40000}"/>
    <cellStyle name="Normal 5 7 3 8 3" xfId="54316" xr:uid="{00000000-0005-0000-0000-000027D40000}"/>
    <cellStyle name="Normal 5 7 3 8 3 2" xfId="54317" xr:uid="{00000000-0005-0000-0000-000028D40000}"/>
    <cellStyle name="Normal 5 7 3 8 3 3" xfId="54318" xr:uid="{00000000-0005-0000-0000-000029D40000}"/>
    <cellStyle name="Normal 5 7 3 8 3 4" xfId="54319" xr:uid="{00000000-0005-0000-0000-00002AD40000}"/>
    <cellStyle name="Normal 5 7 3 8 3 5" xfId="54320" xr:uid="{00000000-0005-0000-0000-00002BD40000}"/>
    <cellStyle name="Normal 5 7 3 8 3 6" xfId="54321" xr:uid="{00000000-0005-0000-0000-00002CD40000}"/>
    <cellStyle name="Normal 5 7 3 8 3 7" xfId="54322" xr:uid="{00000000-0005-0000-0000-00002DD40000}"/>
    <cellStyle name="Normal 5 7 3 8 3 8" xfId="54323" xr:uid="{00000000-0005-0000-0000-00002ED40000}"/>
    <cellStyle name="Normal 5 7 3 8 4" xfId="54324" xr:uid="{00000000-0005-0000-0000-00002FD40000}"/>
    <cellStyle name="Normal 5 7 3 8 4 2" xfId="54325" xr:uid="{00000000-0005-0000-0000-000030D40000}"/>
    <cellStyle name="Normal 5 7 3 8 4 3" xfId="54326" xr:uid="{00000000-0005-0000-0000-000031D40000}"/>
    <cellStyle name="Normal 5 7 3 8 4 4" xfId="54327" xr:uid="{00000000-0005-0000-0000-000032D40000}"/>
    <cellStyle name="Normal 5 7 3 8 4 5" xfId="54328" xr:uid="{00000000-0005-0000-0000-000033D40000}"/>
    <cellStyle name="Normal 5 7 3 8 4 6" xfId="54329" xr:uid="{00000000-0005-0000-0000-000034D40000}"/>
    <cellStyle name="Normal 5 7 3 8 4 7" xfId="54330" xr:uid="{00000000-0005-0000-0000-000035D40000}"/>
    <cellStyle name="Normal 5 7 3 8 4 8" xfId="54331" xr:uid="{00000000-0005-0000-0000-000036D40000}"/>
    <cellStyle name="Normal 5 7 3 8 5" xfId="54332" xr:uid="{00000000-0005-0000-0000-000037D40000}"/>
    <cellStyle name="Normal 5 7 3 8 5 2" xfId="54333" xr:uid="{00000000-0005-0000-0000-000038D40000}"/>
    <cellStyle name="Normal 5 7 3 8 5 3" xfId="54334" xr:uid="{00000000-0005-0000-0000-000039D40000}"/>
    <cellStyle name="Normal 5 7 3 8 5 4" xfId="54335" xr:uid="{00000000-0005-0000-0000-00003AD40000}"/>
    <cellStyle name="Normal 5 7 3 8 5 5" xfId="54336" xr:uid="{00000000-0005-0000-0000-00003BD40000}"/>
    <cellStyle name="Normal 5 7 3 8 5 6" xfId="54337" xr:uid="{00000000-0005-0000-0000-00003CD40000}"/>
    <cellStyle name="Normal 5 7 3 8 5 7" xfId="54338" xr:uid="{00000000-0005-0000-0000-00003DD40000}"/>
    <cellStyle name="Normal 5 7 3 8 5 8" xfId="54339" xr:uid="{00000000-0005-0000-0000-00003ED40000}"/>
    <cellStyle name="Normal 5 7 3 8 6" xfId="54340" xr:uid="{00000000-0005-0000-0000-00003FD40000}"/>
    <cellStyle name="Normal 5 7 3 8 7" xfId="54341" xr:uid="{00000000-0005-0000-0000-000040D40000}"/>
    <cellStyle name="Normal 5 7 3 8 8" xfId="54342" xr:uid="{00000000-0005-0000-0000-000041D40000}"/>
    <cellStyle name="Normal 5 7 3 8 9" xfId="54343" xr:uid="{00000000-0005-0000-0000-000042D40000}"/>
    <cellStyle name="Normal 5 7 3 9" xfId="54344" xr:uid="{00000000-0005-0000-0000-000043D40000}"/>
    <cellStyle name="Normal 5 7 3 9 10" xfId="54345" xr:uid="{00000000-0005-0000-0000-000044D40000}"/>
    <cellStyle name="Normal 5 7 3 9 11" xfId="54346" xr:uid="{00000000-0005-0000-0000-000045D40000}"/>
    <cellStyle name="Normal 5 7 3 9 12" xfId="54347" xr:uid="{00000000-0005-0000-0000-000046D40000}"/>
    <cellStyle name="Normal 5 7 3 9 2" xfId="54348" xr:uid="{00000000-0005-0000-0000-000047D40000}"/>
    <cellStyle name="Normal 5 7 3 9 2 2" xfId="54349" xr:uid="{00000000-0005-0000-0000-000048D40000}"/>
    <cellStyle name="Normal 5 7 3 9 2 3" xfId="54350" xr:uid="{00000000-0005-0000-0000-000049D40000}"/>
    <cellStyle name="Normal 5 7 3 9 2 4" xfId="54351" xr:uid="{00000000-0005-0000-0000-00004AD40000}"/>
    <cellStyle name="Normal 5 7 3 9 2 5" xfId="54352" xr:uid="{00000000-0005-0000-0000-00004BD40000}"/>
    <cellStyle name="Normal 5 7 3 9 2 6" xfId="54353" xr:uid="{00000000-0005-0000-0000-00004CD40000}"/>
    <cellStyle name="Normal 5 7 3 9 2 7" xfId="54354" xr:uid="{00000000-0005-0000-0000-00004DD40000}"/>
    <cellStyle name="Normal 5 7 3 9 2 8" xfId="54355" xr:uid="{00000000-0005-0000-0000-00004ED40000}"/>
    <cellStyle name="Normal 5 7 3 9 3" xfId="54356" xr:uid="{00000000-0005-0000-0000-00004FD40000}"/>
    <cellStyle name="Normal 5 7 3 9 3 2" xfId="54357" xr:uid="{00000000-0005-0000-0000-000050D40000}"/>
    <cellStyle name="Normal 5 7 3 9 3 3" xfId="54358" xr:uid="{00000000-0005-0000-0000-000051D40000}"/>
    <cellStyle name="Normal 5 7 3 9 3 4" xfId="54359" xr:uid="{00000000-0005-0000-0000-000052D40000}"/>
    <cellStyle name="Normal 5 7 3 9 3 5" xfId="54360" xr:uid="{00000000-0005-0000-0000-000053D40000}"/>
    <cellStyle name="Normal 5 7 3 9 3 6" xfId="54361" xr:uid="{00000000-0005-0000-0000-000054D40000}"/>
    <cellStyle name="Normal 5 7 3 9 3 7" xfId="54362" xr:uid="{00000000-0005-0000-0000-000055D40000}"/>
    <cellStyle name="Normal 5 7 3 9 3 8" xfId="54363" xr:uid="{00000000-0005-0000-0000-000056D40000}"/>
    <cellStyle name="Normal 5 7 3 9 4" xfId="54364" xr:uid="{00000000-0005-0000-0000-000057D40000}"/>
    <cellStyle name="Normal 5 7 3 9 4 2" xfId="54365" xr:uid="{00000000-0005-0000-0000-000058D40000}"/>
    <cellStyle name="Normal 5 7 3 9 4 3" xfId="54366" xr:uid="{00000000-0005-0000-0000-000059D40000}"/>
    <cellStyle name="Normal 5 7 3 9 4 4" xfId="54367" xr:uid="{00000000-0005-0000-0000-00005AD40000}"/>
    <cellStyle name="Normal 5 7 3 9 4 5" xfId="54368" xr:uid="{00000000-0005-0000-0000-00005BD40000}"/>
    <cellStyle name="Normal 5 7 3 9 4 6" xfId="54369" xr:uid="{00000000-0005-0000-0000-00005CD40000}"/>
    <cellStyle name="Normal 5 7 3 9 4 7" xfId="54370" xr:uid="{00000000-0005-0000-0000-00005DD40000}"/>
    <cellStyle name="Normal 5 7 3 9 4 8" xfId="54371" xr:uid="{00000000-0005-0000-0000-00005ED40000}"/>
    <cellStyle name="Normal 5 7 3 9 5" xfId="54372" xr:uid="{00000000-0005-0000-0000-00005FD40000}"/>
    <cellStyle name="Normal 5 7 3 9 5 2" xfId="54373" xr:uid="{00000000-0005-0000-0000-000060D40000}"/>
    <cellStyle name="Normal 5 7 3 9 5 3" xfId="54374" xr:uid="{00000000-0005-0000-0000-000061D40000}"/>
    <cellStyle name="Normal 5 7 3 9 5 4" xfId="54375" xr:uid="{00000000-0005-0000-0000-000062D40000}"/>
    <cellStyle name="Normal 5 7 3 9 5 5" xfId="54376" xr:uid="{00000000-0005-0000-0000-000063D40000}"/>
    <cellStyle name="Normal 5 7 3 9 5 6" xfId="54377" xr:uid="{00000000-0005-0000-0000-000064D40000}"/>
    <cellStyle name="Normal 5 7 3 9 5 7" xfId="54378" xr:uid="{00000000-0005-0000-0000-000065D40000}"/>
    <cellStyle name="Normal 5 7 3 9 5 8" xfId="54379" xr:uid="{00000000-0005-0000-0000-000066D40000}"/>
    <cellStyle name="Normal 5 7 3 9 6" xfId="54380" xr:uid="{00000000-0005-0000-0000-000067D40000}"/>
    <cellStyle name="Normal 5 7 3 9 7" xfId="54381" xr:uid="{00000000-0005-0000-0000-000068D40000}"/>
    <cellStyle name="Normal 5 7 3 9 8" xfId="54382" xr:uid="{00000000-0005-0000-0000-000069D40000}"/>
    <cellStyle name="Normal 5 7 3 9 9" xfId="54383" xr:uid="{00000000-0005-0000-0000-00006AD40000}"/>
    <cellStyle name="Normal 5 7 4" xfId="54384" xr:uid="{00000000-0005-0000-0000-00006BD40000}"/>
    <cellStyle name="Normal 5 7 4 10" xfId="54385" xr:uid="{00000000-0005-0000-0000-00006CD40000}"/>
    <cellStyle name="Normal 5 7 4 10 10" xfId="54386" xr:uid="{00000000-0005-0000-0000-00006DD40000}"/>
    <cellStyle name="Normal 5 7 4 10 11" xfId="54387" xr:uid="{00000000-0005-0000-0000-00006ED40000}"/>
    <cellStyle name="Normal 5 7 4 10 12" xfId="54388" xr:uid="{00000000-0005-0000-0000-00006FD40000}"/>
    <cellStyle name="Normal 5 7 4 10 2" xfId="54389" xr:uid="{00000000-0005-0000-0000-000070D40000}"/>
    <cellStyle name="Normal 5 7 4 10 2 2" xfId="54390" xr:uid="{00000000-0005-0000-0000-000071D40000}"/>
    <cellStyle name="Normal 5 7 4 10 2 3" xfId="54391" xr:uid="{00000000-0005-0000-0000-000072D40000}"/>
    <cellStyle name="Normal 5 7 4 10 2 4" xfId="54392" xr:uid="{00000000-0005-0000-0000-000073D40000}"/>
    <cellStyle name="Normal 5 7 4 10 2 5" xfId="54393" xr:uid="{00000000-0005-0000-0000-000074D40000}"/>
    <cellStyle name="Normal 5 7 4 10 2 6" xfId="54394" xr:uid="{00000000-0005-0000-0000-000075D40000}"/>
    <cellStyle name="Normal 5 7 4 10 2 7" xfId="54395" xr:uid="{00000000-0005-0000-0000-000076D40000}"/>
    <cellStyle name="Normal 5 7 4 10 2 8" xfId="54396" xr:uid="{00000000-0005-0000-0000-000077D40000}"/>
    <cellStyle name="Normal 5 7 4 10 3" xfId="54397" xr:uid="{00000000-0005-0000-0000-000078D40000}"/>
    <cellStyle name="Normal 5 7 4 10 3 2" xfId="54398" xr:uid="{00000000-0005-0000-0000-000079D40000}"/>
    <cellStyle name="Normal 5 7 4 10 3 3" xfId="54399" xr:uid="{00000000-0005-0000-0000-00007AD40000}"/>
    <cellStyle name="Normal 5 7 4 10 3 4" xfId="54400" xr:uid="{00000000-0005-0000-0000-00007BD40000}"/>
    <cellStyle name="Normal 5 7 4 10 3 5" xfId="54401" xr:uid="{00000000-0005-0000-0000-00007CD40000}"/>
    <cellStyle name="Normal 5 7 4 10 3 6" xfId="54402" xr:uid="{00000000-0005-0000-0000-00007DD40000}"/>
    <cellStyle name="Normal 5 7 4 10 3 7" xfId="54403" xr:uid="{00000000-0005-0000-0000-00007ED40000}"/>
    <cellStyle name="Normal 5 7 4 10 3 8" xfId="54404" xr:uid="{00000000-0005-0000-0000-00007FD40000}"/>
    <cellStyle name="Normal 5 7 4 10 4" xfId="54405" xr:uid="{00000000-0005-0000-0000-000080D40000}"/>
    <cellStyle name="Normal 5 7 4 10 4 2" xfId="54406" xr:uid="{00000000-0005-0000-0000-000081D40000}"/>
    <cellStyle name="Normal 5 7 4 10 4 3" xfId="54407" xr:uid="{00000000-0005-0000-0000-000082D40000}"/>
    <cellStyle name="Normal 5 7 4 10 4 4" xfId="54408" xr:uid="{00000000-0005-0000-0000-000083D40000}"/>
    <cellStyle name="Normal 5 7 4 10 4 5" xfId="54409" xr:uid="{00000000-0005-0000-0000-000084D40000}"/>
    <cellStyle name="Normal 5 7 4 10 4 6" xfId="54410" xr:uid="{00000000-0005-0000-0000-000085D40000}"/>
    <cellStyle name="Normal 5 7 4 10 4 7" xfId="54411" xr:uid="{00000000-0005-0000-0000-000086D40000}"/>
    <cellStyle name="Normal 5 7 4 10 4 8" xfId="54412" xr:uid="{00000000-0005-0000-0000-000087D40000}"/>
    <cellStyle name="Normal 5 7 4 10 5" xfId="54413" xr:uid="{00000000-0005-0000-0000-000088D40000}"/>
    <cellStyle name="Normal 5 7 4 10 5 2" xfId="54414" xr:uid="{00000000-0005-0000-0000-000089D40000}"/>
    <cellStyle name="Normal 5 7 4 10 5 3" xfId="54415" xr:uid="{00000000-0005-0000-0000-00008AD40000}"/>
    <cellStyle name="Normal 5 7 4 10 5 4" xfId="54416" xr:uid="{00000000-0005-0000-0000-00008BD40000}"/>
    <cellStyle name="Normal 5 7 4 10 5 5" xfId="54417" xr:uid="{00000000-0005-0000-0000-00008CD40000}"/>
    <cellStyle name="Normal 5 7 4 10 5 6" xfId="54418" xr:uid="{00000000-0005-0000-0000-00008DD40000}"/>
    <cellStyle name="Normal 5 7 4 10 5 7" xfId="54419" xr:uid="{00000000-0005-0000-0000-00008ED40000}"/>
    <cellStyle name="Normal 5 7 4 10 5 8" xfId="54420" xr:uid="{00000000-0005-0000-0000-00008FD40000}"/>
    <cellStyle name="Normal 5 7 4 10 6" xfId="54421" xr:uid="{00000000-0005-0000-0000-000090D40000}"/>
    <cellStyle name="Normal 5 7 4 10 7" xfId="54422" xr:uid="{00000000-0005-0000-0000-000091D40000}"/>
    <cellStyle name="Normal 5 7 4 10 8" xfId="54423" xr:uid="{00000000-0005-0000-0000-000092D40000}"/>
    <cellStyle name="Normal 5 7 4 10 9" xfId="54424" xr:uid="{00000000-0005-0000-0000-000093D40000}"/>
    <cellStyle name="Normal 5 7 4 11" xfId="54425" xr:uid="{00000000-0005-0000-0000-000094D40000}"/>
    <cellStyle name="Normal 5 7 4 11 10" xfId="54426" xr:uid="{00000000-0005-0000-0000-000095D40000}"/>
    <cellStyle name="Normal 5 7 4 11 11" xfId="54427" xr:uid="{00000000-0005-0000-0000-000096D40000}"/>
    <cellStyle name="Normal 5 7 4 11 12" xfId="54428" xr:uid="{00000000-0005-0000-0000-000097D40000}"/>
    <cellStyle name="Normal 5 7 4 11 2" xfId="54429" xr:uid="{00000000-0005-0000-0000-000098D40000}"/>
    <cellStyle name="Normal 5 7 4 11 2 2" xfId="54430" xr:uid="{00000000-0005-0000-0000-000099D40000}"/>
    <cellStyle name="Normal 5 7 4 11 2 3" xfId="54431" xr:uid="{00000000-0005-0000-0000-00009AD40000}"/>
    <cellStyle name="Normal 5 7 4 11 2 4" xfId="54432" xr:uid="{00000000-0005-0000-0000-00009BD40000}"/>
    <cellStyle name="Normal 5 7 4 11 2 5" xfId="54433" xr:uid="{00000000-0005-0000-0000-00009CD40000}"/>
    <cellStyle name="Normal 5 7 4 11 2 6" xfId="54434" xr:uid="{00000000-0005-0000-0000-00009DD40000}"/>
    <cellStyle name="Normal 5 7 4 11 2 7" xfId="54435" xr:uid="{00000000-0005-0000-0000-00009ED40000}"/>
    <cellStyle name="Normal 5 7 4 11 2 8" xfId="54436" xr:uid="{00000000-0005-0000-0000-00009FD40000}"/>
    <cellStyle name="Normal 5 7 4 11 3" xfId="54437" xr:uid="{00000000-0005-0000-0000-0000A0D40000}"/>
    <cellStyle name="Normal 5 7 4 11 3 2" xfId="54438" xr:uid="{00000000-0005-0000-0000-0000A1D40000}"/>
    <cellStyle name="Normal 5 7 4 11 3 3" xfId="54439" xr:uid="{00000000-0005-0000-0000-0000A2D40000}"/>
    <cellStyle name="Normal 5 7 4 11 3 4" xfId="54440" xr:uid="{00000000-0005-0000-0000-0000A3D40000}"/>
    <cellStyle name="Normal 5 7 4 11 3 5" xfId="54441" xr:uid="{00000000-0005-0000-0000-0000A4D40000}"/>
    <cellStyle name="Normal 5 7 4 11 3 6" xfId="54442" xr:uid="{00000000-0005-0000-0000-0000A5D40000}"/>
    <cellStyle name="Normal 5 7 4 11 3 7" xfId="54443" xr:uid="{00000000-0005-0000-0000-0000A6D40000}"/>
    <cellStyle name="Normal 5 7 4 11 3 8" xfId="54444" xr:uid="{00000000-0005-0000-0000-0000A7D40000}"/>
    <cellStyle name="Normal 5 7 4 11 4" xfId="54445" xr:uid="{00000000-0005-0000-0000-0000A8D40000}"/>
    <cellStyle name="Normal 5 7 4 11 4 2" xfId="54446" xr:uid="{00000000-0005-0000-0000-0000A9D40000}"/>
    <cellStyle name="Normal 5 7 4 11 4 3" xfId="54447" xr:uid="{00000000-0005-0000-0000-0000AAD40000}"/>
    <cellStyle name="Normal 5 7 4 11 4 4" xfId="54448" xr:uid="{00000000-0005-0000-0000-0000ABD40000}"/>
    <cellStyle name="Normal 5 7 4 11 4 5" xfId="54449" xr:uid="{00000000-0005-0000-0000-0000ACD40000}"/>
    <cellStyle name="Normal 5 7 4 11 4 6" xfId="54450" xr:uid="{00000000-0005-0000-0000-0000ADD40000}"/>
    <cellStyle name="Normal 5 7 4 11 4 7" xfId="54451" xr:uid="{00000000-0005-0000-0000-0000AED40000}"/>
    <cellStyle name="Normal 5 7 4 11 4 8" xfId="54452" xr:uid="{00000000-0005-0000-0000-0000AFD40000}"/>
    <cellStyle name="Normal 5 7 4 11 5" xfId="54453" xr:uid="{00000000-0005-0000-0000-0000B0D40000}"/>
    <cellStyle name="Normal 5 7 4 11 5 2" xfId="54454" xr:uid="{00000000-0005-0000-0000-0000B1D40000}"/>
    <cellStyle name="Normal 5 7 4 11 5 3" xfId="54455" xr:uid="{00000000-0005-0000-0000-0000B2D40000}"/>
    <cellStyle name="Normal 5 7 4 11 5 4" xfId="54456" xr:uid="{00000000-0005-0000-0000-0000B3D40000}"/>
    <cellStyle name="Normal 5 7 4 11 5 5" xfId="54457" xr:uid="{00000000-0005-0000-0000-0000B4D40000}"/>
    <cellStyle name="Normal 5 7 4 11 5 6" xfId="54458" xr:uid="{00000000-0005-0000-0000-0000B5D40000}"/>
    <cellStyle name="Normal 5 7 4 11 5 7" xfId="54459" xr:uid="{00000000-0005-0000-0000-0000B6D40000}"/>
    <cellStyle name="Normal 5 7 4 11 5 8" xfId="54460" xr:uid="{00000000-0005-0000-0000-0000B7D40000}"/>
    <cellStyle name="Normal 5 7 4 11 6" xfId="54461" xr:uid="{00000000-0005-0000-0000-0000B8D40000}"/>
    <cellStyle name="Normal 5 7 4 11 7" xfId="54462" xr:uid="{00000000-0005-0000-0000-0000B9D40000}"/>
    <cellStyle name="Normal 5 7 4 11 8" xfId="54463" xr:uid="{00000000-0005-0000-0000-0000BAD40000}"/>
    <cellStyle name="Normal 5 7 4 11 9" xfId="54464" xr:uid="{00000000-0005-0000-0000-0000BBD40000}"/>
    <cellStyle name="Normal 5 7 4 12" xfId="54465" xr:uid="{00000000-0005-0000-0000-0000BCD40000}"/>
    <cellStyle name="Normal 5 7 4 12 10" xfId="54466" xr:uid="{00000000-0005-0000-0000-0000BDD40000}"/>
    <cellStyle name="Normal 5 7 4 12 11" xfId="54467" xr:uid="{00000000-0005-0000-0000-0000BED40000}"/>
    <cellStyle name="Normal 5 7 4 12 12" xfId="54468" xr:uid="{00000000-0005-0000-0000-0000BFD40000}"/>
    <cellStyle name="Normal 5 7 4 12 2" xfId="54469" xr:uid="{00000000-0005-0000-0000-0000C0D40000}"/>
    <cellStyle name="Normal 5 7 4 12 2 2" xfId="54470" xr:uid="{00000000-0005-0000-0000-0000C1D40000}"/>
    <cellStyle name="Normal 5 7 4 12 2 3" xfId="54471" xr:uid="{00000000-0005-0000-0000-0000C2D40000}"/>
    <cellStyle name="Normal 5 7 4 12 2 4" xfId="54472" xr:uid="{00000000-0005-0000-0000-0000C3D40000}"/>
    <cellStyle name="Normal 5 7 4 12 2 5" xfId="54473" xr:uid="{00000000-0005-0000-0000-0000C4D40000}"/>
    <cellStyle name="Normal 5 7 4 12 2 6" xfId="54474" xr:uid="{00000000-0005-0000-0000-0000C5D40000}"/>
    <cellStyle name="Normal 5 7 4 12 2 7" xfId="54475" xr:uid="{00000000-0005-0000-0000-0000C6D40000}"/>
    <cellStyle name="Normal 5 7 4 12 2 8" xfId="54476" xr:uid="{00000000-0005-0000-0000-0000C7D40000}"/>
    <cellStyle name="Normal 5 7 4 12 3" xfId="54477" xr:uid="{00000000-0005-0000-0000-0000C8D40000}"/>
    <cellStyle name="Normal 5 7 4 12 3 2" xfId="54478" xr:uid="{00000000-0005-0000-0000-0000C9D40000}"/>
    <cellStyle name="Normal 5 7 4 12 3 3" xfId="54479" xr:uid="{00000000-0005-0000-0000-0000CAD40000}"/>
    <cellStyle name="Normal 5 7 4 12 3 4" xfId="54480" xr:uid="{00000000-0005-0000-0000-0000CBD40000}"/>
    <cellStyle name="Normal 5 7 4 12 3 5" xfId="54481" xr:uid="{00000000-0005-0000-0000-0000CCD40000}"/>
    <cellStyle name="Normal 5 7 4 12 3 6" xfId="54482" xr:uid="{00000000-0005-0000-0000-0000CDD40000}"/>
    <cellStyle name="Normal 5 7 4 12 3 7" xfId="54483" xr:uid="{00000000-0005-0000-0000-0000CED40000}"/>
    <cellStyle name="Normal 5 7 4 12 3 8" xfId="54484" xr:uid="{00000000-0005-0000-0000-0000CFD40000}"/>
    <cellStyle name="Normal 5 7 4 12 4" xfId="54485" xr:uid="{00000000-0005-0000-0000-0000D0D40000}"/>
    <cellStyle name="Normal 5 7 4 12 4 2" xfId="54486" xr:uid="{00000000-0005-0000-0000-0000D1D40000}"/>
    <cellStyle name="Normal 5 7 4 12 4 3" xfId="54487" xr:uid="{00000000-0005-0000-0000-0000D2D40000}"/>
    <cellStyle name="Normal 5 7 4 12 4 4" xfId="54488" xr:uid="{00000000-0005-0000-0000-0000D3D40000}"/>
    <cellStyle name="Normal 5 7 4 12 4 5" xfId="54489" xr:uid="{00000000-0005-0000-0000-0000D4D40000}"/>
    <cellStyle name="Normal 5 7 4 12 4 6" xfId="54490" xr:uid="{00000000-0005-0000-0000-0000D5D40000}"/>
    <cellStyle name="Normal 5 7 4 12 4 7" xfId="54491" xr:uid="{00000000-0005-0000-0000-0000D6D40000}"/>
    <cellStyle name="Normal 5 7 4 12 4 8" xfId="54492" xr:uid="{00000000-0005-0000-0000-0000D7D40000}"/>
    <cellStyle name="Normal 5 7 4 12 5" xfId="54493" xr:uid="{00000000-0005-0000-0000-0000D8D40000}"/>
    <cellStyle name="Normal 5 7 4 12 5 2" xfId="54494" xr:uid="{00000000-0005-0000-0000-0000D9D40000}"/>
    <cellStyle name="Normal 5 7 4 12 5 3" xfId="54495" xr:uid="{00000000-0005-0000-0000-0000DAD40000}"/>
    <cellStyle name="Normal 5 7 4 12 5 4" xfId="54496" xr:uid="{00000000-0005-0000-0000-0000DBD40000}"/>
    <cellStyle name="Normal 5 7 4 12 5 5" xfId="54497" xr:uid="{00000000-0005-0000-0000-0000DCD40000}"/>
    <cellStyle name="Normal 5 7 4 12 5 6" xfId="54498" xr:uid="{00000000-0005-0000-0000-0000DDD40000}"/>
    <cellStyle name="Normal 5 7 4 12 5 7" xfId="54499" xr:uid="{00000000-0005-0000-0000-0000DED40000}"/>
    <cellStyle name="Normal 5 7 4 12 5 8" xfId="54500" xr:uid="{00000000-0005-0000-0000-0000DFD40000}"/>
    <cellStyle name="Normal 5 7 4 12 6" xfId="54501" xr:uid="{00000000-0005-0000-0000-0000E0D40000}"/>
    <cellStyle name="Normal 5 7 4 12 7" xfId="54502" xr:uid="{00000000-0005-0000-0000-0000E1D40000}"/>
    <cellStyle name="Normal 5 7 4 12 8" xfId="54503" xr:uid="{00000000-0005-0000-0000-0000E2D40000}"/>
    <cellStyle name="Normal 5 7 4 12 9" xfId="54504" xr:uid="{00000000-0005-0000-0000-0000E3D40000}"/>
    <cellStyle name="Normal 5 7 4 13" xfId="54505" xr:uid="{00000000-0005-0000-0000-0000E4D40000}"/>
    <cellStyle name="Normal 5 7 4 13 10" xfId="54506" xr:uid="{00000000-0005-0000-0000-0000E5D40000}"/>
    <cellStyle name="Normal 5 7 4 13 11" xfId="54507" xr:uid="{00000000-0005-0000-0000-0000E6D40000}"/>
    <cellStyle name="Normal 5 7 4 13 12" xfId="54508" xr:uid="{00000000-0005-0000-0000-0000E7D40000}"/>
    <cellStyle name="Normal 5 7 4 13 2" xfId="54509" xr:uid="{00000000-0005-0000-0000-0000E8D40000}"/>
    <cellStyle name="Normal 5 7 4 13 2 2" xfId="54510" xr:uid="{00000000-0005-0000-0000-0000E9D40000}"/>
    <cellStyle name="Normal 5 7 4 13 2 3" xfId="54511" xr:uid="{00000000-0005-0000-0000-0000EAD40000}"/>
    <cellStyle name="Normal 5 7 4 13 2 4" xfId="54512" xr:uid="{00000000-0005-0000-0000-0000EBD40000}"/>
    <cellStyle name="Normal 5 7 4 13 2 5" xfId="54513" xr:uid="{00000000-0005-0000-0000-0000ECD40000}"/>
    <cellStyle name="Normal 5 7 4 13 2 6" xfId="54514" xr:uid="{00000000-0005-0000-0000-0000EDD40000}"/>
    <cellStyle name="Normal 5 7 4 13 2 7" xfId="54515" xr:uid="{00000000-0005-0000-0000-0000EED40000}"/>
    <cellStyle name="Normal 5 7 4 13 2 8" xfId="54516" xr:uid="{00000000-0005-0000-0000-0000EFD40000}"/>
    <cellStyle name="Normal 5 7 4 13 3" xfId="54517" xr:uid="{00000000-0005-0000-0000-0000F0D40000}"/>
    <cellStyle name="Normal 5 7 4 13 3 2" xfId="54518" xr:uid="{00000000-0005-0000-0000-0000F1D40000}"/>
    <cellStyle name="Normal 5 7 4 13 3 3" xfId="54519" xr:uid="{00000000-0005-0000-0000-0000F2D40000}"/>
    <cellStyle name="Normal 5 7 4 13 3 4" xfId="54520" xr:uid="{00000000-0005-0000-0000-0000F3D40000}"/>
    <cellStyle name="Normal 5 7 4 13 3 5" xfId="54521" xr:uid="{00000000-0005-0000-0000-0000F4D40000}"/>
    <cellStyle name="Normal 5 7 4 13 3 6" xfId="54522" xr:uid="{00000000-0005-0000-0000-0000F5D40000}"/>
    <cellStyle name="Normal 5 7 4 13 3 7" xfId="54523" xr:uid="{00000000-0005-0000-0000-0000F6D40000}"/>
    <cellStyle name="Normal 5 7 4 13 3 8" xfId="54524" xr:uid="{00000000-0005-0000-0000-0000F7D40000}"/>
    <cellStyle name="Normal 5 7 4 13 4" xfId="54525" xr:uid="{00000000-0005-0000-0000-0000F8D40000}"/>
    <cellStyle name="Normal 5 7 4 13 4 2" xfId="54526" xr:uid="{00000000-0005-0000-0000-0000F9D40000}"/>
    <cellStyle name="Normal 5 7 4 13 4 3" xfId="54527" xr:uid="{00000000-0005-0000-0000-0000FAD40000}"/>
    <cellStyle name="Normal 5 7 4 13 4 4" xfId="54528" xr:uid="{00000000-0005-0000-0000-0000FBD40000}"/>
    <cellStyle name="Normal 5 7 4 13 4 5" xfId="54529" xr:uid="{00000000-0005-0000-0000-0000FCD40000}"/>
    <cellStyle name="Normal 5 7 4 13 4 6" xfId="54530" xr:uid="{00000000-0005-0000-0000-0000FDD40000}"/>
    <cellStyle name="Normal 5 7 4 13 4 7" xfId="54531" xr:uid="{00000000-0005-0000-0000-0000FED40000}"/>
    <cellStyle name="Normal 5 7 4 13 4 8" xfId="54532" xr:uid="{00000000-0005-0000-0000-0000FFD40000}"/>
    <cellStyle name="Normal 5 7 4 13 5" xfId="54533" xr:uid="{00000000-0005-0000-0000-000000D50000}"/>
    <cellStyle name="Normal 5 7 4 13 5 2" xfId="54534" xr:uid="{00000000-0005-0000-0000-000001D50000}"/>
    <cellStyle name="Normal 5 7 4 13 5 3" xfId="54535" xr:uid="{00000000-0005-0000-0000-000002D50000}"/>
    <cellStyle name="Normal 5 7 4 13 5 4" xfId="54536" xr:uid="{00000000-0005-0000-0000-000003D50000}"/>
    <cellStyle name="Normal 5 7 4 13 5 5" xfId="54537" xr:uid="{00000000-0005-0000-0000-000004D50000}"/>
    <cellStyle name="Normal 5 7 4 13 5 6" xfId="54538" xr:uid="{00000000-0005-0000-0000-000005D50000}"/>
    <cellStyle name="Normal 5 7 4 13 5 7" xfId="54539" xr:uid="{00000000-0005-0000-0000-000006D50000}"/>
    <cellStyle name="Normal 5 7 4 13 5 8" xfId="54540" xr:uid="{00000000-0005-0000-0000-000007D50000}"/>
    <cellStyle name="Normal 5 7 4 13 6" xfId="54541" xr:uid="{00000000-0005-0000-0000-000008D50000}"/>
    <cellStyle name="Normal 5 7 4 13 7" xfId="54542" xr:uid="{00000000-0005-0000-0000-000009D50000}"/>
    <cellStyle name="Normal 5 7 4 13 8" xfId="54543" xr:uid="{00000000-0005-0000-0000-00000AD50000}"/>
    <cellStyle name="Normal 5 7 4 13 9" xfId="54544" xr:uid="{00000000-0005-0000-0000-00000BD50000}"/>
    <cellStyle name="Normal 5 7 4 14" xfId="54545" xr:uid="{00000000-0005-0000-0000-00000CD50000}"/>
    <cellStyle name="Normal 5 7 4 14 2" xfId="54546" xr:uid="{00000000-0005-0000-0000-00000DD50000}"/>
    <cellStyle name="Normal 5 7 4 14 3" xfId="54547" xr:uid="{00000000-0005-0000-0000-00000ED50000}"/>
    <cellStyle name="Normal 5 7 4 14 4" xfId="54548" xr:uid="{00000000-0005-0000-0000-00000FD50000}"/>
    <cellStyle name="Normal 5 7 4 14 5" xfId="54549" xr:uid="{00000000-0005-0000-0000-000010D50000}"/>
    <cellStyle name="Normal 5 7 4 14 6" xfId="54550" xr:uid="{00000000-0005-0000-0000-000011D50000}"/>
    <cellStyle name="Normal 5 7 4 14 7" xfId="54551" xr:uid="{00000000-0005-0000-0000-000012D50000}"/>
    <cellStyle name="Normal 5 7 4 14 8" xfId="54552" xr:uid="{00000000-0005-0000-0000-000013D50000}"/>
    <cellStyle name="Normal 5 7 4 15" xfId="54553" xr:uid="{00000000-0005-0000-0000-000014D50000}"/>
    <cellStyle name="Normal 5 7 4 15 2" xfId="54554" xr:uid="{00000000-0005-0000-0000-000015D50000}"/>
    <cellStyle name="Normal 5 7 4 15 3" xfId="54555" xr:uid="{00000000-0005-0000-0000-000016D50000}"/>
    <cellStyle name="Normal 5 7 4 15 4" xfId="54556" xr:uid="{00000000-0005-0000-0000-000017D50000}"/>
    <cellStyle name="Normal 5 7 4 15 5" xfId="54557" xr:uid="{00000000-0005-0000-0000-000018D50000}"/>
    <cellStyle name="Normal 5 7 4 15 6" xfId="54558" xr:uid="{00000000-0005-0000-0000-000019D50000}"/>
    <cellStyle name="Normal 5 7 4 15 7" xfId="54559" xr:uid="{00000000-0005-0000-0000-00001AD50000}"/>
    <cellStyle name="Normal 5 7 4 15 8" xfId="54560" xr:uid="{00000000-0005-0000-0000-00001BD50000}"/>
    <cellStyle name="Normal 5 7 4 16" xfId="54561" xr:uid="{00000000-0005-0000-0000-00001CD50000}"/>
    <cellStyle name="Normal 5 7 4 16 2" xfId="54562" xr:uid="{00000000-0005-0000-0000-00001DD50000}"/>
    <cellStyle name="Normal 5 7 4 16 3" xfId="54563" xr:uid="{00000000-0005-0000-0000-00001ED50000}"/>
    <cellStyle name="Normal 5 7 4 16 4" xfId="54564" xr:uid="{00000000-0005-0000-0000-00001FD50000}"/>
    <cellStyle name="Normal 5 7 4 16 5" xfId="54565" xr:uid="{00000000-0005-0000-0000-000020D50000}"/>
    <cellStyle name="Normal 5 7 4 16 6" xfId="54566" xr:uid="{00000000-0005-0000-0000-000021D50000}"/>
    <cellStyle name="Normal 5 7 4 16 7" xfId="54567" xr:uid="{00000000-0005-0000-0000-000022D50000}"/>
    <cellStyle name="Normal 5 7 4 16 8" xfId="54568" xr:uid="{00000000-0005-0000-0000-000023D50000}"/>
    <cellStyle name="Normal 5 7 4 17" xfId="54569" xr:uid="{00000000-0005-0000-0000-000024D50000}"/>
    <cellStyle name="Normal 5 7 4 17 2" xfId="54570" xr:uid="{00000000-0005-0000-0000-000025D50000}"/>
    <cellStyle name="Normal 5 7 4 17 3" xfId="54571" xr:uid="{00000000-0005-0000-0000-000026D50000}"/>
    <cellStyle name="Normal 5 7 4 17 4" xfId="54572" xr:uid="{00000000-0005-0000-0000-000027D50000}"/>
    <cellStyle name="Normal 5 7 4 17 5" xfId="54573" xr:uid="{00000000-0005-0000-0000-000028D50000}"/>
    <cellStyle name="Normal 5 7 4 17 6" xfId="54574" xr:uid="{00000000-0005-0000-0000-000029D50000}"/>
    <cellStyle name="Normal 5 7 4 17 7" xfId="54575" xr:uid="{00000000-0005-0000-0000-00002AD50000}"/>
    <cellStyle name="Normal 5 7 4 17 8" xfId="54576" xr:uid="{00000000-0005-0000-0000-00002BD50000}"/>
    <cellStyle name="Normal 5 7 4 18" xfId="54577" xr:uid="{00000000-0005-0000-0000-00002CD50000}"/>
    <cellStyle name="Normal 5 7 4 19" xfId="54578" xr:uid="{00000000-0005-0000-0000-00002DD50000}"/>
    <cellStyle name="Normal 5 7 4 2" xfId="54579" xr:uid="{00000000-0005-0000-0000-00002ED50000}"/>
    <cellStyle name="Normal 5 7 4 2 10" xfId="54580" xr:uid="{00000000-0005-0000-0000-00002FD50000}"/>
    <cellStyle name="Normal 5 7 4 2 11" xfId="54581" xr:uid="{00000000-0005-0000-0000-000030D50000}"/>
    <cellStyle name="Normal 5 7 4 2 12" xfId="54582" xr:uid="{00000000-0005-0000-0000-000031D50000}"/>
    <cellStyle name="Normal 5 7 4 2 2" xfId="54583" xr:uid="{00000000-0005-0000-0000-000032D50000}"/>
    <cellStyle name="Normal 5 7 4 2 2 2" xfId="54584" xr:uid="{00000000-0005-0000-0000-000033D50000}"/>
    <cellStyle name="Normal 5 7 4 2 2 3" xfId="54585" xr:uid="{00000000-0005-0000-0000-000034D50000}"/>
    <cellStyle name="Normal 5 7 4 2 2 4" xfId="54586" xr:uid="{00000000-0005-0000-0000-000035D50000}"/>
    <cellStyle name="Normal 5 7 4 2 2 5" xfId="54587" xr:uid="{00000000-0005-0000-0000-000036D50000}"/>
    <cellStyle name="Normal 5 7 4 2 2 6" xfId="54588" xr:uid="{00000000-0005-0000-0000-000037D50000}"/>
    <cellStyle name="Normal 5 7 4 2 2 7" xfId="54589" xr:uid="{00000000-0005-0000-0000-000038D50000}"/>
    <cellStyle name="Normal 5 7 4 2 2 8" xfId="54590" xr:uid="{00000000-0005-0000-0000-000039D50000}"/>
    <cellStyle name="Normal 5 7 4 2 3" xfId="54591" xr:uid="{00000000-0005-0000-0000-00003AD50000}"/>
    <cellStyle name="Normal 5 7 4 2 3 2" xfId="54592" xr:uid="{00000000-0005-0000-0000-00003BD50000}"/>
    <cellStyle name="Normal 5 7 4 2 3 3" xfId="54593" xr:uid="{00000000-0005-0000-0000-00003CD50000}"/>
    <cellStyle name="Normal 5 7 4 2 3 4" xfId="54594" xr:uid="{00000000-0005-0000-0000-00003DD50000}"/>
    <cellStyle name="Normal 5 7 4 2 3 5" xfId="54595" xr:uid="{00000000-0005-0000-0000-00003ED50000}"/>
    <cellStyle name="Normal 5 7 4 2 3 6" xfId="54596" xr:uid="{00000000-0005-0000-0000-00003FD50000}"/>
    <cellStyle name="Normal 5 7 4 2 3 7" xfId="54597" xr:uid="{00000000-0005-0000-0000-000040D50000}"/>
    <cellStyle name="Normal 5 7 4 2 3 8" xfId="54598" xr:uid="{00000000-0005-0000-0000-000041D50000}"/>
    <cellStyle name="Normal 5 7 4 2 4" xfId="54599" xr:uid="{00000000-0005-0000-0000-000042D50000}"/>
    <cellStyle name="Normal 5 7 4 2 4 2" xfId="54600" xr:uid="{00000000-0005-0000-0000-000043D50000}"/>
    <cellStyle name="Normal 5 7 4 2 4 3" xfId="54601" xr:uid="{00000000-0005-0000-0000-000044D50000}"/>
    <cellStyle name="Normal 5 7 4 2 4 4" xfId="54602" xr:uid="{00000000-0005-0000-0000-000045D50000}"/>
    <cellStyle name="Normal 5 7 4 2 4 5" xfId="54603" xr:uid="{00000000-0005-0000-0000-000046D50000}"/>
    <cellStyle name="Normal 5 7 4 2 4 6" xfId="54604" xr:uid="{00000000-0005-0000-0000-000047D50000}"/>
    <cellStyle name="Normal 5 7 4 2 4 7" xfId="54605" xr:uid="{00000000-0005-0000-0000-000048D50000}"/>
    <cellStyle name="Normal 5 7 4 2 4 8" xfId="54606" xr:uid="{00000000-0005-0000-0000-000049D50000}"/>
    <cellStyle name="Normal 5 7 4 2 5" xfId="54607" xr:uid="{00000000-0005-0000-0000-00004AD50000}"/>
    <cellStyle name="Normal 5 7 4 2 5 2" xfId="54608" xr:uid="{00000000-0005-0000-0000-00004BD50000}"/>
    <cellStyle name="Normal 5 7 4 2 5 3" xfId="54609" xr:uid="{00000000-0005-0000-0000-00004CD50000}"/>
    <cellStyle name="Normal 5 7 4 2 5 4" xfId="54610" xr:uid="{00000000-0005-0000-0000-00004DD50000}"/>
    <cellStyle name="Normal 5 7 4 2 5 5" xfId="54611" xr:uid="{00000000-0005-0000-0000-00004ED50000}"/>
    <cellStyle name="Normal 5 7 4 2 5 6" xfId="54612" xr:uid="{00000000-0005-0000-0000-00004FD50000}"/>
    <cellStyle name="Normal 5 7 4 2 5 7" xfId="54613" xr:uid="{00000000-0005-0000-0000-000050D50000}"/>
    <cellStyle name="Normal 5 7 4 2 5 8" xfId="54614" xr:uid="{00000000-0005-0000-0000-000051D50000}"/>
    <cellStyle name="Normal 5 7 4 2 6" xfId="54615" xr:uid="{00000000-0005-0000-0000-000052D50000}"/>
    <cellStyle name="Normal 5 7 4 2 7" xfId="54616" xr:uid="{00000000-0005-0000-0000-000053D50000}"/>
    <cellStyle name="Normal 5 7 4 2 8" xfId="54617" xr:uid="{00000000-0005-0000-0000-000054D50000}"/>
    <cellStyle name="Normal 5 7 4 2 9" xfId="54618" xr:uid="{00000000-0005-0000-0000-000055D50000}"/>
    <cellStyle name="Normal 5 7 4 20" xfId="54619" xr:uid="{00000000-0005-0000-0000-000056D50000}"/>
    <cellStyle name="Normal 5 7 4 21" xfId="54620" xr:uid="{00000000-0005-0000-0000-000057D50000}"/>
    <cellStyle name="Normal 5 7 4 22" xfId="54621" xr:uid="{00000000-0005-0000-0000-000058D50000}"/>
    <cellStyle name="Normal 5 7 4 23" xfId="54622" xr:uid="{00000000-0005-0000-0000-000059D50000}"/>
    <cellStyle name="Normal 5 7 4 24" xfId="54623" xr:uid="{00000000-0005-0000-0000-00005AD50000}"/>
    <cellStyle name="Normal 5 7 4 3" xfId="54624" xr:uid="{00000000-0005-0000-0000-00005BD50000}"/>
    <cellStyle name="Normal 5 7 4 3 10" xfId="54625" xr:uid="{00000000-0005-0000-0000-00005CD50000}"/>
    <cellStyle name="Normal 5 7 4 3 11" xfId="54626" xr:uid="{00000000-0005-0000-0000-00005DD50000}"/>
    <cellStyle name="Normal 5 7 4 3 12" xfId="54627" xr:uid="{00000000-0005-0000-0000-00005ED50000}"/>
    <cellStyle name="Normal 5 7 4 3 2" xfId="54628" xr:uid="{00000000-0005-0000-0000-00005FD50000}"/>
    <cellStyle name="Normal 5 7 4 3 2 2" xfId="54629" xr:uid="{00000000-0005-0000-0000-000060D50000}"/>
    <cellStyle name="Normal 5 7 4 3 2 3" xfId="54630" xr:uid="{00000000-0005-0000-0000-000061D50000}"/>
    <cellStyle name="Normal 5 7 4 3 2 4" xfId="54631" xr:uid="{00000000-0005-0000-0000-000062D50000}"/>
    <cellStyle name="Normal 5 7 4 3 2 5" xfId="54632" xr:uid="{00000000-0005-0000-0000-000063D50000}"/>
    <cellStyle name="Normal 5 7 4 3 2 6" xfId="54633" xr:uid="{00000000-0005-0000-0000-000064D50000}"/>
    <cellStyle name="Normal 5 7 4 3 2 7" xfId="54634" xr:uid="{00000000-0005-0000-0000-000065D50000}"/>
    <cellStyle name="Normal 5 7 4 3 2 8" xfId="54635" xr:uid="{00000000-0005-0000-0000-000066D50000}"/>
    <cellStyle name="Normal 5 7 4 3 3" xfId="54636" xr:uid="{00000000-0005-0000-0000-000067D50000}"/>
    <cellStyle name="Normal 5 7 4 3 3 2" xfId="54637" xr:uid="{00000000-0005-0000-0000-000068D50000}"/>
    <cellStyle name="Normal 5 7 4 3 3 3" xfId="54638" xr:uid="{00000000-0005-0000-0000-000069D50000}"/>
    <cellStyle name="Normal 5 7 4 3 3 4" xfId="54639" xr:uid="{00000000-0005-0000-0000-00006AD50000}"/>
    <cellStyle name="Normal 5 7 4 3 3 5" xfId="54640" xr:uid="{00000000-0005-0000-0000-00006BD50000}"/>
    <cellStyle name="Normal 5 7 4 3 3 6" xfId="54641" xr:uid="{00000000-0005-0000-0000-00006CD50000}"/>
    <cellStyle name="Normal 5 7 4 3 3 7" xfId="54642" xr:uid="{00000000-0005-0000-0000-00006DD50000}"/>
    <cellStyle name="Normal 5 7 4 3 3 8" xfId="54643" xr:uid="{00000000-0005-0000-0000-00006ED50000}"/>
    <cellStyle name="Normal 5 7 4 3 4" xfId="54644" xr:uid="{00000000-0005-0000-0000-00006FD50000}"/>
    <cellStyle name="Normal 5 7 4 3 4 2" xfId="54645" xr:uid="{00000000-0005-0000-0000-000070D50000}"/>
    <cellStyle name="Normal 5 7 4 3 4 3" xfId="54646" xr:uid="{00000000-0005-0000-0000-000071D50000}"/>
    <cellStyle name="Normal 5 7 4 3 4 4" xfId="54647" xr:uid="{00000000-0005-0000-0000-000072D50000}"/>
    <cellStyle name="Normal 5 7 4 3 4 5" xfId="54648" xr:uid="{00000000-0005-0000-0000-000073D50000}"/>
    <cellStyle name="Normal 5 7 4 3 4 6" xfId="54649" xr:uid="{00000000-0005-0000-0000-000074D50000}"/>
    <cellStyle name="Normal 5 7 4 3 4 7" xfId="54650" xr:uid="{00000000-0005-0000-0000-000075D50000}"/>
    <cellStyle name="Normal 5 7 4 3 4 8" xfId="54651" xr:uid="{00000000-0005-0000-0000-000076D50000}"/>
    <cellStyle name="Normal 5 7 4 3 5" xfId="54652" xr:uid="{00000000-0005-0000-0000-000077D50000}"/>
    <cellStyle name="Normal 5 7 4 3 5 2" xfId="54653" xr:uid="{00000000-0005-0000-0000-000078D50000}"/>
    <cellStyle name="Normal 5 7 4 3 5 3" xfId="54654" xr:uid="{00000000-0005-0000-0000-000079D50000}"/>
    <cellStyle name="Normal 5 7 4 3 5 4" xfId="54655" xr:uid="{00000000-0005-0000-0000-00007AD50000}"/>
    <cellStyle name="Normal 5 7 4 3 5 5" xfId="54656" xr:uid="{00000000-0005-0000-0000-00007BD50000}"/>
    <cellStyle name="Normal 5 7 4 3 5 6" xfId="54657" xr:uid="{00000000-0005-0000-0000-00007CD50000}"/>
    <cellStyle name="Normal 5 7 4 3 5 7" xfId="54658" xr:uid="{00000000-0005-0000-0000-00007DD50000}"/>
    <cellStyle name="Normal 5 7 4 3 5 8" xfId="54659" xr:uid="{00000000-0005-0000-0000-00007ED50000}"/>
    <cellStyle name="Normal 5 7 4 3 6" xfId="54660" xr:uid="{00000000-0005-0000-0000-00007FD50000}"/>
    <cellStyle name="Normal 5 7 4 3 7" xfId="54661" xr:uid="{00000000-0005-0000-0000-000080D50000}"/>
    <cellStyle name="Normal 5 7 4 3 8" xfId="54662" xr:uid="{00000000-0005-0000-0000-000081D50000}"/>
    <cellStyle name="Normal 5 7 4 3 9" xfId="54663" xr:uid="{00000000-0005-0000-0000-000082D50000}"/>
    <cellStyle name="Normal 5 7 4 4" xfId="54664" xr:uid="{00000000-0005-0000-0000-000083D50000}"/>
    <cellStyle name="Normal 5 7 4 4 10" xfId="54665" xr:uid="{00000000-0005-0000-0000-000084D50000}"/>
    <cellStyle name="Normal 5 7 4 4 11" xfId="54666" xr:uid="{00000000-0005-0000-0000-000085D50000}"/>
    <cellStyle name="Normal 5 7 4 4 12" xfId="54667" xr:uid="{00000000-0005-0000-0000-000086D50000}"/>
    <cellStyle name="Normal 5 7 4 4 2" xfId="54668" xr:uid="{00000000-0005-0000-0000-000087D50000}"/>
    <cellStyle name="Normal 5 7 4 4 2 2" xfId="54669" xr:uid="{00000000-0005-0000-0000-000088D50000}"/>
    <cellStyle name="Normal 5 7 4 4 2 3" xfId="54670" xr:uid="{00000000-0005-0000-0000-000089D50000}"/>
    <cellStyle name="Normal 5 7 4 4 2 4" xfId="54671" xr:uid="{00000000-0005-0000-0000-00008AD50000}"/>
    <cellStyle name="Normal 5 7 4 4 2 5" xfId="54672" xr:uid="{00000000-0005-0000-0000-00008BD50000}"/>
    <cellStyle name="Normal 5 7 4 4 2 6" xfId="54673" xr:uid="{00000000-0005-0000-0000-00008CD50000}"/>
    <cellStyle name="Normal 5 7 4 4 2 7" xfId="54674" xr:uid="{00000000-0005-0000-0000-00008DD50000}"/>
    <cellStyle name="Normal 5 7 4 4 2 8" xfId="54675" xr:uid="{00000000-0005-0000-0000-00008ED50000}"/>
    <cellStyle name="Normal 5 7 4 4 3" xfId="54676" xr:uid="{00000000-0005-0000-0000-00008FD50000}"/>
    <cellStyle name="Normal 5 7 4 4 3 2" xfId="54677" xr:uid="{00000000-0005-0000-0000-000090D50000}"/>
    <cellStyle name="Normal 5 7 4 4 3 3" xfId="54678" xr:uid="{00000000-0005-0000-0000-000091D50000}"/>
    <cellStyle name="Normal 5 7 4 4 3 4" xfId="54679" xr:uid="{00000000-0005-0000-0000-000092D50000}"/>
    <cellStyle name="Normal 5 7 4 4 3 5" xfId="54680" xr:uid="{00000000-0005-0000-0000-000093D50000}"/>
    <cellStyle name="Normal 5 7 4 4 3 6" xfId="54681" xr:uid="{00000000-0005-0000-0000-000094D50000}"/>
    <cellStyle name="Normal 5 7 4 4 3 7" xfId="54682" xr:uid="{00000000-0005-0000-0000-000095D50000}"/>
    <cellStyle name="Normal 5 7 4 4 3 8" xfId="54683" xr:uid="{00000000-0005-0000-0000-000096D50000}"/>
    <cellStyle name="Normal 5 7 4 4 4" xfId="54684" xr:uid="{00000000-0005-0000-0000-000097D50000}"/>
    <cellStyle name="Normal 5 7 4 4 4 2" xfId="54685" xr:uid="{00000000-0005-0000-0000-000098D50000}"/>
    <cellStyle name="Normal 5 7 4 4 4 3" xfId="54686" xr:uid="{00000000-0005-0000-0000-000099D50000}"/>
    <cellStyle name="Normal 5 7 4 4 4 4" xfId="54687" xr:uid="{00000000-0005-0000-0000-00009AD50000}"/>
    <cellStyle name="Normal 5 7 4 4 4 5" xfId="54688" xr:uid="{00000000-0005-0000-0000-00009BD50000}"/>
    <cellStyle name="Normal 5 7 4 4 4 6" xfId="54689" xr:uid="{00000000-0005-0000-0000-00009CD50000}"/>
    <cellStyle name="Normal 5 7 4 4 4 7" xfId="54690" xr:uid="{00000000-0005-0000-0000-00009DD50000}"/>
    <cellStyle name="Normal 5 7 4 4 4 8" xfId="54691" xr:uid="{00000000-0005-0000-0000-00009ED50000}"/>
    <cellStyle name="Normal 5 7 4 4 5" xfId="54692" xr:uid="{00000000-0005-0000-0000-00009FD50000}"/>
    <cellStyle name="Normal 5 7 4 4 5 2" xfId="54693" xr:uid="{00000000-0005-0000-0000-0000A0D50000}"/>
    <cellStyle name="Normal 5 7 4 4 5 3" xfId="54694" xr:uid="{00000000-0005-0000-0000-0000A1D50000}"/>
    <cellStyle name="Normal 5 7 4 4 5 4" xfId="54695" xr:uid="{00000000-0005-0000-0000-0000A2D50000}"/>
    <cellStyle name="Normal 5 7 4 4 5 5" xfId="54696" xr:uid="{00000000-0005-0000-0000-0000A3D50000}"/>
    <cellStyle name="Normal 5 7 4 4 5 6" xfId="54697" xr:uid="{00000000-0005-0000-0000-0000A4D50000}"/>
    <cellStyle name="Normal 5 7 4 4 5 7" xfId="54698" xr:uid="{00000000-0005-0000-0000-0000A5D50000}"/>
    <cellStyle name="Normal 5 7 4 4 5 8" xfId="54699" xr:uid="{00000000-0005-0000-0000-0000A6D50000}"/>
    <cellStyle name="Normal 5 7 4 4 6" xfId="54700" xr:uid="{00000000-0005-0000-0000-0000A7D50000}"/>
    <cellStyle name="Normal 5 7 4 4 7" xfId="54701" xr:uid="{00000000-0005-0000-0000-0000A8D50000}"/>
    <cellStyle name="Normal 5 7 4 4 8" xfId="54702" xr:uid="{00000000-0005-0000-0000-0000A9D50000}"/>
    <cellStyle name="Normal 5 7 4 4 9" xfId="54703" xr:uid="{00000000-0005-0000-0000-0000AAD50000}"/>
    <cellStyle name="Normal 5 7 4 5" xfId="54704" xr:uid="{00000000-0005-0000-0000-0000ABD50000}"/>
    <cellStyle name="Normal 5 7 4 5 10" xfId="54705" xr:uid="{00000000-0005-0000-0000-0000ACD50000}"/>
    <cellStyle name="Normal 5 7 4 5 11" xfId="54706" xr:uid="{00000000-0005-0000-0000-0000ADD50000}"/>
    <cellStyle name="Normal 5 7 4 5 12" xfId="54707" xr:uid="{00000000-0005-0000-0000-0000AED50000}"/>
    <cellStyle name="Normal 5 7 4 5 2" xfId="54708" xr:uid="{00000000-0005-0000-0000-0000AFD50000}"/>
    <cellStyle name="Normal 5 7 4 5 2 2" xfId="54709" xr:uid="{00000000-0005-0000-0000-0000B0D50000}"/>
    <cellStyle name="Normal 5 7 4 5 2 3" xfId="54710" xr:uid="{00000000-0005-0000-0000-0000B1D50000}"/>
    <cellStyle name="Normal 5 7 4 5 2 4" xfId="54711" xr:uid="{00000000-0005-0000-0000-0000B2D50000}"/>
    <cellStyle name="Normal 5 7 4 5 2 5" xfId="54712" xr:uid="{00000000-0005-0000-0000-0000B3D50000}"/>
    <cellStyle name="Normal 5 7 4 5 2 6" xfId="54713" xr:uid="{00000000-0005-0000-0000-0000B4D50000}"/>
    <cellStyle name="Normal 5 7 4 5 2 7" xfId="54714" xr:uid="{00000000-0005-0000-0000-0000B5D50000}"/>
    <cellStyle name="Normal 5 7 4 5 2 8" xfId="54715" xr:uid="{00000000-0005-0000-0000-0000B6D50000}"/>
    <cellStyle name="Normal 5 7 4 5 3" xfId="54716" xr:uid="{00000000-0005-0000-0000-0000B7D50000}"/>
    <cellStyle name="Normal 5 7 4 5 3 2" xfId="54717" xr:uid="{00000000-0005-0000-0000-0000B8D50000}"/>
    <cellStyle name="Normal 5 7 4 5 3 3" xfId="54718" xr:uid="{00000000-0005-0000-0000-0000B9D50000}"/>
    <cellStyle name="Normal 5 7 4 5 3 4" xfId="54719" xr:uid="{00000000-0005-0000-0000-0000BAD50000}"/>
    <cellStyle name="Normal 5 7 4 5 3 5" xfId="54720" xr:uid="{00000000-0005-0000-0000-0000BBD50000}"/>
    <cellStyle name="Normal 5 7 4 5 3 6" xfId="54721" xr:uid="{00000000-0005-0000-0000-0000BCD50000}"/>
    <cellStyle name="Normal 5 7 4 5 3 7" xfId="54722" xr:uid="{00000000-0005-0000-0000-0000BDD50000}"/>
    <cellStyle name="Normal 5 7 4 5 3 8" xfId="54723" xr:uid="{00000000-0005-0000-0000-0000BED50000}"/>
    <cellStyle name="Normal 5 7 4 5 4" xfId="54724" xr:uid="{00000000-0005-0000-0000-0000BFD50000}"/>
    <cellStyle name="Normal 5 7 4 5 4 2" xfId="54725" xr:uid="{00000000-0005-0000-0000-0000C0D50000}"/>
    <cellStyle name="Normal 5 7 4 5 4 3" xfId="54726" xr:uid="{00000000-0005-0000-0000-0000C1D50000}"/>
    <cellStyle name="Normal 5 7 4 5 4 4" xfId="54727" xr:uid="{00000000-0005-0000-0000-0000C2D50000}"/>
    <cellStyle name="Normal 5 7 4 5 4 5" xfId="54728" xr:uid="{00000000-0005-0000-0000-0000C3D50000}"/>
    <cellStyle name="Normal 5 7 4 5 4 6" xfId="54729" xr:uid="{00000000-0005-0000-0000-0000C4D50000}"/>
    <cellStyle name="Normal 5 7 4 5 4 7" xfId="54730" xr:uid="{00000000-0005-0000-0000-0000C5D50000}"/>
    <cellStyle name="Normal 5 7 4 5 4 8" xfId="54731" xr:uid="{00000000-0005-0000-0000-0000C6D50000}"/>
    <cellStyle name="Normal 5 7 4 5 5" xfId="54732" xr:uid="{00000000-0005-0000-0000-0000C7D50000}"/>
    <cellStyle name="Normal 5 7 4 5 5 2" xfId="54733" xr:uid="{00000000-0005-0000-0000-0000C8D50000}"/>
    <cellStyle name="Normal 5 7 4 5 5 3" xfId="54734" xr:uid="{00000000-0005-0000-0000-0000C9D50000}"/>
    <cellStyle name="Normal 5 7 4 5 5 4" xfId="54735" xr:uid="{00000000-0005-0000-0000-0000CAD50000}"/>
    <cellStyle name="Normal 5 7 4 5 5 5" xfId="54736" xr:uid="{00000000-0005-0000-0000-0000CBD50000}"/>
    <cellStyle name="Normal 5 7 4 5 5 6" xfId="54737" xr:uid="{00000000-0005-0000-0000-0000CCD50000}"/>
    <cellStyle name="Normal 5 7 4 5 5 7" xfId="54738" xr:uid="{00000000-0005-0000-0000-0000CDD50000}"/>
    <cellStyle name="Normal 5 7 4 5 5 8" xfId="54739" xr:uid="{00000000-0005-0000-0000-0000CED50000}"/>
    <cellStyle name="Normal 5 7 4 5 6" xfId="54740" xr:uid="{00000000-0005-0000-0000-0000CFD50000}"/>
    <cellStyle name="Normal 5 7 4 5 7" xfId="54741" xr:uid="{00000000-0005-0000-0000-0000D0D50000}"/>
    <cellStyle name="Normal 5 7 4 5 8" xfId="54742" xr:uid="{00000000-0005-0000-0000-0000D1D50000}"/>
    <cellStyle name="Normal 5 7 4 5 9" xfId="54743" xr:uid="{00000000-0005-0000-0000-0000D2D50000}"/>
    <cellStyle name="Normal 5 7 4 6" xfId="54744" xr:uid="{00000000-0005-0000-0000-0000D3D50000}"/>
    <cellStyle name="Normal 5 7 4 6 10" xfId="54745" xr:uid="{00000000-0005-0000-0000-0000D4D50000}"/>
    <cellStyle name="Normal 5 7 4 6 11" xfId="54746" xr:uid="{00000000-0005-0000-0000-0000D5D50000}"/>
    <cellStyle name="Normal 5 7 4 6 12" xfId="54747" xr:uid="{00000000-0005-0000-0000-0000D6D50000}"/>
    <cellStyle name="Normal 5 7 4 6 2" xfId="54748" xr:uid="{00000000-0005-0000-0000-0000D7D50000}"/>
    <cellStyle name="Normal 5 7 4 6 2 2" xfId="54749" xr:uid="{00000000-0005-0000-0000-0000D8D50000}"/>
    <cellStyle name="Normal 5 7 4 6 2 3" xfId="54750" xr:uid="{00000000-0005-0000-0000-0000D9D50000}"/>
    <cellStyle name="Normal 5 7 4 6 2 4" xfId="54751" xr:uid="{00000000-0005-0000-0000-0000DAD50000}"/>
    <cellStyle name="Normal 5 7 4 6 2 5" xfId="54752" xr:uid="{00000000-0005-0000-0000-0000DBD50000}"/>
    <cellStyle name="Normal 5 7 4 6 2 6" xfId="54753" xr:uid="{00000000-0005-0000-0000-0000DCD50000}"/>
    <cellStyle name="Normal 5 7 4 6 2 7" xfId="54754" xr:uid="{00000000-0005-0000-0000-0000DDD50000}"/>
    <cellStyle name="Normal 5 7 4 6 2 8" xfId="54755" xr:uid="{00000000-0005-0000-0000-0000DED50000}"/>
    <cellStyle name="Normal 5 7 4 6 3" xfId="54756" xr:uid="{00000000-0005-0000-0000-0000DFD50000}"/>
    <cellStyle name="Normal 5 7 4 6 3 2" xfId="54757" xr:uid="{00000000-0005-0000-0000-0000E0D50000}"/>
    <cellStyle name="Normal 5 7 4 6 3 3" xfId="54758" xr:uid="{00000000-0005-0000-0000-0000E1D50000}"/>
    <cellStyle name="Normal 5 7 4 6 3 4" xfId="54759" xr:uid="{00000000-0005-0000-0000-0000E2D50000}"/>
    <cellStyle name="Normal 5 7 4 6 3 5" xfId="54760" xr:uid="{00000000-0005-0000-0000-0000E3D50000}"/>
    <cellStyle name="Normal 5 7 4 6 3 6" xfId="54761" xr:uid="{00000000-0005-0000-0000-0000E4D50000}"/>
    <cellStyle name="Normal 5 7 4 6 3 7" xfId="54762" xr:uid="{00000000-0005-0000-0000-0000E5D50000}"/>
    <cellStyle name="Normal 5 7 4 6 3 8" xfId="54763" xr:uid="{00000000-0005-0000-0000-0000E6D50000}"/>
    <cellStyle name="Normal 5 7 4 6 4" xfId="54764" xr:uid="{00000000-0005-0000-0000-0000E7D50000}"/>
    <cellStyle name="Normal 5 7 4 6 4 2" xfId="54765" xr:uid="{00000000-0005-0000-0000-0000E8D50000}"/>
    <cellStyle name="Normal 5 7 4 6 4 3" xfId="54766" xr:uid="{00000000-0005-0000-0000-0000E9D50000}"/>
    <cellStyle name="Normal 5 7 4 6 4 4" xfId="54767" xr:uid="{00000000-0005-0000-0000-0000EAD50000}"/>
    <cellStyle name="Normal 5 7 4 6 4 5" xfId="54768" xr:uid="{00000000-0005-0000-0000-0000EBD50000}"/>
    <cellStyle name="Normal 5 7 4 6 4 6" xfId="54769" xr:uid="{00000000-0005-0000-0000-0000ECD50000}"/>
    <cellStyle name="Normal 5 7 4 6 4 7" xfId="54770" xr:uid="{00000000-0005-0000-0000-0000EDD50000}"/>
    <cellStyle name="Normal 5 7 4 6 4 8" xfId="54771" xr:uid="{00000000-0005-0000-0000-0000EED50000}"/>
    <cellStyle name="Normal 5 7 4 6 5" xfId="54772" xr:uid="{00000000-0005-0000-0000-0000EFD50000}"/>
    <cellStyle name="Normal 5 7 4 6 5 2" xfId="54773" xr:uid="{00000000-0005-0000-0000-0000F0D50000}"/>
    <cellStyle name="Normal 5 7 4 6 5 3" xfId="54774" xr:uid="{00000000-0005-0000-0000-0000F1D50000}"/>
    <cellStyle name="Normal 5 7 4 6 5 4" xfId="54775" xr:uid="{00000000-0005-0000-0000-0000F2D50000}"/>
    <cellStyle name="Normal 5 7 4 6 5 5" xfId="54776" xr:uid="{00000000-0005-0000-0000-0000F3D50000}"/>
    <cellStyle name="Normal 5 7 4 6 5 6" xfId="54777" xr:uid="{00000000-0005-0000-0000-0000F4D50000}"/>
    <cellStyle name="Normal 5 7 4 6 5 7" xfId="54778" xr:uid="{00000000-0005-0000-0000-0000F5D50000}"/>
    <cellStyle name="Normal 5 7 4 6 5 8" xfId="54779" xr:uid="{00000000-0005-0000-0000-0000F6D50000}"/>
    <cellStyle name="Normal 5 7 4 6 6" xfId="54780" xr:uid="{00000000-0005-0000-0000-0000F7D50000}"/>
    <cellStyle name="Normal 5 7 4 6 7" xfId="54781" xr:uid="{00000000-0005-0000-0000-0000F8D50000}"/>
    <cellStyle name="Normal 5 7 4 6 8" xfId="54782" xr:uid="{00000000-0005-0000-0000-0000F9D50000}"/>
    <cellStyle name="Normal 5 7 4 6 9" xfId="54783" xr:uid="{00000000-0005-0000-0000-0000FAD50000}"/>
    <cellStyle name="Normal 5 7 4 7" xfId="54784" xr:uid="{00000000-0005-0000-0000-0000FBD50000}"/>
    <cellStyle name="Normal 5 7 4 7 10" xfId="54785" xr:uid="{00000000-0005-0000-0000-0000FCD50000}"/>
    <cellStyle name="Normal 5 7 4 7 11" xfId="54786" xr:uid="{00000000-0005-0000-0000-0000FDD50000}"/>
    <cellStyle name="Normal 5 7 4 7 12" xfId="54787" xr:uid="{00000000-0005-0000-0000-0000FED50000}"/>
    <cellStyle name="Normal 5 7 4 7 2" xfId="54788" xr:uid="{00000000-0005-0000-0000-0000FFD50000}"/>
    <cellStyle name="Normal 5 7 4 7 2 2" xfId="54789" xr:uid="{00000000-0005-0000-0000-000000D60000}"/>
    <cellStyle name="Normal 5 7 4 7 2 3" xfId="54790" xr:uid="{00000000-0005-0000-0000-000001D60000}"/>
    <cellStyle name="Normal 5 7 4 7 2 4" xfId="54791" xr:uid="{00000000-0005-0000-0000-000002D60000}"/>
    <cellStyle name="Normal 5 7 4 7 2 5" xfId="54792" xr:uid="{00000000-0005-0000-0000-000003D60000}"/>
    <cellStyle name="Normal 5 7 4 7 2 6" xfId="54793" xr:uid="{00000000-0005-0000-0000-000004D60000}"/>
    <cellStyle name="Normal 5 7 4 7 2 7" xfId="54794" xr:uid="{00000000-0005-0000-0000-000005D60000}"/>
    <cellStyle name="Normal 5 7 4 7 2 8" xfId="54795" xr:uid="{00000000-0005-0000-0000-000006D60000}"/>
    <cellStyle name="Normal 5 7 4 7 3" xfId="54796" xr:uid="{00000000-0005-0000-0000-000007D60000}"/>
    <cellStyle name="Normal 5 7 4 7 3 2" xfId="54797" xr:uid="{00000000-0005-0000-0000-000008D60000}"/>
    <cellStyle name="Normal 5 7 4 7 3 3" xfId="54798" xr:uid="{00000000-0005-0000-0000-000009D60000}"/>
    <cellStyle name="Normal 5 7 4 7 3 4" xfId="54799" xr:uid="{00000000-0005-0000-0000-00000AD60000}"/>
    <cellStyle name="Normal 5 7 4 7 3 5" xfId="54800" xr:uid="{00000000-0005-0000-0000-00000BD60000}"/>
    <cellStyle name="Normal 5 7 4 7 3 6" xfId="54801" xr:uid="{00000000-0005-0000-0000-00000CD60000}"/>
    <cellStyle name="Normal 5 7 4 7 3 7" xfId="54802" xr:uid="{00000000-0005-0000-0000-00000DD60000}"/>
    <cellStyle name="Normal 5 7 4 7 3 8" xfId="54803" xr:uid="{00000000-0005-0000-0000-00000ED60000}"/>
    <cellStyle name="Normal 5 7 4 7 4" xfId="54804" xr:uid="{00000000-0005-0000-0000-00000FD60000}"/>
    <cellStyle name="Normal 5 7 4 7 4 2" xfId="54805" xr:uid="{00000000-0005-0000-0000-000010D60000}"/>
    <cellStyle name="Normal 5 7 4 7 4 3" xfId="54806" xr:uid="{00000000-0005-0000-0000-000011D60000}"/>
    <cellStyle name="Normal 5 7 4 7 4 4" xfId="54807" xr:uid="{00000000-0005-0000-0000-000012D60000}"/>
    <cellStyle name="Normal 5 7 4 7 4 5" xfId="54808" xr:uid="{00000000-0005-0000-0000-000013D60000}"/>
    <cellStyle name="Normal 5 7 4 7 4 6" xfId="54809" xr:uid="{00000000-0005-0000-0000-000014D60000}"/>
    <cellStyle name="Normal 5 7 4 7 4 7" xfId="54810" xr:uid="{00000000-0005-0000-0000-000015D60000}"/>
    <cellStyle name="Normal 5 7 4 7 4 8" xfId="54811" xr:uid="{00000000-0005-0000-0000-000016D60000}"/>
    <cellStyle name="Normal 5 7 4 7 5" xfId="54812" xr:uid="{00000000-0005-0000-0000-000017D60000}"/>
    <cellStyle name="Normal 5 7 4 7 5 2" xfId="54813" xr:uid="{00000000-0005-0000-0000-000018D60000}"/>
    <cellStyle name="Normal 5 7 4 7 5 3" xfId="54814" xr:uid="{00000000-0005-0000-0000-000019D60000}"/>
    <cellStyle name="Normal 5 7 4 7 5 4" xfId="54815" xr:uid="{00000000-0005-0000-0000-00001AD60000}"/>
    <cellStyle name="Normal 5 7 4 7 5 5" xfId="54816" xr:uid="{00000000-0005-0000-0000-00001BD60000}"/>
    <cellStyle name="Normal 5 7 4 7 5 6" xfId="54817" xr:uid="{00000000-0005-0000-0000-00001CD60000}"/>
    <cellStyle name="Normal 5 7 4 7 5 7" xfId="54818" xr:uid="{00000000-0005-0000-0000-00001DD60000}"/>
    <cellStyle name="Normal 5 7 4 7 5 8" xfId="54819" xr:uid="{00000000-0005-0000-0000-00001ED60000}"/>
    <cellStyle name="Normal 5 7 4 7 6" xfId="54820" xr:uid="{00000000-0005-0000-0000-00001FD60000}"/>
    <cellStyle name="Normal 5 7 4 7 7" xfId="54821" xr:uid="{00000000-0005-0000-0000-000020D60000}"/>
    <cellStyle name="Normal 5 7 4 7 8" xfId="54822" xr:uid="{00000000-0005-0000-0000-000021D60000}"/>
    <cellStyle name="Normal 5 7 4 7 9" xfId="54823" xr:uid="{00000000-0005-0000-0000-000022D60000}"/>
    <cellStyle name="Normal 5 7 4 8" xfId="54824" xr:uid="{00000000-0005-0000-0000-000023D60000}"/>
    <cellStyle name="Normal 5 7 4 8 10" xfId="54825" xr:uid="{00000000-0005-0000-0000-000024D60000}"/>
    <cellStyle name="Normal 5 7 4 8 11" xfId="54826" xr:uid="{00000000-0005-0000-0000-000025D60000}"/>
    <cellStyle name="Normal 5 7 4 8 12" xfId="54827" xr:uid="{00000000-0005-0000-0000-000026D60000}"/>
    <cellStyle name="Normal 5 7 4 8 2" xfId="54828" xr:uid="{00000000-0005-0000-0000-000027D60000}"/>
    <cellStyle name="Normal 5 7 4 8 2 2" xfId="54829" xr:uid="{00000000-0005-0000-0000-000028D60000}"/>
    <cellStyle name="Normal 5 7 4 8 2 3" xfId="54830" xr:uid="{00000000-0005-0000-0000-000029D60000}"/>
    <cellStyle name="Normal 5 7 4 8 2 4" xfId="54831" xr:uid="{00000000-0005-0000-0000-00002AD60000}"/>
    <cellStyle name="Normal 5 7 4 8 2 5" xfId="54832" xr:uid="{00000000-0005-0000-0000-00002BD60000}"/>
    <cellStyle name="Normal 5 7 4 8 2 6" xfId="54833" xr:uid="{00000000-0005-0000-0000-00002CD60000}"/>
    <cellStyle name="Normal 5 7 4 8 2 7" xfId="54834" xr:uid="{00000000-0005-0000-0000-00002DD60000}"/>
    <cellStyle name="Normal 5 7 4 8 2 8" xfId="54835" xr:uid="{00000000-0005-0000-0000-00002ED60000}"/>
    <cellStyle name="Normal 5 7 4 8 3" xfId="54836" xr:uid="{00000000-0005-0000-0000-00002FD60000}"/>
    <cellStyle name="Normal 5 7 4 8 3 2" xfId="54837" xr:uid="{00000000-0005-0000-0000-000030D60000}"/>
    <cellStyle name="Normal 5 7 4 8 3 3" xfId="54838" xr:uid="{00000000-0005-0000-0000-000031D60000}"/>
    <cellStyle name="Normal 5 7 4 8 3 4" xfId="54839" xr:uid="{00000000-0005-0000-0000-000032D60000}"/>
    <cellStyle name="Normal 5 7 4 8 3 5" xfId="54840" xr:uid="{00000000-0005-0000-0000-000033D60000}"/>
    <cellStyle name="Normal 5 7 4 8 3 6" xfId="54841" xr:uid="{00000000-0005-0000-0000-000034D60000}"/>
    <cellStyle name="Normal 5 7 4 8 3 7" xfId="54842" xr:uid="{00000000-0005-0000-0000-000035D60000}"/>
    <cellStyle name="Normal 5 7 4 8 3 8" xfId="54843" xr:uid="{00000000-0005-0000-0000-000036D60000}"/>
    <cellStyle name="Normal 5 7 4 8 4" xfId="54844" xr:uid="{00000000-0005-0000-0000-000037D60000}"/>
    <cellStyle name="Normal 5 7 4 8 4 2" xfId="54845" xr:uid="{00000000-0005-0000-0000-000038D60000}"/>
    <cellStyle name="Normal 5 7 4 8 4 3" xfId="54846" xr:uid="{00000000-0005-0000-0000-000039D60000}"/>
    <cellStyle name="Normal 5 7 4 8 4 4" xfId="54847" xr:uid="{00000000-0005-0000-0000-00003AD60000}"/>
    <cellStyle name="Normal 5 7 4 8 4 5" xfId="54848" xr:uid="{00000000-0005-0000-0000-00003BD60000}"/>
    <cellStyle name="Normal 5 7 4 8 4 6" xfId="54849" xr:uid="{00000000-0005-0000-0000-00003CD60000}"/>
    <cellStyle name="Normal 5 7 4 8 4 7" xfId="54850" xr:uid="{00000000-0005-0000-0000-00003DD60000}"/>
    <cellStyle name="Normal 5 7 4 8 4 8" xfId="54851" xr:uid="{00000000-0005-0000-0000-00003ED60000}"/>
    <cellStyle name="Normal 5 7 4 8 5" xfId="54852" xr:uid="{00000000-0005-0000-0000-00003FD60000}"/>
    <cellStyle name="Normal 5 7 4 8 5 2" xfId="54853" xr:uid="{00000000-0005-0000-0000-000040D60000}"/>
    <cellStyle name="Normal 5 7 4 8 5 3" xfId="54854" xr:uid="{00000000-0005-0000-0000-000041D60000}"/>
    <cellStyle name="Normal 5 7 4 8 5 4" xfId="54855" xr:uid="{00000000-0005-0000-0000-000042D60000}"/>
    <cellStyle name="Normal 5 7 4 8 5 5" xfId="54856" xr:uid="{00000000-0005-0000-0000-000043D60000}"/>
    <cellStyle name="Normal 5 7 4 8 5 6" xfId="54857" xr:uid="{00000000-0005-0000-0000-000044D60000}"/>
    <cellStyle name="Normal 5 7 4 8 5 7" xfId="54858" xr:uid="{00000000-0005-0000-0000-000045D60000}"/>
    <cellStyle name="Normal 5 7 4 8 5 8" xfId="54859" xr:uid="{00000000-0005-0000-0000-000046D60000}"/>
    <cellStyle name="Normal 5 7 4 8 6" xfId="54860" xr:uid="{00000000-0005-0000-0000-000047D60000}"/>
    <cellStyle name="Normal 5 7 4 8 7" xfId="54861" xr:uid="{00000000-0005-0000-0000-000048D60000}"/>
    <cellStyle name="Normal 5 7 4 8 8" xfId="54862" xr:uid="{00000000-0005-0000-0000-000049D60000}"/>
    <cellStyle name="Normal 5 7 4 8 9" xfId="54863" xr:uid="{00000000-0005-0000-0000-00004AD60000}"/>
    <cellStyle name="Normal 5 7 4 9" xfId="54864" xr:uid="{00000000-0005-0000-0000-00004BD60000}"/>
    <cellStyle name="Normal 5 7 4 9 10" xfId="54865" xr:uid="{00000000-0005-0000-0000-00004CD60000}"/>
    <cellStyle name="Normal 5 7 4 9 11" xfId="54866" xr:uid="{00000000-0005-0000-0000-00004DD60000}"/>
    <cellStyle name="Normal 5 7 4 9 12" xfId="54867" xr:uid="{00000000-0005-0000-0000-00004ED60000}"/>
    <cellStyle name="Normal 5 7 4 9 2" xfId="54868" xr:uid="{00000000-0005-0000-0000-00004FD60000}"/>
    <cellStyle name="Normal 5 7 4 9 2 2" xfId="54869" xr:uid="{00000000-0005-0000-0000-000050D60000}"/>
    <cellStyle name="Normal 5 7 4 9 2 3" xfId="54870" xr:uid="{00000000-0005-0000-0000-000051D60000}"/>
    <cellStyle name="Normal 5 7 4 9 2 4" xfId="54871" xr:uid="{00000000-0005-0000-0000-000052D60000}"/>
    <cellStyle name="Normal 5 7 4 9 2 5" xfId="54872" xr:uid="{00000000-0005-0000-0000-000053D60000}"/>
    <cellStyle name="Normal 5 7 4 9 2 6" xfId="54873" xr:uid="{00000000-0005-0000-0000-000054D60000}"/>
    <cellStyle name="Normal 5 7 4 9 2 7" xfId="54874" xr:uid="{00000000-0005-0000-0000-000055D60000}"/>
    <cellStyle name="Normal 5 7 4 9 2 8" xfId="54875" xr:uid="{00000000-0005-0000-0000-000056D60000}"/>
    <cellStyle name="Normal 5 7 4 9 3" xfId="54876" xr:uid="{00000000-0005-0000-0000-000057D60000}"/>
    <cellStyle name="Normal 5 7 4 9 3 2" xfId="54877" xr:uid="{00000000-0005-0000-0000-000058D60000}"/>
    <cellStyle name="Normal 5 7 4 9 3 3" xfId="54878" xr:uid="{00000000-0005-0000-0000-000059D60000}"/>
    <cellStyle name="Normal 5 7 4 9 3 4" xfId="54879" xr:uid="{00000000-0005-0000-0000-00005AD60000}"/>
    <cellStyle name="Normal 5 7 4 9 3 5" xfId="54880" xr:uid="{00000000-0005-0000-0000-00005BD60000}"/>
    <cellStyle name="Normal 5 7 4 9 3 6" xfId="54881" xr:uid="{00000000-0005-0000-0000-00005CD60000}"/>
    <cellStyle name="Normal 5 7 4 9 3 7" xfId="54882" xr:uid="{00000000-0005-0000-0000-00005DD60000}"/>
    <cellStyle name="Normal 5 7 4 9 3 8" xfId="54883" xr:uid="{00000000-0005-0000-0000-00005ED60000}"/>
    <cellStyle name="Normal 5 7 4 9 4" xfId="54884" xr:uid="{00000000-0005-0000-0000-00005FD60000}"/>
    <cellStyle name="Normal 5 7 4 9 4 2" xfId="54885" xr:uid="{00000000-0005-0000-0000-000060D60000}"/>
    <cellStyle name="Normal 5 7 4 9 4 3" xfId="54886" xr:uid="{00000000-0005-0000-0000-000061D60000}"/>
    <cellStyle name="Normal 5 7 4 9 4 4" xfId="54887" xr:uid="{00000000-0005-0000-0000-000062D60000}"/>
    <cellStyle name="Normal 5 7 4 9 4 5" xfId="54888" xr:uid="{00000000-0005-0000-0000-000063D60000}"/>
    <cellStyle name="Normal 5 7 4 9 4 6" xfId="54889" xr:uid="{00000000-0005-0000-0000-000064D60000}"/>
    <cellStyle name="Normal 5 7 4 9 4 7" xfId="54890" xr:uid="{00000000-0005-0000-0000-000065D60000}"/>
    <cellStyle name="Normal 5 7 4 9 4 8" xfId="54891" xr:uid="{00000000-0005-0000-0000-000066D60000}"/>
    <cellStyle name="Normal 5 7 4 9 5" xfId="54892" xr:uid="{00000000-0005-0000-0000-000067D60000}"/>
    <cellStyle name="Normal 5 7 4 9 5 2" xfId="54893" xr:uid="{00000000-0005-0000-0000-000068D60000}"/>
    <cellStyle name="Normal 5 7 4 9 5 3" xfId="54894" xr:uid="{00000000-0005-0000-0000-000069D60000}"/>
    <cellStyle name="Normal 5 7 4 9 5 4" xfId="54895" xr:uid="{00000000-0005-0000-0000-00006AD60000}"/>
    <cellStyle name="Normal 5 7 4 9 5 5" xfId="54896" xr:uid="{00000000-0005-0000-0000-00006BD60000}"/>
    <cellStyle name="Normal 5 7 4 9 5 6" xfId="54897" xr:uid="{00000000-0005-0000-0000-00006CD60000}"/>
    <cellStyle name="Normal 5 7 4 9 5 7" xfId="54898" xr:uid="{00000000-0005-0000-0000-00006DD60000}"/>
    <cellStyle name="Normal 5 7 4 9 5 8" xfId="54899" xr:uid="{00000000-0005-0000-0000-00006ED60000}"/>
    <cellStyle name="Normal 5 7 4 9 6" xfId="54900" xr:uid="{00000000-0005-0000-0000-00006FD60000}"/>
    <cellStyle name="Normal 5 7 4 9 7" xfId="54901" xr:uid="{00000000-0005-0000-0000-000070D60000}"/>
    <cellStyle name="Normal 5 7 4 9 8" xfId="54902" xr:uid="{00000000-0005-0000-0000-000071D60000}"/>
    <cellStyle name="Normal 5 7 4 9 9" xfId="54903" xr:uid="{00000000-0005-0000-0000-000072D60000}"/>
    <cellStyle name="Normal 5 7 5" xfId="54904" xr:uid="{00000000-0005-0000-0000-000073D60000}"/>
    <cellStyle name="Normal 5 7 5 10" xfId="54905" xr:uid="{00000000-0005-0000-0000-000074D60000}"/>
    <cellStyle name="Normal 5 7 5 11" xfId="54906" xr:uid="{00000000-0005-0000-0000-000075D60000}"/>
    <cellStyle name="Normal 5 7 5 12" xfId="54907" xr:uid="{00000000-0005-0000-0000-000076D60000}"/>
    <cellStyle name="Normal 5 7 5 2" xfId="54908" xr:uid="{00000000-0005-0000-0000-000077D60000}"/>
    <cellStyle name="Normal 5 7 5 2 2" xfId="54909" xr:uid="{00000000-0005-0000-0000-000078D60000}"/>
    <cellStyle name="Normal 5 7 5 2 3" xfId="54910" xr:uid="{00000000-0005-0000-0000-000079D60000}"/>
    <cellStyle name="Normal 5 7 5 2 4" xfId="54911" xr:uid="{00000000-0005-0000-0000-00007AD60000}"/>
    <cellStyle name="Normal 5 7 5 2 5" xfId="54912" xr:uid="{00000000-0005-0000-0000-00007BD60000}"/>
    <cellStyle name="Normal 5 7 5 2 6" xfId="54913" xr:uid="{00000000-0005-0000-0000-00007CD60000}"/>
    <cellStyle name="Normal 5 7 5 2 7" xfId="54914" xr:uid="{00000000-0005-0000-0000-00007DD60000}"/>
    <cellStyle name="Normal 5 7 5 2 8" xfId="54915" xr:uid="{00000000-0005-0000-0000-00007ED60000}"/>
    <cellStyle name="Normal 5 7 5 3" xfId="54916" xr:uid="{00000000-0005-0000-0000-00007FD60000}"/>
    <cellStyle name="Normal 5 7 5 3 2" xfId="54917" xr:uid="{00000000-0005-0000-0000-000080D60000}"/>
    <cellStyle name="Normal 5 7 5 3 3" xfId="54918" xr:uid="{00000000-0005-0000-0000-000081D60000}"/>
    <cellStyle name="Normal 5 7 5 3 4" xfId="54919" xr:uid="{00000000-0005-0000-0000-000082D60000}"/>
    <cellStyle name="Normal 5 7 5 3 5" xfId="54920" xr:uid="{00000000-0005-0000-0000-000083D60000}"/>
    <cellStyle name="Normal 5 7 5 3 6" xfId="54921" xr:uid="{00000000-0005-0000-0000-000084D60000}"/>
    <cellStyle name="Normal 5 7 5 3 7" xfId="54922" xr:uid="{00000000-0005-0000-0000-000085D60000}"/>
    <cellStyle name="Normal 5 7 5 3 8" xfId="54923" xr:uid="{00000000-0005-0000-0000-000086D60000}"/>
    <cellStyle name="Normal 5 7 5 4" xfId="54924" xr:uid="{00000000-0005-0000-0000-000087D60000}"/>
    <cellStyle name="Normal 5 7 5 4 2" xfId="54925" xr:uid="{00000000-0005-0000-0000-000088D60000}"/>
    <cellStyle name="Normal 5 7 5 4 3" xfId="54926" xr:uid="{00000000-0005-0000-0000-000089D60000}"/>
    <cellStyle name="Normal 5 7 5 4 4" xfId="54927" xr:uid="{00000000-0005-0000-0000-00008AD60000}"/>
    <cellStyle name="Normal 5 7 5 4 5" xfId="54928" xr:uid="{00000000-0005-0000-0000-00008BD60000}"/>
    <cellStyle name="Normal 5 7 5 4 6" xfId="54929" xr:uid="{00000000-0005-0000-0000-00008CD60000}"/>
    <cellStyle name="Normal 5 7 5 4 7" xfId="54930" xr:uid="{00000000-0005-0000-0000-00008DD60000}"/>
    <cellStyle name="Normal 5 7 5 4 8" xfId="54931" xr:uid="{00000000-0005-0000-0000-00008ED60000}"/>
    <cellStyle name="Normal 5 7 5 5" xfId="54932" xr:uid="{00000000-0005-0000-0000-00008FD60000}"/>
    <cellStyle name="Normal 5 7 5 5 2" xfId="54933" xr:uid="{00000000-0005-0000-0000-000090D60000}"/>
    <cellStyle name="Normal 5 7 5 5 3" xfId="54934" xr:uid="{00000000-0005-0000-0000-000091D60000}"/>
    <cellStyle name="Normal 5 7 5 5 4" xfId="54935" xr:uid="{00000000-0005-0000-0000-000092D60000}"/>
    <cellStyle name="Normal 5 7 5 5 5" xfId="54936" xr:uid="{00000000-0005-0000-0000-000093D60000}"/>
    <cellStyle name="Normal 5 7 5 5 6" xfId="54937" xr:uid="{00000000-0005-0000-0000-000094D60000}"/>
    <cellStyle name="Normal 5 7 5 5 7" xfId="54938" xr:uid="{00000000-0005-0000-0000-000095D60000}"/>
    <cellStyle name="Normal 5 7 5 5 8" xfId="54939" xr:uid="{00000000-0005-0000-0000-000096D60000}"/>
    <cellStyle name="Normal 5 7 5 6" xfId="54940" xr:uid="{00000000-0005-0000-0000-000097D60000}"/>
    <cellStyle name="Normal 5 7 5 7" xfId="54941" xr:uid="{00000000-0005-0000-0000-000098D60000}"/>
    <cellStyle name="Normal 5 7 5 8" xfId="54942" xr:uid="{00000000-0005-0000-0000-000099D60000}"/>
    <cellStyle name="Normal 5 7 5 9" xfId="54943" xr:uid="{00000000-0005-0000-0000-00009AD60000}"/>
    <cellStyle name="Normal 5 7 6" xfId="54944" xr:uid="{00000000-0005-0000-0000-00009BD60000}"/>
    <cellStyle name="Normal 5 7 6 10" xfId="54945" xr:uid="{00000000-0005-0000-0000-00009CD60000}"/>
    <cellStyle name="Normal 5 7 6 11" xfId="54946" xr:uid="{00000000-0005-0000-0000-00009DD60000}"/>
    <cellStyle name="Normal 5 7 6 12" xfId="54947" xr:uid="{00000000-0005-0000-0000-00009ED60000}"/>
    <cellStyle name="Normal 5 7 6 2" xfId="54948" xr:uid="{00000000-0005-0000-0000-00009FD60000}"/>
    <cellStyle name="Normal 5 7 6 2 2" xfId="54949" xr:uid="{00000000-0005-0000-0000-0000A0D60000}"/>
    <cellStyle name="Normal 5 7 6 2 3" xfId="54950" xr:uid="{00000000-0005-0000-0000-0000A1D60000}"/>
    <cellStyle name="Normal 5 7 6 2 4" xfId="54951" xr:uid="{00000000-0005-0000-0000-0000A2D60000}"/>
    <cellStyle name="Normal 5 7 6 2 5" xfId="54952" xr:uid="{00000000-0005-0000-0000-0000A3D60000}"/>
    <cellStyle name="Normal 5 7 6 2 6" xfId="54953" xr:uid="{00000000-0005-0000-0000-0000A4D60000}"/>
    <cellStyle name="Normal 5 7 6 2 7" xfId="54954" xr:uid="{00000000-0005-0000-0000-0000A5D60000}"/>
    <cellStyle name="Normal 5 7 6 2 8" xfId="54955" xr:uid="{00000000-0005-0000-0000-0000A6D60000}"/>
    <cellStyle name="Normal 5 7 6 3" xfId="54956" xr:uid="{00000000-0005-0000-0000-0000A7D60000}"/>
    <cellStyle name="Normal 5 7 6 3 2" xfId="54957" xr:uid="{00000000-0005-0000-0000-0000A8D60000}"/>
    <cellStyle name="Normal 5 7 6 3 3" xfId="54958" xr:uid="{00000000-0005-0000-0000-0000A9D60000}"/>
    <cellStyle name="Normal 5 7 6 3 4" xfId="54959" xr:uid="{00000000-0005-0000-0000-0000AAD60000}"/>
    <cellStyle name="Normal 5 7 6 3 5" xfId="54960" xr:uid="{00000000-0005-0000-0000-0000ABD60000}"/>
    <cellStyle name="Normal 5 7 6 3 6" xfId="54961" xr:uid="{00000000-0005-0000-0000-0000ACD60000}"/>
    <cellStyle name="Normal 5 7 6 3 7" xfId="54962" xr:uid="{00000000-0005-0000-0000-0000ADD60000}"/>
    <cellStyle name="Normal 5 7 6 3 8" xfId="54963" xr:uid="{00000000-0005-0000-0000-0000AED60000}"/>
    <cellStyle name="Normal 5 7 6 4" xfId="54964" xr:uid="{00000000-0005-0000-0000-0000AFD60000}"/>
    <cellStyle name="Normal 5 7 6 4 2" xfId="54965" xr:uid="{00000000-0005-0000-0000-0000B0D60000}"/>
    <cellStyle name="Normal 5 7 6 4 3" xfId="54966" xr:uid="{00000000-0005-0000-0000-0000B1D60000}"/>
    <cellStyle name="Normal 5 7 6 4 4" xfId="54967" xr:uid="{00000000-0005-0000-0000-0000B2D60000}"/>
    <cellStyle name="Normal 5 7 6 4 5" xfId="54968" xr:uid="{00000000-0005-0000-0000-0000B3D60000}"/>
    <cellStyle name="Normal 5 7 6 4 6" xfId="54969" xr:uid="{00000000-0005-0000-0000-0000B4D60000}"/>
    <cellStyle name="Normal 5 7 6 4 7" xfId="54970" xr:uid="{00000000-0005-0000-0000-0000B5D60000}"/>
    <cellStyle name="Normal 5 7 6 4 8" xfId="54971" xr:uid="{00000000-0005-0000-0000-0000B6D60000}"/>
    <cellStyle name="Normal 5 7 6 5" xfId="54972" xr:uid="{00000000-0005-0000-0000-0000B7D60000}"/>
    <cellStyle name="Normal 5 7 6 5 2" xfId="54973" xr:uid="{00000000-0005-0000-0000-0000B8D60000}"/>
    <cellStyle name="Normal 5 7 6 5 3" xfId="54974" xr:uid="{00000000-0005-0000-0000-0000B9D60000}"/>
    <cellStyle name="Normal 5 7 6 5 4" xfId="54975" xr:uid="{00000000-0005-0000-0000-0000BAD60000}"/>
    <cellStyle name="Normal 5 7 6 5 5" xfId="54976" xr:uid="{00000000-0005-0000-0000-0000BBD60000}"/>
    <cellStyle name="Normal 5 7 6 5 6" xfId="54977" xr:uid="{00000000-0005-0000-0000-0000BCD60000}"/>
    <cellStyle name="Normal 5 7 6 5 7" xfId="54978" xr:uid="{00000000-0005-0000-0000-0000BDD60000}"/>
    <cellStyle name="Normal 5 7 6 5 8" xfId="54979" xr:uid="{00000000-0005-0000-0000-0000BED60000}"/>
    <cellStyle name="Normal 5 7 6 6" xfId="54980" xr:uid="{00000000-0005-0000-0000-0000BFD60000}"/>
    <cellStyle name="Normal 5 7 6 7" xfId="54981" xr:uid="{00000000-0005-0000-0000-0000C0D60000}"/>
    <cellStyle name="Normal 5 7 6 8" xfId="54982" xr:uid="{00000000-0005-0000-0000-0000C1D60000}"/>
    <cellStyle name="Normal 5 7 6 9" xfId="54983" xr:uid="{00000000-0005-0000-0000-0000C2D60000}"/>
    <cellStyle name="Normal 5 7 7" xfId="54984" xr:uid="{00000000-0005-0000-0000-0000C3D60000}"/>
    <cellStyle name="Normal 5 7 7 10" xfId="54985" xr:uid="{00000000-0005-0000-0000-0000C4D60000}"/>
    <cellStyle name="Normal 5 7 7 11" xfId="54986" xr:uid="{00000000-0005-0000-0000-0000C5D60000}"/>
    <cellStyle name="Normal 5 7 7 12" xfId="54987" xr:uid="{00000000-0005-0000-0000-0000C6D60000}"/>
    <cellStyle name="Normal 5 7 7 2" xfId="54988" xr:uid="{00000000-0005-0000-0000-0000C7D60000}"/>
    <cellStyle name="Normal 5 7 7 2 2" xfId="54989" xr:uid="{00000000-0005-0000-0000-0000C8D60000}"/>
    <cellStyle name="Normal 5 7 7 2 3" xfId="54990" xr:uid="{00000000-0005-0000-0000-0000C9D60000}"/>
    <cellStyle name="Normal 5 7 7 2 4" xfId="54991" xr:uid="{00000000-0005-0000-0000-0000CAD60000}"/>
    <cellStyle name="Normal 5 7 7 2 5" xfId="54992" xr:uid="{00000000-0005-0000-0000-0000CBD60000}"/>
    <cellStyle name="Normal 5 7 7 2 6" xfId="54993" xr:uid="{00000000-0005-0000-0000-0000CCD60000}"/>
    <cellStyle name="Normal 5 7 7 2 7" xfId="54994" xr:uid="{00000000-0005-0000-0000-0000CDD60000}"/>
    <cellStyle name="Normal 5 7 7 2 8" xfId="54995" xr:uid="{00000000-0005-0000-0000-0000CED60000}"/>
    <cellStyle name="Normal 5 7 7 3" xfId="54996" xr:uid="{00000000-0005-0000-0000-0000CFD60000}"/>
    <cellStyle name="Normal 5 7 7 3 2" xfId="54997" xr:uid="{00000000-0005-0000-0000-0000D0D60000}"/>
    <cellStyle name="Normal 5 7 7 3 3" xfId="54998" xr:uid="{00000000-0005-0000-0000-0000D1D60000}"/>
    <cellStyle name="Normal 5 7 7 3 4" xfId="54999" xr:uid="{00000000-0005-0000-0000-0000D2D60000}"/>
    <cellStyle name="Normal 5 7 7 3 5" xfId="55000" xr:uid="{00000000-0005-0000-0000-0000D3D60000}"/>
    <cellStyle name="Normal 5 7 7 3 6" xfId="55001" xr:uid="{00000000-0005-0000-0000-0000D4D60000}"/>
    <cellStyle name="Normal 5 7 7 3 7" xfId="55002" xr:uid="{00000000-0005-0000-0000-0000D5D60000}"/>
    <cellStyle name="Normal 5 7 7 3 8" xfId="55003" xr:uid="{00000000-0005-0000-0000-0000D6D60000}"/>
    <cellStyle name="Normal 5 7 7 4" xfId="55004" xr:uid="{00000000-0005-0000-0000-0000D7D60000}"/>
    <cellStyle name="Normal 5 7 7 4 2" xfId="55005" xr:uid="{00000000-0005-0000-0000-0000D8D60000}"/>
    <cellStyle name="Normal 5 7 7 4 3" xfId="55006" xr:uid="{00000000-0005-0000-0000-0000D9D60000}"/>
    <cellStyle name="Normal 5 7 7 4 4" xfId="55007" xr:uid="{00000000-0005-0000-0000-0000DAD60000}"/>
    <cellStyle name="Normal 5 7 7 4 5" xfId="55008" xr:uid="{00000000-0005-0000-0000-0000DBD60000}"/>
    <cellStyle name="Normal 5 7 7 4 6" xfId="55009" xr:uid="{00000000-0005-0000-0000-0000DCD60000}"/>
    <cellStyle name="Normal 5 7 7 4 7" xfId="55010" xr:uid="{00000000-0005-0000-0000-0000DDD60000}"/>
    <cellStyle name="Normal 5 7 7 4 8" xfId="55011" xr:uid="{00000000-0005-0000-0000-0000DED60000}"/>
    <cellStyle name="Normal 5 7 7 5" xfId="55012" xr:uid="{00000000-0005-0000-0000-0000DFD60000}"/>
    <cellStyle name="Normal 5 7 7 5 2" xfId="55013" xr:uid="{00000000-0005-0000-0000-0000E0D60000}"/>
    <cellStyle name="Normal 5 7 7 5 3" xfId="55014" xr:uid="{00000000-0005-0000-0000-0000E1D60000}"/>
    <cellStyle name="Normal 5 7 7 5 4" xfId="55015" xr:uid="{00000000-0005-0000-0000-0000E2D60000}"/>
    <cellStyle name="Normal 5 7 7 5 5" xfId="55016" xr:uid="{00000000-0005-0000-0000-0000E3D60000}"/>
    <cellStyle name="Normal 5 7 7 5 6" xfId="55017" xr:uid="{00000000-0005-0000-0000-0000E4D60000}"/>
    <cellStyle name="Normal 5 7 7 5 7" xfId="55018" xr:uid="{00000000-0005-0000-0000-0000E5D60000}"/>
    <cellStyle name="Normal 5 7 7 5 8" xfId="55019" xr:uid="{00000000-0005-0000-0000-0000E6D60000}"/>
    <cellStyle name="Normal 5 7 7 6" xfId="55020" xr:uid="{00000000-0005-0000-0000-0000E7D60000}"/>
    <cellStyle name="Normal 5 7 7 7" xfId="55021" xr:uid="{00000000-0005-0000-0000-0000E8D60000}"/>
    <cellStyle name="Normal 5 7 7 8" xfId="55022" xr:uid="{00000000-0005-0000-0000-0000E9D60000}"/>
    <cellStyle name="Normal 5 7 7 9" xfId="55023" xr:uid="{00000000-0005-0000-0000-0000EAD60000}"/>
    <cellStyle name="Normal 5 7 8" xfId="55024" xr:uid="{00000000-0005-0000-0000-0000EBD60000}"/>
    <cellStyle name="Normal 5 7 8 10" xfId="55025" xr:uid="{00000000-0005-0000-0000-0000ECD60000}"/>
    <cellStyle name="Normal 5 7 8 11" xfId="55026" xr:uid="{00000000-0005-0000-0000-0000EDD60000}"/>
    <cellStyle name="Normal 5 7 8 12" xfId="55027" xr:uid="{00000000-0005-0000-0000-0000EED60000}"/>
    <cellStyle name="Normal 5 7 8 2" xfId="55028" xr:uid="{00000000-0005-0000-0000-0000EFD60000}"/>
    <cellStyle name="Normal 5 7 8 2 2" xfId="55029" xr:uid="{00000000-0005-0000-0000-0000F0D60000}"/>
    <cellStyle name="Normal 5 7 8 2 3" xfId="55030" xr:uid="{00000000-0005-0000-0000-0000F1D60000}"/>
    <cellStyle name="Normal 5 7 8 2 4" xfId="55031" xr:uid="{00000000-0005-0000-0000-0000F2D60000}"/>
    <cellStyle name="Normal 5 7 8 2 5" xfId="55032" xr:uid="{00000000-0005-0000-0000-0000F3D60000}"/>
    <cellStyle name="Normal 5 7 8 2 6" xfId="55033" xr:uid="{00000000-0005-0000-0000-0000F4D60000}"/>
    <cellStyle name="Normal 5 7 8 2 7" xfId="55034" xr:uid="{00000000-0005-0000-0000-0000F5D60000}"/>
    <cellStyle name="Normal 5 7 8 2 8" xfId="55035" xr:uid="{00000000-0005-0000-0000-0000F6D60000}"/>
    <cellStyle name="Normal 5 7 8 3" xfId="55036" xr:uid="{00000000-0005-0000-0000-0000F7D60000}"/>
    <cellStyle name="Normal 5 7 8 3 2" xfId="55037" xr:uid="{00000000-0005-0000-0000-0000F8D60000}"/>
    <cellStyle name="Normal 5 7 8 3 3" xfId="55038" xr:uid="{00000000-0005-0000-0000-0000F9D60000}"/>
    <cellStyle name="Normal 5 7 8 3 4" xfId="55039" xr:uid="{00000000-0005-0000-0000-0000FAD60000}"/>
    <cellStyle name="Normal 5 7 8 3 5" xfId="55040" xr:uid="{00000000-0005-0000-0000-0000FBD60000}"/>
    <cellStyle name="Normal 5 7 8 3 6" xfId="55041" xr:uid="{00000000-0005-0000-0000-0000FCD60000}"/>
    <cellStyle name="Normal 5 7 8 3 7" xfId="55042" xr:uid="{00000000-0005-0000-0000-0000FDD60000}"/>
    <cellStyle name="Normal 5 7 8 3 8" xfId="55043" xr:uid="{00000000-0005-0000-0000-0000FED60000}"/>
    <cellStyle name="Normal 5 7 8 4" xfId="55044" xr:uid="{00000000-0005-0000-0000-0000FFD60000}"/>
    <cellStyle name="Normal 5 7 8 4 2" xfId="55045" xr:uid="{00000000-0005-0000-0000-000000D70000}"/>
    <cellStyle name="Normal 5 7 8 4 3" xfId="55046" xr:uid="{00000000-0005-0000-0000-000001D70000}"/>
    <cellStyle name="Normal 5 7 8 4 4" xfId="55047" xr:uid="{00000000-0005-0000-0000-000002D70000}"/>
    <cellStyle name="Normal 5 7 8 4 5" xfId="55048" xr:uid="{00000000-0005-0000-0000-000003D70000}"/>
    <cellStyle name="Normal 5 7 8 4 6" xfId="55049" xr:uid="{00000000-0005-0000-0000-000004D70000}"/>
    <cellStyle name="Normal 5 7 8 4 7" xfId="55050" xr:uid="{00000000-0005-0000-0000-000005D70000}"/>
    <cellStyle name="Normal 5 7 8 4 8" xfId="55051" xr:uid="{00000000-0005-0000-0000-000006D70000}"/>
    <cellStyle name="Normal 5 7 8 5" xfId="55052" xr:uid="{00000000-0005-0000-0000-000007D70000}"/>
    <cellStyle name="Normal 5 7 8 5 2" xfId="55053" xr:uid="{00000000-0005-0000-0000-000008D70000}"/>
    <cellStyle name="Normal 5 7 8 5 3" xfId="55054" xr:uid="{00000000-0005-0000-0000-000009D70000}"/>
    <cellStyle name="Normal 5 7 8 5 4" xfId="55055" xr:uid="{00000000-0005-0000-0000-00000AD70000}"/>
    <cellStyle name="Normal 5 7 8 5 5" xfId="55056" xr:uid="{00000000-0005-0000-0000-00000BD70000}"/>
    <cellStyle name="Normal 5 7 8 5 6" xfId="55057" xr:uid="{00000000-0005-0000-0000-00000CD70000}"/>
    <cellStyle name="Normal 5 7 8 5 7" xfId="55058" xr:uid="{00000000-0005-0000-0000-00000DD70000}"/>
    <cellStyle name="Normal 5 7 8 5 8" xfId="55059" xr:uid="{00000000-0005-0000-0000-00000ED70000}"/>
    <cellStyle name="Normal 5 7 8 6" xfId="55060" xr:uid="{00000000-0005-0000-0000-00000FD70000}"/>
    <cellStyle name="Normal 5 7 8 7" xfId="55061" xr:uid="{00000000-0005-0000-0000-000010D70000}"/>
    <cellStyle name="Normal 5 7 8 8" xfId="55062" xr:uid="{00000000-0005-0000-0000-000011D70000}"/>
    <cellStyle name="Normal 5 7 8 9" xfId="55063" xr:uid="{00000000-0005-0000-0000-000012D70000}"/>
    <cellStyle name="Normal 5 7 9" xfId="55064" xr:uid="{00000000-0005-0000-0000-000013D70000}"/>
    <cellStyle name="Normal 5 7 9 10" xfId="55065" xr:uid="{00000000-0005-0000-0000-000014D70000}"/>
    <cellStyle name="Normal 5 7 9 11" xfId="55066" xr:uid="{00000000-0005-0000-0000-000015D70000}"/>
    <cellStyle name="Normal 5 7 9 12" xfId="55067" xr:uid="{00000000-0005-0000-0000-000016D70000}"/>
    <cellStyle name="Normal 5 7 9 2" xfId="55068" xr:uid="{00000000-0005-0000-0000-000017D70000}"/>
    <cellStyle name="Normal 5 7 9 2 2" xfId="55069" xr:uid="{00000000-0005-0000-0000-000018D70000}"/>
    <cellStyle name="Normal 5 7 9 2 3" xfId="55070" xr:uid="{00000000-0005-0000-0000-000019D70000}"/>
    <cellStyle name="Normal 5 7 9 2 4" xfId="55071" xr:uid="{00000000-0005-0000-0000-00001AD70000}"/>
    <cellStyle name="Normal 5 7 9 2 5" xfId="55072" xr:uid="{00000000-0005-0000-0000-00001BD70000}"/>
    <cellStyle name="Normal 5 7 9 2 6" xfId="55073" xr:uid="{00000000-0005-0000-0000-00001CD70000}"/>
    <cellStyle name="Normal 5 7 9 2 7" xfId="55074" xr:uid="{00000000-0005-0000-0000-00001DD70000}"/>
    <cellStyle name="Normal 5 7 9 2 8" xfId="55075" xr:uid="{00000000-0005-0000-0000-00001ED70000}"/>
    <cellStyle name="Normal 5 7 9 3" xfId="55076" xr:uid="{00000000-0005-0000-0000-00001FD70000}"/>
    <cellStyle name="Normal 5 7 9 3 2" xfId="55077" xr:uid="{00000000-0005-0000-0000-000020D70000}"/>
    <cellStyle name="Normal 5 7 9 3 3" xfId="55078" xr:uid="{00000000-0005-0000-0000-000021D70000}"/>
    <cellStyle name="Normal 5 7 9 3 4" xfId="55079" xr:uid="{00000000-0005-0000-0000-000022D70000}"/>
    <cellStyle name="Normal 5 7 9 3 5" xfId="55080" xr:uid="{00000000-0005-0000-0000-000023D70000}"/>
    <cellStyle name="Normal 5 7 9 3 6" xfId="55081" xr:uid="{00000000-0005-0000-0000-000024D70000}"/>
    <cellStyle name="Normal 5 7 9 3 7" xfId="55082" xr:uid="{00000000-0005-0000-0000-000025D70000}"/>
    <cellStyle name="Normal 5 7 9 3 8" xfId="55083" xr:uid="{00000000-0005-0000-0000-000026D70000}"/>
    <cellStyle name="Normal 5 7 9 4" xfId="55084" xr:uid="{00000000-0005-0000-0000-000027D70000}"/>
    <cellStyle name="Normal 5 7 9 4 2" xfId="55085" xr:uid="{00000000-0005-0000-0000-000028D70000}"/>
    <cellStyle name="Normal 5 7 9 4 3" xfId="55086" xr:uid="{00000000-0005-0000-0000-000029D70000}"/>
    <cellStyle name="Normal 5 7 9 4 4" xfId="55087" xr:uid="{00000000-0005-0000-0000-00002AD70000}"/>
    <cellStyle name="Normal 5 7 9 4 5" xfId="55088" xr:uid="{00000000-0005-0000-0000-00002BD70000}"/>
    <cellStyle name="Normal 5 7 9 4 6" xfId="55089" xr:uid="{00000000-0005-0000-0000-00002CD70000}"/>
    <cellStyle name="Normal 5 7 9 4 7" xfId="55090" xr:uid="{00000000-0005-0000-0000-00002DD70000}"/>
    <cellStyle name="Normal 5 7 9 4 8" xfId="55091" xr:uid="{00000000-0005-0000-0000-00002ED70000}"/>
    <cellStyle name="Normal 5 7 9 5" xfId="55092" xr:uid="{00000000-0005-0000-0000-00002FD70000}"/>
    <cellStyle name="Normal 5 7 9 5 2" xfId="55093" xr:uid="{00000000-0005-0000-0000-000030D70000}"/>
    <cellStyle name="Normal 5 7 9 5 3" xfId="55094" xr:uid="{00000000-0005-0000-0000-000031D70000}"/>
    <cellStyle name="Normal 5 7 9 5 4" xfId="55095" xr:uid="{00000000-0005-0000-0000-000032D70000}"/>
    <cellStyle name="Normal 5 7 9 5 5" xfId="55096" xr:uid="{00000000-0005-0000-0000-000033D70000}"/>
    <cellStyle name="Normal 5 7 9 5 6" xfId="55097" xr:uid="{00000000-0005-0000-0000-000034D70000}"/>
    <cellStyle name="Normal 5 7 9 5 7" xfId="55098" xr:uid="{00000000-0005-0000-0000-000035D70000}"/>
    <cellStyle name="Normal 5 7 9 5 8" xfId="55099" xr:uid="{00000000-0005-0000-0000-000036D70000}"/>
    <cellStyle name="Normal 5 7 9 6" xfId="55100" xr:uid="{00000000-0005-0000-0000-000037D70000}"/>
    <cellStyle name="Normal 5 7 9 7" xfId="55101" xr:uid="{00000000-0005-0000-0000-000038D70000}"/>
    <cellStyle name="Normal 5 7 9 8" xfId="55102" xr:uid="{00000000-0005-0000-0000-000039D70000}"/>
    <cellStyle name="Normal 5 7 9 9" xfId="55103" xr:uid="{00000000-0005-0000-0000-00003AD70000}"/>
    <cellStyle name="Normal 5 8" xfId="55104" xr:uid="{00000000-0005-0000-0000-00003BD70000}"/>
    <cellStyle name="Normal 5 8 10" xfId="55105" xr:uid="{00000000-0005-0000-0000-00003CD70000}"/>
    <cellStyle name="Normal 5 8 10 10" xfId="55106" xr:uid="{00000000-0005-0000-0000-00003DD70000}"/>
    <cellStyle name="Normal 5 8 10 11" xfId="55107" xr:uid="{00000000-0005-0000-0000-00003ED70000}"/>
    <cellStyle name="Normal 5 8 10 12" xfId="55108" xr:uid="{00000000-0005-0000-0000-00003FD70000}"/>
    <cellStyle name="Normal 5 8 10 2" xfId="55109" xr:uid="{00000000-0005-0000-0000-000040D70000}"/>
    <cellStyle name="Normal 5 8 10 2 2" xfId="55110" xr:uid="{00000000-0005-0000-0000-000041D70000}"/>
    <cellStyle name="Normal 5 8 10 2 3" xfId="55111" xr:uid="{00000000-0005-0000-0000-000042D70000}"/>
    <cellStyle name="Normal 5 8 10 2 4" xfId="55112" xr:uid="{00000000-0005-0000-0000-000043D70000}"/>
    <cellStyle name="Normal 5 8 10 2 5" xfId="55113" xr:uid="{00000000-0005-0000-0000-000044D70000}"/>
    <cellStyle name="Normal 5 8 10 2 6" xfId="55114" xr:uid="{00000000-0005-0000-0000-000045D70000}"/>
    <cellStyle name="Normal 5 8 10 2 7" xfId="55115" xr:uid="{00000000-0005-0000-0000-000046D70000}"/>
    <cellStyle name="Normal 5 8 10 2 8" xfId="55116" xr:uid="{00000000-0005-0000-0000-000047D70000}"/>
    <cellStyle name="Normal 5 8 10 3" xfId="55117" xr:uid="{00000000-0005-0000-0000-000048D70000}"/>
    <cellStyle name="Normal 5 8 10 3 2" xfId="55118" xr:uid="{00000000-0005-0000-0000-000049D70000}"/>
    <cellStyle name="Normal 5 8 10 3 3" xfId="55119" xr:uid="{00000000-0005-0000-0000-00004AD70000}"/>
    <cellStyle name="Normal 5 8 10 3 4" xfId="55120" xr:uid="{00000000-0005-0000-0000-00004BD70000}"/>
    <cellStyle name="Normal 5 8 10 3 5" xfId="55121" xr:uid="{00000000-0005-0000-0000-00004CD70000}"/>
    <cellStyle name="Normal 5 8 10 3 6" xfId="55122" xr:uid="{00000000-0005-0000-0000-00004DD70000}"/>
    <cellStyle name="Normal 5 8 10 3 7" xfId="55123" xr:uid="{00000000-0005-0000-0000-00004ED70000}"/>
    <cellStyle name="Normal 5 8 10 3 8" xfId="55124" xr:uid="{00000000-0005-0000-0000-00004FD70000}"/>
    <cellStyle name="Normal 5 8 10 4" xfId="55125" xr:uid="{00000000-0005-0000-0000-000050D70000}"/>
    <cellStyle name="Normal 5 8 10 4 2" xfId="55126" xr:uid="{00000000-0005-0000-0000-000051D70000}"/>
    <cellStyle name="Normal 5 8 10 4 3" xfId="55127" xr:uid="{00000000-0005-0000-0000-000052D70000}"/>
    <cellStyle name="Normal 5 8 10 4 4" xfId="55128" xr:uid="{00000000-0005-0000-0000-000053D70000}"/>
    <cellStyle name="Normal 5 8 10 4 5" xfId="55129" xr:uid="{00000000-0005-0000-0000-000054D70000}"/>
    <cellStyle name="Normal 5 8 10 4 6" xfId="55130" xr:uid="{00000000-0005-0000-0000-000055D70000}"/>
    <cellStyle name="Normal 5 8 10 4 7" xfId="55131" xr:uid="{00000000-0005-0000-0000-000056D70000}"/>
    <cellStyle name="Normal 5 8 10 4 8" xfId="55132" xr:uid="{00000000-0005-0000-0000-000057D70000}"/>
    <cellStyle name="Normal 5 8 10 5" xfId="55133" xr:uid="{00000000-0005-0000-0000-000058D70000}"/>
    <cellStyle name="Normal 5 8 10 5 2" xfId="55134" xr:uid="{00000000-0005-0000-0000-000059D70000}"/>
    <cellStyle name="Normal 5 8 10 5 3" xfId="55135" xr:uid="{00000000-0005-0000-0000-00005AD70000}"/>
    <cellStyle name="Normal 5 8 10 5 4" xfId="55136" xr:uid="{00000000-0005-0000-0000-00005BD70000}"/>
    <cellStyle name="Normal 5 8 10 5 5" xfId="55137" xr:uid="{00000000-0005-0000-0000-00005CD70000}"/>
    <cellStyle name="Normal 5 8 10 5 6" xfId="55138" xr:uid="{00000000-0005-0000-0000-00005DD70000}"/>
    <cellStyle name="Normal 5 8 10 5 7" xfId="55139" xr:uid="{00000000-0005-0000-0000-00005ED70000}"/>
    <cellStyle name="Normal 5 8 10 5 8" xfId="55140" xr:uid="{00000000-0005-0000-0000-00005FD70000}"/>
    <cellStyle name="Normal 5 8 10 6" xfId="55141" xr:uid="{00000000-0005-0000-0000-000060D70000}"/>
    <cellStyle name="Normal 5 8 10 7" xfId="55142" xr:uid="{00000000-0005-0000-0000-000061D70000}"/>
    <cellStyle name="Normal 5 8 10 8" xfId="55143" xr:uid="{00000000-0005-0000-0000-000062D70000}"/>
    <cellStyle name="Normal 5 8 10 9" xfId="55144" xr:uid="{00000000-0005-0000-0000-000063D70000}"/>
    <cellStyle name="Normal 5 8 11" xfId="55145" xr:uid="{00000000-0005-0000-0000-000064D70000}"/>
    <cellStyle name="Normal 5 8 11 10" xfId="55146" xr:uid="{00000000-0005-0000-0000-000065D70000}"/>
    <cellStyle name="Normal 5 8 11 11" xfId="55147" xr:uid="{00000000-0005-0000-0000-000066D70000}"/>
    <cellStyle name="Normal 5 8 11 12" xfId="55148" xr:uid="{00000000-0005-0000-0000-000067D70000}"/>
    <cellStyle name="Normal 5 8 11 2" xfId="55149" xr:uid="{00000000-0005-0000-0000-000068D70000}"/>
    <cellStyle name="Normal 5 8 11 2 2" xfId="55150" xr:uid="{00000000-0005-0000-0000-000069D70000}"/>
    <cellStyle name="Normal 5 8 11 2 3" xfId="55151" xr:uid="{00000000-0005-0000-0000-00006AD70000}"/>
    <cellStyle name="Normal 5 8 11 2 4" xfId="55152" xr:uid="{00000000-0005-0000-0000-00006BD70000}"/>
    <cellStyle name="Normal 5 8 11 2 5" xfId="55153" xr:uid="{00000000-0005-0000-0000-00006CD70000}"/>
    <cellStyle name="Normal 5 8 11 2 6" xfId="55154" xr:uid="{00000000-0005-0000-0000-00006DD70000}"/>
    <cellStyle name="Normal 5 8 11 2 7" xfId="55155" xr:uid="{00000000-0005-0000-0000-00006ED70000}"/>
    <cellStyle name="Normal 5 8 11 2 8" xfId="55156" xr:uid="{00000000-0005-0000-0000-00006FD70000}"/>
    <cellStyle name="Normal 5 8 11 3" xfId="55157" xr:uid="{00000000-0005-0000-0000-000070D70000}"/>
    <cellStyle name="Normal 5 8 11 3 2" xfId="55158" xr:uid="{00000000-0005-0000-0000-000071D70000}"/>
    <cellStyle name="Normal 5 8 11 3 3" xfId="55159" xr:uid="{00000000-0005-0000-0000-000072D70000}"/>
    <cellStyle name="Normal 5 8 11 3 4" xfId="55160" xr:uid="{00000000-0005-0000-0000-000073D70000}"/>
    <cellStyle name="Normal 5 8 11 3 5" xfId="55161" xr:uid="{00000000-0005-0000-0000-000074D70000}"/>
    <cellStyle name="Normal 5 8 11 3 6" xfId="55162" xr:uid="{00000000-0005-0000-0000-000075D70000}"/>
    <cellStyle name="Normal 5 8 11 3 7" xfId="55163" xr:uid="{00000000-0005-0000-0000-000076D70000}"/>
    <cellStyle name="Normal 5 8 11 3 8" xfId="55164" xr:uid="{00000000-0005-0000-0000-000077D70000}"/>
    <cellStyle name="Normal 5 8 11 4" xfId="55165" xr:uid="{00000000-0005-0000-0000-000078D70000}"/>
    <cellStyle name="Normal 5 8 11 4 2" xfId="55166" xr:uid="{00000000-0005-0000-0000-000079D70000}"/>
    <cellStyle name="Normal 5 8 11 4 3" xfId="55167" xr:uid="{00000000-0005-0000-0000-00007AD70000}"/>
    <cellStyle name="Normal 5 8 11 4 4" xfId="55168" xr:uid="{00000000-0005-0000-0000-00007BD70000}"/>
    <cellStyle name="Normal 5 8 11 4 5" xfId="55169" xr:uid="{00000000-0005-0000-0000-00007CD70000}"/>
    <cellStyle name="Normal 5 8 11 4 6" xfId="55170" xr:uid="{00000000-0005-0000-0000-00007DD70000}"/>
    <cellStyle name="Normal 5 8 11 4 7" xfId="55171" xr:uid="{00000000-0005-0000-0000-00007ED70000}"/>
    <cellStyle name="Normal 5 8 11 4 8" xfId="55172" xr:uid="{00000000-0005-0000-0000-00007FD70000}"/>
    <cellStyle name="Normal 5 8 11 5" xfId="55173" xr:uid="{00000000-0005-0000-0000-000080D70000}"/>
    <cellStyle name="Normal 5 8 11 5 2" xfId="55174" xr:uid="{00000000-0005-0000-0000-000081D70000}"/>
    <cellStyle name="Normal 5 8 11 5 3" xfId="55175" xr:uid="{00000000-0005-0000-0000-000082D70000}"/>
    <cellStyle name="Normal 5 8 11 5 4" xfId="55176" xr:uid="{00000000-0005-0000-0000-000083D70000}"/>
    <cellStyle name="Normal 5 8 11 5 5" xfId="55177" xr:uid="{00000000-0005-0000-0000-000084D70000}"/>
    <cellStyle name="Normal 5 8 11 5 6" xfId="55178" xr:uid="{00000000-0005-0000-0000-000085D70000}"/>
    <cellStyle name="Normal 5 8 11 5 7" xfId="55179" xr:uid="{00000000-0005-0000-0000-000086D70000}"/>
    <cellStyle name="Normal 5 8 11 5 8" xfId="55180" xr:uid="{00000000-0005-0000-0000-000087D70000}"/>
    <cellStyle name="Normal 5 8 11 6" xfId="55181" xr:uid="{00000000-0005-0000-0000-000088D70000}"/>
    <cellStyle name="Normal 5 8 11 7" xfId="55182" xr:uid="{00000000-0005-0000-0000-000089D70000}"/>
    <cellStyle name="Normal 5 8 11 8" xfId="55183" xr:uid="{00000000-0005-0000-0000-00008AD70000}"/>
    <cellStyle name="Normal 5 8 11 9" xfId="55184" xr:uid="{00000000-0005-0000-0000-00008BD70000}"/>
    <cellStyle name="Normal 5 8 12" xfId="55185" xr:uid="{00000000-0005-0000-0000-00008CD70000}"/>
    <cellStyle name="Normal 5 8 12 10" xfId="55186" xr:uid="{00000000-0005-0000-0000-00008DD70000}"/>
    <cellStyle name="Normal 5 8 12 11" xfId="55187" xr:uid="{00000000-0005-0000-0000-00008ED70000}"/>
    <cellStyle name="Normal 5 8 12 12" xfId="55188" xr:uid="{00000000-0005-0000-0000-00008FD70000}"/>
    <cellStyle name="Normal 5 8 12 2" xfId="55189" xr:uid="{00000000-0005-0000-0000-000090D70000}"/>
    <cellStyle name="Normal 5 8 12 2 2" xfId="55190" xr:uid="{00000000-0005-0000-0000-000091D70000}"/>
    <cellStyle name="Normal 5 8 12 2 3" xfId="55191" xr:uid="{00000000-0005-0000-0000-000092D70000}"/>
    <cellStyle name="Normal 5 8 12 2 4" xfId="55192" xr:uid="{00000000-0005-0000-0000-000093D70000}"/>
    <cellStyle name="Normal 5 8 12 2 5" xfId="55193" xr:uid="{00000000-0005-0000-0000-000094D70000}"/>
    <cellStyle name="Normal 5 8 12 2 6" xfId="55194" xr:uid="{00000000-0005-0000-0000-000095D70000}"/>
    <cellStyle name="Normal 5 8 12 2 7" xfId="55195" xr:uid="{00000000-0005-0000-0000-000096D70000}"/>
    <cellStyle name="Normal 5 8 12 2 8" xfId="55196" xr:uid="{00000000-0005-0000-0000-000097D70000}"/>
    <cellStyle name="Normal 5 8 12 3" xfId="55197" xr:uid="{00000000-0005-0000-0000-000098D70000}"/>
    <cellStyle name="Normal 5 8 12 3 2" xfId="55198" xr:uid="{00000000-0005-0000-0000-000099D70000}"/>
    <cellStyle name="Normal 5 8 12 3 3" xfId="55199" xr:uid="{00000000-0005-0000-0000-00009AD70000}"/>
    <cellStyle name="Normal 5 8 12 3 4" xfId="55200" xr:uid="{00000000-0005-0000-0000-00009BD70000}"/>
    <cellStyle name="Normal 5 8 12 3 5" xfId="55201" xr:uid="{00000000-0005-0000-0000-00009CD70000}"/>
    <cellStyle name="Normal 5 8 12 3 6" xfId="55202" xr:uid="{00000000-0005-0000-0000-00009DD70000}"/>
    <cellStyle name="Normal 5 8 12 3 7" xfId="55203" xr:uid="{00000000-0005-0000-0000-00009ED70000}"/>
    <cellStyle name="Normal 5 8 12 3 8" xfId="55204" xr:uid="{00000000-0005-0000-0000-00009FD70000}"/>
    <cellStyle name="Normal 5 8 12 4" xfId="55205" xr:uid="{00000000-0005-0000-0000-0000A0D70000}"/>
    <cellStyle name="Normal 5 8 12 4 2" xfId="55206" xr:uid="{00000000-0005-0000-0000-0000A1D70000}"/>
    <cellStyle name="Normal 5 8 12 4 3" xfId="55207" xr:uid="{00000000-0005-0000-0000-0000A2D70000}"/>
    <cellStyle name="Normal 5 8 12 4 4" xfId="55208" xr:uid="{00000000-0005-0000-0000-0000A3D70000}"/>
    <cellStyle name="Normal 5 8 12 4 5" xfId="55209" xr:uid="{00000000-0005-0000-0000-0000A4D70000}"/>
    <cellStyle name="Normal 5 8 12 4 6" xfId="55210" xr:uid="{00000000-0005-0000-0000-0000A5D70000}"/>
    <cellStyle name="Normal 5 8 12 4 7" xfId="55211" xr:uid="{00000000-0005-0000-0000-0000A6D70000}"/>
    <cellStyle name="Normal 5 8 12 4 8" xfId="55212" xr:uid="{00000000-0005-0000-0000-0000A7D70000}"/>
    <cellStyle name="Normal 5 8 12 5" xfId="55213" xr:uid="{00000000-0005-0000-0000-0000A8D70000}"/>
    <cellStyle name="Normal 5 8 12 5 2" xfId="55214" xr:uid="{00000000-0005-0000-0000-0000A9D70000}"/>
    <cellStyle name="Normal 5 8 12 5 3" xfId="55215" xr:uid="{00000000-0005-0000-0000-0000AAD70000}"/>
    <cellStyle name="Normal 5 8 12 5 4" xfId="55216" xr:uid="{00000000-0005-0000-0000-0000ABD70000}"/>
    <cellStyle name="Normal 5 8 12 5 5" xfId="55217" xr:uid="{00000000-0005-0000-0000-0000ACD70000}"/>
    <cellStyle name="Normal 5 8 12 5 6" xfId="55218" xr:uid="{00000000-0005-0000-0000-0000ADD70000}"/>
    <cellStyle name="Normal 5 8 12 5 7" xfId="55219" xr:uid="{00000000-0005-0000-0000-0000AED70000}"/>
    <cellStyle name="Normal 5 8 12 5 8" xfId="55220" xr:uid="{00000000-0005-0000-0000-0000AFD70000}"/>
    <cellStyle name="Normal 5 8 12 6" xfId="55221" xr:uid="{00000000-0005-0000-0000-0000B0D70000}"/>
    <cellStyle name="Normal 5 8 12 7" xfId="55222" xr:uid="{00000000-0005-0000-0000-0000B1D70000}"/>
    <cellStyle name="Normal 5 8 12 8" xfId="55223" xr:uid="{00000000-0005-0000-0000-0000B2D70000}"/>
    <cellStyle name="Normal 5 8 12 9" xfId="55224" xr:uid="{00000000-0005-0000-0000-0000B3D70000}"/>
    <cellStyle name="Normal 5 8 13" xfId="55225" xr:uid="{00000000-0005-0000-0000-0000B4D70000}"/>
    <cellStyle name="Normal 5 8 13 10" xfId="55226" xr:uid="{00000000-0005-0000-0000-0000B5D70000}"/>
    <cellStyle name="Normal 5 8 13 11" xfId="55227" xr:uid="{00000000-0005-0000-0000-0000B6D70000}"/>
    <cellStyle name="Normal 5 8 13 12" xfId="55228" xr:uid="{00000000-0005-0000-0000-0000B7D70000}"/>
    <cellStyle name="Normal 5 8 13 2" xfId="55229" xr:uid="{00000000-0005-0000-0000-0000B8D70000}"/>
    <cellStyle name="Normal 5 8 13 2 2" xfId="55230" xr:uid="{00000000-0005-0000-0000-0000B9D70000}"/>
    <cellStyle name="Normal 5 8 13 2 3" xfId="55231" xr:uid="{00000000-0005-0000-0000-0000BAD70000}"/>
    <cellStyle name="Normal 5 8 13 2 4" xfId="55232" xr:uid="{00000000-0005-0000-0000-0000BBD70000}"/>
    <cellStyle name="Normal 5 8 13 2 5" xfId="55233" xr:uid="{00000000-0005-0000-0000-0000BCD70000}"/>
    <cellStyle name="Normal 5 8 13 2 6" xfId="55234" xr:uid="{00000000-0005-0000-0000-0000BDD70000}"/>
    <cellStyle name="Normal 5 8 13 2 7" xfId="55235" xr:uid="{00000000-0005-0000-0000-0000BED70000}"/>
    <cellStyle name="Normal 5 8 13 2 8" xfId="55236" xr:uid="{00000000-0005-0000-0000-0000BFD70000}"/>
    <cellStyle name="Normal 5 8 13 3" xfId="55237" xr:uid="{00000000-0005-0000-0000-0000C0D70000}"/>
    <cellStyle name="Normal 5 8 13 3 2" xfId="55238" xr:uid="{00000000-0005-0000-0000-0000C1D70000}"/>
    <cellStyle name="Normal 5 8 13 3 3" xfId="55239" xr:uid="{00000000-0005-0000-0000-0000C2D70000}"/>
    <cellStyle name="Normal 5 8 13 3 4" xfId="55240" xr:uid="{00000000-0005-0000-0000-0000C3D70000}"/>
    <cellStyle name="Normal 5 8 13 3 5" xfId="55241" xr:uid="{00000000-0005-0000-0000-0000C4D70000}"/>
    <cellStyle name="Normal 5 8 13 3 6" xfId="55242" xr:uid="{00000000-0005-0000-0000-0000C5D70000}"/>
    <cellStyle name="Normal 5 8 13 3 7" xfId="55243" xr:uid="{00000000-0005-0000-0000-0000C6D70000}"/>
    <cellStyle name="Normal 5 8 13 3 8" xfId="55244" xr:uid="{00000000-0005-0000-0000-0000C7D70000}"/>
    <cellStyle name="Normal 5 8 13 4" xfId="55245" xr:uid="{00000000-0005-0000-0000-0000C8D70000}"/>
    <cellStyle name="Normal 5 8 13 4 2" xfId="55246" xr:uid="{00000000-0005-0000-0000-0000C9D70000}"/>
    <cellStyle name="Normal 5 8 13 4 3" xfId="55247" xr:uid="{00000000-0005-0000-0000-0000CAD70000}"/>
    <cellStyle name="Normal 5 8 13 4 4" xfId="55248" xr:uid="{00000000-0005-0000-0000-0000CBD70000}"/>
    <cellStyle name="Normal 5 8 13 4 5" xfId="55249" xr:uid="{00000000-0005-0000-0000-0000CCD70000}"/>
    <cellStyle name="Normal 5 8 13 4 6" xfId="55250" xr:uid="{00000000-0005-0000-0000-0000CDD70000}"/>
    <cellStyle name="Normal 5 8 13 4 7" xfId="55251" xr:uid="{00000000-0005-0000-0000-0000CED70000}"/>
    <cellStyle name="Normal 5 8 13 4 8" xfId="55252" xr:uid="{00000000-0005-0000-0000-0000CFD70000}"/>
    <cellStyle name="Normal 5 8 13 5" xfId="55253" xr:uid="{00000000-0005-0000-0000-0000D0D70000}"/>
    <cellStyle name="Normal 5 8 13 5 2" xfId="55254" xr:uid="{00000000-0005-0000-0000-0000D1D70000}"/>
    <cellStyle name="Normal 5 8 13 5 3" xfId="55255" xr:uid="{00000000-0005-0000-0000-0000D2D70000}"/>
    <cellStyle name="Normal 5 8 13 5 4" xfId="55256" xr:uid="{00000000-0005-0000-0000-0000D3D70000}"/>
    <cellStyle name="Normal 5 8 13 5 5" xfId="55257" xr:uid="{00000000-0005-0000-0000-0000D4D70000}"/>
    <cellStyle name="Normal 5 8 13 5 6" xfId="55258" xr:uid="{00000000-0005-0000-0000-0000D5D70000}"/>
    <cellStyle name="Normal 5 8 13 5 7" xfId="55259" xr:uid="{00000000-0005-0000-0000-0000D6D70000}"/>
    <cellStyle name="Normal 5 8 13 5 8" xfId="55260" xr:uid="{00000000-0005-0000-0000-0000D7D70000}"/>
    <cellStyle name="Normal 5 8 13 6" xfId="55261" xr:uid="{00000000-0005-0000-0000-0000D8D70000}"/>
    <cellStyle name="Normal 5 8 13 7" xfId="55262" xr:uid="{00000000-0005-0000-0000-0000D9D70000}"/>
    <cellStyle name="Normal 5 8 13 8" xfId="55263" xr:uid="{00000000-0005-0000-0000-0000DAD70000}"/>
    <cellStyle name="Normal 5 8 13 9" xfId="55264" xr:uid="{00000000-0005-0000-0000-0000DBD70000}"/>
    <cellStyle name="Normal 5 8 14" xfId="55265" xr:uid="{00000000-0005-0000-0000-0000DCD70000}"/>
    <cellStyle name="Normal 5 8 14 10" xfId="55266" xr:uid="{00000000-0005-0000-0000-0000DDD70000}"/>
    <cellStyle name="Normal 5 8 14 11" xfId="55267" xr:uid="{00000000-0005-0000-0000-0000DED70000}"/>
    <cellStyle name="Normal 5 8 14 12" xfId="55268" xr:uid="{00000000-0005-0000-0000-0000DFD70000}"/>
    <cellStyle name="Normal 5 8 14 2" xfId="55269" xr:uid="{00000000-0005-0000-0000-0000E0D70000}"/>
    <cellStyle name="Normal 5 8 14 2 2" xfId="55270" xr:uid="{00000000-0005-0000-0000-0000E1D70000}"/>
    <cellStyle name="Normal 5 8 14 2 3" xfId="55271" xr:uid="{00000000-0005-0000-0000-0000E2D70000}"/>
    <cellStyle name="Normal 5 8 14 2 4" xfId="55272" xr:uid="{00000000-0005-0000-0000-0000E3D70000}"/>
    <cellStyle name="Normal 5 8 14 2 5" xfId="55273" xr:uid="{00000000-0005-0000-0000-0000E4D70000}"/>
    <cellStyle name="Normal 5 8 14 2 6" xfId="55274" xr:uid="{00000000-0005-0000-0000-0000E5D70000}"/>
    <cellStyle name="Normal 5 8 14 2 7" xfId="55275" xr:uid="{00000000-0005-0000-0000-0000E6D70000}"/>
    <cellStyle name="Normal 5 8 14 2 8" xfId="55276" xr:uid="{00000000-0005-0000-0000-0000E7D70000}"/>
    <cellStyle name="Normal 5 8 14 3" xfId="55277" xr:uid="{00000000-0005-0000-0000-0000E8D70000}"/>
    <cellStyle name="Normal 5 8 14 3 2" xfId="55278" xr:uid="{00000000-0005-0000-0000-0000E9D70000}"/>
    <cellStyle name="Normal 5 8 14 3 3" xfId="55279" xr:uid="{00000000-0005-0000-0000-0000EAD70000}"/>
    <cellStyle name="Normal 5 8 14 3 4" xfId="55280" xr:uid="{00000000-0005-0000-0000-0000EBD70000}"/>
    <cellStyle name="Normal 5 8 14 3 5" xfId="55281" xr:uid="{00000000-0005-0000-0000-0000ECD70000}"/>
    <cellStyle name="Normal 5 8 14 3 6" xfId="55282" xr:uid="{00000000-0005-0000-0000-0000EDD70000}"/>
    <cellStyle name="Normal 5 8 14 3 7" xfId="55283" xr:uid="{00000000-0005-0000-0000-0000EED70000}"/>
    <cellStyle name="Normal 5 8 14 3 8" xfId="55284" xr:uid="{00000000-0005-0000-0000-0000EFD70000}"/>
    <cellStyle name="Normal 5 8 14 4" xfId="55285" xr:uid="{00000000-0005-0000-0000-0000F0D70000}"/>
    <cellStyle name="Normal 5 8 14 4 2" xfId="55286" xr:uid="{00000000-0005-0000-0000-0000F1D70000}"/>
    <cellStyle name="Normal 5 8 14 4 3" xfId="55287" xr:uid="{00000000-0005-0000-0000-0000F2D70000}"/>
    <cellStyle name="Normal 5 8 14 4 4" xfId="55288" xr:uid="{00000000-0005-0000-0000-0000F3D70000}"/>
    <cellStyle name="Normal 5 8 14 4 5" xfId="55289" xr:uid="{00000000-0005-0000-0000-0000F4D70000}"/>
    <cellStyle name="Normal 5 8 14 4 6" xfId="55290" xr:uid="{00000000-0005-0000-0000-0000F5D70000}"/>
    <cellStyle name="Normal 5 8 14 4 7" xfId="55291" xr:uid="{00000000-0005-0000-0000-0000F6D70000}"/>
    <cellStyle name="Normal 5 8 14 4 8" xfId="55292" xr:uid="{00000000-0005-0000-0000-0000F7D70000}"/>
    <cellStyle name="Normal 5 8 14 5" xfId="55293" xr:uid="{00000000-0005-0000-0000-0000F8D70000}"/>
    <cellStyle name="Normal 5 8 14 5 2" xfId="55294" xr:uid="{00000000-0005-0000-0000-0000F9D70000}"/>
    <cellStyle name="Normal 5 8 14 5 3" xfId="55295" xr:uid="{00000000-0005-0000-0000-0000FAD70000}"/>
    <cellStyle name="Normal 5 8 14 5 4" xfId="55296" xr:uid="{00000000-0005-0000-0000-0000FBD70000}"/>
    <cellStyle name="Normal 5 8 14 5 5" xfId="55297" xr:uid="{00000000-0005-0000-0000-0000FCD70000}"/>
    <cellStyle name="Normal 5 8 14 5 6" xfId="55298" xr:uid="{00000000-0005-0000-0000-0000FDD70000}"/>
    <cellStyle name="Normal 5 8 14 5 7" xfId="55299" xr:uid="{00000000-0005-0000-0000-0000FED70000}"/>
    <cellStyle name="Normal 5 8 14 5 8" xfId="55300" xr:uid="{00000000-0005-0000-0000-0000FFD70000}"/>
    <cellStyle name="Normal 5 8 14 6" xfId="55301" xr:uid="{00000000-0005-0000-0000-000000D80000}"/>
    <cellStyle name="Normal 5 8 14 7" xfId="55302" xr:uid="{00000000-0005-0000-0000-000001D80000}"/>
    <cellStyle name="Normal 5 8 14 8" xfId="55303" xr:uid="{00000000-0005-0000-0000-000002D80000}"/>
    <cellStyle name="Normal 5 8 14 9" xfId="55304" xr:uid="{00000000-0005-0000-0000-000003D80000}"/>
    <cellStyle name="Normal 5 8 15" xfId="55305" xr:uid="{00000000-0005-0000-0000-000004D80000}"/>
    <cellStyle name="Normal 5 8 15 10" xfId="55306" xr:uid="{00000000-0005-0000-0000-000005D80000}"/>
    <cellStyle name="Normal 5 8 15 11" xfId="55307" xr:uid="{00000000-0005-0000-0000-000006D80000}"/>
    <cellStyle name="Normal 5 8 15 12" xfId="55308" xr:uid="{00000000-0005-0000-0000-000007D80000}"/>
    <cellStyle name="Normal 5 8 15 2" xfId="55309" xr:uid="{00000000-0005-0000-0000-000008D80000}"/>
    <cellStyle name="Normal 5 8 15 2 2" xfId="55310" xr:uid="{00000000-0005-0000-0000-000009D80000}"/>
    <cellStyle name="Normal 5 8 15 2 3" xfId="55311" xr:uid="{00000000-0005-0000-0000-00000AD80000}"/>
    <cellStyle name="Normal 5 8 15 2 4" xfId="55312" xr:uid="{00000000-0005-0000-0000-00000BD80000}"/>
    <cellStyle name="Normal 5 8 15 2 5" xfId="55313" xr:uid="{00000000-0005-0000-0000-00000CD80000}"/>
    <cellStyle name="Normal 5 8 15 2 6" xfId="55314" xr:uid="{00000000-0005-0000-0000-00000DD80000}"/>
    <cellStyle name="Normal 5 8 15 2 7" xfId="55315" xr:uid="{00000000-0005-0000-0000-00000ED80000}"/>
    <cellStyle name="Normal 5 8 15 2 8" xfId="55316" xr:uid="{00000000-0005-0000-0000-00000FD80000}"/>
    <cellStyle name="Normal 5 8 15 3" xfId="55317" xr:uid="{00000000-0005-0000-0000-000010D80000}"/>
    <cellStyle name="Normal 5 8 15 3 2" xfId="55318" xr:uid="{00000000-0005-0000-0000-000011D80000}"/>
    <cellStyle name="Normal 5 8 15 3 3" xfId="55319" xr:uid="{00000000-0005-0000-0000-000012D80000}"/>
    <cellStyle name="Normal 5 8 15 3 4" xfId="55320" xr:uid="{00000000-0005-0000-0000-000013D80000}"/>
    <cellStyle name="Normal 5 8 15 3 5" xfId="55321" xr:uid="{00000000-0005-0000-0000-000014D80000}"/>
    <cellStyle name="Normal 5 8 15 3 6" xfId="55322" xr:uid="{00000000-0005-0000-0000-000015D80000}"/>
    <cellStyle name="Normal 5 8 15 3 7" xfId="55323" xr:uid="{00000000-0005-0000-0000-000016D80000}"/>
    <cellStyle name="Normal 5 8 15 3 8" xfId="55324" xr:uid="{00000000-0005-0000-0000-000017D80000}"/>
    <cellStyle name="Normal 5 8 15 4" xfId="55325" xr:uid="{00000000-0005-0000-0000-000018D80000}"/>
    <cellStyle name="Normal 5 8 15 4 2" xfId="55326" xr:uid="{00000000-0005-0000-0000-000019D80000}"/>
    <cellStyle name="Normal 5 8 15 4 3" xfId="55327" xr:uid="{00000000-0005-0000-0000-00001AD80000}"/>
    <cellStyle name="Normal 5 8 15 4 4" xfId="55328" xr:uid="{00000000-0005-0000-0000-00001BD80000}"/>
    <cellStyle name="Normal 5 8 15 4 5" xfId="55329" xr:uid="{00000000-0005-0000-0000-00001CD80000}"/>
    <cellStyle name="Normal 5 8 15 4 6" xfId="55330" xr:uid="{00000000-0005-0000-0000-00001DD80000}"/>
    <cellStyle name="Normal 5 8 15 4 7" xfId="55331" xr:uid="{00000000-0005-0000-0000-00001ED80000}"/>
    <cellStyle name="Normal 5 8 15 4 8" xfId="55332" xr:uid="{00000000-0005-0000-0000-00001FD80000}"/>
    <cellStyle name="Normal 5 8 15 5" xfId="55333" xr:uid="{00000000-0005-0000-0000-000020D80000}"/>
    <cellStyle name="Normal 5 8 15 5 2" xfId="55334" xr:uid="{00000000-0005-0000-0000-000021D80000}"/>
    <cellStyle name="Normal 5 8 15 5 3" xfId="55335" xr:uid="{00000000-0005-0000-0000-000022D80000}"/>
    <cellStyle name="Normal 5 8 15 5 4" xfId="55336" xr:uid="{00000000-0005-0000-0000-000023D80000}"/>
    <cellStyle name="Normal 5 8 15 5 5" xfId="55337" xr:uid="{00000000-0005-0000-0000-000024D80000}"/>
    <cellStyle name="Normal 5 8 15 5 6" xfId="55338" xr:uid="{00000000-0005-0000-0000-000025D80000}"/>
    <cellStyle name="Normal 5 8 15 5 7" xfId="55339" xr:uid="{00000000-0005-0000-0000-000026D80000}"/>
    <cellStyle name="Normal 5 8 15 5 8" xfId="55340" xr:uid="{00000000-0005-0000-0000-000027D80000}"/>
    <cellStyle name="Normal 5 8 15 6" xfId="55341" xr:uid="{00000000-0005-0000-0000-000028D80000}"/>
    <cellStyle name="Normal 5 8 15 7" xfId="55342" xr:uid="{00000000-0005-0000-0000-000029D80000}"/>
    <cellStyle name="Normal 5 8 15 8" xfId="55343" xr:uid="{00000000-0005-0000-0000-00002AD80000}"/>
    <cellStyle name="Normal 5 8 15 9" xfId="55344" xr:uid="{00000000-0005-0000-0000-00002BD80000}"/>
    <cellStyle name="Normal 5 8 16" xfId="55345" xr:uid="{00000000-0005-0000-0000-00002CD80000}"/>
    <cellStyle name="Normal 5 8 16 10" xfId="55346" xr:uid="{00000000-0005-0000-0000-00002DD80000}"/>
    <cellStyle name="Normal 5 8 16 11" xfId="55347" xr:uid="{00000000-0005-0000-0000-00002ED80000}"/>
    <cellStyle name="Normal 5 8 16 12" xfId="55348" xr:uid="{00000000-0005-0000-0000-00002FD80000}"/>
    <cellStyle name="Normal 5 8 16 2" xfId="55349" xr:uid="{00000000-0005-0000-0000-000030D80000}"/>
    <cellStyle name="Normal 5 8 16 2 2" xfId="55350" xr:uid="{00000000-0005-0000-0000-000031D80000}"/>
    <cellStyle name="Normal 5 8 16 2 3" xfId="55351" xr:uid="{00000000-0005-0000-0000-000032D80000}"/>
    <cellStyle name="Normal 5 8 16 2 4" xfId="55352" xr:uid="{00000000-0005-0000-0000-000033D80000}"/>
    <cellStyle name="Normal 5 8 16 2 5" xfId="55353" xr:uid="{00000000-0005-0000-0000-000034D80000}"/>
    <cellStyle name="Normal 5 8 16 2 6" xfId="55354" xr:uid="{00000000-0005-0000-0000-000035D80000}"/>
    <cellStyle name="Normal 5 8 16 2 7" xfId="55355" xr:uid="{00000000-0005-0000-0000-000036D80000}"/>
    <cellStyle name="Normal 5 8 16 2 8" xfId="55356" xr:uid="{00000000-0005-0000-0000-000037D80000}"/>
    <cellStyle name="Normal 5 8 16 3" xfId="55357" xr:uid="{00000000-0005-0000-0000-000038D80000}"/>
    <cellStyle name="Normal 5 8 16 3 2" xfId="55358" xr:uid="{00000000-0005-0000-0000-000039D80000}"/>
    <cellStyle name="Normal 5 8 16 3 3" xfId="55359" xr:uid="{00000000-0005-0000-0000-00003AD80000}"/>
    <cellStyle name="Normal 5 8 16 3 4" xfId="55360" xr:uid="{00000000-0005-0000-0000-00003BD80000}"/>
    <cellStyle name="Normal 5 8 16 3 5" xfId="55361" xr:uid="{00000000-0005-0000-0000-00003CD80000}"/>
    <cellStyle name="Normal 5 8 16 3 6" xfId="55362" xr:uid="{00000000-0005-0000-0000-00003DD80000}"/>
    <cellStyle name="Normal 5 8 16 3 7" xfId="55363" xr:uid="{00000000-0005-0000-0000-00003ED80000}"/>
    <cellStyle name="Normal 5 8 16 3 8" xfId="55364" xr:uid="{00000000-0005-0000-0000-00003FD80000}"/>
    <cellStyle name="Normal 5 8 16 4" xfId="55365" xr:uid="{00000000-0005-0000-0000-000040D80000}"/>
    <cellStyle name="Normal 5 8 16 4 2" xfId="55366" xr:uid="{00000000-0005-0000-0000-000041D80000}"/>
    <cellStyle name="Normal 5 8 16 4 3" xfId="55367" xr:uid="{00000000-0005-0000-0000-000042D80000}"/>
    <cellStyle name="Normal 5 8 16 4 4" xfId="55368" xr:uid="{00000000-0005-0000-0000-000043D80000}"/>
    <cellStyle name="Normal 5 8 16 4 5" xfId="55369" xr:uid="{00000000-0005-0000-0000-000044D80000}"/>
    <cellStyle name="Normal 5 8 16 4 6" xfId="55370" xr:uid="{00000000-0005-0000-0000-000045D80000}"/>
    <cellStyle name="Normal 5 8 16 4 7" xfId="55371" xr:uid="{00000000-0005-0000-0000-000046D80000}"/>
    <cellStyle name="Normal 5 8 16 4 8" xfId="55372" xr:uid="{00000000-0005-0000-0000-000047D80000}"/>
    <cellStyle name="Normal 5 8 16 5" xfId="55373" xr:uid="{00000000-0005-0000-0000-000048D80000}"/>
    <cellStyle name="Normal 5 8 16 5 2" xfId="55374" xr:uid="{00000000-0005-0000-0000-000049D80000}"/>
    <cellStyle name="Normal 5 8 16 5 3" xfId="55375" xr:uid="{00000000-0005-0000-0000-00004AD80000}"/>
    <cellStyle name="Normal 5 8 16 5 4" xfId="55376" xr:uid="{00000000-0005-0000-0000-00004BD80000}"/>
    <cellStyle name="Normal 5 8 16 5 5" xfId="55377" xr:uid="{00000000-0005-0000-0000-00004CD80000}"/>
    <cellStyle name="Normal 5 8 16 5 6" xfId="55378" xr:uid="{00000000-0005-0000-0000-00004DD80000}"/>
    <cellStyle name="Normal 5 8 16 5 7" xfId="55379" xr:uid="{00000000-0005-0000-0000-00004ED80000}"/>
    <cellStyle name="Normal 5 8 16 5 8" xfId="55380" xr:uid="{00000000-0005-0000-0000-00004FD80000}"/>
    <cellStyle name="Normal 5 8 16 6" xfId="55381" xr:uid="{00000000-0005-0000-0000-000050D80000}"/>
    <cellStyle name="Normal 5 8 16 7" xfId="55382" xr:uid="{00000000-0005-0000-0000-000051D80000}"/>
    <cellStyle name="Normal 5 8 16 8" xfId="55383" xr:uid="{00000000-0005-0000-0000-000052D80000}"/>
    <cellStyle name="Normal 5 8 16 9" xfId="55384" xr:uid="{00000000-0005-0000-0000-000053D80000}"/>
    <cellStyle name="Normal 5 8 17" xfId="55385" xr:uid="{00000000-0005-0000-0000-000054D80000}"/>
    <cellStyle name="Normal 5 8 17 2" xfId="55386" xr:uid="{00000000-0005-0000-0000-000055D80000}"/>
    <cellStyle name="Normal 5 8 17 3" xfId="55387" xr:uid="{00000000-0005-0000-0000-000056D80000}"/>
    <cellStyle name="Normal 5 8 17 4" xfId="55388" xr:uid="{00000000-0005-0000-0000-000057D80000}"/>
    <cellStyle name="Normal 5 8 17 5" xfId="55389" xr:uid="{00000000-0005-0000-0000-000058D80000}"/>
    <cellStyle name="Normal 5 8 17 6" xfId="55390" xr:uid="{00000000-0005-0000-0000-000059D80000}"/>
    <cellStyle name="Normal 5 8 17 7" xfId="55391" xr:uid="{00000000-0005-0000-0000-00005AD80000}"/>
    <cellStyle name="Normal 5 8 17 8" xfId="55392" xr:uid="{00000000-0005-0000-0000-00005BD80000}"/>
    <cellStyle name="Normal 5 8 18" xfId="55393" xr:uid="{00000000-0005-0000-0000-00005CD80000}"/>
    <cellStyle name="Normal 5 8 18 2" xfId="55394" xr:uid="{00000000-0005-0000-0000-00005DD80000}"/>
    <cellStyle name="Normal 5 8 18 3" xfId="55395" xr:uid="{00000000-0005-0000-0000-00005ED80000}"/>
    <cellStyle name="Normal 5 8 18 4" xfId="55396" xr:uid="{00000000-0005-0000-0000-00005FD80000}"/>
    <cellStyle name="Normal 5 8 18 5" xfId="55397" xr:uid="{00000000-0005-0000-0000-000060D80000}"/>
    <cellStyle name="Normal 5 8 18 6" xfId="55398" xr:uid="{00000000-0005-0000-0000-000061D80000}"/>
    <cellStyle name="Normal 5 8 18 7" xfId="55399" xr:uid="{00000000-0005-0000-0000-000062D80000}"/>
    <cellStyle name="Normal 5 8 18 8" xfId="55400" xr:uid="{00000000-0005-0000-0000-000063D80000}"/>
    <cellStyle name="Normal 5 8 19" xfId="55401" xr:uid="{00000000-0005-0000-0000-000064D80000}"/>
    <cellStyle name="Normal 5 8 19 2" xfId="55402" xr:uid="{00000000-0005-0000-0000-000065D80000}"/>
    <cellStyle name="Normal 5 8 19 3" xfId="55403" xr:uid="{00000000-0005-0000-0000-000066D80000}"/>
    <cellStyle name="Normal 5 8 19 4" xfId="55404" xr:uid="{00000000-0005-0000-0000-000067D80000}"/>
    <cellStyle name="Normal 5 8 19 5" xfId="55405" xr:uid="{00000000-0005-0000-0000-000068D80000}"/>
    <cellStyle name="Normal 5 8 19 6" xfId="55406" xr:uid="{00000000-0005-0000-0000-000069D80000}"/>
    <cellStyle name="Normal 5 8 19 7" xfId="55407" xr:uid="{00000000-0005-0000-0000-00006AD80000}"/>
    <cellStyle name="Normal 5 8 19 8" xfId="55408" xr:uid="{00000000-0005-0000-0000-00006BD80000}"/>
    <cellStyle name="Normal 5 8 2" xfId="55409" xr:uid="{00000000-0005-0000-0000-00006CD80000}"/>
    <cellStyle name="Normal 5 8 2 10" xfId="55410" xr:uid="{00000000-0005-0000-0000-00006DD80000}"/>
    <cellStyle name="Normal 5 8 2 10 10" xfId="55411" xr:uid="{00000000-0005-0000-0000-00006ED80000}"/>
    <cellStyle name="Normal 5 8 2 10 11" xfId="55412" xr:uid="{00000000-0005-0000-0000-00006FD80000}"/>
    <cellStyle name="Normal 5 8 2 10 12" xfId="55413" xr:uid="{00000000-0005-0000-0000-000070D80000}"/>
    <cellStyle name="Normal 5 8 2 10 2" xfId="55414" xr:uid="{00000000-0005-0000-0000-000071D80000}"/>
    <cellStyle name="Normal 5 8 2 10 2 2" xfId="55415" xr:uid="{00000000-0005-0000-0000-000072D80000}"/>
    <cellStyle name="Normal 5 8 2 10 2 3" xfId="55416" xr:uid="{00000000-0005-0000-0000-000073D80000}"/>
    <cellStyle name="Normal 5 8 2 10 2 4" xfId="55417" xr:uid="{00000000-0005-0000-0000-000074D80000}"/>
    <cellStyle name="Normal 5 8 2 10 2 5" xfId="55418" xr:uid="{00000000-0005-0000-0000-000075D80000}"/>
    <cellStyle name="Normal 5 8 2 10 2 6" xfId="55419" xr:uid="{00000000-0005-0000-0000-000076D80000}"/>
    <cellStyle name="Normal 5 8 2 10 2 7" xfId="55420" xr:uid="{00000000-0005-0000-0000-000077D80000}"/>
    <cellStyle name="Normal 5 8 2 10 2 8" xfId="55421" xr:uid="{00000000-0005-0000-0000-000078D80000}"/>
    <cellStyle name="Normal 5 8 2 10 3" xfId="55422" xr:uid="{00000000-0005-0000-0000-000079D80000}"/>
    <cellStyle name="Normal 5 8 2 10 3 2" xfId="55423" xr:uid="{00000000-0005-0000-0000-00007AD80000}"/>
    <cellStyle name="Normal 5 8 2 10 3 3" xfId="55424" xr:uid="{00000000-0005-0000-0000-00007BD80000}"/>
    <cellStyle name="Normal 5 8 2 10 3 4" xfId="55425" xr:uid="{00000000-0005-0000-0000-00007CD80000}"/>
    <cellStyle name="Normal 5 8 2 10 3 5" xfId="55426" xr:uid="{00000000-0005-0000-0000-00007DD80000}"/>
    <cellStyle name="Normal 5 8 2 10 3 6" xfId="55427" xr:uid="{00000000-0005-0000-0000-00007ED80000}"/>
    <cellStyle name="Normal 5 8 2 10 3 7" xfId="55428" xr:uid="{00000000-0005-0000-0000-00007FD80000}"/>
    <cellStyle name="Normal 5 8 2 10 3 8" xfId="55429" xr:uid="{00000000-0005-0000-0000-000080D80000}"/>
    <cellStyle name="Normal 5 8 2 10 4" xfId="55430" xr:uid="{00000000-0005-0000-0000-000081D80000}"/>
    <cellStyle name="Normal 5 8 2 10 4 2" xfId="55431" xr:uid="{00000000-0005-0000-0000-000082D80000}"/>
    <cellStyle name="Normal 5 8 2 10 4 3" xfId="55432" xr:uid="{00000000-0005-0000-0000-000083D80000}"/>
    <cellStyle name="Normal 5 8 2 10 4 4" xfId="55433" xr:uid="{00000000-0005-0000-0000-000084D80000}"/>
    <cellStyle name="Normal 5 8 2 10 4 5" xfId="55434" xr:uid="{00000000-0005-0000-0000-000085D80000}"/>
    <cellStyle name="Normal 5 8 2 10 4 6" xfId="55435" xr:uid="{00000000-0005-0000-0000-000086D80000}"/>
    <cellStyle name="Normal 5 8 2 10 4 7" xfId="55436" xr:uid="{00000000-0005-0000-0000-000087D80000}"/>
    <cellStyle name="Normal 5 8 2 10 4 8" xfId="55437" xr:uid="{00000000-0005-0000-0000-000088D80000}"/>
    <cellStyle name="Normal 5 8 2 10 5" xfId="55438" xr:uid="{00000000-0005-0000-0000-000089D80000}"/>
    <cellStyle name="Normal 5 8 2 10 5 2" xfId="55439" xr:uid="{00000000-0005-0000-0000-00008AD80000}"/>
    <cellStyle name="Normal 5 8 2 10 5 3" xfId="55440" xr:uid="{00000000-0005-0000-0000-00008BD80000}"/>
    <cellStyle name="Normal 5 8 2 10 5 4" xfId="55441" xr:uid="{00000000-0005-0000-0000-00008CD80000}"/>
    <cellStyle name="Normal 5 8 2 10 5 5" xfId="55442" xr:uid="{00000000-0005-0000-0000-00008DD80000}"/>
    <cellStyle name="Normal 5 8 2 10 5 6" xfId="55443" xr:uid="{00000000-0005-0000-0000-00008ED80000}"/>
    <cellStyle name="Normal 5 8 2 10 5 7" xfId="55444" xr:uid="{00000000-0005-0000-0000-00008FD80000}"/>
    <cellStyle name="Normal 5 8 2 10 5 8" xfId="55445" xr:uid="{00000000-0005-0000-0000-000090D80000}"/>
    <cellStyle name="Normal 5 8 2 10 6" xfId="55446" xr:uid="{00000000-0005-0000-0000-000091D80000}"/>
    <cellStyle name="Normal 5 8 2 10 7" xfId="55447" xr:uid="{00000000-0005-0000-0000-000092D80000}"/>
    <cellStyle name="Normal 5 8 2 10 8" xfId="55448" xr:uid="{00000000-0005-0000-0000-000093D80000}"/>
    <cellStyle name="Normal 5 8 2 10 9" xfId="55449" xr:uid="{00000000-0005-0000-0000-000094D80000}"/>
    <cellStyle name="Normal 5 8 2 11" xfId="55450" xr:uid="{00000000-0005-0000-0000-000095D80000}"/>
    <cellStyle name="Normal 5 8 2 11 10" xfId="55451" xr:uid="{00000000-0005-0000-0000-000096D80000}"/>
    <cellStyle name="Normal 5 8 2 11 11" xfId="55452" xr:uid="{00000000-0005-0000-0000-000097D80000}"/>
    <cellStyle name="Normal 5 8 2 11 12" xfId="55453" xr:uid="{00000000-0005-0000-0000-000098D80000}"/>
    <cellStyle name="Normal 5 8 2 11 2" xfId="55454" xr:uid="{00000000-0005-0000-0000-000099D80000}"/>
    <cellStyle name="Normal 5 8 2 11 2 2" xfId="55455" xr:uid="{00000000-0005-0000-0000-00009AD80000}"/>
    <cellStyle name="Normal 5 8 2 11 2 3" xfId="55456" xr:uid="{00000000-0005-0000-0000-00009BD80000}"/>
    <cellStyle name="Normal 5 8 2 11 2 4" xfId="55457" xr:uid="{00000000-0005-0000-0000-00009CD80000}"/>
    <cellStyle name="Normal 5 8 2 11 2 5" xfId="55458" xr:uid="{00000000-0005-0000-0000-00009DD80000}"/>
    <cellStyle name="Normal 5 8 2 11 2 6" xfId="55459" xr:uid="{00000000-0005-0000-0000-00009ED80000}"/>
    <cellStyle name="Normal 5 8 2 11 2 7" xfId="55460" xr:uid="{00000000-0005-0000-0000-00009FD80000}"/>
    <cellStyle name="Normal 5 8 2 11 2 8" xfId="55461" xr:uid="{00000000-0005-0000-0000-0000A0D80000}"/>
    <cellStyle name="Normal 5 8 2 11 3" xfId="55462" xr:uid="{00000000-0005-0000-0000-0000A1D80000}"/>
    <cellStyle name="Normal 5 8 2 11 3 2" xfId="55463" xr:uid="{00000000-0005-0000-0000-0000A2D80000}"/>
    <cellStyle name="Normal 5 8 2 11 3 3" xfId="55464" xr:uid="{00000000-0005-0000-0000-0000A3D80000}"/>
    <cellStyle name="Normal 5 8 2 11 3 4" xfId="55465" xr:uid="{00000000-0005-0000-0000-0000A4D80000}"/>
    <cellStyle name="Normal 5 8 2 11 3 5" xfId="55466" xr:uid="{00000000-0005-0000-0000-0000A5D80000}"/>
    <cellStyle name="Normal 5 8 2 11 3 6" xfId="55467" xr:uid="{00000000-0005-0000-0000-0000A6D80000}"/>
    <cellStyle name="Normal 5 8 2 11 3 7" xfId="55468" xr:uid="{00000000-0005-0000-0000-0000A7D80000}"/>
    <cellStyle name="Normal 5 8 2 11 3 8" xfId="55469" xr:uid="{00000000-0005-0000-0000-0000A8D80000}"/>
    <cellStyle name="Normal 5 8 2 11 4" xfId="55470" xr:uid="{00000000-0005-0000-0000-0000A9D80000}"/>
    <cellStyle name="Normal 5 8 2 11 4 2" xfId="55471" xr:uid="{00000000-0005-0000-0000-0000AAD80000}"/>
    <cellStyle name="Normal 5 8 2 11 4 3" xfId="55472" xr:uid="{00000000-0005-0000-0000-0000ABD80000}"/>
    <cellStyle name="Normal 5 8 2 11 4 4" xfId="55473" xr:uid="{00000000-0005-0000-0000-0000ACD80000}"/>
    <cellStyle name="Normal 5 8 2 11 4 5" xfId="55474" xr:uid="{00000000-0005-0000-0000-0000ADD80000}"/>
    <cellStyle name="Normal 5 8 2 11 4 6" xfId="55475" xr:uid="{00000000-0005-0000-0000-0000AED80000}"/>
    <cellStyle name="Normal 5 8 2 11 4 7" xfId="55476" xr:uid="{00000000-0005-0000-0000-0000AFD80000}"/>
    <cellStyle name="Normal 5 8 2 11 4 8" xfId="55477" xr:uid="{00000000-0005-0000-0000-0000B0D80000}"/>
    <cellStyle name="Normal 5 8 2 11 5" xfId="55478" xr:uid="{00000000-0005-0000-0000-0000B1D80000}"/>
    <cellStyle name="Normal 5 8 2 11 5 2" xfId="55479" xr:uid="{00000000-0005-0000-0000-0000B2D80000}"/>
    <cellStyle name="Normal 5 8 2 11 5 3" xfId="55480" xr:uid="{00000000-0005-0000-0000-0000B3D80000}"/>
    <cellStyle name="Normal 5 8 2 11 5 4" xfId="55481" xr:uid="{00000000-0005-0000-0000-0000B4D80000}"/>
    <cellStyle name="Normal 5 8 2 11 5 5" xfId="55482" xr:uid="{00000000-0005-0000-0000-0000B5D80000}"/>
    <cellStyle name="Normal 5 8 2 11 5 6" xfId="55483" xr:uid="{00000000-0005-0000-0000-0000B6D80000}"/>
    <cellStyle name="Normal 5 8 2 11 5 7" xfId="55484" xr:uid="{00000000-0005-0000-0000-0000B7D80000}"/>
    <cellStyle name="Normal 5 8 2 11 5 8" xfId="55485" xr:uid="{00000000-0005-0000-0000-0000B8D80000}"/>
    <cellStyle name="Normal 5 8 2 11 6" xfId="55486" xr:uid="{00000000-0005-0000-0000-0000B9D80000}"/>
    <cellStyle name="Normal 5 8 2 11 7" xfId="55487" xr:uid="{00000000-0005-0000-0000-0000BAD80000}"/>
    <cellStyle name="Normal 5 8 2 11 8" xfId="55488" xr:uid="{00000000-0005-0000-0000-0000BBD80000}"/>
    <cellStyle name="Normal 5 8 2 11 9" xfId="55489" xr:uid="{00000000-0005-0000-0000-0000BCD80000}"/>
    <cellStyle name="Normal 5 8 2 12" xfId="55490" xr:uid="{00000000-0005-0000-0000-0000BDD80000}"/>
    <cellStyle name="Normal 5 8 2 12 10" xfId="55491" xr:uid="{00000000-0005-0000-0000-0000BED80000}"/>
    <cellStyle name="Normal 5 8 2 12 11" xfId="55492" xr:uid="{00000000-0005-0000-0000-0000BFD80000}"/>
    <cellStyle name="Normal 5 8 2 12 12" xfId="55493" xr:uid="{00000000-0005-0000-0000-0000C0D80000}"/>
    <cellStyle name="Normal 5 8 2 12 2" xfId="55494" xr:uid="{00000000-0005-0000-0000-0000C1D80000}"/>
    <cellStyle name="Normal 5 8 2 12 2 2" xfId="55495" xr:uid="{00000000-0005-0000-0000-0000C2D80000}"/>
    <cellStyle name="Normal 5 8 2 12 2 3" xfId="55496" xr:uid="{00000000-0005-0000-0000-0000C3D80000}"/>
    <cellStyle name="Normal 5 8 2 12 2 4" xfId="55497" xr:uid="{00000000-0005-0000-0000-0000C4D80000}"/>
    <cellStyle name="Normal 5 8 2 12 2 5" xfId="55498" xr:uid="{00000000-0005-0000-0000-0000C5D80000}"/>
    <cellStyle name="Normal 5 8 2 12 2 6" xfId="55499" xr:uid="{00000000-0005-0000-0000-0000C6D80000}"/>
    <cellStyle name="Normal 5 8 2 12 2 7" xfId="55500" xr:uid="{00000000-0005-0000-0000-0000C7D80000}"/>
    <cellStyle name="Normal 5 8 2 12 2 8" xfId="55501" xr:uid="{00000000-0005-0000-0000-0000C8D80000}"/>
    <cellStyle name="Normal 5 8 2 12 3" xfId="55502" xr:uid="{00000000-0005-0000-0000-0000C9D80000}"/>
    <cellStyle name="Normal 5 8 2 12 3 2" xfId="55503" xr:uid="{00000000-0005-0000-0000-0000CAD80000}"/>
    <cellStyle name="Normal 5 8 2 12 3 3" xfId="55504" xr:uid="{00000000-0005-0000-0000-0000CBD80000}"/>
    <cellStyle name="Normal 5 8 2 12 3 4" xfId="55505" xr:uid="{00000000-0005-0000-0000-0000CCD80000}"/>
    <cellStyle name="Normal 5 8 2 12 3 5" xfId="55506" xr:uid="{00000000-0005-0000-0000-0000CDD80000}"/>
    <cellStyle name="Normal 5 8 2 12 3 6" xfId="55507" xr:uid="{00000000-0005-0000-0000-0000CED80000}"/>
    <cellStyle name="Normal 5 8 2 12 3 7" xfId="55508" xr:uid="{00000000-0005-0000-0000-0000CFD80000}"/>
    <cellStyle name="Normal 5 8 2 12 3 8" xfId="55509" xr:uid="{00000000-0005-0000-0000-0000D0D80000}"/>
    <cellStyle name="Normal 5 8 2 12 4" xfId="55510" xr:uid="{00000000-0005-0000-0000-0000D1D80000}"/>
    <cellStyle name="Normal 5 8 2 12 4 2" xfId="55511" xr:uid="{00000000-0005-0000-0000-0000D2D80000}"/>
    <cellStyle name="Normal 5 8 2 12 4 3" xfId="55512" xr:uid="{00000000-0005-0000-0000-0000D3D80000}"/>
    <cellStyle name="Normal 5 8 2 12 4 4" xfId="55513" xr:uid="{00000000-0005-0000-0000-0000D4D80000}"/>
    <cellStyle name="Normal 5 8 2 12 4 5" xfId="55514" xr:uid="{00000000-0005-0000-0000-0000D5D80000}"/>
    <cellStyle name="Normal 5 8 2 12 4 6" xfId="55515" xr:uid="{00000000-0005-0000-0000-0000D6D80000}"/>
    <cellStyle name="Normal 5 8 2 12 4 7" xfId="55516" xr:uid="{00000000-0005-0000-0000-0000D7D80000}"/>
    <cellStyle name="Normal 5 8 2 12 4 8" xfId="55517" xr:uid="{00000000-0005-0000-0000-0000D8D80000}"/>
    <cellStyle name="Normal 5 8 2 12 5" xfId="55518" xr:uid="{00000000-0005-0000-0000-0000D9D80000}"/>
    <cellStyle name="Normal 5 8 2 12 5 2" xfId="55519" xr:uid="{00000000-0005-0000-0000-0000DAD80000}"/>
    <cellStyle name="Normal 5 8 2 12 5 3" xfId="55520" xr:uid="{00000000-0005-0000-0000-0000DBD80000}"/>
    <cellStyle name="Normal 5 8 2 12 5 4" xfId="55521" xr:uid="{00000000-0005-0000-0000-0000DCD80000}"/>
    <cellStyle name="Normal 5 8 2 12 5 5" xfId="55522" xr:uid="{00000000-0005-0000-0000-0000DDD80000}"/>
    <cellStyle name="Normal 5 8 2 12 5 6" xfId="55523" xr:uid="{00000000-0005-0000-0000-0000DED80000}"/>
    <cellStyle name="Normal 5 8 2 12 5 7" xfId="55524" xr:uid="{00000000-0005-0000-0000-0000DFD80000}"/>
    <cellStyle name="Normal 5 8 2 12 5 8" xfId="55525" xr:uid="{00000000-0005-0000-0000-0000E0D80000}"/>
    <cellStyle name="Normal 5 8 2 12 6" xfId="55526" xr:uid="{00000000-0005-0000-0000-0000E1D80000}"/>
    <cellStyle name="Normal 5 8 2 12 7" xfId="55527" xr:uid="{00000000-0005-0000-0000-0000E2D80000}"/>
    <cellStyle name="Normal 5 8 2 12 8" xfId="55528" xr:uid="{00000000-0005-0000-0000-0000E3D80000}"/>
    <cellStyle name="Normal 5 8 2 12 9" xfId="55529" xr:uid="{00000000-0005-0000-0000-0000E4D80000}"/>
    <cellStyle name="Normal 5 8 2 13" xfId="55530" xr:uid="{00000000-0005-0000-0000-0000E5D80000}"/>
    <cellStyle name="Normal 5 8 2 13 10" xfId="55531" xr:uid="{00000000-0005-0000-0000-0000E6D80000}"/>
    <cellStyle name="Normal 5 8 2 13 11" xfId="55532" xr:uid="{00000000-0005-0000-0000-0000E7D80000}"/>
    <cellStyle name="Normal 5 8 2 13 12" xfId="55533" xr:uid="{00000000-0005-0000-0000-0000E8D80000}"/>
    <cellStyle name="Normal 5 8 2 13 2" xfId="55534" xr:uid="{00000000-0005-0000-0000-0000E9D80000}"/>
    <cellStyle name="Normal 5 8 2 13 2 2" xfId="55535" xr:uid="{00000000-0005-0000-0000-0000EAD80000}"/>
    <cellStyle name="Normal 5 8 2 13 2 3" xfId="55536" xr:uid="{00000000-0005-0000-0000-0000EBD80000}"/>
    <cellStyle name="Normal 5 8 2 13 2 4" xfId="55537" xr:uid="{00000000-0005-0000-0000-0000ECD80000}"/>
    <cellStyle name="Normal 5 8 2 13 2 5" xfId="55538" xr:uid="{00000000-0005-0000-0000-0000EDD80000}"/>
    <cellStyle name="Normal 5 8 2 13 2 6" xfId="55539" xr:uid="{00000000-0005-0000-0000-0000EED80000}"/>
    <cellStyle name="Normal 5 8 2 13 2 7" xfId="55540" xr:uid="{00000000-0005-0000-0000-0000EFD80000}"/>
    <cellStyle name="Normal 5 8 2 13 2 8" xfId="55541" xr:uid="{00000000-0005-0000-0000-0000F0D80000}"/>
    <cellStyle name="Normal 5 8 2 13 3" xfId="55542" xr:uid="{00000000-0005-0000-0000-0000F1D80000}"/>
    <cellStyle name="Normal 5 8 2 13 3 2" xfId="55543" xr:uid="{00000000-0005-0000-0000-0000F2D80000}"/>
    <cellStyle name="Normal 5 8 2 13 3 3" xfId="55544" xr:uid="{00000000-0005-0000-0000-0000F3D80000}"/>
    <cellStyle name="Normal 5 8 2 13 3 4" xfId="55545" xr:uid="{00000000-0005-0000-0000-0000F4D80000}"/>
    <cellStyle name="Normal 5 8 2 13 3 5" xfId="55546" xr:uid="{00000000-0005-0000-0000-0000F5D80000}"/>
    <cellStyle name="Normal 5 8 2 13 3 6" xfId="55547" xr:uid="{00000000-0005-0000-0000-0000F6D80000}"/>
    <cellStyle name="Normal 5 8 2 13 3 7" xfId="55548" xr:uid="{00000000-0005-0000-0000-0000F7D80000}"/>
    <cellStyle name="Normal 5 8 2 13 3 8" xfId="55549" xr:uid="{00000000-0005-0000-0000-0000F8D80000}"/>
    <cellStyle name="Normal 5 8 2 13 4" xfId="55550" xr:uid="{00000000-0005-0000-0000-0000F9D80000}"/>
    <cellStyle name="Normal 5 8 2 13 4 2" xfId="55551" xr:uid="{00000000-0005-0000-0000-0000FAD80000}"/>
    <cellStyle name="Normal 5 8 2 13 4 3" xfId="55552" xr:uid="{00000000-0005-0000-0000-0000FBD80000}"/>
    <cellStyle name="Normal 5 8 2 13 4 4" xfId="55553" xr:uid="{00000000-0005-0000-0000-0000FCD80000}"/>
    <cellStyle name="Normal 5 8 2 13 4 5" xfId="55554" xr:uid="{00000000-0005-0000-0000-0000FDD80000}"/>
    <cellStyle name="Normal 5 8 2 13 4 6" xfId="55555" xr:uid="{00000000-0005-0000-0000-0000FED80000}"/>
    <cellStyle name="Normal 5 8 2 13 4 7" xfId="55556" xr:uid="{00000000-0005-0000-0000-0000FFD80000}"/>
    <cellStyle name="Normal 5 8 2 13 4 8" xfId="55557" xr:uid="{00000000-0005-0000-0000-000000D90000}"/>
    <cellStyle name="Normal 5 8 2 13 5" xfId="55558" xr:uid="{00000000-0005-0000-0000-000001D90000}"/>
    <cellStyle name="Normal 5 8 2 13 5 2" xfId="55559" xr:uid="{00000000-0005-0000-0000-000002D90000}"/>
    <cellStyle name="Normal 5 8 2 13 5 3" xfId="55560" xr:uid="{00000000-0005-0000-0000-000003D90000}"/>
    <cellStyle name="Normal 5 8 2 13 5 4" xfId="55561" xr:uid="{00000000-0005-0000-0000-000004D90000}"/>
    <cellStyle name="Normal 5 8 2 13 5 5" xfId="55562" xr:uid="{00000000-0005-0000-0000-000005D90000}"/>
    <cellStyle name="Normal 5 8 2 13 5 6" xfId="55563" xr:uid="{00000000-0005-0000-0000-000006D90000}"/>
    <cellStyle name="Normal 5 8 2 13 5 7" xfId="55564" xr:uid="{00000000-0005-0000-0000-000007D90000}"/>
    <cellStyle name="Normal 5 8 2 13 5 8" xfId="55565" xr:uid="{00000000-0005-0000-0000-000008D90000}"/>
    <cellStyle name="Normal 5 8 2 13 6" xfId="55566" xr:uid="{00000000-0005-0000-0000-000009D90000}"/>
    <cellStyle name="Normal 5 8 2 13 7" xfId="55567" xr:uid="{00000000-0005-0000-0000-00000AD90000}"/>
    <cellStyle name="Normal 5 8 2 13 8" xfId="55568" xr:uid="{00000000-0005-0000-0000-00000BD90000}"/>
    <cellStyle name="Normal 5 8 2 13 9" xfId="55569" xr:uid="{00000000-0005-0000-0000-00000CD90000}"/>
    <cellStyle name="Normal 5 8 2 14" xfId="55570" xr:uid="{00000000-0005-0000-0000-00000DD90000}"/>
    <cellStyle name="Normal 5 8 2 14 2" xfId="55571" xr:uid="{00000000-0005-0000-0000-00000ED90000}"/>
    <cellStyle name="Normal 5 8 2 14 3" xfId="55572" xr:uid="{00000000-0005-0000-0000-00000FD90000}"/>
    <cellStyle name="Normal 5 8 2 14 4" xfId="55573" xr:uid="{00000000-0005-0000-0000-000010D90000}"/>
    <cellStyle name="Normal 5 8 2 14 5" xfId="55574" xr:uid="{00000000-0005-0000-0000-000011D90000}"/>
    <cellStyle name="Normal 5 8 2 14 6" xfId="55575" xr:uid="{00000000-0005-0000-0000-000012D90000}"/>
    <cellStyle name="Normal 5 8 2 14 7" xfId="55576" xr:uid="{00000000-0005-0000-0000-000013D90000}"/>
    <cellStyle name="Normal 5 8 2 14 8" xfId="55577" xr:uid="{00000000-0005-0000-0000-000014D90000}"/>
    <cellStyle name="Normal 5 8 2 15" xfId="55578" xr:uid="{00000000-0005-0000-0000-000015D90000}"/>
    <cellStyle name="Normal 5 8 2 15 2" xfId="55579" xr:uid="{00000000-0005-0000-0000-000016D90000}"/>
    <cellStyle name="Normal 5 8 2 15 3" xfId="55580" xr:uid="{00000000-0005-0000-0000-000017D90000}"/>
    <cellStyle name="Normal 5 8 2 15 4" xfId="55581" xr:uid="{00000000-0005-0000-0000-000018D90000}"/>
    <cellStyle name="Normal 5 8 2 15 5" xfId="55582" xr:uid="{00000000-0005-0000-0000-000019D90000}"/>
    <cellStyle name="Normal 5 8 2 15 6" xfId="55583" xr:uid="{00000000-0005-0000-0000-00001AD90000}"/>
    <cellStyle name="Normal 5 8 2 15 7" xfId="55584" xr:uid="{00000000-0005-0000-0000-00001BD90000}"/>
    <cellStyle name="Normal 5 8 2 15 8" xfId="55585" xr:uid="{00000000-0005-0000-0000-00001CD90000}"/>
    <cellStyle name="Normal 5 8 2 16" xfId="55586" xr:uid="{00000000-0005-0000-0000-00001DD90000}"/>
    <cellStyle name="Normal 5 8 2 16 2" xfId="55587" xr:uid="{00000000-0005-0000-0000-00001ED90000}"/>
    <cellStyle name="Normal 5 8 2 16 3" xfId="55588" xr:uid="{00000000-0005-0000-0000-00001FD90000}"/>
    <cellStyle name="Normal 5 8 2 16 4" xfId="55589" xr:uid="{00000000-0005-0000-0000-000020D90000}"/>
    <cellStyle name="Normal 5 8 2 16 5" xfId="55590" xr:uid="{00000000-0005-0000-0000-000021D90000}"/>
    <cellStyle name="Normal 5 8 2 16 6" xfId="55591" xr:uid="{00000000-0005-0000-0000-000022D90000}"/>
    <cellStyle name="Normal 5 8 2 16 7" xfId="55592" xr:uid="{00000000-0005-0000-0000-000023D90000}"/>
    <cellStyle name="Normal 5 8 2 16 8" xfId="55593" xr:uid="{00000000-0005-0000-0000-000024D90000}"/>
    <cellStyle name="Normal 5 8 2 17" xfId="55594" xr:uid="{00000000-0005-0000-0000-000025D90000}"/>
    <cellStyle name="Normal 5 8 2 17 2" xfId="55595" xr:uid="{00000000-0005-0000-0000-000026D90000}"/>
    <cellStyle name="Normal 5 8 2 17 3" xfId="55596" xr:uid="{00000000-0005-0000-0000-000027D90000}"/>
    <cellStyle name="Normal 5 8 2 17 4" xfId="55597" xr:uid="{00000000-0005-0000-0000-000028D90000}"/>
    <cellStyle name="Normal 5 8 2 17 5" xfId="55598" xr:uid="{00000000-0005-0000-0000-000029D90000}"/>
    <cellStyle name="Normal 5 8 2 17 6" xfId="55599" xr:uid="{00000000-0005-0000-0000-00002AD90000}"/>
    <cellStyle name="Normal 5 8 2 17 7" xfId="55600" xr:uid="{00000000-0005-0000-0000-00002BD90000}"/>
    <cellStyle name="Normal 5 8 2 17 8" xfId="55601" xr:uid="{00000000-0005-0000-0000-00002CD90000}"/>
    <cellStyle name="Normal 5 8 2 18" xfId="55602" xr:uid="{00000000-0005-0000-0000-00002DD90000}"/>
    <cellStyle name="Normal 5 8 2 19" xfId="55603" xr:uid="{00000000-0005-0000-0000-00002ED90000}"/>
    <cellStyle name="Normal 5 8 2 2" xfId="55604" xr:uid="{00000000-0005-0000-0000-00002FD90000}"/>
    <cellStyle name="Normal 5 8 2 2 10" xfId="55605" xr:uid="{00000000-0005-0000-0000-000030D90000}"/>
    <cellStyle name="Normal 5 8 2 2 11" xfId="55606" xr:uid="{00000000-0005-0000-0000-000031D90000}"/>
    <cellStyle name="Normal 5 8 2 2 12" xfId="55607" xr:uid="{00000000-0005-0000-0000-000032D90000}"/>
    <cellStyle name="Normal 5 8 2 2 2" xfId="55608" xr:uid="{00000000-0005-0000-0000-000033D90000}"/>
    <cellStyle name="Normal 5 8 2 2 2 2" xfId="55609" xr:uid="{00000000-0005-0000-0000-000034D90000}"/>
    <cellStyle name="Normal 5 8 2 2 2 3" xfId="55610" xr:uid="{00000000-0005-0000-0000-000035D90000}"/>
    <cellStyle name="Normal 5 8 2 2 2 4" xfId="55611" xr:uid="{00000000-0005-0000-0000-000036D90000}"/>
    <cellStyle name="Normal 5 8 2 2 2 5" xfId="55612" xr:uid="{00000000-0005-0000-0000-000037D90000}"/>
    <cellStyle name="Normal 5 8 2 2 2 6" xfId="55613" xr:uid="{00000000-0005-0000-0000-000038D90000}"/>
    <cellStyle name="Normal 5 8 2 2 2 7" xfId="55614" xr:uid="{00000000-0005-0000-0000-000039D90000}"/>
    <cellStyle name="Normal 5 8 2 2 2 8" xfId="55615" xr:uid="{00000000-0005-0000-0000-00003AD90000}"/>
    <cellStyle name="Normal 5 8 2 2 3" xfId="55616" xr:uid="{00000000-0005-0000-0000-00003BD90000}"/>
    <cellStyle name="Normal 5 8 2 2 3 2" xfId="55617" xr:uid="{00000000-0005-0000-0000-00003CD90000}"/>
    <cellStyle name="Normal 5 8 2 2 3 3" xfId="55618" xr:uid="{00000000-0005-0000-0000-00003DD90000}"/>
    <cellStyle name="Normal 5 8 2 2 3 4" xfId="55619" xr:uid="{00000000-0005-0000-0000-00003ED90000}"/>
    <cellStyle name="Normal 5 8 2 2 3 5" xfId="55620" xr:uid="{00000000-0005-0000-0000-00003FD90000}"/>
    <cellStyle name="Normal 5 8 2 2 3 6" xfId="55621" xr:uid="{00000000-0005-0000-0000-000040D90000}"/>
    <cellStyle name="Normal 5 8 2 2 3 7" xfId="55622" xr:uid="{00000000-0005-0000-0000-000041D90000}"/>
    <cellStyle name="Normal 5 8 2 2 3 8" xfId="55623" xr:uid="{00000000-0005-0000-0000-000042D90000}"/>
    <cellStyle name="Normal 5 8 2 2 4" xfId="55624" xr:uid="{00000000-0005-0000-0000-000043D90000}"/>
    <cellStyle name="Normal 5 8 2 2 4 2" xfId="55625" xr:uid="{00000000-0005-0000-0000-000044D90000}"/>
    <cellStyle name="Normal 5 8 2 2 4 3" xfId="55626" xr:uid="{00000000-0005-0000-0000-000045D90000}"/>
    <cellStyle name="Normal 5 8 2 2 4 4" xfId="55627" xr:uid="{00000000-0005-0000-0000-000046D90000}"/>
    <cellStyle name="Normal 5 8 2 2 4 5" xfId="55628" xr:uid="{00000000-0005-0000-0000-000047D90000}"/>
    <cellStyle name="Normal 5 8 2 2 4 6" xfId="55629" xr:uid="{00000000-0005-0000-0000-000048D90000}"/>
    <cellStyle name="Normal 5 8 2 2 4 7" xfId="55630" xr:uid="{00000000-0005-0000-0000-000049D90000}"/>
    <cellStyle name="Normal 5 8 2 2 4 8" xfId="55631" xr:uid="{00000000-0005-0000-0000-00004AD90000}"/>
    <cellStyle name="Normal 5 8 2 2 5" xfId="55632" xr:uid="{00000000-0005-0000-0000-00004BD90000}"/>
    <cellStyle name="Normal 5 8 2 2 5 2" xfId="55633" xr:uid="{00000000-0005-0000-0000-00004CD90000}"/>
    <cellStyle name="Normal 5 8 2 2 5 3" xfId="55634" xr:uid="{00000000-0005-0000-0000-00004DD90000}"/>
    <cellStyle name="Normal 5 8 2 2 5 4" xfId="55635" xr:uid="{00000000-0005-0000-0000-00004ED90000}"/>
    <cellStyle name="Normal 5 8 2 2 5 5" xfId="55636" xr:uid="{00000000-0005-0000-0000-00004FD90000}"/>
    <cellStyle name="Normal 5 8 2 2 5 6" xfId="55637" xr:uid="{00000000-0005-0000-0000-000050D90000}"/>
    <cellStyle name="Normal 5 8 2 2 5 7" xfId="55638" xr:uid="{00000000-0005-0000-0000-000051D90000}"/>
    <cellStyle name="Normal 5 8 2 2 5 8" xfId="55639" xr:uid="{00000000-0005-0000-0000-000052D90000}"/>
    <cellStyle name="Normal 5 8 2 2 6" xfId="55640" xr:uid="{00000000-0005-0000-0000-000053D90000}"/>
    <cellStyle name="Normal 5 8 2 2 7" xfId="55641" xr:uid="{00000000-0005-0000-0000-000054D90000}"/>
    <cellStyle name="Normal 5 8 2 2 8" xfId="55642" xr:uid="{00000000-0005-0000-0000-000055D90000}"/>
    <cellStyle name="Normal 5 8 2 2 9" xfId="55643" xr:uid="{00000000-0005-0000-0000-000056D90000}"/>
    <cellStyle name="Normal 5 8 2 20" xfId="55644" xr:uid="{00000000-0005-0000-0000-000057D90000}"/>
    <cellStyle name="Normal 5 8 2 21" xfId="55645" xr:uid="{00000000-0005-0000-0000-000058D90000}"/>
    <cellStyle name="Normal 5 8 2 22" xfId="55646" xr:uid="{00000000-0005-0000-0000-000059D90000}"/>
    <cellStyle name="Normal 5 8 2 23" xfId="55647" xr:uid="{00000000-0005-0000-0000-00005AD90000}"/>
    <cellStyle name="Normal 5 8 2 24" xfId="55648" xr:uid="{00000000-0005-0000-0000-00005BD90000}"/>
    <cellStyle name="Normal 5 8 2 3" xfId="55649" xr:uid="{00000000-0005-0000-0000-00005CD90000}"/>
    <cellStyle name="Normal 5 8 2 3 10" xfId="55650" xr:uid="{00000000-0005-0000-0000-00005DD90000}"/>
    <cellStyle name="Normal 5 8 2 3 11" xfId="55651" xr:uid="{00000000-0005-0000-0000-00005ED90000}"/>
    <cellStyle name="Normal 5 8 2 3 12" xfId="55652" xr:uid="{00000000-0005-0000-0000-00005FD90000}"/>
    <cellStyle name="Normal 5 8 2 3 2" xfId="55653" xr:uid="{00000000-0005-0000-0000-000060D90000}"/>
    <cellStyle name="Normal 5 8 2 3 2 2" xfId="55654" xr:uid="{00000000-0005-0000-0000-000061D90000}"/>
    <cellStyle name="Normal 5 8 2 3 2 3" xfId="55655" xr:uid="{00000000-0005-0000-0000-000062D90000}"/>
    <cellStyle name="Normal 5 8 2 3 2 4" xfId="55656" xr:uid="{00000000-0005-0000-0000-000063D90000}"/>
    <cellStyle name="Normal 5 8 2 3 2 5" xfId="55657" xr:uid="{00000000-0005-0000-0000-000064D90000}"/>
    <cellStyle name="Normal 5 8 2 3 2 6" xfId="55658" xr:uid="{00000000-0005-0000-0000-000065D90000}"/>
    <cellStyle name="Normal 5 8 2 3 2 7" xfId="55659" xr:uid="{00000000-0005-0000-0000-000066D90000}"/>
    <cellStyle name="Normal 5 8 2 3 2 8" xfId="55660" xr:uid="{00000000-0005-0000-0000-000067D90000}"/>
    <cellStyle name="Normal 5 8 2 3 3" xfId="55661" xr:uid="{00000000-0005-0000-0000-000068D90000}"/>
    <cellStyle name="Normal 5 8 2 3 3 2" xfId="55662" xr:uid="{00000000-0005-0000-0000-000069D90000}"/>
    <cellStyle name="Normal 5 8 2 3 3 3" xfId="55663" xr:uid="{00000000-0005-0000-0000-00006AD90000}"/>
    <cellStyle name="Normal 5 8 2 3 3 4" xfId="55664" xr:uid="{00000000-0005-0000-0000-00006BD90000}"/>
    <cellStyle name="Normal 5 8 2 3 3 5" xfId="55665" xr:uid="{00000000-0005-0000-0000-00006CD90000}"/>
    <cellStyle name="Normal 5 8 2 3 3 6" xfId="55666" xr:uid="{00000000-0005-0000-0000-00006DD90000}"/>
    <cellStyle name="Normal 5 8 2 3 3 7" xfId="55667" xr:uid="{00000000-0005-0000-0000-00006ED90000}"/>
    <cellStyle name="Normal 5 8 2 3 3 8" xfId="55668" xr:uid="{00000000-0005-0000-0000-00006FD90000}"/>
    <cellStyle name="Normal 5 8 2 3 4" xfId="55669" xr:uid="{00000000-0005-0000-0000-000070D90000}"/>
    <cellStyle name="Normal 5 8 2 3 4 2" xfId="55670" xr:uid="{00000000-0005-0000-0000-000071D90000}"/>
    <cellStyle name="Normal 5 8 2 3 4 3" xfId="55671" xr:uid="{00000000-0005-0000-0000-000072D90000}"/>
    <cellStyle name="Normal 5 8 2 3 4 4" xfId="55672" xr:uid="{00000000-0005-0000-0000-000073D90000}"/>
    <cellStyle name="Normal 5 8 2 3 4 5" xfId="55673" xr:uid="{00000000-0005-0000-0000-000074D90000}"/>
    <cellStyle name="Normal 5 8 2 3 4 6" xfId="55674" xr:uid="{00000000-0005-0000-0000-000075D90000}"/>
    <cellStyle name="Normal 5 8 2 3 4 7" xfId="55675" xr:uid="{00000000-0005-0000-0000-000076D90000}"/>
    <cellStyle name="Normal 5 8 2 3 4 8" xfId="55676" xr:uid="{00000000-0005-0000-0000-000077D90000}"/>
    <cellStyle name="Normal 5 8 2 3 5" xfId="55677" xr:uid="{00000000-0005-0000-0000-000078D90000}"/>
    <cellStyle name="Normal 5 8 2 3 5 2" xfId="55678" xr:uid="{00000000-0005-0000-0000-000079D90000}"/>
    <cellStyle name="Normal 5 8 2 3 5 3" xfId="55679" xr:uid="{00000000-0005-0000-0000-00007AD90000}"/>
    <cellStyle name="Normal 5 8 2 3 5 4" xfId="55680" xr:uid="{00000000-0005-0000-0000-00007BD90000}"/>
    <cellStyle name="Normal 5 8 2 3 5 5" xfId="55681" xr:uid="{00000000-0005-0000-0000-00007CD90000}"/>
    <cellStyle name="Normal 5 8 2 3 5 6" xfId="55682" xr:uid="{00000000-0005-0000-0000-00007DD90000}"/>
    <cellStyle name="Normal 5 8 2 3 5 7" xfId="55683" xr:uid="{00000000-0005-0000-0000-00007ED90000}"/>
    <cellStyle name="Normal 5 8 2 3 5 8" xfId="55684" xr:uid="{00000000-0005-0000-0000-00007FD90000}"/>
    <cellStyle name="Normal 5 8 2 3 6" xfId="55685" xr:uid="{00000000-0005-0000-0000-000080D90000}"/>
    <cellStyle name="Normal 5 8 2 3 7" xfId="55686" xr:uid="{00000000-0005-0000-0000-000081D90000}"/>
    <cellStyle name="Normal 5 8 2 3 8" xfId="55687" xr:uid="{00000000-0005-0000-0000-000082D90000}"/>
    <cellStyle name="Normal 5 8 2 3 9" xfId="55688" xr:uid="{00000000-0005-0000-0000-000083D90000}"/>
    <cellStyle name="Normal 5 8 2 4" xfId="55689" xr:uid="{00000000-0005-0000-0000-000084D90000}"/>
    <cellStyle name="Normal 5 8 2 4 10" xfId="55690" xr:uid="{00000000-0005-0000-0000-000085D90000}"/>
    <cellStyle name="Normal 5 8 2 4 11" xfId="55691" xr:uid="{00000000-0005-0000-0000-000086D90000}"/>
    <cellStyle name="Normal 5 8 2 4 12" xfId="55692" xr:uid="{00000000-0005-0000-0000-000087D90000}"/>
    <cellStyle name="Normal 5 8 2 4 2" xfId="55693" xr:uid="{00000000-0005-0000-0000-000088D90000}"/>
    <cellStyle name="Normal 5 8 2 4 2 2" xfId="55694" xr:uid="{00000000-0005-0000-0000-000089D90000}"/>
    <cellStyle name="Normal 5 8 2 4 2 3" xfId="55695" xr:uid="{00000000-0005-0000-0000-00008AD90000}"/>
    <cellStyle name="Normal 5 8 2 4 2 4" xfId="55696" xr:uid="{00000000-0005-0000-0000-00008BD90000}"/>
    <cellStyle name="Normal 5 8 2 4 2 5" xfId="55697" xr:uid="{00000000-0005-0000-0000-00008CD90000}"/>
    <cellStyle name="Normal 5 8 2 4 2 6" xfId="55698" xr:uid="{00000000-0005-0000-0000-00008DD90000}"/>
    <cellStyle name="Normal 5 8 2 4 2 7" xfId="55699" xr:uid="{00000000-0005-0000-0000-00008ED90000}"/>
    <cellStyle name="Normal 5 8 2 4 2 8" xfId="55700" xr:uid="{00000000-0005-0000-0000-00008FD90000}"/>
    <cellStyle name="Normal 5 8 2 4 3" xfId="55701" xr:uid="{00000000-0005-0000-0000-000090D90000}"/>
    <cellStyle name="Normal 5 8 2 4 3 2" xfId="55702" xr:uid="{00000000-0005-0000-0000-000091D90000}"/>
    <cellStyle name="Normal 5 8 2 4 3 3" xfId="55703" xr:uid="{00000000-0005-0000-0000-000092D90000}"/>
    <cellStyle name="Normal 5 8 2 4 3 4" xfId="55704" xr:uid="{00000000-0005-0000-0000-000093D90000}"/>
    <cellStyle name="Normal 5 8 2 4 3 5" xfId="55705" xr:uid="{00000000-0005-0000-0000-000094D90000}"/>
    <cellStyle name="Normal 5 8 2 4 3 6" xfId="55706" xr:uid="{00000000-0005-0000-0000-000095D90000}"/>
    <cellStyle name="Normal 5 8 2 4 3 7" xfId="55707" xr:uid="{00000000-0005-0000-0000-000096D90000}"/>
    <cellStyle name="Normal 5 8 2 4 3 8" xfId="55708" xr:uid="{00000000-0005-0000-0000-000097D90000}"/>
    <cellStyle name="Normal 5 8 2 4 4" xfId="55709" xr:uid="{00000000-0005-0000-0000-000098D90000}"/>
    <cellStyle name="Normal 5 8 2 4 4 2" xfId="55710" xr:uid="{00000000-0005-0000-0000-000099D90000}"/>
    <cellStyle name="Normal 5 8 2 4 4 3" xfId="55711" xr:uid="{00000000-0005-0000-0000-00009AD90000}"/>
    <cellStyle name="Normal 5 8 2 4 4 4" xfId="55712" xr:uid="{00000000-0005-0000-0000-00009BD90000}"/>
    <cellStyle name="Normal 5 8 2 4 4 5" xfId="55713" xr:uid="{00000000-0005-0000-0000-00009CD90000}"/>
    <cellStyle name="Normal 5 8 2 4 4 6" xfId="55714" xr:uid="{00000000-0005-0000-0000-00009DD90000}"/>
    <cellStyle name="Normal 5 8 2 4 4 7" xfId="55715" xr:uid="{00000000-0005-0000-0000-00009ED90000}"/>
    <cellStyle name="Normal 5 8 2 4 4 8" xfId="55716" xr:uid="{00000000-0005-0000-0000-00009FD90000}"/>
    <cellStyle name="Normal 5 8 2 4 5" xfId="55717" xr:uid="{00000000-0005-0000-0000-0000A0D90000}"/>
    <cellStyle name="Normal 5 8 2 4 5 2" xfId="55718" xr:uid="{00000000-0005-0000-0000-0000A1D90000}"/>
    <cellStyle name="Normal 5 8 2 4 5 3" xfId="55719" xr:uid="{00000000-0005-0000-0000-0000A2D90000}"/>
    <cellStyle name="Normal 5 8 2 4 5 4" xfId="55720" xr:uid="{00000000-0005-0000-0000-0000A3D90000}"/>
    <cellStyle name="Normal 5 8 2 4 5 5" xfId="55721" xr:uid="{00000000-0005-0000-0000-0000A4D90000}"/>
    <cellStyle name="Normal 5 8 2 4 5 6" xfId="55722" xr:uid="{00000000-0005-0000-0000-0000A5D90000}"/>
    <cellStyle name="Normal 5 8 2 4 5 7" xfId="55723" xr:uid="{00000000-0005-0000-0000-0000A6D90000}"/>
    <cellStyle name="Normal 5 8 2 4 5 8" xfId="55724" xr:uid="{00000000-0005-0000-0000-0000A7D90000}"/>
    <cellStyle name="Normal 5 8 2 4 6" xfId="55725" xr:uid="{00000000-0005-0000-0000-0000A8D90000}"/>
    <cellStyle name="Normal 5 8 2 4 7" xfId="55726" xr:uid="{00000000-0005-0000-0000-0000A9D90000}"/>
    <cellStyle name="Normal 5 8 2 4 8" xfId="55727" xr:uid="{00000000-0005-0000-0000-0000AAD90000}"/>
    <cellStyle name="Normal 5 8 2 4 9" xfId="55728" xr:uid="{00000000-0005-0000-0000-0000ABD90000}"/>
    <cellStyle name="Normal 5 8 2 5" xfId="55729" xr:uid="{00000000-0005-0000-0000-0000ACD90000}"/>
    <cellStyle name="Normal 5 8 2 5 10" xfId="55730" xr:uid="{00000000-0005-0000-0000-0000ADD90000}"/>
    <cellStyle name="Normal 5 8 2 5 11" xfId="55731" xr:uid="{00000000-0005-0000-0000-0000AED90000}"/>
    <cellStyle name="Normal 5 8 2 5 12" xfId="55732" xr:uid="{00000000-0005-0000-0000-0000AFD90000}"/>
    <cellStyle name="Normal 5 8 2 5 2" xfId="55733" xr:uid="{00000000-0005-0000-0000-0000B0D90000}"/>
    <cellStyle name="Normal 5 8 2 5 2 2" xfId="55734" xr:uid="{00000000-0005-0000-0000-0000B1D90000}"/>
    <cellStyle name="Normal 5 8 2 5 2 3" xfId="55735" xr:uid="{00000000-0005-0000-0000-0000B2D90000}"/>
    <cellStyle name="Normal 5 8 2 5 2 4" xfId="55736" xr:uid="{00000000-0005-0000-0000-0000B3D90000}"/>
    <cellStyle name="Normal 5 8 2 5 2 5" xfId="55737" xr:uid="{00000000-0005-0000-0000-0000B4D90000}"/>
    <cellStyle name="Normal 5 8 2 5 2 6" xfId="55738" xr:uid="{00000000-0005-0000-0000-0000B5D90000}"/>
    <cellStyle name="Normal 5 8 2 5 2 7" xfId="55739" xr:uid="{00000000-0005-0000-0000-0000B6D90000}"/>
    <cellStyle name="Normal 5 8 2 5 2 8" xfId="55740" xr:uid="{00000000-0005-0000-0000-0000B7D90000}"/>
    <cellStyle name="Normal 5 8 2 5 3" xfId="55741" xr:uid="{00000000-0005-0000-0000-0000B8D90000}"/>
    <cellStyle name="Normal 5 8 2 5 3 2" xfId="55742" xr:uid="{00000000-0005-0000-0000-0000B9D90000}"/>
    <cellStyle name="Normal 5 8 2 5 3 3" xfId="55743" xr:uid="{00000000-0005-0000-0000-0000BAD90000}"/>
    <cellStyle name="Normal 5 8 2 5 3 4" xfId="55744" xr:uid="{00000000-0005-0000-0000-0000BBD90000}"/>
    <cellStyle name="Normal 5 8 2 5 3 5" xfId="55745" xr:uid="{00000000-0005-0000-0000-0000BCD90000}"/>
    <cellStyle name="Normal 5 8 2 5 3 6" xfId="55746" xr:uid="{00000000-0005-0000-0000-0000BDD90000}"/>
    <cellStyle name="Normal 5 8 2 5 3 7" xfId="55747" xr:uid="{00000000-0005-0000-0000-0000BED90000}"/>
    <cellStyle name="Normal 5 8 2 5 3 8" xfId="55748" xr:uid="{00000000-0005-0000-0000-0000BFD90000}"/>
    <cellStyle name="Normal 5 8 2 5 4" xfId="55749" xr:uid="{00000000-0005-0000-0000-0000C0D90000}"/>
    <cellStyle name="Normal 5 8 2 5 4 2" xfId="55750" xr:uid="{00000000-0005-0000-0000-0000C1D90000}"/>
    <cellStyle name="Normal 5 8 2 5 4 3" xfId="55751" xr:uid="{00000000-0005-0000-0000-0000C2D90000}"/>
    <cellStyle name="Normal 5 8 2 5 4 4" xfId="55752" xr:uid="{00000000-0005-0000-0000-0000C3D90000}"/>
    <cellStyle name="Normal 5 8 2 5 4 5" xfId="55753" xr:uid="{00000000-0005-0000-0000-0000C4D90000}"/>
    <cellStyle name="Normal 5 8 2 5 4 6" xfId="55754" xr:uid="{00000000-0005-0000-0000-0000C5D90000}"/>
    <cellStyle name="Normal 5 8 2 5 4 7" xfId="55755" xr:uid="{00000000-0005-0000-0000-0000C6D90000}"/>
    <cellStyle name="Normal 5 8 2 5 4 8" xfId="55756" xr:uid="{00000000-0005-0000-0000-0000C7D90000}"/>
    <cellStyle name="Normal 5 8 2 5 5" xfId="55757" xr:uid="{00000000-0005-0000-0000-0000C8D90000}"/>
    <cellStyle name="Normal 5 8 2 5 5 2" xfId="55758" xr:uid="{00000000-0005-0000-0000-0000C9D90000}"/>
    <cellStyle name="Normal 5 8 2 5 5 3" xfId="55759" xr:uid="{00000000-0005-0000-0000-0000CAD90000}"/>
    <cellStyle name="Normal 5 8 2 5 5 4" xfId="55760" xr:uid="{00000000-0005-0000-0000-0000CBD90000}"/>
    <cellStyle name="Normal 5 8 2 5 5 5" xfId="55761" xr:uid="{00000000-0005-0000-0000-0000CCD90000}"/>
    <cellStyle name="Normal 5 8 2 5 5 6" xfId="55762" xr:uid="{00000000-0005-0000-0000-0000CDD90000}"/>
    <cellStyle name="Normal 5 8 2 5 5 7" xfId="55763" xr:uid="{00000000-0005-0000-0000-0000CED90000}"/>
    <cellStyle name="Normal 5 8 2 5 5 8" xfId="55764" xr:uid="{00000000-0005-0000-0000-0000CFD90000}"/>
    <cellStyle name="Normal 5 8 2 5 6" xfId="55765" xr:uid="{00000000-0005-0000-0000-0000D0D90000}"/>
    <cellStyle name="Normal 5 8 2 5 7" xfId="55766" xr:uid="{00000000-0005-0000-0000-0000D1D90000}"/>
    <cellStyle name="Normal 5 8 2 5 8" xfId="55767" xr:uid="{00000000-0005-0000-0000-0000D2D90000}"/>
    <cellStyle name="Normal 5 8 2 5 9" xfId="55768" xr:uid="{00000000-0005-0000-0000-0000D3D90000}"/>
    <cellStyle name="Normal 5 8 2 6" xfId="55769" xr:uid="{00000000-0005-0000-0000-0000D4D90000}"/>
    <cellStyle name="Normal 5 8 2 6 10" xfId="55770" xr:uid="{00000000-0005-0000-0000-0000D5D90000}"/>
    <cellStyle name="Normal 5 8 2 6 11" xfId="55771" xr:uid="{00000000-0005-0000-0000-0000D6D90000}"/>
    <cellStyle name="Normal 5 8 2 6 12" xfId="55772" xr:uid="{00000000-0005-0000-0000-0000D7D90000}"/>
    <cellStyle name="Normal 5 8 2 6 2" xfId="55773" xr:uid="{00000000-0005-0000-0000-0000D8D90000}"/>
    <cellStyle name="Normal 5 8 2 6 2 2" xfId="55774" xr:uid="{00000000-0005-0000-0000-0000D9D90000}"/>
    <cellStyle name="Normal 5 8 2 6 2 3" xfId="55775" xr:uid="{00000000-0005-0000-0000-0000DAD90000}"/>
    <cellStyle name="Normal 5 8 2 6 2 4" xfId="55776" xr:uid="{00000000-0005-0000-0000-0000DBD90000}"/>
    <cellStyle name="Normal 5 8 2 6 2 5" xfId="55777" xr:uid="{00000000-0005-0000-0000-0000DCD90000}"/>
    <cellStyle name="Normal 5 8 2 6 2 6" xfId="55778" xr:uid="{00000000-0005-0000-0000-0000DDD90000}"/>
    <cellStyle name="Normal 5 8 2 6 2 7" xfId="55779" xr:uid="{00000000-0005-0000-0000-0000DED90000}"/>
    <cellStyle name="Normal 5 8 2 6 2 8" xfId="55780" xr:uid="{00000000-0005-0000-0000-0000DFD90000}"/>
    <cellStyle name="Normal 5 8 2 6 3" xfId="55781" xr:uid="{00000000-0005-0000-0000-0000E0D90000}"/>
    <cellStyle name="Normal 5 8 2 6 3 2" xfId="55782" xr:uid="{00000000-0005-0000-0000-0000E1D90000}"/>
    <cellStyle name="Normal 5 8 2 6 3 3" xfId="55783" xr:uid="{00000000-0005-0000-0000-0000E2D90000}"/>
    <cellStyle name="Normal 5 8 2 6 3 4" xfId="55784" xr:uid="{00000000-0005-0000-0000-0000E3D90000}"/>
    <cellStyle name="Normal 5 8 2 6 3 5" xfId="55785" xr:uid="{00000000-0005-0000-0000-0000E4D90000}"/>
    <cellStyle name="Normal 5 8 2 6 3 6" xfId="55786" xr:uid="{00000000-0005-0000-0000-0000E5D90000}"/>
    <cellStyle name="Normal 5 8 2 6 3 7" xfId="55787" xr:uid="{00000000-0005-0000-0000-0000E6D90000}"/>
    <cellStyle name="Normal 5 8 2 6 3 8" xfId="55788" xr:uid="{00000000-0005-0000-0000-0000E7D90000}"/>
    <cellStyle name="Normal 5 8 2 6 4" xfId="55789" xr:uid="{00000000-0005-0000-0000-0000E8D90000}"/>
    <cellStyle name="Normal 5 8 2 6 4 2" xfId="55790" xr:uid="{00000000-0005-0000-0000-0000E9D90000}"/>
    <cellStyle name="Normal 5 8 2 6 4 3" xfId="55791" xr:uid="{00000000-0005-0000-0000-0000EAD90000}"/>
    <cellStyle name="Normal 5 8 2 6 4 4" xfId="55792" xr:uid="{00000000-0005-0000-0000-0000EBD90000}"/>
    <cellStyle name="Normal 5 8 2 6 4 5" xfId="55793" xr:uid="{00000000-0005-0000-0000-0000ECD90000}"/>
    <cellStyle name="Normal 5 8 2 6 4 6" xfId="55794" xr:uid="{00000000-0005-0000-0000-0000EDD90000}"/>
    <cellStyle name="Normal 5 8 2 6 4 7" xfId="55795" xr:uid="{00000000-0005-0000-0000-0000EED90000}"/>
    <cellStyle name="Normal 5 8 2 6 4 8" xfId="55796" xr:uid="{00000000-0005-0000-0000-0000EFD90000}"/>
    <cellStyle name="Normal 5 8 2 6 5" xfId="55797" xr:uid="{00000000-0005-0000-0000-0000F0D90000}"/>
    <cellStyle name="Normal 5 8 2 6 5 2" xfId="55798" xr:uid="{00000000-0005-0000-0000-0000F1D90000}"/>
    <cellStyle name="Normal 5 8 2 6 5 3" xfId="55799" xr:uid="{00000000-0005-0000-0000-0000F2D90000}"/>
    <cellStyle name="Normal 5 8 2 6 5 4" xfId="55800" xr:uid="{00000000-0005-0000-0000-0000F3D90000}"/>
    <cellStyle name="Normal 5 8 2 6 5 5" xfId="55801" xr:uid="{00000000-0005-0000-0000-0000F4D90000}"/>
    <cellStyle name="Normal 5 8 2 6 5 6" xfId="55802" xr:uid="{00000000-0005-0000-0000-0000F5D90000}"/>
    <cellStyle name="Normal 5 8 2 6 5 7" xfId="55803" xr:uid="{00000000-0005-0000-0000-0000F6D90000}"/>
    <cellStyle name="Normal 5 8 2 6 5 8" xfId="55804" xr:uid="{00000000-0005-0000-0000-0000F7D90000}"/>
    <cellStyle name="Normal 5 8 2 6 6" xfId="55805" xr:uid="{00000000-0005-0000-0000-0000F8D90000}"/>
    <cellStyle name="Normal 5 8 2 6 7" xfId="55806" xr:uid="{00000000-0005-0000-0000-0000F9D90000}"/>
    <cellStyle name="Normal 5 8 2 6 8" xfId="55807" xr:uid="{00000000-0005-0000-0000-0000FAD90000}"/>
    <cellStyle name="Normal 5 8 2 6 9" xfId="55808" xr:uid="{00000000-0005-0000-0000-0000FBD90000}"/>
    <cellStyle name="Normal 5 8 2 7" xfId="55809" xr:uid="{00000000-0005-0000-0000-0000FCD90000}"/>
    <cellStyle name="Normal 5 8 2 7 10" xfId="55810" xr:uid="{00000000-0005-0000-0000-0000FDD90000}"/>
    <cellStyle name="Normal 5 8 2 7 11" xfId="55811" xr:uid="{00000000-0005-0000-0000-0000FED90000}"/>
    <cellStyle name="Normal 5 8 2 7 12" xfId="55812" xr:uid="{00000000-0005-0000-0000-0000FFD90000}"/>
    <cellStyle name="Normal 5 8 2 7 2" xfId="55813" xr:uid="{00000000-0005-0000-0000-000000DA0000}"/>
    <cellStyle name="Normal 5 8 2 7 2 2" xfId="55814" xr:uid="{00000000-0005-0000-0000-000001DA0000}"/>
    <cellStyle name="Normal 5 8 2 7 2 3" xfId="55815" xr:uid="{00000000-0005-0000-0000-000002DA0000}"/>
    <cellStyle name="Normal 5 8 2 7 2 4" xfId="55816" xr:uid="{00000000-0005-0000-0000-000003DA0000}"/>
    <cellStyle name="Normal 5 8 2 7 2 5" xfId="55817" xr:uid="{00000000-0005-0000-0000-000004DA0000}"/>
    <cellStyle name="Normal 5 8 2 7 2 6" xfId="55818" xr:uid="{00000000-0005-0000-0000-000005DA0000}"/>
    <cellStyle name="Normal 5 8 2 7 2 7" xfId="55819" xr:uid="{00000000-0005-0000-0000-000006DA0000}"/>
    <cellStyle name="Normal 5 8 2 7 2 8" xfId="55820" xr:uid="{00000000-0005-0000-0000-000007DA0000}"/>
    <cellStyle name="Normal 5 8 2 7 3" xfId="55821" xr:uid="{00000000-0005-0000-0000-000008DA0000}"/>
    <cellStyle name="Normal 5 8 2 7 3 2" xfId="55822" xr:uid="{00000000-0005-0000-0000-000009DA0000}"/>
    <cellStyle name="Normal 5 8 2 7 3 3" xfId="55823" xr:uid="{00000000-0005-0000-0000-00000ADA0000}"/>
    <cellStyle name="Normal 5 8 2 7 3 4" xfId="55824" xr:uid="{00000000-0005-0000-0000-00000BDA0000}"/>
    <cellStyle name="Normal 5 8 2 7 3 5" xfId="55825" xr:uid="{00000000-0005-0000-0000-00000CDA0000}"/>
    <cellStyle name="Normal 5 8 2 7 3 6" xfId="55826" xr:uid="{00000000-0005-0000-0000-00000DDA0000}"/>
    <cellStyle name="Normal 5 8 2 7 3 7" xfId="55827" xr:uid="{00000000-0005-0000-0000-00000EDA0000}"/>
    <cellStyle name="Normal 5 8 2 7 3 8" xfId="55828" xr:uid="{00000000-0005-0000-0000-00000FDA0000}"/>
    <cellStyle name="Normal 5 8 2 7 4" xfId="55829" xr:uid="{00000000-0005-0000-0000-000010DA0000}"/>
    <cellStyle name="Normal 5 8 2 7 4 2" xfId="55830" xr:uid="{00000000-0005-0000-0000-000011DA0000}"/>
    <cellStyle name="Normal 5 8 2 7 4 3" xfId="55831" xr:uid="{00000000-0005-0000-0000-000012DA0000}"/>
    <cellStyle name="Normal 5 8 2 7 4 4" xfId="55832" xr:uid="{00000000-0005-0000-0000-000013DA0000}"/>
    <cellStyle name="Normal 5 8 2 7 4 5" xfId="55833" xr:uid="{00000000-0005-0000-0000-000014DA0000}"/>
    <cellStyle name="Normal 5 8 2 7 4 6" xfId="55834" xr:uid="{00000000-0005-0000-0000-000015DA0000}"/>
    <cellStyle name="Normal 5 8 2 7 4 7" xfId="55835" xr:uid="{00000000-0005-0000-0000-000016DA0000}"/>
    <cellStyle name="Normal 5 8 2 7 4 8" xfId="55836" xr:uid="{00000000-0005-0000-0000-000017DA0000}"/>
    <cellStyle name="Normal 5 8 2 7 5" xfId="55837" xr:uid="{00000000-0005-0000-0000-000018DA0000}"/>
    <cellStyle name="Normal 5 8 2 7 5 2" xfId="55838" xr:uid="{00000000-0005-0000-0000-000019DA0000}"/>
    <cellStyle name="Normal 5 8 2 7 5 3" xfId="55839" xr:uid="{00000000-0005-0000-0000-00001ADA0000}"/>
    <cellStyle name="Normal 5 8 2 7 5 4" xfId="55840" xr:uid="{00000000-0005-0000-0000-00001BDA0000}"/>
    <cellStyle name="Normal 5 8 2 7 5 5" xfId="55841" xr:uid="{00000000-0005-0000-0000-00001CDA0000}"/>
    <cellStyle name="Normal 5 8 2 7 5 6" xfId="55842" xr:uid="{00000000-0005-0000-0000-00001DDA0000}"/>
    <cellStyle name="Normal 5 8 2 7 5 7" xfId="55843" xr:uid="{00000000-0005-0000-0000-00001EDA0000}"/>
    <cellStyle name="Normal 5 8 2 7 5 8" xfId="55844" xr:uid="{00000000-0005-0000-0000-00001FDA0000}"/>
    <cellStyle name="Normal 5 8 2 7 6" xfId="55845" xr:uid="{00000000-0005-0000-0000-000020DA0000}"/>
    <cellStyle name="Normal 5 8 2 7 7" xfId="55846" xr:uid="{00000000-0005-0000-0000-000021DA0000}"/>
    <cellStyle name="Normal 5 8 2 7 8" xfId="55847" xr:uid="{00000000-0005-0000-0000-000022DA0000}"/>
    <cellStyle name="Normal 5 8 2 7 9" xfId="55848" xr:uid="{00000000-0005-0000-0000-000023DA0000}"/>
    <cellStyle name="Normal 5 8 2 8" xfId="55849" xr:uid="{00000000-0005-0000-0000-000024DA0000}"/>
    <cellStyle name="Normal 5 8 2 8 10" xfId="55850" xr:uid="{00000000-0005-0000-0000-000025DA0000}"/>
    <cellStyle name="Normal 5 8 2 8 11" xfId="55851" xr:uid="{00000000-0005-0000-0000-000026DA0000}"/>
    <cellStyle name="Normal 5 8 2 8 12" xfId="55852" xr:uid="{00000000-0005-0000-0000-000027DA0000}"/>
    <cellStyle name="Normal 5 8 2 8 2" xfId="55853" xr:uid="{00000000-0005-0000-0000-000028DA0000}"/>
    <cellStyle name="Normal 5 8 2 8 2 2" xfId="55854" xr:uid="{00000000-0005-0000-0000-000029DA0000}"/>
    <cellStyle name="Normal 5 8 2 8 2 3" xfId="55855" xr:uid="{00000000-0005-0000-0000-00002ADA0000}"/>
    <cellStyle name="Normal 5 8 2 8 2 4" xfId="55856" xr:uid="{00000000-0005-0000-0000-00002BDA0000}"/>
    <cellStyle name="Normal 5 8 2 8 2 5" xfId="55857" xr:uid="{00000000-0005-0000-0000-00002CDA0000}"/>
    <cellStyle name="Normal 5 8 2 8 2 6" xfId="55858" xr:uid="{00000000-0005-0000-0000-00002DDA0000}"/>
    <cellStyle name="Normal 5 8 2 8 2 7" xfId="55859" xr:uid="{00000000-0005-0000-0000-00002EDA0000}"/>
    <cellStyle name="Normal 5 8 2 8 2 8" xfId="55860" xr:uid="{00000000-0005-0000-0000-00002FDA0000}"/>
    <cellStyle name="Normal 5 8 2 8 3" xfId="55861" xr:uid="{00000000-0005-0000-0000-000030DA0000}"/>
    <cellStyle name="Normal 5 8 2 8 3 2" xfId="55862" xr:uid="{00000000-0005-0000-0000-000031DA0000}"/>
    <cellStyle name="Normal 5 8 2 8 3 3" xfId="55863" xr:uid="{00000000-0005-0000-0000-000032DA0000}"/>
    <cellStyle name="Normal 5 8 2 8 3 4" xfId="55864" xr:uid="{00000000-0005-0000-0000-000033DA0000}"/>
    <cellStyle name="Normal 5 8 2 8 3 5" xfId="55865" xr:uid="{00000000-0005-0000-0000-000034DA0000}"/>
    <cellStyle name="Normal 5 8 2 8 3 6" xfId="55866" xr:uid="{00000000-0005-0000-0000-000035DA0000}"/>
    <cellStyle name="Normal 5 8 2 8 3 7" xfId="55867" xr:uid="{00000000-0005-0000-0000-000036DA0000}"/>
    <cellStyle name="Normal 5 8 2 8 3 8" xfId="55868" xr:uid="{00000000-0005-0000-0000-000037DA0000}"/>
    <cellStyle name="Normal 5 8 2 8 4" xfId="55869" xr:uid="{00000000-0005-0000-0000-000038DA0000}"/>
    <cellStyle name="Normal 5 8 2 8 4 2" xfId="55870" xr:uid="{00000000-0005-0000-0000-000039DA0000}"/>
    <cellStyle name="Normal 5 8 2 8 4 3" xfId="55871" xr:uid="{00000000-0005-0000-0000-00003ADA0000}"/>
    <cellStyle name="Normal 5 8 2 8 4 4" xfId="55872" xr:uid="{00000000-0005-0000-0000-00003BDA0000}"/>
    <cellStyle name="Normal 5 8 2 8 4 5" xfId="55873" xr:uid="{00000000-0005-0000-0000-00003CDA0000}"/>
    <cellStyle name="Normal 5 8 2 8 4 6" xfId="55874" xr:uid="{00000000-0005-0000-0000-00003DDA0000}"/>
    <cellStyle name="Normal 5 8 2 8 4 7" xfId="55875" xr:uid="{00000000-0005-0000-0000-00003EDA0000}"/>
    <cellStyle name="Normal 5 8 2 8 4 8" xfId="55876" xr:uid="{00000000-0005-0000-0000-00003FDA0000}"/>
    <cellStyle name="Normal 5 8 2 8 5" xfId="55877" xr:uid="{00000000-0005-0000-0000-000040DA0000}"/>
    <cellStyle name="Normal 5 8 2 8 5 2" xfId="55878" xr:uid="{00000000-0005-0000-0000-000041DA0000}"/>
    <cellStyle name="Normal 5 8 2 8 5 3" xfId="55879" xr:uid="{00000000-0005-0000-0000-000042DA0000}"/>
    <cellStyle name="Normal 5 8 2 8 5 4" xfId="55880" xr:uid="{00000000-0005-0000-0000-000043DA0000}"/>
    <cellStyle name="Normal 5 8 2 8 5 5" xfId="55881" xr:uid="{00000000-0005-0000-0000-000044DA0000}"/>
    <cellStyle name="Normal 5 8 2 8 5 6" xfId="55882" xr:uid="{00000000-0005-0000-0000-000045DA0000}"/>
    <cellStyle name="Normal 5 8 2 8 5 7" xfId="55883" xr:uid="{00000000-0005-0000-0000-000046DA0000}"/>
    <cellStyle name="Normal 5 8 2 8 5 8" xfId="55884" xr:uid="{00000000-0005-0000-0000-000047DA0000}"/>
    <cellStyle name="Normal 5 8 2 8 6" xfId="55885" xr:uid="{00000000-0005-0000-0000-000048DA0000}"/>
    <cellStyle name="Normal 5 8 2 8 7" xfId="55886" xr:uid="{00000000-0005-0000-0000-000049DA0000}"/>
    <cellStyle name="Normal 5 8 2 8 8" xfId="55887" xr:uid="{00000000-0005-0000-0000-00004ADA0000}"/>
    <cellStyle name="Normal 5 8 2 8 9" xfId="55888" xr:uid="{00000000-0005-0000-0000-00004BDA0000}"/>
    <cellStyle name="Normal 5 8 2 9" xfId="55889" xr:uid="{00000000-0005-0000-0000-00004CDA0000}"/>
    <cellStyle name="Normal 5 8 2 9 10" xfId="55890" xr:uid="{00000000-0005-0000-0000-00004DDA0000}"/>
    <cellStyle name="Normal 5 8 2 9 11" xfId="55891" xr:uid="{00000000-0005-0000-0000-00004EDA0000}"/>
    <cellStyle name="Normal 5 8 2 9 12" xfId="55892" xr:uid="{00000000-0005-0000-0000-00004FDA0000}"/>
    <cellStyle name="Normal 5 8 2 9 2" xfId="55893" xr:uid="{00000000-0005-0000-0000-000050DA0000}"/>
    <cellStyle name="Normal 5 8 2 9 2 2" xfId="55894" xr:uid="{00000000-0005-0000-0000-000051DA0000}"/>
    <cellStyle name="Normal 5 8 2 9 2 3" xfId="55895" xr:uid="{00000000-0005-0000-0000-000052DA0000}"/>
    <cellStyle name="Normal 5 8 2 9 2 4" xfId="55896" xr:uid="{00000000-0005-0000-0000-000053DA0000}"/>
    <cellStyle name="Normal 5 8 2 9 2 5" xfId="55897" xr:uid="{00000000-0005-0000-0000-000054DA0000}"/>
    <cellStyle name="Normal 5 8 2 9 2 6" xfId="55898" xr:uid="{00000000-0005-0000-0000-000055DA0000}"/>
    <cellStyle name="Normal 5 8 2 9 2 7" xfId="55899" xr:uid="{00000000-0005-0000-0000-000056DA0000}"/>
    <cellStyle name="Normal 5 8 2 9 2 8" xfId="55900" xr:uid="{00000000-0005-0000-0000-000057DA0000}"/>
    <cellStyle name="Normal 5 8 2 9 3" xfId="55901" xr:uid="{00000000-0005-0000-0000-000058DA0000}"/>
    <cellStyle name="Normal 5 8 2 9 3 2" xfId="55902" xr:uid="{00000000-0005-0000-0000-000059DA0000}"/>
    <cellStyle name="Normal 5 8 2 9 3 3" xfId="55903" xr:uid="{00000000-0005-0000-0000-00005ADA0000}"/>
    <cellStyle name="Normal 5 8 2 9 3 4" xfId="55904" xr:uid="{00000000-0005-0000-0000-00005BDA0000}"/>
    <cellStyle name="Normal 5 8 2 9 3 5" xfId="55905" xr:uid="{00000000-0005-0000-0000-00005CDA0000}"/>
    <cellStyle name="Normal 5 8 2 9 3 6" xfId="55906" xr:uid="{00000000-0005-0000-0000-00005DDA0000}"/>
    <cellStyle name="Normal 5 8 2 9 3 7" xfId="55907" xr:uid="{00000000-0005-0000-0000-00005EDA0000}"/>
    <cellStyle name="Normal 5 8 2 9 3 8" xfId="55908" xr:uid="{00000000-0005-0000-0000-00005FDA0000}"/>
    <cellStyle name="Normal 5 8 2 9 4" xfId="55909" xr:uid="{00000000-0005-0000-0000-000060DA0000}"/>
    <cellStyle name="Normal 5 8 2 9 4 2" xfId="55910" xr:uid="{00000000-0005-0000-0000-000061DA0000}"/>
    <cellStyle name="Normal 5 8 2 9 4 3" xfId="55911" xr:uid="{00000000-0005-0000-0000-000062DA0000}"/>
    <cellStyle name="Normal 5 8 2 9 4 4" xfId="55912" xr:uid="{00000000-0005-0000-0000-000063DA0000}"/>
    <cellStyle name="Normal 5 8 2 9 4 5" xfId="55913" xr:uid="{00000000-0005-0000-0000-000064DA0000}"/>
    <cellStyle name="Normal 5 8 2 9 4 6" xfId="55914" xr:uid="{00000000-0005-0000-0000-000065DA0000}"/>
    <cellStyle name="Normal 5 8 2 9 4 7" xfId="55915" xr:uid="{00000000-0005-0000-0000-000066DA0000}"/>
    <cellStyle name="Normal 5 8 2 9 4 8" xfId="55916" xr:uid="{00000000-0005-0000-0000-000067DA0000}"/>
    <cellStyle name="Normal 5 8 2 9 5" xfId="55917" xr:uid="{00000000-0005-0000-0000-000068DA0000}"/>
    <cellStyle name="Normal 5 8 2 9 5 2" xfId="55918" xr:uid="{00000000-0005-0000-0000-000069DA0000}"/>
    <cellStyle name="Normal 5 8 2 9 5 3" xfId="55919" xr:uid="{00000000-0005-0000-0000-00006ADA0000}"/>
    <cellStyle name="Normal 5 8 2 9 5 4" xfId="55920" xr:uid="{00000000-0005-0000-0000-00006BDA0000}"/>
    <cellStyle name="Normal 5 8 2 9 5 5" xfId="55921" xr:uid="{00000000-0005-0000-0000-00006CDA0000}"/>
    <cellStyle name="Normal 5 8 2 9 5 6" xfId="55922" xr:uid="{00000000-0005-0000-0000-00006DDA0000}"/>
    <cellStyle name="Normal 5 8 2 9 5 7" xfId="55923" xr:uid="{00000000-0005-0000-0000-00006EDA0000}"/>
    <cellStyle name="Normal 5 8 2 9 5 8" xfId="55924" xr:uid="{00000000-0005-0000-0000-00006FDA0000}"/>
    <cellStyle name="Normal 5 8 2 9 6" xfId="55925" xr:uid="{00000000-0005-0000-0000-000070DA0000}"/>
    <cellStyle name="Normal 5 8 2 9 7" xfId="55926" xr:uid="{00000000-0005-0000-0000-000071DA0000}"/>
    <cellStyle name="Normal 5 8 2 9 8" xfId="55927" xr:uid="{00000000-0005-0000-0000-000072DA0000}"/>
    <cellStyle name="Normal 5 8 2 9 9" xfId="55928" xr:uid="{00000000-0005-0000-0000-000073DA0000}"/>
    <cellStyle name="Normal 5 8 20" xfId="55929" xr:uid="{00000000-0005-0000-0000-000074DA0000}"/>
    <cellStyle name="Normal 5 8 20 2" xfId="55930" xr:uid="{00000000-0005-0000-0000-000075DA0000}"/>
    <cellStyle name="Normal 5 8 20 3" xfId="55931" xr:uid="{00000000-0005-0000-0000-000076DA0000}"/>
    <cellStyle name="Normal 5 8 20 4" xfId="55932" xr:uid="{00000000-0005-0000-0000-000077DA0000}"/>
    <cellStyle name="Normal 5 8 20 5" xfId="55933" xr:uid="{00000000-0005-0000-0000-000078DA0000}"/>
    <cellStyle name="Normal 5 8 20 6" xfId="55934" xr:uid="{00000000-0005-0000-0000-000079DA0000}"/>
    <cellStyle name="Normal 5 8 20 7" xfId="55935" xr:uid="{00000000-0005-0000-0000-00007ADA0000}"/>
    <cellStyle name="Normal 5 8 20 8" xfId="55936" xr:uid="{00000000-0005-0000-0000-00007BDA0000}"/>
    <cellStyle name="Normal 5 8 21" xfId="55937" xr:uid="{00000000-0005-0000-0000-00007CDA0000}"/>
    <cellStyle name="Normal 5 8 22" xfId="55938" xr:uid="{00000000-0005-0000-0000-00007DDA0000}"/>
    <cellStyle name="Normal 5 8 23" xfId="55939" xr:uid="{00000000-0005-0000-0000-00007EDA0000}"/>
    <cellStyle name="Normal 5 8 24" xfId="55940" xr:uid="{00000000-0005-0000-0000-00007FDA0000}"/>
    <cellStyle name="Normal 5 8 25" xfId="55941" xr:uid="{00000000-0005-0000-0000-000080DA0000}"/>
    <cellStyle name="Normal 5 8 26" xfId="55942" xr:uid="{00000000-0005-0000-0000-000081DA0000}"/>
    <cellStyle name="Normal 5 8 27" xfId="55943" xr:uid="{00000000-0005-0000-0000-000082DA0000}"/>
    <cellStyle name="Normal 5 8 28" xfId="55944" xr:uid="{00000000-0005-0000-0000-000083DA0000}"/>
    <cellStyle name="Normal 5 8 3" xfId="55945" xr:uid="{00000000-0005-0000-0000-000084DA0000}"/>
    <cellStyle name="Normal 5 8 3 10" xfId="55946" xr:uid="{00000000-0005-0000-0000-000085DA0000}"/>
    <cellStyle name="Normal 5 8 3 10 10" xfId="55947" xr:uid="{00000000-0005-0000-0000-000086DA0000}"/>
    <cellStyle name="Normal 5 8 3 10 11" xfId="55948" xr:uid="{00000000-0005-0000-0000-000087DA0000}"/>
    <cellStyle name="Normal 5 8 3 10 12" xfId="55949" xr:uid="{00000000-0005-0000-0000-000088DA0000}"/>
    <cellStyle name="Normal 5 8 3 10 2" xfId="55950" xr:uid="{00000000-0005-0000-0000-000089DA0000}"/>
    <cellStyle name="Normal 5 8 3 10 2 2" xfId="55951" xr:uid="{00000000-0005-0000-0000-00008ADA0000}"/>
    <cellStyle name="Normal 5 8 3 10 2 3" xfId="55952" xr:uid="{00000000-0005-0000-0000-00008BDA0000}"/>
    <cellStyle name="Normal 5 8 3 10 2 4" xfId="55953" xr:uid="{00000000-0005-0000-0000-00008CDA0000}"/>
    <cellStyle name="Normal 5 8 3 10 2 5" xfId="55954" xr:uid="{00000000-0005-0000-0000-00008DDA0000}"/>
    <cellStyle name="Normal 5 8 3 10 2 6" xfId="55955" xr:uid="{00000000-0005-0000-0000-00008EDA0000}"/>
    <cellStyle name="Normal 5 8 3 10 2 7" xfId="55956" xr:uid="{00000000-0005-0000-0000-00008FDA0000}"/>
    <cellStyle name="Normal 5 8 3 10 2 8" xfId="55957" xr:uid="{00000000-0005-0000-0000-000090DA0000}"/>
    <cellStyle name="Normal 5 8 3 10 3" xfId="55958" xr:uid="{00000000-0005-0000-0000-000091DA0000}"/>
    <cellStyle name="Normal 5 8 3 10 3 2" xfId="55959" xr:uid="{00000000-0005-0000-0000-000092DA0000}"/>
    <cellStyle name="Normal 5 8 3 10 3 3" xfId="55960" xr:uid="{00000000-0005-0000-0000-000093DA0000}"/>
    <cellStyle name="Normal 5 8 3 10 3 4" xfId="55961" xr:uid="{00000000-0005-0000-0000-000094DA0000}"/>
    <cellStyle name="Normal 5 8 3 10 3 5" xfId="55962" xr:uid="{00000000-0005-0000-0000-000095DA0000}"/>
    <cellStyle name="Normal 5 8 3 10 3 6" xfId="55963" xr:uid="{00000000-0005-0000-0000-000096DA0000}"/>
    <cellStyle name="Normal 5 8 3 10 3 7" xfId="55964" xr:uid="{00000000-0005-0000-0000-000097DA0000}"/>
    <cellStyle name="Normal 5 8 3 10 3 8" xfId="55965" xr:uid="{00000000-0005-0000-0000-000098DA0000}"/>
    <cellStyle name="Normal 5 8 3 10 4" xfId="55966" xr:uid="{00000000-0005-0000-0000-000099DA0000}"/>
    <cellStyle name="Normal 5 8 3 10 4 2" xfId="55967" xr:uid="{00000000-0005-0000-0000-00009ADA0000}"/>
    <cellStyle name="Normal 5 8 3 10 4 3" xfId="55968" xr:uid="{00000000-0005-0000-0000-00009BDA0000}"/>
    <cellStyle name="Normal 5 8 3 10 4 4" xfId="55969" xr:uid="{00000000-0005-0000-0000-00009CDA0000}"/>
    <cellStyle name="Normal 5 8 3 10 4 5" xfId="55970" xr:uid="{00000000-0005-0000-0000-00009DDA0000}"/>
    <cellStyle name="Normal 5 8 3 10 4 6" xfId="55971" xr:uid="{00000000-0005-0000-0000-00009EDA0000}"/>
    <cellStyle name="Normal 5 8 3 10 4 7" xfId="55972" xr:uid="{00000000-0005-0000-0000-00009FDA0000}"/>
    <cellStyle name="Normal 5 8 3 10 4 8" xfId="55973" xr:uid="{00000000-0005-0000-0000-0000A0DA0000}"/>
    <cellStyle name="Normal 5 8 3 10 5" xfId="55974" xr:uid="{00000000-0005-0000-0000-0000A1DA0000}"/>
    <cellStyle name="Normal 5 8 3 10 5 2" xfId="55975" xr:uid="{00000000-0005-0000-0000-0000A2DA0000}"/>
    <cellStyle name="Normal 5 8 3 10 5 3" xfId="55976" xr:uid="{00000000-0005-0000-0000-0000A3DA0000}"/>
    <cellStyle name="Normal 5 8 3 10 5 4" xfId="55977" xr:uid="{00000000-0005-0000-0000-0000A4DA0000}"/>
    <cellStyle name="Normal 5 8 3 10 5 5" xfId="55978" xr:uid="{00000000-0005-0000-0000-0000A5DA0000}"/>
    <cellStyle name="Normal 5 8 3 10 5 6" xfId="55979" xr:uid="{00000000-0005-0000-0000-0000A6DA0000}"/>
    <cellStyle name="Normal 5 8 3 10 5 7" xfId="55980" xr:uid="{00000000-0005-0000-0000-0000A7DA0000}"/>
    <cellStyle name="Normal 5 8 3 10 5 8" xfId="55981" xr:uid="{00000000-0005-0000-0000-0000A8DA0000}"/>
    <cellStyle name="Normal 5 8 3 10 6" xfId="55982" xr:uid="{00000000-0005-0000-0000-0000A9DA0000}"/>
    <cellStyle name="Normal 5 8 3 10 7" xfId="55983" xr:uid="{00000000-0005-0000-0000-0000AADA0000}"/>
    <cellStyle name="Normal 5 8 3 10 8" xfId="55984" xr:uid="{00000000-0005-0000-0000-0000ABDA0000}"/>
    <cellStyle name="Normal 5 8 3 10 9" xfId="55985" xr:uid="{00000000-0005-0000-0000-0000ACDA0000}"/>
    <cellStyle name="Normal 5 8 3 11" xfId="55986" xr:uid="{00000000-0005-0000-0000-0000ADDA0000}"/>
    <cellStyle name="Normal 5 8 3 11 10" xfId="55987" xr:uid="{00000000-0005-0000-0000-0000AEDA0000}"/>
    <cellStyle name="Normal 5 8 3 11 11" xfId="55988" xr:uid="{00000000-0005-0000-0000-0000AFDA0000}"/>
    <cellStyle name="Normal 5 8 3 11 12" xfId="55989" xr:uid="{00000000-0005-0000-0000-0000B0DA0000}"/>
    <cellStyle name="Normal 5 8 3 11 2" xfId="55990" xr:uid="{00000000-0005-0000-0000-0000B1DA0000}"/>
    <cellStyle name="Normal 5 8 3 11 2 2" xfId="55991" xr:uid="{00000000-0005-0000-0000-0000B2DA0000}"/>
    <cellStyle name="Normal 5 8 3 11 2 3" xfId="55992" xr:uid="{00000000-0005-0000-0000-0000B3DA0000}"/>
    <cellStyle name="Normal 5 8 3 11 2 4" xfId="55993" xr:uid="{00000000-0005-0000-0000-0000B4DA0000}"/>
    <cellStyle name="Normal 5 8 3 11 2 5" xfId="55994" xr:uid="{00000000-0005-0000-0000-0000B5DA0000}"/>
    <cellStyle name="Normal 5 8 3 11 2 6" xfId="55995" xr:uid="{00000000-0005-0000-0000-0000B6DA0000}"/>
    <cellStyle name="Normal 5 8 3 11 2 7" xfId="55996" xr:uid="{00000000-0005-0000-0000-0000B7DA0000}"/>
    <cellStyle name="Normal 5 8 3 11 2 8" xfId="55997" xr:uid="{00000000-0005-0000-0000-0000B8DA0000}"/>
    <cellStyle name="Normal 5 8 3 11 3" xfId="55998" xr:uid="{00000000-0005-0000-0000-0000B9DA0000}"/>
    <cellStyle name="Normal 5 8 3 11 3 2" xfId="55999" xr:uid="{00000000-0005-0000-0000-0000BADA0000}"/>
    <cellStyle name="Normal 5 8 3 11 3 3" xfId="56000" xr:uid="{00000000-0005-0000-0000-0000BBDA0000}"/>
    <cellStyle name="Normal 5 8 3 11 3 4" xfId="56001" xr:uid="{00000000-0005-0000-0000-0000BCDA0000}"/>
    <cellStyle name="Normal 5 8 3 11 3 5" xfId="56002" xr:uid="{00000000-0005-0000-0000-0000BDDA0000}"/>
    <cellStyle name="Normal 5 8 3 11 3 6" xfId="56003" xr:uid="{00000000-0005-0000-0000-0000BEDA0000}"/>
    <cellStyle name="Normal 5 8 3 11 3 7" xfId="56004" xr:uid="{00000000-0005-0000-0000-0000BFDA0000}"/>
    <cellStyle name="Normal 5 8 3 11 3 8" xfId="56005" xr:uid="{00000000-0005-0000-0000-0000C0DA0000}"/>
    <cellStyle name="Normal 5 8 3 11 4" xfId="56006" xr:uid="{00000000-0005-0000-0000-0000C1DA0000}"/>
    <cellStyle name="Normal 5 8 3 11 4 2" xfId="56007" xr:uid="{00000000-0005-0000-0000-0000C2DA0000}"/>
    <cellStyle name="Normal 5 8 3 11 4 3" xfId="56008" xr:uid="{00000000-0005-0000-0000-0000C3DA0000}"/>
    <cellStyle name="Normal 5 8 3 11 4 4" xfId="56009" xr:uid="{00000000-0005-0000-0000-0000C4DA0000}"/>
    <cellStyle name="Normal 5 8 3 11 4 5" xfId="56010" xr:uid="{00000000-0005-0000-0000-0000C5DA0000}"/>
    <cellStyle name="Normal 5 8 3 11 4 6" xfId="56011" xr:uid="{00000000-0005-0000-0000-0000C6DA0000}"/>
    <cellStyle name="Normal 5 8 3 11 4 7" xfId="56012" xr:uid="{00000000-0005-0000-0000-0000C7DA0000}"/>
    <cellStyle name="Normal 5 8 3 11 4 8" xfId="56013" xr:uid="{00000000-0005-0000-0000-0000C8DA0000}"/>
    <cellStyle name="Normal 5 8 3 11 5" xfId="56014" xr:uid="{00000000-0005-0000-0000-0000C9DA0000}"/>
    <cellStyle name="Normal 5 8 3 11 5 2" xfId="56015" xr:uid="{00000000-0005-0000-0000-0000CADA0000}"/>
    <cellStyle name="Normal 5 8 3 11 5 3" xfId="56016" xr:uid="{00000000-0005-0000-0000-0000CBDA0000}"/>
    <cellStyle name="Normal 5 8 3 11 5 4" xfId="56017" xr:uid="{00000000-0005-0000-0000-0000CCDA0000}"/>
    <cellStyle name="Normal 5 8 3 11 5 5" xfId="56018" xr:uid="{00000000-0005-0000-0000-0000CDDA0000}"/>
    <cellStyle name="Normal 5 8 3 11 5 6" xfId="56019" xr:uid="{00000000-0005-0000-0000-0000CEDA0000}"/>
    <cellStyle name="Normal 5 8 3 11 5 7" xfId="56020" xr:uid="{00000000-0005-0000-0000-0000CFDA0000}"/>
    <cellStyle name="Normal 5 8 3 11 5 8" xfId="56021" xr:uid="{00000000-0005-0000-0000-0000D0DA0000}"/>
    <cellStyle name="Normal 5 8 3 11 6" xfId="56022" xr:uid="{00000000-0005-0000-0000-0000D1DA0000}"/>
    <cellStyle name="Normal 5 8 3 11 7" xfId="56023" xr:uid="{00000000-0005-0000-0000-0000D2DA0000}"/>
    <cellStyle name="Normal 5 8 3 11 8" xfId="56024" xr:uid="{00000000-0005-0000-0000-0000D3DA0000}"/>
    <cellStyle name="Normal 5 8 3 11 9" xfId="56025" xr:uid="{00000000-0005-0000-0000-0000D4DA0000}"/>
    <cellStyle name="Normal 5 8 3 12" xfId="56026" xr:uid="{00000000-0005-0000-0000-0000D5DA0000}"/>
    <cellStyle name="Normal 5 8 3 12 10" xfId="56027" xr:uid="{00000000-0005-0000-0000-0000D6DA0000}"/>
    <cellStyle name="Normal 5 8 3 12 11" xfId="56028" xr:uid="{00000000-0005-0000-0000-0000D7DA0000}"/>
    <cellStyle name="Normal 5 8 3 12 12" xfId="56029" xr:uid="{00000000-0005-0000-0000-0000D8DA0000}"/>
    <cellStyle name="Normal 5 8 3 12 2" xfId="56030" xr:uid="{00000000-0005-0000-0000-0000D9DA0000}"/>
    <cellStyle name="Normal 5 8 3 12 2 2" xfId="56031" xr:uid="{00000000-0005-0000-0000-0000DADA0000}"/>
    <cellStyle name="Normal 5 8 3 12 2 3" xfId="56032" xr:uid="{00000000-0005-0000-0000-0000DBDA0000}"/>
    <cellStyle name="Normal 5 8 3 12 2 4" xfId="56033" xr:uid="{00000000-0005-0000-0000-0000DCDA0000}"/>
    <cellStyle name="Normal 5 8 3 12 2 5" xfId="56034" xr:uid="{00000000-0005-0000-0000-0000DDDA0000}"/>
    <cellStyle name="Normal 5 8 3 12 2 6" xfId="56035" xr:uid="{00000000-0005-0000-0000-0000DEDA0000}"/>
    <cellStyle name="Normal 5 8 3 12 2 7" xfId="56036" xr:uid="{00000000-0005-0000-0000-0000DFDA0000}"/>
    <cellStyle name="Normal 5 8 3 12 2 8" xfId="56037" xr:uid="{00000000-0005-0000-0000-0000E0DA0000}"/>
    <cellStyle name="Normal 5 8 3 12 3" xfId="56038" xr:uid="{00000000-0005-0000-0000-0000E1DA0000}"/>
    <cellStyle name="Normal 5 8 3 12 3 2" xfId="56039" xr:uid="{00000000-0005-0000-0000-0000E2DA0000}"/>
    <cellStyle name="Normal 5 8 3 12 3 3" xfId="56040" xr:uid="{00000000-0005-0000-0000-0000E3DA0000}"/>
    <cellStyle name="Normal 5 8 3 12 3 4" xfId="56041" xr:uid="{00000000-0005-0000-0000-0000E4DA0000}"/>
    <cellStyle name="Normal 5 8 3 12 3 5" xfId="56042" xr:uid="{00000000-0005-0000-0000-0000E5DA0000}"/>
    <cellStyle name="Normal 5 8 3 12 3 6" xfId="56043" xr:uid="{00000000-0005-0000-0000-0000E6DA0000}"/>
    <cellStyle name="Normal 5 8 3 12 3 7" xfId="56044" xr:uid="{00000000-0005-0000-0000-0000E7DA0000}"/>
    <cellStyle name="Normal 5 8 3 12 3 8" xfId="56045" xr:uid="{00000000-0005-0000-0000-0000E8DA0000}"/>
    <cellStyle name="Normal 5 8 3 12 4" xfId="56046" xr:uid="{00000000-0005-0000-0000-0000E9DA0000}"/>
    <cellStyle name="Normal 5 8 3 12 4 2" xfId="56047" xr:uid="{00000000-0005-0000-0000-0000EADA0000}"/>
    <cellStyle name="Normal 5 8 3 12 4 3" xfId="56048" xr:uid="{00000000-0005-0000-0000-0000EBDA0000}"/>
    <cellStyle name="Normal 5 8 3 12 4 4" xfId="56049" xr:uid="{00000000-0005-0000-0000-0000ECDA0000}"/>
    <cellStyle name="Normal 5 8 3 12 4 5" xfId="56050" xr:uid="{00000000-0005-0000-0000-0000EDDA0000}"/>
    <cellStyle name="Normal 5 8 3 12 4 6" xfId="56051" xr:uid="{00000000-0005-0000-0000-0000EEDA0000}"/>
    <cellStyle name="Normal 5 8 3 12 4 7" xfId="56052" xr:uid="{00000000-0005-0000-0000-0000EFDA0000}"/>
    <cellStyle name="Normal 5 8 3 12 4 8" xfId="56053" xr:uid="{00000000-0005-0000-0000-0000F0DA0000}"/>
    <cellStyle name="Normal 5 8 3 12 5" xfId="56054" xr:uid="{00000000-0005-0000-0000-0000F1DA0000}"/>
    <cellStyle name="Normal 5 8 3 12 5 2" xfId="56055" xr:uid="{00000000-0005-0000-0000-0000F2DA0000}"/>
    <cellStyle name="Normal 5 8 3 12 5 3" xfId="56056" xr:uid="{00000000-0005-0000-0000-0000F3DA0000}"/>
    <cellStyle name="Normal 5 8 3 12 5 4" xfId="56057" xr:uid="{00000000-0005-0000-0000-0000F4DA0000}"/>
    <cellStyle name="Normal 5 8 3 12 5 5" xfId="56058" xr:uid="{00000000-0005-0000-0000-0000F5DA0000}"/>
    <cellStyle name="Normal 5 8 3 12 5 6" xfId="56059" xr:uid="{00000000-0005-0000-0000-0000F6DA0000}"/>
    <cellStyle name="Normal 5 8 3 12 5 7" xfId="56060" xr:uid="{00000000-0005-0000-0000-0000F7DA0000}"/>
    <cellStyle name="Normal 5 8 3 12 5 8" xfId="56061" xr:uid="{00000000-0005-0000-0000-0000F8DA0000}"/>
    <cellStyle name="Normal 5 8 3 12 6" xfId="56062" xr:uid="{00000000-0005-0000-0000-0000F9DA0000}"/>
    <cellStyle name="Normal 5 8 3 12 7" xfId="56063" xr:uid="{00000000-0005-0000-0000-0000FADA0000}"/>
    <cellStyle name="Normal 5 8 3 12 8" xfId="56064" xr:uid="{00000000-0005-0000-0000-0000FBDA0000}"/>
    <cellStyle name="Normal 5 8 3 12 9" xfId="56065" xr:uid="{00000000-0005-0000-0000-0000FCDA0000}"/>
    <cellStyle name="Normal 5 8 3 13" xfId="56066" xr:uid="{00000000-0005-0000-0000-0000FDDA0000}"/>
    <cellStyle name="Normal 5 8 3 13 10" xfId="56067" xr:uid="{00000000-0005-0000-0000-0000FEDA0000}"/>
    <cellStyle name="Normal 5 8 3 13 11" xfId="56068" xr:uid="{00000000-0005-0000-0000-0000FFDA0000}"/>
    <cellStyle name="Normal 5 8 3 13 12" xfId="56069" xr:uid="{00000000-0005-0000-0000-000000DB0000}"/>
    <cellStyle name="Normal 5 8 3 13 2" xfId="56070" xr:uid="{00000000-0005-0000-0000-000001DB0000}"/>
    <cellStyle name="Normal 5 8 3 13 2 2" xfId="56071" xr:uid="{00000000-0005-0000-0000-000002DB0000}"/>
    <cellStyle name="Normal 5 8 3 13 2 3" xfId="56072" xr:uid="{00000000-0005-0000-0000-000003DB0000}"/>
    <cellStyle name="Normal 5 8 3 13 2 4" xfId="56073" xr:uid="{00000000-0005-0000-0000-000004DB0000}"/>
    <cellStyle name="Normal 5 8 3 13 2 5" xfId="56074" xr:uid="{00000000-0005-0000-0000-000005DB0000}"/>
    <cellStyle name="Normal 5 8 3 13 2 6" xfId="56075" xr:uid="{00000000-0005-0000-0000-000006DB0000}"/>
    <cellStyle name="Normal 5 8 3 13 2 7" xfId="56076" xr:uid="{00000000-0005-0000-0000-000007DB0000}"/>
    <cellStyle name="Normal 5 8 3 13 2 8" xfId="56077" xr:uid="{00000000-0005-0000-0000-000008DB0000}"/>
    <cellStyle name="Normal 5 8 3 13 3" xfId="56078" xr:uid="{00000000-0005-0000-0000-000009DB0000}"/>
    <cellStyle name="Normal 5 8 3 13 3 2" xfId="56079" xr:uid="{00000000-0005-0000-0000-00000ADB0000}"/>
    <cellStyle name="Normal 5 8 3 13 3 3" xfId="56080" xr:uid="{00000000-0005-0000-0000-00000BDB0000}"/>
    <cellStyle name="Normal 5 8 3 13 3 4" xfId="56081" xr:uid="{00000000-0005-0000-0000-00000CDB0000}"/>
    <cellStyle name="Normal 5 8 3 13 3 5" xfId="56082" xr:uid="{00000000-0005-0000-0000-00000DDB0000}"/>
    <cellStyle name="Normal 5 8 3 13 3 6" xfId="56083" xr:uid="{00000000-0005-0000-0000-00000EDB0000}"/>
    <cellStyle name="Normal 5 8 3 13 3 7" xfId="56084" xr:uid="{00000000-0005-0000-0000-00000FDB0000}"/>
    <cellStyle name="Normal 5 8 3 13 3 8" xfId="56085" xr:uid="{00000000-0005-0000-0000-000010DB0000}"/>
    <cellStyle name="Normal 5 8 3 13 4" xfId="56086" xr:uid="{00000000-0005-0000-0000-000011DB0000}"/>
    <cellStyle name="Normal 5 8 3 13 4 2" xfId="56087" xr:uid="{00000000-0005-0000-0000-000012DB0000}"/>
    <cellStyle name="Normal 5 8 3 13 4 3" xfId="56088" xr:uid="{00000000-0005-0000-0000-000013DB0000}"/>
    <cellStyle name="Normal 5 8 3 13 4 4" xfId="56089" xr:uid="{00000000-0005-0000-0000-000014DB0000}"/>
    <cellStyle name="Normal 5 8 3 13 4 5" xfId="56090" xr:uid="{00000000-0005-0000-0000-000015DB0000}"/>
    <cellStyle name="Normal 5 8 3 13 4 6" xfId="56091" xr:uid="{00000000-0005-0000-0000-000016DB0000}"/>
    <cellStyle name="Normal 5 8 3 13 4 7" xfId="56092" xr:uid="{00000000-0005-0000-0000-000017DB0000}"/>
    <cellStyle name="Normal 5 8 3 13 4 8" xfId="56093" xr:uid="{00000000-0005-0000-0000-000018DB0000}"/>
    <cellStyle name="Normal 5 8 3 13 5" xfId="56094" xr:uid="{00000000-0005-0000-0000-000019DB0000}"/>
    <cellStyle name="Normal 5 8 3 13 5 2" xfId="56095" xr:uid="{00000000-0005-0000-0000-00001ADB0000}"/>
    <cellStyle name="Normal 5 8 3 13 5 3" xfId="56096" xr:uid="{00000000-0005-0000-0000-00001BDB0000}"/>
    <cellStyle name="Normal 5 8 3 13 5 4" xfId="56097" xr:uid="{00000000-0005-0000-0000-00001CDB0000}"/>
    <cellStyle name="Normal 5 8 3 13 5 5" xfId="56098" xr:uid="{00000000-0005-0000-0000-00001DDB0000}"/>
    <cellStyle name="Normal 5 8 3 13 5 6" xfId="56099" xr:uid="{00000000-0005-0000-0000-00001EDB0000}"/>
    <cellStyle name="Normal 5 8 3 13 5 7" xfId="56100" xr:uid="{00000000-0005-0000-0000-00001FDB0000}"/>
    <cellStyle name="Normal 5 8 3 13 5 8" xfId="56101" xr:uid="{00000000-0005-0000-0000-000020DB0000}"/>
    <cellStyle name="Normal 5 8 3 13 6" xfId="56102" xr:uid="{00000000-0005-0000-0000-000021DB0000}"/>
    <cellStyle name="Normal 5 8 3 13 7" xfId="56103" xr:uid="{00000000-0005-0000-0000-000022DB0000}"/>
    <cellStyle name="Normal 5 8 3 13 8" xfId="56104" xr:uid="{00000000-0005-0000-0000-000023DB0000}"/>
    <cellStyle name="Normal 5 8 3 13 9" xfId="56105" xr:uid="{00000000-0005-0000-0000-000024DB0000}"/>
    <cellStyle name="Normal 5 8 3 14" xfId="56106" xr:uid="{00000000-0005-0000-0000-000025DB0000}"/>
    <cellStyle name="Normal 5 8 3 14 2" xfId="56107" xr:uid="{00000000-0005-0000-0000-000026DB0000}"/>
    <cellStyle name="Normal 5 8 3 14 3" xfId="56108" xr:uid="{00000000-0005-0000-0000-000027DB0000}"/>
    <cellStyle name="Normal 5 8 3 14 4" xfId="56109" xr:uid="{00000000-0005-0000-0000-000028DB0000}"/>
    <cellStyle name="Normal 5 8 3 14 5" xfId="56110" xr:uid="{00000000-0005-0000-0000-000029DB0000}"/>
    <cellStyle name="Normal 5 8 3 14 6" xfId="56111" xr:uid="{00000000-0005-0000-0000-00002ADB0000}"/>
    <cellStyle name="Normal 5 8 3 14 7" xfId="56112" xr:uid="{00000000-0005-0000-0000-00002BDB0000}"/>
    <cellStyle name="Normal 5 8 3 14 8" xfId="56113" xr:uid="{00000000-0005-0000-0000-00002CDB0000}"/>
    <cellStyle name="Normal 5 8 3 15" xfId="56114" xr:uid="{00000000-0005-0000-0000-00002DDB0000}"/>
    <cellStyle name="Normal 5 8 3 15 2" xfId="56115" xr:uid="{00000000-0005-0000-0000-00002EDB0000}"/>
    <cellStyle name="Normal 5 8 3 15 3" xfId="56116" xr:uid="{00000000-0005-0000-0000-00002FDB0000}"/>
    <cellStyle name="Normal 5 8 3 15 4" xfId="56117" xr:uid="{00000000-0005-0000-0000-000030DB0000}"/>
    <cellStyle name="Normal 5 8 3 15 5" xfId="56118" xr:uid="{00000000-0005-0000-0000-000031DB0000}"/>
    <cellStyle name="Normal 5 8 3 15 6" xfId="56119" xr:uid="{00000000-0005-0000-0000-000032DB0000}"/>
    <cellStyle name="Normal 5 8 3 15 7" xfId="56120" xr:uid="{00000000-0005-0000-0000-000033DB0000}"/>
    <cellStyle name="Normal 5 8 3 15 8" xfId="56121" xr:uid="{00000000-0005-0000-0000-000034DB0000}"/>
    <cellStyle name="Normal 5 8 3 16" xfId="56122" xr:uid="{00000000-0005-0000-0000-000035DB0000}"/>
    <cellStyle name="Normal 5 8 3 16 2" xfId="56123" xr:uid="{00000000-0005-0000-0000-000036DB0000}"/>
    <cellStyle name="Normal 5 8 3 16 3" xfId="56124" xr:uid="{00000000-0005-0000-0000-000037DB0000}"/>
    <cellStyle name="Normal 5 8 3 16 4" xfId="56125" xr:uid="{00000000-0005-0000-0000-000038DB0000}"/>
    <cellStyle name="Normal 5 8 3 16 5" xfId="56126" xr:uid="{00000000-0005-0000-0000-000039DB0000}"/>
    <cellStyle name="Normal 5 8 3 16 6" xfId="56127" xr:uid="{00000000-0005-0000-0000-00003ADB0000}"/>
    <cellStyle name="Normal 5 8 3 16 7" xfId="56128" xr:uid="{00000000-0005-0000-0000-00003BDB0000}"/>
    <cellStyle name="Normal 5 8 3 16 8" xfId="56129" xr:uid="{00000000-0005-0000-0000-00003CDB0000}"/>
    <cellStyle name="Normal 5 8 3 17" xfId="56130" xr:uid="{00000000-0005-0000-0000-00003DDB0000}"/>
    <cellStyle name="Normal 5 8 3 17 2" xfId="56131" xr:uid="{00000000-0005-0000-0000-00003EDB0000}"/>
    <cellStyle name="Normal 5 8 3 17 3" xfId="56132" xr:uid="{00000000-0005-0000-0000-00003FDB0000}"/>
    <cellStyle name="Normal 5 8 3 17 4" xfId="56133" xr:uid="{00000000-0005-0000-0000-000040DB0000}"/>
    <cellStyle name="Normal 5 8 3 17 5" xfId="56134" xr:uid="{00000000-0005-0000-0000-000041DB0000}"/>
    <cellStyle name="Normal 5 8 3 17 6" xfId="56135" xr:uid="{00000000-0005-0000-0000-000042DB0000}"/>
    <cellStyle name="Normal 5 8 3 17 7" xfId="56136" xr:uid="{00000000-0005-0000-0000-000043DB0000}"/>
    <cellStyle name="Normal 5 8 3 17 8" xfId="56137" xr:uid="{00000000-0005-0000-0000-000044DB0000}"/>
    <cellStyle name="Normal 5 8 3 18" xfId="56138" xr:uid="{00000000-0005-0000-0000-000045DB0000}"/>
    <cellStyle name="Normal 5 8 3 19" xfId="56139" xr:uid="{00000000-0005-0000-0000-000046DB0000}"/>
    <cellStyle name="Normal 5 8 3 2" xfId="56140" xr:uid="{00000000-0005-0000-0000-000047DB0000}"/>
    <cellStyle name="Normal 5 8 3 2 10" xfId="56141" xr:uid="{00000000-0005-0000-0000-000048DB0000}"/>
    <cellStyle name="Normal 5 8 3 2 11" xfId="56142" xr:uid="{00000000-0005-0000-0000-000049DB0000}"/>
    <cellStyle name="Normal 5 8 3 2 12" xfId="56143" xr:uid="{00000000-0005-0000-0000-00004ADB0000}"/>
    <cellStyle name="Normal 5 8 3 2 2" xfId="56144" xr:uid="{00000000-0005-0000-0000-00004BDB0000}"/>
    <cellStyle name="Normal 5 8 3 2 2 2" xfId="56145" xr:uid="{00000000-0005-0000-0000-00004CDB0000}"/>
    <cellStyle name="Normal 5 8 3 2 2 3" xfId="56146" xr:uid="{00000000-0005-0000-0000-00004DDB0000}"/>
    <cellStyle name="Normal 5 8 3 2 2 4" xfId="56147" xr:uid="{00000000-0005-0000-0000-00004EDB0000}"/>
    <cellStyle name="Normal 5 8 3 2 2 5" xfId="56148" xr:uid="{00000000-0005-0000-0000-00004FDB0000}"/>
    <cellStyle name="Normal 5 8 3 2 2 6" xfId="56149" xr:uid="{00000000-0005-0000-0000-000050DB0000}"/>
    <cellStyle name="Normal 5 8 3 2 2 7" xfId="56150" xr:uid="{00000000-0005-0000-0000-000051DB0000}"/>
    <cellStyle name="Normal 5 8 3 2 2 8" xfId="56151" xr:uid="{00000000-0005-0000-0000-000052DB0000}"/>
    <cellStyle name="Normal 5 8 3 2 3" xfId="56152" xr:uid="{00000000-0005-0000-0000-000053DB0000}"/>
    <cellStyle name="Normal 5 8 3 2 3 2" xfId="56153" xr:uid="{00000000-0005-0000-0000-000054DB0000}"/>
    <cellStyle name="Normal 5 8 3 2 3 3" xfId="56154" xr:uid="{00000000-0005-0000-0000-000055DB0000}"/>
    <cellStyle name="Normal 5 8 3 2 3 4" xfId="56155" xr:uid="{00000000-0005-0000-0000-000056DB0000}"/>
    <cellStyle name="Normal 5 8 3 2 3 5" xfId="56156" xr:uid="{00000000-0005-0000-0000-000057DB0000}"/>
    <cellStyle name="Normal 5 8 3 2 3 6" xfId="56157" xr:uid="{00000000-0005-0000-0000-000058DB0000}"/>
    <cellStyle name="Normal 5 8 3 2 3 7" xfId="56158" xr:uid="{00000000-0005-0000-0000-000059DB0000}"/>
    <cellStyle name="Normal 5 8 3 2 3 8" xfId="56159" xr:uid="{00000000-0005-0000-0000-00005ADB0000}"/>
    <cellStyle name="Normal 5 8 3 2 4" xfId="56160" xr:uid="{00000000-0005-0000-0000-00005BDB0000}"/>
    <cellStyle name="Normal 5 8 3 2 4 2" xfId="56161" xr:uid="{00000000-0005-0000-0000-00005CDB0000}"/>
    <cellStyle name="Normal 5 8 3 2 4 3" xfId="56162" xr:uid="{00000000-0005-0000-0000-00005DDB0000}"/>
    <cellStyle name="Normal 5 8 3 2 4 4" xfId="56163" xr:uid="{00000000-0005-0000-0000-00005EDB0000}"/>
    <cellStyle name="Normal 5 8 3 2 4 5" xfId="56164" xr:uid="{00000000-0005-0000-0000-00005FDB0000}"/>
    <cellStyle name="Normal 5 8 3 2 4 6" xfId="56165" xr:uid="{00000000-0005-0000-0000-000060DB0000}"/>
    <cellStyle name="Normal 5 8 3 2 4 7" xfId="56166" xr:uid="{00000000-0005-0000-0000-000061DB0000}"/>
    <cellStyle name="Normal 5 8 3 2 4 8" xfId="56167" xr:uid="{00000000-0005-0000-0000-000062DB0000}"/>
    <cellStyle name="Normal 5 8 3 2 5" xfId="56168" xr:uid="{00000000-0005-0000-0000-000063DB0000}"/>
    <cellStyle name="Normal 5 8 3 2 5 2" xfId="56169" xr:uid="{00000000-0005-0000-0000-000064DB0000}"/>
    <cellStyle name="Normal 5 8 3 2 5 3" xfId="56170" xr:uid="{00000000-0005-0000-0000-000065DB0000}"/>
    <cellStyle name="Normal 5 8 3 2 5 4" xfId="56171" xr:uid="{00000000-0005-0000-0000-000066DB0000}"/>
    <cellStyle name="Normal 5 8 3 2 5 5" xfId="56172" xr:uid="{00000000-0005-0000-0000-000067DB0000}"/>
    <cellStyle name="Normal 5 8 3 2 5 6" xfId="56173" xr:uid="{00000000-0005-0000-0000-000068DB0000}"/>
    <cellStyle name="Normal 5 8 3 2 5 7" xfId="56174" xr:uid="{00000000-0005-0000-0000-000069DB0000}"/>
    <cellStyle name="Normal 5 8 3 2 5 8" xfId="56175" xr:uid="{00000000-0005-0000-0000-00006ADB0000}"/>
    <cellStyle name="Normal 5 8 3 2 6" xfId="56176" xr:uid="{00000000-0005-0000-0000-00006BDB0000}"/>
    <cellStyle name="Normal 5 8 3 2 7" xfId="56177" xr:uid="{00000000-0005-0000-0000-00006CDB0000}"/>
    <cellStyle name="Normal 5 8 3 2 8" xfId="56178" xr:uid="{00000000-0005-0000-0000-00006DDB0000}"/>
    <cellStyle name="Normal 5 8 3 2 9" xfId="56179" xr:uid="{00000000-0005-0000-0000-00006EDB0000}"/>
    <cellStyle name="Normal 5 8 3 20" xfId="56180" xr:uid="{00000000-0005-0000-0000-00006FDB0000}"/>
    <cellStyle name="Normal 5 8 3 21" xfId="56181" xr:uid="{00000000-0005-0000-0000-000070DB0000}"/>
    <cellStyle name="Normal 5 8 3 22" xfId="56182" xr:uid="{00000000-0005-0000-0000-000071DB0000}"/>
    <cellStyle name="Normal 5 8 3 23" xfId="56183" xr:uid="{00000000-0005-0000-0000-000072DB0000}"/>
    <cellStyle name="Normal 5 8 3 24" xfId="56184" xr:uid="{00000000-0005-0000-0000-000073DB0000}"/>
    <cellStyle name="Normal 5 8 3 3" xfId="56185" xr:uid="{00000000-0005-0000-0000-000074DB0000}"/>
    <cellStyle name="Normal 5 8 3 3 10" xfId="56186" xr:uid="{00000000-0005-0000-0000-000075DB0000}"/>
    <cellStyle name="Normal 5 8 3 3 11" xfId="56187" xr:uid="{00000000-0005-0000-0000-000076DB0000}"/>
    <cellStyle name="Normal 5 8 3 3 12" xfId="56188" xr:uid="{00000000-0005-0000-0000-000077DB0000}"/>
    <cellStyle name="Normal 5 8 3 3 2" xfId="56189" xr:uid="{00000000-0005-0000-0000-000078DB0000}"/>
    <cellStyle name="Normal 5 8 3 3 2 2" xfId="56190" xr:uid="{00000000-0005-0000-0000-000079DB0000}"/>
    <cellStyle name="Normal 5 8 3 3 2 3" xfId="56191" xr:uid="{00000000-0005-0000-0000-00007ADB0000}"/>
    <cellStyle name="Normal 5 8 3 3 2 4" xfId="56192" xr:uid="{00000000-0005-0000-0000-00007BDB0000}"/>
    <cellStyle name="Normal 5 8 3 3 2 5" xfId="56193" xr:uid="{00000000-0005-0000-0000-00007CDB0000}"/>
    <cellStyle name="Normal 5 8 3 3 2 6" xfId="56194" xr:uid="{00000000-0005-0000-0000-00007DDB0000}"/>
    <cellStyle name="Normal 5 8 3 3 2 7" xfId="56195" xr:uid="{00000000-0005-0000-0000-00007EDB0000}"/>
    <cellStyle name="Normal 5 8 3 3 2 8" xfId="56196" xr:uid="{00000000-0005-0000-0000-00007FDB0000}"/>
    <cellStyle name="Normal 5 8 3 3 3" xfId="56197" xr:uid="{00000000-0005-0000-0000-000080DB0000}"/>
    <cellStyle name="Normal 5 8 3 3 3 2" xfId="56198" xr:uid="{00000000-0005-0000-0000-000081DB0000}"/>
    <cellStyle name="Normal 5 8 3 3 3 3" xfId="56199" xr:uid="{00000000-0005-0000-0000-000082DB0000}"/>
    <cellStyle name="Normal 5 8 3 3 3 4" xfId="56200" xr:uid="{00000000-0005-0000-0000-000083DB0000}"/>
    <cellStyle name="Normal 5 8 3 3 3 5" xfId="56201" xr:uid="{00000000-0005-0000-0000-000084DB0000}"/>
    <cellStyle name="Normal 5 8 3 3 3 6" xfId="56202" xr:uid="{00000000-0005-0000-0000-000085DB0000}"/>
    <cellStyle name="Normal 5 8 3 3 3 7" xfId="56203" xr:uid="{00000000-0005-0000-0000-000086DB0000}"/>
    <cellStyle name="Normal 5 8 3 3 3 8" xfId="56204" xr:uid="{00000000-0005-0000-0000-000087DB0000}"/>
    <cellStyle name="Normal 5 8 3 3 4" xfId="56205" xr:uid="{00000000-0005-0000-0000-000088DB0000}"/>
    <cellStyle name="Normal 5 8 3 3 4 2" xfId="56206" xr:uid="{00000000-0005-0000-0000-000089DB0000}"/>
    <cellStyle name="Normal 5 8 3 3 4 3" xfId="56207" xr:uid="{00000000-0005-0000-0000-00008ADB0000}"/>
    <cellStyle name="Normal 5 8 3 3 4 4" xfId="56208" xr:uid="{00000000-0005-0000-0000-00008BDB0000}"/>
    <cellStyle name="Normal 5 8 3 3 4 5" xfId="56209" xr:uid="{00000000-0005-0000-0000-00008CDB0000}"/>
    <cellStyle name="Normal 5 8 3 3 4 6" xfId="56210" xr:uid="{00000000-0005-0000-0000-00008DDB0000}"/>
    <cellStyle name="Normal 5 8 3 3 4 7" xfId="56211" xr:uid="{00000000-0005-0000-0000-00008EDB0000}"/>
    <cellStyle name="Normal 5 8 3 3 4 8" xfId="56212" xr:uid="{00000000-0005-0000-0000-00008FDB0000}"/>
    <cellStyle name="Normal 5 8 3 3 5" xfId="56213" xr:uid="{00000000-0005-0000-0000-000090DB0000}"/>
    <cellStyle name="Normal 5 8 3 3 5 2" xfId="56214" xr:uid="{00000000-0005-0000-0000-000091DB0000}"/>
    <cellStyle name="Normal 5 8 3 3 5 3" xfId="56215" xr:uid="{00000000-0005-0000-0000-000092DB0000}"/>
    <cellStyle name="Normal 5 8 3 3 5 4" xfId="56216" xr:uid="{00000000-0005-0000-0000-000093DB0000}"/>
    <cellStyle name="Normal 5 8 3 3 5 5" xfId="56217" xr:uid="{00000000-0005-0000-0000-000094DB0000}"/>
    <cellStyle name="Normal 5 8 3 3 5 6" xfId="56218" xr:uid="{00000000-0005-0000-0000-000095DB0000}"/>
    <cellStyle name="Normal 5 8 3 3 5 7" xfId="56219" xr:uid="{00000000-0005-0000-0000-000096DB0000}"/>
    <cellStyle name="Normal 5 8 3 3 5 8" xfId="56220" xr:uid="{00000000-0005-0000-0000-000097DB0000}"/>
    <cellStyle name="Normal 5 8 3 3 6" xfId="56221" xr:uid="{00000000-0005-0000-0000-000098DB0000}"/>
    <cellStyle name="Normal 5 8 3 3 7" xfId="56222" xr:uid="{00000000-0005-0000-0000-000099DB0000}"/>
    <cellStyle name="Normal 5 8 3 3 8" xfId="56223" xr:uid="{00000000-0005-0000-0000-00009ADB0000}"/>
    <cellStyle name="Normal 5 8 3 3 9" xfId="56224" xr:uid="{00000000-0005-0000-0000-00009BDB0000}"/>
    <cellStyle name="Normal 5 8 3 4" xfId="56225" xr:uid="{00000000-0005-0000-0000-00009CDB0000}"/>
    <cellStyle name="Normal 5 8 3 4 10" xfId="56226" xr:uid="{00000000-0005-0000-0000-00009DDB0000}"/>
    <cellStyle name="Normal 5 8 3 4 11" xfId="56227" xr:uid="{00000000-0005-0000-0000-00009EDB0000}"/>
    <cellStyle name="Normal 5 8 3 4 12" xfId="56228" xr:uid="{00000000-0005-0000-0000-00009FDB0000}"/>
    <cellStyle name="Normal 5 8 3 4 2" xfId="56229" xr:uid="{00000000-0005-0000-0000-0000A0DB0000}"/>
    <cellStyle name="Normal 5 8 3 4 2 2" xfId="56230" xr:uid="{00000000-0005-0000-0000-0000A1DB0000}"/>
    <cellStyle name="Normal 5 8 3 4 2 3" xfId="56231" xr:uid="{00000000-0005-0000-0000-0000A2DB0000}"/>
    <cellStyle name="Normal 5 8 3 4 2 4" xfId="56232" xr:uid="{00000000-0005-0000-0000-0000A3DB0000}"/>
    <cellStyle name="Normal 5 8 3 4 2 5" xfId="56233" xr:uid="{00000000-0005-0000-0000-0000A4DB0000}"/>
    <cellStyle name="Normal 5 8 3 4 2 6" xfId="56234" xr:uid="{00000000-0005-0000-0000-0000A5DB0000}"/>
    <cellStyle name="Normal 5 8 3 4 2 7" xfId="56235" xr:uid="{00000000-0005-0000-0000-0000A6DB0000}"/>
    <cellStyle name="Normal 5 8 3 4 2 8" xfId="56236" xr:uid="{00000000-0005-0000-0000-0000A7DB0000}"/>
    <cellStyle name="Normal 5 8 3 4 3" xfId="56237" xr:uid="{00000000-0005-0000-0000-0000A8DB0000}"/>
    <cellStyle name="Normal 5 8 3 4 3 2" xfId="56238" xr:uid="{00000000-0005-0000-0000-0000A9DB0000}"/>
    <cellStyle name="Normal 5 8 3 4 3 3" xfId="56239" xr:uid="{00000000-0005-0000-0000-0000AADB0000}"/>
    <cellStyle name="Normal 5 8 3 4 3 4" xfId="56240" xr:uid="{00000000-0005-0000-0000-0000ABDB0000}"/>
    <cellStyle name="Normal 5 8 3 4 3 5" xfId="56241" xr:uid="{00000000-0005-0000-0000-0000ACDB0000}"/>
    <cellStyle name="Normal 5 8 3 4 3 6" xfId="56242" xr:uid="{00000000-0005-0000-0000-0000ADDB0000}"/>
    <cellStyle name="Normal 5 8 3 4 3 7" xfId="56243" xr:uid="{00000000-0005-0000-0000-0000AEDB0000}"/>
    <cellStyle name="Normal 5 8 3 4 3 8" xfId="56244" xr:uid="{00000000-0005-0000-0000-0000AFDB0000}"/>
    <cellStyle name="Normal 5 8 3 4 4" xfId="56245" xr:uid="{00000000-0005-0000-0000-0000B0DB0000}"/>
    <cellStyle name="Normal 5 8 3 4 4 2" xfId="56246" xr:uid="{00000000-0005-0000-0000-0000B1DB0000}"/>
    <cellStyle name="Normal 5 8 3 4 4 3" xfId="56247" xr:uid="{00000000-0005-0000-0000-0000B2DB0000}"/>
    <cellStyle name="Normal 5 8 3 4 4 4" xfId="56248" xr:uid="{00000000-0005-0000-0000-0000B3DB0000}"/>
    <cellStyle name="Normal 5 8 3 4 4 5" xfId="56249" xr:uid="{00000000-0005-0000-0000-0000B4DB0000}"/>
    <cellStyle name="Normal 5 8 3 4 4 6" xfId="56250" xr:uid="{00000000-0005-0000-0000-0000B5DB0000}"/>
    <cellStyle name="Normal 5 8 3 4 4 7" xfId="56251" xr:uid="{00000000-0005-0000-0000-0000B6DB0000}"/>
    <cellStyle name="Normal 5 8 3 4 4 8" xfId="56252" xr:uid="{00000000-0005-0000-0000-0000B7DB0000}"/>
    <cellStyle name="Normal 5 8 3 4 5" xfId="56253" xr:uid="{00000000-0005-0000-0000-0000B8DB0000}"/>
    <cellStyle name="Normal 5 8 3 4 5 2" xfId="56254" xr:uid="{00000000-0005-0000-0000-0000B9DB0000}"/>
    <cellStyle name="Normal 5 8 3 4 5 3" xfId="56255" xr:uid="{00000000-0005-0000-0000-0000BADB0000}"/>
    <cellStyle name="Normal 5 8 3 4 5 4" xfId="56256" xr:uid="{00000000-0005-0000-0000-0000BBDB0000}"/>
    <cellStyle name="Normal 5 8 3 4 5 5" xfId="56257" xr:uid="{00000000-0005-0000-0000-0000BCDB0000}"/>
    <cellStyle name="Normal 5 8 3 4 5 6" xfId="56258" xr:uid="{00000000-0005-0000-0000-0000BDDB0000}"/>
    <cellStyle name="Normal 5 8 3 4 5 7" xfId="56259" xr:uid="{00000000-0005-0000-0000-0000BEDB0000}"/>
    <cellStyle name="Normal 5 8 3 4 5 8" xfId="56260" xr:uid="{00000000-0005-0000-0000-0000BFDB0000}"/>
    <cellStyle name="Normal 5 8 3 4 6" xfId="56261" xr:uid="{00000000-0005-0000-0000-0000C0DB0000}"/>
    <cellStyle name="Normal 5 8 3 4 7" xfId="56262" xr:uid="{00000000-0005-0000-0000-0000C1DB0000}"/>
    <cellStyle name="Normal 5 8 3 4 8" xfId="56263" xr:uid="{00000000-0005-0000-0000-0000C2DB0000}"/>
    <cellStyle name="Normal 5 8 3 4 9" xfId="56264" xr:uid="{00000000-0005-0000-0000-0000C3DB0000}"/>
    <cellStyle name="Normal 5 8 3 5" xfId="56265" xr:uid="{00000000-0005-0000-0000-0000C4DB0000}"/>
    <cellStyle name="Normal 5 8 3 5 10" xfId="56266" xr:uid="{00000000-0005-0000-0000-0000C5DB0000}"/>
    <cellStyle name="Normal 5 8 3 5 11" xfId="56267" xr:uid="{00000000-0005-0000-0000-0000C6DB0000}"/>
    <cellStyle name="Normal 5 8 3 5 12" xfId="56268" xr:uid="{00000000-0005-0000-0000-0000C7DB0000}"/>
    <cellStyle name="Normal 5 8 3 5 2" xfId="56269" xr:uid="{00000000-0005-0000-0000-0000C8DB0000}"/>
    <cellStyle name="Normal 5 8 3 5 2 2" xfId="56270" xr:uid="{00000000-0005-0000-0000-0000C9DB0000}"/>
    <cellStyle name="Normal 5 8 3 5 2 3" xfId="56271" xr:uid="{00000000-0005-0000-0000-0000CADB0000}"/>
    <cellStyle name="Normal 5 8 3 5 2 4" xfId="56272" xr:uid="{00000000-0005-0000-0000-0000CBDB0000}"/>
    <cellStyle name="Normal 5 8 3 5 2 5" xfId="56273" xr:uid="{00000000-0005-0000-0000-0000CCDB0000}"/>
    <cellStyle name="Normal 5 8 3 5 2 6" xfId="56274" xr:uid="{00000000-0005-0000-0000-0000CDDB0000}"/>
    <cellStyle name="Normal 5 8 3 5 2 7" xfId="56275" xr:uid="{00000000-0005-0000-0000-0000CEDB0000}"/>
    <cellStyle name="Normal 5 8 3 5 2 8" xfId="56276" xr:uid="{00000000-0005-0000-0000-0000CFDB0000}"/>
    <cellStyle name="Normal 5 8 3 5 3" xfId="56277" xr:uid="{00000000-0005-0000-0000-0000D0DB0000}"/>
    <cellStyle name="Normal 5 8 3 5 3 2" xfId="56278" xr:uid="{00000000-0005-0000-0000-0000D1DB0000}"/>
    <cellStyle name="Normal 5 8 3 5 3 3" xfId="56279" xr:uid="{00000000-0005-0000-0000-0000D2DB0000}"/>
    <cellStyle name="Normal 5 8 3 5 3 4" xfId="56280" xr:uid="{00000000-0005-0000-0000-0000D3DB0000}"/>
    <cellStyle name="Normal 5 8 3 5 3 5" xfId="56281" xr:uid="{00000000-0005-0000-0000-0000D4DB0000}"/>
    <cellStyle name="Normal 5 8 3 5 3 6" xfId="56282" xr:uid="{00000000-0005-0000-0000-0000D5DB0000}"/>
    <cellStyle name="Normal 5 8 3 5 3 7" xfId="56283" xr:uid="{00000000-0005-0000-0000-0000D6DB0000}"/>
    <cellStyle name="Normal 5 8 3 5 3 8" xfId="56284" xr:uid="{00000000-0005-0000-0000-0000D7DB0000}"/>
    <cellStyle name="Normal 5 8 3 5 4" xfId="56285" xr:uid="{00000000-0005-0000-0000-0000D8DB0000}"/>
    <cellStyle name="Normal 5 8 3 5 4 2" xfId="56286" xr:uid="{00000000-0005-0000-0000-0000D9DB0000}"/>
    <cellStyle name="Normal 5 8 3 5 4 3" xfId="56287" xr:uid="{00000000-0005-0000-0000-0000DADB0000}"/>
    <cellStyle name="Normal 5 8 3 5 4 4" xfId="56288" xr:uid="{00000000-0005-0000-0000-0000DBDB0000}"/>
    <cellStyle name="Normal 5 8 3 5 4 5" xfId="56289" xr:uid="{00000000-0005-0000-0000-0000DCDB0000}"/>
    <cellStyle name="Normal 5 8 3 5 4 6" xfId="56290" xr:uid="{00000000-0005-0000-0000-0000DDDB0000}"/>
    <cellStyle name="Normal 5 8 3 5 4 7" xfId="56291" xr:uid="{00000000-0005-0000-0000-0000DEDB0000}"/>
    <cellStyle name="Normal 5 8 3 5 4 8" xfId="56292" xr:uid="{00000000-0005-0000-0000-0000DFDB0000}"/>
    <cellStyle name="Normal 5 8 3 5 5" xfId="56293" xr:uid="{00000000-0005-0000-0000-0000E0DB0000}"/>
    <cellStyle name="Normal 5 8 3 5 5 2" xfId="56294" xr:uid="{00000000-0005-0000-0000-0000E1DB0000}"/>
    <cellStyle name="Normal 5 8 3 5 5 3" xfId="56295" xr:uid="{00000000-0005-0000-0000-0000E2DB0000}"/>
    <cellStyle name="Normal 5 8 3 5 5 4" xfId="56296" xr:uid="{00000000-0005-0000-0000-0000E3DB0000}"/>
    <cellStyle name="Normal 5 8 3 5 5 5" xfId="56297" xr:uid="{00000000-0005-0000-0000-0000E4DB0000}"/>
    <cellStyle name="Normal 5 8 3 5 5 6" xfId="56298" xr:uid="{00000000-0005-0000-0000-0000E5DB0000}"/>
    <cellStyle name="Normal 5 8 3 5 5 7" xfId="56299" xr:uid="{00000000-0005-0000-0000-0000E6DB0000}"/>
    <cellStyle name="Normal 5 8 3 5 5 8" xfId="56300" xr:uid="{00000000-0005-0000-0000-0000E7DB0000}"/>
    <cellStyle name="Normal 5 8 3 5 6" xfId="56301" xr:uid="{00000000-0005-0000-0000-0000E8DB0000}"/>
    <cellStyle name="Normal 5 8 3 5 7" xfId="56302" xr:uid="{00000000-0005-0000-0000-0000E9DB0000}"/>
    <cellStyle name="Normal 5 8 3 5 8" xfId="56303" xr:uid="{00000000-0005-0000-0000-0000EADB0000}"/>
    <cellStyle name="Normal 5 8 3 5 9" xfId="56304" xr:uid="{00000000-0005-0000-0000-0000EBDB0000}"/>
    <cellStyle name="Normal 5 8 3 6" xfId="56305" xr:uid="{00000000-0005-0000-0000-0000ECDB0000}"/>
    <cellStyle name="Normal 5 8 3 6 10" xfId="56306" xr:uid="{00000000-0005-0000-0000-0000EDDB0000}"/>
    <cellStyle name="Normal 5 8 3 6 11" xfId="56307" xr:uid="{00000000-0005-0000-0000-0000EEDB0000}"/>
    <cellStyle name="Normal 5 8 3 6 12" xfId="56308" xr:uid="{00000000-0005-0000-0000-0000EFDB0000}"/>
    <cellStyle name="Normal 5 8 3 6 2" xfId="56309" xr:uid="{00000000-0005-0000-0000-0000F0DB0000}"/>
    <cellStyle name="Normal 5 8 3 6 2 2" xfId="56310" xr:uid="{00000000-0005-0000-0000-0000F1DB0000}"/>
    <cellStyle name="Normal 5 8 3 6 2 3" xfId="56311" xr:uid="{00000000-0005-0000-0000-0000F2DB0000}"/>
    <cellStyle name="Normal 5 8 3 6 2 4" xfId="56312" xr:uid="{00000000-0005-0000-0000-0000F3DB0000}"/>
    <cellStyle name="Normal 5 8 3 6 2 5" xfId="56313" xr:uid="{00000000-0005-0000-0000-0000F4DB0000}"/>
    <cellStyle name="Normal 5 8 3 6 2 6" xfId="56314" xr:uid="{00000000-0005-0000-0000-0000F5DB0000}"/>
    <cellStyle name="Normal 5 8 3 6 2 7" xfId="56315" xr:uid="{00000000-0005-0000-0000-0000F6DB0000}"/>
    <cellStyle name="Normal 5 8 3 6 2 8" xfId="56316" xr:uid="{00000000-0005-0000-0000-0000F7DB0000}"/>
    <cellStyle name="Normal 5 8 3 6 3" xfId="56317" xr:uid="{00000000-0005-0000-0000-0000F8DB0000}"/>
    <cellStyle name="Normal 5 8 3 6 3 2" xfId="56318" xr:uid="{00000000-0005-0000-0000-0000F9DB0000}"/>
    <cellStyle name="Normal 5 8 3 6 3 3" xfId="56319" xr:uid="{00000000-0005-0000-0000-0000FADB0000}"/>
    <cellStyle name="Normal 5 8 3 6 3 4" xfId="56320" xr:uid="{00000000-0005-0000-0000-0000FBDB0000}"/>
    <cellStyle name="Normal 5 8 3 6 3 5" xfId="56321" xr:uid="{00000000-0005-0000-0000-0000FCDB0000}"/>
    <cellStyle name="Normal 5 8 3 6 3 6" xfId="56322" xr:uid="{00000000-0005-0000-0000-0000FDDB0000}"/>
    <cellStyle name="Normal 5 8 3 6 3 7" xfId="56323" xr:uid="{00000000-0005-0000-0000-0000FEDB0000}"/>
    <cellStyle name="Normal 5 8 3 6 3 8" xfId="56324" xr:uid="{00000000-0005-0000-0000-0000FFDB0000}"/>
    <cellStyle name="Normal 5 8 3 6 4" xfId="56325" xr:uid="{00000000-0005-0000-0000-000000DC0000}"/>
    <cellStyle name="Normal 5 8 3 6 4 2" xfId="56326" xr:uid="{00000000-0005-0000-0000-000001DC0000}"/>
    <cellStyle name="Normal 5 8 3 6 4 3" xfId="56327" xr:uid="{00000000-0005-0000-0000-000002DC0000}"/>
    <cellStyle name="Normal 5 8 3 6 4 4" xfId="56328" xr:uid="{00000000-0005-0000-0000-000003DC0000}"/>
    <cellStyle name="Normal 5 8 3 6 4 5" xfId="56329" xr:uid="{00000000-0005-0000-0000-000004DC0000}"/>
    <cellStyle name="Normal 5 8 3 6 4 6" xfId="56330" xr:uid="{00000000-0005-0000-0000-000005DC0000}"/>
    <cellStyle name="Normal 5 8 3 6 4 7" xfId="56331" xr:uid="{00000000-0005-0000-0000-000006DC0000}"/>
    <cellStyle name="Normal 5 8 3 6 4 8" xfId="56332" xr:uid="{00000000-0005-0000-0000-000007DC0000}"/>
    <cellStyle name="Normal 5 8 3 6 5" xfId="56333" xr:uid="{00000000-0005-0000-0000-000008DC0000}"/>
    <cellStyle name="Normal 5 8 3 6 5 2" xfId="56334" xr:uid="{00000000-0005-0000-0000-000009DC0000}"/>
    <cellStyle name="Normal 5 8 3 6 5 3" xfId="56335" xr:uid="{00000000-0005-0000-0000-00000ADC0000}"/>
    <cellStyle name="Normal 5 8 3 6 5 4" xfId="56336" xr:uid="{00000000-0005-0000-0000-00000BDC0000}"/>
    <cellStyle name="Normal 5 8 3 6 5 5" xfId="56337" xr:uid="{00000000-0005-0000-0000-00000CDC0000}"/>
    <cellStyle name="Normal 5 8 3 6 5 6" xfId="56338" xr:uid="{00000000-0005-0000-0000-00000DDC0000}"/>
    <cellStyle name="Normal 5 8 3 6 5 7" xfId="56339" xr:uid="{00000000-0005-0000-0000-00000EDC0000}"/>
    <cellStyle name="Normal 5 8 3 6 5 8" xfId="56340" xr:uid="{00000000-0005-0000-0000-00000FDC0000}"/>
    <cellStyle name="Normal 5 8 3 6 6" xfId="56341" xr:uid="{00000000-0005-0000-0000-000010DC0000}"/>
    <cellStyle name="Normal 5 8 3 6 7" xfId="56342" xr:uid="{00000000-0005-0000-0000-000011DC0000}"/>
    <cellStyle name="Normal 5 8 3 6 8" xfId="56343" xr:uid="{00000000-0005-0000-0000-000012DC0000}"/>
    <cellStyle name="Normal 5 8 3 6 9" xfId="56344" xr:uid="{00000000-0005-0000-0000-000013DC0000}"/>
    <cellStyle name="Normal 5 8 3 7" xfId="56345" xr:uid="{00000000-0005-0000-0000-000014DC0000}"/>
    <cellStyle name="Normal 5 8 3 7 10" xfId="56346" xr:uid="{00000000-0005-0000-0000-000015DC0000}"/>
    <cellStyle name="Normal 5 8 3 7 11" xfId="56347" xr:uid="{00000000-0005-0000-0000-000016DC0000}"/>
    <cellStyle name="Normal 5 8 3 7 12" xfId="56348" xr:uid="{00000000-0005-0000-0000-000017DC0000}"/>
    <cellStyle name="Normal 5 8 3 7 2" xfId="56349" xr:uid="{00000000-0005-0000-0000-000018DC0000}"/>
    <cellStyle name="Normal 5 8 3 7 2 2" xfId="56350" xr:uid="{00000000-0005-0000-0000-000019DC0000}"/>
    <cellStyle name="Normal 5 8 3 7 2 3" xfId="56351" xr:uid="{00000000-0005-0000-0000-00001ADC0000}"/>
    <cellStyle name="Normal 5 8 3 7 2 4" xfId="56352" xr:uid="{00000000-0005-0000-0000-00001BDC0000}"/>
    <cellStyle name="Normal 5 8 3 7 2 5" xfId="56353" xr:uid="{00000000-0005-0000-0000-00001CDC0000}"/>
    <cellStyle name="Normal 5 8 3 7 2 6" xfId="56354" xr:uid="{00000000-0005-0000-0000-00001DDC0000}"/>
    <cellStyle name="Normal 5 8 3 7 2 7" xfId="56355" xr:uid="{00000000-0005-0000-0000-00001EDC0000}"/>
    <cellStyle name="Normal 5 8 3 7 2 8" xfId="56356" xr:uid="{00000000-0005-0000-0000-00001FDC0000}"/>
    <cellStyle name="Normal 5 8 3 7 3" xfId="56357" xr:uid="{00000000-0005-0000-0000-000020DC0000}"/>
    <cellStyle name="Normal 5 8 3 7 3 2" xfId="56358" xr:uid="{00000000-0005-0000-0000-000021DC0000}"/>
    <cellStyle name="Normal 5 8 3 7 3 3" xfId="56359" xr:uid="{00000000-0005-0000-0000-000022DC0000}"/>
    <cellStyle name="Normal 5 8 3 7 3 4" xfId="56360" xr:uid="{00000000-0005-0000-0000-000023DC0000}"/>
    <cellStyle name="Normal 5 8 3 7 3 5" xfId="56361" xr:uid="{00000000-0005-0000-0000-000024DC0000}"/>
    <cellStyle name="Normal 5 8 3 7 3 6" xfId="56362" xr:uid="{00000000-0005-0000-0000-000025DC0000}"/>
    <cellStyle name="Normal 5 8 3 7 3 7" xfId="56363" xr:uid="{00000000-0005-0000-0000-000026DC0000}"/>
    <cellStyle name="Normal 5 8 3 7 3 8" xfId="56364" xr:uid="{00000000-0005-0000-0000-000027DC0000}"/>
    <cellStyle name="Normal 5 8 3 7 4" xfId="56365" xr:uid="{00000000-0005-0000-0000-000028DC0000}"/>
    <cellStyle name="Normal 5 8 3 7 4 2" xfId="56366" xr:uid="{00000000-0005-0000-0000-000029DC0000}"/>
    <cellStyle name="Normal 5 8 3 7 4 3" xfId="56367" xr:uid="{00000000-0005-0000-0000-00002ADC0000}"/>
    <cellStyle name="Normal 5 8 3 7 4 4" xfId="56368" xr:uid="{00000000-0005-0000-0000-00002BDC0000}"/>
    <cellStyle name="Normal 5 8 3 7 4 5" xfId="56369" xr:uid="{00000000-0005-0000-0000-00002CDC0000}"/>
    <cellStyle name="Normal 5 8 3 7 4 6" xfId="56370" xr:uid="{00000000-0005-0000-0000-00002DDC0000}"/>
    <cellStyle name="Normal 5 8 3 7 4 7" xfId="56371" xr:uid="{00000000-0005-0000-0000-00002EDC0000}"/>
    <cellStyle name="Normal 5 8 3 7 4 8" xfId="56372" xr:uid="{00000000-0005-0000-0000-00002FDC0000}"/>
    <cellStyle name="Normal 5 8 3 7 5" xfId="56373" xr:uid="{00000000-0005-0000-0000-000030DC0000}"/>
    <cellStyle name="Normal 5 8 3 7 5 2" xfId="56374" xr:uid="{00000000-0005-0000-0000-000031DC0000}"/>
    <cellStyle name="Normal 5 8 3 7 5 3" xfId="56375" xr:uid="{00000000-0005-0000-0000-000032DC0000}"/>
    <cellStyle name="Normal 5 8 3 7 5 4" xfId="56376" xr:uid="{00000000-0005-0000-0000-000033DC0000}"/>
    <cellStyle name="Normal 5 8 3 7 5 5" xfId="56377" xr:uid="{00000000-0005-0000-0000-000034DC0000}"/>
    <cellStyle name="Normal 5 8 3 7 5 6" xfId="56378" xr:uid="{00000000-0005-0000-0000-000035DC0000}"/>
    <cellStyle name="Normal 5 8 3 7 5 7" xfId="56379" xr:uid="{00000000-0005-0000-0000-000036DC0000}"/>
    <cellStyle name="Normal 5 8 3 7 5 8" xfId="56380" xr:uid="{00000000-0005-0000-0000-000037DC0000}"/>
    <cellStyle name="Normal 5 8 3 7 6" xfId="56381" xr:uid="{00000000-0005-0000-0000-000038DC0000}"/>
    <cellStyle name="Normal 5 8 3 7 7" xfId="56382" xr:uid="{00000000-0005-0000-0000-000039DC0000}"/>
    <cellStyle name="Normal 5 8 3 7 8" xfId="56383" xr:uid="{00000000-0005-0000-0000-00003ADC0000}"/>
    <cellStyle name="Normal 5 8 3 7 9" xfId="56384" xr:uid="{00000000-0005-0000-0000-00003BDC0000}"/>
    <cellStyle name="Normal 5 8 3 8" xfId="56385" xr:uid="{00000000-0005-0000-0000-00003CDC0000}"/>
    <cellStyle name="Normal 5 8 3 8 10" xfId="56386" xr:uid="{00000000-0005-0000-0000-00003DDC0000}"/>
    <cellStyle name="Normal 5 8 3 8 11" xfId="56387" xr:uid="{00000000-0005-0000-0000-00003EDC0000}"/>
    <cellStyle name="Normal 5 8 3 8 12" xfId="56388" xr:uid="{00000000-0005-0000-0000-00003FDC0000}"/>
    <cellStyle name="Normal 5 8 3 8 2" xfId="56389" xr:uid="{00000000-0005-0000-0000-000040DC0000}"/>
    <cellStyle name="Normal 5 8 3 8 2 2" xfId="56390" xr:uid="{00000000-0005-0000-0000-000041DC0000}"/>
    <cellStyle name="Normal 5 8 3 8 2 3" xfId="56391" xr:uid="{00000000-0005-0000-0000-000042DC0000}"/>
    <cellStyle name="Normal 5 8 3 8 2 4" xfId="56392" xr:uid="{00000000-0005-0000-0000-000043DC0000}"/>
    <cellStyle name="Normal 5 8 3 8 2 5" xfId="56393" xr:uid="{00000000-0005-0000-0000-000044DC0000}"/>
    <cellStyle name="Normal 5 8 3 8 2 6" xfId="56394" xr:uid="{00000000-0005-0000-0000-000045DC0000}"/>
    <cellStyle name="Normal 5 8 3 8 2 7" xfId="56395" xr:uid="{00000000-0005-0000-0000-000046DC0000}"/>
    <cellStyle name="Normal 5 8 3 8 2 8" xfId="56396" xr:uid="{00000000-0005-0000-0000-000047DC0000}"/>
    <cellStyle name="Normal 5 8 3 8 3" xfId="56397" xr:uid="{00000000-0005-0000-0000-000048DC0000}"/>
    <cellStyle name="Normal 5 8 3 8 3 2" xfId="56398" xr:uid="{00000000-0005-0000-0000-000049DC0000}"/>
    <cellStyle name="Normal 5 8 3 8 3 3" xfId="56399" xr:uid="{00000000-0005-0000-0000-00004ADC0000}"/>
    <cellStyle name="Normal 5 8 3 8 3 4" xfId="56400" xr:uid="{00000000-0005-0000-0000-00004BDC0000}"/>
    <cellStyle name="Normal 5 8 3 8 3 5" xfId="56401" xr:uid="{00000000-0005-0000-0000-00004CDC0000}"/>
    <cellStyle name="Normal 5 8 3 8 3 6" xfId="56402" xr:uid="{00000000-0005-0000-0000-00004DDC0000}"/>
    <cellStyle name="Normal 5 8 3 8 3 7" xfId="56403" xr:uid="{00000000-0005-0000-0000-00004EDC0000}"/>
    <cellStyle name="Normal 5 8 3 8 3 8" xfId="56404" xr:uid="{00000000-0005-0000-0000-00004FDC0000}"/>
    <cellStyle name="Normal 5 8 3 8 4" xfId="56405" xr:uid="{00000000-0005-0000-0000-000050DC0000}"/>
    <cellStyle name="Normal 5 8 3 8 4 2" xfId="56406" xr:uid="{00000000-0005-0000-0000-000051DC0000}"/>
    <cellStyle name="Normal 5 8 3 8 4 3" xfId="56407" xr:uid="{00000000-0005-0000-0000-000052DC0000}"/>
    <cellStyle name="Normal 5 8 3 8 4 4" xfId="56408" xr:uid="{00000000-0005-0000-0000-000053DC0000}"/>
    <cellStyle name="Normal 5 8 3 8 4 5" xfId="56409" xr:uid="{00000000-0005-0000-0000-000054DC0000}"/>
    <cellStyle name="Normal 5 8 3 8 4 6" xfId="56410" xr:uid="{00000000-0005-0000-0000-000055DC0000}"/>
    <cellStyle name="Normal 5 8 3 8 4 7" xfId="56411" xr:uid="{00000000-0005-0000-0000-000056DC0000}"/>
    <cellStyle name="Normal 5 8 3 8 4 8" xfId="56412" xr:uid="{00000000-0005-0000-0000-000057DC0000}"/>
    <cellStyle name="Normal 5 8 3 8 5" xfId="56413" xr:uid="{00000000-0005-0000-0000-000058DC0000}"/>
    <cellStyle name="Normal 5 8 3 8 5 2" xfId="56414" xr:uid="{00000000-0005-0000-0000-000059DC0000}"/>
    <cellStyle name="Normal 5 8 3 8 5 3" xfId="56415" xr:uid="{00000000-0005-0000-0000-00005ADC0000}"/>
    <cellStyle name="Normal 5 8 3 8 5 4" xfId="56416" xr:uid="{00000000-0005-0000-0000-00005BDC0000}"/>
    <cellStyle name="Normal 5 8 3 8 5 5" xfId="56417" xr:uid="{00000000-0005-0000-0000-00005CDC0000}"/>
    <cellStyle name="Normal 5 8 3 8 5 6" xfId="56418" xr:uid="{00000000-0005-0000-0000-00005DDC0000}"/>
    <cellStyle name="Normal 5 8 3 8 5 7" xfId="56419" xr:uid="{00000000-0005-0000-0000-00005EDC0000}"/>
    <cellStyle name="Normal 5 8 3 8 5 8" xfId="56420" xr:uid="{00000000-0005-0000-0000-00005FDC0000}"/>
    <cellStyle name="Normal 5 8 3 8 6" xfId="56421" xr:uid="{00000000-0005-0000-0000-000060DC0000}"/>
    <cellStyle name="Normal 5 8 3 8 7" xfId="56422" xr:uid="{00000000-0005-0000-0000-000061DC0000}"/>
    <cellStyle name="Normal 5 8 3 8 8" xfId="56423" xr:uid="{00000000-0005-0000-0000-000062DC0000}"/>
    <cellStyle name="Normal 5 8 3 8 9" xfId="56424" xr:uid="{00000000-0005-0000-0000-000063DC0000}"/>
    <cellStyle name="Normal 5 8 3 9" xfId="56425" xr:uid="{00000000-0005-0000-0000-000064DC0000}"/>
    <cellStyle name="Normal 5 8 3 9 10" xfId="56426" xr:uid="{00000000-0005-0000-0000-000065DC0000}"/>
    <cellStyle name="Normal 5 8 3 9 11" xfId="56427" xr:uid="{00000000-0005-0000-0000-000066DC0000}"/>
    <cellStyle name="Normal 5 8 3 9 12" xfId="56428" xr:uid="{00000000-0005-0000-0000-000067DC0000}"/>
    <cellStyle name="Normal 5 8 3 9 2" xfId="56429" xr:uid="{00000000-0005-0000-0000-000068DC0000}"/>
    <cellStyle name="Normal 5 8 3 9 2 2" xfId="56430" xr:uid="{00000000-0005-0000-0000-000069DC0000}"/>
    <cellStyle name="Normal 5 8 3 9 2 3" xfId="56431" xr:uid="{00000000-0005-0000-0000-00006ADC0000}"/>
    <cellStyle name="Normal 5 8 3 9 2 4" xfId="56432" xr:uid="{00000000-0005-0000-0000-00006BDC0000}"/>
    <cellStyle name="Normal 5 8 3 9 2 5" xfId="56433" xr:uid="{00000000-0005-0000-0000-00006CDC0000}"/>
    <cellStyle name="Normal 5 8 3 9 2 6" xfId="56434" xr:uid="{00000000-0005-0000-0000-00006DDC0000}"/>
    <cellStyle name="Normal 5 8 3 9 2 7" xfId="56435" xr:uid="{00000000-0005-0000-0000-00006EDC0000}"/>
    <cellStyle name="Normal 5 8 3 9 2 8" xfId="56436" xr:uid="{00000000-0005-0000-0000-00006FDC0000}"/>
    <cellStyle name="Normal 5 8 3 9 3" xfId="56437" xr:uid="{00000000-0005-0000-0000-000070DC0000}"/>
    <cellStyle name="Normal 5 8 3 9 3 2" xfId="56438" xr:uid="{00000000-0005-0000-0000-000071DC0000}"/>
    <cellStyle name="Normal 5 8 3 9 3 3" xfId="56439" xr:uid="{00000000-0005-0000-0000-000072DC0000}"/>
    <cellStyle name="Normal 5 8 3 9 3 4" xfId="56440" xr:uid="{00000000-0005-0000-0000-000073DC0000}"/>
    <cellStyle name="Normal 5 8 3 9 3 5" xfId="56441" xr:uid="{00000000-0005-0000-0000-000074DC0000}"/>
    <cellStyle name="Normal 5 8 3 9 3 6" xfId="56442" xr:uid="{00000000-0005-0000-0000-000075DC0000}"/>
    <cellStyle name="Normal 5 8 3 9 3 7" xfId="56443" xr:uid="{00000000-0005-0000-0000-000076DC0000}"/>
    <cellStyle name="Normal 5 8 3 9 3 8" xfId="56444" xr:uid="{00000000-0005-0000-0000-000077DC0000}"/>
    <cellStyle name="Normal 5 8 3 9 4" xfId="56445" xr:uid="{00000000-0005-0000-0000-000078DC0000}"/>
    <cellStyle name="Normal 5 8 3 9 4 2" xfId="56446" xr:uid="{00000000-0005-0000-0000-000079DC0000}"/>
    <cellStyle name="Normal 5 8 3 9 4 3" xfId="56447" xr:uid="{00000000-0005-0000-0000-00007ADC0000}"/>
    <cellStyle name="Normal 5 8 3 9 4 4" xfId="56448" xr:uid="{00000000-0005-0000-0000-00007BDC0000}"/>
    <cellStyle name="Normal 5 8 3 9 4 5" xfId="56449" xr:uid="{00000000-0005-0000-0000-00007CDC0000}"/>
    <cellStyle name="Normal 5 8 3 9 4 6" xfId="56450" xr:uid="{00000000-0005-0000-0000-00007DDC0000}"/>
    <cellStyle name="Normal 5 8 3 9 4 7" xfId="56451" xr:uid="{00000000-0005-0000-0000-00007EDC0000}"/>
    <cellStyle name="Normal 5 8 3 9 4 8" xfId="56452" xr:uid="{00000000-0005-0000-0000-00007FDC0000}"/>
    <cellStyle name="Normal 5 8 3 9 5" xfId="56453" xr:uid="{00000000-0005-0000-0000-000080DC0000}"/>
    <cellStyle name="Normal 5 8 3 9 5 2" xfId="56454" xr:uid="{00000000-0005-0000-0000-000081DC0000}"/>
    <cellStyle name="Normal 5 8 3 9 5 3" xfId="56455" xr:uid="{00000000-0005-0000-0000-000082DC0000}"/>
    <cellStyle name="Normal 5 8 3 9 5 4" xfId="56456" xr:uid="{00000000-0005-0000-0000-000083DC0000}"/>
    <cellStyle name="Normal 5 8 3 9 5 5" xfId="56457" xr:uid="{00000000-0005-0000-0000-000084DC0000}"/>
    <cellStyle name="Normal 5 8 3 9 5 6" xfId="56458" xr:uid="{00000000-0005-0000-0000-000085DC0000}"/>
    <cellStyle name="Normal 5 8 3 9 5 7" xfId="56459" xr:uid="{00000000-0005-0000-0000-000086DC0000}"/>
    <cellStyle name="Normal 5 8 3 9 5 8" xfId="56460" xr:uid="{00000000-0005-0000-0000-000087DC0000}"/>
    <cellStyle name="Normal 5 8 3 9 6" xfId="56461" xr:uid="{00000000-0005-0000-0000-000088DC0000}"/>
    <cellStyle name="Normal 5 8 3 9 7" xfId="56462" xr:uid="{00000000-0005-0000-0000-000089DC0000}"/>
    <cellStyle name="Normal 5 8 3 9 8" xfId="56463" xr:uid="{00000000-0005-0000-0000-00008ADC0000}"/>
    <cellStyle name="Normal 5 8 3 9 9" xfId="56464" xr:uid="{00000000-0005-0000-0000-00008BDC0000}"/>
    <cellStyle name="Normal 5 8 4" xfId="56465" xr:uid="{00000000-0005-0000-0000-00008CDC0000}"/>
    <cellStyle name="Normal 5 8 4 10" xfId="56466" xr:uid="{00000000-0005-0000-0000-00008DDC0000}"/>
    <cellStyle name="Normal 5 8 4 10 10" xfId="56467" xr:uid="{00000000-0005-0000-0000-00008EDC0000}"/>
    <cellStyle name="Normal 5 8 4 10 11" xfId="56468" xr:uid="{00000000-0005-0000-0000-00008FDC0000}"/>
    <cellStyle name="Normal 5 8 4 10 12" xfId="56469" xr:uid="{00000000-0005-0000-0000-000090DC0000}"/>
    <cellStyle name="Normal 5 8 4 10 2" xfId="56470" xr:uid="{00000000-0005-0000-0000-000091DC0000}"/>
    <cellStyle name="Normal 5 8 4 10 2 2" xfId="56471" xr:uid="{00000000-0005-0000-0000-000092DC0000}"/>
    <cellStyle name="Normal 5 8 4 10 2 3" xfId="56472" xr:uid="{00000000-0005-0000-0000-000093DC0000}"/>
    <cellStyle name="Normal 5 8 4 10 2 4" xfId="56473" xr:uid="{00000000-0005-0000-0000-000094DC0000}"/>
    <cellStyle name="Normal 5 8 4 10 2 5" xfId="56474" xr:uid="{00000000-0005-0000-0000-000095DC0000}"/>
    <cellStyle name="Normal 5 8 4 10 2 6" xfId="56475" xr:uid="{00000000-0005-0000-0000-000096DC0000}"/>
    <cellStyle name="Normal 5 8 4 10 2 7" xfId="56476" xr:uid="{00000000-0005-0000-0000-000097DC0000}"/>
    <cellStyle name="Normal 5 8 4 10 2 8" xfId="56477" xr:uid="{00000000-0005-0000-0000-000098DC0000}"/>
    <cellStyle name="Normal 5 8 4 10 3" xfId="56478" xr:uid="{00000000-0005-0000-0000-000099DC0000}"/>
    <cellStyle name="Normal 5 8 4 10 3 2" xfId="56479" xr:uid="{00000000-0005-0000-0000-00009ADC0000}"/>
    <cellStyle name="Normal 5 8 4 10 3 3" xfId="56480" xr:uid="{00000000-0005-0000-0000-00009BDC0000}"/>
    <cellStyle name="Normal 5 8 4 10 3 4" xfId="56481" xr:uid="{00000000-0005-0000-0000-00009CDC0000}"/>
    <cellStyle name="Normal 5 8 4 10 3 5" xfId="56482" xr:uid="{00000000-0005-0000-0000-00009DDC0000}"/>
    <cellStyle name="Normal 5 8 4 10 3 6" xfId="56483" xr:uid="{00000000-0005-0000-0000-00009EDC0000}"/>
    <cellStyle name="Normal 5 8 4 10 3 7" xfId="56484" xr:uid="{00000000-0005-0000-0000-00009FDC0000}"/>
    <cellStyle name="Normal 5 8 4 10 3 8" xfId="56485" xr:uid="{00000000-0005-0000-0000-0000A0DC0000}"/>
    <cellStyle name="Normal 5 8 4 10 4" xfId="56486" xr:uid="{00000000-0005-0000-0000-0000A1DC0000}"/>
    <cellStyle name="Normal 5 8 4 10 4 2" xfId="56487" xr:uid="{00000000-0005-0000-0000-0000A2DC0000}"/>
    <cellStyle name="Normal 5 8 4 10 4 3" xfId="56488" xr:uid="{00000000-0005-0000-0000-0000A3DC0000}"/>
    <cellStyle name="Normal 5 8 4 10 4 4" xfId="56489" xr:uid="{00000000-0005-0000-0000-0000A4DC0000}"/>
    <cellStyle name="Normal 5 8 4 10 4 5" xfId="56490" xr:uid="{00000000-0005-0000-0000-0000A5DC0000}"/>
    <cellStyle name="Normal 5 8 4 10 4 6" xfId="56491" xr:uid="{00000000-0005-0000-0000-0000A6DC0000}"/>
    <cellStyle name="Normal 5 8 4 10 4 7" xfId="56492" xr:uid="{00000000-0005-0000-0000-0000A7DC0000}"/>
    <cellStyle name="Normal 5 8 4 10 4 8" xfId="56493" xr:uid="{00000000-0005-0000-0000-0000A8DC0000}"/>
    <cellStyle name="Normal 5 8 4 10 5" xfId="56494" xr:uid="{00000000-0005-0000-0000-0000A9DC0000}"/>
    <cellStyle name="Normal 5 8 4 10 5 2" xfId="56495" xr:uid="{00000000-0005-0000-0000-0000AADC0000}"/>
    <cellStyle name="Normal 5 8 4 10 5 3" xfId="56496" xr:uid="{00000000-0005-0000-0000-0000ABDC0000}"/>
    <cellStyle name="Normal 5 8 4 10 5 4" xfId="56497" xr:uid="{00000000-0005-0000-0000-0000ACDC0000}"/>
    <cellStyle name="Normal 5 8 4 10 5 5" xfId="56498" xr:uid="{00000000-0005-0000-0000-0000ADDC0000}"/>
    <cellStyle name="Normal 5 8 4 10 5 6" xfId="56499" xr:uid="{00000000-0005-0000-0000-0000AEDC0000}"/>
    <cellStyle name="Normal 5 8 4 10 5 7" xfId="56500" xr:uid="{00000000-0005-0000-0000-0000AFDC0000}"/>
    <cellStyle name="Normal 5 8 4 10 5 8" xfId="56501" xr:uid="{00000000-0005-0000-0000-0000B0DC0000}"/>
    <cellStyle name="Normal 5 8 4 10 6" xfId="56502" xr:uid="{00000000-0005-0000-0000-0000B1DC0000}"/>
    <cellStyle name="Normal 5 8 4 10 7" xfId="56503" xr:uid="{00000000-0005-0000-0000-0000B2DC0000}"/>
    <cellStyle name="Normal 5 8 4 10 8" xfId="56504" xr:uid="{00000000-0005-0000-0000-0000B3DC0000}"/>
    <cellStyle name="Normal 5 8 4 10 9" xfId="56505" xr:uid="{00000000-0005-0000-0000-0000B4DC0000}"/>
    <cellStyle name="Normal 5 8 4 11" xfId="56506" xr:uid="{00000000-0005-0000-0000-0000B5DC0000}"/>
    <cellStyle name="Normal 5 8 4 11 10" xfId="56507" xr:uid="{00000000-0005-0000-0000-0000B6DC0000}"/>
    <cellStyle name="Normal 5 8 4 11 11" xfId="56508" xr:uid="{00000000-0005-0000-0000-0000B7DC0000}"/>
    <cellStyle name="Normal 5 8 4 11 12" xfId="56509" xr:uid="{00000000-0005-0000-0000-0000B8DC0000}"/>
    <cellStyle name="Normal 5 8 4 11 2" xfId="56510" xr:uid="{00000000-0005-0000-0000-0000B9DC0000}"/>
    <cellStyle name="Normal 5 8 4 11 2 2" xfId="56511" xr:uid="{00000000-0005-0000-0000-0000BADC0000}"/>
    <cellStyle name="Normal 5 8 4 11 2 3" xfId="56512" xr:uid="{00000000-0005-0000-0000-0000BBDC0000}"/>
    <cellStyle name="Normal 5 8 4 11 2 4" xfId="56513" xr:uid="{00000000-0005-0000-0000-0000BCDC0000}"/>
    <cellStyle name="Normal 5 8 4 11 2 5" xfId="56514" xr:uid="{00000000-0005-0000-0000-0000BDDC0000}"/>
    <cellStyle name="Normal 5 8 4 11 2 6" xfId="56515" xr:uid="{00000000-0005-0000-0000-0000BEDC0000}"/>
    <cellStyle name="Normal 5 8 4 11 2 7" xfId="56516" xr:uid="{00000000-0005-0000-0000-0000BFDC0000}"/>
    <cellStyle name="Normal 5 8 4 11 2 8" xfId="56517" xr:uid="{00000000-0005-0000-0000-0000C0DC0000}"/>
    <cellStyle name="Normal 5 8 4 11 3" xfId="56518" xr:uid="{00000000-0005-0000-0000-0000C1DC0000}"/>
    <cellStyle name="Normal 5 8 4 11 3 2" xfId="56519" xr:uid="{00000000-0005-0000-0000-0000C2DC0000}"/>
    <cellStyle name="Normal 5 8 4 11 3 3" xfId="56520" xr:uid="{00000000-0005-0000-0000-0000C3DC0000}"/>
    <cellStyle name="Normal 5 8 4 11 3 4" xfId="56521" xr:uid="{00000000-0005-0000-0000-0000C4DC0000}"/>
    <cellStyle name="Normal 5 8 4 11 3 5" xfId="56522" xr:uid="{00000000-0005-0000-0000-0000C5DC0000}"/>
    <cellStyle name="Normal 5 8 4 11 3 6" xfId="56523" xr:uid="{00000000-0005-0000-0000-0000C6DC0000}"/>
    <cellStyle name="Normal 5 8 4 11 3 7" xfId="56524" xr:uid="{00000000-0005-0000-0000-0000C7DC0000}"/>
    <cellStyle name="Normal 5 8 4 11 3 8" xfId="56525" xr:uid="{00000000-0005-0000-0000-0000C8DC0000}"/>
    <cellStyle name="Normal 5 8 4 11 4" xfId="56526" xr:uid="{00000000-0005-0000-0000-0000C9DC0000}"/>
    <cellStyle name="Normal 5 8 4 11 4 2" xfId="56527" xr:uid="{00000000-0005-0000-0000-0000CADC0000}"/>
    <cellStyle name="Normal 5 8 4 11 4 3" xfId="56528" xr:uid="{00000000-0005-0000-0000-0000CBDC0000}"/>
    <cellStyle name="Normal 5 8 4 11 4 4" xfId="56529" xr:uid="{00000000-0005-0000-0000-0000CCDC0000}"/>
    <cellStyle name="Normal 5 8 4 11 4 5" xfId="56530" xr:uid="{00000000-0005-0000-0000-0000CDDC0000}"/>
    <cellStyle name="Normal 5 8 4 11 4 6" xfId="56531" xr:uid="{00000000-0005-0000-0000-0000CEDC0000}"/>
    <cellStyle name="Normal 5 8 4 11 4 7" xfId="56532" xr:uid="{00000000-0005-0000-0000-0000CFDC0000}"/>
    <cellStyle name="Normal 5 8 4 11 4 8" xfId="56533" xr:uid="{00000000-0005-0000-0000-0000D0DC0000}"/>
    <cellStyle name="Normal 5 8 4 11 5" xfId="56534" xr:uid="{00000000-0005-0000-0000-0000D1DC0000}"/>
    <cellStyle name="Normal 5 8 4 11 5 2" xfId="56535" xr:uid="{00000000-0005-0000-0000-0000D2DC0000}"/>
    <cellStyle name="Normal 5 8 4 11 5 3" xfId="56536" xr:uid="{00000000-0005-0000-0000-0000D3DC0000}"/>
    <cellStyle name="Normal 5 8 4 11 5 4" xfId="56537" xr:uid="{00000000-0005-0000-0000-0000D4DC0000}"/>
    <cellStyle name="Normal 5 8 4 11 5 5" xfId="56538" xr:uid="{00000000-0005-0000-0000-0000D5DC0000}"/>
    <cellStyle name="Normal 5 8 4 11 5 6" xfId="56539" xr:uid="{00000000-0005-0000-0000-0000D6DC0000}"/>
    <cellStyle name="Normal 5 8 4 11 5 7" xfId="56540" xr:uid="{00000000-0005-0000-0000-0000D7DC0000}"/>
    <cellStyle name="Normal 5 8 4 11 5 8" xfId="56541" xr:uid="{00000000-0005-0000-0000-0000D8DC0000}"/>
    <cellStyle name="Normal 5 8 4 11 6" xfId="56542" xr:uid="{00000000-0005-0000-0000-0000D9DC0000}"/>
    <cellStyle name="Normal 5 8 4 11 7" xfId="56543" xr:uid="{00000000-0005-0000-0000-0000DADC0000}"/>
    <cellStyle name="Normal 5 8 4 11 8" xfId="56544" xr:uid="{00000000-0005-0000-0000-0000DBDC0000}"/>
    <cellStyle name="Normal 5 8 4 11 9" xfId="56545" xr:uid="{00000000-0005-0000-0000-0000DCDC0000}"/>
    <cellStyle name="Normal 5 8 4 12" xfId="56546" xr:uid="{00000000-0005-0000-0000-0000DDDC0000}"/>
    <cellStyle name="Normal 5 8 4 12 10" xfId="56547" xr:uid="{00000000-0005-0000-0000-0000DEDC0000}"/>
    <cellStyle name="Normal 5 8 4 12 11" xfId="56548" xr:uid="{00000000-0005-0000-0000-0000DFDC0000}"/>
    <cellStyle name="Normal 5 8 4 12 12" xfId="56549" xr:uid="{00000000-0005-0000-0000-0000E0DC0000}"/>
    <cellStyle name="Normal 5 8 4 12 2" xfId="56550" xr:uid="{00000000-0005-0000-0000-0000E1DC0000}"/>
    <cellStyle name="Normal 5 8 4 12 2 2" xfId="56551" xr:uid="{00000000-0005-0000-0000-0000E2DC0000}"/>
    <cellStyle name="Normal 5 8 4 12 2 3" xfId="56552" xr:uid="{00000000-0005-0000-0000-0000E3DC0000}"/>
    <cellStyle name="Normal 5 8 4 12 2 4" xfId="56553" xr:uid="{00000000-0005-0000-0000-0000E4DC0000}"/>
    <cellStyle name="Normal 5 8 4 12 2 5" xfId="56554" xr:uid="{00000000-0005-0000-0000-0000E5DC0000}"/>
    <cellStyle name="Normal 5 8 4 12 2 6" xfId="56555" xr:uid="{00000000-0005-0000-0000-0000E6DC0000}"/>
    <cellStyle name="Normal 5 8 4 12 2 7" xfId="56556" xr:uid="{00000000-0005-0000-0000-0000E7DC0000}"/>
    <cellStyle name="Normal 5 8 4 12 2 8" xfId="56557" xr:uid="{00000000-0005-0000-0000-0000E8DC0000}"/>
    <cellStyle name="Normal 5 8 4 12 3" xfId="56558" xr:uid="{00000000-0005-0000-0000-0000E9DC0000}"/>
    <cellStyle name="Normal 5 8 4 12 3 2" xfId="56559" xr:uid="{00000000-0005-0000-0000-0000EADC0000}"/>
    <cellStyle name="Normal 5 8 4 12 3 3" xfId="56560" xr:uid="{00000000-0005-0000-0000-0000EBDC0000}"/>
    <cellStyle name="Normal 5 8 4 12 3 4" xfId="56561" xr:uid="{00000000-0005-0000-0000-0000ECDC0000}"/>
    <cellStyle name="Normal 5 8 4 12 3 5" xfId="56562" xr:uid="{00000000-0005-0000-0000-0000EDDC0000}"/>
    <cellStyle name="Normal 5 8 4 12 3 6" xfId="56563" xr:uid="{00000000-0005-0000-0000-0000EEDC0000}"/>
    <cellStyle name="Normal 5 8 4 12 3 7" xfId="56564" xr:uid="{00000000-0005-0000-0000-0000EFDC0000}"/>
    <cellStyle name="Normal 5 8 4 12 3 8" xfId="56565" xr:uid="{00000000-0005-0000-0000-0000F0DC0000}"/>
    <cellStyle name="Normal 5 8 4 12 4" xfId="56566" xr:uid="{00000000-0005-0000-0000-0000F1DC0000}"/>
    <cellStyle name="Normal 5 8 4 12 4 2" xfId="56567" xr:uid="{00000000-0005-0000-0000-0000F2DC0000}"/>
    <cellStyle name="Normal 5 8 4 12 4 3" xfId="56568" xr:uid="{00000000-0005-0000-0000-0000F3DC0000}"/>
    <cellStyle name="Normal 5 8 4 12 4 4" xfId="56569" xr:uid="{00000000-0005-0000-0000-0000F4DC0000}"/>
    <cellStyle name="Normal 5 8 4 12 4 5" xfId="56570" xr:uid="{00000000-0005-0000-0000-0000F5DC0000}"/>
    <cellStyle name="Normal 5 8 4 12 4 6" xfId="56571" xr:uid="{00000000-0005-0000-0000-0000F6DC0000}"/>
    <cellStyle name="Normal 5 8 4 12 4 7" xfId="56572" xr:uid="{00000000-0005-0000-0000-0000F7DC0000}"/>
    <cellStyle name="Normal 5 8 4 12 4 8" xfId="56573" xr:uid="{00000000-0005-0000-0000-0000F8DC0000}"/>
    <cellStyle name="Normal 5 8 4 12 5" xfId="56574" xr:uid="{00000000-0005-0000-0000-0000F9DC0000}"/>
    <cellStyle name="Normal 5 8 4 12 5 2" xfId="56575" xr:uid="{00000000-0005-0000-0000-0000FADC0000}"/>
    <cellStyle name="Normal 5 8 4 12 5 3" xfId="56576" xr:uid="{00000000-0005-0000-0000-0000FBDC0000}"/>
    <cellStyle name="Normal 5 8 4 12 5 4" xfId="56577" xr:uid="{00000000-0005-0000-0000-0000FCDC0000}"/>
    <cellStyle name="Normal 5 8 4 12 5 5" xfId="56578" xr:uid="{00000000-0005-0000-0000-0000FDDC0000}"/>
    <cellStyle name="Normal 5 8 4 12 5 6" xfId="56579" xr:uid="{00000000-0005-0000-0000-0000FEDC0000}"/>
    <cellStyle name="Normal 5 8 4 12 5 7" xfId="56580" xr:uid="{00000000-0005-0000-0000-0000FFDC0000}"/>
    <cellStyle name="Normal 5 8 4 12 5 8" xfId="56581" xr:uid="{00000000-0005-0000-0000-000000DD0000}"/>
    <cellStyle name="Normal 5 8 4 12 6" xfId="56582" xr:uid="{00000000-0005-0000-0000-000001DD0000}"/>
    <cellStyle name="Normal 5 8 4 12 7" xfId="56583" xr:uid="{00000000-0005-0000-0000-000002DD0000}"/>
    <cellStyle name="Normal 5 8 4 12 8" xfId="56584" xr:uid="{00000000-0005-0000-0000-000003DD0000}"/>
    <cellStyle name="Normal 5 8 4 12 9" xfId="56585" xr:uid="{00000000-0005-0000-0000-000004DD0000}"/>
    <cellStyle name="Normal 5 8 4 13" xfId="56586" xr:uid="{00000000-0005-0000-0000-000005DD0000}"/>
    <cellStyle name="Normal 5 8 4 13 10" xfId="56587" xr:uid="{00000000-0005-0000-0000-000006DD0000}"/>
    <cellStyle name="Normal 5 8 4 13 11" xfId="56588" xr:uid="{00000000-0005-0000-0000-000007DD0000}"/>
    <cellStyle name="Normal 5 8 4 13 12" xfId="56589" xr:uid="{00000000-0005-0000-0000-000008DD0000}"/>
    <cellStyle name="Normal 5 8 4 13 2" xfId="56590" xr:uid="{00000000-0005-0000-0000-000009DD0000}"/>
    <cellStyle name="Normal 5 8 4 13 2 2" xfId="56591" xr:uid="{00000000-0005-0000-0000-00000ADD0000}"/>
    <cellStyle name="Normal 5 8 4 13 2 3" xfId="56592" xr:uid="{00000000-0005-0000-0000-00000BDD0000}"/>
    <cellStyle name="Normal 5 8 4 13 2 4" xfId="56593" xr:uid="{00000000-0005-0000-0000-00000CDD0000}"/>
    <cellStyle name="Normal 5 8 4 13 2 5" xfId="56594" xr:uid="{00000000-0005-0000-0000-00000DDD0000}"/>
    <cellStyle name="Normal 5 8 4 13 2 6" xfId="56595" xr:uid="{00000000-0005-0000-0000-00000EDD0000}"/>
    <cellStyle name="Normal 5 8 4 13 2 7" xfId="56596" xr:uid="{00000000-0005-0000-0000-00000FDD0000}"/>
    <cellStyle name="Normal 5 8 4 13 2 8" xfId="56597" xr:uid="{00000000-0005-0000-0000-000010DD0000}"/>
    <cellStyle name="Normal 5 8 4 13 3" xfId="56598" xr:uid="{00000000-0005-0000-0000-000011DD0000}"/>
    <cellStyle name="Normal 5 8 4 13 3 2" xfId="56599" xr:uid="{00000000-0005-0000-0000-000012DD0000}"/>
    <cellStyle name="Normal 5 8 4 13 3 3" xfId="56600" xr:uid="{00000000-0005-0000-0000-000013DD0000}"/>
    <cellStyle name="Normal 5 8 4 13 3 4" xfId="56601" xr:uid="{00000000-0005-0000-0000-000014DD0000}"/>
    <cellStyle name="Normal 5 8 4 13 3 5" xfId="56602" xr:uid="{00000000-0005-0000-0000-000015DD0000}"/>
    <cellStyle name="Normal 5 8 4 13 3 6" xfId="56603" xr:uid="{00000000-0005-0000-0000-000016DD0000}"/>
    <cellStyle name="Normal 5 8 4 13 3 7" xfId="56604" xr:uid="{00000000-0005-0000-0000-000017DD0000}"/>
    <cellStyle name="Normal 5 8 4 13 3 8" xfId="56605" xr:uid="{00000000-0005-0000-0000-000018DD0000}"/>
    <cellStyle name="Normal 5 8 4 13 4" xfId="56606" xr:uid="{00000000-0005-0000-0000-000019DD0000}"/>
    <cellStyle name="Normal 5 8 4 13 4 2" xfId="56607" xr:uid="{00000000-0005-0000-0000-00001ADD0000}"/>
    <cellStyle name="Normal 5 8 4 13 4 3" xfId="56608" xr:uid="{00000000-0005-0000-0000-00001BDD0000}"/>
    <cellStyle name="Normal 5 8 4 13 4 4" xfId="56609" xr:uid="{00000000-0005-0000-0000-00001CDD0000}"/>
    <cellStyle name="Normal 5 8 4 13 4 5" xfId="56610" xr:uid="{00000000-0005-0000-0000-00001DDD0000}"/>
    <cellStyle name="Normal 5 8 4 13 4 6" xfId="56611" xr:uid="{00000000-0005-0000-0000-00001EDD0000}"/>
    <cellStyle name="Normal 5 8 4 13 4 7" xfId="56612" xr:uid="{00000000-0005-0000-0000-00001FDD0000}"/>
    <cellStyle name="Normal 5 8 4 13 4 8" xfId="56613" xr:uid="{00000000-0005-0000-0000-000020DD0000}"/>
    <cellStyle name="Normal 5 8 4 13 5" xfId="56614" xr:uid="{00000000-0005-0000-0000-000021DD0000}"/>
    <cellStyle name="Normal 5 8 4 13 5 2" xfId="56615" xr:uid="{00000000-0005-0000-0000-000022DD0000}"/>
    <cellStyle name="Normal 5 8 4 13 5 3" xfId="56616" xr:uid="{00000000-0005-0000-0000-000023DD0000}"/>
    <cellStyle name="Normal 5 8 4 13 5 4" xfId="56617" xr:uid="{00000000-0005-0000-0000-000024DD0000}"/>
    <cellStyle name="Normal 5 8 4 13 5 5" xfId="56618" xr:uid="{00000000-0005-0000-0000-000025DD0000}"/>
    <cellStyle name="Normal 5 8 4 13 5 6" xfId="56619" xr:uid="{00000000-0005-0000-0000-000026DD0000}"/>
    <cellStyle name="Normal 5 8 4 13 5 7" xfId="56620" xr:uid="{00000000-0005-0000-0000-000027DD0000}"/>
    <cellStyle name="Normal 5 8 4 13 5 8" xfId="56621" xr:uid="{00000000-0005-0000-0000-000028DD0000}"/>
    <cellStyle name="Normal 5 8 4 13 6" xfId="56622" xr:uid="{00000000-0005-0000-0000-000029DD0000}"/>
    <cellStyle name="Normal 5 8 4 13 7" xfId="56623" xr:uid="{00000000-0005-0000-0000-00002ADD0000}"/>
    <cellStyle name="Normal 5 8 4 13 8" xfId="56624" xr:uid="{00000000-0005-0000-0000-00002BDD0000}"/>
    <cellStyle name="Normal 5 8 4 13 9" xfId="56625" xr:uid="{00000000-0005-0000-0000-00002CDD0000}"/>
    <cellStyle name="Normal 5 8 4 14" xfId="56626" xr:uid="{00000000-0005-0000-0000-00002DDD0000}"/>
    <cellStyle name="Normal 5 8 4 14 2" xfId="56627" xr:uid="{00000000-0005-0000-0000-00002EDD0000}"/>
    <cellStyle name="Normal 5 8 4 14 3" xfId="56628" xr:uid="{00000000-0005-0000-0000-00002FDD0000}"/>
    <cellStyle name="Normal 5 8 4 14 4" xfId="56629" xr:uid="{00000000-0005-0000-0000-000030DD0000}"/>
    <cellStyle name="Normal 5 8 4 14 5" xfId="56630" xr:uid="{00000000-0005-0000-0000-000031DD0000}"/>
    <cellStyle name="Normal 5 8 4 14 6" xfId="56631" xr:uid="{00000000-0005-0000-0000-000032DD0000}"/>
    <cellStyle name="Normal 5 8 4 14 7" xfId="56632" xr:uid="{00000000-0005-0000-0000-000033DD0000}"/>
    <cellStyle name="Normal 5 8 4 14 8" xfId="56633" xr:uid="{00000000-0005-0000-0000-000034DD0000}"/>
    <cellStyle name="Normal 5 8 4 15" xfId="56634" xr:uid="{00000000-0005-0000-0000-000035DD0000}"/>
    <cellStyle name="Normal 5 8 4 15 2" xfId="56635" xr:uid="{00000000-0005-0000-0000-000036DD0000}"/>
    <cellStyle name="Normal 5 8 4 15 3" xfId="56636" xr:uid="{00000000-0005-0000-0000-000037DD0000}"/>
    <cellStyle name="Normal 5 8 4 15 4" xfId="56637" xr:uid="{00000000-0005-0000-0000-000038DD0000}"/>
    <cellStyle name="Normal 5 8 4 15 5" xfId="56638" xr:uid="{00000000-0005-0000-0000-000039DD0000}"/>
    <cellStyle name="Normal 5 8 4 15 6" xfId="56639" xr:uid="{00000000-0005-0000-0000-00003ADD0000}"/>
    <cellStyle name="Normal 5 8 4 15 7" xfId="56640" xr:uid="{00000000-0005-0000-0000-00003BDD0000}"/>
    <cellStyle name="Normal 5 8 4 15 8" xfId="56641" xr:uid="{00000000-0005-0000-0000-00003CDD0000}"/>
    <cellStyle name="Normal 5 8 4 16" xfId="56642" xr:uid="{00000000-0005-0000-0000-00003DDD0000}"/>
    <cellStyle name="Normal 5 8 4 16 2" xfId="56643" xr:uid="{00000000-0005-0000-0000-00003EDD0000}"/>
    <cellStyle name="Normal 5 8 4 16 3" xfId="56644" xr:uid="{00000000-0005-0000-0000-00003FDD0000}"/>
    <cellStyle name="Normal 5 8 4 16 4" xfId="56645" xr:uid="{00000000-0005-0000-0000-000040DD0000}"/>
    <cellStyle name="Normal 5 8 4 16 5" xfId="56646" xr:uid="{00000000-0005-0000-0000-000041DD0000}"/>
    <cellStyle name="Normal 5 8 4 16 6" xfId="56647" xr:uid="{00000000-0005-0000-0000-000042DD0000}"/>
    <cellStyle name="Normal 5 8 4 16 7" xfId="56648" xr:uid="{00000000-0005-0000-0000-000043DD0000}"/>
    <cellStyle name="Normal 5 8 4 16 8" xfId="56649" xr:uid="{00000000-0005-0000-0000-000044DD0000}"/>
    <cellStyle name="Normal 5 8 4 17" xfId="56650" xr:uid="{00000000-0005-0000-0000-000045DD0000}"/>
    <cellStyle name="Normal 5 8 4 17 2" xfId="56651" xr:uid="{00000000-0005-0000-0000-000046DD0000}"/>
    <cellStyle name="Normal 5 8 4 17 3" xfId="56652" xr:uid="{00000000-0005-0000-0000-000047DD0000}"/>
    <cellStyle name="Normal 5 8 4 17 4" xfId="56653" xr:uid="{00000000-0005-0000-0000-000048DD0000}"/>
    <cellStyle name="Normal 5 8 4 17 5" xfId="56654" xr:uid="{00000000-0005-0000-0000-000049DD0000}"/>
    <cellStyle name="Normal 5 8 4 17 6" xfId="56655" xr:uid="{00000000-0005-0000-0000-00004ADD0000}"/>
    <cellStyle name="Normal 5 8 4 17 7" xfId="56656" xr:uid="{00000000-0005-0000-0000-00004BDD0000}"/>
    <cellStyle name="Normal 5 8 4 17 8" xfId="56657" xr:uid="{00000000-0005-0000-0000-00004CDD0000}"/>
    <cellStyle name="Normal 5 8 4 18" xfId="56658" xr:uid="{00000000-0005-0000-0000-00004DDD0000}"/>
    <cellStyle name="Normal 5 8 4 19" xfId="56659" xr:uid="{00000000-0005-0000-0000-00004EDD0000}"/>
    <cellStyle name="Normal 5 8 4 2" xfId="56660" xr:uid="{00000000-0005-0000-0000-00004FDD0000}"/>
    <cellStyle name="Normal 5 8 4 2 10" xfId="56661" xr:uid="{00000000-0005-0000-0000-000050DD0000}"/>
    <cellStyle name="Normal 5 8 4 2 11" xfId="56662" xr:uid="{00000000-0005-0000-0000-000051DD0000}"/>
    <cellStyle name="Normal 5 8 4 2 12" xfId="56663" xr:uid="{00000000-0005-0000-0000-000052DD0000}"/>
    <cellStyle name="Normal 5 8 4 2 2" xfId="56664" xr:uid="{00000000-0005-0000-0000-000053DD0000}"/>
    <cellStyle name="Normal 5 8 4 2 2 2" xfId="56665" xr:uid="{00000000-0005-0000-0000-000054DD0000}"/>
    <cellStyle name="Normal 5 8 4 2 2 3" xfId="56666" xr:uid="{00000000-0005-0000-0000-000055DD0000}"/>
    <cellStyle name="Normal 5 8 4 2 2 4" xfId="56667" xr:uid="{00000000-0005-0000-0000-000056DD0000}"/>
    <cellStyle name="Normal 5 8 4 2 2 5" xfId="56668" xr:uid="{00000000-0005-0000-0000-000057DD0000}"/>
    <cellStyle name="Normal 5 8 4 2 2 6" xfId="56669" xr:uid="{00000000-0005-0000-0000-000058DD0000}"/>
    <cellStyle name="Normal 5 8 4 2 2 7" xfId="56670" xr:uid="{00000000-0005-0000-0000-000059DD0000}"/>
    <cellStyle name="Normal 5 8 4 2 2 8" xfId="56671" xr:uid="{00000000-0005-0000-0000-00005ADD0000}"/>
    <cellStyle name="Normal 5 8 4 2 3" xfId="56672" xr:uid="{00000000-0005-0000-0000-00005BDD0000}"/>
    <cellStyle name="Normal 5 8 4 2 3 2" xfId="56673" xr:uid="{00000000-0005-0000-0000-00005CDD0000}"/>
    <cellStyle name="Normal 5 8 4 2 3 3" xfId="56674" xr:uid="{00000000-0005-0000-0000-00005DDD0000}"/>
    <cellStyle name="Normal 5 8 4 2 3 4" xfId="56675" xr:uid="{00000000-0005-0000-0000-00005EDD0000}"/>
    <cellStyle name="Normal 5 8 4 2 3 5" xfId="56676" xr:uid="{00000000-0005-0000-0000-00005FDD0000}"/>
    <cellStyle name="Normal 5 8 4 2 3 6" xfId="56677" xr:uid="{00000000-0005-0000-0000-000060DD0000}"/>
    <cellStyle name="Normal 5 8 4 2 3 7" xfId="56678" xr:uid="{00000000-0005-0000-0000-000061DD0000}"/>
    <cellStyle name="Normal 5 8 4 2 3 8" xfId="56679" xr:uid="{00000000-0005-0000-0000-000062DD0000}"/>
    <cellStyle name="Normal 5 8 4 2 4" xfId="56680" xr:uid="{00000000-0005-0000-0000-000063DD0000}"/>
    <cellStyle name="Normal 5 8 4 2 4 2" xfId="56681" xr:uid="{00000000-0005-0000-0000-000064DD0000}"/>
    <cellStyle name="Normal 5 8 4 2 4 3" xfId="56682" xr:uid="{00000000-0005-0000-0000-000065DD0000}"/>
    <cellStyle name="Normal 5 8 4 2 4 4" xfId="56683" xr:uid="{00000000-0005-0000-0000-000066DD0000}"/>
    <cellStyle name="Normal 5 8 4 2 4 5" xfId="56684" xr:uid="{00000000-0005-0000-0000-000067DD0000}"/>
    <cellStyle name="Normal 5 8 4 2 4 6" xfId="56685" xr:uid="{00000000-0005-0000-0000-000068DD0000}"/>
    <cellStyle name="Normal 5 8 4 2 4 7" xfId="56686" xr:uid="{00000000-0005-0000-0000-000069DD0000}"/>
    <cellStyle name="Normal 5 8 4 2 4 8" xfId="56687" xr:uid="{00000000-0005-0000-0000-00006ADD0000}"/>
    <cellStyle name="Normal 5 8 4 2 5" xfId="56688" xr:uid="{00000000-0005-0000-0000-00006BDD0000}"/>
    <cellStyle name="Normal 5 8 4 2 5 2" xfId="56689" xr:uid="{00000000-0005-0000-0000-00006CDD0000}"/>
    <cellStyle name="Normal 5 8 4 2 5 3" xfId="56690" xr:uid="{00000000-0005-0000-0000-00006DDD0000}"/>
    <cellStyle name="Normal 5 8 4 2 5 4" xfId="56691" xr:uid="{00000000-0005-0000-0000-00006EDD0000}"/>
    <cellStyle name="Normal 5 8 4 2 5 5" xfId="56692" xr:uid="{00000000-0005-0000-0000-00006FDD0000}"/>
    <cellStyle name="Normal 5 8 4 2 5 6" xfId="56693" xr:uid="{00000000-0005-0000-0000-000070DD0000}"/>
    <cellStyle name="Normal 5 8 4 2 5 7" xfId="56694" xr:uid="{00000000-0005-0000-0000-000071DD0000}"/>
    <cellStyle name="Normal 5 8 4 2 5 8" xfId="56695" xr:uid="{00000000-0005-0000-0000-000072DD0000}"/>
    <cellStyle name="Normal 5 8 4 2 6" xfId="56696" xr:uid="{00000000-0005-0000-0000-000073DD0000}"/>
    <cellStyle name="Normal 5 8 4 2 7" xfId="56697" xr:uid="{00000000-0005-0000-0000-000074DD0000}"/>
    <cellStyle name="Normal 5 8 4 2 8" xfId="56698" xr:uid="{00000000-0005-0000-0000-000075DD0000}"/>
    <cellStyle name="Normal 5 8 4 2 9" xfId="56699" xr:uid="{00000000-0005-0000-0000-000076DD0000}"/>
    <cellStyle name="Normal 5 8 4 20" xfId="56700" xr:uid="{00000000-0005-0000-0000-000077DD0000}"/>
    <cellStyle name="Normal 5 8 4 21" xfId="56701" xr:uid="{00000000-0005-0000-0000-000078DD0000}"/>
    <cellStyle name="Normal 5 8 4 22" xfId="56702" xr:uid="{00000000-0005-0000-0000-000079DD0000}"/>
    <cellStyle name="Normal 5 8 4 23" xfId="56703" xr:uid="{00000000-0005-0000-0000-00007ADD0000}"/>
    <cellStyle name="Normal 5 8 4 24" xfId="56704" xr:uid="{00000000-0005-0000-0000-00007BDD0000}"/>
    <cellStyle name="Normal 5 8 4 3" xfId="56705" xr:uid="{00000000-0005-0000-0000-00007CDD0000}"/>
    <cellStyle name="Normal 5 8 4 3 10" xfId="56706" xr:uid="{00000000-0005-0000-0000-00007DDD0000}"/>
    <cellStyle name="Normal 5 8 4 3 11" xfId="56707" xr:uid="{00000000-0005-0000-0000-00007EDD0000}"/>
    <cellStyle name="Normal 5 8 4 3 12" xfId="56708" xr:uid="{00000000-0005-0000-0000-00007FDD0000}"/>
    <cellStyle name="Normal 5 8 4 3 2" xfId="56709" xr:uid="{00000000-0005-0000-0000-000080DD0000}"/>
    <cellStyle name="Normal 5 8 4 3 2 2" xfId="56710" xr:uid="{00000000-0005-0000-0000-000081DD0000}"/>
    <cellStyle name="Normal 5 8 4 3 2 3" xfId="56711" xr:uid="{00000000-0005-0000-0000-000082DD0000}"/>
    <cellStyle name="Normal 5 8 4 3 2 4" xfId="56712" xr:uid="{00000000-0005-0000-0000-000083DD0000}"/>
    <cellStyle name="Normal 5 8 4 3 2 5" xfId="56713" xr:uid="{00000000-0005-0000-0000-000084DD0000}"/>
    <cellStyle name="Normal 5 8 4 3 2 6" xfId="56714" xr:uid="{00000000-0005-0000-0000-000085DD0000}"/>
    <cellStyle name="Normal 5 8 4 3 2 7" xfId="56715" xr:uid="{00000000-0005-0000-0000-000086DD0000}"/>
    <cellStyle name="Normal 5 8 4 3 2 8" xfId="56716" xr:uid="{00000000-0005-0000-0000-000087DD0000}"/>
    <cellStyle name="Normal 5 8 4 3 3" xfId="56717" xr:uid="{00000000-0005-0000-0000-000088DD0000}"/>
    <cellStyle name="Normal 5 8 4 3 3 2" xfId="56718" xr:uid="{00000000-0005-0000-0000-000089DD0000}"/>
    <cellStyle name="Normal 5 8 4 3 3 3" xfId="56719" xr:uid="{00000000-0005-0000-0000-00008ADD0000}"/>
    <cellStyle name="Normal 5 8 4 3 3 4" xfId="56720" xr:uid="{00000000-0005-0000-0000-00008BDD0000}"/>
    <cellStyle name="Normal 5 8 4 3 3 5" xfId="56721" xr:uid="{00000000-0005-0000-0000-00008CDD0000}"/>
    <cellStyle name="Normal 5 8 4 3 3 6" xfId="56722" xr:uid="{00000000-0005-0000-0000-00008DDD0000}"/>
    <cellStyle name="Normal 5 8 4 3 3 7" xfId="56723" xr:uid="{00000000-0005-0000-0000-00008EDD0000}"/>
    <cellStyle name="Normal 5 8 4 3 3 8" xfId="56724" xr:uid="{00000000-0005-0000-0000-00008FDD0000}"/>
    <cellStyle name="Normal 5 8 4 3 4" xfId="56725" xr:uid="{00000000-0005-0000-0000-000090DD0000}"/>
    <cellStyle name="Normal 5 8 4 3 4 2" xfId="56726" xr:uid="{00000000-0005-0000-0000-000091DD0000}"/>
    <cellStyle name="Normal 5 8 4 3 4 3" xfId="56727" xr:uid="{00000000-0005-0000-0000-000092DD0000}"/>
    <cellStyle name="Normal 5 8 4 3 4 4" xfId="56728" xr:uid="{00000000-0005-0000-0000-000093DD0000}"/>
    <cellStyle name="Normal 5 8 4 3 4 5" xfId="56729" xr:uid="{00000000-0005-0000-0000-000094DD0000}"/>
    <cellStyle name="Normal 5 8 4 3 4 6" xfId="56730" xr:uid="{00000000-0005-0000-0000-000095DD0000}"/>
    <cellStyle name="Normal 5 8 4 3 4 7" xfId="56731" xr:uid="{00000000-0005-0000-0000-000096DD0000}"/>
    <cellStyle name="Normal 5 8 4 3 4 8" xfId="56732" xr:uid="{00000000-0005-0000-0000-000097DD0000}"/>
    <cellStyle name="Normal 5 8 4 3 5" xfId="56733" xr:uid="{00000000-0005-0000-0000-000098DD0000}"/>
    <cellStyle name="Normal 5 8 4 3 5 2" xfId="56734" xr:uid="{00000000-0005-0000-0000-000099DD0000}"/>
    <cellStyle name="Normal 5 8 4 3 5 3" xfId="56735" xr:uid="{00000000-0005-0000-0000-00009ADD0000}"/>
    <cellStyle name="Normal 5 8 4 3 5 4" xfId="56736" xr:uid="{00000000-0005-0000-0000-00009BDD0000}"/>
    <cellStyle name="Normal 5 8 4 3 5 5" xfId="56737" xr:uid="{00000000-0005-0000-0000-00009CDD0000}"/>
    <cellStyle name="Normal 5 8 4 3 5 6" xfId="56738" xr:uid="{00000000-0005-0000-0000-00009DDD0000}"/>
    <cellStyle name="Normal 5 8 4 3 5 7" xfId="56739" xr:uid="{00000000-0005-0000-0000-00009EDD0000}"/>
    <cellStyle name="Normal 5 8 4 3 5 8" xfId="56740" xr:uid="{00000000-0005-0000-0000-00009FDD0000}"/>
    <cellStyle name="Normal 5 8 4 3 6" xfId="56741" xr:uid="{00000000-0005-0000-0000-0000A0DD0000}"/>
    <cellStyle name="Normal 5 8 4 3 7" xfId="56742" xr:uid="{00000000-0005-0000-0000-0000A1DD0000}"/>
    <cellStyle name="Normal 5 8 4 3 8" xfId="56743" xr:uid="{00000000-0005-0000-0000-0000A2DD0000}"/>
    <cellStyle name="Normal 5 8 4 3 9" xfId="56744" xr:uid="{00000000-0005-0000-0000-0000A3DD0000}"/>
    <cellStyle name="Normal 5 8 4 4" xfId="56745" xr:uid="{00000000-0005-0000-0000-0000A4DD0000}"/>
    <cellStyle name="Normal 5 8 4 4 10" xfId="56746" xr:uid="{00000000-0005-0000-0000-0000A5DD0000}"/>
    <cellStyle name="Normal 5 8 4 4 11" xfId="56747" xr:uid="{00000000-0005-0000-0000-0000A6DD0000}"/>
    <cellStyle name="Normal 5 8 4 4 12" xfId="56748" xr:uid="{00000000-0005-0000-0000-0000A7DD0000}"/>
    <cellStyle name="Normal 5 8 4 4 2" xfId="56749" xr:uid="{00000000-0005-0000-0000-0000A8DD0000}"/>
    <cellStyle name="Normal 5 8 4 4 2 2" xfId="56750" xr:uid="{00000000-0005-0000-0000-0000A9DD0000}"/>
    <cellStyle name="Normal 5 8 4 4 2 3" xfId="56751" xr:uid="{00000000-0005-0000-0000-0000AADD0000}"/>
    <cellStyle name="Normal 5 8 4 4 2 4" xfId="56752" xr:uid="{00000000-0005-0000-0000-0000ABDD0000}"/>
    <cellStyle name="Normal 5 8 4 4 2 5" xfId="56753" xr:uid="{00000000-0005-0000-0000-0000ACDD0000}"/>
    <cellStyle name="Normal 5 8 4 4 2 6" xfId="56754" xr:uid="{00000000-0005-0000-0000-0000ADDD0000}"/>
    <cellStyle name="Normal 5 8 4 4 2 7" xfId="56755" xr:uid="{00000000-0005-0000-0000-0000AEDD0000}"/>
    <cellStyle name="Normal 5 8 4 4 2 8" xfId="56756" xr:uid="{00000000-0005-0000-0000-0000AFDD0000}"/>
    <cellStyle name="Normal 5 8 4 4 3" xfId="56757" xr:uid="{00000000-0005-0000-0000-0000B0DD0000}"/>
    <cellStyle name="Normal 5 8 4 4 3 2" xfId="56758" xr:uid="{00000000-0005-0000-0000-0000B1DD0000}"/>
    <cellStyle name="Normal 5 8 4 4 3 3" xfId="56759" xr:uid="{00000000-0005-0000-0000-0000B2DD0000}"/>
    <cellStyle name="Normal 5 8 4 4 3 4" xfId="56760" xr:uid="{00000000-0005-0000-0000-0000B3DD0000}"/>
    <cellStyle name="Normal 5 8 4 4 3 5" xfId="56761" xr:uid="{00000000-0005-0000-0000-0000B4DD0000}"/>
    <cellStyle name="Normal 5 8 4 4 3 6" xfId="56762" xr:uid="{00000000-0005-0000-0000-0000B5DD0000}"/>
    <cellStyle name="Normal 5 8 4 4 3 7" xfId="56763" xr:uid="{00000000-0005-0000-0000-0000B6DD0000}"/>
    <cellStyle name="Normal 5 8 4 4 3 8" xfId="56764" xr:uid="{00000000-0005-0000-0000-0000B7DD0000}"/>
    <cellStyle name="Normal 5 8 4 4 4" xfId="56765" xr:uid="{00000000-0005-0000-0000-0000B8DD0000}"/>
    <cellStyle name="Normal 5 8 4 4 4 2" xfId="56766" xr:uid="{00000000-0005-0000-0000-0000B9DD0000}"/>
    <cellStyle name="Normal 5 8 4 4 4 3" xfId="56767" xr:uid="{00000000-0005-0000-0000-0000BADD0000}"/>
    <cellStyle name="Normal 5 8 4 4 4 4" xfId="56768" xr:uid="{00000000-0005-0000-0000-0000BBDD0000}"/>
    <cellStyle name="Normal 5 8 4 4 4 5" xfId="56769" xr:uid="{00000000-0005-0000-0000-0000BCDD0000}"/>
    <cellStyle name="Normal 5 8 4 4 4 6" xfId="56770" xr:uid="{00000000-0005-0000-0000-0000BDDD0000}"/>
    <cellStyle name="Normal 5 8 4 4 4 7" xfId="56771" xr:uid="{00000000-0005-0000-0000-0000BEDD0000}"/>
    <cellStyle name="Normal 5 8 4 4 4 8" xfId="56772" xr:uid="{00000000-0005-0000-0000-0000BFDD0000}"/>
    <cellStyle name="Normal 5 8 4 4 5" xfId="56773" xr:uid="{00000000-0005-0000-0000-0000C0DD0000}"/>
    <cellStyle name="Normal 5 8 4 4 5 2" xfId="56774" xr:uid="{00000000-0005-0000-0000-0000C1DD0000}"/>
    <cellStyle name="Normal 5 8 4 4 5 3" xfId="56775" xr:uid="{00000000-0005-0000-0000-0000C2DD0000}"/>
    <cellStyle name="Normal 5 8 4 4 5 4" xfId="56776" xr:uid="{00000000-0005-0000-0000-0000C3DD0000}"/>
    <cellStyle name="Normal 5 8 4 4 5 5" xfId="56777" xr:uid="{00000000-0005-0000-0000-0000C4DD0000}"/>
    <cellStyle name="Normal 5 8 4 4 5 6" xfId="56778" xr:uid="{00000000-0005-0000-0000-0000C5DD0000}"/>
    <cellStyle name="Normal 5 8 4 4 5 7" xfId="56779" xr:uid="{00000000-0005-0000-0000-0000C6DD0000}"/>
    <cellStyle name="Normal 5 8 4 4 5 8" xfId="56780" xr:uid="{00000000-0005-0000-0000-0000C7DD0000}"/>
    <cellStyle name="Normal 5 8 4 4 6" xfId="56781" xr:uid="{00000000-0005-0000-0000-0000C8DD0000}"/>
    <cellStyle name="Normal 5 8 4 4 7" xfId="56782" xr:uid="{00000000-0005-0000-0000-0000C9DD0000}"/>
    <cellStyle name="Normal 5 8 4 4 8" xfId="56783" xr:uid="{00000000-0005-0000-0000-0000CADD0000}"/>
    <cellStyle name="Normal 5 8 4 4 9" xfId="56784" xr:uid="{00000000-0005-0000-0000-0000CBDD0000}"/>
    <cellStyle name="Normal 5 8 4 5" xfId="56785" xr:uid="{00000000-0005-0000-0000-0000CCDD0000}"/>
    <cellStyle name="Normal 5 8 4 5 10" xfId="56786" xr:uid="{00000000-0005-0000-0000-0000CDDD0000}"/>
    <cellStyle name="Normal 5 8 4 5 11" xfId="56787" xr:uid="{00000000-0005-0000-0000-0000CEDD0000}"/>
    <cellStyle name="Normal 5 8 4 5 12" xfId="56788" xr:uid="{00000000-0005-0000-0000-0000CFDD0000}"/>
    <cellStyle name="Normal 5 8 4 5 2" xfId="56789" xr:uid="{00000000-0005-0000-0000-0000D0DD0000}"/>
    <cellStyle name="Normal 5 8 4 5 2 2" xfId="56790" xr:uid="{00000000-0005-0000-0000-0000D1DD0000}"/>
    <cellStyle name="Normal 5 8 4 5 2 3" xfId="56791" xr:uid="{00000000-0005-0000-0000-0000D2DD0000}"/>
    <cellStyle name="Normal 5 8 4 5 2 4" xfId="56792" xr:uid="{00000000-0005-0000-0000-0000D3DD0000}"/>
    <cellStyle name="Normal 5 8 4 5 2 5" xfId="56793" xr:uid="{00000000-0005-0000-0000-0000D4DD0000}"/>
    <cellStyle name="Normal 5 8 4 5 2 6" xfId="56794" xr:uid="{00000000-0005-0000-0000-0000D5DD0000}"/>
    <cellStyle name="Normal 5 8 4 5 2 7" xfId="56795" xr:uid="{00000000-0005-0000-0000-0000D6DD0000}"/>
    <cellStyle name="Normal 5 8 4 5 2 8" xfId="56796" xr:uid="{00000000-0005-0000-0000-0000D7DD0000}"/>
    <cellStyle name="Normal 5 8 4 5 3" xfId="56797" xr:uid="{00000000-0005-0000-0000-0000D8DD0000}"/>
    <cellStyle name="Normal 5 8 4 5 3 2" xfId="56798" xr:uid="{00000000-0005-0000-0000-0000D9DD0000}"/>
    <cellStyle name="Normal 5 8 4 5 3 3" xfId="56799" xr:uid="{00000000-0005-0000-0000-0000DADD0000}"/>
    <cellStyle name="Normal 5 8 4 5 3 4" xfId="56800" xr:uid="{00000000-0005-0000-0000-0000DBDD0000}"/>
    <cellStyle name="Normal 5 8 4 5 3 5" xfId="56801" xr:uid="{00000000-0005-0000-0000-0000DCDD0000}"/>
    <cellStyle name="Normal 5 8 4 5 3 6" xfId="56802" xr:uid="{00000000-0005-0000-0000-0000DDDD0000}"/>
    <cellStyle name="Normal 5 8 4 5 3 7" xfId="56803" xr:uid="{00000000-0005-0000-0000-0000DEDD0000}"/>
    <cellStyle name="Normal 5 8 4 5 3 8" xfId="56804" xr:uid="{00000000-0005-0000-0000-0000DFDD0000}"/>
    <cellStyle name="Normal 5 8 4 5 4" xfId="56805" xr:uid="{00000000-0005-0000-0000-0000E0DD0000}"/>
    <cellStyle name="Normal 5 8 4 5 4 2" xfId="56806" xr:uid="{00000000-0005-0000-0000-0000E1DD0000}"/>
    <cellStyle name="Normal 5 8 4 5 4 3" xfId="56807" xr:uid="{00000000-0005-0000-0000-0000E2DD0000}"/>
    <cellStyle name="Normal 5 8 4 5 4 4" xfId="56808" xr:uid="{00000000-0005-0000-0000-0000E3DD0000}"/>
    <cellStyle name="Normal 5 8 4 5 4 5" xfId="56809" xr:uid="{00000000-0005-0000-0000-0000E4DD0000}"/>
    <cellStyle name="Normal 5 8 4 5 4 6" xfId="56810" xr:uid="{00000000-0005-0000-0000-0000E5DD0000}"/>
    <cellStyle name="Normal 5 8 4 5 4 7" xfId="56811" xr:uid="{00000000-0005-0000-0000-0000E6DD0000}"/>
    <cellStyle name="Normal 5 8 4 5 4 8" xfId="56812" xr:uid="{00000000-0005-0000-0000-0000E7DD0000}"/>
    <cellStyle name="Normal 5 8 4 5 5" xfId="56813" xr:uid="{00000000-0005-0000-0000-0000E8DD0000}"/>
    <cellStyle name="Normal 5 8 4 5 5 2" xfId="56814" xr:uid="{00000000-0005-0000-0000-0000E9DD0000}"/>
    <cellStyle name="Normal 5 8 4 5 5 3" xfId="56815" xr:uid="{00000000-0005-0000-0000-0000EADD0000}"/>
    <cellStyle name="Normal 5 8 4 5 5 4" xfId="56816" xr:uid="{00000000-0005-0000-0000-0000EBDD0000}"/>
    <cellStyle name="Normal 5 8 4 5 5 5" xfId="56817" xr:uid="{00000000-0005-0000-0000-0000ECDD0000}"/>
    <cellStyle name="Normal 5 8 4 5 5 6" xfId="56818" xr:uid="{00000000-0005-0000-0000-0000EDDD0000}"/>
    <cellStyle name="Normal 5 8 4 5 5 7" xfId="56819" xr:uid="{00000000-0005-0000-0000-0000EEDD0000}"/>
    <cellStyle name="Normal 5 8 4 5 5 8" xfId="56820" xr:uid="{00000000-0005-0000-0000-0000EFDD0000}"/>
    <cellStyle name="Normal 5 8 4 5 6" xfId="56821" xr:uid="{00000000-0005-0000-0000-0000F0DD0000}"/>
    <cellStyle name="Normal 5 8 4 5 7" xfId="56822" xr:uid="{00000000-0005-0000-0000-0000F1DD0000}"/>
    <cellStyle name="Normal 5 8 4 5 8" xfId="56823" xr:uid="{00000000-0005-0000-0000-0000F2DD0000}"/>
    <cellStyle name="Normal 5 8 4 5 9" xfId="56824" xr:uid="{00000000-0005-0000-0000-0000F3DD0000}"/>
    <cellStyle name="Normal 5 8 4 6" xfId="56825" xr:uid="{00000000-0005-0000-0000-0000F4DD0000}"/>
    <cellStyle name="Normal 5 8 4 6 10" xfId="56826" xr:uid="{00000000-0005-0000-0000-0000F5DD0000}"/>
    <cellStyle name="Normal 5 8 4 6 11" xfId="56827" xr:uid="{00000000-0005-0000-0000-0000F6DD0000}"/>
    <cellStyle name="Normal 5 8 4 6 12" xfId="56828" xr:uid="{00000000-0005-0000-0000-0000F7DD0000}"/>
    <cellStyle name="Normal 5 8 4 6 2" xfId="56829" xr:uid="{00000000-0005-0000-0000-0000F8DD0000}"/>
    <cellStyle name="Normal 5 8 4 6 2 2" xfId="56830" xr:uid="{00000000-0005-0000-0000-0000F9DD0000}"/>
    <cellStyle name="Normal 5 8 4 6 2 3" xfId="56831" xr:uid="{00000000-0005-0000-0000-0000FADD0000}"/>
    <cellStyle name="Normal 5 8 4 6 2 4" xfId="56832" xr:uid="{00000000-0005-0000-0000-0000FBDD0000}"/>
    <cellStyle name="Normal 5 8 4 6 2 5" xfId="56833" xr:uid="{00000000-0005-0000-0000-0000FCDD0000}"/>
    <cellStyle name="Normal 5 8 4 6 2 6" xfId="56834" xr:uid="{00000000-0005-0000-0000-0000FDDD0000}"/>
    <cellStyle name="Normal 5 8 4 6 2 7" xfId="56835" xr:uid="{00000000-0005-0000-0000-0000FEDD0000}"/>
    <cellStyle name="Normal 5 8 4 6 2 8" xfId="56836" xr:uid="{00000000-0005-0000-0000-0000FFDD0000}"/>
    <cellStyle name="Normal 5 8 4 6 3" xfId="56837" xr:uid="{00000000-0005-0000-0000-000000DE0000}"/>
    <cellStyle name="Normal 5 8 4 6 3 2" xfId="56838" xr:uid="{00000000-0005-0000-0000-000001DE0000}"/>
    <cellStyle name="Normal 5 8 4 6 3 3" xfId="56839" xr:uid="{00000000-0005-0000-0000-000002DE0000}"/>
    <cellStyle name="Normal 5 8 4 6 3 4" xfId="56840" xr:uid="{00000000-0005-0000-0000-000003DE0000}"/>
    <cellStyle name="Normal 5 8 4 6 3 5" xfId="56841" xr:uid="{00000000-0005-0000-0000-000004DE0000}"/>
    <cellStyle name="Normal 5 8 4 6 3 6" xfId="56842" xr:uid="{00000000-0005-0000-0000-000005DE0000}"/>
    <cellStyle name="Normal 5 8 4 6 3 7" xfId="56843" xr:uid="{00000000-0005-0000-0000-000006DE0000}"/>
    <cellStyle name="Normal 5 8 4 6 3 8" xfId="56844" xr:uid="{00000000-0005-0000-0000-000007DE0000}"/>
    <cellStyle name="Normal 5 8 4 6 4" xfId="56845" xr:uid="{00000000-0005-0000-0000-000008DE0000}"/>
    <cellStyle name="Normal 5 8 4 6 4 2" xfId="56846" xr:uid="{00000000-0005-0000-0000-000009DE0000}"/>
    <cellStyle name="Normal 5 8 4 6 4 3" xfId="56847" xr:uid="{00000000-0005-0000-0000-00000ADE0000}"/>
    <cellStyle name="Normal 5 8 4 6 4 4" xfId="56848" xr:uid="{00000000-0005-0000-0000-00000BDE0000}"/>
    <cellStyle name="Normal 5 8 4 6 4 5" xfId="56849" xr:uid="{00000000-0005-0000-0000-00000CDE0000}"/>
    <cellStyle name="Normal 5 8 4 6 4 6" xfId="56850" xr:uid="{00000000-0005-0000-0000-00000DDE0000}"/>
    <cellStyle name="Normal 5 8 4 6 4 7" xfId="56851" xr:uid="{00000000-0005-0000-0000-00000EDE0000}"/>
    <cellStyle name="Normal 5 8 4 6 4 8" xfId="56852" xr:uid="{00000000-0005-0000-0000-00000FDE0000}"/>
    <cellStyle name="Normal 5 8 4 6 5" xfId="56853" xr:uid="{00000000-0005-0000-0000-000010DE0000}"/>
    <cellStyle name="Normal 5 8 4 6 5 2" xfId="56854" xr:uid="{00000000-0005-0000-0000-000011DE0000}"/>
    <cellStyle name="Normal 5 8 4 6 5 3" xfId="56855" xr:uid="{00000000-0005-0000-0000-000012DE0000}"/>
    <cellStyle name="Normal 5 8 4 6 5 4" xfId="56856" xr:uid="{00000000-0005-0000-0000-000013DE0000}"/>
    <cellStyle name="Normal 5 8 4 6 5 5" xfId="56857" xr:uid="{00000000-0005-0000-0000-000014DE0000}"/>
    <cellStyle name="Normal 5 8 4 6 5 6" xfId="56858" xr:uid="{00000000-0005-0000-0000-000015DE0000}"/>
    <cellStyle name="Normal 5 8 4 6 5 7" xfId="56859" xr:uid="{00000000-0005-0000-0000-000016DE0000}"/>
    <cellStyle name="Normal 5 8 4 6 5 8" xfId="56860" xr:uid="{00000000-0005-0000-0000-000017DE0000}"/>
    <cellStyle name="Normal 5 8 4 6 6" xfId="56861" xr:uid="{00000000-0005-0000-0000-000018DE0000}"/>
    <cellStyle name="Normal 5 8 4 6 7" xfId="56862" xr:uid="{00000000-0005-0000-0000-000019DE0000}"/>
    <cellStyle name="Normal 5 8 4 6 8" xfId="56863" xr:uid="{00000000-0005-0000-0000-00001ADE0000}"/>
    <cellStyle name="Normal 5 8 4 6 9" xfId="56864" xr:uid="{00000000-0005-0000-0000-00001BDE0000}"/>
    <cellStyle name="Normal 5 8 4 7" xfId="56865" xr:uid="{00000000-0005-0000-0000-00001CDE0000}"/>
    <cellStyle name="Normal 5 8 4 7 10" xfId="56866" xr:uid="{00000000-0005-0000-0000-00001DDE0000}"/>
    <cellStyle name="Normal 5 8 4 7 11" xfId="56867" xr:uid="{00000000-0005-0000-0000-00001EDE0000}"/>
    <cellStyle name="Normal 5 8 4 7 12" xfId="56868" xr:uid="{00000000-0005-0000-0000-00001FDE0000}"/>
    <cellStyle name="Normal 5 8 4 7 2" xfId="56869" xr:uid="{00000000-0005-0000-0000-000020DE0000}"/>
    <cellStyle name="Normal 5 8 4 7 2 2" xfId="56870" xr:uid="{00000000-0005-0000-0000-000021DE0000}"/>
    <cellStyle name="Normal 5 8 4 7 2 3" xfId="56871" xr:uid="{00000000-0005-0000-0000-000022DE0000}"/>
    <cellStyle name="Normal 5 8 4 7 2 4" xfId="56872" xr:uid="{00000000-0005-0000-0000-000023DE0000}"/>
    <cellStyle name="Normal 5 8 4 7 2 5" xfId="56873" xr:uid="{00000000-0005-0000-0000-000024DE0000}"/>
    <cellStyle name="Normal 5 8 4 7 2 6" xfId="56874" xr:uid="{00000000-0005-0000-0000-000025DE0000}"/>
    <cellStyle name="Normal 5 8 4 7 2 7" xfId="56875" xr:uid="{00000000-0005-0000-0000-000026DE0000}"/>
    <cellStyle name="Normal 5 8 4 7 2 8" xfId="56876" xr:uid="{00000000-0005-0000-0000-000027DE0000}"/>
    <cellStyle name="Normal 5 8 4 7 3" xfId="56877" xr:uid="{00000000-0005-0000-0000-000028DE0000}"/>
    <cellStyle name="Normal 5 8 4 7 3 2" xfId="56878" xr:uid="{00000000-0005-0000-0000-000029DE0000}"/>
    <cellStyle name="Normal 5 8 4 7 3 3" xfId="56879" xr:uid="{00000000-0005-0000-0000-00002ADE0000}"/>
    <cellStyle name="Normal 5 8 4 7 3 4" xfId="56880" xr:uid="{00000000-0005-0000-0000-00002BDE0000}"/>
    <cellStyle name="Normal 5 8 4 7 3 5" xfId="56881" xr:uid="{00000000-0005-0000-0000-00002CDE0000}"/>
    <cellStyle name="Normal 5 8 4 7 3 6" xfId="56882" xr:uid="{00000000-0005-0000-0000-00002DDE0000}"/>
    <cellStyle name="Normal 5 8 4 7 3 7" xfId="56883" xr:uid="{00000000-0005-0000-0000-00002EDE0000}"/>
    <cellStyle name="Normal 5 8 4 7 3 8" xfId="56884" xr:uid="{00000000-0005-0000-0000-00002FDE0000}"/>
    <cellStyle name="Normal 5 8 4 7 4" xfId="56885" xr:uid="{00000000-0005-0000-0000-000030DE0000}"/>
    <cellStyle name="Normal 5 8 4 7 4 2" xfId="56886" xr:uid="{00000000-0005-0000-0000-000031DE0000}"/>
    <cellStyle name="Normal 5 8 4 7 4 3" xfId="56887" xr:uid="{00000000-0005-0000-0000-000032DE0000}"/>
    <cellStyle name="Normal 5 8 4 7 4 4" xfId="56888" xr:uid="{00000000-0005-0000-0000-000033DE0000}"/>
    <cellStyle name="Normal 5 8 4 7 4 5" xfId="56889" xr:uid="{00000000-0005-0000-0000-000034DE0000}"/>
    <cellStyle name="Normal 5 8 4 7 4 6" xfId="56890" xr:uid="{00000000-0005-0000-0000-000035DE0000}"/>
    <cellStyle name="Normal 5 8 4 7 4 7" xfId="56891" xr:uid="{00000000-0005-0000-0000-000036DE0000}"/>
    <cellStyle name="Normal 5 8 4 7 4 8" xfId="56892" xr:uid="{00000000-0005-0000-0000-000037DE0000}"/>
    <cellStyle name="Normal 5 8 4 7 5" xfId="56893" xr:uid="{00000000-0005-0000-0000-000038DE0000}"/>
    <cellStyle name="Normal 5 8 4 7 5 2" xfId="56894" xr:uid="{00000000-0005-0000-0000-000039DE0000}"/>
    <cellStyle name="Normal 5 8 4 7 5 3" xfId="56895" xr:uid="{00000000-0005-0000-0000-00003ADE0000}"/>
    <cellStyle name="Normal 5 8 4 7 5 4" xfId="56896" xr:uid="{00000000-0005-0000-0000-00003BDE0000}"/>
    <cellStyle name="Normal 5 8 4 7 5 5" xfId="56897" xr:uid="{00000000-0005-0000-0000-00003CDE0000}"/>
    <cellStyle name="Normal 5 8 4 7 5 6" xfId="56898" xr:uid="{00000000-0005-0000-0000-00003DDE0000}"/>
    <cellStyle name="Normal 5 8 4 7 5 7" xfId="56899" xr:uid="{00000000-0005-0000-0000-00003EDE0000}"/>
    <cellStyle name="Normal 5 8 4 7 5 8" xfId="56900" xr:uid="{00000000-0005-0000-0000-00003FDE0000}"/>
    <cellStyle name="Normal 5 8 4 7 6" xfId="56901" xr:uid="{00000000-0005-0000-0000-000040DE0000}"/>
    <cellStyle name="Normal 5 8 4 7 7" xfId="56902" xr:uid="{00000000-0005-0000-0000-000041DE0000}"/>
    <cellStyle name="Normal 5 8 4 7 8" xfId="56903" xr:uid="{00000000-0005-0000-0000-000042DE0000}"/>
    <cellStyle name="Normal 5 8 4 7 9" xfId="56904" xr:uid="{00000000-0005-0000-0000-000043DE0000}"/>
    <cellStyle name="Normal 5 8 4 8" xfId="56905" xr:uid="{00000000-0005-0000-0000-000044DE0000}"/>
    <cellStyle name="Normal 5 8 4 8 10" xfId="56906" xr:uid="{00000000-0005-0000-0000-000045DE0000}"/>
    <cellStyle name="Normal 5 8 4 8 11" xfId="56907" xr:uid="{00000000-0005-0000-0000-000046DE0000}"/>
    <cellStyle name="Normal 5 8 4 8 12" xfId="56908" xr:uid="{00000000-0005-0000-0000-000047DE0000}"/>
    <cellStyle name="Normal 5 8 4 8 2" xfId="56909" xr:uid="{00000000-0005-0000-0000-000048DE0000}"/>
    <cellStyle name="Normal 5 8 4 8 2 2" xfId="56910" xr:uid="{00000000-0005-0000-0000-000049DE0000}"/>
    <cellStyle name="Normal 5 8 4 8 2 3" xfId="56911" xr:uid="{00000000-0005-0000-0000-00004ADE0000}"/>
    <cellStyle name="Normal 5 8 4 8 2 4" xfId="56912" xr:uid="{00000000-0005-0000-0000-00004BDE0000}"/>
    <cellStyle name="Normal 5 8 4 8 2 5" xfId="56913" xr:uid="{00000000-0005-0000-0000-00004CDE0000}"/>
    <cellStyle name="Normal 5 8 4 8 2 6" xfId="56914" xr:uid="{00000000-0005-0000-0000-00004DDE0000}"/>
    <cellStyle name="Normal 5 8 4 8 2 7" xfId="56915" xr:uid="{00000000-0005-0000-0000-00004EDE0000}"/>
    <cellStyle name="Normal 5 8 4 8 2 8" xfId="56916" xr:uid="{00000000-0005-0000-0000-00004FDE0000}"/>
    <cellStyle name="Normal 5 8 4 8 3" xfId="56917" xr:uid="{00000000-0005-0000-0000-000050DE0000}"/>
    <cellStyle name="Normal 5 8 4 8 3 2" xfId="56918" xr:uid="{00000000-0005-0000-0000-000051DE0000}"/>
    <cellStyle name="Normal 5 8 4 8 3 3" xfId="56919" xr:uid="{00000000-0005-0000-0000-000052DE0000}"/>
    <cellStyle name="Normal 5 8 4 8 3 4" xfId="56920" xr:uid="{00000000-0005-0000-0000-000053DE0000}"/>
    <cellStyle name="Normal 5 8 4 8 3 5" xfId="56921" xr:uid="{00000000-0005-0000-0000-000054DE0000}"/>
    <cellStyle name="Normal 5 8 4 8 3 6" xfId="56922" xr:uid="{00000000-0005-0000-0000-000055DE0000}"/>
    <cellStyle name="Normal 5 8 4 8 3 7" xfId="56923" xr:uid="{00000000-0005-0000-0000-000056DE0000}"/>
    <cellStyle name="Normal 5 8 4 8 3 8" xfId="56924" xr:uid="{00000000-0005-0000-0000-000057DE0000}"/>
    <cellStyle name="Normal 5 8 4 8 4" xfId="56925" xr:uid="{00000000-0005-0000-0000-000058DE0000}"/>
    <cellStyle name="Normal 5 8 4 8 4 2" xfId="56926" xr:uid="{00000000-0005-0000-0000-000059DE0000}"/>
    <cellStyle name="Normal 5 8 4 8 4 3" xfId="56927" xr:uid="{00000000-0005-0000-0000-00005ADE0000}"/>
    <cellStyle name="Normal 5 8 4 8 4 4" xfId="56928" xr:uid="{00000000-0005-0000-0000-00005BDE0000}"/>
    <cellStyle name="Normal 5 8 4 8 4 5" xfId="56929" xr:uid="{00000000-0005-0000-0000-00005CDE0000}"/>
    <cellStyle name="Normal 5 8 4 8 4 6" xfId="56930" xr:uid="{00000000-0005-0000-0000-00005DDE0000}"/>
    <cellStyle name="Normal 5 8 4 8 4 7" xfId="56931" xr:uid="{00000000-0005-0000-0000-00005EDE0000}"/>
    <cellStyle name="Normal 5 8 4 8 4 8" xfId="56932" xr:uid="{00000000-0005-0000-0000-00005FDE0000}"/>
    <cellStyle name="Normal 5 8 4 8 5" xfId="56933" xr:uid="{00000000-0005-0000-0000-000060DE0000}"/>
    <cellStyle name="Normal 5 8 4 8 5 2" xfId="56934" xr:uid="{00000000-0005-0000-0000-000061DE0000}"/>
    <cellStyle name="Normal 5 8 4 8 5 3" xfId="56935" xr:uid="{00000000-0005-0000-0000-000062DE0000}"/>
    <cellStyle name="Normal 5 8 4 8 5 4" xfId="56936" xr:uid="{00000000-0005-0000-0000-000063DE0000}"/>
    <cellStyle name="Normal 5 8 4 8 5 5" xfId="56937" xr:uid="{00000000-0005-0000-0000-000064DE0000}"/>
    <cellStyle name="Normal 5 8 4 8 5 6" xfId="56938" xr:uid="{00000000-0005-0000-0000-000065DE0000}"/>
    <cellStyle name="Normal 5 8 4 8 5 7" xfId="56939" xr:uid="{00000000-0005-0000-0000-000066DE0000}"/>
    <cellStyle name="Normal 5 8 4 8 5 8" xfId="56940" xr:uid="{00000000-0005-0000-0000-000067DE0000}"/>
    <cellStyle name="Normal 5 8 4 8 6" xfId="56941" xr:uid="{00000000-0005-0000-0000-000068DE0000}"/>
    <cellStyle name="Normal 5 8 4 8 7" xfId="56942" xr:uid="{00000000-0005-0000-0000-000069DE0000}"/>
    <cellStyle name="Normal 5 8 4 8 8" xfId="56943" xr:uid="{00000000-0005-0000-0000-00006ADE0000}"/>
    <cellStyle name="Normal 5 8 4 8 9" xfId="56944" xr:uid="{00000000-0005-0000-0000-00006BDE0000}"/>
    <cellStyle name="Normal 5 8 4 9" xfId="56945" xr:uid="{00000000-0005-0000-0000-00006CDE0000}"/>
    <cellStyle name="Normal 5 8 4 9 10" xfId="56946" xr:uid="{00000000-0005-0000-0000-00006DDE0000}"/>
    <cellStyle name="Normal 5 8 4 9 11" xfId="56947" xr:uid="{00000000-0005-0000-0000-00006EDE0000}"/>
    <cellStyle name="Normal 5 8 4 9 12" xfId="56948" xr:uid="{00000000-0005-0000-0000-00006FDE0000}"/>
    <cellStyle name="Normal 5 8 4 9 2" xfId="56949" xr:uid="{00000000-0005-0000-0000-000070DE0000}"/>
    <cellStyle name="Normal 5 8 4 9 2 2" xfId="56950" xr:uid="{00000000-0005-0000-0000-000071DE0000}"/>
    <cellStyle name="Normal 5 8 4 9 2 3" xfId="56951" xr:uid="{00000000-0005-0000-0000-000072DE0000}"/>
    <cellStyle name="Normal 5 8 4 9 2 4" xfId="56952" xr:uid="{00000000-0005-0000-0000-000073DE0000}"/>
    <cellStyle name="Normal 5 8 4 9 2 5" xfId="56953" xr:uid="{00000000-0005-0000-0000-000074DE0000}"/>
    <cellStyle name="Normal 5 8 4 9 2 6" xfId="56954" xr:uid="{00000000-0005-0000-0000-000075DE0000}"/>
    <cellStyle name="Normal 5 8 4 9 2 7" xfId="56955" xr:uid="{00000000-0005-0000-0000-000076DE0000}"/>
    <cellStyle name="Normal 5 8 4 9 2 8" xfId="56956" xr:uid="{00000000-0005-0000-0000-000077DE0000}"/>
    <cellStyle name="Normal 5 8 4 9 3" xfId="56957" xr:uid="{00000000-0005-0000-0000-000078DE0000}"/>
    <cellStyle name="Normal 5 8 4 9 3 2" xfId="56958" xr:uid="{00000000-0005-0000-0000-000079DE0000}"/>
    <cellStyle name="Normal 5 8 4 9 3 3" xfId="56959" xr:uid="{00000000-0005-0000-0000-00007ADE0000}"/>
    <cellStyle name="Normal 5 8 4 9 3 4" xfId="56960" xr:uid="{00000000-0005-0000-0000-00007BDE0000}"/>
    <cellStyle name="Normal 5 8 4 9 3 5" xfId="56961" xr:uid="{00000000-0005-0000-0000-00007CDE0000}"/>
    <cellStyle name="Normal 5 8 4 9 3 6" xfId="56962" xr:uid="{00000000-0005-0000-0000-00007DDE0000}"/>
    <cellStyle name="Normal 5 8 4 9 3 7" xfId="56963" xr:uid="{00000000-0005-0000-0000-00007EDE0000}"/>
    <cellStyle name="Normal 5 8 4 9 3 8" xfId="56964" xr:uid="{00000000-0005-0000-0000-00007FDE0000}"/>
    <cellStyle name="Normal 5 8 4 9 4" xfId="56965" xr:uid="{00000000-0005-0000-0000-000080DE0000}"/>
    <cellStyle name="Normal 5 8 4 9 4 2" xfId="56966" xr:uid="{00000000-0005-0000-0000-000081DE0000}"/>
    <cellStyle name="Normal 5 8 4 9 4 3" xfId="56967" xr:uid="{00000000-0005-0000-0000-000082DE0000}"/>
    <cellStyle name="Normal 5 8 4 9 4 4" xfId="56968" xr:uid="{00000000-0005-0000-0000-000083DE0000}"/>
    <cellStyle name="Normal 5 8 4 9 4 5" xfId="56969" xr:uid="{00000000-0005-0000-0000-000084DE0000}"/>
    <cellStyle name="Normal 5 8 4 9 4 6" xfId="56970" xr:uid="{00000000-0005-0000-0000-000085DE0000}"/>
    <cellStyle name="Normal 5 8 4 9 4 7" xfId="56971" xr:uid="{00000000-0005-0000-0000-000086DE0000}"/>
    <cellStyle name="Normal 5 8 4 9 4 8" xfId="56972" xr:uid="{00000000-0005-0000-0000-000087DE0000}"/>
    <cellStyle name="Normal 5 8 4 9 5" xfId="56973" xr:uid="{00000000-0005-0000-0000-000088DE0000}"/>
    <cellStyle name="Normal 5 8 4 9 5 2" xfId="56974" xr:uid="{00000000-0005-0000-0000-000089DE0000}"/>
    <cellStyle name="Normal 5 8 4 9 5 3" xfId="56975" xr:uid="{00000000-0005-0000-0000-00008ADE0000}"/>
    <cellStyle name="Normal 5 8 4 9 5 4" xfId="56976" xr:uid="{00000000-0005-0000-0000-00008BDE0000}"/>
    <cellStyle name="Normal 5 8 4 9 5 5" xfId="56977" xr:uid="{00000000-0005-0000-0000-00008CDE0000}"/>
    <cellStyle name="Normal 5 8 4 9 5 6" xfId="56978" xr:uid="{00000000-0005-0000-0000-00008DDE0000}"/>
    <cellStyle name="Normal 5 8 4 9 5 7" xfId="56979" xr:uid="{00000000-0005-0000-0000-00008EDE0000}"/>
    <cellStyle name="Normal 5 8 4 9 5 8" xfId="56980" xr:uid="{00000000-0005-0000-0000-00008FDE0000}"/>
    <cellStyle name="Normal 5 8 4 9 6" xfId="56981" xr:uid="{00000000-0005-0000-0000-000090DE0000}"/>
    <cellStyle name="Normal 5 8 4 9 7" xfId="56982" xr:uid="{00000000-0005-0000-0000-000091DE0000}"/>
    <cellStyle name="Normal 5 8 4 9 8" xfId="56983" xr:uid="{00000000-0005-0000-0000-000092DE0000}"/>
    <cellStyle name="Normal 5 8 4 9 9" xfId="56984" xr:uid="{00000000-0005-0000-0000-000093DE0000}"/>
    <cellStyle name="Normal 5 8 5" xfId="56985" xr:uid="{00000000-0005-0000-0000-000094DE0000}"/>
    <cellStyle name="Normal 5 8 5 10" xfId="56986" xr:uid="{00000000-0005-0000-0000-000095DE0000}"/>
    <cellStyle name="Normal 5 8 5 11" xfId="56987" xr:uid="{00000000-0005-0000-0000-000096DE0000}"/>
    <cellStyle name="Normal 5 8 5 12" xfId="56988" xr:uid="{00000000-0005-0000-0000-000097DE0000}"/>
    <cellStyle name="Normal 5 8 5 2" xfId="56989" xr:uid="{00000000-0005-0000-0000-000098DE0000}"/>
    <cellStyle name="Normal 5 8 5 2 2" xfId="56990" xr:uid="{00000000-0005-0000-0000-000099DE0000}"/>
    <cellStyle name="Normal 5 8 5 2 3" xfId="56991" xr:uid="{00000000-0005-0000-0000-00009ADE0000}"/>
    <cellStyle name="Normal 5 8 5 2 4" xfId="56992" xr:uid="{00000000-0005-0000-0000-00009BDE0000}"/>
    <cellStyle name="Normal 5 8 5 2 5" xfId="56993" xr:uid="{00000000-0005-0000-0000-00009CDE0000}"/>
    <cellStyle name="Normal 5 8 5 2 6" xfId="56994" xr:uid="{00000000-0005-0000-0000-00009DDE0000}"/>
    <cellStyle name="Normal 5 8 5 2 7" xfId="56995" xr:uid="{00000000-0005-0000-0000-00009EDE0000}"/>
    <cellStyle name="Normal 5 8 5 2 8" xfId="56996" xr:uid="{00000000-0005-0000-0000-00009FDE0000}"/>
    <cellStyle name="Normal 5 8 5 3" xfId="56997" xr:uid="{00000000-0005-0000-0000-0000A0DE0000}"/>
    <cellStyle name="Normal 5 8 5 3 2" xfId="56998" xr:uid="{00000000-0005-0000-0000-0000A1DE0000}"/>
    <cellStyle name="Normal 5 8 5 3 3" xfId="56999" xr:uid="{00000000-0005-0000-0000-0000A2DE0000}"/>
    <cellStyle name="Normal 5 8 5 3 4" xfId="57000" xr:uid="{00000000-0005-0000-0000-0000A3DE0000}"/>
    <cellStyle name="Normal 5 8 5 3 5" xfId="57001" xr:uid="{00000000-0005-0000-0000-0000A4DE0000}"/>
    <cellStyle name="Normal 5 8 5 3 6" xfId="57002" xr:uid="{00000000-0005-0000-0000-0000A5DE0000}"/>
    <cellStyle name="Normal 5 8 5 3 7" xfId="57003" xr:uid="{00000000-0005-0000-0000-0000A6DE0000}"/>
    <cellStyle name="Normal 5 8 5 3 8" xfId="57004" xr:uid="{00000000-0005-0000-0000-0000A7DE0000}"/>
    <cellStyle name="Normal 5 8 5 4" xfId="57005" xr:uid="{00000000-0005-0000-0000-0000A8DE0000}"/>
    <cellStyle name="Normal 5 8 5 4 2" xfId="57006" xr:uid="{00000000-0005-0000-0000-0000A9DE0000}"/>
    <cellStyle name="Normal 5 8 5 4 3" xfId="57007" xr:uid="{00000000-0005-0000-0000-0000AADE0000}"/>
    <cellStyle name="Normal 5 8 5 4 4" xfId="57008" xr:uid="{00000000-0005-0000-0000-0000ABDE0000}"/>
    <cellStyle name="Normal 5 8 5 4 5" xfId="57009" xr:uid="{00000000-0005-0000-0000-0000ACDE0000}"/>
    <cellStyle name="Normal 5 8 5 4 6" xfId="57010" xr:uid="{00000000-0005-0000-0000-0000ADDE0000}"/>
    <cellStyle name="Normal 5 8 5 4 7" xfId="57011" xr:uid="{00000000-0005-0000-0000-0000AEDE0000}"/>
    <cellStyle name="Normal 5 8 5 4 8" xfId="57012" xr:uid="{00000000-0005-0000-0000-0000AFDE0000}"/>
    <cellStyle name="Normal 5 8 5 5" xfId="57013" xr:uid="{00000000-0005-0000-0000-0000B0DE0000}"/>
    <cellStyle name="Normal 5 8 5 5 2" xfId="57014" xr:uid="{00000000-0005-0000-0000-0000B1DE0000}"/>
    <cellStyle name="Normal 5 8 5 5 3" xfId="57015" xr:uid="{00000000-0005-0000-0000-0000B2DE0000}"/>
    <cellStyle name="Normal 5 8 5 5 4" xfId="57016" xr:uid="{00000000-0005-0000-0000-0000B3DE0000}"/>
    <cellStyle name="Normal 5 8 5 5 5" xfId="57017" xr:uid="{00000000-0005-0000-0000-0000B4DE0000}"/>
    <cellStyle name="Normal 5 8 5 5 6" xfId="57018" xr:uid="{00000000-0005-0000-0000-0000B5DE0000}"/>
    <cellStyle name="Normal 5 8 5 5 7" xfId="57019" xr:uid="{00000000-0005-0000-0000-0000B6DE0000}"/>
    <cellStyle name="Normal 5 8 5 5 8" xfId="57020" xr:uid="{00000000-0005-0000-0000-0000B7DE0000}"/>
    <cellStyle name="Normal 5 8 5 6" xfId="57021" xr:uid="{00000000-0005-0000-0000-0000B8DE0000}"/>
    <cellStyle name="Normal 5 8 5 7" xfId="57022" xr:uid="{00000000-0005-0000-0000-0000B9DE0000}"/>
    <cellStyle name="Normal 5 8 5 8" xfId="57023" xr:uid="{00000000-0005-0000-0000-0000BADE0000}"/>
    <cellStyle name="Normal 5 8 5 9" xfId="57024" xr:uid="{00000000-0005-0000-0000-0000BBDE0000}"/>
    <cellStyle name="Normal 5 8 6" xfId="57025" xr:uid="{00000000-0005-0000-0000-0000BCDE0000}"/>
    <cellStyle name="Normal 5 8 6 10" xfId="57026" xr:uid="{00000000-0005-0000-0000-0000BDDE0000}"/>
    <cellStyle name="Normal 5 8 6 11" xfId="57027" xr:uid="{00000000-0005-0000-0000-0000BEDE0000}"/>
    <cellStyle name="Normal 5 8 6 12" xfId="57028" xr:uid="{00000000-0005-0000-0000-0000BFDE0000}"/>
    <cellStyle name="Normal 5 8 6 2" xfId="57029" xr:uid="{00000000-0005-0000-0000-0000C0DE0000}"/>
    <cellStyle name="Normal 5 8 6 2 2" xfId="57030" xr:uid="{00000000-0005-0000-0000-0000C1DE0000}"/>
    <cellStyle name="Normal 5 8 6 2 3" xfId="57031" xr:uid="{00000000-0005-0000-0000-0000C2DE0000}"/>
    <cellStyle name="Normal 5 8 6 2 4" xfId="57032" xr:uid="{00000000-0005-0000-0000-0000C3DE0000}"/>
    <cellStyle name="Normal 5 8 6 2 5" xfId="57033" xr:uid="{00000000-0005-0000-0000-0000C4DE0000}"/>
    <cellStyle name="Normal 5 8 6 2 6" xfId="57034" xr:uid="{00000000-0005-0000-0000-0000C5DE0000}"/>
    <cellStyle name="Normal 5 8 6 2 7" xfId="57035" xr:uid="{00000000-0005-0000-0000-0000C6DE0000}"/>
    <cellStyle name="Normal 5 8 6 2 8" xfId="57036" xr:uid="{00000000-0005-0000-0000-0000C7DE0000}"/>
    <cellStyle name="Normal 5 8 6 3" xfId="57037" xr:uid="{00000000-0005-0000-0000-0000C8DE0000}"/>
    <cellStyle name="Normal 5 8 6 3 2" xfId="57038" xr:uid="{00000000-0005-0000-0000-0000C9DE0000}"/>
    <cellStyle name="Normal 5 8 6 3 3" xfId="57039" xr:uid="{00000000-0005-0000-0000-0000CADE0000}"/>
    <cellStyle name="Normal 5 8 6 3 4" xfId="57040" xr:uid="{00000000-0005-0000-0000-0000CBDE0000}"/>
    <cellStyle name="Normal 5 8 6 3 5" xfId="57041" xr:uid="{00000000-0005-0000-0000-0000CCDE0000}"/>
    <cellStyle name="Normal 5 8 6 3 6" xfId="57042" xr:uid="{00000000-0005-0000-0000-0000CDDE0000}"/>
    <cellStyle name="Normal 5 8 6 3 7" xfId="57043" xr:uid="{00000000-0005-0000-0000-0000CEDE0000}"/>
    <cellStyle name="Normal 5 8 6 3 8" xfId="57044" xr:uid="{00000000-0005-0000-0000-0000CFDE0000}"/>
    <cellStyle name="Normal 5 8 6 4" xfId="57045" xr:uid="{00000000-0005-0000-0000-0000D0DE0000}"/>
    <cellStyle name="Normal 5 8 6 4 2" xfId="57046" xr:uid="{00000000-0005-0000-0000-0000D1DE0000}"/>
    <cellStyle name="Normal 5 8 6 4 3" xfId="57047" xr:uid="{00000000-0005-0000-0000-0000D2DE0000}"/>
    <cellStyle name="Normal 5 8 6 4 4" xfId="57048" xr:uid="{00000000-0005-0000-0000-0000D3DE0000}"/>
    <cellStyle name="Normal 5 8 6 4 5" xfId="57049" xr:uid="{00000000-0005-0000-0000-0000D4DE0000}"/>
    <cellStyle name="Normal 5 8 6 4 6" xfId="57050" xr:uid="{00000000-0005-0000-0000-0000D5DE0000}"/>
    <cellStyle name="Normal 5 8 6 4 7" xfId="57051" xr:uid="{00000000-0005-0000-0000-0000D6DE0000}"/>
    <cellStyle name="Normal 5 8 6 4 8" xfId="57052" xr:uid="{00000000-0005-0000-0000-0000D7DE0000}"/>
    <cellStyle name="Normal 5 8 6 5" xfId="57053" xr:uid="{00000000-0005-0000-0000-0000D8DE0000}"/>
    <cellStyle name="Normal 5 8 6 5 2" xfId="57054" xr:uid="{00000000-0005-0000-0000-0000D9DE0000}"/>
    <cellStyle name="Normal 5 8 6 5 3" xfId="57055" xr:uid="{00000000-0005-0000-0000-0000DADE0000}"/>
    <cellStyle name="Normal 5 8 6 5 4" xfId="57056" xr:uid="{00000000-0005-0000-0000-0000DBDE0000}"/>
    <cellStyle name="Normal 5 8 6 5 5" xfId="57057" xr:uid="{00000000-0005-0000-0000-0000DCDE0000}"/>
    <cellStyle name="Normal 5 8 6 5 6" xfId="57058" xr:uid="{00000000-0005-0000-0000-0000DDDE0000}"/>
    <cellStyle name="Normal 5 8 6 5 7" xfId="57059" xr:uid="{00000000-0005-0000-0000-0000DEDE0000}"/>
    <cellStyle name="Normal 5 8 6 5 8" xfId="57060" xr:uid="{00000000-0005-0000-0000-0000DFDE0000}"/>
    <cellStyle name="Normal 5 8 6 6" xfId="57061" xr:uid="{00000000-0005-0000-0000-0000E0DE0000}"/>
    <cellStyle name="Normal 5 8 6 7" xfId="57062" xr:uid="{00000000-0005-0000-0000-0000E1DE0000}"/>
    <cellStyle name="Normal 5 8 6 8" xfId="57063" xr:uid="{00000000-0005-0000-0000-0000E2DE0000}"/>
    <cellStyle name="Normal 5 8 6 9" xfId="57064" xr:uid="{00000000-0005-0000-0000-0000E3DE0000}"/>
    <cellStyle name="Normal 5 8 7" xfId="57065" xr:uid="{00000000-0005-0000-0000-0000E4DE0000}"/>
    <cellStyle name="Normal 5 8 7 10" xfId="57066" xr:uid="{00000000-0005-0000-0000-0000E5DE0000}"/>
    <cellStyle name="Normal 5 8 7 11" xfId="57067" xr:uid="{00000000-0005-0000-0000-0000E6DE0000}"/>
    <cellStyle name="Normal 5 8 7 12" xfId="57068" xr:uid="{00000000-0005-0000-0000-0000E7DE0000}"/>
    <cellStyle name="Normal 5 8 7 2" xfId="57069" xr:uid="{00000000-0005-0000-0000-0000E8DE0000}"/>
    <cellStyle name="Normal 5 8 7 2 2" xfId="57070" xr:uid="{00000000-0005-0000-0000-0000E9DE0000}"/>
    <cellStyle name="Normal 5 8 7 2 3" xfId="57071" xr:uid="{00000000-0005-0000-0000-0000EADE0000}"/>
    <cellStyle name="Normal 5 8 7 2 4" xfId="57072" xr:uid="{00000000-0005-0000-0000-0000EBDE0000}"/>
    <cellStyle name="Normal 5 8 7 2 5" xfId="57073" xr:uid="{00000000-0005-0000-0000-0000ECDE0000}"/>
    <cellStyle name="Normal 5 8 7 2 6" xfId="57074" xr:uid="{00000000-0005-0000-0000-0000EDDE0000}"/>
    <cellStyle name="Normal 5 8 7 2 7" xfId="57075" xr:uid="{00000000-0005-0000-0000-0000EEDE0000}"/>
    <cellStyle name="Normal 5 8 7 2 8" xfId="57076" xr:uid="{00000000-0005-0000-0000-0000EFDE0000}"/>
    <cellStyle name="Normal 5 8 7 3" xfId="57077" xr:uid="{00000000-0005-0000-0000-0000F0DE0000}"/>
    <cellStyle name="Normal 5 8 7 3 2" xfId="57078" xr:uid="{00000000-0005-0000-0000-0000F1DE0000}"/>
    <cellStyle name="Normal 5 8 7 3 3" xfId="57079" xr:uid="{00000000-0005-0000-0000-0000F2DE0000}"/>
    <cellStyle name="Normal 5 8 7 3 4" xfId="57080" xr:uid="{00000000-0005-0000-0000-0000F3DE0000}"/>
    <cellStyle name="Normal 5 8 7 3 5" xfId="57081" xr:uid="{00000000-0005-0000-0000-0000F4DE0000}"/>
    <cellStyle name="Normal 5 8 7 3 6" xfId="57082" xr:uid="{00000000-0005-0000-0000-0000F5DE0000}"/>
    <cellStyle name="Normal 5 8 7 3 7" xfId="57083" xr:uid="{00000000-0005-0000-0000-0000F6DE0000}"/>
    <cellStyle name="Normal 5 8 7 3 8" xfId="57084" xr:uid="{00000000-0005-0000-0000-0000F7DE0000}"/>
    <cellStyle name="Normal 5 8 7 4" xfId="57085" xr:uid="{00000000-0005-0000-0000-0000F8DE0000}"/>
    <cellStyle name="Normal 5 8 7 4 2" xfId="57086" xr:uid="{00000000-0005-0000-0000-0000F9DE0000}"/>
    <cellStyle name="Normal 5 8 7 4 3" xfId="57087" xr:uid="{00000000-0005-0000-0000-0000FADE0000}"/>
    <cellStyle name="Normal 5 8 7 4 4" xfId="57088" xr:uid="{00000000-0005-0000-0000-0000FBDE0000}"/>
    <cellStyle name="Normal 5 8 7 4 5" xfId="57089" xr:uid="{00000000-0005-0000-0000-0000FCDE0000}"/>
    <cellStyle name="Normal 5 8 7 4 6" xfId="57090" xr:uid="{00000000-0005-0000-0000-0000FDDE0000}"/>
    <cellStyle name="Normal 5 8 7 4 7" xfId="57091" xr:uid="{00000000-0005-0000-0000-0000FEDE0000}"/>
    <cellStyle name="Normal 5 8 7 4 8" xfId="57092" xr:uid="{00000000-0005-0000-0000-0000FFDE0000}"/>
    <cellStyle name="Normal 5 8 7 5" xfId="57093" xr:uid="{00000000-0005-0000-0000-000000DF0000}"/>
    <cellStyle name="Normal 5 8 7 5 2" xfId="57094" xr:uid="{00000000-0005-0000-0000-000001DF0000}"/>
    <cellStyle name="Normal 5 8 7 5 3" xfId="57095" xr:uid="{00000000-0005-0000-0000-000002DF0000}"/>
    <cellStyle name="Normal 5 8 7 5 4" xfId="57096" xr:uid="{00000000-0005-0000-0000-000003DF0000}"/>
    <cellStyle name="Normal 5 8 7 5 5" xfId="57097" xr:uid="{00000000-0005-0000-0000-000004DF0000}"/>
    <cellStyle name="Normal 5 8 7 5 6" xfId="57098" xr:uid="{00000000-0005-0000-0000-000005DF0000}"/>
    <cellStyle name="Normal 5 8 7 5 7" xfId="57099" xr:uid="{00000000-0005-0000-0000-000006DF0000}"/>
    <cellStyle name="Normal 5 8 7 5 8" xfId="57100" xr:uid="{00000000-0005-0000-0000-000007DF0000}"/>
    <cellStyle name="Normal 5 8 7 6" xfId="57101" xr:uid="{00000000-0005-0000-0000-000008DF0000}"/>
    <cellStyle name="Normal 5 8 7 7" xfId="57102" xr:uid="{00000000-0005-0000-0000-000009DF0000}"/>
    <cellStyle name="Normal 5 8 7 8" xfId="57103" xr:uid="{00000000-0005-0000-0000-00000ADF0000}"/>
    <cellStyle name="Normal 5 8 7 9" xfId="57104" xr:uid="{00000000-0005-0000-0000-00000BDF0000}"/>
    <cellStyle name="Normal 5 8 8" xfId="57105" xr:uid="{00000000-0005-0000-0000-00000CDF0000}"/>
    <cellStyle name="Normal 5 8 8 10" xfId="57106" xr:uid="{00000000-0005-0000-0000-00000DDF0000}"/>
    <cellStyle name="Normal 5 8 8 11" xfId="57107" xr:uid="{00000000-0005-0000-0000-00000EDF0000}"/>
    <cellStyle name="Normal 5 8 8 12" xfId="57108" xr:uid="{00000000-0005-0000-0000-00000FDF0000}"/>
    <cellStyle name="Normal 5 8 8 2" xfId="57109" xr:uid="{00000000-0005-0000-0000-000010DF0000}"/>
    <cellStyle name="Normal 5 8 8 2 2" xfId="57110" xr:uid="{00000000-0005-0000-0000-000011DF0000}"/>
    <cellStyle name="Normal 5 8 8 2 3" xfId="57111" xr:uid="{00000000-0005-0000-0000-000012DF0000}"/>
    <cellStyle name="Normal 5 8 8 2 4" xfId="57112" xr:uid="{00000000-0005-0000-0000-000013DF0000}"/>
    <cellStyle name="Normal 5 8 8 2 5" xfId="57113" xr:uid="{00000000-0005-0000-0000-000014DF0000}"/>
    <cellStyle name="Normal 5 8 8 2 6" xfId="57114" xr:uid="{00000000-0005-0000-0000-000015DF0000}"/>
    <cellStyle name="Normal 5 8 8 2 7" xfId="57115" xr:uid="{00000000-0005-0000-0000-000016DF0000}"/>
    <cellStyle name="Normal 5 8 8 2 8" xfId="57116" xr:uid="{00000000-0005-0000-0000-000017DF0000}"/>
    <cellStyle name="Normal 5 8 8 3" xfId="57117" xr:uid="{00000000-0005-0000-0000-000018DF0000}"/>
    <cellStyle name="Normal 5 8 8 3 2" xfId="57118" xr:uid="{00000000-0005-0000-0000-000019DF0000}"/>
    <cellStyle name="Normal 5 8 8 3 3" xfId="57119" xr:uid="{00000000-0005-0000-0000-00001ADF0000}"/>
    <cellStyle name="Normal 5 8 8 3 4" xfId="57120" xr:uid="{00000000-0005-0000-0000-00001BDF0000}"/>
    <cellStyle name="Normal 5 8 8 3 5" xfId="57121" xr:uid="{00000000-0005-0000-0000-00001CDF0000}"/>
    <cellStyle name="Normal 5 8 8 3 6" xfId="57122" xr:uid="{00000000-0005-0000-0000-00001DDF0000}"/>
    <cellStyle name="Normal 5 8 8 3 7" xfId="57123" xr:uid="{00000000-0005-0000-0000-00001EDF0000}"/>
    <cellStyle name="Normal 5 8 8 3 8" xfId="57124" xr:uid="{00000000-0005-0000-0000-00001FDF0000}"/>
    <cellStyle name="Normal 5 8 8 4" xfId="57125" xr:uid="{00000000-0005-0000-0000-000020DF0000}"/>
    <cellStyle name="Normal 5 8 8 4 2" xfId="57126" xr:uid="{00000000-0005-0000-0000-000021DF0000}"/>
    <cellStyle name="Normal 5 8 8 4 3" xfId="57127" xr:uid="{00000000-0005-0000-0000-000022DF0000}"/>
    <cellStyle name="Normal 5 8 8 4 4" xfId="57128" xr:uid="{00000000-0005-0000-0000-000023DF0000}"/>
    <cellStyle name="Normal 5 8 8 4 5" xfId="57129" xr:uid="{00000000-0005-0000-0000-000024DF0000}"/>
    <cellStyle name="Normal 5 8 8 4 6" xfId="57130" xr:uid="{00000000-0005-0000-0000-000025DF0000}"/>
    <cellStyle name="Normal 5 8 8 4 7" xfId="57131" xr:uid="{00000000-0005-0000-0000-000026DF0000}"/>
    <cellStyle name="Normal 5 8 8 4 8" xfId="57132" xr:uid="{00000000-0005-0000-0000-000027DF0000}"/>
    <cellStyle name="Normal 5 8 8 5" xfId="57133" xr:uid="{00000000-0005-0000-0000-000028DF0000}"/>
    <cellStyle name="Normal 5 8 8 5 2" xfId="57134" xr:uid="{00000000-0005-0000-0000-000029DF0000}"/>
    <cellStyle name="Normal 5 8 8 5 3" xfId="57135" xr:uid="{00000000-0005-0000-0000-00002ADF0000}"/>
    <cellStyle name="Normal 5 8 8 5 4" xfId="57136" xr:uid="{00000000-0005-0000-0000-00002BDF0000}"/>
    <cellStyle name="Normal 5 8 8 5 5" xfId="57137" xr:uid="{00000000-0005-0000-0000-00002CDF0000}"/>
    <cellStyle name="Normal 5 8 8 5 6" xfId="57138" xr:uid="{00000000-0005-0000-0000-00002DDF0000}"/>
    <cellStyle name="Normal 5 8 8 5 7" xfId="57139" xr:uid="{00000000-0005-0000-0000-00002EDF0000}"/>
    <cellStyle name="Normal 5 8 8 5 8" xfId="57140" xr:uid="{00000000-0005-0000-0000-00002FDF0000}"/>
    <cellStyle name="Normal 5 8 8 6" xfId="57141" xr:uid="{00000000-0005-0000-0000-000030DF0000}"/>
    <cellStyle name="Normal 5 8 8 7" xfId="57142" xr:uid="{00000000-0005-0000-0000-000031DF0000}"/>
    <cellStyle name="Normal 5 8 8 8" xfId="57143" xr:uid="{00000000-0005-0000-0000-000032DF0000}"/>
    <cellStyle name="Normal 5 8 8 9" xfId="57144" xr:uid="{00000000-0005-0000-0000-000033DF0000}"/>
    <cellStyle name="Normal 5 8 9" xfId="57145" xr:uid="{00000000-0005-0000-0000-000034DF0000}"/>
    <cellStyle name="Normal 5 8 9 10" xfId="57146" xr:uid="{00000000-0005-0000-0000-000035DF0000}"/>
    <cellStyle name="Normal 5 8 9 11" xfId="57147" xr:uid="{00000000-0005-0000-0000-000036DF0000}"/>
    <cellStyle name="Normal 5 8 9 12" xfId="57148" xr:uid="{00000000-0005-0000-0000-000037DF0000}"/>
    <cellStyle name="Normal 5 8 9 2" xfId="57149" xr:uid="{00000000-0005-0000-0000-000038DF0000}"/>
    <cellStyle name="Normal 5 8 9 2 2" xfId="57150" xr:uid="{00000000-0005-0000-0000-000039DF0000}"/>
    <cellStyle name="Normal 5 8 9 2 3" xfId="57151" xr:uid="{00000000-0005-0000-0000-00003ADF0000}"/>
    <cellStyle name="Normal 5 8 9 2 4" xfId="57152" xr:uid="{00000000-0005-0000-0000-00003BDF0000}"/>
    <cellStyle name="Normal 5 8 9 2 5" xfId="57153" xr:uid="{00000000-0005-0000-0000-00003CDF0000}"/>
    <cellStyle name="Normal 5 8 9 2 6" xfId="57154" xr:uid="{00000000-0005-0000-0000-00003DDF0000}"/>
    <cellStyle name="Normal 5 8 9 2 7" xfId="57155" xr:uid="{00000000-0005-0000-0000-00003EDF0000}"/>
    <cellStyle name="Normal 5 8 9 2 8" xfId="57156" xr:uid="{00000000-0005-0000-0000-00003FDF0000}"/>
    <cellStyle name="Normal 5 8 9 3" xfId="57157" xr:uid="{00000000-0005-0000-0000-000040DF0000}"/>
    <cellStyle name="Normal 5 8 9 3 2" xfId="57158" xr:uid="{00000000-0005-0000-0000-000041DF0000}"/>
    <cellStyle name="Normal 5 8 9 3 3" xfId="57159" xr:uid="{00000000-0005-0000-0000-000042DF0000}"/>
    <cellStyle name="Normal 5 8 9 3 4" xfId="57160" xr:uid="{00000000-0005-0000-0000-000043DF0000}"/>
    <cellStyle name="Normal 5 8 9 3 5" xfId="57161" xr:uid="{00000000-0005-0000-0000-000044DF0000}"/>
    <cellStyle name="Normal 5 8 9 3 6" xfId="57162" xr:uid="{00000000-0005-0000-0000-000045DF0000}"/>
    <cellStyle name="Normal 5 8 9 3 7" xfId="57163" xr:uid="{00000000-0005-0000-0000-000046DF0000}"/>
    <cellStyle name="Normal 5 8 9 3 8" xfId="57164" xr:uid="{00000000-0005-0000-0000-000047DF0000}"/>
    <cellStyle name="Normal 5 8 9 4" xfId="57165" xr:uid="{00000000-0005-0000-0000-000048DF0000}"/>
    <cellStyle name="Normal 5 8 9 4 2" xfId="57166" xr:uid="{00000000-0005-0000-0000-000049DF0000}"/>
    <cellStyle name="Normal 5 8 9 4 3" xfId="57167" xr:uid="{00000000-0005-0000-0000-00004ADF0000}"/>
    <cellStyle name="Normal 5 8 9 4 4" xfId="57168" xr:uid="{00000000-0005-0000-0000-00004BDF0000}"/>
    <cellStyle name="Normal 5 8 9 4 5" xfId="57169" xr:uid="{00000000-0005-0000-0000-00004CDF0000}"/>
    <cellStyle name="Normal 5 8 9 4 6" xfId="57170" xr:uid="{00000000-0005-0000-0000-00004DDF0000}"/>
    <cellStyle name="Normal 5 8 9 4 7" xfId="57171" xr:uid="{00000000-0005-0000-0000-00004EDF0000}"/>
    <cellStyle name="Normal 5 8 9 4 8" xfId="57172" xr:uid="{00000000-0005-0000-0000-00004FDF0000}"/>
    <cellStyle name="Normal 5 8 9 5" xfId="57173" xr:uid="{00000000-0005-0000-0000-000050DF0000}"/>
    <cellStyle name="Normal 5 8 9 5 2" xfId="57174" xr:uid="{00000000-0005-0000-0000-000051DF0000}"/>
    <cellStyle name="Normal 5 8 9 5 3" xfId="57175" xr:uid="{00000000-0005-0000-0000-000052DF0000}"/>
    <cellStyle name="Normal 5 8 9 5 4" xfId="57176" xr:uid="{00000000-0005-0000-0000-000053DF0000}"/>
    <cellStyle name="Normal 5 8 9 5 5" xfId="57177" xr:uid="{00000000-0005-0000-0000-000054DF0000}"/>
    <cellStyle name="Normal 5 8 9 5 6" xfId="57178" xr:uid="{00000000-0005-0000-0000-000055DF0000}"/>
    <cellStyle name="Normal 5 8 9 5 7" xfId="57179" xr:uid="{00000000-0005-0000-0000-000056DF0000}"/>
    <cellStyle name="Normal 5 8 9 5 8" xfId="57180" xr:uid="{00000000-0005-0000-0000-000057DF0000}"/>
    <cellStyle name="Normal 5 8 9 6" xfId="57181" xr:uid="{00000000-0005-0000-0000-000058DF0000}"/>
    <cellStyle name="Normal 5 8 9 7" xfId="57182" xr:uid="{00000000-0005-0000-0000-000059DF0000}"/>
    <cellStyle name="Normal 5 8 9 8" xfId="57183" xr:uid="{00000000-0005-0000-0000-00005ADF0000}"/>
    <cellStyle name="Normal 5 8 9 9" xfId="57184" xr:uid="{00000000-0005-0000-0000-00005BDF0000}"/>
    <cellStyle name="Normal 5 9" xfId="57185" xr:uid="{00000000-0005-0000-0000-00005CDF0000}"/>
    <cellStyle name="Normal 5 9 10" xfId="57186" xr:uid="{00000000-0005-0000-0000-00005DDF0000}"/>
    <cellStyle name="Normal 5 9 10 10" xfId="57187" xr:uid="{00000000-0005-0000-0000-00005EDF0000}"/>
    <cellStyle name="Normal 5 9 10 11" xfId="57188" xr:uid="{00000000-0005-0000-0000-00005FDF0000}"/>
    <cellStyle name="Normal 5 9 10 12" xfId="57189" xr:uid="{00000000-0005-0000-0000-000060DF0000}"/>
    <cellStyle name="Normal 5 9 10 2" xfId="57190" xr:uid="{00000000-0005-0000-0000-000061DF0000}"/>
    <cellStyle name="Normal 5 9 10 2 2" xfId="57191" xr:uid="{00000000-0005-0000-0000-000062DF0000}"/>
    <cellStyle name="Normal 5 9 10 2 3" xfId="57192" xr:uid="{00000000-0005-0000-0000-000063DF0000}"/>
    <cellStyle name="Normal 5 9 10 2 4" xfId="57193" xr:uid="{00000000-0005-0000-0000-000064DF0000}"/>
    <cellStyle name="Normal 5 9 10 2 5" xfId="57194" xr:uid="{00000000-0005-0000-0000-000065DF0000}"/>
    <cellStyle name="Normal 5 9 10 2 6" xfId="57195" xr:uid="{00000000-0005-0000-0000-000066DF0000}"/>
    <cellStyle name="Normal 5 9 10 2 7" xfId="57196" xr:uid="{00000000-0005-0000-0000-000067DF0000}"/>
    <cellStyle name="Normal 5 9 10 2 8" xfId="57197" xr:uid="{00000000-0005-0000-0000-000068DF0000}"/>
    <cellStyle name="Normal 5 9 10 3" xfId="57198" xr:uid="{00000000-0005-0000-0000-000069DF0000}"/>
    <cellStyle name="Normal 5 9 10 3 2" xfId="57199" xr:uid="{00000000-0005-0000-0000-00006ADF0000}"/>
    <cellStyle name="Normal 5 9 10 3 3" xfId="57200" xr:uid="{00000000-0005-0000-0000-00006BDF0000}"/>
    <cellStyle name="Normal 5 9 10 3 4" xfId="57201" xr:uid="{00000000-0005-0000-0000-00006CDF0000}"/>
    <cellStyle name="Normal 5 9 10 3 5" xfId="57202" xr:uid="{00000000-0005-0000-0000-00006DDF0000}"/>
    <cellStyle name="Normal 5 9 10 3 6" xfId="57203" xr:uid="{00000000-0005-0000-0000-00006EDF0000}"/>
    <cellStyle name="Normal 5 9 10 3 7" xfId="57204" xr:uid="{00000000-0005-0000-0000-00006FDF0000}"/>
    <cellStyle name="Normal 5 9 10 3 8" xfId="57205" xr:uid="{00000000-0005-0000-0000-000070DF0000}"/>
    <cellStyle name="Normal 5 9 10 4" xfId="57206" xr:uid="{00000000-0005-0000-0000-000071DF0000}"/>
    <cellStyle name="Normal 5 9 10 4 2" xfId="57207" xr:uid="{00000000-0005-0000-0000-000072DF0000}"/>
    <cellStyle name="Normal 5 9 10 4 3" xfId="57208" xr:uid="{00000000-0005-0000-0000-000073DF0000}"/>
    <cellStyle name="Normal 5 9 10 4 4" xfId="57209" xr:uid="{00000000-0005-0000-0000-000074DF0000}"/>
    <cellStyle name="Normal 5 9 10 4 5" xfId="57210" xr:uid="{00000000-0005-0000-0000-000075DF0000}"/>
    <cellStyle name="Normal 5 9 10 4 6" xfId="57211" xr:uid="{00000000-0005-0000-0000-000076DF0000}"/>
    <cellStyle name="Normal 5 9 10 4 7" xfId="57212" xr:uid="{00000000-0005-0000-0000-000077DF0000}"/>
    <cellStyle name="Normal 5 9 10 4 8" xfId="57213" xr:uid="{00000000-0005-0000-0000-000078DF0000}"/>
    <cellStyle name="Normal 5 9 10 5" xfId="57214" xr:uid="{00000000-0005-0000-0000-000079DF0000}"/>
    <cellStyle name="Normal 5 9 10 5 2" xfId="57215" xr:uid="{00000000-0005-0000-0000-00007ADF0000}"/>
    <cellStyle name="Normal 5 9 10 5 3" xfId="57216" xr:uid="{00000000-0005-0000-0000-00007BDF0000}"/>
    <cellStyle name="Normal 5 9 10 5 4" xfId="57217" xr:uid="{00000000-0005-0000-0000-00007CDF0000}"/>
    <cellStyle name="Normal 5 9 10 5 5" xfId="57218" xr:uid="{00000000-0005-0000-0000-00007DDF0000}"/>
    <cellStyle name="Normal 5 9 10 5 6" xfId="57219" xr:uid="{00000000-0005-0000-0000-00007EDF0000}"/>
    <cellStyle name="Normal 5 9 10 5 7" xfId="57220" xr:uid="{00000000-0005-0000-0000-00007FDF0000}"/>
    <cellStyle name="Normal 5 9 10 5 8" xfId="57221" xr:uid="{00000000-0005-0000-0000-000080DF0000}"/>
    <cellStyle name="Normal 5 9 10 6" xfId="57222" xr:uid="{00000000-0005-0000-0000-000081DF0000}"/>
    <cellStyle name="Normal 5 9 10 7" xfId="57223" xr:uid="{00000000-0005-0000-0000-000082DF0000}"/>
    <cellStyle name="Normal 5 9 10 8" xfId="57224" xr:uid="{00000000-0005-0000-0000-000083DF0000}"/>
    <cellStyle name="Normal 5 9 10 9" xfId="57225" xr:uid="{00000000-0005-0000-0000-000084DF0000}"/>
    <cellStyle name="Normal 5 9 11" xfId="57226" xr:uid="{00000000-0005-0000-0000-000085DF0000}"/>
    <cellStyle name="Normal 5 9 11 10" xfId="57227" xr:uid="{00000000-0005-0000-0000-000086DF0000}"/>
    <cellStyle name="Normal 5 9 11 11" xfId="57228" xr:uid="{00000000-0005-0000-0000-000087DF0000}"/>
    <cellStyle name="Normal 5 9 11 12" xfId="57229" xr:uid="{00000000-0005-0000-0000-000088DF0000}"/>
    <cellStyle name="Normal 5 9 11 2" xfId="57230" xr:uid="{00000000-0005-0000-0000-000089DF0000}"/>
    <cellStyle name="Normal 5 9 11 2 2" xfId="57231" xr:uid="{00000000-0005-0000-0000-00008ADF0000}"/>
    <cellStyle name="Normal 5 9 11 2 3" xfId="57232" xr:uid="{00000000-0005-0000-0000-00008BDF0000}"/>
    <cellStyle name="Normal 5 9 11 2 4" xfId="57233" xr:uid="{00000000-0005-0000-0000-00008CDF0000}"/>
    <cellStyle name="Normal 5 9 11 2 5" xfId="57234" xr:uid="{00000000-0005-0000-0000-00008DDF0000}"/>
    <cellStyle name="Normal 5 9 11 2 6" xfId="57235" xr:uid="{00000000-0005-0000-0000-00008EDF0000}"/>
    <cellStyle name="Normal 5 9 11 2 7" xfId="57236" xr:uid="{00000000-0005-0000-0000-00008FDF0000}"/>
    <cellStyle name="Normal 5 9 11 2 8" xfId="57237" xr:uid="{00000000-0005-0000-0000-000090DF0000}"/>
    <cellStyle name="Normal 5 9 11 3" xfId="57238" xr:uid="{00000000-0005-0000-0000-000091DF0000}"/>
    <cellStyle name="Normal 5 9 11 3 2" xfId="57239" xr:uid="{00000000-0005-0000-0000-000092DF0000}"/>
    <cellStyle name="Normal 5 9 11 3 3" xfId="57240" xr:uid="{00000000-0005-0000-0000-000093DF0000}"/>
    <cellStyle name="Normal 5 9 11 3 4" xfId="57241" xr:uid="{00000000-0005-0000-0000-000094DF0000}"/>
    <cellStyle name="Normal 5 9 11 3 5" xfId="57242" xr:uid="{00000000-0005-0000-0000-000095DF0000}"/>
    <cellStyle name="Normal 5 9 11 3 6" xfId="57243" xr:uid="{00000000-0005-0000-0000-000096DF0000}"/>
    <cellStyle name="Normal 5 9 11 3 7" xfId="57244" xr:uid="{00000000-0005-0000-0000-000097DF0000}"/>
    <cellStyle name="Normal 5 9 11 3 8" xfId="57245" xr:uid="{00000000-0005-0000-0000-000098DF0000}"/>
    <cellStyle name="Normal 5 9 11 4" xfId="57246" xr:uid="{00000000-0005-0000-0000-000099DF0000}"/>
    <cellStyle name="Normal 5 9 11 4 2" xfId="57247" xr:uid="{00000000-0005-0000-0000-00009ADF0000}"/>
    <cellStyle name="Normal 5 9 11 4 3" xfId="57248" xr:uid="{00000000-0005-0000-0000-00009BDF0000}"/>
    <cellStyle name="Normal 5 9 11 4 4" xfId="57249" xr:uid="{00000000-0005-0000-0000-00009CDF0000}"/>
    <cellStyle name="Normal 5 9 11 4 5" xfId="57250" xr:uid="{00000000-0005-0000-0000-00009DDF0000}"/>
    <cellStyle name="Normal 5 9 11 4 6" xfId="57251" xr:uid="{00000000-0005-0000-0000-00009EDF0000}"/>
    <cellStyle name="Normal 5 9 11 4 7" xfId="57252" xr:uid="{00000000-0005-0000-0000-00009FDF0000}"/>
    <cellStyle name="Normal 5 9 11 4 8" xfId="57253" xr:uid="{00000000-0005-0000-0000-0000A0DF0000}"/>
    <cellStyle name="Normal 5 9 11 5" xfId="57254" xr:uid="{00000000-0005-0000-0000-0000A1DF0000}"/>
    <cellStyle name="Normal 5 9 11 5 2" xfId="57255" xr:uid="{00000000-0005-0000-0000-0000A2DF0000}"/>
    <cellStyle name="Normal 5 9 11 5 3" xfId="57256" xr:uid="{00000000-0005-0000-0000-0000A3DF0000}"/>
    <cellStyle name="Normal 5 9 11 5 4" xfId="57257" xr:uid="{00000000-0005-0000-0000-0000A4DF0000}"/>
    <cellStyle name="Normal 5 9 11 5 5" xfId="57258" xr:uid="{00000000-0005-0000-0000-0000A5DF0000}"/>
    <cellStyle name="Normal 5 9 11 5 6" xfId="57259" xr:uid="{00000000-0005-0000-0000-0000A6DF0000}"/>
    <cellStyle name="Normal 5 9 11 5 7" xfId="57260" xr:uid="{00000000-0005-0000-0000-0000A7DF0000}"/>
    <cellStyle name="Normal 5 9 11 5 8" xfId="57261" xr:uid="{00000000-0005-0000-0000-0000A8DF0000}"/>
    <cellStyle name="Normal 5 9 11 6" xfId="57262" xr:uid="{00000000-0005-0000-0000-0000A9DF0000}"/>
    <cellStyle name="Normal 5 9 11 7" xfId="57263" xr:uid="{00000000-0005-0000-0000-0000AADF0000}"/>
    <cellStyle name="Normal 5 9 11 8" xfId="57264" xr:uid="{00000000-0005-0000-0000-0000ABDF0000}"/>
    <cellStyle name="Normal 5 9 11 9" xfId="57265" xr:uid="{00000000-0005-0000-0000-0000ACDF0000}"/>
    <cellStyle name="Normal 5 9 12" xfId="57266" xr:uid="{00000000-0005-0000-0000-0000ADDF0000}"/>
    <cellStyle name="Normal 5 9 12 10" xfId="57267" xr:uid="{00000000-0005-0000-0000-0000AEDF0000}"/>
    <cellStyle name="Normal 5 9 12 11" xfId="57268" xr:uid="{00000000-0005-0000-0000-0000AFDF0000}"/>
    <cellStyle name="Normal 5 9 12 12" xfId="57269" xr:uid="{00000000-0005-0000-0000-0000B0DF0000}"/>
    <cellStyle name="Normal 5 9 12 2" xfId="57270" xr:uid="{00000000-0005-0000-0000-0000B1DF0000}"/>
    <cellStyle name="Normal 5 9 12 2 2" xfId="57271" xr:uid="{00000000-0005-0000-0000-0000B2DF0000}"/>
    <cellStyle name="Normal 5 9 12 2 3" xfId="57272" xr:uid="{00000000-0005-0000-0000-0000B3DF0000}"/>
    <cellStyle name="Normal 5 9 12 2 4" xfId="57273" xr:uid="{00000000-0005-0000-0000-0000B4DF0000}"/>
    <cellStyle name="Normal 5 9 12 2 5" xfId="57274" xr:uid="{00000000-0005-0000-0000-0000B5DF0000}"/>
    <cellStyle name="Normal 5 9 12 2 6" xfId="57275" xr:uid="{00000000-0005-0000-0000-0000B6DF0000}"/>
    <cellStyle name="Normal 5 9 12 2 7" xfId="57276" xr:uid="{00000000-0005-0000-0000-0000B7DF0000}"/>
    <cellStyle name="Normal 5 9 12 2 8" xfId="57277" xr:uid="{00000000-0005-0000-0000-0000B8DF0000}"/>
    <cellStyle name="Normal 5 9 12 3" xfId="57278" xr:uid="{00000000-0005-0000-0000-0000B9DF0000}"/>
    <cellStyle name="Normal 5 9 12 3 2" xfId="57279" xr:uid="{00000000-0005-0000-0000-0000BADF0000}"/>
    <cellStyle name="Normal 5 9 12 3 3" xfId="57280" xr:uid="{00000000-0005-0000-0000-0000BBDF0000}"/>
    <cellStyle name="Normal 5 9 12 3 4" xfId="57281" xr:uid="{00000000-0005-0000-0000-0000BCDF0000}"/>
    <cellStyle name="Normal 5 9 12 3 5" xfId="57282" xr:uid="{00000000-0005-0000-0000-0000BDDF0000}"/>
    <cellStyle name="Normal 5 9 12 3 6" xfId="57283" xr:uid="{00000000-0005-0000-0000-0000BEDF0000}"/>
    <cellStyle name="Normal 5 9 12 3 7" xfId="57284" xr:uid="{00000000-0005-0000-0000-0000BFDF0000}"/>
    <cellStyle name="Normal 5 9 12 3 8" xfId="57285" xr:uid="{00000000-0005-0000-0000-0000C0DF0000}"/>
    <cellStyle name="Normal 5 9 12 4" xfId="57286" xr:uid="{00000000-0005-0000-0000-0000C1DF0000}"/>
    <cellStyle name="Normal 5 9 12 4 2" xfId="57287" xr:uid="{00000000-0005-0000-0000-0000C2DF0000}"/>
    <cellStyle name="Normal 5 9 12 4 3" xfId="57288" xr:uid="{00000000-0005-0000-0000-0000C3DF0000}"/>
    <cellStyle name="Normal 5 9 12 4 4" xfId="57289" xr:uid="{00000000-0005-0000-0000-0000C4DF0000}"/>
    <cellStyle name="Normal 5 9 12 4 5" xfId="57290" xr:uid="{00000000-0005-0000-0000-0000C5DF0000}"/>
    <cellStyle name="Normal 5 9 12 4 6" xfId="57291" xr:uid="{00000000-0005-0000-0000-0000C6DF0000}"/>
    <cellStyle name="Normal 5 9 12 4 7" xfId="57292" xr:uid="{00000000-0005-0000-0000-0000C7DF0000}"/>
    <cellStyle name="Normal 5 9 12 4 8" xfId="57293" xr:uid="{00000000-0005-0000-0000-0000C8DF0000}"/>
    <cellStyle name="Normal 5 9 12 5" xfId="57294" xr:uid="{00000000-0005-0000-0000-0000C9DF0000}"/>
    <cellStyle name="Normal 5 9 12 5 2" xfId="57295" xr:uid="{00000000-0005-0000-0000-0000CADF0000}"/>
    <cellStyle name="Normal 5 9 12 5 3" xfId="57296" xr:uid="{00000000-0005-0000-0000-0000CBDF0000}"/>
    <cellStyle name="Normal 5 9 12 5 4" xfId="57297" xr:uid="{00000000-0005-0000-0000-0000CCDF0000}"/>
    <cellStyle name="Normal 5 9 12 5 5" xfId="57298" xr:uid="{00000000-0005-0000-0000-0000CDDF0000}"/>
    <cellStyle name="Normal 5 9 12 5 6" xfId="57299" xr:uid="{00000000-0005-0000-0000-0000CEDF0000}"/>
    <cellStyle name="Normal 5 9 12 5 7" xfId="57300" xr:uid="{00000000-0005-0000-0000-0000CFDF0000}"/>
    <cellStyle name="Normal 5 9 12 5 8" xfId="57301" xr:uid="{00000000-0005-0000-0000-0000D0DF0000}"/>
    <cellStyle name="Normal 5 9 12 6" xfId="57302" xr:uid="{00000000-0005-0000-0000-0000D1DF0000}"/>
    <cellStyle name="Normal 5 9 12 7" xfId="57303" xr:uid="{00000000-0005-0000-0000-0000D2DF0000}"/>
    <cellStyle name="Normal 5 9 12 8" xfId="57304" xr:uid="{00000000-0005-0000-0000-0000D3DF0000}"/>
    <cellStyle name="Normal 5 9 12 9" xfId="57305" xr:uid="{00000000-0005-0000-0000-0000D4DF0000}"/>
    <cellStyle name="Normal 5 9 13" xfId="57306" xr:uid="{00000000-0005-0000-0000-0000D5DF0000}"/>
    <cellStyle name="Normal 5 9 13 10" xfId="57307" xr:uid="{00000000-0005-0000-0000-0000D6DF0000}"/>
    <cellStyle name="Normal 5 9 13 11" xfId="57308" xr:uid="{00000000-0005-0000-0000-0000D7DF0000}"/>
    <cellStyle name="Normal 5 9 13 12" xfId="57309" xr:uid="{00000000-0005-0000-0000-0000D8DF0000}"/>
    <cellStyle name="Normal 5 9 13 2" xfId="57310" xr:uid="{00000000-0005-0000-0000-0000D9DF0000}"/>
    <cellStyle name="Normal 5 9 13 2 2" xfId="57311" xr:uid="{00000000-0005-0000-0000-0000DADF0000}"/>
    <cellStyle name="Normal 5 9 13 2 3" xfId="57312" xr:uid="{00000000-0005-0000-0000-0000DBDF0000}"/>
    <cellStyle name="Normal 5 9 13 2 4" xfId="57313" xr:uid="{00000000-0005-0000-0000-0000DCDF0000}"/>
    <cellStyle name="Normal 5 9 13 2 5" xfId="57314" xr:uid="{00000000-0005-0000-0000-0000DDDF0000}"/>
    <cellStyle name="Normal 5 9 13 2 6" xfId="57315" xr:uid="{00000000-0005-0000-0000-0000DEDF0000}"/>
    <cellStyle name="Normal 5 9 13 2 7" xfId="57316" xr:uid="{00000000-0005-0000-0000-0000DFDF0000}"/>
    <cellStyle name="Normal 5 9 13 2 8" xfId="57317" xr:uid="{00000000-0005-0000-0000-0000E0DF0000}"/>
    <cellStyle name="Normal 5 9 13 3" xfId="57318" xr:uid="{00000000-0005-0000-0000-0000E1DF0000}"/>
    <cellStyle name="Normal 5 9 13 3 2" xfId="57319" xr:uid="{00000000-0005-0000-0000-0000E2DF0000}"/>
    <cellStyle name="Normal 5 9 13 3 3" xfId="57320" xr:uid="{00000000-0005-0000-0000-0000E3DF0000}"/>
    <cellStyle name="Normal 5 9 13 3 4" xfId="57321" xr:uid="{00000000-0005-0000-0000-0000E4DF0000}"/>
    <cellStyle name="Normal 5 9 13 3 5" xfId="57322" xr:uid="{00000000-0005-0000-0000-0000E5DF0000}"/>
    <cellStyle name="Normal 5 9 13 3 6" xfId="57323" xr:uid="{00000000-0005-0000-0000-0000E6DF0000}"/>
    <cellStyle name="Normal 5 9 13 3 7" xfId="57324" xr:uid="{00000000-0005-0000-0000-0000E7DF0000}"/>
    <cellStyle name="Normal 5 9 13 3 8" xfId="57325" xr:uid="{00000000-0005-0000-0000-0000E8DF0000}"/>
    <cellStyle name="Normal 5 9 13 4" xfId="57326" xr:uid="{00000000-0005-0000-0000-0000E9DF0000}"/>
    <cellStyle name="Normal 5 9 13 4 2" xfId="57327" xr:uid="{00000000-0005-0000-0000-0000EADF0000}"/>
    <cellStyle name="Normal 5 9 13 4 3" xfId="57328" xr:uid="{00000000-0005-0000-0000-0000EBDF0000}"/>
    <cellStyle name="Normal 5 9 13 4 4" xfId="57329" xr:uid="{00000000-0005-0000-0000-0000ECDF0000}"/>
    <cellStyle name="Normal 5 9 13 4 5" xfId="57330" xr:uid="{00000000-0005-0000-0000-0000EDDF0000}"/>
    <cellStyle name="Normal 5 9 13 4 6" xfId="57331" xr:uid="{00000000-0005-0000-0000-0000EEDF0000}"/>
    <cellStyle name="Normal 5 9 13 4 7" xfId="57332" xr:uid="{00000000-0005-0000-0000-0000EFDF0000}"/>
    <cellStyle name="Normal 5 9 13 4 8" xfId="57333" xr:uid="{00000000-0005-0000-0000-0000F0DF0000}"/>
    <cellStyle name="Normal 5 9 13 5" xfId="57334" xr:uid="{00000000-0005-0000-0000-0000F1DF0000}"/>
    <cellStyle name="Normal 5 9 13 5 2" xfId="57335" xr:uid="{00000000-0005-0000-0000-0000F2DF0000}"/>
    <cellStyle name="Normal 5 9 13 5 3" xfId="57336" xr:uid="{00000000-0005-0000-0000-0000F3DF0000}"/>
    <cellStyle name="Normal 5 9 13 5 4" xfId="57337" xr:uid="{00000000-0005-0000-0000-0000F4DF0000}"/>
    <cellStyle name="Normal 5 9 13 5 5" xfId="57338" xr:uid="{00000000-0005-0000-0000-0000F5DF0000}"/>
    <cellStyle name="Normal 5 9 13 5 6" xfId="57339" xr:uid="{00000000-0005-0000-0000-0000F6DF0000}"/>
    <cellStyle name="Normal 5 9 13 5 7" xfId="57340" xr:uid="{00000000-0005-0000-0000-0000F7DF0000}"/>
    <cellStyle name="Normal 5 9 13 5 8" xfId="57341" xr:uid="{00000000-0005-0000-0000-0000F8DF0000}"/>
    <cellStyle name="Normal 5 9 13 6" xfId="57342" xr:uid="{00000000-0005-0000-0000-0000F9DF0000}"/>
    <cellStyle name="Normal 5 9 13 7" xfId="57343" xr:uid="{00000000-0005-0000-0000-0000FADF0000}"/>
    <cellStyle name="Normal 5 9 13 8" xfId="57344" xr:uid="{00000000-0005-0000-0000-0000FBDF0000}"/>
    <cellStyle name="Normal 5 9 13 9" xfId="57345" xr:uid="{00000000-0005-0000-0000-0000FCDF0000}"/>
    <cellStyle name="Normal 5 9 14" xfId="57346" xr:uid="{00000000-0005-0000-0000-0000FDDF0000}"/>
    <cellStyle name="Normal 5 9 14 10" xfId="57347" xr:uid="{00000000-0005-0000-0000-0000FEDF0000}"/>
    <cellStyle name="Normal 5 9 14 11" xfId="57348" xr:uid="{00000000-0005-0000-0000-0000FFDF0000}"/>
    <cellStyle name="Normal 5 9 14 12" xfId="57349" xr:uid="{00000000-0005-0000-0000-000000E00000}"/>
    <cellStyle name="Normal 5 9 14 2" xfId="57350" xr:uid="{00000000-0005-0000-0000-000001E00000}"/>
    <cellStyle name="Normal 5 9 14 2 2" xfId="57351" xr:uid="{00000000-0005-0000-0000-000002E00000}"/>
    <cellStyle name="Normal 5 9 14 2 3" xfId="57352" xr:uid="{00000000-0005-0000-0000-000003E00000}"/>
    <cellStyle name="Normal 5 9 14 2 4" xfId="57353" xr:uid="{00000000-0005-0000-0000-000004E00000}"/>
    <cellStyle name="Normal 5 9 14 2 5" xfId="57354" xr:uid="{00000000-0005-0000-0000-000005E00000}"/>
    <cellStyle name="Normal 5 9 14 2 6" xfId="57355" xr:uid="{00000000-0005-0000-0000-000006E00000}"/>
    <cellStyle name="Normal 5 9 14 2 7" xfId="57356" xr:uid="{00000000-0005-0000-0000-000007E00000}"/>
    <cellStyle name="Normal 5 9 14 2 8" xfId="57357" xr:uid="{00000000-0005-0000-0000-000008E00000}"/>
    <cellStyle name="Normal 5 9 14 3" xfId="57358" xr:uid="{00000000-0005-0000-0000-000009E00000}"/>
    <cellStyle name="Normal 5 9 14 3 2" xfId="57359" xr:uid="{00000000-0005-0000-0000-00000AE00000}"/>
    <cellStyle name="Normal 5 9 14 3 3" xfId="57360" xr:uid="{00000000-0005-0000-0000-00000BE00000}"/>
    <cellStyle name="Normal 5 9 14 3 4" xfId="57361" xr:uid="{00000000-0005-0000-0000-00000CE00000}"/>
    <cellStyle name="Normal 5 9 14 3 5" xfId="57362" xr:uid="{00000000-0005-0000-0000-00000DE00000}"/>
    <cellStyle name="Normal 5 9 14 3 6" xfId="57363" xr:uid="{00000000-0005-0000-0000-00000EE00000}"/>
    <cellStyle name="Normal 5 9 14 3 7" xfId="57364" xr:uid="{00000000-0005-0000-0000-00000FE00000}"/>
    <cellStyle name="Normal 5 9 14 3 8" xfId="57365" xr:uid="{00000000-0005-0000-0000-000010E00000}"/>
    <cellStyle name="Normal 5 9 14 4" xfId="57366" xr:uid="{00000000-0005-0000-0000-000011E00000}"/>
    <cellStyle name="Normal 5 9 14 4 2" xfId="57367" xr:uid="{00000000-0005-0000-0000-000012E00000}"/>
    <cellStyle name="Normal 5 9 14 4 3" xfId="57368" xr:uid="{00000000-0005-0000-0000-000013E00000}"/>
    <cellStyle name="Normal 5 9 14 4 4" xfId="57369" xr:uid="{00000000-0005-0000-0000-000014E00000}"/>
    <cellStyle name="Normal 5 9 14 4 5" xfId="57370" xr:uid="{00000000-0005-0000-0000-000015E00000}"/>
    <cellStyle name="Normal 5 9 14 4 6" xfId="57371" xr:uid="{00000000-0005-0000-0000-000016E00000}"/>
    <cellStyle name="Normal 5 9 14 4 7" xfId="57372" xr:uid="{00000000-0005-0000-0000-000017E00000}"/>
    <cellStyle name="Normal 5 9 14 4 8" xfId="57373" xr:uid="{00000000-0005-0000-0000-000018E00000}"/>
    <cellStyle name="Normal 5 9 14 5" xfId="57374" xr:uid="{00000000-0005-0000-0000-000019E00000}"/>
    <cellStyle name="Normal 5 9 14 5 2" xfId="57375" xr:uid="{00000000-0005-0000-0000-00001AE00000}"/>
    <cellStyle name="Normal 5 9 14 5 3" xfId="57376" xr:uid="{00000000-0005-0000-0000-00001BE00000}"/>
    <cellStyle name="Normal 5 9 14 5 4" xfId="57377" xr:uid="{00000000-0005-0000-0000-00001CE00000}"/>
    <cellStyle name="Normal 5 9 14 5 5" xfId="57378" xr:uid="{00000000-0005-0000-0000-00001DE00000}"/>
    <cellStyle name="Normal 5 9 14 5 6" xfId="57379" xr:uid="{00000000-0005-0000-0000-00001EE00000}"/>
    <cellStyle name="Normal 5 9 14 5 7" xfId="57380" xr:uid="{00000000-0005-0000-0000-00001FE00000}"/>
    <cellStyle name="Normal 5 9 14 5 8" xfId="57381" xr:uid="{00000000-0005-0000-0000-000020E00000}"/>
    <cellStyle name="Normal 5 9 14 6" xfId="57382" xr:uid="{00000000-0005-0000-0000-000021E00000}"/>
    <cellStyle name="Normal 5 9 14 7" xfId="57383" xr:uid="{00000000-0005-0000-0000-000022E00000}"/>
    <cellStyle name="Normal 5 9 14 8" xfId="57384" xr:uid="{00000000-0005-0000-0000-000023E00000}"/>
    <cellStyle name="Normal 5 9 14 9" xfId="57385" xr:uid="{00000000-0005-0000-0000-000024E00000}"/>
    <cellStyle name="Normal 5 9 15" xfId="57386" xr:uid="{00000000-0005-0000-0000-000025E00000}"/>
    <cellStyle name="Normal 5 9 15 10" xfId="57387" xr:uid="{00000000-0005-0000-0000-000026E00000}"/>
    <cellStyle name="Normal 5 9 15 11" xfId="57388" xr:uid="{00000000-0005-0000-0000-000027E00000}"/>
    <cellStyle name="Normal 5 9 15 12" xfId="57389" xr:uid="{00000000-0005-0000-0000-000028E00000}"/>
    <cellStyle name="Normal 5 9 15 2" xfId="57390" xr:uid="{00000000-0005-0000-0000-000029E00000}"/>
    <cellStyle name="Normal 5 9 15 2 2" xfId="57391" xr:uid="{00000000-0005-0000-0000-00002AE00000}"/>
    <cellStyle name="Normal 5 9 15 2 3" xfId="57392" xr:uid="{00000000-0005-0000-0000-00002BE00000}"/>
    <cellStyle name="Normal 5 9 15 2 4" xfId="57393" xr:uid="{00000000-0005-0000-0000-00002CE00000}"/>
    <cellStyle name="Normal 5 9 15 2 5" xfId="57394" xr:uid="{00000000-0005-0000-0000-00002DE00000}"/>
    <cellStyle name="Normal 5 9 15 2 6" xfId="57395" xr:uid="{00000000-0005-0000-0000-00002EE00000}"/>
    <cellStyle name="Normal 5 9 15 2 7" xfId="57396" xr:uid="{00000000-0005-0000-0000-00002FE00000}"/>
    <cellStyle name="Normal 5 9 15 2 8" xfId="57397" xr:uid="{00000000-0005-0000-0000-000030E00000}"/>
    <cellStyle name="Normal 5 9 15 3" xfId="57398" xr:uid="{00000000-0005-0000-0000-000031E00000}"/>
    <cellStyle name="Normal 5 9 15 3 2" xfId="57399" xr:uid="{00000000-0005-0000-0000-000032E00000}"/>
    <cellStyle name="Normal 5 9 15 3 3" xfId="57400" xr:uid="{00000000-0005-0000-0000-000033E00000}"/>
    <cellStyle name="Normal 5 9 15 3 4" xfId="57401" xr:uid="{00000000-0005-0000-0000-000034E00000}"/>
    <cellStyle name="Normal 5 9 15 3 5" xfId="57402" xr:uid="{00000000-0005-0000-0000-000035E00000}"/>
    <cellStyle name="Normal 5 9 15 3 6" xfId="57403" xr:uid="{00000000-0005-0000-0000-000036E00000}"/>
    <cellStyle name="Normal 5 9 15 3 7" xfId="57404" xr:uid="{00000000-0005-0000-0000-000037E00000}"/>
    <cellStyle name="Normal 5 9 15 3 8" xfId="57405" xr:uid="{00000000-0005-0000-0000-000038E00000}"/>
    <cellStyle name="Normal 5 9 15 4" xfId="57406" xr:uid="{00000000-0005-0000-0000-000039E00000}"/>
    <cellStyle name="Normal 5 9 15 4 2" xfId="57407" xr:uid="{00000000-0005-0000-0000-00003AE00000}"/>
    <cellStyle name="Normal 5 9 15 4 3" xfId="57408" xr:uid="{00000000-0005-0000-0000-00003BE00000}"/>
    <cellStyle name="Normal 5 9 15 4 4" xfId="57409" xr:uid="{00000000-0005-0000-0000-00003CE00000}"/>
    <cellStyle name="Normal 5 9 15 4 5" xfId="57410" xr:uid="{00000000-0005-0000-0000-00003DE00000}"/>
    <cellStyle name="Normal 5 9 15 4 6" xfId="57411" xr:uid="{00000000-0005-0000-0000-00003EE00000}"/>
    <cellStyle name="Normal 5 9 15 4 7" xfId="57412" xr:uid="{00000000-0005-0000-0000-00003FE00000}"/>
    <cellStyle name="Normal 5 9 15 4 8" xfId="57413" xr:uid="{00000000-0005-0000-0000-000040E00000}"/>
    <cellStyle name="Normal 5 9 15 5" xfId="57414" xr:uid="{00000000-0005-0000-0000-000041E00000}"/>
    <cellStyle name="Normal 5 9 15 5 2" xfId="57415" xr:uid="{00000000-0005-0000-0000-000042E00000}"/>
    <cellStyle name="Normal 5 9 15 5 3" xfId="57416" xr:uid="{00000000-0005-0000-0000-000043E00000}"/>
    <cellStyle name="Normal 5 9 15 5 4" xfId="57417" xr:uid="{00000000-0005-0000-0000-000044E00000}"/>
    <cellStyle name="Normal 5 9 15 5 5" xfId="57418" xr:uid="{00000000-0005-0000-0000-000045E00000}"/>
    <cellStyle name="Normal 5 9 15 5 6" xfId="57419" xr:uid="{00000000-0005-0000-0000-000046E00000}"/>
    <cellStyle name="Normal 5 9 15 5 7" xfId="57420" xr:uid="{00000000-0005-0000-0000-000047E00000}"/>
    <cellStyle name="Normal 5 9 15 5 8" xfId="57421" xr:uid="{00000000-0005-0000-0000-000048E00000}"/>
    <cellStyle name="Normal 5 9 15 6" xfId="57422" xr:uid="{00000000-0005-0000-0000-000049E00000}"/>
    <cellStyle name="Normal 5 9 15 7" xfId="57423" xr:uid="{00000000-0005-0000-0000-00004AE00000}"/>
    <cellStyle name="Normal 5 9 15 8" xfId="57424" xr:uid="{00000000-0005-0000-0000-00004BE00000}"/>
    <cellStyle name="Normal 5 9 15 9" xfId="57425" xr:uid="{00000000-0005-0000-0000-00004CE00000}"/>
    <cellStyle name="Normal 5 9 16" xfId="57426" xr:uid="{00000000-0005-0000-0000-00004DE00000}"/>
    <cellStyle name="Normal 5 9 16 10" xfId="57427" xr:uid="{00000000-0005-0000-0000-00004EE00000}"/>
    <cellStyle name="Normal 5 9 16 11" xfId="57428" xr:uid="{00000000-0005-0000-0000-00004FE00000}"/>
    <cellStyle name="Normal 5 9 16 12" xfId="57429" xr:uid="{00000000-0005-0000-0000-000050E00000}"/>
    <cellStyle name="Normal 5 9 16 2" xfId="57430" xr:uid="{00000000-0005-0000-0000-000051E00000}"/>
    <cellStyle name="Normal 5 9 16 2 2" xfId="57431" xr:uid="{00000000-0005-0000-0000-000052E00000}"/>
    <cellStyle name="Normal 5 9 16 2 3" xfId="57432" xr:uid="{00000000-0005-0000-0000-000053E00000}"/>
    <cellStyle name="Normal 5 9 16 2 4" xfId="57433" xr:uid="{00000000-0005-0000-0000-000054E00000}"/>
    <cellStyle name="Normal 5 9 16 2 5" xfId="57434" xr:uid="{00000000-0005-0000-0000-000055E00000}"/>
    <cellStyle name="Normal 5 9 16 2 6" xfId="57435" xr:uid="{00000000-0005-0000-0000-000056E00000}"/>
    <cellStyle name="Normal 5 9 16 2 7" xfId="57436" xr:uid="{00000000-0005-0000-0000-000057E00000}"/>
    <cellStyle name="Normal 5 9 16 2 8" xfId="57437" xr:uid="{00000000-0005-0000-0000-000058E00000}"/>
    <cellStyle name="Normal 5 9 16 3" xfId="57438" xr:uid="{00000000-0005-0000-0000-000059E00000}"/>
    <cellStyle name="Normal 5 9 16 3 2" xfId="57439" xr:uid="{00000000-0005-0000-0000-00005AE00000}"/>
    <cellStyle name="Normal 5 9 16 3 3" xfId="57440" xr:uid="{00000000-0005-0000-0000-00005BE00000}"/>
    <cellStyle name="Normal 5 9 16 3 4" xfId="57441" xr:uid="{00000000-0005-0000-0000-00005CE00000}"/>
    <cellStyle name="Normal 5 9 16 3 5" xfId="57442" xr:uid="{00000000-0005-0000-0000-00005DE00000}"/>
    <cellStyle name="Normal 5 9 16 3 6" xfId="57443" xr:uid="{00000000-0005-0000-0000-00005EE00000}"/>
    <cellStyle name="Normal 5 9 16 3 7" xfId="57444" xr:uid="{00000000-0005-0000-0000-00005FE00000}"/>
    <cellStyle name="Normal 5 9 16 3 8" xfId="57445" xr:uid="{00000000-0005-0000-0000-000060E00000}"/>
    <cellStyle name="Normal 5 9 16 4" xfId="57446" xr:uid="{00000000-0005-0000-0000-000061E00000}"/>
    <cellStyle name="Normal 5 9 16 4 2" xfId="57447" xr:uid="{00000000-0005-0000-0000-000062E00000}"/>
    <cellStyle name="Normal 5 9 16 4 3" xfId="57448" xr:uid="{00000000-0005-0000-0000-000063E00000}"/>
    <cellStyle name="Normal 5 9 16 4 4" xfId="57449" xr:uid="{00000000-0005-0000-0000-000064E00000}"/>
    <cellStyle name="Normal 5 9 16 4 5" xfId="57450" xr:uid="{00000000-0005-0000-0000-000065E00000}"/>
    <cellStyle name="Normal 5 9 16 4 6" xfId="57451" xr:uid="{00000000-0005-0000-0000-000066E00000}"/>
    <cellStyle name="Normal 5 9 16 4 7" xfId="57452" xr:uid="{00000000-0005-0000-0000-000067E00000}"/>
    <cellStyle name="Normal 5 9 16 4 8" xfId="57453" xr:uid="{00000000-0005-0000-0000-000068E00000}"/>
    <cellStyle name="Normal 5 9 16 5" xfId="57454" xr:uid="{00000000-0005-0000-0000-000069E00000}"/>
    <cellStyle name="Normal 5 9 16 5 2" xfId="57455" xr:uid="{00000000-0005-0000-0000-00006AE00000}"/>
    <cellStyle name="Normal 5 9 16 5 3" xfId="57456" xr:uid="{00000000-0005-0000-0000-00006BE00000}"/>
    <cellStyle name="Normal 5 9 16 5 4" xfId="57457" xr:uid="{00000000-0005-0000-0000-00006CE00000}"/>
    <cellStyle name="Normal 5 9 16 5 5" xfId="57458" xr:uid="{00000000-0005-0000-0000-00006DE00000}"/>
    <cellStyle name="Normal 5 9 16 5 6" xfId="57459" xr:uid="{00000000-0005-0000-0000-00006EE00000}"/>
    <cellStyle name="Normal 5 9 16 5 7" xfId="57460" xr:uid="{00000000-0005-0000-0000-00006FE00000}"/>
    <cellStyle name="Normal 5 9 16 5 8" xfId="57461" xr:uid="{00000000-0005-0000-0000-000070E00000}"/>
    <cellStyle name="Normal 5 9 16 6" xfId="57462" xr:uid="{00000000-0005-0000-0000-000071E00000}"/>
    <cellStyle name="Normal 5 9 16 7" xfId="57463" xr:uid="{00000000-0005-0000-0000-000072E00000}"/>
    <cellStyle name="Normal 5 9 16 8" xfId="57464" xr:uid="{00000000-0005-0000-0000-000073E00000}"/>
    <cellStyle name="Normal 5 9 16 9" xfId="57465" xr:uid="{00000000-0005-0000-0000-000074E00000}"/>
    <cellStyle name="Normal 5 9 17" xfId="57466" xr:uid="{00000000-0005-0000-0000-000075E00000}"/>
    <cellStyle name="Normal 5 9 17 2" xfId="57467" xr:uid="{00000000-0005-0000-0000-000076E00000}"/>
    <cellStyle name="Normal 5 9 17 3" xfId="57468" xr:uid="{00000000-0005-0000-0000-000077E00000}"/>
    <cellStyle name="Normal 5 9 17 4" xfId="57469" xr:uid="{00000000-0005-0000-0000-000078E00000}"/>
    <cellStyle name="Normal 5 9 17 5" xfId="57470" xr:uid="{00000000-0005-0000-0000-000079E00000}"/>
    <cellStyle name="Normal 5 9 17 6" xfId="57471" xr:uid="{00000000-0005-0000-0000-00007AE00000}"/>
    <cellStyle name="Normal 5 9 17 7" xfId="57472" xr:uid="{00000000-0005-0000-0000-00007BE00000}"/>
    <cellStyle name="Normal 5 9 17 8" xfId="57473" xr:uid="{00000000-0005-0000-0000-00007CE00000}"/>
    <cellStyle name="Normal 5 9 18" xfId="57474" xr:uid="{00000000-0005-0000-0000-00007DE00000}"/>
    <cellStyle name="Normal 5 9 18 2" xfId="57475" xr:uid="{00000000-0005-0000-0000-00007EE00000}"/>
    <cellStyle name="Normal 5 9 18 3" xfId="57476" xr:uid="{00000000-0005-0000-0000-00007FE00000}"/>
    <cellStyle name="Normal 5 9 18 4" xfId="57477" xr:uid="{00000000-0005-0000-0000-000080E00000}"/>
    <cellStyle name="Normal 5 9 18 5" xfId="57478" xr:uid="{00000000-0005-0000-0000-000081E00000}"/>
    <cellStyle name="Normal 5 9 18 6" xfId="57479" xr:uid="{00000000-0005-0000-0000-000082E00000}"/>
    <cellStyle name="Normal 5 9 18 7" xfId="57480" xr:uid="{00000000-0005-0000-0000-000083E00000}"/>
    <cellStyle name="Normal 5 9 18 8" xfId="57481" xr:uid="{00000000-0005-0000-0000-000084E00000}"/>
    <cellStyle name="Normal 5 9 19" xfId="57482" xr:uid="{00000000-0005-0000-0000-000085E00000}"/>
    <cellStyle name="Normal 5 9 19 2" xfId="57483" xr:uid="{00000000-0005-0000-0000-000086E00000}"/>
    <cellStyle name="Normal 5 9 19 3" xfId="57484" xr:uid="{00000000-0005-0000-0000-000087E00000}"/>
    <cellStyle name="Normal 5 9 19 4" xfId="57485" xr:uid="{00000000-0005-0000-0000-000088E00000}"/>
    <cellStyle name="Normal 5 9 19 5" xfId="57486" xr:uid="{00000000-0005-0000-0000-000089E00000}"/>
    <cellStyle name="Normal 5 9 19 6" xfId="57487" xr:uid="{00000000-0005-0000-0000-00008AE00000}"/>
    <cellStyle name="Normal 5 9 19 7" xfId="57488" xr:uid="{00000000-0005-0000-0000-00008BE00000}"/>
    <cellStyle name="Normal 5 9 19 8" xfId="57489" xr:uid="{00000000-0005-0000-0000-00008CE00000}"/>
    <cellStyle name="Normal 5 9 2" xfId="57490" xr:uid="{00000000-0005-0000-0000-00008DE00000}"/>
    <cellStyle name="Normal 5 9 2 10" xfId="57491" xr:uid="{00000000-0005-0000-0000-00008EE00000}"/>
    <cellStyle name="Normal 5 9 2 10 10" xfId="57492" xr:uid="{00000000-0005-0000-0000-00008FE00000}"/>
    <cellStyle name="Normal 5 9 2 10 11" xfId="57493" xr:uid="{00000000-0005-0000-0000-000090E00000}"/>
    <cellStyle name="Normal 5 9 2 10 12" xfId="57494" xr:uid="{00000000-0005-0000-0000-000091E00000}"/>
    <cellStyle name="Normal 5 9 2 10 2" xfId="57495" xr:uid="{00000000-0005-0000-0000-000092E00000}"/>
    <cellStyle name="Normal 5 9 2 10 2 2" xfId="57496" xr:uid="{00000000-0005-0000-0000-000093E00000}"/>
    <cellStyle name="Normal 5 9 2 10 2 3" xfId="57497" xr:uid="{00000000-0005-0000-0000-000094E00000}"/>
    <cellStyle name="Normal 5 9 2 10 2 4" xfId="57498" xr:uid="{00000000-0005-0000-0000-000095E00000}"/>
    <cellStyle name="Normal 5 9 2 10 2 5" xfId="57499" xr:uid="{00000000-0005-0000-0000-000096E00000}"/>
    <cellStyle name="Normal 5 9 2 10 2 6" xfId="57500" xr:uid="{00000000-0005-0000-0000-000097E00000}"/>
    <cellStyle name="Normal 5 9 2 10 2 7" xfId="57501" xr:uid="{00000000-0005-0000-0000-000098E00000}"/>
    <cellStyle name="Normal 5 9 2 10 2 8" xfId="57502" xr:uid="{00000000-0005-0000-0000-000099E00000}"/>
    <cellStyle name="Normal 5 9 2 10 3" xfId="57503" xr:uid="{00000000-0005-0000-0000-00009AE00000}"/>
    <cellStyle name="Normal 5 9 2 10 3 2" xfId="57504" xr:uid="{00000000-0005-0000-0000-00009BE00000}"/>
    <cellStyle name="Normal 5 9 2 10 3 3" xfId="57505" xr:uid="{00000000-0005-0000-0000-00009CE00000}"/>
    <cellStyle name="Normal 5 9 2 10 3 4" xfId="57506" xr:uid="{00000000-0005-0000-0000-00009DE00000}"/>
    <cellStyle name="Normal 5 9 2 10 3 5" xfId="57507" xr:uid="{00000000-0005-0000-0000-00009EE00000}"/>
    <cellStyle name="Normal 5 9 2 10 3 6" xfId="57508" xr:uid="{00000000-0005-0000-0000-00009FE00000}"/>
    <cellStyle name="Normal 5 9 2 10 3 7" xfId="57509" xr:uid="{00000000-0005-0000-0000-0000A0E00000}"/>
    <cellStyle name="Normal 5 9 2 10 3 8" xfId="57510" xr:uid="{00000000-0005-0000-0000-0000A1E00000}"/>
    <cellStyle name="Normal 5 9 2 10 4" xfId="57511" xr:uid="{00000000-0005-0000-0000-0000A2E00000}"/>
    <cellStyle name="Normal 5 9 2 10 4 2" xfId="57512" xr:uid="{00000000-0005-0000-0000-0000A3E00000}"/>
    <cellStyle name="Normal 5 9 2 10 4 3" xfId="57513" xr:uid="{00000000-0005-0000-0000-0000A4E00000}"/>
    <cellStyle name="Normal 5 9 2 10 4 4" xfId="57514" xr:uid="{00000000-0005-0000-0000-0000A5E00000}"/>
    <cellStyle name="Normal 5 9 2 10 4 5" xfId="57515" xr:uid="{00000000-0005-0000-0000-0000A6E00000}"/>
    <cellStyle name="Normal 5 9 2 10 4 6" xfId="57516" xr:uid="{00000000-0005-0000-0000-0000A7E00000}"/>
    <cellStyle name="Normal 5 9 2 10 4 7" xfId="57517" xr:uid="{00000000-0005-0000-0000-0000A8E00000}"/>
    <cellStyle name="Normal 5 9 2 10 4 8" xfId="57518" xr:uid="{00000000-0005-0000-0000-0000A9E00000}"/>
    <cellStyle name="Normal 5 9 2 10 5" xfId="57519" xr:uid="{00000000-0005-0000-0000-0000AAE00000}"/>
    <cellStyle name="Normal 5 9 2 10 5 2" xfId="57520" xr:uid="{00000000-0005-0000-0000-0000ABE00000}"/>
    <cellStyle name="Normal 5 9 2 10 5 3" xfId="57521" xr:uid="{00000000-0005-0000-0000-0000ACE00000}"/>
    <cellStyle name="Normal 5 9 2 10 5 4" xfId="57522" xr:uid="{00000000-0005-0000-0000-0000ADE00000}"/>
    <cellStyle name="Normal 5 9 2 10 5 5" xfId="57523" xr:uid="{00000000-0005-0000-0000-0000AEE00000}"/>
    <cellStyle name="Normal 5 9 2 10 5 6" xfId="57524" xr:uid="{00000000-0005-0000-0000-0000AFE00000}"/>
    <cellStyle name="Normal 5 9 2 10 5 7" xfId="57525" xr:uid="{00000000-0005-0000-0000-0000B0E00000}"/>
    <cellStyle name="Normal 5 9 2 10 5 8" xfId="57526" xr:uid="{00000000-0005-0000-0000-0000B1E00000}"/>
    <cellStyle name="Normal 5 9 2 10 6" xfId="57527" xr:uid="{00000000-0005-0000-0000-0000B2E00000}"/>
    <cellStyle name="Normal 5 9 2 10 7" xfId="57528" xr:uid="{00000000-0005-0000-0000-0000B3E00000}"/>
    <cellStyle name="Normal 5 9 2 10 8" xfId="57529" xr:uid="{00000000-0005-0000-0000-0000B4E00000}"/>
    <cellStyle name="Normal 5 9 2 10 9" xfId="57530" xr:uid="{00000000-0005-0000-0000-0000B5E00000}"/>
    <cellStyle name="Normal 5 9 2 11" xfId="57531" xr:uid="{00000000-0005-0000-0000-0000B6E00000}"/>
    <cellStyle name="Normal 5 9 2 11 10" xfId="57532" xr:uid="{00000000-0005-0000-0000-0000B7E00000}"/>
    <cellStyle name="Normal 5 9 2 11 11" xfId="57533" xr:uid="{00000000-0005-0000-0000-0000B8E00000}"/>
    <cellStyle name="Normal 5 9 2 11 12" xfId="57534" xr:uid="{00000000-0005-0000-0000-0000B9E00000}"/>
    <cellStyle name="Normal 5 9 2 11 2" xfId="57535" xr:uid="{00000000-0005-0000-0000-0000BAE00000}"/>
    <cellStyle name="Normal 5 9 2 11 2 2" xfId="57536" xr:uid="{00000000-0005-0000-0000-0000BBE00000}"/>
    <cellStyle name="Normal 5 9 2 11 2 3" xfId="57537" xr:uid="{00000000-0005-0000-0000-0000BCE00000}"/>
    <cellStyle name="Normal 5 9 2 11 2 4" xfId="57538" xr:uid="{00000000-0005-0000-0000-0000BDE00000}"/>
    <cellStyle name="Normal 5 9 2 11 2 5" xfId="57539" xr:uid="{00000000-0005-0000-0000-0000BEE00000}"/>
    <cellStyle name="Normal 5 9 2 11 2 6" xfId="57540" xr:uid="{00000000-0005-0000-0000-0000BFE00000}"/>
    <cellStyle name="Normal 5 9 2 11 2 7" xfId="57541" xr:uid="{00000000-0005-0000-0000-0000C0E00000}"/>
    <cellStyle name="Normal 5 9 2 11 2 8" xfId="57542" xr:uid="{00000000-0005-0000-0000-0000C1E00000}"/>
    <cellStyle name="Normal 5 9 2 11 3" xfId="57543" xr:uid="{00000000-0005-0000-0000-0000C2E00000}"/>
    <cellStyle name="Normal 5 9 2 11 3 2" xfId="57544" xr:uid="{00000000-0005-0000-0000-0000C3E00000}"/>
    <cellStyle name="Normal 5 9 2 11 3 3" xfId="57545" xr:uid="{00000000-0005-0000-0000-0000C4E00000}"/>
    <cellStyle name="Normal 5 9 2 11 3 4" xfId="57546" xr:uid="{00000000-0005-0000-0000-0000C5E00000}"/>
    <cellStyle name="Normal 5 9 2 11 3 5" xfId="57547" xr:uid="{00000000-0005-0000-0000-0000C6E00000}"/>
    <cellStyle name="Normal 5 9 2 11 3 6" xfId="57548" xr:uid="{00000000-0005-0000-0000-0000C7E00000}"/>
    <cellStyle name="Normal 5 9 2 11 3 7" xfId="57549" xr:uid="{00000000-0005-0000-0000-0000C8E00000}"/>
    <cellStyle name="Normal 5 9 2 11 3 8" xfId="57550" xr:uid="{00000000-0005-0000-0000-0000C9E00000}"/>
    <cellStyle name="Normal 5 9 2 11 4" xfId="57551" xr:uid="{00000000-0005-0000-0000-0000CAE00000}"/>
    <cellStyle name="Normal 5 9 2 11 4 2" xfId="57552" xr:uid="{00000000-0005-0000-0000-0000CBE00000}"/>
    <cellStyle name="Normal 5 9 2 11 4 3" xfId="57553" xr:uid="{00000000-0005-0000-0000-0000CCE00000}"/>
    <cellStyle name="Normal 5 9 2 11 4 4" xfId="57554" xr:uid="{00000000-0005-0000-0000-0000CDE00000}"/>
    <cellStyle name="Normal 5 9 2 11 4 5" xfId="57555" xr:uid="{00000000-0005-0000-0000-0000CEE00000}"/>
    <cellStyle name="Normal 5 9 2 11 4 6" xfId="57556" xr:uid="{00000000-0005-0000-0000-0000CFE00000}"/>
    <cellStyle name="Normal 5 9 2 11 4 7" xfId="57557" xr:uid="{00000000-0005-0000-0000-0000D0E00000}"/>
    <cellStyle name="Normal 5 9 2 11 4 8" xfId="57558" xr:uid="{00000000-0005-0000-0000-0000D1E00000}"/>
    <cellStyle name="Normal 5 9 2 11 5" xfId="57559" xr:uid="{00000000-0005-0000-0000-0000D2E00000}"/>
    <cellStyle name="Normal 5 9 2 11 5 2" xfId="57560" xr:uid="{00000000-0005-0000-0000-0000D3E00000}"/>
    <cellStyle name="Normal 5 9 2 11 5 3" xfId="57561" xr:uid="{00000000-0005-0000-0000-0000D4E00000}"/>
    <cellStyle name="Normal 5 9 2 11 5 4" xfId="57562" xr:uid="{00000000-0005-0000-0000-0000D5E00000}"/>
    <cellStyle name="Normal 5 9 2 11 5 5" xfId="57563" xr:uid="{00000000-0005-0000-0000-0000D6E00000}"/>
    <cellStyle name="Normal 5 9 2 11 5 6" xfId="57564" xr:uid="{00000000-0005-0000-0000-0000D7E00000}"/>
    <cellStyle name="Normal 5 9 2 11 5 7" xfId="57565" xr:uid="{00000000-0005-0000-0000-0000D8E00000}"/>
    <cellStyle name="Normal 5 9 2 11 5 8" xfId="57566" xr:uid="{00000000-0005-0000-0000-0000D9E00000}"/>
    <cellStyle name="Normal 5 9 2 11 6" xfId="57567" xr:uid="{00000000-0005-0000-0000-0000DAE00000}"/>
    <cellStyle name="Normal 5 9 2 11 7" xfId="57568" xr:uid="{00000000-0005-0000-0000-0000DBE00000}"/>
    <cellStyle name="Normal 5 9 2 11 8" xfId="57569" xr:uid="{00000000-0005-0000-0000-0000DCE00000}"/>
    <cellStyle name="Normal 5 9 2 11 9" xfId="57570" xr:uid="{00000000-0005-0000-0000-0000DDE00000}"/>
    <cellStyle name="Normal 5 9 2 12" xfId="57571" xr:uid="{00000000-0005-0000-0000-0000DEE00000}"/>
    <cellStyle name="Normal 5 9 2 12 10" xfId="57572" xr:uid="{00000000-0005-0000-0000-0000DFE00000}"/>
    <cellStyle name="Normal 5 9 2 12 11" xfId="57573" xr:uid="{00000000-0005-0000-0000-0000E0E00000}"/>
    <cellStyle name="Normal 5 9 2 12 12" xfId="57574" xr:uid="{00000000-0005-0000-0000-0000E1E00000}"/>
    <cellStyle name="Normal 5 9 2 12 2" xfId="57575" xr:uid="{00000000-0005-0000-0000-0000E2E00000}"/>
    <cellStyle name="Normal 5 9 2 12 2 2" xfId="57576" xr:uid="{00000000-0005-0000-0000-0000E3E00000}"/>
    <cellStyle name="Normal 5 9 2 12 2 3" xfId="57577" xr:uid="{00000000-0005-0000-0000-0000E4E00000}"/>
    <cellStyle name="Normal 5 9 2 12 2 4" xfId="57578" xr:uid="{00000000-0005-0000-0000-0000E5E00000}"/>
    <cellStyle name="Normal 5 9 2 12 2 5" xfId="57579" xr:uid="{00000000-0005-0000-0000-0000E6E00000}"/>
    <cellStyle name="Normal 5 9 2 12 2 6" xfId="57580" xr:uid="{00000000-0005-0000-0000-0000E7E00000}"/>
    <cellStyle name="Normal 5 9 2 12 2 7" xfId="57581" xr:uid="{00000000-0005-0000-0000-0000E8E00000}"/>
    <cellStyle name="Normal 5 9 2 12 2 8" xfId="57582" xr:uid="{00000000-0005-0000-0000-0000E9E00000}"/>
    <cellStyle name="Normal 5 9 2 12 3" xfId="57583" xr:uid="{00000000-0005-0000-0000-0000EAE00000}"/>
    <cellStyle name="Normal 5 9 2 12 3 2" xfId="57584" xr:uid="{00000000-0005-0000-0000-0000EBE00000}"/>
    <cellStyle name="Normal 5 9 2 12 3 3" xfId="57585" xr:uid="{00000000-0005-0000-0000-0000ECE00000}"/>
    <cellStyle name="Normal 5 9 2 12 3 4" xfId="57586" xr:uid="{00000000-0005-0000-0000-0000EDE00000}"/>
    <cellStyle name="Normal 5 9 2 12 3 5" xfId="57587" xr:uid="{00000000-0005-0000-0000-0000EEE00000}"/>
    <cellStyle name="Normal 5 9 2 12 3 6" xfId="57588" xr:uid="{00000000-0005-0000-0000-0000EFE00000}"/>
    <cellStyle name="Normal 5 9 2 12 3 7" xfId="57589" xr:uid="{00000000-0005-0000-0000-0000F0E00000}"/>
    <cellStyle name="Normal 5 9 2 12 3 8" xfId="57590" xr:uid="{00000000-0005-0000-0000-0000F1E00000}"/>
    <cellStyle name="Normal 5 9 2 12 4" xfId="57591" xr:uid="{00000000-0005-0000-0000-0000F2E00000}"/>
    <cellStyle name="Normal 5 9 2 12 4 2" xfId="57592" xr:uid="{00000000-0005-0000-0000-0000F3E00000}"/>
    <cellStyle name="Normal 5 9 2 12 4 3" xfId="57593" xr:uid="{00000000-0005-0000-0000-0000F4E00000}"/>
    <cellStyle name="Normal 5 9 2 12 4 4" xfId="57594" xr:uid="{00000000-0005-0000-0000-0000F5E00000}"/>
    <cellStyle name="Normal 5 9 2 12 4 5" xfId="57595" xr:uid="{00000000-0005-0000-0000-0000F6E00000}"/>
    <cellStyle name="Normal 5 9 2 12 4 6" xfId="57596" xr:uid="{00000000-0005-0000-0000-0000F7E00000}"/>
    <cellStyle name="Normal 5 9 2 12 4 7" xfId="57597" xr:uid="{00000000-0005-0000-0000-0000F8E00000}"/>
    <cellStyle name="Normal 5 9 2 12 4 8" xfId="57598" xr:uid="{00000000-0005-0000-0000-0000F9E00000}"/>
    <cellStyle name="Normal 5 9 2 12 5" xfId="57599" xr:uid="{00000000-0005-0000-0000-0000FAE00000}"/>
    <cellStyle name="Normal 5 9 2 12 5 2" xfId="57600" xr:uid="{00000000-0005-0000-0000-0000FBE00000}"/>
    <cellStyle name="Normal 5 9 2 12 5 3" xfId="57601" xr:uid="{00000000-0005-0000-0000-0000FCE00000}"/>
    <cellStyle name="Normal 5 9 2 12 5 4" xfId="57602" xr:uid="{00000000-0005-0000-0000-0000FDE00000}"/>
    <cellStyle name="Normal 5 9 2 12 5 5" xfId="57603" xr:uid="{00000000-0005-0000-0000-0000FEE00000}"/>
    <cellStyle name="Normal 5 9 2 12 5 6" xfId="57604" xr:uid="{00000000-0005-0000-0000-0000FFE00000}"/>
    <cellStyle name="Normal 5 9 2 12 5 7" xfId="57605" xr:uid="{00000000-0005-0000-0000-000000E10000}"/>
    <cellStyle name="Normal 5 9 2 12 5 8" xfId="57606" xr:uid="{00000000-0005-0000-0000-000001E10000}"/>
    <cellStyle name="Normal 5 9 2 12 6" xfId="57607" xr:uid="{00000000-0005-0000-0000-000002E10000}"/>
    <cellStyle name="Normal 5 9 2 12 7" xfId="57608" xr:uid="{00000000-0005-0000-0000-000003E10000}"/>
    <cellStyle name="Normal 5 9 2 12 8" xfId="57609" xr:uid="{00000000-0005-0000-0000-000004E10000}"/>
    <cellStyle name="Normal 5 9 2 12 9" xfId="57610" xr:uid="{00000000-0005-0000-0000-000005E10000}"/>
    <cellStyle name="Normal 5 9 2 13" xfId="57611" xr:uid="{00000000-0005-0000-0000-000006E10000}"/>
    <cellStyle name="Normal 5 9 2 13 10" xfId="57612" xr:uid="{00000000-0005-0000-0000-000007E10000}"/>
    <cellStyle name="Normal 5 9 2 13 11" xfId="57613" xr:uid="{00000000-0005-0000-0000-000008E10000}"/>
    <cellStyle name="Normal 5 9 2 13 12" xfId="57614" xr:uid="{00000000-0005-0000-0000-000009E10000}"/>
    <cellStyle name="Normal 5 9 2 13 2" xfId="57615" xr:uid="{00000000-0005-0000-0000-00000AE10000}"/>
    <cellStyle name="Normal 5 9 2 13 2 2" xfId="57616" xr:uid="{00000000-0005-0000-0000-00000BE10000}"/>
    <cellStyle name="Normal 5 9 2 13 2 3" xfId="57617" xr:uid="{00000000-0005-0000-0000-00000CE10000}"/>
    <cellStyle name="Normal 5 9 2 13 2 4" xfId="57618" xr:uid="{00000000-0005-0000-0000-00000DE10000}"/>
    <cellStyle name="Normal 5 9 2 13 2 5" xfId="57619" xr:uid="{00000000-0005-0000-0000-00000EE10000}"/>
    <cellStyle name="Normal 5 9 2 13 2 6" xfId="57620" xr:uid="{00000000-0005-0000-0000-00000FE10000}"/>
    <cellStyle name="Normal 5 9 2 13 2 7" xfId="57621" xr:uid="{00000000-0005-0000-0000-000010E10000}"/>
    <cellStyle name="Normal 5 9 2 13 2 8" xfId="57622" xr:uid="{00000000-0005-0000-0000-000011E10000}"/>
    <cellStyle name="Normal 5 9 2 13 3" xfId="57623" xr:uid="{00000000-0005-0000-0000-000012E10000}"/>
    <cellStyle name="Normal 5 9 2 13 3 2" xfId="57624" xr:uid="{00000000-0005-0000-0000-000013E10000}"/>
    <cellStyle name="Normal 5 9 2 13 3 3" xfId="57625" xr:uid="{00000000-0005-0000-0000-000014E10000}"/>
    <cellStyle name="Normal 5 9 2 13 3 4" xfId="57626" xr:uid="{00000000-0005-0000-0000-000015E10000}"/>
    <cellStyle name="Normal 5 9 2 13 3 5" xfId="57627" xr:uid="{00000000-0005-0000-0000-000016E10000}"/>
    <cellStyle name="Normal 5 9 2 13 3 6" xfId="57628" xr:uid="{00000000-0005-0000-0000-000017E10000}"/>
    <cellStyle name="Normal 5 9 2 13 3 7" xfId="57629" xr:uid="{00000000-0005-0000-0000-000018E10000}"/>
    <cellStyle name="Normal 5 9 2 13 3 8" xfId="57630" xr:uid="{00000000-0005-0000-0000-000019E10000}"/>
    <cellStyle name="Normal 5 9 2 13 4" xfId="57631" xr:uid="{00000000-0005-0000-0000-00001AE10000}"/>
    <cellStyle name="Normal 5 9 2 13 4 2" xfId="57632" xr:uid="{00000000-0005-0000-0000-00001BE10000}"/>
    <cellStyle name="Normal 5 9 2 13 4 3" xfId="57633" xr:uid="{00000000-0005-0000-0000-00001CE10000}"/>
    <cellStyle name="Normal 5 9 2 13 4 4" xfId="57634" xr:uid="{00000000-0005-0000-0000-00001DE10000}"/>
    <cellStyle name="Normal 5 9 2 13 4 5" xfId="57635" xr:uid="{00000000-0005-0000-0000-00001EE10000}"/>
    <cellStyle name="Normal 5 9 2 13 4 6" xfId="57636" xr:uid="{00000000-0005-0000-0000-00001FE10000}"/>
    <cellStyle name="Normal 5 9 2 13 4 7" xfId="57637" xr:uid="{00000000-0005-0000-0000-000020E10000}"/>
    <cellStyle name="Normal 5 9 2 13 4 8" xfId="57638" xr:uid="{00000000-0005-0000-0000-000021E10000}"/>
    <cellStyle name="Normal 5 9 2 13 5" xfId="57639" xr:uid="{00000000-0005-0000-0000-000022E10000}"/>
    <cellStyle name="Normal 5 9 2 13 5 2" xfId="57640" xr:uid="{00000000-0005-0000-0000-000023E10000}"/>
    <cellStyle name="Normal 5 9 2 13 5 3" xfId="57641" xr:uid="{00000000-0005-0000-0000-000024E10000}"/>
    <cellStyle name="Normal 5 9 2 13 5 4" xfId="57642" xr:uid="{00000000-0005-0000-0000-000025E10000}"/>
    <cellStyle name="Normal 5 9 2 13 5 5" xfId="57643" xr:uid="{00000000-0005-0000-0000-000026E10000}"/>
    <cellStyle name="Normal 5 9 2 13 5 6" xfId="57644" xr:uid="{00000000-0005-0000-0000-000027E10000}"/>
    <cellStyle name="Normal 5 9 2 13 5 7" xfId="57645" xr:uid="{00000000-0005-0000-0000-000028E10000}"/>
    <cellStyle name="Normal 5 9 2 13 5 8" xfId="57646" xr:uid="{00000000-0005-0000-0000-000029E10000}"/>
    <cellStyle name="Normal 5 9 2 13 6" xfId="57647" xr:uid="{00000000-0005-0000-0000-00002AE10000}"/>
    <cellStyle name="Normal 5 9 2 13 7" xfId="57648" xr:uid="{00000000-0005-0000-0000-00002BE10000}"/>
    <cellStyle name="Normal 5 9 2 13 8" xfId="57649" xr:uid="{00000000-0005-0000-0000-00002CE10000}"/>
    <cellStyle name="Normal 5 9 2 13 9" xfId="57650" xr:uid="{00000000-0005-0000-0000-00002DE10000}"/>
    <cellStyle name="Normal 5 9 2 14" xfId="57651" xr:uid="{00000000-0005-0000-0000-00002EE10000}"/>
    <cellStyle name="Normal 5 9 2 14 2" xfId="57652" xr:uid="{00000000-0005-0000-0000-00002FE10000}"/>
    <cellStyle name="Normal 5 9 2 14 3" xfId="57653" xr:uid="{00000000-0005-0000-0000-000030E10000}"/>
    <cellStyle name="Normal 5 9 2 14 4" xfId="57654" xr:uid="{00000000-0005-0000-0000-000031E10000}"/>
    <cellStyle name="Normal 5 9 2 14 5" xfId="57655" xr:uid="{00000000-0005-0000-0000-000032E10000}"/>
    <cellStyle name="Normal 5 9 2 14 6" xfId="57656" xr:uid="{00000000-0005-0000-0000-000033E10000}"/>
    <cellStyle name="Normal 5 9 2 14 7" xfId="57657" xr:uid="{00000000-0005-0000-0000-000034E10000}"/>
    <cellStyle name="Normal 5 9 2 14 8" xfId="57658" xr:uid="{00000000-0005-0000-0000-000035E10000}"/>
    <cellStyle name="Normal 5 9 2 15" xfId="57659" xr:uid="{00000000-0005-0000-0000-000036E10000}"/>
    <cellStyle name="Normal 5 9 2 15 2" xfId="57660" xr:uid="{00000000-0005-0000-0000-000037E10000}"/>
    <cellStyle name="Normal 5 9 2 15 3" xfId="57661" xr:uid="{00000000-0005-0000-0000-000038E10000}"/>
    <cellStyle name="Normal 5 9 2 15 4" xfId="57662" xr:uid="{00000000-0005-0000-0000-000039E10000}"/>
    <cellStyle name="Normal 5 9 2 15 5" xfId="57663" xr:uid="{00000000-0005-0000-0000-00003AE10000}"/>
    <cellStyle name="Normal 5 9 2 15 6" xfId="57664" xr:uid="{00000000-0005-0000-0000-00003BE10000}"/>
    <cellStyle name="Normal 5 9 2 15 7" xfId="57665" xr:uid="{00000000-0005-0000-0000-00003CE10000}"/>
    <cellStyle name="Normal 5 9 2 15 8" xfId="57666" xr:uid="{00000000-0005-0000-0000-00003DE10000}"/>
    <cellStyle name="Normal 5 9 2 16" xfId="57667" xr:uid="{00000000-0005-0000-0000-00003EE10000}"/>
    <cellStyle name="Normal 5 9 2 16 2" xfId="57668" xr:uid="{00000000-0005-0000-0000-00003FE10000}"/>
    <cellStyle name="Normal 5 9 2 16 3" xfId="57669" xr:uid="{00000000-0005-0000-0000-000040E10000}"/>
    <cellStyle name="Normal 5 9 2 16 4" xfId="57670" xr:uid="{00000000-0005-0000-0000-000041E10000}"/>
    <cellStyle name="Normal 5 9 2 16 5" xfId="57671" xr:uid="{00000000-0005-0000-0000-000042E10000}"/>
    <cellStyle name="Normal 5 9 2 16 6" xfId="57672" xr:uid="{00000000-0005-0000-0000-000043E10000}"/>
    <cellStyle name="Normal 5 9 2 16 7" xfId="57673" xr:uid="{00000000-0005-0000-0000-000044E10000}"/>
    <cellStyle name="Normal 5 9 2 16 8" xfId="57674" xr:uid="{00000000-0005-0000-0000-000045E10000}"/>
    <cellStyle name="Normal 5 9 2 17" xfId="57675" xr:uid="{00000000-0005-0000-0000-000046E10000}"/>
    <cellStyle name="Normal 5 9 2 17 2" xfId="57676" xr:uid="{00000000-0005-0000-0000-000047E10000}"/>
    <cellStyle name="Normal 5 9 2 17 3" xfId="57677" xr:uid="{00000000-0005-0000-0000-000048E10000}"/>
    <cellStyle name="Normal 5 9 2 17 4" xfId="57678" xr:uid="{00000000-0005-0000-0000-000049E10000}"/>
    <cellStyle name="Normal 5 9 2 17 5" xfId="57679" xr:uid="{00000000-0005-0000-0000-00004AE10000}"/>
    <cellStyle name="Normal 5 9 2 17 6" xfId="57680" xr:uid="{00000000-0005-0000-0000-00004BE10000}"/>
    <cellStyle name="Normal 5 9 2 17 7" xfId="57681" xr:uid="{00000000-0005-0000-0000-00004CE10000}"/>
    <cellStyle name="Normal 5 9 2 17 8" xfId="57682" xr:uid="{00000000-0005-0000-0000-00004DE10000}"/>
    <cellStyle name="Normal 5 9 2 18" xfId="57683" xr:uid="{00000000-0005-0000-0000-00004EE10000}"/>
    <cellStyle name="Normal 5 9 2 19" xfId="57684" xr:uid="{00000000-0005-0000-0000-00004FE10000}"/>
    <cellStyle name="Normal 5 9 2 2" xfId="57685" xr:uid="{00000000-0005-0000-0000-000050E10000}"/>
    <cellStyle name="Normal 5 9 2 2 10" xfId="57686" xr:uid="{00000000-0005-0000-0000-000051E10000}"/>
    <cellStyle name="Normal 5 9 2 2 11" xfId="57687" xr:uid="{00000000-0005-0000-0000-000052E10000}"/>
    <cellStyle name="Normal 5 9 2 2 12" xfId="57688" xr:uid="{00000000-0005-0000-0000-000053E10000}"/>
    <cellStyle name="Normal 5 9 2 2 2" xfId="57689" xr:uid="{00000000-0005-0000-0000-000054E10000}"/>
    <cellStyle name="Normal 5 9 2 2 2 2" xfId="57690" xr:uid="{00000000-0005-0000-0000-000055E10000}"/>
    <cellStyle name="Normal 5 9 2 2 2 3" xfId="57691" xr:uid="{00000000-0005-0000-0000-000056E10000}"/>
    <cellStyle name="Normal 5 9 2 2 2 4" xfId="57692" xr:uid="{00000000-0005-0000-0000-000057E10000}"/>
    <cellStyle name="Normal 5 9 2 2 2 5" xfId="57693" xr:uid="{00000000-0005-0000-0000-000058E10000}"/>
    <cellStyle name="Normal 5 9 2 2 2 6" xfId="57694" xr:uid="{00000000-0005-0000-0000-000059E10000}"/>
    <cellStyle name="Normal 5 9 2 2 2 7" xfId="57695" xr:uid="{00000000-0005-0000-0000-00005AE10000}"/>
    <cellStyle name="Normal 5 9 2 2 2 8" xfId="57696" xr:uid="{00000000-0005-0000-0000-00005BE10000}"/>
    <cellStyle name="Normal 5 9 2 2 3" xfId="57697" xr:uid="{00000000-0005-0000-0000-00005CE10000}"/>
    <cellStyle name="Normal 5 9 2 2 3 2" xfId="57698" xr:uid="{00000000-0005-0000-0000-00005DE10000}"/>
    <cellStyle name="Normal 5 9 2 2 3 3" xfId="57699" xr:uid="{00000000-0005-0000-0000-00005EE10000}"/>
    <cellStyle name="Normal 5 9 2 2 3 4" xfId="57700" xr:uid="{00000000-0005-0000-0000-00005FE10000}"/>
    <cellStyle name="Normal 5 9 2 2 3 5" xfId="57701" xr:uid="{00000000-0005-0000-0000-000060E10000}"/>
    <cellStyle name="Normal 5 9 2 2 3 6" xfId="57702" xr:uid="{00000000-0005-0000-0000-000061E10000}"/>
    <cellStyle name="Normal 5 9 2 2 3 7" xfId="57703" xr:uid="{00000000-0005-0000-0000-000062E10000}"/>
    <cellStyle name="Normal 5 9 2 2 3 8" xfId="57704" xr:uid="{00000000-0005-0000-0000-000063E10000}"/>
    <cellStyle name="Normal 5 9 2 2 4" xfId="57705" xr:uid="{00000000-0005-0000-0000-000064E10000}"/>
    <cellStyle name="Normal 5 9 2 2 4 2" xfId="57706" xr:uid="{00000000-0005-0000-0000-000065E10000}"/>
    <cellStyle name="Normal 5 9 2 2 4 3" xfId="57707" xr:uid="{00000000-0005-0000-0000-000066E10000}"/>
    <cellStyle name="Normal 5 9 2 2 4 4" xfId="57708" xr:uid="{00000000-0005-0000-0000-000067E10000}"/>
    <cellStyle name="Normal 5 9 2 2 4 5" xfId="57709" xr:uid="{00000000-0005-0000-0000-000068E10000}"/>
    <cellStyle name="Normal 5 9 2 2 4 6" xfId="57710" xr:uid="{00000000-0005-0000-0000-000069E10000}"/>
    <cellStyle name="Normal 5 9 2 2 4 7" xfId="57711" xr:uid="{00000000-0005-0000-0000-00006AE10000}"/>
    <cellStyle name="Normal 5 9 2 2 4 8" xfId="57712" xr:uid="{00000000-0005-0000-0000-00006BE10000}"/>
    <cellStyle name="Normal 5 9 2 2 5" xfId="57713" xr:uid="{00000000-0005-0000-0000-00006CE10000}"/>
    <cellStyle name="Normal 5 9 2 2 5 2" xfId="57714" xr:uid="{00000000-0005-0000-0000-00006DE10000}"/>
    <cellStyle name="Normal 5 9 2 2 5 3" xfId="57715" xr:uid="{00000000-0005-0000-0000-00006EE10000}"/>
    <cellStyle name="Normal 5 9 2 2 5 4" xfId="57716" xr:uid="{00000000-0005-0000-0000-00006FE10000}"/>
    <cellStyle name="Normal 5 9 2 2 5 5" xfId="57717" xr:uid="{00000000-0005-0000-0000-000070E10000}"/>
    <cellStyle name="Normal 5 9 2 2 5 6" xfId="57718" xr:uid="{00000000-0005-0000-0000-000071E10000}"/>
    <cellStyle name="Normal 5 9 2 2 5 7" xfId="57719" xr:uid="{00000000-0005-0000-0000-000072E10000}"/>
    <cellStyle name="Normal 5 9 2 2 5 8" xfId="57720" xr:uid="{00000000-0005-0000-0000-000073E10000}"/>
    <cellStyle name="Normal 5 9 2 2 6" xfId="57721" xr:uid="{00000000-0005-0000-0000-000074E10000}"/>
    <cellStyle name="Normal 5 9 2 2 7" xfId="57722" xr:uid="{00000000-0005-0000-0000-000075E10000}"/>
    <cellStyle name="Normal 5 9 2 2 8" xfId="57723" xr:uid="{00000000-0005-0000-0000-000076E10000}"/>
    <cellStyle name="Normal 5 9 2 2 9" xfId="57724" xr:uid="{00000000-0005-0000-0000-000077E10000}"/>
    <cellStyle name="Normal 5 9 2 20" xfId="57725" xr:uid="{00000000-0005-0000-0000-000078E10000}"/>
    <cellStyle name="Normal 5 9 2 21" xfId="57726" xr:uid="{00000000-0005-0000-0000-000079E10000}"/>
    <cellStyle name="Normal 5 9 2 22" xfId="57727" xr:uid="{00000000-0005-0000-0000-00007AE10000}"/>
    <cellStyle name="Normal 5 9 2 23" xfId="57728" xr:uid="{00000000-0005-0000-0000-00007BE10000}"/>
    <cellStyle name="Normal 5 9 2 24" xfId="57729" xr:uid="{00000000-0005-0000-0000-00007CE10000}"/>
    <cellStyle name="Normal 5 9 2 3" xfId="57730" xr:uid="{00000000-0005-0000-0000-00007DE10000}"/>
    <cellStyle name="Normal 5 9 2 3 10" xfId="57731" xr:uid="{00000000-0005-0000-0000-00007EE10000}"/>
    <cellStyle name="Normal 5 9 2 3 11" xfId="57732" xr:uid="{00000000-0005-0000-0000-00007FE10000}"/>
    <cellStyle name="Normal 5 9 2 3 12" xfId="57733" xr:uid="{00000000-0005-0000-0000-000080E10000}"/>
    <cellStyle name="Normal 5 9 2 3 2" xfId="57734" xr:uid="{00000000-0005-0000-0000-000081E10000}"/>
    <cellStyle name="Normal 5 9 2 3 2 2" xfId="57735" xr:uid="{00000000-0005-0000-0000-000082E10000}"/>
    <cellStyle name="Normal 5 9 2 3 2 3" xfId="57736" xr:uid="{00000000-0005-0000-0000-000083E10000}"/>
    <cellStyle name="Normal 5 9 2 3 2 4" xfId="57737" xr:uid="{00000000-0005-0000-0000-000084E10000}"/>
    <cellStyle name="Normal 5 9 2 3 2 5" xfId="57738" xr:uid="{00000000-0005-0000-0000-000085E10000}"/>
    <cellStyle name="Normal 5 9 2 3 2 6" xfId="57739" xr:uid="{00000000-0005-0000-0000-000086E10000}"/>
    <cellStyle name="Normal 5 9 2 3 2 7" xfId="57740" xr:uid="{00000000-0005-0000-0000-000087E10000}"/>
    <cellStyle name="Normal 5 9 2 3 2 8" xfId="57741" xr:uid="{00000000-0005-0000-0000-000088E10000}"/>
    <cellStyle name="Normal 5 9 2 3 3" xfId="57742" xr:uid="{00000000-0005-0000-0000-000089E10000}"/>
    <cellStyle name="Normal 5 9 2 3 3 2" xfId="57743" xr:uid="{00000000-0005-0000-0000-00008AE10000}"/>
    <cellStyle name="Normal 5 9 2 3 3 3" xfId="57744" xr:uid="{00000000-0005-0000-0000-00008BE10000}"/>
    <cellStyle name="Normal 5 9 2 3 3 4" xfId="57745" xr:uid="{00000000-0005-0000-0000-00008CE10000}"/>
    <cellStyle name="Normal 5 9 2 3 3 5" xfId="57746" xr:uid="{00000000-0005-0000-0000-00008DE10000}"/>
    <cellStyle name="Normal 5 9 2 3 3 6" xfId="57747" xr:uid="{00000000-0005-0000-0000-00008EE10000}"/>
    <cellStyle name="Normal 5 9 2 3 3 7" xfId="57748" xr:uid="{00000000-0005-0000-0000-00008FE10000}"/>
    <cellStyle name="Normal 5 9 2 3 3 8" xfId="57749" xr:uid="{00000000-0005-0000-0000-000090E10000}"/>
    <cellStyle name="Normal 5 9 2 3 4" xfId="57750" xr:uid="{00000000-0005-0000-0000-000091E10000}"/>
    <cellStyle name="Normal 5 9 2 3 4 2" xfId="57751" xr:uid="{00000000-0005-0000-0000-000092E10000}"/>
    <cellStyle name="Normal 5 9 2 3 4 3" xfId="57752" xr:uid="{00000000-0005-0000-0000-000093E10000}"/>
    <cellStyle name="Normal 5 9 2 3 4 4" xfId="57753" xr:uid="{00000000-0005-0000-0000-000094E10000}"/>
    <cellStyle name="Normal 5 9 2 3 4 5" xfId="57754" xr:uid="{00000000-0005-0000-0000-000095E10000}"/>
    <cellStyle name="Normal 5 9 2 3 4 6" xfId="57755" xr:uid="{00000000-0005-0000-0000-000096E10000}"/>
    <cellStyle name="Normal 5 9 2 3 4 7" xfId="57756" xr:uid="{00000000-0005-0000-0000-000097E10000}"/>
    <cellStyle name="Normal 5 9 2 3 4 8" xfId="57757" xr:uid="{00000000-0005-0000-0000-000098E10000}"/>
    <cellStyle name="Normal 5 9 2 3 5" xfId="57758" xr:uid="{00000000-0005-0000-0000-000099E10000}"/>
    <cellStyle name="Normal 5 9 2 3 5 2" xfId="57759" xr:uid="{00000000-0005-0000-0000-00009AE10000}"/>
    <cellStyle name="Normal 5 9 2 3 5 3" xfId="57760" xr:uid="{00000000-0005-0000-0000-00009BE10000}"/>
    <cellStyle name="Normal 5 9 2 3 5 4" xfId="57761" xr:uid="{00000000-0005-0000-0000-00009CE10000}"/>
    <cellStyle name="Normal 5 9 2 3 5 5" xfId="57762" xr:uid="{00000000-0005-0000-0000-00009DE10000}"/>
    <cellStyle name="Normal 5 9 2 3 5 6" xfId="57763" xr:uid="{00000000-0005-0000-0000-00009EE10000}"/>
    <cellStyle name="Normal 5 9 2 3 5 7" xfId="57764" xr:uid="{00000000-0005-0000-0000-00009FE10000}"/>
    <cellStyle name="Normal 5 9 2 3 5 8" xfId="57765" xr:uid="{00000000-0005-0000-0000-0000A0E10000}"/>
    <cellStyle name="Normal 5 9 2 3 6" xfId="57766" xr:uid="{00000000-0005-0000-0000-0000A1E10000}"/>
    <cellStyle name="Normal 5 9 2 3 7" xfId="57767" xr:uid="{00000000-0005-0000-0000-0000A2E10000}"/>
    <cellStyle name="Normal 5 9 2 3 8" xfId="57768" xr:uid="{00000000-0005-0000-0000-0000A3E10000}"/>
    <cellStyle name="Normal 5 9 2 3 9" xfId="57769" xr:uid="{00000000-0005-0000-0000-0000A4E10000}"/>
    <cellStyle name="Normal 5 9 2 4" xfId="57770" xr:uid="{00000000-0005-0000-0000-0000A5E10000}"/>
    <cellStyle name="Normal 5 9 2 4 10" xfId="57771" xr:uid="{00000000-0005-0000-0000-0000A6E10000}"/>
    <cellStyle name="Normal 5 9 2 4 11" xfId="57772" xr:uid="{00000000-0005-0000-0000-0000A7E10000}"/>
    <cellStyle name="Normal 5 9 2 4 12" xfId="57773" xr:uid="{00000000-0005-0000-0000-0000A8E10000}"/>
    <cellStyle name="Normal 5 9 2 4 2" xfId="57774" xr:uid="{00000000-0005-0000-0000-0000A9E10000}"/>
    <cellStyle name="Normal 5 9 2 4 2 2" xfId="57775" xr:uid="{00000000-0005-0000-0000-0000AAE10000}"/>
    <cellStyle name="Normal 5 9 2 4 2 3" xfId="57776" xr:uid="{00000000-0005-0000-0000-0000ABE10000}"/>
    <cellStyle name="Normal 5 9 2 4 2 4" xfId="57777" xr:uid="{00000000-0005-0000-0000-0000ACE10000}"/>
    <cellStyle name="Normal 5 9 2 4 2 5" xfId="57778" xr:uid="{00000000-0005-0000-0000-0000ADE10000}"/>
    <cellStyle name="Normal 5 9 2 4 2 6" xfId="57779" xr:uid="{00000000-0005-0000-0000-0000AEE10000}"/>
    <cellStyle name="Normal 5 9 2 4 2 7" xfId="57780" xr:uid="{00000000-0005-0000-0000-0000AFE10000}"/>
    <cellStyle name="Normal 5 9 2 4 2 8" xfId="57781" xr:uid="{00000000-0005-0000-0000-0000B0E10000}"/>
    <cellStyle name="Normal 5 9 2 4 3" xfId="57782" xr:uid="{00000000-0005-0000-0000-0000B1E10000}"/>
    <cellStyle name="Normal 5 9 2 4 3 2" xfId="57783" xr:uid="{00000000-0005-0000-0000-0000B2E10000}"/>
    <cellStyle name="Normal 5 9 2 4 3 3" xfId="57784" xr:uid="{00000000-0005-0000-0000-0000B3E10000}"/>
    <cellStyle name="Normal 5 9 2 4 3 4" xfId="57785" xr:uid="{00000000-0005-0000-0000-0000B4E10000}"/>
    <cellStyle name="Normal 5 9 2 4 3 5" xfId="57786" xr:uid="{00000000-0005-0000-0000-0000B5E10000}"/>
    <cellStyle name="Normal 5 9 2 4 3 6" xfId="57787" xr:uid="{00000000-0005-0000-0000-0000B6E10000}"/>
    <cellStyle name="Normal 5 9 2 4 3 7" xfId="57788" xr:uid="{00000000-0005-0000-0000-0000B7E10000}"/>
    <cellStyle name="Normal 5 9 2 4 3 8" xfId="57789" xr:uid="{00000000-0005-0000-0000-0000B8E10000}"/>
    <cellStyle name="Normal 5 9 2 4 4" xfId="57790" xr:uid="{00000000-0005-0000-0000-0000B9E10000}"/>
    <cellStyle name="Normal 5 9 2 4 4 2" xfId="57791" xr:uid="{00000000-0005-0000-0000-0000BAE10000}"/>
    <cellStyle name="Normal 5 9 2 4 4 3" xfId="57792" xr:uid="{00000000-0005-0000-0000-0000BBE10000}"/>
    <cellStyle name="Normal 5 9 2 4 4 4" xfId="57793" xr:uid="{00000000-0005-0000-0000-0000BCE10000}"/>
    <cellStyle name="Normal 5 9 2 4 4 5" xfId="57794" xr:uid="{00000000-0005-0000-0000-0000BDE10000}"/>
    <cellStyle name="Normal 5 9 2 4 4 6" xfId="57795" xr:uid="{00000000-0005-0000-0000-0000BEE10000}"/>
    <cellStyle name="Normal 5 9 2 4 4 7" xfId="57796" xr:uid="{00000000-0005-0000-0000-0000BFE10000}"/>
    <cellStyle name="Normal 5 9 2 4 4 8" xfId="57797" xr:uid="{00000000-0005-0000-0000-0000C0E10000}"/>
    <cellStyle name="Normal 5 9 2 4 5" xfId="57798" xr:uid="{00000000-0005-0000-0000-0000C1E10000}"/>
    <cellStyle name="Normal 5 9 2 4 5 2" xfId="57799" xr:uid="{00000000-0005-0000-0000-0000C2E10000}"/>
    <cellStyle name="Normal 5 9 2 4 5 3" xfId="57800" xr:uid="{00000000-0005-0000-0000-0000C3E10000}"/>
    <cellStyle name="Normal 5 9 2 4 5 4" xfId="57801" xr:uid="{00000000-0005-0000-0000-0000C4E10000}"/>
    <cellStyle name="Normal 5 9 2 4 5 5" xfId="57802" xr:uid="{00000000-0005-0000-0000-0000C5E10000}"/>
    <cellStyle name="Normal 5 9 2 4 5 6" xfId="57803" xr:uid="{00000000-0005-0000-0000-0000C6E10000}"/>
    <cellStyle name="Normal 5 9 2 4 5 7" xfId="57804" xr:uid="{00000000-0005-0000-0000-0000C7E10000}"/>
    <cellStyle name="Normal 5 9 2 4 5 8" xfId="57805" xr:uid="{00000000-0005-0000-0000-0000C8E10000}"/>
    <cellStyle name="Normal 5 9 2 4 6" xfId="57806" xr:uid="{00000000-0005-0000-0000-0000C9E10000}"/>
    <cellStyle name="Normal 5 9 2 4 7" xfId="57807" xr:uid="{00000000-0005-0000-0000-0000CAE10000}"/>
    <cellStyle name="Normal 5 9 2 4 8" xfId="57808" xr:uid="{00000000-0005-0000-0000-0000CBE10000}"/>
    <cellStyle name="Normal 5 9 2 4 9" xfId="57809" xr:uid="{00000000-0005-0000-0000-0000CCE10000}"/>
    <cellStyle name="Normal 5 9 2 5" xfId="57810" xr:uid="{00000000-0005-0000-0000-0000CDE10000}"/>
    <cellStyle name="Normal 5 9 2 5 10" xfId="57811" xr:uid="{00000000-0005-0000-0000-0000CEE10000}"/>
    <cellStyle name="Normal 5 9 2 5 11" xfId="57812" xr:uid="{00000000-0005-0000-0000-0000CFE10000}"/>
    <cellStyle name="Normal 5 9 2 5 12" xfId="57813" xr:uid="{00000000-0005-0000-0000-0000D0E10000}"/>
    <cellStyle name="Normal 5 9 2 5 2" xfId="57814" xr:uid="{00000000-0005-0000-0000-0000D1E10000}"/>
    <cellStyle name="Normal 5 9 2 5 2 2" xfId="57815" xr:uid="{00000000-0005-0000-0000-0000D2E10000}"/>
    <cellStyle name="Normal 5 9 2 5 2 3" xfId="57816" xr:uid="{00000000-0005-0000-0000-0000D3E10000}"/>
    <cellStyle name="Normal 5 9 2 5 2 4" xfId="57817" xr:uid="{00000000-0005-0000-0000-0000D4E10000}"/>
    <cellStyle name="Normal 5 9 2 5 2 5" xfId="57818" xr:uid="{00000000-0005-0000-0000-0000D5E10000}"/>
    <cellStyle name="Normal 5 9 2 5 2 6" xfId="57819" xr:uid="{00000000-0005-0000-0000-0000D6E10000}"/>
    <cellStyle name="Normal 5 9 2 5 2 7" xfId="57820" xr:uid="{00000000-0005-0000-0000-0000D7E10000}"/>
    <cellStyle name="Normal 5 9 2 5 2 8" xfId="57821" xr:uid="{00000000-0005-0000-0000-0000D8E10000}"/>
    <cellStyle name="Normal 5 9 2 5 3" xfId="57822" xr:uid="{00000000-0005-0000-0000-0000D9E10000}"/>
    <cellStyle name="Normal 5 9 2 5 3 2" xfId="57823" xr:uid="{00000000-0005-0000-0000-0000DAE10000}"/>
    <cellStyle name="Normal 5 9 2 5 3 3" xfId="57824" xr:uid="{00000000-0005-0000-0000-0000DBE10000}"/>
    <cellStyle name="Normal 5 9 2 5 3 4" xfId="57825" xr:uid="{00000000-0005-0000-0000-0000DCE10000}"/>
    <cellStyle name="Normal 5 9 2 5 3 5" xfId="57826" xr:uid="{00000000-0005-0000-0000-0000DDE10000}"/>
    <cellStyle name="Normal 5 9 2 5 3 6" xfId="57827" xr:uid="{00000000-0005-0000-0000-0000DEE10000}"/>
    <cellStyle name="Normal 5 9 2 5 3 7" xfId="57828" xr:uid="{00000000-0005-0000-0000-0000DFE10000}"/>
    <cellStyle name="Normal 5 9 2 5 3 8" xfId="57829" xr:uid="{00000000-0005-0000-0000-0000E0E10000}"/>
    <cellStyle name="Normal 5 9 2 5 4" xfId="57830" xr:uid="{00000000-0005-0000-0000-0000E1E10000}"/>
    <cellStyle name="Normal 5 9 2 5 4 2" xfId="57831" xr:uid="{00000000-0005-0000-0000-0000E2E10000}"/>
    <cellStyle name="Normal 5 9 2 5 4 3" xfId="57832" xr:uid="{00000000-0005-0000-0000-0000E3E10000}"/>
    <cellStyle name="Normal 5 9 2 5 4 4" xfId="57833" xr:uid="{00000000-0005-0000-0000-0000E4E10000}"/>
    <cellStyle name="Normal 5 9 2 5 4 5" xfId="57834" xr:uid="{00000000-0005-0000-0000-0000E5E10000}"/>
    <cellStyle name="Normal 5 9 2 5 4 6" xfId="57835" xr:uid="{00000000-0005-0000-0000-0000E6E10000}"/>
    <cellStyle name="Normal 5 9 2 5 4 7" xfId="57836" xr:uid="{00000000-0005-0000-0000-0000E7E10000}"/>
    <cellStyle name="Normal 5 9 2 5 4 8" xfId="57837" xr:uid="{00000000-0005-0000-0000-0000E8E10000}"/>
    <cellStyle name="Normal 5 9 2 5 5" xfId="57838" xr:uid="{00000000-0005-0000-0000-0000E9E10000}"/>
    <cellStyle name="Normal 5 9 2 5 5 2" xfId="57839" xr:uid="{00000000-0005-0000-0000-0000EAE10000}"/>
    <cellStyle name="Normal 5 9 2 5 5 3" xfId="57840" xr:uid="{00000000-0005-0000-0000-0000EBE10000}"/>
    <cellStyle name="Normal 5 9 2 5 5 4" xfId="57841" xr:uid="{00000000-0005-0000-0000-0000ECE10000}"/>
    <cellStyle name="Normal 5 9 2 5 5 5" xfId="57842" xr:uid="{00000000-0005-0000-0000-0000EDE10000}"/>
    <cellStyle name="Normal 5 9 2 5 5 6" xfId="57843" xr:uid="{00000000-0005-0000-0000-0000EEE10000}"/>
    <cellStyle name="Normal 5 9 2 5 5 7" xfId="57844" xr:uid="{00000000-0005-0000-0000-0000EFE10000}"/>
    <cellStyle name="Normal 5 9 2 5 5 8" xfId="57845" xr:uid="{00000000-0005-0000-0000-0000F0E10000}"/>
    <cellStyle name="Normal 5 9 2 5 6" xfId="57846" xr:uid="{00000000-0005-0000-0000-0000F1E10000}"/>
    <cellStyle name="Normal 5 9 2 5 7" xfId="57847" xr:uid="{00000000-0005-0000-0000-0000F2E10000}"/>
    <cellStyle name="Normal 5 9 2 5 8" xfId="57848" xr:uid="{00000000-0005-0000-0000-0000F3E10000}"/>
    <cellStyle name="Normal 5 9 2 5 9" xfId="57849" xr:uid="{00000000-0005-0000-0000-0000F4E10000}"/>
    <cellStyle name="Normal 5 9 2 6" xfId="57850" xr:uid="{00000000-0005-0000-0000-0000F5E10000}"/>
    <cellStyle name="Normal 5 9 2 6 10" xfId="57851" xr:uid="{00000000-0005-0000-0000-0000F6E10000}"/>
    <cellStyle name="Normal 5 9 2 6 11" xfId="57852" xr:uid="{00000000-0005-0000-0000-0000F7E10000}"/>
    <cellStyle name="Normal 5 9 2 6 12" xfId="57853" xr:uid="{00000000-0005-0000-0000-0000F8E10000}"/>
    <cellStyle name="Normal 5 9 2 6 2" xfId="57854" xr:uid="{00000000-0005-0000-0000-0000F9E10000}"/>
    <cellStyle name="Normal 5 9 2 6 2 2" xfId="57855" xr:uid="{00000000-0005-0000-0000-0000FAE10000}"/>
    <cellStyle name="Normal 5 9 2 6 2 3" xfId="57856" xr:uid="{00000000-0005-0000-0000-0000FBE10000}"/>
    <cellStyle name="Normal 5 9 2 6 2 4" xfId="57857" xr:uid="{00000000-0005-0000-0000-0000FCE10000}"/>
    <cellStyle name="Normal 5 9 2 6 2 5" xfId="57858" xr:uid="{00000000-0005-0000-0000-0000FDE10000}"/>
    <cellStyle name="Normal 5 9 2 6 2 6" xfId="57859" xr:uid="{00000000-0005-0000-0000-0000FEE10000}"/>
    <cellStyle name="Normal 5 9 2 6 2 7" xfId="57860" xr:uid="{00000000-0005-0000-0000-0000FFE10000}"/>
    <cellStyle name="Normal 5 9 2 6 2 8" xfId="57861" xr:uid="{00000000-0005-0000-0000-000000E20000}"/>
    <cellStyle name="Normal 5 9 2 6 3" xfId="57862" xr:uid="{00000000-0005-0000-0000-000001E20000}"/>
    <cellStyle name="Normal 5 9 2 6 3 2" xfId="57863" xr:uid="{00000000-0005-0000-0000-000002E20000}"/>
    <cellStyle name="Normal 5 9 2 6 3 3" xfId="57864" xr:uid="{00000000-0005-0000-0000-000003E20000}"/>
    <cellStyle name="Normal 5 9 2 6 3 4" xfId="57865" xr:uid="{00000000-0005-0000-0000-000004E20000}"/>
    <cellStyle name="Normal 5 9 2 6 3 5" xfId="57866" xr:uid="{00000000-0005-0000-0000-000005E20000}"/>
    <cellStyle name="Normal 5 9 2 6 3 6" xfId="57867" xr:uid="{00000000-0005-0000-0000-000006E20000}"/>
    <cellStyle name="Normal 5 9 2 6 3 7" xfId="57868" xr:uid="{00000000-0005-0000-0000-000007E20000}"/>
    <cellStyle name="Normal 5 9 2 6 3 8" xfId="57869" xr:uid="{00000000-0005-0000-0000-000008E20000}"/>
    <cellStyle name="Normal 5 9 2 6 4" xfId="57870" xr:uid="{00000000-0005-0000-0000-000009E20000}"/>
    <cellStyle name="Normal 5 9 2 6 4 2" xfId="57871" xr:uid="{00000000-0005-0000-0000-00000AE20000}"/>
    <cellStyle name="Normal 5 9 2 6 4 3" xfId="57872" xr:uid="{00000000-0005-0000-0000-00000BE20000}"/>
    <cellStyle name="Normal 5 9 2 6 4 4" xfId="57873" xr:uid="{00000000-0005-0000-0000-00000CE20000}"/>
    <cellStyle name="Normal 5 9 2 6 4 5" xfId="57874" xr:uid="{00000000-0005-0000-0000-00000DE20000}"/>
    <cellStyle name="Normal 5 9 2 6 4 6" xfId="57875" xr:uid="{00000000-0005-0000-0000-00000EE20000}"/>
    <cellStyle name="Normal 5 9 2 6 4 7" xfId="57876" xr:uid="{00000000-0005-0000-0000-00000FE20000}"/>
    <cellStyle name="Normal 5 9 2 6 4 8" xfId="57877" xr:uid="{00000000-0005-0000-0000-000010E20000}"/>
    <cellStyle name="Normal 5 9 2 6 5" xfId="57878" xr:uid="{00000000-0005-0000-0000-000011E20000}"/>
    <cellStyle name="Normal 5 9 2 6 5 2" xfId="57879" xr:uid="{00000000-0005-0000-0000-000012E20000}"/>
    <cellStyle name="Normal 5 9 2 6 5 3" xfId="57880" xr:uid="{00000000-0005-0000-0000-000013E20000}"/>
    <cellStyle name="Normal 5 9 2 6 5 4" xfId="57881" xr:uid="{00000000-0005-0000-0000-000014E20000}"/>
    <cellStyle name="Normal 5 9 2 6 5 5" xfId="57882" xr:uid="{00000000-0005-0000-0000-000015E20000}"/>
    <cellStyle name="Normal 5 9 2 6 5 6" xfId="57883" xr:uid="{00000000-0005-0000-0000-000016E20000}"/>
    <cellStyle name="Normal 5 9 2 6 5 7" xfId="57884" xr:uid="{00000000-0005-0000-0000-000017E20000}"/>
    <cellStyle name="Normal 5 9 2 6 5 8" xfId="57885" xr:uid="{00000000-0005-0000-0000-000018E20000}"/>
    <cellStyle name="Normal 5 9 2 6 6" xfId="57886" xr:uid="{00000000-0005-0000-0000-000019E20000}"/>
    <cellStyle name="Normal 5 9 2 6 7" xfId="57887" xr:uid="{00000000-0005-0000-0000-00001AE20000}"/>
    <cellStyle name="Normal 5 9 2 6 8" xfId="57888" xr:uid="{00000000-0005-0000-0000-00001BE20000}"/>
    <cellStyle name="Normal 5 9 2 6 9" xfId="57889" xr:uid="{00000000-0005-0000-0000-00001CE20000}"/>
    <cellStyle name="Normal 5 9 2 7" xfId="57890" xr:uid="{00000000-0005-0000-0000-00001DE20000}"/>
    <cellStyle name="Normal 5 9 2 7 10" xfId="57891" xr:uid="{00000000-0005-0000-0000-00001EE20000}"/>
    <cellStyle name="Normal 5 9 2 7 11" xfId="57892" xr:uid="{00000000-0005-0000-0000-00001FE20000}"/>
    <cellStyle name="Normal 5 9 2 7 12" xfId="57893" xr:uid="{00000000-0005-0000-0000-000020E20000}"/>
    <cellStyle name="Normal 5 9 2 7 2" xfId="57894" xr:uid="{00000000-0005-0000-0000-000021E20000}"/>
    <cellStyle name="Normal 5 9 2 7 2 2" xfId="57895" xr:uid="{00000000-0005-0000-0000-000022E20000}"/>
    <cellStyle name="Normal 5 9 2 7 2 3" xfId="57896" xr:uid="{00000000-0005-0000-0000-000023E20000}"/>
    <cellStyle name="Normal 5 9 2 7 2 4" xfId="57897" xr:uid="{00000000-0005-0000-0000-000024E20000}"/>
    <cellStyle name="Normal 5 9 2 7 2 5" xfId="57898" xr:uid="{00000000-0005-0000-0000-000025E20000}"/>
    <cellStyle name="Normal 5 9 2 7 2 6" xfId="57899" xr:uid="{00000000-0005-0000-0000-000026E20000}"/>
    <cellStyle name="Normal 5 9 2 7 2 7" xfId="57900" xr:uid="{00000000-0005-0000-0000-000027E20000}"/>
    <cellStyle name="Normal 5 9 2 7 2 8" xfId="57901" xr:uid="{00000000-0005-0000-0000-000028E20000}"/>
    <cellStyle name="Normal 5 9 2 7 3" xfId="57902" xr:uid="{00000000-0005-0000-0000-000029E20000}"/>
    <cellStyle name="Normal 5 9 2 7 3 2" xfId="57903" xr:uid="{00000000-0005-0000-0000-00002AE20000}"/>
    <cellStyle name="Normal 5 9 2 7 3 3" xfId="57904" xr:uid="{00000000-0005-0000-0000-00002BE20000}"/>
    <cellStyle name="Normal 5 9 2 7 3 4" xfId="57905" xr:uid="{00000000-0005-0000-0000-00002CE20000}"/>
    <cellStyle name="Normal 5 9 2 7 3 5" xfId="57906" xr:uid="{00000000-0005-0000-0000-00002DE20000}"/>
    <cellStyle name="Normal 5 9 2 7 3 6" xfId="57907" xr:uid="{00000000-0005-0000-0000-00002EE20000}"/>
    <cellStyle name="Normal 5 9 2 7 3 7" xfId="57908" xr:uid="{00000000-0005-0000-0000-00002FE20000}"/>
    <cellStyle name="Normal 5 9 2 7 3 8" xfId="57909" xr:uid="{00000000-0005-0000-0000-000030E20000}"/>
    <cellStyle name="Normal 5 9 2 7 4" xfId="57910" xr:uid="{00000000-0005-0000-0000-000031E20000}"/>
    <cellStyle name="Normal 5 9 2 7 4 2" xfId="57911" xr:uid="{00000000-0005-0000-0000-000032E20000}"/>
    <cellStyle name="Normal 5 9 2 7 4 3" xfId="57912" xr:uid="{00000000-0005-0000-0000-000033E20000}"/>
    <cellStyle name="Normal 5 9 2 7 4 4" xfId="57913" xr:uid="{00000000-0005-0000-0000-000034E20000}"/>
    <cellStyle name="Normal 5 9 2 7 4 5" xfId="57914" xr:uid="{00000000-0005-0000-0000-000035E20000}"/>
    <cellStyle name="Normal 5 9 2 7 4 6" xfId="57915" xr:uid="{00000000-0005-0000-0000-000036E20000}"/>
    <cellStyle name="Normal 5 9 2 7 4 7" xfId="57916" xr:uid="{00000000-0005-0000-0000-000037E20000}"/>
    <cellStyle name="Normal 5 9 2 7 4 8" xfId="57917" xr:uid="{00000000-0005-0000-0000-000038E20000}"/>
    <cellStyle name="Normal 5 9 2 7 5" xfId="57918" xr:uid="{00000000-0005-0000-0000-000039E20000}"/>
    <cellStyle name="Normal 5 9 2 7 5 2" xfId="57919" xr:uid="{00000000-0005-0000-0000-00003AE20000}"/>
    <cellStyle name="Normal 5 9 2 7 5 3" xfId="57920" xr:uid="{00000000-0005-0000-0000-00003BE20000}"/>
    <cellStyle name="Normal 5 9 2 7 5 4" xfId="57921" xr:uid="{00000000-0005-0000-0000-00003CE20000}"/>
    <cellStyle name="Normal 5 9 2 7 5 5" xfId="57922" xr:uid="{00000000-0005-0000-0000-00003DE20000}"/>
    <cellStyle name="Normal 5 9 2 7 5 6" xfId="57923" xr:uid="{00000000-0005-0000-0000-00003EE20000}"/>
    <cellStyle name="Normal 5 9 2 7 5 7" xfId="57924" xr:uid="{00000000-0005-0000-0000-00003FE20000}"/>
    <cellStyle name="Normal 5 9 2 7 5 8" xfId="57925" xr:uid="{00000000-0005-0000-0000-000040E20000}"/>
    <cellStyle name="Normal 5 9 2 7 6" xfId="57926" xr:uid="{00000000-0005-0000-0000-000041E20000}"/>
    <cellStyle name="Normal 5 9 2 7 7" xfId="57927" xr:uid="{00000000-0005-0000-0000-000042E20000}"/>
    <cellStyle name="Normal 5 9 2 7 8" xfId="57928" xr:uid="{00000000-0005-0000-0000-000043E20000}"/>
    <cellStyle name="Normal 5 9 2 7 9" xfId="57929" xr:uid="{00000000-0005-0000-0000-000044E20000}"/>
    <cellStyle name="Normal 5 9 2 8" xfId="57930" xr:uid="{00000000-0005-0000-0000-000045E20000}"/>
    <cellStyle name="Normal 5 9 2 8 10" xfId="57931" xr:uid="{00000000-0005-0000-0000-000046E20000}"/>
    <cellStyle name="Normal 5 9 2 8 11" xfId="57932" xr:uid="{00000000-0005-0000-0000-000047E20000}"/>
    <cellStyle name="Normal 5 9 2 8 12" xfId="57933" xr:uid="{00000000-0005-0000-0000-000048E20000}"/>
    <cellStyle name="Normal 5 9 2 8 2" xfId="57934" xr:uid="{00000000-0005-0000-0000-000049E20000}"/>
    <cellStyle name="Normal 5 9 2 8 2 2" xfId="57935" xr:uid="{00000000-0005-0000-0000-00004AE20000}"/>
    <cellStyle name="Normal 5 9 2 8 2 3" xfId="57936" xr:uid="{00000000-0005-0000-0000-00004BE20000}"/>
    <cellStyle name="Normal 5 9 2 8 2 4" xfId="57937" xr:uid="{00000000-0005-0000-0000-00004CE20000}"/>
    <cellStyle name="Normal 5 9 2 8 2 5" xfId="57938" xr:uid="{00000000-0005-0000-0000-00004DE20000}"/>
    <cellStyle name="Normal 5 9 2 8 2 6" xfId="57939" xr:uid="{00000000-0005-0000-0000-00004EE20000}"/>
    <cellStyle name="Normal 5 9 2 8 2 7" xfId="57940" xr:uid="{00000000-0005-0000-0000-00004FE20000}"/>
    <cellStyle name="Normal 5 9 2 8 2 8" xfId="57941" xr:uid="{00000000-0005-0000-0000-000050E20000}"/>
    <cellStyle name="Normal 5 9 2 8 3" xfId="57942" xr:uid="{00000000-0005-0000-0000-000051E20000}"/>
    <cellStyle name="Normal 5 9 2 8 3 2" xfId="57943" xr:uid="{00000000-0005-0000-0000-000052E20000}"/>
    <cellStyle name="Normal 5 9 2 8 3 3" xfId="57944" xr:uid="{00000000-0005-0000-0000-000053E20000}"/>
    <cellStyle name="Normal 5 9 2 8 3 4" xfId="57945" xr:uid="{00000000-0005-0000-0000-000054E20000}"/>
    <cellStyle name="Normal 5 9 2 8 3 5" xfId="57946" xr:uid="{00000000-0005-0000-0000-000055E20000}"/>
    <cellStyle name="Normal 5 9 2 8 3 6" xfId="57947" xr:uid="{00000000-0005-0000-0000-000056E20000}"/>
    <cellStyle name="Normal 5 9 2 8 3 7" xfId="57948" xr:uid="{00000000-0005-0000-0000-000057E20000}"/>
    <cellStyle name="Normal 5 9 2 8 3 8" xfId="57949" xr:uid="{00000000-0005-0000-0000-000058E20000}"/>
    <cellStyle name="Normal 5 9 2 8 4" xfId="57950" xr:uid="{00000000-0005-0000-0000-000059E20000}"/>
    <cellStyle name="Normal 5 9 2 8 4 2" xfId="57951" xr:uid="{00000000-0005-0000-0000-00005AE20000}"/>
    <cellStyle name="Normal 5 9 2 8 4 3" xfId="57952" xr:uid="{00000000-0005-0000-0000-00005BE20000}"/>
    <cellStyle name="Normal 5 9 2 8 4 4" xfId="57953" xr:uid="{00000000-0005-0000-0000-00005CE20000}"/>
    <cellStyle name="Normal 5 9 2 8 4 5" xfId="57954" xr:uid="{00000000-0005-0000-0000-00005DE20000}"/>
    <cellStyle name="Normal 5 9 2 8 4 6" xfId="57955" xr:uid="{00000000-0005-0000-0000-00005EE20000}"/>
    <cellStyle name="Normal 5 9 2 8 4 7" xfId="57956" xr:uid="{00000000-0005-0000-0000-00005FE20000}"/>
    <cellStyle name="Normal 5 9 2 8 4 8" xfId="57957" xr:uid="{00000000-0005-0000-0000-000060E20000}"/>
    <cellStyle name="Normal 5 9 2 8 5" xfId="57958" xr:uid="{00000000-0005-0000-0000-000061E20000}"/>
    <cellStyle name="Normal 5 9 2 8 5 2" xfId="57959" xr:uid="{00000000-0005-0000-0000-000062E20000}"/>
    <cellStyle name="Normal 5 9 2 8 5 3" xfId="57960" xr:uid="{00000000-0005-0000-0000-000063E20000}"/>
    <cellStyle name="Normal 5 9 2 8 5 4" xfId="57961" xr:uid="{00000000-0005-0000-0000-000064E20000}"/>
    <cellStyle name="Normal 5 9 2 8 5 5" xfId="57962" xr:uid="{00000000-0005-0000-0000-000065E20000}"/>
    <cellStyle name="Normal 5 9 2 8 5 6" xfId="57963" xr:uid="{00000000-0005-0000-0000-000066E20000}"/>
    <cellStyle name="Normal 5 9 2 8 5 7" xfId="57964" xr:uid="{00000000-0005-0000-0000-000067E20000}"/>
    <cellStyle name="Normal 5 9 2 8 5 8" xfId="57965" xr:uid="{00000000-0005-0000-0000-000068E20000}"/>
    <cellStyle name="Normal 5 9 2 8 6" xfId="57966" xr:uid="{00000000-0005-0000-0000-000069E20000}"/>
    <cellStyle name="Normal 5 9 2 8 7" xfId="57967" xr:uid="{00000000-0005-0000-0000-00006AE20000}"/>
    <cellStyle name="Normal 5 9 2 8 8" xfId="57968" xr:uid="{00000000-0005-0000-0000-00006BE20000}"/>
    <cellStyle name="Normal 5 9 2 8 9" xfId="57969" xr:uid="{00000000-0005-0000-0000-00006CE20000}"/>
    <cellStyle name="Normal 5 9 2 9" xfId="57970" xr:uid="{00000000-0005-0000-0000-00006DE20000}"/>
    <cellStyle name="Normal 5 9 2 9 10" xfId="57971" xr:uid="{00000000-0005-0000-0000-00006EE20000}"/>
    <cellStyle name="Normal 5 9 2 9 11" xfId="57972" xr:uid="{00000000-0005-0000-0000-00006FE20000}"/>
    <cellStyle name="Normal 5 9 2 9 12" xfId="57973" xr:uid="{00000000-0005-0000-0000-000070E20000}"/>
    <cellStyle name="Normal 5 9 2 9 2" xfId="57974" xr:uid="{00000000-0005-0000-0000-000071E20000}"/>
    <cellStyle name="Normal 5 9 2 9 2 2" xfId="57975" xr:uid="{00000000-0005-0000-0000-000072E20000}"/>
    <cellStyle name="Normal 5 9 2 9 2 3" xfId="57976" xr:uid="{00000000-0005-0000-0000-000073E20000}"/>
    <cellStyle name="Normal 5 9 2 9 2 4" xfId="57977" xr:uid="{00000000-0005-0000-0000-000074E20000}"/>
    <cellStyle name="Normal 5 9 2 9 2 5" xfId="57978" xr:uid="{00000000-0005-0000-0000-000075E20000}"/>
    <cellStyle name="Normal 5 9 2 9 2 6" xfId="57979" xr:uid="{00000000-0005-0000-0000-000076E20000}"/>
    <cellStyle name="Normal 5 9 2 9 2 7" xfId="57980" xr:uid="{00000000-0005-0000-0000-000077E20000}"/>
    <cellStyle name="Normal 5 9 2 9 2 8" xfId="57981" xr:uid="{00000000-0005-0000-0000-000078E20000}"/>
    <cellStyle name="Normal 5 9 2 9 3" xfId="57982" xr:uid="{00000000-0005-0000-0000-000079E20000}"/>
    <cellStyle name="Normal 5 9 2 9 3 2" xfId="57983" xr:uid="{00000000-0005-0000-0000-00007AE20000}"/>
    <cellStyle name="Normal 5 9 2 9 3 3" xfId="57984" xr:uid="{00000000-0005-0000-0000-00007BE20000}"/>
    <cellStyle name="Normal 5 9 2 9 3 4" xfId="57985" xr:uid="{00000000-0005-0000-0000-00007CE20000}"/>
    <cellStyle name="Normal 5 9 2 9 3 5" xfId="57986" xr:uid="{00000000-0005-0000-0000-00007DE20000}"/>
    <cellStyle name="Normal 5 9 2 9 3 6" xfId="57987" xr:uid="{00000000-0005-0000-0000-00007EE20000}"/>
    <cellStyle name="Normal 5 9 2 9 3 7" xfId="57988" xr:uid="{00000000-0005-0000-0000-00007FE20000}"/>
    <cellStyle name="Normal 5 9 2 9 3 8" xfId="57989" xr:uid="{00000000-0005-0000-0000-000080E20000}"/>
    <cellStyle name="Normal 5 9 2 9 4" xfId="57990" xr:uid="{00000000-0005-0000-0000-000081E20000}"/>
    <cellStyle name="Normal 5 9 2 9 4 2" xfId="57991" xr:uid="{00000000-0005-0000-0000-000082E20000}"/>
    <cellStyle name="Normal 5 9 2 9 4 3" xfId="57992" xr:uid="{00000000-0005-0000-0000-000083E20000}"/>
    <cellStyle name="Normal 5 9 2 9 4 4" xfId="57993" xr:uid="{00000000-0005-0000-0000-000084E20000}"/>
    <cellStyle name="Normal 5 9 2 9 4 5" xfId="57994" xr:uid="{00000000-0005-0000-0000-000085E20000}"/>
    <cellStyle name="Normal 5 9 2 9 4 6" xfId="57995" xr:uid="{00000000-0005-0000-0000-000086E20000}"/>
    <cellStyle name="Normal 5 9 2 9 4 7" xfId="57996" xr:uid="{00000000-0005-0000-0000-000087E20000}"/>
    <cellStyle name="Normal 5 9 2 9 4 8" xfId="57997" xr:uid="{00000000-0005-0000-0000-000088E20000}"/>
    <cellStyle name="Normal 5 9 2 9 5" xfId="57998" xr:uid="{00000000-0005-0000-0000-000089E20000}"/>
    <cellStyle name="Normal 5 9 2 9 5 2" xfId="57999" xr:uid="{00000000-0005-0000-0000-00008AE20000}"/>
    <cellStyle name="Normal 5 9 2 9 5 3" xfId="58000" xr:uid="{00000000-0005-0000-0000-00008BE20000}"/>
    <cellStyle name="Normal 5 9 2 9 5 4" xfId="58001" xr:uid="{00000000-0005-0000-0000-00008CE20000}"/>
    <cellStyle name="Normal 5 9 2 9 5 5" xfId="58002" xr:uid="{00000000-0005-0000-0000-00008DE20000}"/>
    <cellStyle name="Normal 5 9 2 9 5 6" xfId="58003" xr:uid="{00000000-0005-0000-0000-00008EE20000}"/>
    <cellStyle name="Normal 5 9 2 9 5 7" xfId="58004" xr:uid="{00000000-0005-0000-0000-00008FE20000}"/>
    <cellStyle name="Normal 5 9 2 9 5 8" xfId="58005" xr:uid="{00000000-0005-0000-0000-000090E20000}"/>
    <cellStyle name="Normal 5 9 2 9 6" xfId="58006" xr:uid="{00000000-0005-0000-0000-000091E20000}"/>
    <cellStyle name="Normal 5 9 2 9 7" xfId="58007" xr:uid="{00000000-0005-0000-0000-000092E20000}"/>
    <cellStyle name="Normal 5 9 2 9 8" xfId="58008" xr:uid="{00000000-0005-0000-0000-000093E20000}"/>
    <cellStyle name="Normal 5 9 2 9 9" xfId="58009" xr:uid="{00000000-0005-0000-0000-000094E20000}"/>
    <cellStyle name="Normal 5 9 20" xfId="58010" xr:uid="{00000000-0005-0000-0000-000095E20000}"/>
    <cellStyle name="Normal 5 9 20 2" xfId="58011" xr:uid="{00000000-0005-0000-0000-000096E20000}"/>
    <cellStyle name="Normal 5 9 20 3" xfId="58012" xr:uid="{00000000-0005-0000-0000-000097E20000}"/>
    <cellStyle name="Normal 5 9 20 4" xfId="58013" xr:uid="{00000000-0005-0000-0000-000098E20000}"/>
    <cellStyle name="Normal 5 9 20 5" xfId="58014" xr:uid="{00000000-0005-0000-0000-000099E20000}"/>
    <cellStyle name="Normal 5 9 20 6" xfId="58015" xr:uid="{00000000-0005-0000-0000-00009AE20000}"/>
    <cellStyle name="Normal 5 9 20 7" xfId="58016" xr:uid="{00000000-0005-0000-0000-00009BE20000}"/>
    <cellStyle name="Normal 5 9 20 8" xfId="58017" xr:uid="{00000000-0005-0000-0000-00009CE20000}"/>
    <cellStyle name="Normal 5 9 21" xfId="58018" xr:uid="{00000000-0005-0000-0000-00009DE20000}"/>
    <cellStyle name="Normal 5 9 22" xfId="58019" xr:uid="{00000000-0005-0000-0000-00009EE20000}"/>
    <cellStyle name="Normal 5 9 23" xfId="58020" xr:uid="{00000000-0005-0000-0000-00009FE20000}"/>
    <cellStyle name="Normal 5 9 24" xfId="58021" xr:uid="{00000000-0005-0000-0000-0000A0E20000}"/>
    <cellStyle name="Normal 5 9 25" xfId="58022" xr:uid="{00000000-0005-0000-0000-0000A1E20000}"/>
    <cellStyle name="Normal 5 9 26" xfId="58023" xr:uid="{00000000-0005-0000-0000-0000A2E20000}"/>
    <cellStyle name="Normal 5 9 27" xfId="58024" xr:uid="{00000000-0005-0000-0000-0000A3E20000}"/>
    <cellStyle name="Normal 5 9 28" xfId="58025" xr:uid="{00000000-0005-0000-0000-0000A4E20000}"/>
    <cellStyle name="Normal 5 9 3" xfId="58026" xr:uid="{00000000-0005-0000-0000-0000A5E20000}"/>
    <cellStyle name="Normal 5 9 3 10" xfId="58027" xr:uid="{00000000-0005-0000-0000-0000A6E20000}"/>
    <cellStyle name="Normal 5 9 3 10 10" xfId="58028" xr:uid="{00000000-0005-0000-0000-0000A7E20000}"/>
    <cellStyle name="Normal 5 9 3 10 11" xfId="58029" xr:uid="{00000000-0005-0000-0000-0000A8E20000}"/>
    <cellStyle name="Normal 5 9 3 10 12" xfId="58030" xr:uid="{00000000-0005-0000-0000-0000A9E20000}"/>
    <cellStyle name="Normal 5 9 3 10 2" xfId="58031" xr:uid="{00000000-0005-0000-0000-0000AAE20000}"/>
    <cellStyle name="Normal 5 9 3 10 2 2" xfId="58032" xr:uid="{00000000-0005-0000-0000-0000ABE20000}"/>
    <cellStyle name="Normal 5 9 3 10 2 3" xfId="58033" xr:uid="{00000000-0005-0000-0000-0000ACE20000}"/>
    <cellStyle name="Normal 5 9 3 10 2 4" xfId="58034" xr:uid="{00000000-0005-0000-0000-0000ADE20000}"/>
    <cellStyle name="Normal 5 9 3 10 2 5" xfId="58035" xr:uid="{00000000-0005-0000-0000-0000AEE20000}"/>
    <cellStyle name="Normal 5 9 3 10 2 6" xfId="58036" xr:uid="{00000000-0005-0000-0000-0000AFE20000}"/>
    <cellStyle name="Normal 5 9 3 10 2 7" xfId="58037" xr:uid="{00000000-0005-0000-0000-0000B0E20000}"/>
    <cellStyle name="Normal 5 9 3 10 2 8" xfId="58038" xr:uid="{00000000-0005-0000-0000-0000B1E20000}"/>
    <cellStyle name="Normal 5 9 3 10 3" xfId="58039" xr:uid="{00000000-0005-0000-0000-0000B2E20000}"/>
    <cellStyle name="Normal 5 9 3 10 3 2" xfId="58040" xr:uid="{00000000-0005-0000-0000-0000B3E20000}"/>
    <cellStyle name="Normal 5 9 3 10 3 3" xfId="58041" xr:uid="{00000000-0005-0000-0000-0000B4E20000}"/>
    <cellStyle name="Normal 5 9 3 10 3 4" xfId="58042" xr:uid="{00000000-0005-0000-0000-0000B5E20000}"/>
    <cellStyle name="Normal 5 9 3 10 3 5" xfId="58043" xr:uid="{00000000-0005-0000-0000-0000B6E20000}"/>
    <cellStyle name="Normal 5 9 3 10 3 6" xfId="58044" xr:uid="{00000000-0005-0000-0000-0000B7E20000}"/>
    <cellStyle name="Normal 5 9 3 10 3 7" xfId="58045" xr:uid="{00000000-0005-0000-0000-0000B8E20000}"/>
    <cellStyle name="Normal 5 9 3 10 3 8" xfId="58046" xr:uid="{00000000-0005-0000-0000-0000B9E20000}"/>
    <cellStyle name="Normal 5 9 3 10 4" xfId="58047" xr:uid="{00000000-0005-0000-0000-0000BAE20000}"/>
    <cellStyle name="Normal 5 9 3 10 4 2" xfId="58048" xr:uid="{00000000-0005-0000-0000-0000BBE20000}"/>
    <cellStyle name="Normal 5 9 3 10 4 3" xfId="58049" xr:uid="{00000000-0005-0000-0000-0000BCE20000}"/>
    <cellStyle name="Normal 5 9 3 10 4 4" xfId="58050" xr:uid="{00000000-0005-0000-0000-0000BDE20000}"/>
    <cellStyle name="Normal 5 9 3 10 4 5" xfId="58051" xr:uid="{00000000-0005-0000-0000-0000BEE20000}"/>
    <cellStyle name="Normal 5 9 3 10 4 6" xfId="58052" xr:uid="{00000000-0005-0000-0000-0000BFE20000}"/>
    <cellStyle name="Normal 5 9 3 10 4 7" xfId="58053" xr:uid="{00000000-0005-0000-0000-0000C0E20000}"/>
    <cellStyle name="Normal 5 9 3 10 4 8" xfId="58054" xr:uid="{00000000-0005-0000-0000-0000C1E20000}"/>
    <cellStyle name="Normal 5 9 3 10 5" xfId="58055" xr:uid="{00000000-0005-0000-0000-0000C2E20000}"/>
    <cellStyle name="Normal 5 9 3 10 5 2" xfId="58056" xr:uid="{00000000-0005-0000-0000-0000C3E20000}"/>
    <cellStyle name="Normal 5 9 3 10 5 3" xfId="58057" xr:uid="{00000000-0005-0000-0000-0000C4E20000}"/>
    <cellStyle name="Normal 5 9 3 10 5 4" xfId="58058" xr:uid="{00000000-0005-0000-0000-0000C5E20000}"/>
    <cellStyle name="Normal 5 9 3 10 5 5" xfId="58059" xr:uid="{00000000-0005-0000-0000-0000C6E20000}"/>
    <cellStyle name="Normal 5 9 3 10 5 6" xfId="58060" xr:uid="{00000000-0005-0000-0000-0000C7E20000}"/>
    <cellStyle name="Normal 5 9 3 10 5 7" xfId="58061" xr:uid="{00000000-0005-0000-0000-0000C8E20000}"/>
    <cellStyle name="Normal 5 9 3 10 5 8" xfId="58062" xr:uid="{00000000-0005-0000-0000-0000C9E20000}"/>
    <cellStyle name="Normal 5 9 3 10 6" xfId="58063" xr:uid="{00000000-0005-0000-0000-0000CAE20000}"/>
    <cellStyle name="Normal 5 9 3 10 7" xfId="58064" xr:uid="{00000000-0005-0000-0000-0000CBE20000}"/>
    <cellStyle name="Normal 5 9 3 10 8" xfId="58065" xr:uid="{00000000-0005-0000-0000-0000CCE20000}"/>
    <cellStyle name="Normal 5 9 3 10 9" xfId="58066" xr:uid="{00000000-0005-0000-0000-0000CDE20000}"/>
    <cellStyle name="Normal 5 9 3 11" xfId="58067" xr:uid="{00000000-0005-0000-0000-0000CEE20000}"/>
    <cellStyle name="Normal 5 9 3 11 10" xfId="58068" xr:uid="{00000000-0005-0000-0000-0000CFE20000}"/>
    <cellStyle name="Normal 5 9 3 11 11" xfId="58069" xr:uid="{00000000-0005-0000-0000-0000D0E20000}"/>
    <cellStyle name="Normal 5 9 3 11 12" xfId="58070" xr:uid="{00000000-0005-0000-0000-0000D1E20000}"/>
    <cellStyle name="Normal 5 9 3 11 2" xfId="58071" xr:uid="{00000000-0005-0000-0000-0000D2E20000}"/>
    <cellStyle name="Normal 5 9 3 11 2 2" xfId="58072" xr:uid="{00000000-0005-0000-0000-0000D3E20000}"/>
    <cellStyle name="Normal 5 9 3 11 2 3" xfId="58073" xr:uid="{00000000-0005-0000-0000-0000D4E20000}"/>
    <cellStyle name="Normal 5 9 3 11 2 4" xfId="58074" xr:uid="{00000000-0005-0000-0000-0000D5E20000}"/>
    <cellStyle name="Normal 5 9 3 11 2 5" xfId="58075" xr:uid="{00000000-0005-0000-0000-0000D6E20000}"/>
    <cellStyle name="Normal 5 9 3 11 2 6" xfId="58076" xr:uid="{00000000-0005-0000-0000-0000D7E20000}"/>
    <cellStyle name="Normal 5 9 3 11 2 7" xfId="58077" xr:uid="{00000000-0005-0000-0000-0000D8E20000}"/>
    <cellStyle name="Normal 5 9 3 11 2 8" xfId="58078" xr:uid="{00000000-0005-0000-0000-0000D9E20000}"/>
    <cellStyle name="Normal 5 9 3 11 3" xfId="58079" xr:uid="{00000000-0005-0000-0000-0000DAE20000}"/>
    <cellStyle name="Normal 5 9 3 11 3 2" xfId="58080" xr:uid="{00000000-0005-0000-0000-0000DBE20000}"/>
    <cellStyle name="Normal 5 9 3 11 3 3" xfId="58081" xr:uid="{00000000-0005-0000-0000-0000DCE20000}"/>
    <cellStyle name="Normal 5 9 3 11 3 4" xfId="58082" xr:uid="{00000000-0005-0000-0000-0000DDE20000}"/>
    <cellStyle name="Normal 5 9 3 11 3 5" xfId="58083" xr:uid="{00000000-0005-0000-0000-0000DEE20000}"/>
    <cellStyle name="Normal 5 9 3 11 3 6" xfId="58084" xr:uid="{00000000-0005-0000-0000-0000DFE20000}"/>
    <cellStyle name="Normal 5 9 3 11 3 7" xfId="58085" xr:uid="{00000000-0005-0000-0000-0000E0E20000}"/>
    <cellStyle name="Normal 5 9 3 11 3 8" xfId="58086" xr:uid="{00000000-0005-0000-0000-0000E1E20000}"/>
    <cellStyle name="Normal 5 9 3 11 4" xfId="58087" xr:uid="{00000000-0005-0000-0000-0000E2E20000}"/>
    <cellStyle name="Normal 5 9 3 11 4 2" xfId="58088" xr:uid="{00000000-0005-0000-0000-0000E3E20000}"/>
    <cellStyle name="Normal 5 9 3 11 4 3" xfId="58089" xr:uid="{00000000-0005-0000-0000-0000E4E20000}"/>
    <cellStyle name="Normal 5 9 3 11 4 4" xfId="58090" xr:uid="{00000000-0005-0000-0000-0000E5E20000}"/>
    <cellStyle name="Normal 5 9 3 11 4 5" xfId="58091" xr:uid="{00000000-0005-0000-0000-0000E6E20000}"/>
    <cellStyle name="Normal 5 9 3 11 4 6" xfId="58092" xr:uid="{00000000-0005-0000-0000-0000E7E20000}"/>
    <cellStyle name="Normal 5 9 3 11 4 7" xfId="58093" xr:uid="{00000000-0005-0000-0000-0000E8E20000}"/>
    <cellStyle name="Normal 5 9 3 11 4 8" xfId="58094" xr:uid="{00000000-0005-0000-0000-0000E9E20000}"/>
    <cellStyle name="Normal 5 9 3 11 5" xfId="58095" xr:uid="{00000000-0005-0000-0000-0000EAE20000}"/>
    <cellStyle name="Normal 5 9 3 11 5 2" xfId="58096" xr:uid="{00000000-0005-0000-0000-0000EBE20000}"/>
    <cellStyle name="Normal 5 9 3 11 5 3" xfId="58097" xr:uid="{00000000-0005-0000-0000-0000ECE20000}"/>
    <cellStyle name="Normal 5 9 3 11 5 4" xfId="58098" xr:uid="{00000000-0005-0000-0000-0000EDE20000}"/>
    <cellStyle name="Normal 5 9 3 11 5 5" xfId="58099" xr:uid="{00000000-0005-0000-0000-0000EEE20000}"/>
    <cellStyle name="Normal 5 9 3 11 5 6" xfId="58100" xr:uid="{00000000-0005-0000-0000-0000EFE20000}"/>
    <cellStyle name="Normal 5 9 3 11 5 7" xfId="58101" xr:uid="{00000000-0005-0000-0000-0000F0E20000}"/>
    <cellStyle name="Normal 5 9 3 11 5 8" xfId="58102" xr:uid="{00000000-0005-0000-0000-0000F1E20000}"/>
    <cellStyle name="Normal 5 9 3 11 6" xfId="58103" xr:uid="{00000000-0005-0000-0000-0000F2E20000}"/>
    <cellStyle name="Normal 5 9 3 11 7" xfId="58104" xr:uid="{00000000-0005-0000-0000-0000F3E20000}"/>
    <cellStyle name="Normal 5 9 3 11 8" xfId="58105" xr:uid="{00000000-0005-0000-0000-0000F4E20000}"/>
    <cellStyle name="Normal 5 9 3 11 9" xfId="58106" xr:uid="{00000000-0005-0000-0000-0000F5E20000}"/>
    <cellStyle name="Normal 5 9 3 12" xfId="58107" xr:uid="{00000000-0005-0000-0000-0000F6E20000}"/>
    <cellStyle name="Normal 5 9 3 12 10" xfId="58108" xr:uid="{00000000-0005-0000-0000-0000F7E20000}"/>
    <cellStyle name="Normal 5 9 3 12 11" xfId="58109" xr:uid="{00000000-0005-0000-0000-0000F8E20000}"/>
    <cellStyle name="Normal 5 9 3 12 12" xfId="58110" xr:uid="{00000000-0005-0000-0000-0000F9E20000}"/>
    <cellStyle name="Normal 5 9 3 12 2" xfId="58111" xr:uid="{00000000-0005-0000-0000-0000FAE20000}"/>
    <cellStyle name="Normal 5 9 3 12 2 2" xfId="58112" xr:uid="{00000000-0005-0000-0000-0000FBE20000}"/>
    <cellStyle name="Normal 5 9 3 12 2 3" xfId="58113" xr:uid="{00000000-0005-0000-0000-0000FCE20000}"/>
    <cellStyle name="Normal 5 9 3 12 2 4" xfId="58114" xr:uid="{00000000-0005-0000-0000-0000FDE20000}"/>
    <cellStyle name="Normal 5 9 3 12 2 5" xfId="58115" xr:uid="{00000000-0005-0000-0000-0000FEE20000}"/>
    <cellStyle name="Normal 5 9 3 12 2 6" xfId="58116" xr:uid="{00000000-0005-0000-0000-0000FFE20000}"/>
    <cellStyle name="Normal 5 9 3 12 2 7" xfId="58117" xr:uid="{00000000-0005-0000-0000-000000E30000}"/>
    <cellStyle name="Normal 5 9 3 12 2 8" xfId="58118" xr:uid="{00000000-0005-0000-0000-000001E30000}"/>
    <cellStyle name="Normal 5 9 3 12 3" xfId="58119" xr:uid="{00000000-0005-0000-0000-000002E30000}"/>
    <cellStyle name="Normal 5 9 3 12 3 2" xfId="58120" xr:uid="{00000000-0005-0000-0000-000003E30000}"/>
    <cellStyle name="Normal 5 9 3 12 3 3" xfId="58121" xr:uid="{00000000-0005-0000-0000-000004E30000}"/>
    <cellStyle name="Normal 5 9 3 12 3 4" xfId="58122" xr:uid="{00000000-0005-0000-0000-000005E30000}"/>
    <cellStyle name="Normal 5 9 3 12 3 5" xfId="58123" xr:uid="{00000000-0005-0000-0000-000006E30000}"/>
    <cellStyle name="Normal 5 9 3 12 3 6" xfId="58124" xr:uid="{00000000-0005-0000-0000-000007E30000}"/>
    <cellStyle name="Normal 5 9 3 12 3 7" xfId="58125" xr:uid="{00000000-0005-0000-0000-000008E30000}"/>
    <cellStyle name="Normal 5 9 3 12 3 8" xfId="58126" xr:uid="{00000000-0005-0000-0000-000009E30000}"/>
    <cellStyle name="Normal 5 9 3 12 4" xfId="58127" xr:uid="{00000000-0005-0000-0000-00000AE30000}"/>
    <cellStyle name="Normal 5 9 3 12 4 2" xfId="58128" xr:uid="{00000000-0005-0000-0000-00000BE30000}"/>
    <cellStyle name="Normal 5 9 3 12 4 3" xfId="58129" xr:uid="{00000000-0005-0000-0000-00000CE30000}"/>
    <cellStyle name="Normal 5 9 3 12 4 4" xfId="58130" xr:uid="{00000000-0005-0000-0000-00000DE30000}"/>
    <cellStyle name="Normal 5 9 3 12 4 5" xfId="58131" xr:uid="{00000000-0005-0000-0000-00000EE30000}"/>
    <cellStyle name="Normal 5 9 3 12 4 6" xfId="58132" xr:uid="{00000000-0005-0000-0000-00000FE30000}"/>
    <cellStyle name="Normal 5 9 3 12 4 7" xfId="58133" xr:uid="{00000000-0005-0000-0000-000010E30000}"/>
    <cellStyle name="Normal 5 9 3 12 4 8" xfId="58134" xr:uid="{00000000-0005-0000-0000-000011E30000}"/>
    <cellStyle name="Normal 5 9 3 12 5" xfId="58135" xr:uid="{00000000-0005-0000-0000-000012E30000}"/>
    <cellStyle name="Normal 5 9 3 12 5 2" xfId="58136" xr:uid="{00000000-0005-0000-0000-000013E30000}"/>
    <cellStyle name="Normal 5 9 3 12 5 3" xfId="58137" xr:uid="{00000000-0005-0000-0000-000014E30000}"/>
    <cellStyle name="Normal 5 9 3 12 5 4" xfId="58138" xr:uid="{00000000-0005-0000-0000-000015E30000}"/>
    <cellStyle name="Normal 5 9 3 12 5 5" xfId="58139" xr:uid="{00000000-0005-0000-0000-000016E30000}"/>
    <cellStyle name="Normal 5 9 3 12 5 6" xfId="58140" xr:uid="{00000000-0005-0000-0000-000017E30000}"/>
    <cellStyle name="Normal 5 9 3 12 5 7" xfId="58141" xr:uid="{00000000-0005-0000-0000-000018E30000}"/>
    <cellStyle name="Normal 5 9 3 12 5 8" xfId="58142" xr:uid="{00000000-0005-0000-0000-000019E30000}"/>
    <cellStyle name="Normal 5 9 3 12 6" xfId="58143" xr:uid="{00000000-0005-0000-0000-00001AE30000}"/>
    <cellStyle name="Normal 5 9 3 12 7" xfId="58144" xr:uid="{00000000-0005-0000-0000-00001BE30000}"/>
    <cellStyle name="Normal 5 9 3 12 8" xfId="58145" xr:uid="{00000000-0005-0000-0000-00001CE30000}"/>
    <cellStyle name="Normal 5 9 3 12 9" xfId="58146" xr:uid="{00000000-0005-0000-0000-00001DE30000}"/>
    <cellStyle name="Normal 5 9 3 13" xfId="58147" xr:uid="{00000000-0005-0000-0000-00001EE30000}"/>
    <cellStyle name="Normal 5 9 3 13 10" xfId="58148" xr:uid="{00000000-0005-0000-0000-00001FE30000}"/>
    <cellStyle name="Normal 5 9 3 13 11" xfId="58149" xr:uid="{00000000-0005-0000-0000-000020E30000}"/>
    <cellStyle name="Normal 5 9 3 13 12" xfId="58150" xr:uid="{00000000-0005-0000-0000-000021E30000}"/>
    <cellStyle name="Normal 5 9 3 13 2" xfId="58151" xr:uid="{00000000-0005-0000-0000-000022E30000}"/>
    <cellStyle name="Normal 5 9 3 13 2 2" xfId="58152" xr:uid="{00000000-0005-0000-0000-000023E30000}"/>
    <cellStyle name="Normal 5 9 3 13 2 3" xfId="58153" xr:uid="{00000000-0005-0000-0000-000024E30000}"/>
    <cellStyle name="Normal 5 9 3 13 2 4" xfId="58154" xr:uid="{00000000-0005-0000-0000-000025E30000}"/>
    <cellStyle name="Normal 5 9 3 13 2 5" xfId="58155" xr:uid="{00000000-0005-0000-0000-000026E30000}"/>
    <cellStyle name="Normal 5 9 3 13 2 6" xfId="58156" xr:uid="{00000000-0005-0000-0000-000027E30000}"/>
    <cellStyle name="Normal 5 9 3 13 2 7" xfId="58157" xr:uid="{00000000-0005-0000-0000-000028E30000}"/>
    <cellStyle name="Normal 5 9 3 13 2 8" xfId="58158" xr:uid="{00000000-0005-0000-0000-000029E30000}"/>
    <cellStyle name="Normal 5 9 3 13 3" xfId="58159" xr:uid="{00000000-0005-0000-0000-00002AE30000}"/>
    <cellStyle name="Normal 5 9 3 13 3 2" xfId="58160" xr:uid="{00000000-0005-0000-0000-00002BE30000}"/>
    <cellStyle name="Normal 5 9 3 13 3 3" xfId="58161" xr:uid="{00000000-0005-0000-0000-00002CE30000}"/>
    <cellStyle name="Normal 5 9 3 13 3 4" xfId="58162" xr:uid="{00000000-0005-0000-0000-00002DE30000}"/>
    <cellStyle name="Normal 5 9 3 13 3 5" xfId="58163" xr:uid="{00000000-0005-0000-0000-00002EE30000}"/>
    <cellStyle name="Normal 5 9 3 13 3 6" xfId="58164" xr:uid="{00000000-0005-0000-0000-00002FE30000}"/>
    <cellStyle name="Normal 5 9 3 13 3 7" xfId="58165" xr:uid="{00000000-0005-0000-0000-000030E30000}"/>
    <cellStyle name="Normal 5 9 3 13 3 8" xfId="58166" xr:uid="{00000000-0005-0000-0000-000031E30000}"/>
    <cellStyle name="Normal 5 9 3 13 4" xfId="58167" xr:uid="{00000000-0005-0000-0000-000032E30000}"/>
    <cellStyle name="Normal 5 9 3 13 4 2" xfId="58168" xr:uid="{00000000-0005-0000-0000-000033E30000}"/>
    <cellStyle name="Normal 5 9 3 13 4 3" xfId="58169" xr:uid="{00000000-0005-0000-0000-000034E30000}"/>
    <cellStyle name="Normal 5 9 3 13 4 4" xfId="58170" xr:uid="{00000000-0005-0000-0000-000035E30000}"/>
    <cellStyle name="Normal 5 9 3 13 4 5" xfId="58171" xr:uid="{00000000-0005-0000-0000-000036E30000}"/>
    <cellStyle name="Normal 5 9 3 13 4 6" xfId="58172" xr:uid="{00000000-0005-0000-0000-000037E30000}"/>
    <cellStyle name="Normal 5 9 3 13 4 7" xfId="58173" xr:uid="{00000000-0005-0000-0000-000038E30000}"/>
    <cellStyle name="Normal 5 9 3 13 4 8" xfId="58174" xr:uid="{00000000-0005-0000-0000-000039E30000}"/>
    <cellStyle name="Normal 5 9 3 13 5" xfId="58175" xr:uid="{00000000-0005-0000-0000-00003AE30000}"/>
    <cellStyle name="Normal 5 9 3 13 5 2" xfId="58176" xr:uid="{00000000-0005-0000-0000-00003BE30000}"/>
    <cellStyle name="Normal 5 9 3 13 5 3" xfId="58177" xr:uid="{00000000-0005-0000-0000-00003CE30000}"/>
    <cellStyle name="Normal 5 9 3 13 5 4" xfId="58178" xr:uid="{00000000-0005-0000-0000-00003DE30000}"/>
    <cellStyle name="Normal 5 9 3 13 5 5" xfId="58179" xr:uid="{00000000-0005-0000-0000-00003EE30000}"/>
    <cellStyle name="Normal 5 9 3 13 5 6" xfId="58180" xr:uid="{00000000-0005-0000-0000-00003FE30000}"/>
    <cellStyle name="Normal 5 9 3 13 5 7" xfId="58181" xr:uid="{00000000-0005-0000-0000-000040E30000}"/>
    <cellStyle name="Normal 5 9 3 13 5 8" xfId="58182" xr:uid="{00000000-0005-0000-0000-000041E30000}"/>
    <cellStyle name="Normal 5 9 3 13 6" xfId="58183" xr:uid="{00000000-0005-0000-0000-000042E30000}"/>
    <cellStyle name="Normal 5 9 3 13 7" xfId="58184" xr:uid="{00000000-0005-0000-0000-000043E30000}"/>
    <cellStyle name="Normal 5 9 3 13 8" xfId="58185" xr:uid="{00000000-0005-0000-0000-000044E30000}"/>
    <cellStyle name="Normal 5 9 3 13 9" xfId="58186" xr:uid="{00000000-0005-0000-0000-000045E30000}"/>
    <cellStyle name="Normal 5 9 3 14" xfId="58187" xr:uid="{00000000-0005-0000-0000-000046E30000}"/>
    <cellStyle name="Normal 5 9 3 14 2" xfId="58188" xr:uid="{00000000-0005-0000-0000-000047E30000}"/>
    <cellStyle name="Normal 5 9 3 14 3" xfId="58189" xr:uid="{00000000-0005-0000-0000-000048E30000}"/>
    <cellStyle name="Normal 5 9 3 14 4" xfId="58190" xr:uid="{00000000-0005-0000-0000-000049E30000}"/>
    <cellStyle name="Normal 5 9 3 14 5" xfId="58191" xr:uid="{00000000-0005-0000-0000-00004AE30000}"/>
    <cellStyle name="Normal 5 9 3 14 6" xfId="58192" xr:uid="{00000000-0005-0000-0000-00004BE30000}"/>
    <cellStyle name="Normal 5 9 3 14 7" xfId="58193" xr:uid="{00000000-0005-0000-0000-00004CE30000}"/>
    <cellStyle name="Normal 5 9 3 14 8" xfId="58194" xr:uid="{00000000-0005-0000-0000-00004DE30000}"/>
    <cellStyle name="Normal 5 9 3 15" xfId="58195" xr:uid="{00000000-0005-0000-0000-00004EE30000}"/>
    <cellStyle name="Normal 5 9 3 15 2" xfId="58196" xr:uid="{00000000-0005-0000-0000-00004FE30000}"/>
    <cellStyle name="Normal 5 9 3 15 3" xfId="58197" xr:uid="{00000000-0005-0000-0000-000050E30000}"/>
    <cellStyle name="Normal 5 9 3 15 4" xfId="58198" xr:uid="{00000000-0005-0000-0000-000051E30000}"/>
    <cellStyle name="Normal 5 9 3 15 5" xfId="58199" xr:uid="{00000000-0005-0000-0000-000052E30000}"/>
    <cellStyle name="Normal 5 9 3 15 6" xfId="58200" xr:uid="{00000000-0005-0000-0000-000053E30000}"/>
    <cellStyle name="Normal 5 9 3 15 7" xfId="58201" xr:uid="{00000000-0005-0000-0000-000054E30000}"/>
    <cellStyle name="Normal 5 9 3 15 8" xfId="58202" xr:uid="{00000000-0005-0000-0000-000055E30000}"/>
    <cellStyle name="Normal 5 9 3 16" xfId="58203" xr:uid="{00000000-0005-0000-0000-000056E30000}"/>
    <cellStyle name="Normal 5 9 3 16 2" xfId="58204" xr:uid="{00000000-0005-0000-0000-000057E30000}"/>
    <cellStyle name="Normal 5 9 3 16 3" xfId="58205" xr:uid="{00000000-0005-0000-0000-000058E30000}"/>
    <cellStyle name="Normal 5 9 3 16 4" xfId="58206" xr:uid="{00000000-0005-0000-0000-000059E30000}"/>
    <cellStyle name="Normal 5 9 3 16 5" xfId="58207" xr:uid="{00000000-0005-0000-0000-00005AE30000}"/>
    <cellStyle name="Normal 5 9 3 16 6" xfId="58208" xr:uid="{00000000-0005-0000-0000-00005BE30000}"/>
    <cellStyle name="Normal 5 9 3 16 7" xfId="58209" xr:uid="{00000000-0005-0000-0000-00005CE30000}"/>
    <cellStyle name="Normal 5 9 3 16 8" xfId="58210" xr:uid="{00000000-0005-0000-0000-00005DE30000}"/>
    <cellStyle name="Normal 5 9 3 17" xfId="58211" xr:uid="{00000000-0005-0000-0000-00005EE30000}"/>
    <cellStyle name="Normal 5 9 3 17 2" xfId="58212" xr:uid="{00000000-0005-0000-0000-00005FE30000}"/>
    <cellStyle name="Normal 5 9 3 17 3" xfId="58213" xr:uid="{00000000-0005-0000-0000-000060E30000}"/>
    <cellStyle name="Normal 5 9 3 17 4" xfId="58214" xr:uid="{00000000-0005-0000-0000-000061E30000}"/>
    <cellStyle name="Normal 5 9 3 17 5" xfId="58215" xr:uid="{00000000-0005-0000-0000-000062E30000}"/>
    <cellStyle name="Normal 5 9 3 17 6" xfId="58216" xr:uid="{00000000-0005-0000-0000-000063E30000}"/>
    <cellStyle name="Normal 5 9 3 17 7" xfId="58217" xr:uid="{00000000-0005-0000-0000-000064E30000}"/>
    <cellStyle name="Normal 5 9 3 17 8" xfId="58218" xr:uid="{00000000-0005-0000-0000-000065E30000}"/>
    <cellStyle name="Normal 5 9 3 18" xfId="58219" xr:uid="{00000000-0005-0000-0000-000066E30000}"/>
    <cellStyle name="Normal 5 9 3 19" xfId="58220" xr:uid="{00000000-0005-0000-0000-000067E30000}"/>
    <cellStyle name="Normal 5 9 3 2" xfId="58221" xr:uid="{00000000-0005-0000-0000-000068E30000}"/>
    <cellStyle name="Normal 5 9 3 2 10" xfId="58222" xr:uid="{00000000-0005-0000-0000-000069E30000}"/>
    <cellStyle name="Normal 5 9 3 2 11" xfId="58223" xr:uid="{00000000-0005-0000-0000-00006AE30000}"/>
    <cellStyle name="Normal 5 9 3 2 12" xfId="58224" xr:uid="{00000000-0005-0000-0000-00006BE30000}"/>
    <cellStyle name="Normal 5 9 3 2 2" xfId="58225" xr:uid="{00000000-0005-0000-0000-00006CE30000}"/>
    <cellStyle name="Normal 5 9 3 2 2 2" xfId="58226" xr:uid="{00000000-0005-0000-0000-00006DE30000}"/>
    <cellStyle name="Normal 5 9 3 2 2 3" xfId="58227" xr:uid="{00000000-0005-0000-0000-00006EE30000}"/>
    <cellStyle name="Normal 5 9 3 2 2 4" xfId="58228" xr:uid="{00000000-0005-0000-0000-00006FE30000}"/>
    <cellStyle name="Normal 5 9 3 2 2 5" xfId="58229" xr:uid="{00000000-0005-0000-0000-000070E30000}"/>
    <cellStyle name="Normal 5 9 3 2 2 6" xfId="58230" xr:uid="{00000000-0005-0000-0000-000071E30000}"/>
    <cellStyle name="Normal 5 9 3 2 2 7" xfId="58231" xr:uid="{00000000-0005-0000-0000-000072E30000}"/>
    <cellStyle name="Normal 5 9 3 2 2 8" xfId="58232" xr:uid="{00000000-0005-0000-0000-000073E30000}"/>
    <cellStyle name="Normal 5 9 3 2 3" xfId="58233" xr:uid="{00000000-0005-0000-0000-000074E30000}"/>
    <cellStyle name="Normal 5 9 3 2 3 2" xfId="58234" xr:uid="{00000000-0005-0000-0000-000075E30000}"/>
    <cellStyle name="Normal 5 9 3 2 3 3" xfId="58235" xr:uid="{00000000-0005-0000-0000-000076E30000}"/>
    <cellStyle name="Normal 5 9 3 2 3 4" xfId="58236" xr:uid="{00000000-0005-0000-0000-000077E30000}"/>
    <cellStyle name="Normal 5 9 3 2 3 5" xfId="58237" xr:uid="{00000000-0005-0000-0000-000078E30000}"/>
    <cellStyle name="Normal 5 9 3 2 3 6" xfId="58238" xr:uid="{00000000-0005-0000-0000-000079E30000}"/>
    <cellStyle name="Normal 5 9 3 2 3 7" xfId="58239" xr:uid="{00000000-0005-0000-0000-00007AE30000}"/>
    <cellStyle name="Normal 5 9 3 2 3 8" xfId="58240" xr:uid="{00000000-0005-0000-0000-00007BE30000}"/>
    <cellStyle name="Normal 5 9 3 2 4" xfId="58241" xr:uid="{00000000-0005-0000-0000-00007CE30000}"/>
    <cellStyle name="Normal 5 9 3 2 4 2" xfId="58242" xr:uid="{00000000-0005-0000-0000-00007DE30000}"/>
    <cellStyle name="Normal 5 9 3 2 4 3" xfId="58243" xr:uid="{00000000-0005-0000-0000-00007EE30000}"/>
    <cellStyle name="Normal 5 9 3 2 4 4" xfId="58244" xr:uid="{00000000-0005-0000-0000-00007FE30000}"/>
    <cellStyle name="Normal 5 9 3 2 4 5" xfId="58245" xr:uid="{00000000-0005-0000-0000-000080E30000}"/>
    <cellStyle name="Normal 5 9 3 2 4 6" xfId="58246" xr:uid="{00000000-0005-0000-0000-000081E30000}"/>
    <cellStyle name="Normal 5 9 3 2 4 7" xfId="58247" xr:uid="{00000000-0005-0000-0000-000082E30000}"/>
    <cellStyle name="Normal 5 9 3 2 4 8" xfId="58248" xr:uid="{00000000-0005-0000-0000-000083E30000}"/>
    <cellStyle name="Normal 5 9 3 2 5" xfId="58249" xr:uid="{00000000-0005-0000-0000-000084E30000}"/>
    <cellStyle name="Normal 5 9 3 2 5 2" xfId="58250" xr:uid="{00000000-0005-0000-0000-000085E30000}"/>
    <cellStyle name="Normal 5 9 3 2 5 3" xfId="58251" xr:uid="{00000000-0005-0000-0000-000086E30000}"/>
    <cellStyle name="Normal 5 9 3 2 5 4" xfId="58252" xr:uid="{00000000-0005-0000-0000-000087E30000}"/>
    <cellStyle name="Normal 5 9 3 2 5 5" xfId="58253" xr:uid="{00000000-0005-0000-0000-000088E30000}"/>
    <cellStyle name="Normal 5 9 3 2 5 6" xfId="58254" xr:uid="{00000000-0005-0000-0000-000089E30000}"/>
    <cellStyle name="Normal 5 9 3 2 5 7" xfId="58255" xr:uid="{00000000-0005-0000-0000-00008AE30000}"/>
    <cellStyle name="Normal 5 9 3 2 5 8" xfId="58256" xr:uid="{00000000-0005-0000-0000-00008BE30000}"/>
    <cellStyle name="Normal 5 9 3 2 6" xfId="58257" xr:uid="{00000000-0005-0000-0000-00008CE30000}"/>
    <cellStyle name="Normal 5 9 3 2 7" xfId="58258" xr:uid="{00000000-0005-0000-0000-00008DE30000}"/>
    <cellStyle name="Normal 5 9 3 2 8" xfId="58259" xr:uid="{00000000-0005-0000-0000-00008EE30000}"/>
    <cellStyle name="Normal 5 9 3 2 9" xfId="58260" xr:uid="{00000000-0005-0000-0000-00008FE30000}"/>
    <cellStyle name="Normal 5 9 3 20" xfId="58261" xr:uid="{00000000-0005-0000-0000-000090E30000}"/>
    <cellStyle name="Normal 5 9 3 21" xfId="58262" xr:uid="{00000000-0005-0000-0000-000091E30000}"/>
    <cellStyle name="Normal 5 9 3 22" xfId="58263" xr:uid="{00000000-0005-0000-0000-000092E30000}"/>
    <cellStyle name="Normal 5 9 3 23" xfId="58264" xr:uid="{00000000-0005-0000-0000-000093E30000}"/>
    <cellStyle name="Normal 5 9 3 24" xfId="58265" xr:uid="{00000000-0005-0000-0000-000094E30000}"/>
    <cellStyle name="Normal 5 9 3 3" xfId="58266" xr:uid="{00000000-0005-0000-0000-000095E30000}"/>
    <cellStyle name="Normal 5 9 3 3 10" xfId="58267" xr:uid="{00000000-0005-0000-0000-000096E30000}"/>
    <cellStyle name="Normal 5 9 3 3 11" xfId="58268" xr:uid="{00000000-0005-0000-0000-000097E30000}"/>
    <cellStyle name="Normal 5 9 3 3 12" xfId="58269" xr:uid="{00000000-0005-0000-0000-000098E30000}"/>
    <cellStyle name="Normal 5 9 3 3 2" xfId="58270" xr:uid="{00000000-0005-0000-0000-000099E30000}"/>
    <cellStyle name="Normal 5 9 3 3 2 2" xfId="58271" xr:uid="{00000000-0005-0000-0000-00009AE30000}"/>
    <cellStyle name="Normal 5 9 3 3 2 3" xfId="58272" xr:uid="{00000000-0005-0000-0000-00009BE30000}"/>
    <cellStyle name="Normal 5 9 3 3 2 4" xfId="58273" xr:uid="{00000000-0005-0000-0000-00009CE30000}"/>
    <cellStyle name="Normal 5 9 3 3 2 5" xfId="58274" xr:uid="{00000000-0005-0000-0000-00009DE30000}"/>
    <cellStyle name="Normal 5 9 3 3 2 6" xfId="58275" xr:uid="{00000000-0005-0000-0000-00009EE30000}"/>
    <cellStyle name="Normal 5 9 3 3 2 7" xfId="58276" xr:uid="{00000000-0005-0000-0000-00009FE30000}"/>
    <cellStyle name="Normal 5 9 3 3 2 8" xfId="58277" xr:uid="{00000000-0005-0000-0000-0000A0E30000}"/>
    <cellStyle name="Normal 5 9 3 3 3" xfId="58278" xr:uid="{00000000-0005-0000-0000-0000A1E30000}"/>
    <cellStyle name="Normal 5 9 3 3 3 2" xfId="58279" xr:uid="{00000000-0005-0000-0000-0000A2E30000}"/>
    <cellStyle name="Normal 5 9 3 3 3 3" xfId="58280" xr:uid="{00000000-0005-0000-0000-0000A3E30000}"/>
    <cellStyle name="Normal 5 9 3 3 3 4" xfId="58281" xr:uid="{00000000-0005-0000-0000-0000A4E30000}"/>
    <cellStyle name="Normal 5 9 3 3 3 5" xfId="58282" xr:uid="{00000000-0005-0000-0000-0000A5E30000}"/>
    <cellStyle name="Normal 5 9 3 3 3 6" xfId="58283" xr:uid="{00000000-0005-0000-0000-0000A6E30000}"/>
    <cellStyle name="Normal 5 9 3 3 3 7" xfId="58284" xr:uid="{00000000-0005-0000-0000-0000A7E30000}"/>
    <cellStyle name="Normal 5 9 3 3 3 8" xfId="58285" xr:uid="{00000000-0005-0000-0000-0000A8E30000}"/>
    <cellStyle name="Normal 5 9 3 3 4" xfId="58286" xr:uid="{00000000-0005-0000-0000-0000A9E30000}"/>
    <cellStyle name="Normal 5 9 3 3 4 2" xfId="58287" xr:uid="{00000000-0005-0000-0000-0000AAE30000}"/>
    <cellStyle name="Normal 5 9 3 3 4 3" xfId="58288" xr:uid="{00000000-0005-0000-0000-0000ABE30000}"/>
    <cellStyle name="Normal 5 9 3 3 4 4" xfId="58289" xr:uid="{00000000-0005-0000-0000-0000ACE30000}"/>
    <cellStyle name="Normal 5 9 3 3 4 5" xfId="58290" xr:uid="{00000000-0005-0000-0000-0000ADE30000}"/>
    <cellStyle name="Normal 5 9 3 3 4 6" xfId="58291" xr:uid="{00000000-0005-0000-0000-0000AEE30000}"/>
    <cellStyle name="Normal 5 9 3 3 4 7" xfId="58292" xr:uid="{00000000-0005-0000-0000-0000AFE30000}"/>
    <cellStyle name="Normal 5 9 3 3 4 8" xfId="58293" xr:uid="{00000000-0005-0000-0000-0000B0E30000}"/>
    <cellStyle name="Normal 5 9 3 3 5" xfId="58294" xr:uid="{00000000-0005-0000-0000-0000B1E30000}"/>
    <cellStyle name="Normal 5 9 3 3 5 2" xfId="58295" xr:uid="{00000000-0005-0000-0000-0000B2E30000}"/>
    <cellStyle name="Normal 5 9 3 3 5 3" xfId="58296" xr:uid="{00000000-0005-0000-0000-0000B3E30000}"/>
    <cellStyle name="Normal 5 9 3 3 5 4" xfId="58297" xr:uid="{00000000-0005-0000-0000-0000B4E30000}"/>
    <cellStyle name="Normal 5 9 3 3 5 5" xfId="58298" xr:uid="{00000000-0005-0000-0000-0000B5E30000}"/>
    <cellStyle name="Normal 5 9 3 3 5 6" xfId="58299" xr:uid="{00000000-0005-0000-0000-0000B6E30000}"/>
    <cellStyle name="Normal 5 9 3 3 5 7" xfId="58300" xr:uid="{00000000-0005-0000-0000-0000B7E30000}"/>
    <cellStyle name="Normal 5 9 3 3 5 8" xfId="58301" xr:uid="{00000000-0005-0000-0000-0000B8E30000}"/>
    <cellStyle name="Normal 5 9 3 3 6" xfId="58302" xr:uid="{00000000-0005-0000-0000-0000B9E30000}"/>
    <cellStyle name="Normal 5 9 3 3 7" xfId="58303" xr:uid="{00000000-0005-0000-0000-0000BAE30000}"/>
    <cellStyle name="Normal 5 9 3 3 8" xfId="58304" xr:uid="{00000000-0005-0000-0000-0000BBE30000}"/>
    <cellStyle name="Normal 5 9 3 3 9" xfId="58305" xr:uid="{00000000-0005-0000-0000-0000BCE30000}"/>
    <cellStyle name="Normal 5 9 3 4" xfId="58306" xr:uid="{00000000-0005-0000-0000-0000BDE30000}"/>
    <cellStyle name="Normal 5 9 3 4 10" xfId="58307" xr:uid="{00000000-0005-0000-0000-0000BEE30000}"/>
    <cellStyle name="Normal 5 9 3 4 11" xfId="58308" xr:uid="{00000000-0005-0000-0000-0000BFE30000}"/>
    <cellStyle name="Normal 5 9 3 4 12" xfId="58309" xr:uid="{00000000-0005-0000-0000-0000C0E30000}"/>
    <cellStyle name="Normal 5 9 3 4 2" xfId="58310" xr:uid="{00000000-0005-0000-0000-0000C1E30000}"/>
    <cellStyle name="Normal 5 9 3 4 2 2" xfId="58311" xr:uid="{00000000-0005-0000-0000-0000C2E30000}"/>
    <cellStyle name="Normal 5 9 3 4 2 3" xfId="58312" xr:uid="{00000000-0005-0000-0000-0000C3E30000}"/>
    <cellStyle name="Normal 5 9 3 4 2 4" xfId="58313" xr:uid="{00000000-0005-0000-0000-0000C4E30000}"/>
    <cellStyle name="Normal 5 9 3 4 2 5" xfId="58314" xr:uid="{00000000-0005-0000-0000-0000C5E30000}"/>
    <cellStyle name="Normal 5 9 3 4 2 6" xfId="58315" xr:uid="{00000000-0005-0000-0000-0000C6E30000}"/>
    <cellStyle name="Normal 5 9 3 4 2 7" xfId="58316" xr:uid="{00000000-0005-0000-0000-0000C7E30000}"/>
    <cellStyle name="Normal 5 9 3 4 2 8" xfId="58317" xr:uid="{00000000-0005-0000-0000-0000C8E30000}"/>
    <cellStyle name="Normal 5 9 3 4 3" xfId="58318" xr:uid="{00000000-0005-0000-0000-0000C9E30000}"/>
    <cellStyle name="Normal 5 9 3 4 3 2" xfId="58319" xr:uid="{00000000-0005-0000-0000-0000CAE30000}"/>
    <cellStyle name="Normal 5 9 3 4 3 3" xfId="58320" xr:uid="{00000000-0005-0000-0000-0000CBE30000}"/>
    <cellStyle name="Normal 5 9 3 4 3 4" xfId="58321" xr:uid="{00000000-0005-0000-0000-0000CCE30000}"/>
    <cellStyle name="Normal 5 9 3 4 3 5" xfId="58322" xr:uid="{00000000-0005-0000-0000-0000CDE30000}"/>
    <cellStyle name="Normal 5 9 3 4 3 6" xfId="58323" xr:uid="{00000000-0005-0000-0000-0000CEE30000}"/>
    <cellStyle name="Normal 5 9 3 4 3 7" xfId="58324" xr:uid="{00000000-0005-0000-0000-0000CFE30000}"/>
    <cellStyle name="Normal 5 9 3 4 3 8" xfId="58325" xr:uid="{00000000-0005-0000-0000-0000D0E30000}"/>
    <cellStyle name="Normal 5 9 3 4 4" xfId="58326" xr:uid="{00000000-0005-0000-0000-0000D1E30000}"/>
    <cellStyle name="Normal 5 9 3 4 4 2" xfId="58327" xr:uid="{00000000-0005-0000-0000-0000D2E30000}"/>
    <cellStyle name="Normal 5 9 3 4 4 3" xfId="58328" xr:uid="{00000000-0005-0000-0000-0000D3E30000}"/>
    <cellStyle name="Normal 5 9 3 4 4 4" xfId="58329" xr:uid="{00000000-0005-0000-0000-0000D4E30000}"/>
    <cellStyle name="Normal 5 9 3 4 4 5" xfId="58330" xr:uid="{00000000-0005-0000-0000-0000D5E30000}"/>
    <cellStyle name="Normal 5 9 3 4 4 6" xfId="58331" xr:uid="{00000000-0005-0000-0000-0000D6E30000}"/>
    <cellStyle name="Normal 5 9 3 4 4 7" xfId="58332" xr:uid="{00000000-0005-0000-0000-0000D7E30000}"/>
    <cellStyle name="Normal 5 9 3 4 4 8" xfId="58333" xr:uid="{00000000-0005-0000-0000-0000D8E30000}"/>
    <cellStyle name="Normal 5 9 3 4 5" xfId="58334" xr:uid="{00000000-0005-0000-0000-0000D9E30000}"/>
    <cellStyle name="Normal 5 9 3 4 5 2" xfId="58335" xr:uid="{00000000-0005-0000-0000-0000DAE30000}"/>
    <cellStyle name="Normal 5 9 3 4 5 3" xfId="58336" xr:uid="{00000000-0005-0000-0000-0000DBE30000}"/>
    <cellStyle name="Normal 5 9 3 4 5 4" xfId="58337" xr:uid="{00000000-0005-0000-0000-0000DCE30000}"/>
    <cellStyle name="Normal 5 9 3 4 5 5" xfId="58338" xr:uid="{00000000-0005-0000-0000-0000DDE30000}"/>
    <cellStyle name="Normal 5 9 3 4 5 6" xfId="58339" xr:uid="{00000000-0005-0000-0000-0000DEE30000}"/>
    <cellStyle name="Normal 5 9 3 4 5 7" xfId="58340" xr:uid="{00000000-0005-0000-0000-0000DFE30000}"/>
    <cellStyle name="Normal 5 9 3 4 5 8" xfId="58341" xr:uid="{00000000-0005-0000-0000-0000E0E30000}"/>
    <cellStyle name="Normal 5 9 3 4 6" xfId="58342" xr:uid="{00000000-0005-0000-0000-0000E1E30000}"/>
    <cellStyle name="Normal 5 9 3 4 7" xfId="58343" xr:uid="{00000000-0005-0000-0000-0000E2E30000}"/>
    <cellStyle name="Normal 5 9 3 4 8" xfId="58344" xr:uid="{00000000-0005-0000-0000-0000E3E30000}"/>
    <cellStyle name="Normal 5 9 3 4 9" xfId="58345" xr:uid="{00000000-0005-0000-0000-0000E4E30000}"/>
    <cellStyle name="Normal 5 9 3 5" xfId="58346" xr:uid="{00000000-0005-0000-0000-0000E5E30000}"/>
    <cellStyle name="Normal 5 9 3 5 10" xfId="58347" xr:uid="{00000000-0005-0000-0000-0000E6E30000}"/>
    <cellStyle name="Normal 5 9 3 5 11" xfId="58348" xr:uid="{00000000-0005-0000-0000-0000E7E30000}"/>
    <cellStyle name="Normal 5 9 3 5 12" xfId="58349" xr:uid="{00000000-0005-0000-0000-0000E8E30000}"/>
    <cellStyle name="Normal 5 9 3 5 2" xfId="58350" xr:uid="{00000000-0005-0000-0000-0000E9E30000}"/>
    <cellStyle name="Normal 5 9 3 5 2 2" xfId="58351" xr:uid="{00000000-0005-0000-0000-0000EAE30000}"/>
    <cellStyle name="Normal 5 9 3 5 2 3" xfId="58352" xr:uid="{00000000-0005-0000-0000-0000EBE30000}"/>
    <cellStyle name="Normal 5 9 3 5 2 4" xfId="58353" xr:uid="{00000000-0005-0000-0000-0000ECE30000}"/>
    <cellStyle name="Normal 5 9 3 5 2 5" xfId="58354" xr:uid="{00000000-0005-0000-0000-0000EDE30000}"/>
    <cellStyle name="Normal 5 9 3 5 2 6" xfId="58355" xr:uid="{00000000-0005-0000-0000-0000EEE30000}"/>
    <cellStyle name="Normal 5 9 3 5 2 7" xfId="58356" xr:uid="{00000000-0005-0000-0000-0000EFE30000}"/>
    <cellStyle name="Normal 5 9 3 5 2 8" xfId="58357" xr:uid="{00000000-0005-0000-0000-0000F0E30000}"/>
    <cellStyle name="Normal 5 9 3 5 3" xfId="58358" xr:uid="{00000000-0005-0000-0000-0000F1E30000}"/>
    <cellStyle name="Normal 5 9 3 5 3 2" xfId="58359" xr:uid="{00000000-0005-0000-0000-0000F2E30000}"/>
    <cellStyle name="Normal 5 9 3 5 3 3" xfId="58360" xr:uid="{00000000-0005-0000-0000-0000F3E30000}"/>
    <cellStyle name="Normal 5 9 3 5 3 4" xfId="58361" xr:uid="{00000000-0005-0000-0000-0000F4E30000}"/>
    <cellStyle name="Normal 5 9 3 5 3 5" xfId="58362" xr:uid="{00000000-0005-0000-0000-0000F5E30000}"/>
    <cellStyle name="Normal 5 9 3 5 3 6" xfId="58363" xr:uid="{00000000-0005-0000-0000-0000F6E30000}"/>
    <cellStyle name="Normal 5 9 3 5 3 7" xfId="58364" xr:uid="{00000000-0005-0000-0000-0000F7E30000}"/>
    <cellStyle name="Normal 5 9 3 5 3 8" xfId="58365" xr:uid="{00000000-0005-0000-0000-0000F8E30000}"/>
    <cellStyle name="Normal 5 9 3 5 4" xfId="58366" xr:uid="{00000000-0005-0000-0000-0000F9E30000}"/>
    <cellStyle name="Normal 5 9 3 5 4 2" xfId="58367" xr:uid="{00000000-0005-0000-0000-0000FAE30000}"/>
    <cellStyle name="Normal 5 9 3 5 4 3" xfId="58368" xr:uid="{00000000-0005-0000-0000-0000FBE30000}"/>
    <cellStyle name="Normal 5 9 3 5 4 4" xfId="58369" xr:uid="{00000000-0005-0000-0000-0000FCE30000}"/>
    <cellStyle name="Normal 5 9 3 5 4 5" xfId="58370" xr:uid="{00000000-0005-0000-0000-0000FDE30000}"/>
    <cellStyle name="Normal 5 9 3 5 4 6" xfId="58371" xr:uid="{00000000-0005-0000-0000-0000FEE30000}"/>
    <cellStyle name="Normal 5 9 3 5 4 7" xfId="58372" xr:uid="{00000000-0005-0000-0000-0000FFE30000}"/>
    <cellStyle name="Normal 5 9 3 5 4 8" xfId="58373" xr:uid="{00000000-0005-0000-0000-000000E40000}"/>
    <cellStyle name="Normal 5 9 3 5 5" xfId="58374" xr:uid="{00000000-0005-0000-0000-000001E40000}"/>
    <cellStyle name="Normal 5 9 3 5 5 2" xfId="58375" xr:uid="{00000000-0005-0000-0000-000002E40000}"/>
    <cellStyle name="Normal 5 9 3 5 5 3" xfId="58376" xr:uid="{00000000-0005-0000-0000-000003E40000}"/>
    <cellStyle name="Normal 5 9 3 5 5 4" xfId="58377" xr:uid="{00000000-0005-0000-0000-000004E40000}"/>
    <cellStyle name="Normal 5 9 3 5 5 5" xfId="58378" xr:uid="{00000000-0005-0000-0000-000005E40000}"/>
    <cellStyle name="Normal 5 9 3 5 5 6" xfId="58379" xr:uid="{00000000-0005-0000-0000-000006E40000}"/>
    <cellStyle name="Normal 5 9 3 5 5 7" xfId="58380" xr:uid="{00000000-0005-0000-0000-000007E40000}"/>
    <cellStyle name="Normal 5 9 3 5 5 8" xfId="58381" xr:uid="{00000000-0005-0000-0000-000008E40000}"/>
    <cellStyle name="Normal 5 9 3 5 6" xfId="58382" xr:uid="{00000000-0005-0000-0000-000009E40000}"/>
    <cellStyle name="Normal 5 9 3 5 7" xfId="58383" xr:uid="{00000000-0005-0000-0000-00000AE40000}"/>
    <cellStyle name="Normal 5 9 3 5 8" xfId="58384" xr:uid="{00000000-0005-0000-0000-00000BE40000}"/>
    <cellStyle name="Normal 5 9 3 5 9" xfId="58385" xr:uid="{00000000-0005-0000-0000-00000CE40000}"/>
    <cellStyle name="Normal 5 9 3 6" xfId="58386" xr:uid="{00000000-0005-0000-0000-00000DE40000}"/>
    <cellStyle name="Normal 5 9 3 6 10" xfId="58387" xr:uid="{00000000-0005-0000-0000-00000EE40000}"/>
    <cellStyle name="Normal 5 9 3 6 11" xfId="58388" xr:uid="{00000000-0005-0000-0000-00000FE40000}"/>
    <cellStyle name="Normal 5 9 3 6 12" xfId="58389" xr:uid="{00000000-0005-0000-0000-000010E40000}"/>
    <cellStyle name="Normal 5 9 3 6 2" xfId="58390" xr:uid="{00000000-0005-0000-0000-000011E40000}"/>
    <cellStyle name="Normal 5 9 3 6 2 2" xfId="58391" xr:uid="{00000000-0005-0000-0000-000012E40000}"/>
    <cellStyle name="Normal 5 9 3 6 2 3" xfId="58392" xr:uid="{00000000-0005-0000-0000-000013E40000}"/>
    <cellStyle name="Normal 5 9 3 6 2 4" xfId="58393" xr:uid="{00000000-0005-0000-0000-000014E40000}"/>
    <cellStyle name="Normal 5 9 3 6 2 5" xfId="58394" xr:uid="{00000000-0005-0000-0000-000015E40000}"/>
    <cellStyle name="Normal 5 9 3 6 2 6" xfId="58395" xr:uid="{00000000-0005-0000-0000-000016E40000}"/>
    <cellStyle name="Normal 5 9 3 6 2 7" xfId="58396" xr:uid="{00000000-0005-0000-0000-000017E40000}"/>
    <cellStyle name="Normal 5 9 3 6 2 8" xfId="58397" xr:uid="{00000000-0005-0000-0000-000018E40000}"/>
    <cellStyle name="Normal 5 9 3 6 3" xfId="58398" xr:uid="{00000000-0005-0000-0000-000019E40000}"/>
    <cellStyle name="Normal 5 9 3 6 3 2" xfId="58399" xr:uid="{00000000-0005-0000-0000-00001AE40000}"/>
    <cellStyle name="Normal 5 9 3 6 3 3" xfId="58400" xr:uid="{00000000-0005-0000-0000-00001BE40000}"/>
    <cellStyle name="Normal 5 9 3 6 3 4" xfId="58401" xr:uid="{00000000-0005-0000-0000-00001CE40000}"/>
    <cellStyle name="Normal 5 9 3 6 3 5" xfId="58402" xr:uid="{00000000-0005-0000-0000-00001DE40000}"/>
    <cellStyle name="Normal 5 9 3 6 3 6" xfId="58403" xr:uid="{00000000-0005-0000-0000-00001EE40000}"/>
    <cellStyle name="Normal 5 9 3 6 3 7" xfId="58404" xr:uid="{00000000-0005-0000-0000-00001FE40000}"/>
    <cellStyle name="Normal 5 9 3 6 3 8" xfId="58405" xr:uid="{00000000-0005-0000-0000-000020E40000}"/>
    <cellStyle name="Normal 5 9 3 6 4" xfId="58406" xr:uid="{00000000-0005-0000-0000-000021E40000}"/>
    <cellStyle name="Normal 5 9 3 6 4 2" xfId="58407" xr:uid="{00000000-0005-0000-0000-000022E40000}"/>
    <cellStyle name="Normal 5 9 3 6 4 3" xfId="58408" xr:uid="{00000000-0005-0000-0000-000023E40000}"/>
    <cellStyle name="Normal 5 9 3 6 4 4" xfId="58409" xr:uid="{00000000-0005-0000-0000-000024E40000}"/>
    <cellStyle name="Normal 5 9 3 6 4 5" xfId="58410" xr:uid="{00000000-0005-0000-0000-000025E40000}"/>
    <cellStyle name="Normal 5 9 3 6 4 6" xfId="58411" xr:uid="{00000000-0005-0000-0000-000026E40000}"/>
    <cellStyle name="Normal 5 9 3 6 4 7" xfId="58412" xr:uid="{00000000-0005-0000-0000-000027E40000}"/>
    <cellStyle name="Normal 5 9 3 6 4 8" xfId="58413" xr:uid="{00000000-0005-0000-0000-000028E40000}"/>
    <cellStyle name="Normal 5 9 3 6 5" xfId="58414" xr:uid="{00000000-0005-0000-0000-000029E40000}"/>
    <cellStyle name="Normal 5 9 3 6 5 2" xfId="58415" xr:uid="{00000000-0005-0000-0000-00002AE40000}"/>
    <cellStyle name="Normal 5 9 3 6 5 3" xfId="58416" xr:uid="{00000000-0005-0000-0000-00002BE40000}"/>
    <cellStyle name="Normal 5 9 3 6 5 4" xfId="58417" xr:uid="{00000000-0005-0000-0000-00002CE40000}"/>
    <cellStyle name="Normal 5 9 3 6 5 5" xfId="58418" xr:uid="{00000000-0005-0000-0000-00002DE40000}"/>
    <cellStyle name="Normal 5 9 3 6 5 6" xfId="58419" xr:uid="{00000000-0005-0000-0000-00002EE40000}"/>
    <cellStyle name="Normal 5 9 3 6 5 7" xfId="58420" xr:uid="{00000000-0005-0000-0000-00002FE40000}"/>
    <cellStyle name="Normal 5 9 3 6 5 8" xfId="58421" xr:uid="{00000000-0005-0000-0000-000030E40000}"/>
    <cellStyle name="Normal 5 9 3 6 6" xfId="58422" xr:uid="{00000000-0005-0000-0000-000031E40000}"/>
    <cellStyle name="Normal 5 9 3 6 7" xfId="58423" xr:uid="{00000000-0005-0000-0000-000032E40000}"/>
    <cellStyle name="Normal 5 9 3 6 8" xfId="58424" xr:uid="{00000000-0005-0000-0000-000033E40000}"/>
    <cellStyle name="Normal 5 9 3 6 9" xfId="58425" xr:uid="{00000000-0005-0000-0000-000034E40000}"/>
    <cellStyle name="Normal 5 9 3 7" xfId="58426" xr:uid="{00000000-0005-0000-0000-000035E40000}"/>
    <cellStyle name="Normal 5 9 3 7 10" xfId="58427" xr:uid="{00000000-0005-0000-0000-000036E40000}"/>
    <cellStyle name="Normal 5 9 3 7 11" xfId="58428" xr:uid="{00000000-0005-0000-0000-000037E40000}"/>
    <cellStyle name="Normal 5 9 3 7 12" xfId="58429" xr:uid="{00000000-0005-0000-0000-000038E40000}"/>
    <cellStyle name="Normal 5 9 3 7 2" xfId="58430" xr:uid="{00000000-0005-0000-0000-000039E40000}"/>
    <cellStyle name="Normal 5 9 3 7 2 2" xfId="58431" xr:uid="{00000000-0005-0000-0000-00003AE40000}"/>
    <cellStyle name="Normal 5 9 3 7 2 3" xfId="58432" xr:uid="{00000000-0005-0000-0000-00003BE40000}"/>
    <cellStyle name="Normal 5 9 3 7 2 4" xfId="58433" xr:uid="{00000000-0005-0000-0000-00003CE40000}"/>
    <cellStyle name="Normal 5 9 3 7 2 5" xfId="58434" xr:uid="{00000000-0005-0000-0000-00003DE40000}"/>
    <cellStyle name="Normal 5 9 3 7 2 6" xfId="58435" xr:uid="{00000000-0005-0000-0000-00003EE40000}"/>
    <cellStyle name="Normal 5 9 3 7 2 7" xfId="58436" xr:uid="{00000000-0005-0000-0000-00003FE40000}"/>
    <cellStyle name="Normal 5 9 3 7 2 8" xfId="58437" xr:uid="{00000000-0005-0000-0000-000040E40000}"/>
    <cellStyle name="Normal 5 9 3 7 3" xfId="58438" xr:uid="{00000000-0005-0000-0000-000041E40000}"/>
    <cellStyle name="Normal 5 9 3 7 3 2" xfId="58439" xr:uid="{00000000-0005-0000-0000-000042E40000}"/>
    <cellStyle name="Normal 5 9 3 7 3 3" xfId="58440" xr:uid="{00000000-0005-0000-0000-000043E40000}"/>
    <cellStyle name="Normal 5 9 3 7 3 4" xfId="58441" xr:uid="{00000000-0005-0000-0000-000044E40000}"/>
    <cellStyle name="Normal 5 9 3 7 3 5" xfId="58442" xr:uid="{00000000-0005-0000-0000-000045E40000}"/>
    <cellStyle name="Normal 5 9 3 7 3 6" xfId="58443" xr:uid="{00000000-0005-0000-0000-000046E40000}"/>
    <cellStyle name="Normal 5 9 3 7 3 7" xfId="58444" xr:uid="{00000000-0005-0000-0000-000047E40000}"/>
    <cellStyle name="Normal 5 9 3 7 3 8" xfId="58445" xr:uid="{00000000-0005-0000-0000-000048E40000}"/>
    <cellStyle name="Normal 5 9 3 7 4" xfId="58446" xr:uid="{00000000-0005-0000-0000-000049E40000}"/>
    <cellStyle name="Normal 5 9 3 7 4 2" xfId="58447" xr:uid="{00000000-0005-0000-0000-00004AE40000}"/>
    <cellStyle name="Normal 5 9 3 7 4 3" xfId="58448" xr:uid="{00000000-0005-0000-0000-00004BE40000}"/>
    <cellStyle name="Normal 5 9 3 7 4 4" xfId="58449" xr:uid="{00000000-0005-0000-0000-00004CE40000}"/>
    <cellStyle name="Normal 5 9 3 7 4 5" xfId="58450" xr:uid="{00000000-0005-0000-0000-00004DE40000}"/>
    <cellStyle name="Normal 5 9 3 7 4 6" xfId="58451" xr:uid="{00000000-0005-0000-0000-00004EE40000}"/>
    <cellStyle name="Normal 5 9 3 7 4 7" xfId="58452" xr:uid="{00000000-0005-0000-0000-00004FE40000}"/>
    <cellStyle name="Normal 5 9 3 7 4 8" xfId="58453" xr:uid="{00000000-0005-0000-0000-000050E40000}"/>
    <cellStyle name="Normal 5 9 3 7 5" xfId="58454" xr:uid="{00000000-0005-0000-0000-000051E40000}"/>
    <cellStyle name="Normal 5 9 3 7 5 2" xfId="58455" xr:uid="{00000000-0005-0000-0000-000052E40000}"/>
    <cellStyle name="Normal 5 9 3 7 5 3" xfId="58456" xr:uid="{00000000-0005-0000-0000-000053E40000}"/>
    <cellStyle name="Normal 5 9 3 7 5 4" xfId="58457" xr:uid="{00000000-0005-0000-0000-000054E40000}"/>
    <cellStyle name="Normal 5 9 3 7 5 5" xfId="58458" xr:uid="{00000000-0005-0000-0000-000055E40000}"/>
    <cellStyle name="Normal 5 9 3 7 5 6" xfId="58459" xr:uid="{00000000-0005-0000-0000-000056E40000}"/>
    <cellStyle name="Normal 5 9 3 7 5 7" xfId="58460" xr:uid="{00000000-0005-0000-0000-000057E40000}"/>
    <cellStyle name="Normal 5 9 3 7 5 8" xfId="58461" xr:uid="{00000000-0005-0000-0000-000058E40000}"/>
    <cellStyle name="Normal 5 9 3 7 6" xfId="58462" xr:uid="{00000000-0005-0000-0000-000059E40000}"/>
    <cellStyle name="Normal 5 9 3 7 7" xfId="58463" xr:uid="{00000000-0005-0000-0000-00005AE40000}"/>
    <cellStyle name="Normal 5 9 3 7 8" xfId="58464" xr:uid="{00000000-0005-0000-0000-00005BE40000}"/>
    <cellStyle name="Normal 5 9 3 7 9" xfId="58465" xr:uid="{00000000-0005-0000-0000-00005CE40000}"/>
    <cellStyle name="Normal 5 9 3 8" xfId="58466" xr:uid="{00000000-0005-0000-0000-00005DE40000}"/>
    <cellStyle name="Normal 5 9 3 8 10" xfId="58467" xr:uid="{00000000-0005-0000-0000-00005EE40000}"/>
    <cellStyle name="Normal 5 9 3 8 11" xfId="58468" xr:uid="{00000000-0005-0000-0000-00005FE40000}"/>
    <cellStyle name="Normal 5 9 3 8 12" xfId="58469" xr:uid="{00000000-0005-0000-0000-000060E40000}"/>
    <cellStyle name="Normal 5 9 3 8 2" xfId="58470" xr:uid="{00000000-0005-0000-0000-000061E40000}"/>
    <cellStyle name="Normal 5 9 3 8 2 2" xfId="58471" xr:uid="{00000000-0005-0000-0000-000062E40000}"/>
    <cellStyle name="Normal 5 9 3 8 2 3" xfId="58472" xr:uid="{00000000-0005-0000-0000-000063E40000}"/>
    <cellStyle name="Normal 5 9 3 8 2 4" xfId="58473" xr:uid="{00000000-0005-0000-0000-000064E40000}"/>
    <cellStyle name="Normal 5 9 3 8 2 5" xfId="58474" xr:uid="{00000000-0005-0000-0000-000065E40000}"/>
    <cellStyle name="Normal 5 9 3 8 2 6" xfId="58475" xr:uid="{00000000-0005-0000-0000-000066E40000}"/>
    <cellStyle name="Normal 5 9 3 8 2 7" xfId="58476" xr:uid="{00000000-0005-0000-0000-000067E40000}"/>
    <cellStyle name="Normal 5 9 3 8 2 8" xfId="58477" xr:uid="{00000000-0005-0000-0000-000068E40000}"/>
    <cellStyle name="Normal 5 9 3 8 3" xfId="58478" xr:uid="{00000000-0005-0000-0000-000069E40000}"/>
    <cellStyle name="Normal 5 9 3 8 3 2" xfId="58479" xr:uid="{00000000-0005-0000-0000-00006AE40000}"/>
    <cellStyle name="Normal 5 9 3 8 3 3" xfId="58480" xr:uid="{00000000-0005-0000-0000-00006BE40000}"/>
    <cellStyle name="Normal 5 9 3 8 3 4" xfId="58481" xr:uid="{00000000-0005-0000-0000-00006CE40000}"/>
    <cellStyle name="Normal 5 9 3 8 3 5" xfId="58482" xr:uid="{00000000-0005-0000-0000-00006DE40000}"/>
    <cellStyle name="Normal 5 9 3 8 3 6" xfId="58483" xr:uid="{00000000-0005-0000-0000-00006EE40000}"/>
    <cellStyle name="Normal 5 9 3 8 3 7" xfId="58484" xr:uid="{00000000-0005-0000-0000-00006FE40000}"/>
    <cellStyle name="Normal 5 9 3 8 3 8" xfId="58485" xr:uid="{00000000-0005-0000-0000-000070E40000}"/>
    <cellStyle name="Normal 5 9 3 8 4" xfId="58486" xr:uid="{00000000-0005-0000-0000-000071E40000}"/>
    <cellStyle name="Normal 5 9 3 8 4 2" xfId="58487" xr:uid="{00000000-0005-0000-0000-000072E40000}"/>
    <cellStyle name="Normal 5 9 3 8 4 3" xfId="58488" xr:uid="{00000000-0005-0000-0000-000073E40000}"/>
    <cellStyle name="Normal 5 9 3 8 4 4" xfId="58489" xr:uid="{00000000-0005-0000-0000-000074E40000}"/>
    <cellStyle name="Normal 5 9 3 8 4 5" xfId="58490" xr:uid="{00000000-0005-0000-0000-000075E40000}"/>
    <cellStyle name="Normal 5 9 3 8 4 6" xfId="58491" xr:uid="{00000000-0005-0000-0000-000076E40000}"/>
    <cellStyle name="Normal 5 9 3 8 4 7" xfId="58492" xr:uid="{00000000-0005-0000-0000-000077E40000}"/>
    <cellStyle name="Normal 5 9 3 8 4 8" xfId="58493" xr:uid="{00000000-0005-0000-0000-000078E40000}"/>
    <cellStyle name="Normal 5 9 3 8 5" xfId="58494" xr:uid="{00000000-0005-0000-0000-000079E40000}"/>
    <cellStyle name="Normal 5 9 3 8 5 2" xfId="58495" xr:uid="{00000000-0005-0000-0000-00007AE40000}"/>
    <cellStyle name="Normal 5 9 3 8 5 3" xfId="58496" xr:uid="{00000000-0005-0000-0000-00007BE40000}"/>
    <cellStyle name="Normal 5 9 3 8 5 4" xfId="58497" xr:uid="{00000000-0005-0000-0000-00007CE40000}"/>
    <cellStyle name="Normal 5 9 3 8 5 5" xfId="58498" xr:uid="{00000000-0005-0000-0000-00007DE40000}"/>
    <cellStyle name="Normal 5 9 3 8 5 6" xfId="58499" xr:uid="{00000000-0005-0000-0000-00007EE40000}"/>
    <cellStyle name="Normal 5 9 3 8 5 7" xfId="58500" xr:uid="{00000000-0005-0000-0000-00007FE40000}"/>
    <cellStyle name="Normal 5 9 3 8 5 8" xfId="58501" xr:uid="{00000000-0005-0000-0000-000080E40000}"/>
    <cellStyle name="Normal 5 9 3 8 6" xfId="58502" xr:uid="{00000000-0005-0000-0000-000081E40000}"/>
    <cellStyle name="Normal 5 9 3 8 7" xfId="58503" xr:uid="{00000000-0005-0000-0000-000082E40000}"/>
    <cellStyle name="Normal 5 9 3 8 8" xfId="58504" xr:uid="{00000000-0005-0000-0000-000083E40000}"/>
    <cellStyle name="Normal 5 9 3 8 9" xfId="58505" xr:uid="{00000000-0005-0000-0000-000084E40000}"/>
    <cellStyle name="Normal 5 9 3 9" xfId="58506" xr:uid="{00000000-0005-0000-0000-000085E40000}"/>
    <cellStyle name="Normal 5 9 3 9 10" xfId="58507" xr:uid="{00000000-0005-0000-0000-000086E40000}"/>
    <cellStyle name="Normal 5 9 3 9 11" xfId="58508" xr:uid="{00000000-0005-0000-0000-000087E40000}"/>
    <cellStyle name="Normal 5 9 3 9 12" xfId="58509" xr:uid="{00000000-0005-0000-0000-000088E40000}"/>
    <cellStyle name="Normal 5 9 3 9 2" xfId="58510" xr:uid="{00000000-0005-0000-0000-000089E40000}"/>
    <cellStyle name="Normal 5 9 3 9 2 2" xfId="58511" xr:uid="{00000000-0005-0000-0000-00008AE40000}"/>
    <cellStyle name="Normal 5 9 3 9 2 3" xfId="58512" xr:uid="{00000000-0005-0000-0000-00008BE40000}"/>
    <cellStyle name="Normal 5 9 3 9 2 4" xfId="58513" xr:uid="{00000000-0005-0000-0000-00008CE40000}"/>
    <cellStyle name="Normal 5 9 3 9 2 5" xfId="58514" xr:uid="{00000000-0005-0000-0000-00008DE40000}"/>
    <cellStyle name="Normal 5 9 3 9 2 6" xfId="58515" xr:uid="{00000000-0005-0000-0000-00008EE40000}"/>
    <cellStyle name="Normal 5 9 3 9 2 7" xfId="58516" xr:uid="{00000000-0005-0000-0000-00008FE40000}"/>
    <cellStyle name="Normal 5 9 3 9 2 8" xfId="58517" xr:uid="{00000000-0005-0000-0000-000090E40000}"/>
    <cellStyle name="Normal 5 9 3 9 3" xfId="58518" xr:uid="{00000000-0005-0000-0000-000091E40000}"/>
    <cellStyle name="Normal 5 9 3 9 3 2" xfId="58519" xr:uid="{00000000-0005-0000-0000-000092E40000}"/>
    <cellStyle name="Normal 5 9 3 9 3 3" xfId="58520" xr:uid="{00000000-0005-0000-0000-000093E40000}"/>
    <cellStyle name="Normal 5 9 3 9 3 4" xfId="58521" xr:uid="{00000000-0005-0000-0000-000094E40000}"/>
    <cellStyle name="Normal 5 9 3 9 3 5" xfId="58522" xr:uid="{00000000-0005-0000-0000-000095E40000}"/>
    <cellStyle name="Normal 5 9 3 9 3 6" xfId="58523" xr:uid="{00000000-0005-0000-0000-000096E40000}"/>
    <cellStyle name="Normal 5 9 3 9 3 7" xfId="58524" xr:uid="{00000000-0005-0000-0000-000097E40000}"/>
    <cellStyle name="Normal 5 9 3 9 3 8" xfId="58525" xr:uid="{00000000-0005-0000-0000-000098E40000}"/>
    <cellStyle name="Normal 5 9 3 9 4" xfId="58526" xr:uid="{00000000-0005-0000-0000-000099E40000}"/>
    <cellStyle name="Normal 5 9 3 9 4 2" xfId="58527" xr:uid="{00000000-0005-0000-0000-00009AE40000}"/>
    <cellStyle name="Normal 5 9 3 9 4 3" xfId="58528" xr:uid="{00000000-0005-0000-0000-00009BE40000}"/>
    <cellStyle name="Normal 5 9 3 9 4 4" xfId="58529" xr:uid="{00000000-0005-0000-0000-00009CE40000}"/>
    <cellStyle name="Normal 5 9 3 9 4 5" xfId="58530" xr:uid="{00000000-0005-0000-0000-00009DE40000}"/>
    <cellStyle name="Normal 5 9 3 9 4 6" xfId="58531" xr:uid="{00000000-0005-0000-0000-00009EE40000}"/>
    <cellStyle name="Normal 5 9 3 9 4 7" xfId="58532" xr:uid="{00000000-0005-0000-0000-00009FE40000}"/>
    <cellStyle name="Normal 5 9 3 9 4 8" xfId="58533" xr:uid="{00000000-0005-0000-0000-0000A0E40000}"/>
    <cellStyle name="Normal 5 9 3 9 5" xfId="58534" xr:uid="{00000000-0005-0000-0000-0000A1E40000}"/>
    <cellStyle name="Normal 5 9 3 9 5 2" xfId="58535" xr:uid="{00000000-0005-0000-0000-0000A2E40000}"/>
    <cellStyle name="Normal 5 9 3 9 5 3" xfId="58536" xr:uid="{00000000-0005-0000-0000-0000A3E40000}"/>
    <cellStyle name="Normal 5 9 3 9 5 4" xfId="58537" xr:uid="{00000000-0005-0000-0000-0000A4E40000}"/>
    <cellStyle name="Normal 5 9 3 9 5 5" xfId="58538" xr:uid="{00000000-0005-0000-0000-0000A5E40000}"/>
    <cellStyle name="Normal 5 9 3 9 5 6" xfId="58539" xr:uid="{00000000-0005-0000-0000-0000A6E40000}"/>
    <cellStyle name="Normal 5 9 3 9 5 7" xfId="58540" xr:uid="{00000000-0005-0000-0000-0000A7E40000}"/>
    <cellStyle name="Normal 5 9 3 9 5 8" xfId="58541" xr:uid="{00000000-0005-0000-0000-0000A8E40000}"/>
    <cellStyle name="Normal 5 9 3 9 6" xfId="58542" xr:uid="{00000000-0005-0000-0000-0000A9E40000}"/>
    <cellStyle name="Normal 5 9 3 9 7" xfId="58543" xr:uid="{00000000-0005-0000-0000-0000AAE40000}"/>
    <cellStyle name="Normal 5 9 3 9 8" xfId="58544" xr:uid="{00000000-0005-0000-0000-0000ABE40000}"/>
    <cellStyle name="Normal 5 9 3 9 9" xfId="58545" xr:uid="{00000000-0005-0000-0000-0000ACE40000}"/>
    <cellStyle name="Normal 5 9 4" xfId="58546" xr:uid="{00000000-0005-0000-0000-0000ADE40000}"/>
    <cellStyle name="Normal 5 9 4 10" xfId="58547" xr:uid="{00000000-0005-0000-0000-0000AEE40000}"/>
    <cellStyle name="Normal 5 9 4 10 10" xfId="58548" xr:uid="{00000000-0005-0000-0000-0000AFE40000}"/>
    <cellStyle name="Normal 5 9 4 10 11" xfId="58549" xr:uid="{00000000-0005-0000-0000-0000B0E40000}"/>
    <cellStyle name="Normal 5 9 4 10 12" xfId="58550" xr:uid="{00000000-0005-0000-0000-0000B1E40000}"/>
    <cellStyle name="Normal 5 9 4 10 2" xfId="58551" xr:uid="{00000000-0005-0000-0000-0000B2E40000}"/>
    <cellStyle name="Normal 5 9 4 10 2 2" xfId="58552" xr:uid="{00000000-0005-0000-0000-0000B3E40000}"/>
    <cellStyle name="Normal 5 9 4 10 2 3" xfId="58553" xr:uid="{00000000-0005-0000-0000-0000B4E40000}"/>
    <cellStyle name="Normal 5 9 4 10 2 4" xfId="58554" xr:uid="{00000000-0005-0000-0000-0000B5E40000}"/>
    <cellStyle name="Normal 5 9 4 10 2 5" xfId="58555" xr:uid="{00000000-0005-0000-0000-0000B6E40000}"/>
    <cellStyle name="Normal 5 9 4 10 2 6" xfId="58556" xr:uid="{00000000-0005-0000-0000-0000B7E40000}"/>
    <cellStyle name="Normal 5 9 4 10 2 7" xfId="58557" xr:uid="{00000000-0005-0000-0000-0000B8E40000}"/>
    <cellStyle name="Normal 5 9 4 10 2 8" xfId="58558" xr:uid="{00000000-0005-0000-0000-0000B9E40000}"/>
    <cellStyle name="Normal 5 9 4 10 3" xfId="58559" xr:uid="{00000000-0005-0000-0000-0000BAE40000}"/>
    <cellStyle name="Normal 5 9 4 10 3 2" xfId="58560" xr:uid="{00000000-0005-0000-0000-0000BBE40000}"/>
    <cellStyle name="Normal 5 9 4 10 3 3" xfId="58561" xr:uid="{00000000-0005-0000-0000-0000BCE40000}"/>
    <cellStyle name="Normal 5 9 4 10 3 4" xfId="58562" xr:uid="{00000000-0005-0000-0000-0000BDE40000}"/>
    <cellStyle name="Normal 5 9 4 10 3 5" xfId="58563" xr:uid="{00000000-0005-0000-0000-0000BEE40000}"/>
    <cellStyle name="Normal 5 9 4 10 3 6" xfId="58564" xr:uid="{00000000-0005-0000-0000-0000BFE40000}"/>
    <cellStyle name="Normal 5 9 4 10 3 7" xfId="58565" xr:uid="{00000000-0005-0000-0000-0000C0E40000}"/>
    <cellStyle name="Normal 5 9 4 10 3 8" xfId="58566" xr:uid="{00000000-0005-0000-0000-0000C1E40000}"/>
    <cellStyle name="Normal 5 9 4 10 4" xfId="58567" xr:uid="{00000000-0005-0000-0000-0000C2E40000}"/>
    <cellStyle name="Normal 5 9 4 10 4 2" xfId="58568" xr:uid="{00000000-0005-0000-0000-0000C3E40000}"/>
    <cellStyle name="Normal 5 9 4 10 4 3" xfId="58569" xr:uid="{00000000-0005-0000-0000-0000C4E40000}"/>
    <cellStyle name="Normal 5 9 4 10 4 4" xfId="58570" xr:uid="{00000000-0005-0000-0000-0000C5E40000}"/>
    <cellStyle name="Normal 5 9 4 10 4 5" xfId="58571" xr:uid="{00000000-0005-0000-0000-0000C6E40000}"/>
    <cellStyle name="Normal 5 9 4 10 4 6" xfId="58572" xr:uid="{00000000-0005-0000-0000-0000C7E40000}"/>
    <cellStyle name="Normal 5 9 4 10 4 7" xfId="58573" xr:uid="{00000000-0005-0000-0000-0000C8E40000}"/>
    <cellStyle name="Normal 5 9 4 10 4 8" xfId="58574" xr:uid="{00000000-0005-0000-0000-0000C9E40000}"/>
    <cellStyle name="Normal 5 9 4 10 5" xfId="58575" xr:uid="{00000000-0005-0000-0000-0000CAE40000}"/>
    <cellStyle name="Normal 5 9 4 10 5 2" xfId="58576" xr:uid="{00000000-0005-0000-0000-0000CBE40000}"/>
    <cellStyle name="Normal 5 9 4 10 5 3" xfId="58577" xr:uid="{00000000-0005-0000-0000-0000CCE40000}"/>
    <cellStyle name="Normal 5 9 4 10 5 4" xfId="58578" xr:uid="{00000000-0005-0000-0000-0000CDE40000}"/>
    <cellStyle name="Normal 5 9 4 10 5 5" xfId="58579" xr:uid="{00000000-0005-0000-0000-0000CEE40000}"/>
    <cellStyle name="Normal 5 9 4 10 5 6" xfId="58580" xr:uid="{00000000-0005-0000-0000-0000CFE40000}"/>
    <cellStyle name="Normal 5 9 4 10 5 7" xfId="58581" xr:uid="{00000000-0005-0000-0000-0000D0E40000}"/>
    <cellStyle name="Normal 5 9 4 10 5 8" xfId="58582" xr:uid="{00000000-0005-0000-0000-0000D1E40000}"/>
    <cellStyle name="Normal 5 9 4 10 6" xfId="58583" xr:uid="{00000000-0005-0000-0000-0000D2E40000}"/>
    <cellStyle name="Normal 5 9 4 10 7" xfId="58584" xr:uid="{00000000-0005-0000-0000-0000D3E40000}"/>
    <cellStyle name="Normal 5 9 4 10 8" xfId="58585" xr:uid="{00000000-0005-0000-0000-0000D4E40000}"/>
    <cellStyle name="Normal 5 9 4 10 9" xfId="58586" xr:uid="{00000000-0005-0000-0000-0000D5E40000}"/>
    <cellStyle name="Normal 5 9 4 11" xfId="58587" xr:uid="{00000000-0005-0000-0000-0000D6E40000}"/>
    <cellStyle name="Normal 5 9 4 11 10" xfId="58588" xr:uid="{00000000-0005-0000-0000-0000D7E40000}"/>
    <cellStyle name="Normal 5 9 4 11 11" xfId="58589" xr:uid="{00000000-0005-0000-0000-0000D8E40000}"/>
    <cellStyle name="Normal 5 9 4 11 12" xfId="58590" xr:uid="{00000000-0005-0000-0000-0000D9E40000}"/>
    <cellStyle name="Normal 5 9 4 11 2" xfId="58591" xr:uid="{00000000-0005-0000-0000-0000DAE40000}"/>
    <cellStyle name="Normal 5 9 4 11 2 2" xfId="58592" xr:uid="{00000000-0005-0000-0000-0000DBE40000}"/>
    <cellStyle name="Normal 5 9 4 11 2 3" xfId="58593" xr:uid="{00000000-0005-0000-0000-0000DCE40000}"/>
    <cellStyle name="Normal 5 9 4 11 2 4" xfId="58594" xr:uid="{00000000-0005-0000-0000-0000DDE40000}"/>
    <cellStyle name="Normal 5 9 4 11 2 5" xfId="58595" xr:uid="{00000000-0005-0000-0000-0000DEE40000}"/>
    <cellStyle name="Normal 5 9 4 11 2 6" xfId="58596" xr:uid="{00000000-0005-0000-0000-0000DFE40000}"/>
    <cellStyle name="Normal 5 9 4 11 2 7" xfId="58597" xr:uid="{00000000-0005-0000-0000-0000E0E40000}"/>
    <cellStyle name="Normal 5 9 4 11 2 8" xfId="58598" xr:uid="{00000000-0005-0000-0000-0000E1E40000}"/>
    <cellStyle name="Normal 5 9 4 11 3" xfId="58599" xr:uid="{00000000-0005-0000-0000-0000E2E40000}"/>
    <cellStyle name="Normal 5 9 4 11 3 2" xfId="58600" xr:uid="{00000000-0005-0000-0000-0000E3E40000}"/>
    <cellStyle name="Normal 5 9 4 11 3 3" xfId="58601" xr:uid="{00000000-0005-0000-0000-0000E4E40000}"/>
    <cellStyle name="Normal 5 9 4 11 3 4" xfId="58602" xr:uid="{00000000-0005-0000-0000-0000E5E40000}"/>
    <cellStyle name="Normal 5 9 4 11 3 5" xfId="58603" xr:uid="{00000000-0005-0000-0000-0000E6E40000}"/>
    <cellStyle name="Normal 5 9 4 11 3 6" xfId="58604" xr:uid="{00000000-0005-0000-0000-0000E7E40000}"/>
    <cellStyle name="Normal 5 9 4 11 3 7" xfId="58605" xr:uid="{00000000-0005-0000-0000-0000E8E40000}"/>
    <cellStyle name="Normal 5 9 4 11 3 8" xfId="58606" xr:uid="{00000000-0005-0000-0000-0000E9E40000}"/>
    <cellStyle name="Normal 5 9 4 11 4" xfId="58607" xr:uid="{00000000-0005-0000-0000-0000EAE40000}"/>
    <cellStyle name="Normal 5 9 4 11 4 2" xfId="58608" xr:uid="{00000000-0005-0000-0000-0000EBE40000}"/>
    <cellStyle name="Normal 5 9 4 11 4 3" xfId="58609" xr:uid="{00000000-0005-0000-0000-0000ECE40000}"/>
    <cellStyle name="Normal 5 9 4 11 4 4" xfId="58610" xr:uid="{00000000-0005-0000-0000-0000EDE40000}"/>
    <cellStyle name="Normal 5 9 4 11 4 5" xfId="58611" xr:uid="{00000000-0005-0000-0000-0000EEE40000}"/>
    <cellStyle name="Normal 5 9 4 11 4 6" xfId="58612" xr:uid="{00000000-0005-0000-0000-0000EFE40000}"/>
    <cellStyle name="Normal 5 9 4 11 4 7" xfId="58613" xr:uid="{00000000-0005-0000-0000-0000F0E40000}"/>
    <cellStyle name="Normal 5 9 4 11 4 8" xfId="58614" xr:uid="{00000000-0005-0000-0000-0000F1E40000}"/>
    <cellStyle name="Normal 5 9 4 11 5" xfId="58615" xr:uid="{00000000-0005-0000-0000-0000F2E40000}"/>
    <cellStyle name="Normal 5 9 4 11 5 2" xfId="58616" xr:uid="{00000000-0005-0000-0000-0000F3E40000}"/>
    <cellStyle name="Normal 5 9 4 11 5 3" xfId="58617" xr:uid="{00000000-0005-0000-0000-0000F4E40000}"/>
    <cellStyle name="Normal 5 9 4 11 5 4" xfId="58618" xr:uid="{00000000-0005-0000-0000-0000F5E40000}"/>
    <cellStyle name="Normal 5 9 4 11 5 5" xfId="58619" xr:uid="{00000000-0005-0000-0000-0000F6E40000}"/>
    <cellStyle name="Normal 5 9 4 11 5 6" xfId="58620" xr:uid="{00000000-0005-0000-0000-0000F7E40000}"/>
    <cellStyle name="Normal 5 9 4 11 5 7" xfId="58621" xr:uid="{00000000-0005-0000-0000-0000F8E40000}"/>
    <cellStyle name="Normal 5 9 4 11 5 8" xfId="58622" xr:uid="{00000000-0005-0000-0000-0000F9E40000}"/>
    <cellStyle name="Normal 5 9 4 11 6" xfId="58623" xr:uid="{00000000-0005-0000-0000-0000FAE40000}"/>
    <cellStyle name="Normal 5 9 4 11 7" xfId="58624" xr:uid="{00000000-0005-0000-0000-0000FBE40000}"/>
    <cellStyle name="Normal 5 9 4 11 8" xfId="58625" xr:uid="{00000000-0005-0000-0000-0000FCE40000}"/>
    <cellStyle name="Normal 5 9 4 11 9" xfId="58626" xr:uid="{00000000-0005-0000-0000-0000FDE40000}"/>
    <cellStyle name="Normal 5 9 4 12" xfId="58627" xr:uid="{00000000-0005-0000-0000-0000FEE40000}"/>
    <cellStyle name="Normal 5 9 4 12 10" xfId="58628" xr:uid="{00000000-0005-0000-0000-0000FFE40000}"/>
    <cellStyle name="Normal 5 9 4 12 11" xfId="58629" xr:uid="{00000000-0005-0000-0000-000000E50000}"/>
    <cellStyle name="Normal 5 9 4 12 12" xfId="58630" xr:uid="{00000000-0005-0000-0000-000001E50000}"/>
    <cellStyle name="Normal 5 9 4 12 2" xfId="58631" xr:uid="{00000000-0005-0000-0000-000002E50000}"/>
    <cellStyle name="Normal 5 9 4 12 2 2" xfId="58632" xr:uid="{00000000-0005-0000-0000-000003E50000}"/>
    <cellStyle name="Normal 5 9 4 12 2 3" xfId="58633" xr:uid="{00000000-0005-0000-0000-000004E50000}"/>
    <cellStyle name="Normal 5 9 4 12 2 4" xfId="58634" xr:uid="{00000000-0005-0000-0000-000005E50000}"/>
    <cellStyle name="Normal 5 9 4 12 2 5" xfId="58635" xr:uid="{00000000-0005-0000-0000-000006E50000}"/>
    <cellStyle name="Normal 5 9 4 12 2 6" xfId="58636" xr:uid="{00000000-0005-0000-0000-000007E50000}"/>
    <cellStyle name="Normal 5 9 4 12 2 7" xfId="58637" xr:uid="{00000000-0005-0000-0000-000008E50000}"/>
    <cellStyle name="Normal 5 9 4 12 2 8" xfId="58638" xr:uid="{00000000-0005-0000-0000-000009E50000}"/>
    <cellStyle name="Normal 5 9 4 12 3" xfId="58639" xr:uid="{00000000-0005-0000-0000-00000AE50000}"/>
    <cellStyle name="Normal 5 9 4 12 3 2" xfId="58640" xr:uid="{00000000-0005-0000-0000-00000BE50000}"/>
    <cellStyle name="Normal 5 9 4 12 3 3" xfId="58641" xr:uid="{00000000-0005-0000-0000-00000CE50000}"/>
    <cellStyle name="Normal 5 9 4 12 3 4" xfId="58642" xr:uid="{00000000-0005-0000-0000-00000DE50000}"/>
    <cellStyle name="Normal 5 9 4 12 3 5" xfId="58643" xr:uid="{00000000-0005-0000-0000-00000EE50000}"/>
    <cellStyle name="Normal 5 9 4 12 3 6" xfId="58644" xr:uid="{00000000-0005-0000-0000-00000FE50000}"/>
    <cellStyle name="Normal 5 9 4 12 3 7" xfId="58645" xr:uid="{00000000-0005-0000-0000-000010E50000}"/>
    <cellStyle name="Normal 5 9 4 12 3 8" xfId="58646" xr:uid="{00000000-0005-0000-0000-000011E50000}"/>
    <cellStyle name="Normal 5 9 4 12 4" xfId="58647" xr:uid="{00000000-0005-0000-0000-000012E50000}"/>
    <cellStyle name="Normal 5 9 4 12 4 2" xfId="58648" xr:uid="{00000000-0005-0000-0000-000013E50000}"/>
    <cellStyle name="Normal 5 9 4 12 4 3" xfId="58649" xr:uid="{00000000-0005-0000-0000-000014E50000}"/>
    <cellStyle name="Normal 5 9 4 12 4 4" xfId="58650" xr:uid="{00000000-0005-0000-0000-000015E50000}"/>
    <cellStyle name="Normal 5 9 4 12 4 5" xfId="58651" xr:uid="{00000000-0005-0000-0000-000016E50000}"/>
    <cellStyle name="Normal 5 9 4 12 4 6" xfId="58652" xr:uid="{00000000-0005-0000-0000-000017E50000}"/>
    <cellStyle name="Normal 5 9 4 12 4 7" xfId="58653" xr:uid="{00000000-0005-0000-0000-000018E50000}"/>
    <cellStyle name="Normal 5 9 4 12 4 8" xfId="58654" xr:uid="{00000000-0005-0000-0000-000019E50000}"/>
    <cellStyle name="Normal 5 9 4 12 5" xfId="58655" xr:uid="{00000000-0005-0000-0000-00001AE50000}"/>
    <cellStyle name="Normal 5 9 4 12 5 2" xfId="58656" xr:uid="{00000000-0005-0000-0000-00001BE50000}"/>
    <cellStyle name="Normal 5 9 4 12 5 3" xfId="58657" xr:uid="{00000000-0005-0000-0000-00001CE50000}"/>
    <cellStyle name="Normal 5 9 4 12 5 4" xfId="58658" xr:uid="{00000000-0005-0000-0000-00001DE50000}"/>
    <cellStyle name="Normal 5 9 4 12 5 5" xfId="58659" xr:uid="{00000000-0005-0000-0000-00001EE50000}"/>
    <cellStyle name="Normal 5 9 4 12 5 6" xfId="58660" xr:uid="{00000000-0005-0000-0000-00001FE50000}"/>
    <cellStyle name="Normal 5 9 4 12 5 7" xfId="58661" xr:uid="{00000000-0005-0000-0000-000020E50000}"/>
    <cellStyle name="Normal 5 9 4 12 5 8" xfId="58662" xr:uid="{00000000-0005-0000-0000-000021E50000}"/>
    <cellStyle name="Normal 5 9 4 12 6" xfId="58663" xr:uid="{00000000-0005-0000-0000-000022E50000}"/>
    <cellStyle name="Normal 5 9 4 12 7" xfId="58664" xr:uid="{00000000-0005-0000-0000-000023E50000}"/>
    <cellStyle name="Normal 5 9 4 12 8" xfId="58665" xr:uid="{00000000-0005-0000-0000-000024E50000}"/>
    <cellStyle name="Normal 5 9 4 12 9" xfId="58666" xr:uid="{00000000-0005-0000-0000-000025E50000}"/>
    <cellStyle name="Normal 5 9 4 13" xfId="58667" xr:uid="{00000000-0005-0000-0000-000026E50000}"/>
    <cellStyle name="Normal 5 9 4 13 10" xfId="58668" xr:uid="{00000000-0005-0000-0000-000027E50000}"/>
    <cellStyle name="Normal 5 9 4 13 11" xfId="58669" xr:uid="{00000000-0005-0000-0000-000028E50000}"/>
    <cellStyle name="Normal 5 9 4 13 12" xfId="58670" xr:uid="{00000000-0005-0000-0000-000029E50000}"/>
    <cellStyle name="Normal 5 9 4 13 2" xfId="58671" xr:uid="{00000000-0005-0000-0000-00002AE50000}"/>
    <cellStyle name="Normal 5 9 4 13 2 2" xfId="58672" xr:uid="{00000000-0005-0000-0000-00002BE50000}"/>
    <cellStyle name="Normal 5 9 4 13 2 3" xfId="58673" xr:uid="{00000000-0005-0000-0000-00002CE50000}"/>
    <cellStyle name="Normal 5 9 4 13 2 4" xfId="58674" xr:uid="{00000000-0005-0000-0000-00002DE50000}"/>
    <cellStyle name="Normal 5 9 4 13 2 5" xfId="58675" xr:uid="{00000000-0005-0000-0000-00002EE50000}"/>
    <cellStyle name="Normal 5 9 4 13 2 6" xfId="58676" xr:uid="{00000000-0005-0000-0000-00002FE50000}"/>
    <cellStyle name="Normal 5 9 4 13 2 7" xfId="58677" xr:uid="{00000000-0005-0000-0000-000030E50000}"/>
    <cellStyle name="Normal 5 9 4 13 2 8" xfId="58678" xr:uid="{00000000-0005-0000-0000-000031E50000}"/>
    <cellStyle name="Normal 5 9 4 13 3" xfId="58679" xr:uid="{00000000-0005-0000-0000-000032E50000}"/>
    <cellStyle name="Normal 5 9 4 13 3 2" xfId="58680" xr:uid="{00000000-0005-0000-0000-000033E50000}"/>
    <cellStyle name="Normal 5 9 4 13 3 3" xfId="58681" xr:uid="{00000000-0005-0000-0000-000034E50000}"/>
    <cellStyle name="Normal 5 9 4 13 3 4" xfId="58682" xr:uid="{00000000-0005-0000-0000-000035E50000}"/>
    <cellStyle name="Normal 5 9 4 13 3 5" xfId="58683" xr:uid="{00000000-0005-0000-0000-000036E50000}"/>
    <cellStyle name="Normal 5 9 4 13 3 6" xfId="58684" xr:uid="{00000000-0005-0000-0000-000037E50000}"/>
    <cellStyle name="Normal 5 9 4 13 3 7" xfId="58685" xr:uid="{00000000-0005-0000-0000-000038E50000}"/>
    <cellStyle name="Normal 5 9 4 13 3 8" xfId="58686" xr:uid="{00000000-0005-0000-0000-000039E50000}"/>
    <cellStyle name="Normal 5 9 4 13 4" xfId="58687" xr:uid="{00000000-0005-0000-0000-00003AE50000}"/>
    <cellStyle name="Normal 5 9 4 13 4 2" xfId="58688" xr:uid="{00000000-0005-0000-0000-00003BE50000}"/>
    <cellStyle name="Normal 5 9 4 13 4 3" xfId="58689" xr:uid="{00000000-0005-0000-0000-00003CE50000}"/>
    <cellStyle name="Normal 5 9 4 13 4 4" xfId="58690" xr:uid="{00000000-0005-0000-0000-00003DE50000}"/>
    <cellStyle name="Normal 5 9 4 13 4 5" xfId="58691" xr:uid="{00000000-0005-0000-0000-00003EE50000}"/>
    <cellStyle name="Normal 5 9 4 13 4 6" xfId="58692" xr:uid="{00000000-0005-0000-0000-00003FE50000}"/>
    <cellStyle name="Normal 5 9 4 13 4 7" xfId="58693" xr:uid="{00000000-0005-0000-0000-000040E50000}"/>
    <cellStyle name="Normal 5 9 4 13 4 8" xfId="58694" xr:uid="{00000000-0005-0000-0000-000041E50000}"/>
    <cellStyle name="Normal 5 9 4 13 5" xfId="58695" xr:uid="{00000000-0005-0000-0000-000042E50000}"/>
    <cellStyle name="Normal 5 9 4 13 5 2" xfId="58696" xr:uid="{00000000-0005-0000-0000-000043E50000}"/>
    <cellStyle name="Normal 5 9 4 13 5 3" xfId="58697" xr:uid="{00000000-0005-0000-0000-000044E50000}"/>
    <cellStyle name="Normal 5 9 4 13 5 4" xfId="58698" xr:uid="{00000000-0005-0000-0000-000045E50000}"/>
    <cellStyle name="Normal 5 9 4 13 5 5" xfId="58699" xr:uid="{00000000-0005-0000-0000-000046E50000}"/>
    <cellStyle name="Normal 5 9 4 13 5 6" xfId="58700" xr:uid="{00000000-0005-0000-0000-000047E50000}"/>
    <cellStyle name="Normal 5 9 4 13 5 7" xfId="58701" xr:uid="{00000000-0005-0000-0000-000048E50000}"/>
    <cellStyle name="Normal 5 9 4 13 5 8" xfId="58702" xr:uid="{00000000-0005-0000-0000-000049E50000}"/>
    <cellStyle name="Normal 5 9 4 13 6" xfId="58703" xr:uid="{00000000-0005-0000-0000-00004AE50000}"/>
    <cellStyle name="Normal 5 9 4 13 7" xfId="58704" xr:uid="{00000000-0005-0000-0000-00004BE50000}"/>
    <cellStyle name="Normal 5 9 4 13 8" xfId="58705" xr:uid="{00000000-0005-0000-0000-00004CE50000}"/>
    <cellStyle name="Normal 5 9 4 13 9" xfId="58706" xr:uid="{00000000-0005-0000-0000-00004DE50000}"/>
    <cellStyle name="Normal 5 9 4 14" xfId="58707" xr:uid="{00000000-0005-0000-0000-00004EE50000}"/>
    <cellStyle name="Normal 5 9 4 14 2" xfId="58708" xr:uid="{00000000-0005-0000-0000-00004FE50000}"/>
    <cellStyle name="Normal 5 9 4 14 3" xfId="58709" xr:uid="{00000000-0005-0000-0000-000050E50000}"/>
    <cellStyle name="Normal 5 9 4 14 4" xfId="58710" xr:uid="{00000000-0005-0000-0000-000051E50000}"/>
    <cellStyle name="Normal 5 9 4 14 5" xfId="58711" xr:uid="{00000000-0005-0000-0000-000052E50000}"/>
    <cellStyle name="Normal 5 9 4 14 6" xfId="58712" xr:uid="{00000000-0005-0000-0000-000053E50000}"/>
    <cellStyle name="Normal 5 9 4 14 7" xfId="58713" xr:uid="{00000000-0005-0000-0000-000054E50000}"/>
    <cellStyle name="Normal 5 9 4 14 8" xfId="58714" xr:uid="{00000000-0005-0000-0000-000055E50000}"/>
    <cellStyle name="Normal 5 9 4 15" xfId="58715" xr:uid="{00000000-0005-0000-0000-000056E50000}"/>
    <cellStyle name="Normal 5 9 4 15 2" xfId="58716" xr:uid="{00000000-0005-0000-0000-000057E50000}"/>
    <cellStyle name="Normal 5 9 4 15 3" xfId="58717" xr:uid="{00000000-0005-0000-0000-000058E50000}"/>
    <cellStyle name="Normal 5 9 4 15 4" xfId="58718" xr:uid="{00000000-0005-0000-0000-000059E50000}"/>
    <cellStyle name="Normal 5 9 4 15 5" xfId="58719" xr:uid="{00000000-0005-0000-0000-00005AE50000}"/>
    <cellStyle name="Normal 5 9 4 15 6" xfId="58720" xr:uid="{00000000-0005-0000-0000-00005BE50000}"/>
    <cellStyle name="Normal 5 9 4 15 7" xfId="58721" xr:uid="{00000000-0005-0000-0000-00005CE50000}"/>
    <cellStyle name="Normal 5 9 4 15 8" xfId="58722" xr:uid="{00000000-0005-0000-0000-00005DE50000}"/>
    <cellStyle name="Normal 5 9 4 16" xfId="58723" xr:uid="{00000000-0005-0000-0000-00005EE50000}"/>
    <cellStyle name="Normal 5 9 4 16 2" xfId="58724" xr:uid="{00000000-0005-0000-0000-00005FE50000}"/>
    <cellStyle name="Normal 5 9 4 16 3" xfId="58725" xr:uid="{00000000-0005-0000-0000-000060E50000}"/>
    <cellStyle name="Normal 5 9 4 16 4" xfId="58726" xr:uid="{00000000-0005-0000-0000-000061E50000}"/>
    <cellStyle name="Normal 5 9 4 16 5" xfId="58727" xr:uid="{00000000-0005-0000-0000-000062E50000}"/>
    <cellStyle name="Normal 5 9 4 16 6" xfId="58728" xr:uid="{00000000-0005-0000-0000-000063E50000}"/>
    <cellStyle name="Normal 5 9 4 16 7" xfId="58729" xr:uid="{00000000-0005-0000-0000-000064E50000}"/>
    <cellStyle name="Normal 5 9 4 16 8" xfId="58730" xr:uid="{00000000-0005-0000-0000-000065E50000}"/>
    <cellStyle name="Normal 5 9 4 17" xfId="58731" xr:uid="{00000000-0005-0000-0000-000066E50000}"/>
    <cellStyle name="Normal 5 9 4 17 2" xfId="58732" xr:uid="{00000000-0005-0000-0000-000067E50000}"/>
    <cellStyle name="Normal 5 9 4 17 3" xfId="58733" xr:uid="{00000000-0005-0000-0000-000068E50000}"/>
    <cellStyle name="Normal 5 9 4 17 4" xfId="58734" xr:uid="{00000000-0005-0000-0000-000069E50000}"/>
    <cellStyle name="Normal 5 9 4 17 5" xfId="58735" xr:uid="{00000000-0005-0000-0000-00006AE50000}"/>
    <cellStyle name="Normal 5 9 4 17 6" xfId="58736" xr:uid="{00000000-0005-0000-0000-00006BE50000}"/>
    <cellStyle name="Normal 5 9 4 17 7" xfId="58737" xr:uid="{00000000-0005-0000-0000-00006CE50000}"/>
    <cellStyle name="Normal 5 9 4 17 8" xfId="58738" xr:uid="{00000000-0005-0000-0000-00006DE50000}"/>
    <cellStyle name="Normal 5 9 4 18" xfId="58739" xr:uid="{00000000-0005-0000-0000-00006EE50000}"/>
    <cellStyle name="Normal 5 9 4 19" xfId="58740" xr:uid="{00000000-0005-0000-0000-00006FE50000}"/>
    <cellStyle name="Normal 5 9 4 2" xfId="58741" xr:uid="{00000000-0005-0000-0000-000070E50000}"/>
    <cellStyle name="Normal 5 9 4 2 10" xfId="58742" xr:uid="{00000000-0005-0000-0000-000071E50000}"/>
    <cellStyle name="Normal 5 9 4 2 11" xfId="58743" xr:uid="{00000000-0005-0000-0000-000072E50000}"/>
    <cellStyle name="Normal 5 9 4 2 12" xfId="58744" xr:uid="{00000000-0005-0000-0000-000073E50000}"/>
    <cellStyle name="Normal 5 9 4 2 2" xfId="58745" xr:uid="{00000000-0005-0000-0000-000074E50000}"/>
    <cellStyle name="Normal 5 9 4 2 2 2" xfId="58746" xr:uid="{00000000-0005-0000-0000-000075E50000}"/>
    <cellStyle name="Normal 5 9 4 2 2 3" xfId="58747" xr:uid="{00000000-0005-0000-0000-000076E50000}"/>
    <cellStyle name="Normal 5 9 4 2 2 4" xfId="58748" xr:uid="{00000000-0005-0000-0000-000077E50000}"/>
    <cellStyle name="Normal 5 9 4 2 2 5" xfId="58749" xr:uid="{00000000-0005-0000-0000-000078E50000}"/>
    <cellStyle name="Normal 5 9 4 2 2 6" xfId="58750" xr:uid="{00000000-0005-0000-0000-000079E50000}"/>
    <cellStyle name="Normal 5 9 4 2 2 7" xfId="58751" xr:uid="{00000000-0005-0000-0000-00007AE50000}"/>
    <cellStyle name="Normal 5 9 4 2 2 8" xfId="58752" xr:uid="{00000000-0005-0000-0000-00007BE50000}"/>
    <cellStyle name="Normal 5 9 4 2 3" xfId="58753" xr:uid="{00000000-0005-0000-0000-00007CE50000}"/>
    <cellStyle name="Normal 5 9 4 2 3 2" xfId="58754" xr:uid="{00000000-0005-0000-0000-00007DE50000}"/>
    <cellStyle name="Normal 5 9 4 2 3 3" xfId="58755" xr:uid="{00000000-0005-0000-0000-00007EE50000}"/>
    <cellStyle name="Normal 5 9 4 2 3 4" xfId="58756" xr:uid="{00000000-0005-0000-0000-00007FE50000}"/>
    <cellStyle name="Normal 5 9 4 2 3 5" xfId="58757" xr:uid="{00000000-0005-0000-0000-000080E50000}"/>
    <cellStyle name="Normal 5 9 4 2 3 6" xfId="58758" xr:uid="{00000000-0005-0000-0000-000081E50000}"/>
    <cellStyle name="Normal 5 9 4 2 3 7" xfId="58759" xr:uid="{00000000-0005-0000-0000-000082E50000}"/>
    <cellStyle name="Normal 5 9 4 2 3 8" xfId="58760" xr:uid="{00000000-0005-0000-0000-000083E50000}"/>
    <cellStyle name="Normal 5 9 4 2 4" xfId="58761" xr:uid="{00000000-0005-0000-0000-000084E50000}"/>
    <cellStyle name="Normal 5 9 4 2 4 2" xfId="58762" xr:uid="{00000000-0005-0000-0000-000085E50000}"/>
    <cellStyle name="Normal 5 9 4 2 4 3" xfId="58763" xr:uid="{00000000-0005-0000-0000-000086E50000}"/>
    <cellStyle name="Normal 5 9 4 2 4 4" xfId="58764" xr:uid="{00000000-0005-0000-0000-000087E50000}"/>
    <cellStyle name="Normal 5 9 4 2 4 5" xfId="58765" xr:uid="{00000000-0005-0000-0000-000088E50000}"/>
    <cellStyle name="Normal 5 9 4 2 4 6" xfId="58766" xr:uid="{00000000-0005-0000-0000-000089E50000}"/>
    <cellStyle name="Normal 5 9 4 2 4 7" xfId="58767" xr:uid="{00000000-0005-0000-0000-00008AE50000}"/>
    <cellStyle name="Normal 5 9 4 2 4 8" xfId="58768" xr:uid="{00000000-0005-0000-0000-00008BE50000}"/>
    <cellStyle name="Normal 5 9 4 2 5" xfId="58769" xr:uid="{00000000-0005-0000-0000-00008CE50000}"/>
    <cellStyle name="Normal 5 9 4 2 5 2" xfId="58770" xr:uid="{00000000-0005-0000-0000-00008DE50000}"/>
    <cellStyle name="Normal 5 9 4 2 5 3" xfId="58771" xr:uid="{00000000-0005-0000-0000-00008EE50000}"/>
    <cellStyle name="Normal 5 9 4 2 5 4" xfId="58772" xr:uid="{00000000-0005-0000-0000-00008FE50000}"/>
    <cellStyle name="Normal 5 9 4 2 5 5" xfId="58773" xr:uid="{00000000-0005-0000-0000-000090E50000}"/>
    <cellStyle name="Normal 5 9 4 2 5 6" xfId="58774" xr:uid="{00000000-0005-0000-0000-000091E50000}"/>
    <cellStyle name="Normal 5 9 4 2 5 7" xfId="58775" xr:uid="{00000000-0005-0000-0000-000092E50000}"/>
    <cellStyle name="Normal 5 9 4 2 5 8" xfId="58776" xr:uid="{00000000-0005-0000-0000-000093E50000}"/>
    <cellStyle name="Normal 5 9 4 2 6" xfId="58777" xr:uid="{00000000-0005-0000-0000-000094E50000}"/>
    <cellStyle name="Normal 5 9 4 2 7" xfId="58778" xr:uid="{00000000-0005-0000-0000-000095E50000}"/>
    <cellStyle name="Normal 5 9 4 2 8" xfId="58779" xr:uid="{00000000-0005-0000-0000-000096E50000}"/>
    <cellStyle name="Normal 5 9 4 2 9" xfId="58780" xr:uid="{00000000-0005-0000-0000-000097E50000}"/>
    <cellStyle name="Normal 5 9 4 20" xfId="58781" xr:uid="{00000000-0005-0000-0000-000098E50000}"/>
    <cellStyle name="Normal 5 9 4 21" xfId="58782" xr:uid="{00000000-0005-0000-0000-000099E50000}"/>
    <cellStyle name="Normal 5 9 4 22" xfId="58783" xr:uid="{00000000-0005-0000-0000-00009AE50000}"/>
    <cellStyle name="Normal 5 9 4 23" xfId="58784" xr:uid="{00000000-0005-0000-0000-00009BE50000}"/>
    <cellStyle name="Normal 5 9 4 24" xfId="58785" xr:uid="{00000000-0005-0000-0000-00009CE50000}"/>
    <cellStyle name="Normal 5 9 4 3" xfId="58786" xr:uid="{00000000-0005-0000-0000-00009DE50000}"/>
    <cellStyle name="Normal 5 9 4 3 10" xfId="58787" xr:uid="{00000000-0005-0000-0000-00009EE50000}"/>
    <cellStyle name="Normal 5 9 4 3 11" xfId="58788" xr:uid="{00000000-0005-0000-0000-00009FE50000}"/>
    <cellStyle name="Normal 5 9 4 3 12" xfId="58789" xr:uid="{00000000-0005-0000-0000-0000A0E50000}"/>
    <cellStyle name="Normal 5 9 4 3 2" xfId="58790" xr:uid="{00000000-0005-0000-0000-0000A1E50000}"/>
    <cellStyle name="Normal 5 9 4 3 2 2" xfId="58791" xr:uid="{00000000-0005-0000-0000-0000A2E50000}"/>
    <cellStyle name="Normal 5 9 4 3 2 3" xfId="58792" xr:uid="{00000000-0005-0000-0000-0000A3E50000}"/>
    <cellStyle name="Normal 5 9 4 3 2 4" xfId="58793" xr:uid="{00000000-0005-0000-0000-0000A4E50000}"/>
    <cellStyle name="Normal 5 9 4 3 2 5" xfId="58794" xr:uid="{00000000-0005-0000-0000-0000A5E50000}"/>
    <cellStyle name="Normal 5 9 4 3 2 6" xfId="58795" xr:uid="{00000000-0005-0000-0000-0000A6E50000}"/>
    <cellStyle name="Normal 5 9 4 3 2 7" xfId="58796" xr:uid="{00000000-0005-0000-0000-0000A7E50000}"/>
    <cellStyle name="Normal 5 9 4 3 2 8" xfId="58797" xr:uid="{00000000-0005-0000-0000-0000A8E50000}"/>
    <cellStyle name="Normal 5 9 4 3 3" xfId="58798" xr:uid="{00000000-0005-0000-0000-0000A9E50000}"/>
    <cellStyle name="Normal 5 9 4 3 3 2" xfId="58799" xr:uid="{00000000-0005-0000-0000-0000AAE50000}"/>
    <cellStyle name="Normal 5 9 4 3 3 3" xfId="58800" xr:uid="{00000000-0005-0000-0000-0000ABE50000}"/>
    <cellStyle name="Normal 5 9 4 3 3 4" xfId="58801" xr:uid="{00000000-0005-0000-0000-0000ACE50000}"/>
    <cellStyle name="Normal 5 9 4 3 3 5" xfId="58802" xr:uid="{00000000-0005-0000-0000-0000ADE50000}"/>
    <cellStyle name="Normal 5 9 4 3 3 6" xfId="58803" xr:uid="{00000000-0005-0000-0000-0000AEE50000}"/>
    <cellStyle name="Normal 5 9 4 3 3 7" xfId="58804" xr:uid="{00000000-0005-0000-0000-0000AFE50000}"/>
    <cellStyle name="Normal 5 9 4 3 3 8" xfId="58805" xr:uid="{00000000-0005-0000-0000-0000B0E50000}"/>
    <cellStyle name="Normal 5 9 4 3 4" xfId="58806" xr:uid="{00000000-0005-0000-0000-0000B1E50000}"/>
    <cellStyle name="Normal 5 9 4 3 4 2" xfId="58807" xr:uid="{00000000-0005-0000-0000-0000B2E50000}"/>
    <cellStyle name="Normal 5 9 4 3 4 3" xfId="58808" xr:uid="{00000000-0005-0000-0000-0000B3E50000}"/>
    <cellStyle name="Normal 5 9 4 3 4 4" xfId="58809" xr:uid="{00000000-0005-0000-0000-0000B4E50000}"/>
    <cellStyle name="Normal 5 9 4 3 4 5" xfId="58810" xr:uid="{00000000-0005-0000-0000-0000B5E50000}"/>
    <cellStyle name="Normal 5 9 4 3 4 6" xfId="58811" xr:uid="{00000000-0005-0000-0000-0000B6E50000}"/>
    <cellStyle name="Normal 5 9 4 3 4 7" xfId="58812" xr:uid="{00000000-0005-0000-0000-0000B7E50000}"/>
    <cellStyle name="Normal 5 9 4 3 4 8" xfId="58813" xr:uid="{00000000-0005-0000-0000-0000B8E50000}"/>
    <cellStyle name="Normal 5 9 4 3 5" xfId="58814" xr:uid="{00000000-0005-0000-0000-0000B9E50000}"/>
    <cellStyle name="Normal 5 9 4 3 5 2" xfId="58815" xr:uid="{00000000-0005-0000-0000-0000BAE50000}"/>
    <cellStyle name="Normal 5 9 4 3 5 3" xfId="58816" xr:uid="{00000000-0005-0000-0000-0000BBE50000}"/>
    <cellStyle name="Normal 5 9 4 3 5 4" xfId="58817" xr:uid="{00000000-0005-0000-0000-0000BCE50000}"/>
    <cellStyle name="Normal 5 9 4 3 5 5" xfId="58818" xr:uid="{00000000-0005-0000-0000-0000BDE50000}"/>
    <cellStyle name="Normal 5 9 4 3 5 6" xfId="58819" xr:uid="{00000000-0005-0000-0000-0000BEE50000}"/>
    <cellStyle name="Normal 5 9 4 3 5 7" xfId="58820" xr:uid="{00000000-0005-0000-0000-0000BFE50000}"/>
    <cellStyle name="Normal 5 9 4 3 5 8" xfId="58821" xr:uid="{00000000-0005-0000-0000-0000C0E50000}"/>
    <cellStyle name="Normal 5 9 4 3 6" xfId="58822" xr:uid="{00000000-0005-0000-0000-0000C1E50000}"/>
    <cellStyle name="Normal 5 9 4 3 7" xfId="58823" xr:uid="{00000000-0005-0000-0000-0000C2E50000}"/>
    <cellStyle name="Normal 5 9 4 3 8" xfId="58824" xr:uid="{00000000-0005-0000-0000-0000C3E50000}"/>
    <cellStyle name="Normal 5 9 4 3 9" xfId="58825" xr:uid="{00000000-0005-0000-0000-0000C4E50000}"/>
    <cellStyle name="Normal 5 9 4 4" xfId="58826" xr:uid="{00000000-0005-0000-0000-0000C5E50000}"/>
    <cellStyle name="Normal 5 9 4 4 10" xfId="58827" xr:uid="{00000000-0005-0000-0000-0000C6E50000}"/>
    <cellStyle name="Normal 5 9 4 4 11" xfId="58828" xr:uid="{00000000-0005-0000-0000-0000C7E50000}"/>
    <cellStyle name="Normal 5 9 4 4 12" xfId="58829" xr:uid="{00000000-0005-0000-0000-0000C8E50000}"/>
    <cellStyle name="Normal 5 9 4 4 2" xfId="58830" xr:uid="{00000000-0005-0000-0000-0000C9E50000}"/>
    <cellStyle name="Normal 5 9 4 4 2 2" xfId="58831" xr:uid="{00000000-0005-0000-0000-0000CAE50000}"/>
    <cellStyle name="Normal 5 9 4 4 2 3" xfId="58832" xr:uid="{00000000-0005-0000-0000-0000CBE50000}"/>
    <cellStyle name="Normal 5 9 4 4 2 4" xfId="58833" xr:uid="{00000000-0005-0000-0000-0000CCE50000}"/>
    <cellStyle name="Normal 5 9 4 4 2 5" xfId="58834" xr:uid="{00000000-0005-0000-0000-0000CDE50000}"/>
    <cellStyle name="Normal 5 9 4 4 2 6" xfId="58835" xr:uid="{00000000-0005-0000-0000-0000CEE50000}"/>
    <cellStyle name="Normal 5 9 4 4 2 7" xfId="58836" xr:uid="{00000000-0005-0000-0000-0000CFE50000}"/>
    <cellStyle name="Normal 5 9 4 4 2 8" xfId="58837" xr:uid="{00000000-0005-0000-0000-0000D0E50000}"/>
    <cellStyle name="Normal 5 9 4 4 3" xfId="58838" xr:uid="{00000000-0005-0000-0000-0000D1E50000}"/>
    <cellStyle name="Normal 5 9 4 4 3 2" xfId="58839" xr:uid="{00000000-0005-0000-0000-0000D2E50000}"/>
    <cellStyle name="Normal 5 9 4 4 3 3" xfId="58840" xr:uid="{00000000-0005-0000-0000-0000D3E50000}"/>
    <cellStyle name="Normal 5 9 4 4 3 4" xfId="58841" xr:uid="{00000000-0005-0000-0000-0000D4E50000}"/>
    <cellStyle name="Normal 5 9 4 4 3 5" xfId="58842" xr:uid="{00000000-0005-0000-0000-0000D5E50000}"/>
    <cellStyle name="Normal 5 9 4 4 3 6" xfId="58843" xr:uid="{00000000-0005-0000-0000-0000D6E50000}"/>
    <cellStyle name="Normal 5 9 4 4 3 7" xfId="58844" xr:uid="{00000000-0005-0000-0000-0000D7E50000}"/>
    <cellStyle name="Normal 5 9 4 4 3 8" xfId="58845" xr:uid="{00000000-0005-0000-0000-0000D8E50000}"/>
    <cellStyle name="Normal 5 9 4 4 4" xfId="58846" xr:uid="{00000000-0005-0000-0000-0000D9E50000}"/>
    <cellStyle name="Normal 5 9 4 4 4 2" xfId="58847" xr:uid="{00000000-0005-0000-0000-0000DAE50000}"/>
    <cellStyle name="Normal 5 9 4 4 4 3" xfId="58848" xr:uid="{00000000-0005-0000-0000-0000DBE50000}"/>
    <cellStyle name="Normal 5 9 4 4 4 4" xfId="58849" xr:uid="{00000000-0005-0000-0000-0000DCE50000}"/>
    <cellStyle name="Normal 5 9 4 4 4 5" xfId="58850" xr:uid="{00000000-0005-0000-0000-0000DDE50000}"/>
    <cellStyle name="Normal 5 9 4 4 4 6" xfId="58851" xr:uid="{00000000-0005-0000-0000-0000DEE50000}"/>
    <cellStyle name="Normal 5 9 4 4 4 7" xfId="58852" xr:uid="{00000000-0005-0000-0000-0000DFE50000}"/>
    <cellStyle name="Normal 5 9 4 4 4 8" xfId="58853" xr:uid="{00000000-0005-0000-0000-0000E0E50000}"/>
    <cellStyle name="Normal 5 9 4 4 5" xfId="58854" xr:uid="{00000000-0005-0000-0000-0000E1E50000}"/>
    <cellStyle name="Normal 5 9 4 4 5 2" xfId="58855" xr:uid="{00000000-0005-0000-0000-0000E2E50000}"/>
    <cellStyle name="Normal 5 9 4 4 5 3" xfId="58856" xr:uid="{00000000-0005-0000-0000-0000E3E50000}"/>
    <cellStyle name="Normal 5 9 4 4 5 4" xfId="58857" xr:uid="{00000000-0005-0000-0000-0000E4E50000}"/>
    <cellStyle name="Normal 5 9 4 4 5 5" xfId="58858" xr:uid="{00000000-0005-0000-0000-0000E5E50000}"/>
    <cellStyle name="Normal 5 9 4 4 5 6" xfId="58859" xr:uid="{00000000-0005-0000-0000-0000E6E50000}"/>
    <cellStyle name="Normal 5 9 4 4 5 7" xfId="58860" xr:uid="{00000000-0005-0000-0000-0000E7E50000}"/>
    <cellStyle name="Normal 5 9 4 4 5 8" xfId="58861" xr:uid="{00000000-0005-0000-0000-0000E8E50000}"/>
    <cellStyle name="Normal 5 9 4 4 6" xfId="58862" xr:uid="{00000000-0005-0000-0000-0000E9E50000}"/>
    <cellStyle name="Normal 5 9 4 4 7" xfId="58863" xr:uid="{00000000-0005-0000-0000-0000EAE50000}"/>
    <cellStyle name="Normal 5 9 4 4 8" xfId="58864" xr:uid="{00000000-0005-0000-0000-0000EBE50000}"/>
    <cellStyle name="Normal 5 9 4 4 9" xfId="58865" xr:uid="{00000000-0005-0000-0000-0000ECE50000}"/>
    <cellStyle name="Normal 5 9 4 5" xfId="58866" xr:uid="{00000000-0005-0000-0000-0000EDE50000}"/>
    <cellStyle name="Normal 5 9 4 5 10" xfId="58867" xr:uid="{00000000-0005-0000-0000-0000EEE50000}"/>
    <cellStyle name="Normal 5 9 4 5 11" xfId="58868" xr:uid="{00000000-0005-0000-0000-0000EFE50000}"/>
    <cellStyle name="Normal 5 9 4 5 12" xfId="58869" xr:uid="{00000000-0005-0000-0000-0000F0E50000}"/>
    <cellStyle name="Normal 5 9 4 5 2" xfId="58870" xr:uid="{00000000-0005-0000-0000-0000F1E50000}"/>
    <cellStyle name="Normal 5 9 4 5 2 2" xfId="58871" xr:uid="{00000000-0005-0000-0000-0000F2E50000}"/>
    <cellStyle name="Normal 5 9 4 5 2 3" xfId="58872" xr:uid="{00000000-0005-0000-0000-0000F3E50000}"/>
    <cellStyle name="Normal 5 9 4 5 2 4" xfId="58873" xr:uid="{00000000-0005-0000-0000-0000F4E50000}"/>
    <cellStyle name="Normal 5 9 4 5 2 5" xfId="58874" xr:uid="{00000000-0005-0000-0000-0000F5E50000}"/>
    <cellStyle name="Normal 5 9 4 5 2 6" xfId="58875" xr:uid="{00000000-0005-0000-0000-0000F6E50000}"/>
    <cellStyle name="Normal 5 9 4 5 2 7" xfId="58876" xr:uid="{00000000-0005-0000-0000-0000F7E50000}"/>
    <cellStyle name="Normal 5 9 4 5 2 8" xfId="58877" xr:uid="{00000000-0005-0000-0000-0000F8E50000}"/>
    <cellStyle name="Normal 5 9 4 5 3" xfId="58878" xr:uid="{00000000-0005-0000-0000-0000F9E50000}"/>
    <cellStyle name="Normal 5 9 4 5 3 2" xfId="58879" xr:uid="{00000000-0005-0000-0000-0000FAE50000}"/>
    <cellStyle name="Normal 5 9 4 5 3 3" xfId="58880" xr:uid="{00000000-0005-0000-0000-0000FBE50000}"/>
    <cellStyle name="Normal 5 9 4 5 3 4" xfId="58881" xr:uid="{00000000-0005-0000-0000-0000FCE50000}"/>
    <cellStyle name="Normal 5 9 4 5 3 5" xfId="58882" xr:uid="{00000000-0005-0000-0000-0000FDE50000}"/>
    <cellStyle name="Normal 5 9 4 5 3 6" xfId="58883" xr:uid="{00000000-0005-0000-0000-0000FEE50000}"/>
    <cellStyle name="Normal 5 9 4 5 3 7" xfId="58884" xr:uid="{00000000-0005-0000-0000-0000FFE50000}"/>
    <cellStyle name="Normal 5 9 4 5 3 8" xfId="58885" xr:uid="{00000000-0005-0000-0000-000000E60000}"/>
    <cellStyle name="Normal 5 9 4 5 4" xfId="58886" xr:uid="{00000000-0005-0000-0000-000001E60000}"/>
    <cellStyle name="Normal 5 9 4 5 4 2" xfId="58887" xr:uid="{00000000-0005-0000-0000-000002E60000}"/>
    <cellStyle name="Normal 5 9 4 5 4 3" xfId="58888" xr:uid="{00000000-0005-0000-0000-000003E60000}"/>
    <cellStyle name="Normal 5 9 4 5 4 4" xfId="58889" xr:uid="{00000000-0005-0000-0000-000004E60000}"/>
    <cellStyle name="Normal 5 9 4 5 4 5" xfId="58890" xr:uid="{00000000-0005-0000-0000-000005E60000}"/>
    <cellStyle name="Normal 5 9 4 5 4 6" xfId="58891" xr:uid="{00000000-0005-0000-0000-000006E60000}"/>
    <cellStyle name="Normal 5 9 4 5 4 7" xfId="58892" xr:uid="{00000000-0005-0000-0000-000007E60000}"/>
    <cellStyle name="Normal 5 9 4 5 4 8" xfId="58893" xr:uid="{00000000-0005-0000-0000-000008E60000}"/>
    <cellStyle name="Normal 5 9 4 5 5" xfId="58894" xr:uid="{00000000-0005-0000-0000-000009E60000}"/>
    <cellStyle name="Normal 5 9 4 5 5 2" xfId="58895" xr:uid="{00000000-0005-0000-0000-00000AE60000}"/>
    <cellStyle name="Normal 5 9 4 5 5 3" xfId="58896" xr:uid="{00000000-0005-0000-0000-00000BE60000}"/>
    <cellStyle name="Normal 5 9 4 5 5 4" xfId="58897" xr:uid="{00000000-0005-0000-0000-00000CE60000}"/>
    <cellStyle name="Normal 5 9 4 5 5 5" xfId="58898" xr:uid="{00000000-0005-0000-0000-00000DE60000}"/>
    <cellStyle name="Normal 5 9 4 5 5 6" xfId="58899" xr:uid="{00000000-0005-0000-0000-00000EE60000}"/>
    <cellStyle name="Normal 5 9 4 5 5 7" xfId="58900" xr:uid="{00000000-0005-0000-0000-00000FE60000}"/>
    <cellStyle name="Normal 5 9 4 5 5 8" xfId="58901" xr:uid="{00000000-0005-0000-0000-000010E60000}"/>
    <cellStyle name="Normal 5 9 4 5 6" xfId="58902" xr:uid="{00000000-0005-0000-0000-000011E60000}"/>
    <cellStyle name="Normal 5 9 4 5 7" xfId="58903" xr:uid="{00000000-0005-0000-0000-000012E60000}"/>
    <cellStyle name="Normal 5 9 4 5 8" xfId="58904" xr:uid="{00000000-0005-0000-0000-000013E60000}"/>
    <cellStyle name="Normal 5 9 4 5 9" xfId="58905" xr:uid="{00000000-0005-0000-0000-000014E60000}"/>
    <cellStyle name="Normal 5 9 4 6" xfId="58906" xr:uid="{00000000-0005-0000-0000-000015E60000}"/>
    <cellStyle name="Normal 5 9 4 6 10" xfId="58907" xr:uid="{00000000-0005-0000-0000-000016E60000}"/>
    <cellStyle name="Normal 5 9 4 6 11" xfId="58908" xr:uid="{00000000-0005-0000-0000-000017E60000}"/>
    <cellStyle name="Normal 5 9 4 6 12" xfId="58909" xr:uid="{00000000-0005-0000-0000-000018E60000}"/>
    <cellStyle name="Normal 5 9 4 6 2" xfId="58910" xr:uid="{00000000-0005-0000-0000-000019E60000}"/>
    <cellStyle name="Normal 5 9 4 6 2 2" xfId="58911" xr:uid="{00000000-0005-0000-0000-00001AE60000}"/>
    <cellStyle name="Normal 5 9 4 6 2 3" xfId="58912" xr:uid="{00000000-0005-0000-0000-00001BE60000}"/>
    <cellStyle name="Normal 5 9 4 6 2 4" xfId="58913" xr:uid="{00000000-0005-0000-0000-00001CE60000}"/>
    <cellStyle name="Normal 5 9 4 6 2 5" xfId="58914" xr:uid="{00000000-0005-0000-0000-00001DE60000}"/>
    <cellStyle name="Normal 5 9 4 6 2 6" xfId="58915" xr:uid="{00000000-0005-0000-0000-00001EE60000}"/>
    <cellStyle name="Normal 5 9 4 6 2 7" xfId="58916" xr:uid="{00000000-0005-0000-0000-00001FE60000}"/>
    <cellStyle name="Normal 5 9 4 6 2 8" xfId="58917" xr:uid="{00000000-0005-0000-0000-000020E60000}"/>
    <cellStyle name="Normal 5 9 4 6 3" xfId="58918" xr:uid="{00000000-0005-0000-0000-000021E60000}"/>
    <cellStyle name="Normal 5 9 4 6 3 2" xfId="58919" xr:uid="{00000000-0005-0000-0000-000022E60000}"/>
    <cellStyle name="Normal 5 9 4 6 3 3" xfId="58920" xr:uid="{00000000-0005-0000-0000-000023E60000}"/>
    <cellStyle name="Normal 5 9 4 6 3 4" xfId="58921" xr:uid="{00000000-0005-0000-0000-000024E60000}"/>
    <cellStyle name="Normal 5 9 4 6 3 5" xfId="58922" xr:uid="{00000000-0005-0000-0000-000025E60000}"/>
    <cellStyle name="Normal 5 9 4 6 3 6" xfId="58923" xr:uid="{00000000-0005-0000-0000-000026E60000}"/>
    <cellStyle name="Normal 5 9 4 6 3 7" xfId="58924" xr:uid="{00000000-0005-0000-0000-000027E60000}"/>
    <cellStyle name="Normal 5 9 4 6 3 8" xfId="58925" xr:uid="{00000000-0005-0000-0000-000028E60000}"/>
    <cellStyle name="Normal 5 9 4 6 4" xfId="58926" xr:uid="{00000000-0005-0000-0000-000029E60000}"/>
    <cellStyle name="Normal 5 9 4 6 4 2" xfId="58927" xr:uid="{00000000-0005-0000-0000-00002AE60000}"/>
    <cellStyle name="Normal 5 9 4 6 4 3" xfId="58928" xr:uid="{00000000-0005-0000-0000-00002BE60000}"/>
    <cellStyle name="Normal 5 9 4 6 4 4" xfId="58929" xr:uid="{00000000-0005-0000-0000-00002CE60000}"/>
    <cellStyle name="Normal 5 9 4 6 4 5" xfId="58930" xr:uid="{00000000-0005-0000-0000-00002DE60000}"/>
    <cellStyle name="Normal 5 9 4 6 4 6" xfId="58931" xr:uid="{00000000-0005-0000-0000-00002EE60000}"/>
    <cellStyle name="Normal 5 9 4 6 4 7" xfId="58932" xr:uid="{00000000-0005-0000-0000-00002FE60000}"/>
    <cellStyle name="Normal 5 9 4 6 4 8" xfId="58933" xr:uid="{00000000-0005-0000-0000-000030E60000}"/>
    <cellStyle name="Normal 5 9 4 6 5" xfId="58934" xr:uid="{00000000-0005-0000-0000-000031E60000}"/>
    <cellStyle name="Normal 5 9 4 6 5 2" xfId="58935" xr:uid="{00000000-0005-0000-0000-000032E60000}"/>
    <cellStyle name="Normal 5 9 4 6 5 3" xfId="58936" xr:uid="{00000000-0005-0000-0000-000033E60000}"/>
    <cellStyle name="Normal 5 9 4 6 5 4" xfId="58937" xr:uid="{00000000-0005-0000-0000-000034E60000}"/>
    <cellStyle name="Normal 5 9 4 6 5 5" xfId="58938" xr:uid="{00000000-0005-0000-0000-000035E60000}"/>
    <cellStyle name="Normal 5 9 4 6 5 6" xfId="58939" xr:uid="{00000000-0005-0000-0000-000036E60000}"/>
    <cellStyle name="Normal 5 9 4 6 5 7" xfId="58940" xr:uid="{00000000-0005-0000-0000-000037E60000}"/>
    <cellStyle name="Normal 5 9 4 6 5 8" xfId="58941" xr:uid="{00000000-0005-0000-0000-000038E60000}"/>
    <cellStyle name="Normal 5 9 4 6 6" xfId="58942" xr:uid="{00000000-0005-0000-0000-000039E60000}"/>
    <cellStyle name="Normal 5 9 4 6 7" xfId="58943" xr:uid="{00000000-0005-0000-0000-00003AE60000}"/>
    <cellStyle name="Normal 5 9 4 6 8" xfId="58944" xr:uid="{00000000-0005-0000-0000-00003BE60000}"/>
    <cellStyle name="Normal 5 9 4 6 9" xfId="58945" xr:uid="{00000000-0005-0000-0000-00003CE60000}"/>
    <cellStyle name="Normal 5 9 4 7" xfId="58946" xr:uid="{00000000-0005-0000-0000-00003DE60000}"/>
    <cellStyle name="Normal 5 9 4 7 10" xfId="58947" xr:uid="{00000000-0005-0000-0000-00003EE60000}"/>
    <cellStyle name="Normal 5 9 4 7 11" xfId="58948" xr:uid="{00000000-0005-0000-0000-00003FE60000}"/>
    <cellStyle name="Normal 5 9 4 7 12" xfId="58949" xr:uid="{00000000-0005-0000-0000-000040E60000}"/>
    <cellStyle name="Normal 5 9 4 7 2" xfId="58950" xr:uid="{00000000-0005-0000-0000-000041E60000}"/>
    <cellStyle name="Normal 5 9 4 7 2 2" xfId="58951" xr:uid="{00000000-0005-0000-0000-000042E60000}"/>
    <cellStyle name="Normal 5 9 4 7 2 3" xfId="58952" xr:uid="{00000000-0005-0000-0000-000043E60000}"/>
    <cellStyle name="Normal 5 9 4 7 2 4" xfId="58953" xr:uid="{00000000-0005-0000-0000-000044E60000}"/>
    <cellStyle name="Normal 5 9 4 7 2 5" xfId="58954" xr:uid="{00000000-0005-0000-0000-000045E60000}"/>
    <cellStyle name="Normal 5 9 4 7 2 6" xfId="58955" xr:uid="{00000000-0005-0000-0000-000046E60000}"/>
    <cellStyle name="Normal 5 9 4 7 2 7" xfId="58956" xr:uid="{00000000-0005-0000-0000-000047E60000}"/>
    <cellStyle name="Normal 5 9 4 7 2 8" xfId="58957" xr:uid="{00000000-0005-0000-0000-000048E60000}"/>
    <cellStyle name="Normal 5 9 4 7 3" xfId="58958" xr:uid="{00000000-0005-0000-0000-000049E60000}"/>
    <cellStyle name="Normal 5 9 4 7 3 2" xfId="58959" xr:uid="{00000000-0005-0000-0000-00004AE60000}"/>
    <cellStyle name="Normal 5 9 4 7 3 3" xfId="58960" xr:uid="{00000000-0005-0000-0000-00004BE60000}"/>
    <cellStyle name="Normal 5 9 4 7 3 4" xfId="58961" xr:uid="{00000000-0005-0000-0000-00004CE60000}"/>
    <cellStyle name="Normal 5 9 4 7 3 5" xfId="58962" xr:uid="{00000000-0005-0000-0000-00004DE60000}"/>
    <cellStyle name="Normal 5 9 4 7 3 6" xfId="58963" xr:uid="{00000000-0005-0000-0000-00004EE60000}"/>
    <cellStyle name="Normal 5 9 4 7 3 7" xfId="58964" xr:uid="{00000000-0005-0000-0000-00004FE60000}"/>
    <cellStyle name="Normal 5 9 4 7 3 8" xfId="58965" xr:uid="{00000000-0005-0000-0000-000050E60000}"/>
    <cellStyle name="Normal 5 9 4 7 4" xfId="58966" xr:uid="{00000000-0005-0000-0000-000051E60000}"/>
    <cellStyle name="Normal 5 9 4 7 4 2" xfId="58967" xr:uid="{00000000-0005-0000-0000-000052E60000}"/>
    <cellStyle name="Normal 5 9 4 7 4 3" xfId="58968" xr:uid="{00000000-0005-0000-0000-000053E60000}"/>
    <cellStyle name="Normal 5 9 4 7 4 4" xfId="58969" xr:uid="{00000000-0005-0000-0000-000054E60000}"/>
    <cellStyle name="Normal 5 9 4 7 4 5" xfId="58970" xr:uid="{00000000-0005-0000-0000-000055E60000}"/>
    <cellStyle name="Normal 5 9 4 7 4 6" xfId="58971" xr:uid="{00000000-0005-0000-0000-000056E60000}"/>
    <cellStyle name="Normal 5 9 4 7 4 7" xfId="58972" xr:uid="{00000000-0005-0000-0000-000057E60000}"/>
    <cellStyle name="Normal 5 9 4 7 4 8" xfId="58973" xr:uid="{00000000-0005-0000-0000-000058E60000}"/>
    <cellStyle name="Normal 5 9 4 7 5" xfId="58974" xr:uid="{00000000-0005-0000-0000-000059E60000}"/>
    <cellStyle name="Normal 5 9 4 7 5 2" xfId="58975" xr:uid="{00000000-0005-0000-0000-00005AE60000}"/>
    <cellStyle name="Normal 5 9 4 7 5 3" xfId="58976" xr:uid="{00000000-0005-0000-0000-00005BE60000}"/>
    <cellStyle name="Normal 5 9 4 7 5 4" xfId="58977" xr:uid="{00000000-0005-0000-0000-00005CE60000}"/>
    <cellStyle name="Normal 5 9 4 7 5 5" xfId="58978" xr:uid="{00000000-0005-0000-0000-00005DE60000}"/>
    <cellStyle name="Normal 5 9 4 7 5 6" xfId="58979" xr:uid="{00000000-0005-0000-0000-00005EE60000}"/>
    <cellStyle name="Normal 5 9 4 7 5 7" xfId="58980" xr:uid="{00000000-0005-0000-0000-00005FE60000}"/>
    <cellStyle name="Normal 5 9 4 7 5 8" xfId="58981" xr:uid="{00000000-0005-0000-0000-000060E60000}"/>
    <cellStyle name="Normal 5 9 4 7 6" xfId="58982" xr:uid="{00000000-0005-0000-0000-000061E60000}"/>
    <cellStyle name="Normal 5 9 4 7 7" xfId="58983" xr:uid="{00000000-0005-0000-0000-000062E60000}"/>
    <cellStyle name="Normal 5 9 4 7 8" xfId="58984" xr:uid="{00000000-0005-0000-0000-000063E60000}"/>
    <cellStyle name="Normal 5 9 4 7 9" xfId="58985" xr:uid="{00000000-0005-0000-0000-000064E60000}"/>
    <cellStyle name="Normal 5 9 4 8" xfId="58986" xr:uid="{00000000-0005-0000-0000-000065E60000}"/>
    <cellStyle name="Normal 5 9 4 8 10" xfId="58987" xr:uid="{00000000-0005-0000-0000-000066E60000}"/>
    <cellStyle name="Normal 5 9 4 8 11" xfId="58988" xr:uid="{00000000-0005-0000-0000-000067E60000}"/>
    <cellStyle name="Normal 5 9 4 8 12" xfId="58989" xr:uid="{00000000-0005-0000-0000-000068E60000}"/>
    <cellStyle name="Normal 5 9 4 8 2" xfId="58990" xr:uid="{00000000-0005-0000-0000-000069E60000}"/>
    <cellStyle name="Normal 5 9 4 8 2 2" xfId="58991" xr:uid="{00000000-0005-0000-0000-00006AE60000}"/>
    <cellStyle name="Normal 5 9 4 8 2 3" xfId="58992" xr:uid="{00000000-0005-0000-0000-00006BE60000}"/>
    <cellStyle name="Normal 5 9 4 8 2 4" xfId="58993" xr:uid="{00000000-0005-0000-0000-00006CE60000}"/>
    <cellStyle name="Normal 5 9 4 8 2 5" xfId="58994" xr:uid="{00000000-0005-0000-0000-00006DE60000}"/>
    <cellStyle name="Normal 5 9 4 8 2 6" xfId="58995" xr:uid="{00000000-0005-0000-0000-00006EE60000}"/>
    <cellStyle name="Normal 5 9 4 8 2 7" xfId="58996" xr:uid="{00000000-0005-0000-0000-00006FE60000}"/>
    <cellStyle name="Normal 5 9 4 8 2 8" xfId="58997" xr:uid="{00000000-0005-0000-0000-000070E60000}"/>
    <cellStyle name="Normal 5 9 4 8 3" xfId="58998" xr:uid="{00000000-0005-0000-0000-000071E60000}"/>
    <cellStyle name="Normal 5 9 4 8 3 2" xfId="58999" xr:uid="{00000000-0005-0000-0000-000072E60000}"/>
    <cellStyle name="Normal 5 9 4 8 3 3" xfId="59000" xr:uid="{00000000-0005-0000-0000-000073E60000}"/>
    <cellStyle name="Normal 5 9 4 8 3 4" xfId="59001" xr:uid="{00000000-0005-0000-0000-000074E60000}"/>
    <cellStyle name="Normal 5 9 4 8 3 5" xfId="59002" xr:uid="{00000000-0005-0000-0000-000075E60000}"/>
    <cellStyle name="Normal 5 9 4 8 3 6" xfId="59003" xr:uid="{00000000-0005-0000-0000-000076E60000}"/>
    <cellStyle name="Normal 5 9 4 8 3 7" xfId="59004" xr:uid="{00000000-0005-0000-0000-000077E60000}"/>
    <cellStyle name="Normal 5 9 4 8 3 8" xfId="59005" xr:uid="{00000000-0005-0000-0000-000078E60000}"/>
    <cellStyle name="Normal 5 9 4 8 4" xfId="59006" xr:uid="{00000000-0005-0000-0000-000079E60000}"/>
    <cellStyle name="Normal 5 9 4 8 4 2" xfId="59007" xr:uid="{00000000-0005-0000-0000-00007AE60000}"/>
    <cellStyle name="Normal 5 9 4 8 4 3" xfId="59008" xr:uid="{00000000-0005-0000-0000-00007BE60000}"/>
    <cellStyle name="Normal 5 9 4 8 4 4" xfId="59009" xr:uid="{00000000-0005-0000-0000-00007CE60000}"/>
    <cellStyle name="Normal 5 9 4 8 4 5" xfId="59010" xr:uid="{00000000-0005-0000-0000-00007DE60000}"/>
    <cellStyle name="Normal 5 9 4 8 4 6" xfId="59011" xr:uid="{00000000-0005-0000-0000-00007EE60000}"/>
    <cellStyle name="Normal 5 9 4 8 4 7" xfId="59012" xr:uid="{00000000-0005-0000-0000-00007FE60000}"/>
    <cellStyle name="Normal 5 9 4 8 4 8" xfId="59013" xr:uid="{00000000-0005-0000-0000-000080E60000}"/>
    <cellStyle name="Normal 5 9 4 8 5" xfId="59014" xr:uid="{00000000-0005-0000-0000-000081E60000}"/>
    <cellStyle name="Normal 5 9 4 8 5 2" xfId="59015" xr:uid="{00000000-0005-0000-0000-000082E60000}"/>
    <cellStyle name="Normal 5 9 4 8 5 3" xfId="59016" xr:uid="{00000000-0005-0000-0000-000083E60000}"/>
    <cellStyle name="Normal 5 9 4 8 5 4" xfId="59017" xr:uid="{00000000-0005-0000-0000-000084E60000}"/>
    <cellStyle name="Normal 5 9 4 8 5 5" xfId="59018" xr:uid="{00000000-0005-0000-0000-000085E60000}"/>
    <cellStyle name="Normal 5 9 4 8 5 6" xfId="59019" xr:uid="{00000000-0005-0000-0000-000086E60000}"/>
    <cellStyle name="Normal 5 9 4 8 5 7" xfId="59020" xr:uid="{00000000-0005-0000-0000-000087E60000}"/>
    <cellStyle name="Normal 5 9 4 8 5 8" xfId="59021" xr:uid="{00000000-0005-0000-0000-000088E60000}"/>
    <cellStyle name="Normal 5 9 4 8 6" xfId="59022" xr:uid="{00000000-0005-0000-0000-000089E60000}"/>
    <cellStyle name="Normal 5 9 4 8 7" xfId="59023" xr:uid="{00000000-0005-0000-0000-00008AE60000}"/>
    <cellStyle name="Normal 5 9 4 8 8" xfId="59024" xr:uid="{00000000-0005-0000-0000-00008BE60000}"/>
    <cellStyle name="Normal 5 9 4 8 9" xfId="59025" xr:uid="{00000000-0005-0000-0000-00008CE60000}"/>
    <cellStyle name="Normal 5 9 4 9" xfId="59026" xr:uid="{00000000-0005-0000-0000-00008DE60000}"/>
    <cellStyle name="Normal 5 9 4 9 10" xfId="59027" xr:uid="{00000000-0005-0000-0000-00008EE60000}"/>
    <cellStyle name="Normal 5 9 4 9 11" xfId="59028" xr:uid="{00000000-0005-0000-0000-00008FE60000}"/>
    <cellStyle name="Normal 5 9 4 9 12" xfId="59029" xr:uid="{00000000-0005-0000-0000-000090E60000}"/>
    <cellStyle name="Normal 5 9 4 9 2" xfId="59030" xr:uid="{00000000-0005-0000-0000-000091E60000}"/>
    <cellStyle name="Normal 5 9 4 9 2 2" xfId="59031" xr:uid="{00000000-0005-0000-0000-000092E60000}"/>
    <cellStyle name="Normal 5 9 4 9 2 3" xfId="59032" xr:uid="{00000000-0005-0000-0000-000093E60000}"/>
    <cellStyle name="Normal 5 9 4 9 2 4" xfId="59033" xr:uid="{00000000-0005-0000-0000-000094E60000}"/>
    <cellStyle name="Normal 5 9 4 9 2 5" xfId="59034" xr:uid="{00000000-0005-0000-0000-000095E60000}"/>
    <cellStyle name="Normal 5 9 4 9 2 6" xfId="59035" xr:uid="{00000000-0005-0000-0000-000096E60000}"/>
    <cellStyle name="Normal 5 9 4 9 2 7" xfId="59036" xr:uid="{00000000-0005-0000-0000-000097E60000}"/>
    <cellStyle name="Normal 5 9 4 9 2 8" xfId="59037" xr:uid="{00000000-0005-0000-0000-000098E60000}"/>
    <cellStyle name="Normal 5 9 4 9 3" xfId="59038" xr:uid="{00000000-0005-0000-0000-000099E60000}"/>
    <cellStyle name="Normal 5 9 4 9 3 2" xfId="59039" xr:uid="{00000000-0005-0000-0000-00009AE60000}"/>
    <cellStyle name="Normal 5 9 4 9 3 3" xfId="59040" xr:uid="{00000000-0005-0000-0000-00009BE60000}"/>
    <cellStyle name="Normal 5 9 4 9 3 4" xfId="59041" xr:uid="{00000000-0005-0000-0000-00009CE60000}"/>
    <cellStyle name="Normal 5 9 4 9 3 5" xfId="59042" xr:uid="{00000000-0005-0000-0000-00009DE60000}"/>
    <cellStyle name="Normal 5 9 4 9 3 6" xfId="59043" xr:uid="{00000000-0005-0000-0000-00009EE60000}"/>
    <cellStyle name="Normal 5 9 4 9 3 7" xfId="59044" xr:uid="{00000000-0005-0000-0000-00009FE60000}"/>
    <cellStyle name="Normal 5 9 4 9 3 8" xfId="59045" xr:uid="{00000000-0005-0000-0000-0000A0E60000}"/>
    <cellStyle name="Normal 5 9 4 9 4" xfId="59046" xr:uid="{00000000-0005-0000-0000-0000A1E60000}"/>
    <cellStyle name="Normal 5 9 4 9 4 2" xfId="59047" xr:uid="{00000000-0005-0000-0000-0000A2E60000}"/>
    <cellStyle name="Normal 5 9 4 9 4 3" xfId="59048" xr:uid="{00000000-0005-0000-0000-0000A3E60000}"/>
    <cellStyle name="Normal 5 9 4 9 4 4" xfId="59049" xr:uid="{00000000-0005-0000-0000-0000A4E60000}"/>
    <cellStyle name="Normal 5 9 4 9 4 5" xfId="59050" xr:uid="{00000000-0005-0000-0000-0000A5E60000}"/>
    <cellStyle name="Normal 5 9 4 9 4 6" xfId="59051" xr:uid="{00000000-0005-0000-0000-0000A6E60000}"/>
    <cellStyle name="Normal 5 9 4 9 4 7" xfId="59052" xr:uid="{00000000-0005-0000-0000-0000A7E60000}"/>
    <cellStyle name="Normal 5 9 4 9 4 8" xfId="59053" xr:uid="{00000000-0005-0000-0000-0000A8E60000}"/>
    <cellStyle name="Normal 5 9 4 9 5" xfId="59054" xr:uid="{00000000-0005-0000-0000-0000A9E60000}"/>
    <cellStyle name="Normal 5 9 4 9 5 2" xfId="59055" xr:uid="{00000000-0005-0000-0000-0000AAE60000}"/>
    <cellStyle name="Normal 5 9 4 9 5 3" xfId="59056" xr:uid="{00000000-0005-0000-0000-0000ABE60000}"/>
    <cellStyle name="Normal 5 9 4 9 5 4" xfId="59057" xr:uid="{00000000-0005-0000-0000-0000ACE60000}"/>
    <cellStyle name="Normal 5 9 4 9 5 5" xfId="59058" xr:uid="{00000000-0005-0000-0000-0000ADE60000}"/>
    <cellStyle name="Normal 5 9 4 9 5 6" xfId="59059" xr:uid="{00000000-0005-0000-0000-0000AEE60000}"/>
    <cellStyle name="Normal 5 9 4 9 5 7" xfId="59060" xr:uid="{00000000-0005-0000-0000-0000AFE60000}"/>
    <cellStyle name="Normal 5 9 4 9 5 8" xfId="59061" xr:uid="{00000000-0005-0000-0000-0000B0E60000}"/>
    <cellStyle name="Normal 5 9 4 9 6" xfId="59062" xr:uid="{00000000-0005-0000-0000-0000B1E60000}"/>
    <cellStyle name="Normal 5 9 4 9 7" xfId="59063" xr:uid="{00000000-0005-0000-0000-0000B2E60000}"/>
    <cellStyle name="Normal 5 9 4 9 8" xfId="59064" xr:uid="{00000000-0005-0000-0000-0000B3E60000}"/>
    <cellStyle name="Normal 5 9 4 9 9" xfId="59065" xr:uid="{00000000-0005-0000-0000-0000B4E60000}"/>
    <cellStyle name="Normal 5 9 5" xfId="59066" xr:uid="{00000000-0005-0000-0000-0000B5E60000}"/>
    <cellStyle name="Normal 5 9 5 10" xfId="59067" xr:uid="{00000000-0005-0000-0000-0000B6E60000}"/>
    <cellStyle name="Normal 5 9 5 11" xfId="59068" xr:uid="{00000000-0005-0000-0000-0000B7E60000}"/>
    <cellStyle name="Normal 5 9 5 12" xfId="59069" xr:uid="{00000000-0005-0000-0000-0000B8E60000}"/>
    <cellStyle name="Normal 5 9 5 2" xfId="59070" xr:uid="{00000000-0005-0000-0000-0000B9E60000}"/>
    <cellStyle name="Normal 5 9 5 2 2" xfId="59071" xr:uid="{00000000-0005-0000-0000-0000BAE60000}"/>
    <cellStyle name="Normal 5 9 5 2 3" xfId="59072" xr:uid="{00000000-0005-0000-0000-0000BBE60000}"/>
    <cellStyle name="Normal 5 9 5 2 4" xfId="59073" xr:uid="{00000000-0005-0000-0000-0000BCE60000}"/>
    <cellStyle name="Normal 5 9 5 2 5" xfId="59074" xr:uid="{00000000-0005-0000-0000-0000BDE60000}"/>
    <cellStyle name="Normal 5 9 5 2 6" xfId="59075" xr:uid="{00000000-0005-0000-0000-0000BEE60000}"/>
    <cellStyle name="Normal 5 9 5 2 7" xfId="59076" xr:uid="{00000000-0005-0000-0000-0000BFE60000}"/>
    <cellStyle name="Normal 5 9 5 2 8" xfId="59077" xr:uid="{00000000-0005-0000-0000-0000C0E60000}"/>
    <cellStyle name="Normal 5 9 5 3" xfId="59078" xr:uid="{00000000-0005-0000-0000-0000C1E60000}"/>
    <cellStyle name="Normal 5 9 5 3 2" xfId="59079" xr:uid="{00000000-0005-0000-0000-0000C2E60000}"/>
    <cellStyle name="Normal 5 9 5 3 3" xfId="59080" xr:uid="{00000000-0005-0000-0000-0000C3E60000}"/>
    <cellStyle name="Normal 5 9 5 3 4" xfId="59081" xr:uid="{00000000-0005-0000-0000-0000C4E60000}"/>
    <cellStyle name="Normal 5 9 5 3 5" xfId="59082" xr:uid="{00000000-0005-0000-0000-0000C5E60000}"/>
    <cellStyle name="Normal 5 9 5 3 6" xfId="59083" xr:uid="{00000000-0005-0000-0000-0000C6E60000}"/>
    <cellStyle name="Normal 5 9 5 3 7" xfId="59084" xr:uid="{00000000-0005-0000-0000-0000C7E60000}"/>
    <cellStyle name="Normal 5 9 5 3 8" xfId="59085" xr:uid="{00000000-0005-0000-0000-0000C8E60000}"/>
    <cellStyle name="Normal 5 9 5 4" xfId="59086" xr:uid="{00000000-0005-0000-0000-0000C9E60000}"/>
    <cellStyle name="Normal 5 9 5 4 2" xfId="59087" xr:uid="{00000000-0005-0000-0000-0000CAE60000}"/>
    <cellStyle name="Normal 5 9 5 4 3" xfId="59088" xr:uid="{00000000-0005-0000-0000-0000CBE60000}"/>
    <cellStyle name="Normal 5 9 5 4 4" xfId="59089" xr:uid="{00000000-0005-0000-0000-0000CCE60000}"/>
    <cellStyle name="Normal 5 9 5 4 5" xfId="59090" xr:uid="{00000000-0005-0000-0000-0000CDE60000}"/>
    <cellStyle name="Normal 5 9 5 4 6" xfId="59091" xr:uid="{00000000-0005-0000-0000-0000CEE60000}"/>
    <cellStyle name="Normal 5 9 5 4 7" xfId="59092" xr:uid="{00000000-0005-0000-0000-0000CFE60000}"/>
    <cellStyle name="Normal 5 9 5 4 8" xfId="59093" xr:uid="{00000000-0005-0000-0000-0000D0E60000}"/>
    <cellStyle name="Normal 5 9 5 5" xfId="59094" xr:uid="{00000000-0005-0000-0000-0000D1E60000}"/>
    <cellStyle name="Normal 5 9 5 5 2" xfId="59095" xr:uid="{00000000-0005-0000-0000-0000D2E60000}"/>
    <cellStyle name="Normal 5 9 5 5 3" xfId="59096" xr:uid="{00000000-0005-0000-0000-0000D3E60000}"/>
    <cellStyle name="Normal 5 9 5 5 4" xfId="59097" xr:uid="{00000000-0005-0000-0000-0000D4E60000}"/>
    <cellStyle name="Normal 5 9 5 5 5" xfId="59098" xr:uid="{00000000-0005-0000-0000-0000D5E60000}"/>
    <cellStyle name="Normal 5 9 5 5 6" xfId="59099" xr:uid="{00000000-0005-0000-0000-0000D6E60000}"/>
    <cellStyle name="Normal 5 9 5 5 7" xfId="59100" xr:uid="{00000000-0005-0000-0000-0000D7E60000}"/>
    <cellStyle name="Normal 5 9 5 5 8" xfId="59101" xr:uid="{00000000-0005-0000-0000-0000D8E60000}"/>
    <cellStyle name="Normal 5 9 5 6" xfId="59102" xr:uid="{00000000-0005-0000-0000-0000D9E60000}"/>
    <cellStyle name="Normal 5 9 5 7" xfId="59103" xr:uid="{00000000-0005-0000-0000-0000DAE60000}"/>
    <cellStyle name="Normal 5 9 5 8" xfId="59104" xr:uid="{00000000-0005-0000-0000-0000DBE60000}"/>
    <cellStyle name="Normal 5 9 5 9" xfId="59105" xr:uid="{00000000-0005-0000-0000-0000DCE60000}"/>
    <cellStyle name="Normal 5 9 6" xfId="59106" xr:uid="{00000000-0005-0000-0000-0000DDE60000}"/>
    <cellStyle name="Normal 5 9 6 10" xfId="59107" xr:uid="{00000000-0005-0000-0000-0000DEE60000}"/>
    <cellStyle name="Normal 5 9 6 11" xfId="59108" xr:uid="{00000000-0005-0000-0000-0000DFE60000}"/>
    <cellStyle name="Normal 5 9 6 12" xfId="59109" xr:uid="{00000000-0005-0000-0000-0000E0E60000}"/>
    <cellStyle name="Normal 5 9 6 2" xfId="59110" xr:uid="{00000000-0005-0000-0000-0000E1E60000}"/>
    <cellStyle name="Normal 5 9 6 2 2" xfId="59111" xr:uid="{00000000-0005-0000-0000-0000E2E60000}"/>
    <cellStyle name="Normal 5 9 6 2 3" xfId="59112" xr:uid="{00000000-0005-0000-0000-0000E3E60000}"/>
    <cellStyle name="Normal 5 9 6 2 4" xfId="59113" xr:uid="{00000000-0005-0000-0000-0000E4E60000}"/>
    <cellStyle name="Normal 5 9 6 2 5" xfId="59114" xr:uid="{00000000-0005-0000-0000-0000E5E60000}"/>
    <cellStyle name="Normal 5 9 6 2 6" xfId="59115" xr:uid="{00000000-0005-0000-0000-0000E6E60000}"/>
    <cellStyle name="Normal 5 9 6 2 7" xfId="59116" xr:uid="{00000000-0005-0000-0000-0000E7E60000}"/>
    <cellStyle name="Normal 5 9 6 2 8" xfId="59117" xr:uid="{00000000-0005-0000-0000-0000E8E60000}"/>
    <cellStyle name="Normal 5 9 6 3" xfId="59118" xr:uid="{00000000-0005-0000-0000-0000E9E60000}"/>
    <cellStyle name="Normal 5 9 6 3 2" xfId="59119" xr:uid="{00000000-0005-0000-0000-0000EAE60000}"/>
    <cellStyle name="Normal 5 9 6 3 3" xfId="59120" xr:uid="{00000000-0005-0000-0000-0000EBE60000}"/>
    <cellStyle name="Normal 5 9 6 3 4" xfId="59121" xr:uid="{00000000-0005-0000-0000-0000ECE60000}"/>
    <cellStyle name="Normal 5 9 6 3 5" xfId="59122" xr:uid="{00000000-0005-0000-0000-0000EDE60000}"/>
    <cellStyle name="Normal 5 9 6 3 6" xfId="59123" xr:uid="{00000000-0005-0000-0000-0000EEE60000}"/>
    <cellStyle name="Normal 5 9 6 3 7" xfId="59124" xr:uid="{00000000-0005-0000-0000-0000EFE60000}"/>
    <cellStyle name="Normal 5 9 6 3 8" xfId="59125" xr:uid="{00000000-0005-0000-0000-0000F0E60000}"/>
    <cellStyle name="Normal 5 9 6 4" xfId="59126" xr:uid="{00000000-0005-0000-0000-0000F1E60000}"/>
    <cellStyle name="Normal 5 9 6 4 2" xfId="59127" xr:uid="{00000000-0005-0000-0000-0000F2E60000}"/>
    <cellStyle name="Normal 5 9 6 4 3" xfId="59128" xr:uid="{00000000-0005-0000-0000-0000F3E60000}"/>
    <cellStyle name="Normal 5 9 6 4 4" xfId="59129" xr:uid="{00000000-0005-0000-0000-0000F4E60000}"/>
    <cellStyle name="Normal 5 9 6 4 5" xfId="59130" xr:uid="{00000000-0005-0000-0000-0000F5E60000}"/>
    <cellStyle name="Normal 5 9 6 4 6" xfId="59131" xr:uid="{00000000-0005-0000-0000-0000F6E60000}"/>
    <cellStyle name="Normal 5 9 6 4 7" xfId="59132" xr:uid="{00000000-0005-0000-0000-0000F7E60000}"/>
    <cellStyle name="Normal 5 9 6 4 8" xfId="59133" xr:uid="{00000000-0005-0000-0000-0000F8E60000}"/>
    <cellStyle name="Normal 5 9 6 5" xfId="59134" xr:uid="{00000000-0005-0000-0000-0000F9E60000}"/>
    <cellStyle name="Normal 5 9 6 5 2" xfId="59135" xr:uid="{00000000-0005-0000-0000-0000FAE60000}"/>
    <cellStyle name="Normal 5 9 6 5 3" xfId="59136" xr:uid="{00000000-0005-0000-0000-0000FBE60000}"/>
    <cellStyle name="Normal 5 9 6 5 4" xfId="59137" xr:uid="{00000000-0005-0000-0000-0000FCE60000}"/>
    <cellStyle name="Normal 5 9 6 5 5" xfId="59138" xr:uid="{00000000-0005-0000-0000-0000FDE60000}"/>
    <cellStyle name="Normal 5 9 6 5 6" xfId="59139" xr:uid="{00000000-0005-0000-0000-0000FEE60000}"/>
    <cellStyle name="Normal 5 9 6 5 7" xfId="59140" xr:uid="{00000000-0005-0000-0000-0000FFE60000}"/>
    <cellStyle name="Normal 5 9 6 5 8" xfId="59141" xr:uid="{00000000-0005-0000-0000-000000E70000}"/>
    <cellStyle name="Normal 5 9 6 6" xfId="59142" xr:uid="{00000000-0005-0000-0000-000001E70000}"/>
    <cellStyle name="Normal 5 9 6 7" xfId="59143" xr:uid="{00000000-0005-0000-0000-000002E70000}"/>
    <cellStyle name="Normal 5 9 6 8" xfId="59144" xr:uid="{00000000-0005-0000-0000-000003E70000}"/>
    <cellStyle name="Normal 5 9 6 9" xfId="59145" xr:uid="{00000000-0005-0000-0000-000004E70000}"/>
    <cellStyle name="Normal 5 9 7" xfId="59146" xr:uid="{00000000-0005-0000-0000-000005E70000}"/>
    <cellStyle name="Normal 5 9 7 10" xfId="59147" xr:uid="{00000000-0005-0000-0000-000006E70000}"/>
    <cellStyle name="Normal 5 9 7 11" xfId="59148" xr:uid="{00000000-0005-0000-0000-000007E70000}"/>
    <cellStyle name="Normal 5 9 7 12" xfId="59149" xr:uid="{00000000-0005-0000-0000-000008E70000}"/>
    <cellStyle name="Normal 5 9 7 2" xfId="59150" xr:uid="{00000000-0005-0000-0000-000009E70000}"/>
    <cellStyle name="Normal 5 9 7 2 2" xfId="59151" xr:uid="{00000000-0005-0000-0000-00000AE70000}"/>
    <cellStyle name="Normal 5 9 7 2 3" xfId="59152" xr:uid="{00000000-0005-0000-0000-00000BE70000}"/>
    <cellStyle name="Normal 5 9 7 2 4" xfId="59153" xr:uid="{00000000-0005-0000-0000-00000CE70000}"/>
    <cellStyle name="Normal 5 9 7 2 5" xfId="59154" xr:uid="{00000000-0005-0000-0000-00000DE70000}"/>
    <cellStyle name="Normal 5 9 7 2 6" xfId="59155" xr:uid="{00000000-0005-0000-0000-00000EE70000}"/>
    <cellStyle name="Normal 5 9 7 2 7" xfId="59156" xr:uid="{00000000-0005-0000-0000-00000FE70000}"/>
    <cellStyle name="Normal 5 9 7 2 8" xfId="59157" xr:uid="{00000000-0005-0000-0000-000010E70000}"/>
    <cellStyle name="Normal 5 9 7 3" xfId="59158" xr:uid="{00000000-0005-0000-0000-000011E70000}"/>
    <cellStyle name="Normal 5 9 7 3 2" xfId="59159" xr:uid="{00000000-0005-0000-0000-000012E70000}"/>
    <cellStyle name="Normal 5 9 7 3 3" xfId="59160" xr:uid="{00000000-0005-0000-0000-000013E70000}"/>
    <cellStyle name="Normal 5 9 7 3 4" xfId="59161" xr:uid="{00000000-0005-0000-0000-000014E70000}"/>
    <cellStyle name="Normal 5 9 7 3 5" xfId="59162" xr:uid="{00000000-0005-0000-0000-000015E70000}"/>
    <cellStyle name="Normal 5 9 7 3 6" xfId="59163" xr:uid="{00000000-0005-0000-0000-000016E70000}"/>
    <cellStyle name="Normal 5 9 7 3 7" xfId="59164" xr:uid="{00000000-0005-0000-0000-000017E70000}"/>
    <cellStyle name="Normal 5 9 7 3 8" xfId="59165" xr:uid="{00000000-0005-0000-0000-000018E70000}"/>
    <cellStyle name="Normal 5 9 7 4" xfId="59166" xr:uid="{00000000-0005-0000-0000-000019E70000}"/>
    <cellStyle name="Normal 5 9 7 4 2" xfId="59167" xr:uid="{00000000-0005-0000-0000-00001AE70000}"/>
    <cellStyle name="Normal 5 9 7 4 3" xfId="59168" xr:uid="{00000000-0005-0000-0000-00001BE70000}"/>
    <cellStyle name="Normal 5 9 7 4 4" xfId="59169" xr:uid="{00000000-0005-0000-0000-00001CE70000}"/>
    <cellStyle name="Normal 5 9 7 4 5" xfId="59170" xr:uid="{00000000-0005-0000-0000-00001DE70000}"/>
    <cellStyle name="Normal 5 9 7 4 6" xfId="59171" xr:uid="{00000000-0005-0000-0000-00001EE70000}"/>
    <cellStyle name="Normal 5 9 7 4 7" xfId="59172" xr:uid="{00000000-0005-0000-0000-00001FE70000}"/>
    <cellStyle name="Normal 5 9 7 4 8" xfId="59173" xr:uid="{00000000-0005-0000-0000-000020E70000}"/>
    <cellStyle name="Normal 5 9 7 5" xfId="59174" xr:uid="{00000000-0005-0000-0000-000021E70000}"/>
    <cellStyle name="Normal 5 9 7 5 2" xfId="59175" xr:uid="{00000000-0005-0000-0000-000022E70000}"/>
    <cellStyle name="Normal 5 9 7 5 3" xfId="59176" xr:uid="{00000000-0005-0000-0000-000023E70000}"/>
    <cellStyle name="Normal 5 9 7 5 4" xfId="59177" xr:uid="{00000000-0005-0000-0000-000024E70000}"/>
    <cellStyle name="Normal 5 9 7 5 5" xfId="59178" xr:uid="{00000000-0005-0000-0000-000025E70000}"/>
    <cellStyle name="Normal 5 9 7 5 6" xfId="59179" xr:uid="{00000000-0005-0000-0000-000026E70000}"/>
    <cellStyle name="Normal 5 9 7 5 7" xfId="59180" xr:uid="{00000000-0005-0000-0000-000027E70000}"/>
    <cellStyle name="Normal 5 9 7 5 8" xfId="59181" xr:uid="{00000000-0005-0000-0000-000028E70000}"/>
    <cellStyle name="Normal 5 9 7 6" xfId="59182" xr:uid="{00000000-0005-0000-0000-000029E70000}"/>
    <cellStyle name="Normal 5 9 7 7" xfId="59183" xr:uid="{00000000-0005-0000-0000-00002AE70000}"/>
    <cellStyle name="Normal 5 9 7 8" xfId="59184" xr:uid="{00000000-0005-0000-0000-00002BE70000}"/>
    <cellStyle name="Normal 5 9 7 9" xfId="59185" xr:uid="{00000000-0005-0000-0000-00002CE70000}"/>
    <cellStyle name="Normal 5 9 8" xfId="59186" xr:uid="{00000000-0005-0000-0000-00002DE70000}"/>
    <cellStyle name="Normal 5 9 8 10" xfId="59187" xr:uid="{00000000-0005-0000-0000-00002EE70000}"/>
    <cellStyle name="Normal 5 9 8 11" xfId="59188" xr:uid="{00000000-0005-0000-0000-00002FE70000}"/>
    <cellStyle name="Normal 5 9 8 12" xfId="59189" xr:uid="{00000000-0005-0000-0000-000030E70000}"/>
    <cellStyle name="Normal 5 9 8 2" xfId="59190" xr:uid="{00000000-0005-0000-0000-000031E70000}"/>
    <cellStyle name="Normal 5 9 8 2 2" xfId="59191" xr:uid="{00000000-0005-0000-0000-000032E70000}"/>
    <cellStyle name="Normal 5 9 8 2 3" xfId="59192" xr:uid="{00000000-0005-0000-0000-000033E70000}"/>
    <cellStyle name="Normal 5 9 8 2 4" xfId="59193" xr:uid="{00000000-0005-0000-0000-000034E70000}"/>
    <cellStyle name="Normal 5 9 8 2 5" xfId="59194" xr:uid="{00000000-0005-0000-0000-000035E70000}"/>
    <cellStyle name="Normal 5 9 8 2 6" xfId="59195" xr:uid="{00000000-0005-0000-0000-000036E70000}"/>
    <cellStyle name="Normal 5 9 8 2 7" xfId="59196" xr:uid="{00000000-0005-0000-0000-000037E70000}"/>
    <cellStyle name="Normal 5 9 8 2 8" xfId="59197" xr:uid="{00000000-0005-0000-0000-000038E70000}"/>
    <cellStyle name="Normal 5 9 8 3" xfId="59198" xr:uid="{00000000-0005-0000-0000-000039E70000}"/>
    <cellStyle name="Normal 5 9 8 3 2" xfId="59199" xr:uid="{00000000-0005-0000-0000-00003AE70000}"/>
    <cellStyle name="Normal 5 9 8 3 3" xfId="59200" xr:uid="{00000000-0005-0000-0000-00003BE70000}"/>
    <cellStyle name="Normal 5 9 8 3 4" xfId="59201" xr:uid="{00000000-0005-0000-0000-00003CE70000}"/>
    <cellStyle name="Normal 5 9 8 3 5" xfId="59202" xr:uid="{00000000-0005-0000-0000-00003DE70000}"/>
    <cellStyle name="Normal 5 9 8 3 6" xfId="59203" xr:uid="{00000000-0005-0000-0000-00003EE70000}"/>
    <cellStyle name="Normal 5 9 8 3 7" xfId="59204" xr:uid="{00000000-0005-0000-0000-00003FE70000}"/>
    <cellStyle name="Normal 5 9 8 3 8" xfId="59205" xr:uid="{00000000-0005-0000-0000-000040E70000}"/>
    <cellStyle name="Normal 5 9 8 4" xfId="59206" xr:uid="{00000000-0005-0000-0000-000041E70000}"/>
    <cellStyle name="Normal 5 9 8 4 2" xfId="59207" xr:uid="{00000000-0005-0000-0000-000042E70000}"/>
    <cellStyle name="Normal 5 9 8 4 3" xfId="59208" xr:uid="{00000000-0005-0000-0000-000043E70000}"/>
    <cellStyle name="Normal 5 9 8 4 4" xfId="59209" xr:uid="{00000000-0005-0000-0000-000044E70000}"/>
    <cellStyle name="Normal 5 9 8 4 5" xfId="59210" xr:uid="{00000000-0005-0000-0000-000045E70000}"/>
    <cellStyle name="Normal 5 9 8 4 6" xfId="59211" xr:uid="{00000000-0005-0000-0000-000046E70000}"/>
    <cellStyle name="Normal 5 9 8 4 7" xfId="59212" xr:uid="{00000000-0005-0000-0000-000047E70000}"/>
    <cellStyle name="Normal 5 9 8 4 8" xfId="59213" xr:uid="{00000000-0005-0000-0000-000048E70000}"/>
    <cellStyle name="Normal 5 9 8 5" xfId="59214" xr:uid="{00000000-0005-0000-0000-000049E70000}"/>
    <cellStyle name="Normal 5 9 8 5 2" xfId="59215" xr:uid="{00000000-0005-0000-0000-00004AE70000}"/>
    <cellStyle name="Normal 5 9 8 5 3" xfId="59216" xr:uid="{00000000-0005-0000-0000-00004BE70000}"/>
    <cellStyle name="Normal 5 9 8 5 4" xfId="59217" xr:uid="{00000000-0005-0000-0000-00004CE70000}"/>
    <cellStyle name="Normal 5 9 8 5 5" xfId="59218" xr:uid="{00000000-0005-0000-0000-00004DE70000}"/>
    <cellStyle name="Normal 5 9 8 5 6" xfId="59219" xr:uid="{00000000-0005-0000-0000-00004EE70000}"/>
    <cellStyle name="Normal 5 9 8 5 7" xfId="59220" xr:uid="{00000000-0005-0000-0000-00004FE70000}"/>
    <cellStyle name="Normal 5 9 8 5 8" xfId="59221" xr:uid="{00000000-0005-0000-0000-000050E70000}"/>
    <cellStyle name="Normal 5 9 8 6" xfId="59222" xr:uid="{00000000-0005-0000-0000-000051E70000}"/>
    <cellStyle name="Normal 5 9 8 7" xfId="59223" xr:uid="{00000000-0005-0000-0000-000052E70000}"/>
    <cellStyle name="Normal 5 9 8 8" xfId="59224" xr:uid="{00000000-0005-0000-0000-000053E70000}"/>
    <cellStyle name="Normal 5 9 8 9" xfId="59225" xr:uid="{00000000-0005-0000-0000-000054E70000}"/>
    <cellStyle name="Normal 5 9 9" xfId="59226" xr:uid="{00000000-0005-0000-0000-000055E70000}"/>
    <cellStyle name="Normal 5 9 9 10" xfId="59227" xr:uid="{00000000-0005-0000-0000-000056E70000}"/>
    <cellStyle name="Normal 5 9 9 11" xfId="59228" xr:uid="{00000000-0005-0000-0000-000057E70000}"/>
    <cellStyle name="Normal 5 9 9 12" xfId="59229" xr:uid="{00000000-0005-0000-0000-000058E70000}"/>
    <cellStyle name="Normal 5 9 9 2" xfId="59230" xr:uid="{00000000-0005-0000-0000-000059E70000}"/>
    <cellStyle name="Normal 5 9 9 2 2" xfId="59231" xr:uid="{00000000-0005-0000-0000-00005AE70000}"/>
    <cellStyle name="Normal 5 9 9 2 3" xfId="59232" xr:uid="{00000000-0005-0000-0000-00005BE70000}"/>
    <cellStyle name="Normal 5 9 9 2 4" xfId="59233" xr:uid="{00000000-0005-0000-0000-00005CE70000}"/>
    <cellStyle name="Normal 5 9 9 2 5" xfId="59234" xr:uid="{00000000-0005-0000-0000-00005DE70000}"/>
    <cellStyle name="Normal 5 9 9 2 6" xfId="59235" xr:uid="{00000000-0005-0000-0000-00005EE70000}"/>
    <cellStyle name="Normal 5 9 9 2 7" xfId="59236" xr:uid="{00000000-0005-0000-0000-00005FE70000}"/>
    <cellStyle name="Normal 5 9 9 2 8" xfId="59237" xr:uid="{00000000-0005-0000-0000-000060E70000}"/>
    <cellStyle name="Normal 5 9 9 3" xfId="59238" xr:uid="{00000000-0005-0000-0000-000061E70000}"/>
    <cellStyle name="Normal 5 9 9 3 2" xfId="59239" xr:uid="{00000000-0005-0000-0000-000062E70000}"/>
    <cellStyle name="Normal 5 9 9 3 3" xfId="59240" xr:uid="{00000000-0005-0000-0000-000063E70000}"/>
    <cellStyle name="Normal 5 9 9 3 4" xfId="59241" xr:uid="{00000000-0005-0000-0000-000064E70000}"/>
    <cellStyle name="Normal 5 9 9 3 5" xfId="59242" xr:uid="{00000000-0005-0000-0000-000065E70000}"/>
    <cellStyle name="Normal 5 9 9 3 6" xfId="59243" xr:uid="{00000000-0005-0000-0000-000066E70000}"/>
    <cellStyle name="Normal 5 9 9 3 7" xfId="59244" xr:uid="{00000000-0005-0000-0000-000067E70000}"/>
    <cellStyle name="Normal 5 9 9 3 8" xfId="59245" xr:uid="{00000000-0005-0000-0000-000068E70000}"/>
    <cellStyle name="Normal 5 9 9 4" xfId="59246" xr:uid="{00000000-0005-0000-0000-000069E70000}"/>
    <cellStyle name="Normal 5 9 9 4 2" xfId="59247" xr:uid="{00000000-0005-0000-0000-00006AE70000}"/>
    <cellStyle name="Normal 5 9 9 4 3" xfId="59248" xr:uid="{00000000-0005-0000-0000-00006BE70000}"/>
    <cellStyle name="Normal 5 9 9 4 4" xfId="59249" xr:uid="{00000000-0005-0000-0000-00006CE70000}"/>
    <cellStyle name="Normal 5 9 9 4 5" xfId="59250" xr:uid="{00000000-0005-0000-0000-00006DE70000}"/>
    <cellStyle name="Normal 5 9 9 4 6" xfId="59251" xr:uid="{00000000-0005-0000-0000-00006EE70000}"/>
    <cellStyle name="Normal 5 9 9 4 7" xfId="59252" xr:uid="{00000000-0005-0000-0000-00006FE70000}"/>
    <cellStyle name="Normal 5 9 9 4 8" xfId="59253" xr:uid="{00000000-0005-0000-0000-000070E70000}"/>
    <cellStyle name="Normal 5 9 9 5" xfId="59254" xr:uid="{00000000-0005-0000-0000-000071E70000}"/>
    <cellStyle name="Normal 5 9 9 5 2" xfId="59255" xr:uid="{00000000-0005-0000-0000-000072E70000}"/>
    <cellStyle name="Normal 5 9 9 5 3" xfId="59256" xr:uid="{00000000-0005-0000-0000-000073E70000}"/>
    <cellStyle name="Normal 5 9 9 5 4" xfId="59257" xr:uid="{00000000-0005-0000-0000-000074E70000}"/>
    <cellStyle name="Normal 5 9 9 5 5" xfId="59258" xr:uid="{00000000-0005-0000-0000-000075E70000}"/>
    <cellStyle name="Normal 5 9 9 5 6" xfId="59259" xr:uid="{00000000-0005-0000-0000-000076E70000}"/>
    <cellStyle name="Normal 5 9 9 5 7" xfId="59260" xr:uid="{00000000-0005-0000-0000-000077E70000}"/>
    <cellStyle name="Normal 5 9 9 5 8" xfId="59261" xr:uid="{00000000-0005-0000-0000-000078E70000}"/>
    <cellStyle name="Normal 5 9 9 6" xfId="59262" xr:uid="{00000000-0005-0000-0000-000079E70000}"/>
    <cellStyle name="Normal 5 9 9 7" xfId="59263" xr:uid="{00000000-0005-0000-0000-00007AE70000}"/>
    <cellStyle name="Normal 5 9 9 8" xfId="59264" xr:uid="{00000000-0005-0000-0000-00007BE70000}"/>
    <cellStyle name="Normal 5 9 9 9" xfId="59265" xr:uid="{00000000-0005-0000-0000-00007CE70000}"/>
    <cellStyle name="Normal 50" xfId="59317" xr:uid="{00000000-0005-0000-0000-00007DE70000}"/>
    <cellStyle name="Normal 51" xfId="59318" xr:uid="{00000000-0005-0000-0000-00007EE70000}"/>
    <cellStyle name="Normal 52" xfId="59319" xr:uid="{00000000-0005-0000-0000-00007FE70000}"/>
    <cellStyle name="Normal 53" xfId="59320" xr:uid="{00000000-0005-0000-0000-000080E70000}"/>
    <cellStyle name="Normal 54" xfId="59321" xr:uid="{00000000-0005-0000-0000-000081E70000}"/>
    <cellStyle name="Normal 55" xfId="59322" xr:uid="{00000000-0005-0000-0000-000082E70000}"/>
    <cellStyle name="Normal 56" xfId="59323" xr:uid="{00000000-0005-0000-0000-000083E70000}"/>
    <cellStyle name="Normal 57" xfId="59324" xr:uid="{00000000-0005-0000-0000-000084E70000}"/>
    <cellStyle name="Normal 58" xfId="59325" xr:uid="{00000000-0005-0000-0000-000085E70000}"/>
    <cellStyle name="Normal 59" xfId="59326" xr:uid="{00000000-0005-0000-0000-000086E70000}"/>
    <cellStyle name="Normal 6" xfId="53" xr:uid="{00000000-0005-0000-0000-000087E70000}"/>
    <cellStyle name="Normal 6 2" xfId="54" xr:uid="{00000000-0005-0000-0000-000088E70000}"/>
    <cellStyle name="Normal 6 3" xfId="59266" xr:uid="{00000000-0005-0000-0000-000089E70000}"/>
    <cellStyle name="Normal 60" xfId="59327" xr:uid="{00000000-0005-0000-0000-00008AE70000}"/>
    <cellStyle name="Normal 61" xfId="59328" xr:uid="{00000000-0005-0000-0000-00008BE70000}"/>
    <cellStyle name="Normal 62" xfId="59329" xr:uid="{00000000-0005-0000-0000-00008CE70000}"/>
    <cellStyle name="Normal 63" xfId="59330" xr:uid="{00000000-0005-0000-0000-00008DE70000}"/>
    <cellStyle name="Normal 64" xfId="59331" xr:uid="{00000000-0005-0000-0000-00008EE70000}"/>
    <cellStyle name="Normal 65" xfId="59332" xr:uid="{00000000-0005-0000-0000-00008FE70000}"/>
    <cellStyle name="Normal 66" xfId="59333" xr:uid="{00000000-0005-0000-0000-000090E70000}"/>
    <cellStyle name="Normal 67" xfId="59334" xr:uid="{00000000-0005-0000-0000-000091E70000}"/>
    <cellStyle name="Normal 68" xfId="59336" xr:uid="{00000000-0005-0000-0000-000092E70000}"/>
    <cellStyle name="Normal 69" xfId="59337" xr:uid="{00000000-0005-0000-0000-000093E70000}"/>
    <cellStyle name="Normal 7" xfId="55" xr:uid="{00000000-0005-0000-0000-000094E70000}"/>
    <cellStyle name="Normal 7 2" xfId="56" xr:uid="{00000000-0005-0000-0000-000095E70000}"/>
    <cellStyle name="Normal 7 2 2" xfId="59267" xr:uid="{00000000-0005-0000-0000-000096E70000}"/>
    <cellStyle name="Normal 7 3" xfId="59268" xr:uid="{00000000-0005-0000-0000-000097E70000}"/>
    <cellStyle name="Normal 7 3 2" xfId="59269" xr:uid="{00000000-0005-0000-0000-000098E70000}"/>
    <cellStyle name="Normal 7 4" xfId="59270" xr:uid="{00000000-0005-0000-0000-000099E70000}"/>
    <cellStyle name="Normal 7 4 2" xfId="59271" xr:uid="{00000000-0005-0000-0000-00009AE70000}"/>
    <cellStyle name="Normal 7 5" xfId="59272" xr:uid="{00000000-0005-0000-0000-00009BE70000}"/>
    <cellStyle name="Normal 8" xfId="57" xr:uid="{00000000-0005-0000-0000-00009CE70000}"/>
    <cellStyle name="Normal 8 2" xfId="59273" xr:uid="{00000000-0005-0000-0000-00009DE70000}"/>
    <cellStyle name="Normal 8 3" xfId="59274" xr:uid="{00000000-0005-0000-0000-00009EE70000}"/>
    <cellStyle name="Normal 9" xfId="58" xr:uid="{00000000-0005-0000-0000-00009FE70000}"/>
    <cellStyle name="Normal 9 2" xfId="59275" xr:uid="{00000000-0005-0000-0000-0000A0E70000}"/>
    <cellStyle name="Normal 9 2 2" xfId="59276" xr:uid="{00000000-0005-0000-0000-0000A1E70000}"/>
    <cellStyle name="Normal 9 2 3" xfId="59277" xr:uid="{00000000-0005-0000-0000-0000A2E70000}"/>
    <cellStyle name="Normal 9 2 4" xfId="59278" xr:uid="{00000000-0005-0000-0000-0000A3E70000}"/>
    <cellStyle name="Normal 9 3" xfId="59279" xr:uid="{00000000-0005-0000-0000-0000A4E70000}"/>
    <cellStyle name="Normal 9 4" xfId="59280" xr:uid="{00000000-0005-0000-0000-0000A5E70000}"/>
    <cellStyle name="Normal 9 5" xfId="59281" xr:uid="{00000000-0005-0000-0000-0000A6E70000}"/>
    <cellStyle name="Normal 9 6" xfId="59282" xr:uid="{00000000-0005-0000-0000-0000A7E70000}"/>
    <cellStyle name="Note" xfId="15" builtinId="10" customBuiltin="1"/>
    <cellStyle name="Note 2" xfId="59283" xr:uid="{00000000-0005-0000-0000-0000A9E70000}"/>
    <cellStyle name="Output" xfId="10" builtinId="21" customBuiltin="1"/>
    <cellStyle name="Percent" xfId="59335" builtinId="5"/>
    <cellStyle name="Percent 2" xfId="59" xr:uid="{00000000-0005-0000-0000-0000ACE70000}"/>
    <cellStyle name="Percent 2 2" xfId="59284" xr:uid="{00000000-0005-0000-0000-0000ADE70000}"/>
    <cellStyle name="Percent 2 2 10" xfId="59285" xr:uid="{00000000-0005-0000-0000-0000AEE70000}"/>
    <cellStyle name="Percent 2 2 11" xfId="59286" xr:uid="{00000000-0005-0000-0000-0000AFE70000}"/>
    <cellStyle name="Percent 2 2 2" xfId="59287" xr:uid="{00000000-0005-0000-0000-0000B0E70000}"/>
    <cellStyle name="Percent 2 2 3" xfId="59288" xr:uid="{00000000-0005-0000-0000-0000B1E70000}"/>
    <cellStyle name="Percent 2 2 4" xfId="59289" xr:uid="{00000000-0005-0000-0000-0000B2E70000}"/>
    <cellStyle name="Percent 2 2 5" xfId="59290" xr:uid="{00000000-0005-0000-0000-0000B3E70000}"/>
    <cellStyle name="Percent 2 2 6" xfId="59291" xr:uid="{00000000-0005-0000-0000-0000B4E70000}"/>
    <cellStyle name="Percent 2 2 7" xfId="59292" xr:uid="{00000000-0005-0000-0000-0000B5E70000}"/>
    <cellStyle name="Percent 2 2 8" xfId="59293" xr:uid="{00000000-0005-0000-0000-0000B6E70000}"/>
    <cellStyle name="Percent 2 2 9" xfId="59294" xr:uid="{00000000-0005-0000-0000-0000B7E70000}"/>
    <cellStyle name="Percent 2 3" xfId="59295" xr:uid="{00000000-0005-0000-0000-0000B8E70000}"/>
    <cellStyle name="Percent 2 4" xfId="59296" xr:uid="{00000000-0005-0000-0000-0000B9E70000}"/>
    <cellStyle name="Percent 2 5" xfId="59297" xr:uid="{00000000-0005-0000-0000-0000BAE70000}"/>
    <cellStyle name="Percent 3" xfId="59298" xr:uid="{00000000-0005-0000-0000-0000BBE70000}"/>
    <cellStyle name="Percent 3 2" xfId="59299" xr:uid="{00000000-0005-0000-0000-0000BCE70000}"/>
    <cellStyle name="Percent 4" xfId="59300" xr:uid="{00000000-0005-0000-0000-0000BDE70000}"/>
    <cellStyle name="Percent 4 2" xfId="59301" xr:uid="{00000000-0005-0000-0000-0000BEE70000}"/>
    <cellStyle name="Percent 5" xfId="59302" xr:uid="{00000000-0005-0000-0000-0000BFE70000}"/>
    <cellStyle name="Percent 5 2" xfId="59303" xr:uid="{00000000-0005-0000-0000-0000C0E70000}"/>
    <cellStyle name="Percent 6" xfId="59304" xr:uid="{00000000-0005-0000-0000-0000C1E70000}"/>
    <cellStyle name="Percent 6 2" xfId="59305" xr:uid="{00000000-0005-0000-0000-0000C2E70000}"/>
    <cellStyle name="Percent 7" xfId="59306" xr:uid="{00000000-0005-0000-0000-0000C3E70000}"/>
    <cellStyle name="Percent 7 2" xfId="59307" xr:uid="{00000000-0005-0000-0000-0000C4E70000}"/>
    <cellStyle name="Percent 8" xfId="59308" xr:uid="{00000000-0005-0000-0000-0000C5E70000}"/>
    <cellStyle name="Percent 8 2" xfId="59309" xr:uid="{00000000-0005-0000-0000-0000C6E70000}"/>
    <cellStyle name="Title" xfId="1" builtinId="15" customBuiltin="1"/>
    <cellStyle name="Total" xfId="17" builtinId="25" customBuiltin="1"/>
    <cellStyle name="Warning Text" xfId="14" builtinId="11" customBuiltin="1"/>
  </cellStyles>
  <dxfs count="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theme="6"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auto="1"/>
      </font>
      <fill>
        <patternFill>
          <bgColor rgb="FFFFFF00"/>
        </patternFill>
      </fill>
    </dxf>
    <dxf>
      <font>
        <color auto="1"/>
      </font>
      <fill>
        <patternFill>
          <bgColor rgb="FFFFFF00"/>
        </patternFill>
      </fill>
    </dxf>
    <dxf>
      <font>
        <color auto="1"/>
      </font>
      <fill>
        <patternFill>
          <bgColor rgb="FFFFFF00"/>
        </patternFill>
      </fill>
    </dxf>
    <dxf>
      <font>
        <color auto="1"/>
      </font>
      <fill>
        <patternFill>
          <bgColor rgb="FFFFFF00"/>
        </patternFill>
      </fill>
    </dxf>
    <dxf>
      <font>
        <color auto="1"/>
      </font>
      <fill>
        <patternFill>
          <bgColor rgb="FFFFFF00"/>
        </patternFill>
      </fill>
    </dxf>
    <dxf>
      <font>
        <color auto="1"/>
      </font>
      <fill>
        <patternFill>
          <bgColor rgb="FFFFFF00"/>
        </patternFill>
      </fill>
    </dxf>
    <dxf>
      <fill>
        <patternFill>
          <bgColor rgb="FFFF0000"/>
        </patternFill>
      </fill>
    </dxf>
    <dxf>
      <font>
        <color auto="1"/>
      </font>
      <fill>
        <patternFill>
          <bgColor rgb="FFFFFF00"/>
        </patternFill>
      </fill>
    </dxf>
    <dxf>
      <font>
        <color auto="1"/>
      </font>
      <fill>
        <patternFill>
          <bgColor rgb="FFFFFF00"/>
        </patternFill>
      </fill>
    </dxf>
    <dxf>
      <fill>
        <patternFill>
          <bgColor rgb="FFFF0000"/>
        </patternFill>
      </fill>
    </dxf>
    <dxf>
      <font>
        <color auto="1"/>
      </font>
      <fill>
        <patternFill>
          <bgColor rgb="FFFFFF00"/>
        </patternFill>
      </fill>
    </dxf>
    <dxf>
      <font>
        <color auto="1"/>
      </font>
      <fill>
        <patternFill>
          <bgColor rgb="FFFFFF00"/>
        </patternFill>
      </fill>
    </dxf>
    <dxf>
      <font>
        <color auto="1"/>
      </font>
      <fill>
        <patternFill>
          <bgColor rgb="FFFFFF00"/>
        </patternFill>
      </fill>
    </dxf>
    <dxf>
      <fill>
        <patternFill>
          <bgColor rgb="FFFF0000"/>
        </patternFill>
      </fill>
    </dxf>
    <dxf>
      <font>
        <color auto="1"/>
      </font>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63BE7B"/>
      <color rgb="FF5BBE7B"/>
      <color rgb="FF33993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pivotCacheDefinition" Target="pivotCache/pivotCacheDefinition4.xml"/><Relationship Id="rId21" Type="http://schemas.openxmlformats.org/officeDocument/2006/relationships/externalLink" Target="externalLinks/externalLink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pivotCacheDefinition" Target="pivotCache/pivotCacheDefinition6.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pivotCacheDefinition" Target="pivotCache/pivotCacheDefinition5.xml"/><Relationship Id="rId30" Type="http://schemas.openxmlformats.org/officeDocument/2006/relationships/pivotCacheDefinition" Target="pivotCache/pivotCacheDefinition8.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Users\eponcede\AppData\Local\Microsoft\Windows\Temporary%20Internet%20Files\Content.MSO\Copy%20of%20Problem%20RCA%20status%20repor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ollos-one.telekom.de/Documents%20and%20Settings/bchismar/Local%20Settings/Temporary%20Internet%20Files/Content.Outlook/SA976FSG/Daily%20Command%20Center%20-%202013-10-02%20v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onvergetp.sharepoint.com/Users/virgonza.TS-NA/AppData/Local/Microsoft/Windows/Temporary%20Internet%20Files/Content.Outlook/KFP6RKNV/GDU%20SAP%20Daily%20Operational%20Meeting%20-%20041113%2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ollos-one.telekom.de/Documents%20and%20Settings/bchismar/Local%20Settings/Temporary%20Internet%20Files/Content.Outlook/SA976FSG/Daily%20Command%20Center%20-%202013-09-26%20v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collos-one.telekom.de/sites/TS_Americas/BOP/DM/PM/Shared%20Documents/Problem%20RCA%20status%20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A completion"/>
      <sheetName val="Problem Prioritization"/>
      <sheetName val="TSI Internal KPIs for PRM"/>
      <sheetName val="Raw PRM data CC"/>
      <sheetName val="List"/>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Attendance "/>
      <sheetName val="INM Priority"/>
      <sheetName val="INM CBI"/>
      <sheetName val="Incident Aging"/>
      <sheetName val="PRB"/>
      <sheetName val="CHM (Closed Prev Day)"/>
      <sheetName val="CHM (Today)"/>
      <sheetName val="CHM (Upcoming Wk)"/>
      <sheetName val="Service Desk"/>
      <sheetName val="AGs"/>
      <sheetName val="Service Requests"/>
      <sheetName val="P1-P2 CfM Today"/>
      <sheetName val="SACM KPIs"/>
      <sheetName val="Opened vs Closed"/>
      <sheetName val="Oldest"/>
      <sheetName val="Action Items"/>
      <sheetName val="Delivery Condition Status"/>
      <sheetName val="Incidents"/>
      <sheetName val="Problems"/>
      <sheetName val="Changes"/>
      <sheetName val="Aging History"/>
      <sheetName val="Aging Analysis"/>
      <sheetName val="Group Analysis"/>
      <sheetName val="Open vs Closed Analysis"/>
      <sheetName val="Oldest (Auto)"/>
      <sheetName val="Exempt Incidents"/>
      <sheetName val="Exempt Problems"/>
      <sheetName val="Exempt Changes"/>
      <sheetName val="Assignment_Groups"/>
      <sheetName val="Customer-GCU"/>
      <sheetName val="Instruc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Attendance"/>
      <sheetName val="Action Items"/>
      <sheetName val="INM Priority"/>
      <sheetName val="INM CBI"/>
      <sheetName val="Incident Aging"/>
      <sheetName val="PRB"/>
      <sheetName val="CHM (Closed Prev Day)"/>
      <sheetName val="CHM (Today)"/>
      <sheetName val="CHM (Upcoming Wk)"/>
      <sheetName val="Service Desk"/>
      <sheetName val="AGs"/>
      <sheetName val="Service Requests"/>
      <sheetName val="P1-P2 CfM Today"/>
      <sheetName val="SACM KPIs"/>
      <sheetName val="Opened vs Closed"/>
      <sheetName val="Oldest"/>
      <sheetName val="Delivery Condition Status"/>
      <sheetName val="Incidents"/>
      <sheetName val="Problems"/>
      <sheetName val="Changes"/>
      <sheetName val="Aging History"/>
      <sheetName val="Aging Analysis"/>
      <sheetName val="Group Analysis"/>
      <sheetName val="Open vs Closed Analysis"/>
      <sheetName val="Exempt Incidents"/>
      <sheetName val="Exempt Problems"/>
      <sheetName val="Exempt Changes"/>
      <sheetName val="Assignment_Groups"/>
      <sheetName val="Customer-GCU"/>
      <sheetName val="Instruction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Attendance"/>
      <sheetName val="INM Priority"/>
      <sheetName val="INM CBI"/>
      <sheetName val="Incident Aging"/>
      <sheetName val="PRB"/>
      <sheetName val="CHM (Closed Prev Day)"/>
      <sheetName val="CHM (Today)"/>
      <sheetName val="CHM (Upcoming Wk)"/>
      <sheetName val="Service Desk"/>
      <sheetName val="AGs"/>
      <sheetName val="Service Requests"/>
      <sheetName val="P1-P2 CfM Today"/>
      <sheetName val="SACM KPIs"/>
      <sheetName val="Opened vs Closed"/>
      <sheetName val="Oldest"/>
      <sheetName val="Action Items "/>
      <sheetName val="Delivery Condition Status"/>
      <sheetName val="Incidents"/>
      <sheetName val="Problems"/>
      <sheetName val="Changes"/>
      <sheetName val="Aging History"/>
      <sheetName val="Aging Analysis"/>
      <sheetName val="Group Analysis"/>
      <sheetName val="Open vs Closed Analysis"/>
      <sheetName val="Exempt Incidents"/>
      <sheetName val="Exempt Problems"/>
      <sheetName val="Exempt Changes"/>
      <sheetName val="Assignment_Groups"/>
      <sheetName val="Customer-GCU"/>
      <sheetName val="Instruc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A completion"/>
      <sheetName val="Problem Prioritization"/>
      <sheetName val="TSI Internal KPIs for PRM"/>
      <sheetName val="Raw PRM data CC"/>
      <sheetName val="Problem RCA status report"/>
    </sheetNames>
    <sheetDataSet>
      <sheetData sheetId="0"/>
      <sheetData sheetId="1"/>
      <sheetData sheetId="2"/>
      <sheetData sheetId="3" refreshError="1"/>
      <sheetData sheetId="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ah Minor" refreshedDate="44641.571827546293" createdVersion="7" refreshedVersion="7" minRefreshableVersion="3" recordCount="137" xr:uid="{A53DAD32-6D7A-4EB7-B0D5-C977A3987273}">
  <cacheSource type="worksheet">
    <worksheetSource ref="A1:V138" sheet="BreachedOdoo"/>
  </cacheSource>
  <cacheFields count="22">
    <cacheField name="Ticket" numFmtId="0">
      <sharedItems/>
    </cacheField>
    <cacheField name="Ticket Type" numFmtId="0">
      <sharedItems containsBlank="1" count="8">
        <s v="Incident Normal (P3)"/>
        <s v="Incident High (P2)"/>
        <s v="Service Request Normal"/>
        <s v="Service Request Low"/>
        <s v="Incident Low (P4)"/>
        <b v="0" u="1"/>
        <m u="1"/>
        <s v="Incident Critical (P1)" u="1"/>
      </sharedItems>
    </cacheField>
    <cacheField name="Display Name" numFmtId="0">
      <sharedItems/>
    </cacheField>
    <cacheField name="Assigned to" numFmtId="0">
      <sharedItems/>
    </cacheField>
    <cacheField name="Stage" numFmtId="0">
      <sharedItems/>
    </cacheField>
    <cacheField name="Customer" numFmtId="0">
      <sharedItems/>
    </cacheField>
    <cacheField name="Helpdesk Team" numFmtId="0">
      <sharedItems containsBlank="1" count="45">
        <s v="MSP-Tech Lead"/>
        <s v="EIT-Infrastructure Operations Center"/>
        <s v="MSP-IT Global Service Desk"/>
        <s v="EIT-Security Operations Center"/>
        <s v="Maverick-IT Resolvers"/>
        <s v="EIT-Clients and Applications"/>
        <s v="EIT-DevOps"/>
        <s v="MSP-IT Global Service Desk User Admin"/>
        <s v="EIT-Service Desk"/>
        <s v="Lummus-Desktop Support Asia"/>
        <s v="Lummus-Desktop Support Beijing"/>
        <s v="Lummus-ERPSuites"/>
        <s v="Lummus-Finance"/>
        <s v="Lummus-Document Management"/>
        <s v="MSP-Field Team"/>
        <s v="EIT-Network"/>
        <s v="Lummus-Desktop Support Europe"/>
        <s v="Lummus-Engineering"/>
        <s v="EIT-Cloud Engineering"/>
        <s v="Lummus-Invasystems-Hyperion"/>
        <s v="Lummus-Desktop Support Woodlands"/>
        <s v="PHS-IT Global Service Desk"/>
        <s v="Lummus-Desktop Support Bloomfield"/>
        <s v="Lummus-IT Resolvers"/>
        <s v="Hisco-IT Resolvers"/>
        <s v="MSP-Customer Success Manager"/>
        <s v="MSP-Customer Management" u="1"/>
        <m u="1"/>
        <s v="Lummus-Human Resources" u="1"/>
        <s v="Lummus-Application Delivery" u="1"/>
        <s v="Lummus IT Global Service Desk" u="1"/>
        <s v="Lummus-Security" u="1"/>
        <s v="Hisco IT Global Service Desk" u="1"/>
        <s v="Coyuchi IT Global Service Desk" u="1"/>
        <s v="Customer Experience Center" u="1"/>
        <s v="Lummus-Desktop Support Pasadena" u="1"/>
        <s v="Lummus-Supply Chain" u="1"/>
        <s v="Lummus-Access Control" u="1"/>
        <s v="EIT-Cloud Architect" u="1"/>
        <s v="EIT-HR" u="1"/>
        <s v="Lummus-Application Development" u="1"/>
        <s v="Maverick-IT Global Service Desk" u="1"/>
        <s v="EIT-Monitoring Tools" u="1"/>
        <s v="PSG IT Global Service Desk" u="1"/>
        <s v="Lummus-Safety" u="1"/>
      </sharedItems>
    </cacheField>
    <cacheField name="Created on" numFmtId="164">
      <sharedItems containsSemiMixedTypes="0" containsNonDate="0" containsDate="1" containsString="0" minDate="2022-02-08T10:53:51" maxDate="2022-03-21T03:33:21"/>
    </cacheField>
    <cacheField name="Last Updated on" numFmtId="164">
      <sharedItems containsSemiMixedTypes="0" containsNonDate="0" containsDate="1" containsString="0" minDate="2022-03-01T20:28:47" maxDate="2022-03-21T06:14:47"/>
    </cacheField>
    <cacheField name="Next Activity Type" numFmtId="0">
      <sharedItems/>
    </cacheField>
    <cacheField name="Last Updated by" numFmtId="0">
      <sharedItems containsBlank="1"/>
    </cacheField>
    <cacheField name="Activity State" numFmtId="0">
      <sharedItems containsNonDate="0" containsDate="1" containsString="0" containsBlank="1" minDate="2022-02-08T14:53:51" maxDate="2022-03-23T06:00:00"/>
    </cacheField>
    <cacheField name="SLA Deadline" numFmtId="0">
      <sharedItems/>
    </cacheField>
    <cacheField name="SLA Response Deadline" numFmtId="0">
      <sharedItems/>
    </cacheField>
    <cacheField name="SLA Resolution Deadline" numFmtId="0">
      <sharedItems containsNonDate="0" containsString="0" containsBlank="1"/>
    </cacheField>
    <cacheField name="Priority" numFmtId="0">
      <sharedItems containsNonDate="0" containsString="0" containsBlank="1"/>
    </cacheField>
    <cacheField name="Tags" numFmtId="0">
      <sharedItems containsNonDate="0" containsString="0" containsBlank="1"/>
    </cacheField>
    <cacheField name="Company" numFmtId="0">
      <sharedItems containsNonDate="0" containsString="0" containsBlank="1"/>
    </cacheField>
    <cacheField name="Ticket Source" numFmtId="0">
      <sharedItems containsNonDate="0" containsString="0" containsBlank="1"/>
    </cacheField>
    <cacheField name="Activity Exception Decoration" numFmtId="0">
      <sharedItems containsNonDate="0" containsString="0" containsBlank="1"/>
    </cacheField>
    <cacheField name="Close date" numFmtId="0">
      <sharedItems containsNonDate="0" containsString="0" containsBlank="1"/>
    </cacheField>
    <cacheField name="Project"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ah Minor" refreshedDate="44641.571828009262" createdVersion="6" refreshedVersion="7" minRefreshableVersion="3" recordCount="186" xr:uid="{E8C68633-1DDC-477C-A135-93E58DF45F30}">
  <cacheSource type="worksheet">
    <worksheetSource ref="A1:Z187" sheet="OpenInc"/>
  </cacheSource>
  <cacheFields count="26">
    <cacheField name="Ticket#" numFmtId="0">
      <sharedItems/>
    </cacheField>
    <cacheField name="Ticket Type" numFmtId="0">
      <sharedItems/>
    </cacheField>
    <cacheField name="Display Name" numFmtId="0">
      <sharedItems/>
    </cacheField>
    <cacheField name="Assigned to" numFmtId="0">
      <sharedItems/>
    </cacheField>
    <cacheField name="Stage" numFmtId="0">
      <sharedItems/>
    </cacheField>
    <cacheField name="Customer" numFmtId="0">
      <sharedItems/>
    </cacheField>
    <cacheField name="Helpdesk Team" numFmtId="0">
      <sharedItems containsBlank="1" count="71">
        <s v="Lummus-ERPSuites"/>
        <s v="EIT-Network"/>
        <s v="MSP-Tech Lead"/>
        <s v="Customer Experience Center"/>
        <s v="EIT-Infrastructure Operations Center"/>
        <s v="Maverick-IT Global Service Desk"/>
        <s v="Lummus IT Global Service Desk"/>
        <s v="PSG IT Global Service Desk"/>
        <s v="Lummus-Desktop Support Bloomfield"/>
        <s v="EIT-Security Operations Center"/>
        <s v="UG2-IT Global Service Desk"/>
        <s v="MSP-IT Global Service Desk"/>
        <s v="Hisco-IT Resolvers"/>
        <s v="PHS-IT Global Service Desk"/>
        <s v="Lummus-Invasystems-Salesforce"/>
        <s v="Maverick-IT Resolvers"/>
        <s v="EIT-DevOps"/>
        <s v="Hisco IT Global Service Desk"/>
        <s v="EIT-Clients and Applications"/>
        <s v="Lummus-Invasystems-Web Time Entry"/>
        <s v="Lummus-Desktop Support Asia"/>
        <s v="EIT-HR"/>
        <s v="Lummus-Supply Chain"/>
        <s v="EIT-Cloud Architect"/>
        <s v="PSG-IT Team"/>
        <s v="MSP-Field Team"/>
        <s v="Lummus-Desktop Support Woodlands"/>
        <s v="Lummus-Invasystems-Hyperion"/>
        <s v="Lummus-Desktop Support Beijing"/>
        <s v="MSP-IT Global Service Desk User Admin"/>
        <s v="Lummus-Desktop Support Europe"/>
        <s v="EIT-MSFT Premium Support"/>
        <s v="Lummus-IT Resolvers"/>
        <s v="Lummus-Asset Management"/>
        <s v="Lummus-Application Development"/>
        <s v="Lummus-Desktop Support Pasadena"/>
        <m u="1"/>
        <s v="Lummus-Vendor Management" u="1"/>
        <s v="Lummus-Travel &amp; Expense" u="1"/>
        <s v="Lummus-Security" u="1"/>
        <s v="EIT-Service Desk" u="1"/>
        <s v="Lummus-Document Management" u="1"/>
        <s v="Lummus-Invasystems-Peoplesoft" u="1"/>
        <s v="EIT-Cloud Engineering" u="1"/>
        <s v="Lummus-Access Control" u="1"/>
        <s v="PSG-CLE Support" u="1"/>
        <s v="Lummus-Project Controls" u="1"/>
        <s v="Lummus-Human Resources" u="1"/>
        <s v="PSG-Perimeter BSI" u="1"/>
        <s v="Lummus-Communications" u="1"/>
        <s v="Lummus-General Engineering" u="1"/>
        <s v="Lummus-Process Engineering" u="1"/>
        <s v="Lummus-Collaboration Technologies" u="1"/>
        <s v="MSP-Customer Success Manager" u="1"/>
        <s v="Lummus-Invasystems-Taleo" u="1"/>
        <s v="Lummus-Application Delivery" u="1"/>
        <s v="Coyuchi IT Global Service Desk" u="1"/>
        <s v="Lummus-Multi-Discipline" u="1"/>
        <s v="Lummus-Engineering" u="1"/>
        <s v="Lummus-Engineering_ARCH" u="1"/>
        <s v="Lummus-Information Technology" u="1"/>
        <s v="Lummus-Civil/Structural Engineering" u="1"/>
        <s v="Lummus-Mechanical Engineering" u="1"/>
        <s v="Lummus-Invasystems-Business Object" u="1"/>
        <s v="Converge-Internal IT" u="1"/>
        <s v="Infrastructure Cloud Services" u="1"/>
        <s v="PSG-GA Support" u="1"/>
        <s v="Lummus-R&amp;D/Lab" u="1"/>
        <s v="EIT-Monitoring Tools" u="1"/>
        <s v="Lummus-Aftermarket Services" u="1"/>
        <s v="Lummus-McDermott " u="1"/>
      </sharedItems>
    </cacheField>
    <cacheField name="Created on" numFmtId="164">
      <sharedItems containsSemiMixedTypes="0" containsNonDate="0" containsDate="1" containsString="0" minDate="2022-01-11T11:03:31" maxDate="2022-03-21T13:36:50"/>
    </cacheField>
    <cacheField name="Last Updated on" numFmtId="164">
      <sharedItems containsSemiMixedTypes="0" containsNonDate="0" containsDate="1" containsString="0" minDate="2022-03-01T20:28:47" maxDate="2022-03-21T13:37:59"/>
    </cacheField>
    <cacheField name="Next Activity Type" numFmtId="0">
      <sharedItems/>
    </cacheField>
    <cacheField name="Last Updated by" numFmtId="0">
      <sharedItems containsBlank="1"/>
    </cacheField>
    <cacheField name="Activity State" numFmtId="0">
      <sharedItems containsDate="1" containsString="0" containsBlank="1" containsMixedTypes="1" minDate="2022-01-12T15:57:35" maxDate="1899-12-30T00:00:00"/>
    </cacheField>
    <cacheField name="SLA Deadline" numFmtId="0">
      <sharedItems/>
    </cacheField>
    <cacheField name="SLA Response Deadline" numFmtId="0">
      <sharedItems/>
    </cacheField>
    <cacheField name="SLA Resolution Deadline" numFmtId="0">
      <sharedItems containsNonDate="0" containsString="0" containsBlank="1"/>
    </cacheField>
    <cacheField name="Priority" numFmtId="0">
      <sharedItems containsNonDate="0" containsString="0" containsBlank="1"/>
    </cacheField>
    <cacheField name="Tags" numFmtId="0">
      <sharedItems containsNonDate="0" containsString="0" containsBlank="1"/>
    </cacheField>
    <cacheField name="Company" numFmtId="0">
      <sharedItems containsNonDate="0" containsString="0" containsBlank="1"/>
    </cacheField>
    <cacheField name="Ticket Source" numFmtId="0">
      <sharedItems containsNonDate="0" containsString="0" containsBlank="1"/>
    </cacheField>
    <cacheField name="Activity Exception Decoration" numFmtId="0">
      <sharedItems containsNonDate="0" containsString="0" containsBlank="1"/>
    </cacheField>
    <cacheField name="Close date" numFmtId="0">
      <sharedItems containsNonDate="0" containsString="0" containsBlank="1"/>
    </cacheField>
    <cacheField name="Project" numFmtId="0">
      <sharedItems containsNonDate="0" containsString="0" containsBlank="1"/>
    </cacheField>
    <cacheField name="Ticket Aging" numFmtId="0">
      <sharedItems containsSemiMixedTypes="0" containsString="0" containsNumber="1" containsInteger="1" minValue="0" maxValue="69"/>
    </cacheField>
    <cacheField name="Younger Than 10 days" numFmtId="0">
      <sharedItems count="2">
        <s v="YES"/>
        <s v="NO"/>
      </sharedItems>
    </cacheField>
    <cacheField name="Older Than 10 days" numFmtId="0">
      <sharedItems/>
    </cacheField>
    <cacheField name="Older than 21 day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ah Minor" refreshedDate="44641.571828472224" createdVersion="6" refreshedVersion="7" minRefreshableVersion="3" recordCount="229" xr:uid="{6F62A867-950E-41D2-93C6-FB86872B5C54}">
  <cacheSource type="worksheet">
    <worksheetSource ref="A1:Z230" sheet="OpenSR"/>
  </cacheSource>
  <cacheFields count="26">
    <cacheField name="Ticket#" numFmtId="0">
      <sharedItems containsBlank="1"/>
    </cacheField>
    <cacheField name="Ticket Type" numFmtId="0">
      <sharedItems containsBlank="1"/>
    </cacheField>
    <cacheField name="Display Name" numFmtId="0">
      <sharedItems containsBlank="1"/>
    </cacheField>
    <cacheField name="Assigned to" numFmtId="0">
      <sharedItems containsBlank="1"/>
    </cacheField>
    <cacheField name="Stage" numFmtId="0">
      <sharedItems containsBlank="1"/>
    </cacheField>
    <cacheField name="Customer" numFmtId="0">
      <sharedItems containsBlank="1"/>
    </cacheField>
    <cacheField name="Helpdesk Team" numFmtId="0">
      <sharedItems containsBlank="1" count="232">
        <s v="EIT-Network"/>
        <s v="Lummus-Invasystems-Web Time Entry"/>
        <s v="Lummus IT Global Service Desk"/>
        <s v="Lummus-Desktop Support Europe"/>
        <s v="MSP-IT Global Service Desk"/>
        <s v="Lummus-Desktop Support Asia"/>
        <s v="Lummus-Document Management"/>
        <s v="EIT-Clients and Applications"/>
        <s v="Hisco IT Global Service Desk"/>
        <s v="EIT-DevOps"/>
        <s v="Hisco-IT Resolvers"/>
        <s v="Maverick-IT Resolvers"/>
        <s v="PSG IT Global Service Desk"/>
        <s v="EIT-Cloud Engineering"/>
        <s v="MSP-IT Global Service Desk User Admin"/>
        <s v="EIT-Infrastructure Operations Center"/>
        <s v="Lummus-Desktop Support Pasadena"/>
        <s v="Lummus-ERPSuites"/>
        <s v="MSP-Field Team"/>
        <s v="Lummus-Invasystems-Taleo"/>
        <s v="EIT-Monitoring Tools"/>
        <s v="UG2-IT Global Service Desk"/>
        <s v="EIT-Service Desk"/>
        <s v="Lummus-Invasystems-Peoplesoft"/>
        <s v="Infrastructure Cloud Services"/>
        <s v="Lummus-Invasystems-Salesforce"/>
        <s v="Lummus-Finance"/>
        <s v="EIT-HR"/>
        <s v="Lummus-IT Resolvers"/>
        <s v="Lummus-Desktop Support Bloomfield"/>
        <s v="Lummus-Engineering"/>
        <s v="Lummus-Invasystems-Hyperion"/>
        <s v="Lummus-Desktop Support Woodlands"/>
        <s v="MSP-Tech Lead"/>
        <s v="MSP-Customer Success Manager"/>
        <s v="Lummus-Supply Chain"/>
        <s v="Lummus-Human Resources"/>
        <s v="Lummus-Safety"/>
        <m/>
        <s v="EIT-Cloud Architect" u="1"/>
        <s v="hiscosharepoint@hiscoinc.com" u="1"/>
        <s v="Lummus, The Woodlands, Gaines, Ryan" u="1"/>
        <s v="Lummus, The Hague, Vdovjak, Ladislav" u="1"/>
        <s v="Duru, Nneka | LiquidPower Specialty Products Inc., Main" u="1"/>
        <s v="ExactlyIT Inc." u="1"/>
        <s v="Lummus-Vendor Management" u="1"/>
        <s v="Osborne, Renee | Hisco, Main" u="1"/>
        <s v="Lummus-Travel &amp; Expense" u="1"/>
        <s v="Staten, Steve | ExactlyIT Inc." u="1"/>
        <s v="Lummus, Bloomfield, Pohl, Stephen" u="1"/>
        <s v="Asrar, Tariq | LiquidPower Specialty Products Inc., Main" u="1"/>
        <s v="Lummus-Market Intelligence" u="1"/>
        <s v="Castillo, Jessica | Principle Health Systems, IPS Pasadena" u="1"/>
        <s v="MSP-Customer Management" u="1"/>
        <s v="Lummus, The Hague, de Pierre-Michels, Claudia" u="1"/>
        <s v="ecupit@erpsuites.com" u="1"/>
        <s v="Obets, Terri | Principle Health Systems, Main" u="1"/>
        <s v="Escobar, Adriana | Accudata Customer, Main" u="1"/>
        <s v="Pendergast, Ross | LiquidPower Specialty Products Inc., Main" u="1"/>
        <s v="PSG, Cleveland, Balyer, Monica" u="1"/>
        <s v="Alber.Gadelrab@lummustech.com" u="1"/>
        <s v="Lummus, The Woodlands, Njoku, Uche" u="1"/>
        <s v="Yildizli, Serhat | Hoover Circular Solutions , HWY 6" u="1"/>
        <s v="aldutton@principlehs.com" u="1"/>
        <s v="Lummus, Bloomfield, Razuk, Marcio" u="1"/>
        <s v="Lummus, Pasadena, Borny, Jean-Francois" u="1"/>
        <s v="avadhut.more@spadeworx.com" u="1"/>
        <s v="Mendoza, Victor_EIT | ExactlyIT MX" u="1"/>
        <s v="Lummus, Houston-Westchase Office, Cui Clister, Sophia" u="1"/>
        <s v="Lummus, The Hague, Laan, Rene" u="1"/>
        <s v="Gaona, Esaul_EIT | ExactlyIT MX" u="1"/>
        <s v="Lummus, The Woodlands, Howard, Kris" u="1"/>
        <s v="Lummus, The Woodlands, Gachassin, Kris" u="1"/>
        <s v="Lummus-Access Control" u="1"/>
        <s v="Lummus, Gurgaon, Singh, Rajnish" u="1"/>
        <s v="Lummus, Bloomfield, Arora, Arun" u="1"/>
        <s v="Soares, Fernanda | LiquidPower Specialty Products Inc., Main" u="1"/>
        <s v="EIT-Security Operations Center" u="1"/>
        <s v="Lummus, Pasadena, Luzny, Shelly" u="1"/>
        <s v="Lummus, The Hague, Ekpemogu, Victor" u="1"/>
        <s v="Lummus, Gurgaon, Krishnan, Geetha" u="1"/>
        <s v="PSG-CLE Support" u="1"/>
        <s v="Lummus, Telecommuting, Small, James" u="1"/>
        <s v="Lummus, Gurgaon, Lenka, Sajit" u="1"/>
        <s v="Torralba, Omar_EIT | ExactlyIT Inc." u="1"/>
        <s v="Lummus, The Woodlands, Zhao, Chuanyu" u="1"/>
        <s v="Ramirez, Juan_EIT | ExactlyIT Inc." u="1"/>
        <s v="Lummus, The Woodlands, Carnline, Shelby" u="1"/>
        <s v="Lummus-Voice and Data Circuits" u="1"/>
        <s v="Lummus, Milton Keynes, White, Mark" u="1"/>
        <s v="Herrera, Luis_EIT | ExactlyIT MX" u="1"/>
        <s v="Paleru, Anudeep | LiquidPower Specialty Products Inc., Main" u="1"/>
        <s v="Lummus, Gurgaon, Singla, Karun" u="1"/>
        <s v="Lummus, Gurgaon, Chokkara, Krishna" u="1"/>
        <s v="Moore, Cheryl | LiquidPower Specialty Products Inc., Main" u="1"/>
        <s v="Eric.Braams@hooversolutions.com" u="1"/>
        <s v="PSG-Perimeter BSI" u="1"/>
        <s v="Lummus, Pasadena, Xiong, Yi-Gang" u="1"/>
        <s v="ExactlyIT MX, Ahedo, Francisco_EIT" u="1"/>
        <s v="Lummus, External Client, Sara, Mallesh" u="1"/>
        <s v="SScovill@VAALCO.com" u="1"/>
        <s v="PSG-IT Team" u="1"/>
        <s v="Parker, Kristen | LiquidPower Specialty Products Inc., Main" u="1"/>
        <s v="PSG-CLE Coit Support" u="1"/>
        <s v="PSG, Cleveland, Snape, Will" u="1"/>
        <s v="Lummus-General Engineering" u="1"/>
        <s v="Lummus-Process Engineering" u="1"/>
        <s v="Lummus-Project Engineering" u="1"/>
        <s v="Lummus-Application Development" u="1"/>
        <s v="Lummus-Collaboration Technologies" u="1"/>
        <s v="gwswartz@PrincipleHS.com" u="1"/>
        <s v="Lummus, Pasadena, Podrebarac, Gary" u="1"/>
        <s v="Lummus, The Woodlands, Cano, Daniel" u="1"/>
        <s v="Lummus, Mannheim, Mueller, Peter" u="1"/>
        <s v="Muthusamy, Poorani | Lummus, External Client" u="1"/>
        <s v="Peterson, Linsey | Dallas Area Habitat for Humanity, Hampton" u="1"/>
        <s v="Lummus, The Woodlands, Pham, Moi" u="1"/>
        <s v="Bruce, D’Shai P. | Principle Health Systems, Main" u="1"/>
        <s v="Lummus-Payroll" u="1"/>
        <s v="PSG, Cleveland, Tamolina, Liga" u="1"/>
        <s v="Haqqani, Hakeem | LiquidPower Specialty Products Inc., Main" u="1"/>
        <s v="Frazier, Alan | Enloe Medical Center" u="1"/>
        <s v="Lummus, Milton Keynes, Johnson, Grace" u="1"/>
        <s v="Lummus, The Woodlands, Hariharan, Viswanathan" u="1"/>
        <s v="Shafer, Lindsey | Innowatts, Main" u="1"/>
        <s v="Coyuchi (Cancom), Sinha, Priyadarshi" u="1"/>
        <s v="Polymers Solutions Group, Adam Bennett" u="1"/>
        <s v="Lummus, Mannheim, Laub (Schlegel), Gabriele" u="1"/>
        <s v="Lummus-Application Delivery" u="1"/>
        <s v="Lummus, Bloomfield, Gabriele, Christine" u="1"/>
        <s v="OrtegaG@cintas.com" u="1"/>
        <s v="Lummus, The Woodlands, Pelli, Eugenia" u="1"/>
        <s v="biniam.asmerom@innowatts.com" u="1"/>
        <s v="Jason.Middaugh@MRKTech.com" u="1"/>
        <s v="Lummus, Pasadena, Brown, Lonnie" u="1"/>
        <s v="Coyuchi IT Global Service Desk" u="1"/>
        <s v="Lummus, The Woodlands, Kamerbeek, Jason" u="1"/>
        <s v="Lummus, External Client, Murphy, Kevin" u="1"/>
        <s v="Jimenez, Sergio_EIT | ExactlyIT MX" u="1"/>
        <s v="Kumar, Sunil_EIT | ExactlyIT Inc." u="1"/>
        <s v="Lummus, Pasadena, Marett, Gary" u="1"/>
        <s v="Lummus-Visualization" u="1"/>
        <s v="Lummus, Gurgaon, Kummari, Prashanth Kumar" u="1"/>
        <s v="Lummus, Houston, Pan, Daxin" u="1"/>
        <s v="Schwalbe, Bryan | Accudata Customer, Main" u="1"/>
        <s v="Lummus, The Woodlands, Appathurai, Arthi" u="1"/>
        <s v="Neveu, Linda | LiquidPower Specialty Products Inc., Main" u="1"/>
        <s v="Rodriguez, Diana | Dallas Area Habitat for Humanity, Hampton" u="1"/>
        <s v="Lummus IT Global Service Desk_" u="1"/>
        <s v="Lummus, Bloomfield, Grezzo, Joseph" u="1"/>
        <s v="Vielma, Chris | Dallas Area Habitat for Humanity, Lake Highlands" u="1"/>
        <s v="Goran, Jason | ExactlyIT Inc." u="1"/>
        <s v="Lara.Nguyen@lummustech.com" u="1"/>
        <s v="Lummus-Multi-Discipline" u="1"/>
        <s v="Thompson, Rebecca | Dallas Area Habitat for Humanity, Hampton" u="1"/>
        <s v="acellis@principlehs.com" u="1"/>
        <s v="Rosete, Antonio_EIT | ExactlyIT MX" u="1"/>
        <s v="Lummus-Manufacturing" u="1"/>
        <s v="Lummus-Engineering_ARCH" u="1"/>
        <s v="Teutli, Robin_EIT | ExactlyIT MX" u="1"/>
        <s v="Lummus, The Woodlands, Lind, Daniel" u="1"/>
        <s v="Lummus-Civil/Structural Engineering" u="1"/>
        <s v="Lummus-Mechanical Engineering" u="1"/>
        <s v="Vandenbussche, Ineke | LiquidPower Specialty Products Inc., VIL" u="1"/>
        <s v="Lummus, Bloomfield, Fan, Rong" u="1"/>
        <s v="Lummus-Invasystems-Business Object" u="1"/>
        <s v="Lummus, Bloomfield, Cardaci, Benedict" u="1"/>
        <s v="Lummus-Desktop Support Beijing" u="1"/>
        <s v="Lummus, Milton Keynes, Rowe, Tim" u="1"/>
        <s v="Converge-Internal IT" u="1"/>
        <s v="PHS-IT Global Service Desk" u="1"/>
        <s v="Lummus, Houston, Shumake, Greg" u="1"/>
        <s v="Won, Yongseok | Lummus Technology IT" u="1"/>
        <s v="Massengill, Candace | LiquidPower Specialty Products Inc., Main" u="1"/>
        <s v="Lummus, Pasadena, Bafana, Apurva" u="1"/>
        <s v="Lummus, Bloomfield, Sandoval, Oscar" u="1"/>
        <s v="Woolbright, Patrick | Hoover Circular Solutions , Main" u="1"/>
        <s v="Maverick-IT Global Service Desk" u="1"/>
        <s v="Hong, Mitchell | Accudata Customer, Main" u="1"/>
        <s v="Lummus, The Hague, Berger, Magdalena" u="1"/>
        <s v="Lummus, The Woodlands, Wang, Xiaomei" u="1"/>
        <s v="mafugitt@PrincipleHS.com" u="1"/>
        <s v="PSG, Cleveland, Lester, Sonja" u="1"/>
        <s v="PSG-GA Support" u="1"/>
        <s v="Johnson, Sarah | Hisco, Main" u="1"/>
        <s v="Coyuchi (Cancom), Tercero, Kim" u="1"/>
        <s v="Lummus, The Hague, Kamphuis, Marijn" u="1"/>
        <s v="Ortega, Guillermo_EIT | ExactlyIT MX" u="1"/>
        <s v="Cramer, Nancy | NewQuest Properties, Main" u="1"/>
        <s v="Bonassin, William | Principle Health Systems, Main" u="1"/>
        <s v="Cyrus, Veronica | LiquidPower Specialty Products Inc., Main" u="1"/>
        <s v="EIT-MSFT Premium Support" u="1"/>
        <s v="Cansler, Jennifer | ExactlyIT Inc." u="1"/>
        <s v="Lyon, Angie_EIT | ExactlyIT Inc." u="1"/>
        <s v="Lummus, Mannheim, Magin, Michael" u="1"/>
        <s v="Lummus, External Client, Saleh, Lesly" u="1"/>
        <s v="Lummus-R&amp;D/Lab" u="1"/>
        <s v="Lummus, The Hague, Robbertsen, Erik" u="1"/>
        <s v="Perez, Marie C. | Principle Health Systems, Main" u="1"/>
        <s v="Lummus, Gurgaon, Agrawal, Sonal" u="1"/>
        <s v="Lummus, The Woodlands, Braud, Matthew" u="1"/>
        <s v="Miller, Sandy | Dallas Area Habitat for Humanity, Hampton" u="1"/>
        <s v="Lummus, Mannheim, Papke, Grit" u="1"/>
        <s v="Lummus, Bloomfield, Smirnova, Olga" u="1"/>
        <s v="Lummus, The Woodlands, Galicia, Jovita" u="1"/>
        <s v="Lummus, Bloomfield, Pols, Maryn" u="1"/>
        <s v="Lummus, Pasadena, Sasek, Mark" u="1"/>
        <s v="Lummus, Milton Keynes, Andres, Jacinto" u="1"/>
        <s v="Lummus, The Woodlands, Faulkner, Joseph" u="1"/>
        <s v="De Rigo Conte, Francesca | LiquidPower Specialty Products Inc., VIL" u="1"/>
        <s v="Lummus, Gurgaon, Jain, Ankur" u="1"/>
        <s v="Lummus, The Woodlands, Williams, Chancelor" u="1"/>
        <s v="Hernandez, Elise | LiquidPower Specialty Products Inc., Main" u="1"/>
        <s v="Hernandez, Erica | LiquidPower Specialty Products Inc., Main" u="1"/>
        <s v="Lummus, The Woodlands, Weatherstone, Anna" u="1"/>
        <s v="Lummus, Bloomfield, Arana, Andres" u="1"/>
        <s v="Lummus, Beijing, Liu, Qiusheng" u="1"/>
        <s v="Lummus, Mannheim, Hauser, Kurt" u="1"/>
        <s v="Olivia@amresynd.com" u="1"/>
        <s v="Lummus, The Woodlands, Black, DebbieJo" u="1"/>
        <s v="Lummus-Aftermarket Services" u="1"/>
        <s v="Lummus-McDermott " u="1"/>
        <s v="LiquidPower Specialty Products Inc., IT Monitoring Events | LiquidPower Specialty Products Inc., " u="1"/>
        <s v="Urrutia, Cindy L. | Principle Health Systems, Main" u="1"/>
        <s v="Lummus, The Woodlands, Lay, Cherry" u="1"/>
        <s v="Stepanchenko, Yuri | Lummus, Moscow" u="1"/>
        <s v="Lummus, Pasadena, Robert Owens" u="1"/>
        <s v="Lummus, Telecommuting, Coppock, John" u="1"/>
        <s v="PSG, Albany, Joiner, Paul" u="1"/>
        <s v="Montes, Leonel_EIT | ExactlyIT MX" u="1"/>
        <s v="Lummus, Gurgaon, Kumar, Kuldeep" u="1"/>
        <s v="Lummus, Gurgaon, Verma, Neetu" u="1"/>
      </sharedItems>
    </cacheField>
    <cacheField name="Created on" numFmtId="0">
      <sharedItems containsDate="1" containsString="0" containsBlank="1" containsMixedTypes="1" minDate="1900-01-08T10:50:04" maxDate="1899-12-30T00:00:00"/>
    </cacheField>
    <cacheField name="Last Updated on" numFmtId="164">
      <sharedItems containsNonDate="0" containsDate="1" containsString="0" containsBlank="1" minDate="2022-03-01T20:28:47" maxDate="2022-03-21T06:17:21"/>
    </cacheField>
    <cacheField name="Next Activity Type" numFmtId="0">
      <sharedItems containsBlank="1"/>
    </cacheField>
    <cacheField name="Last Updated by" numFmtId="0">
      <sharedItems containsBlank="1"/>
    </cacheField>
    <cacheField name="Activity State" numFmtId="0">
      <sharedItems containsString="0" containsBlank="1" containsNumber="1" minValue="44265.291666666657" maxValue="44648.25"/>
    </cacheField>
    <cacheField name="SLA Deadline" numFmtId="0">
      <sharedItems containsBlank="1"/>
    </cacheField>
    <cacheField name="SLA Response Deadline" numFmtId="0">
      <sharedItems containsBlank="1"/>
    </cacheField>
    <cacheField name="SLA Resolution Deadline" numFmtId="0">
      <sharedItems containsNonDate="0" containsString="0" containsBlank="1"/>
    </cacheField>
    <cacheField name="Priority" numFmtId="0">
      <sharedItems containsNonDate="0" containsString="0" containsBlank="1"/>
    </cacheField>
    <cacheField name="Tags" numFmtId="0">
      <sharedItems containsNonDate="0" containsString="0" containsBlank="1"/>
    </cacheField>
    <cacheField name="Company" numFmtId="0">
      <sharedItems containsNonDate="0" containsString="0" containsBlank="1"/>
    </cacheField>
    <cacheField name="Ticket Source" numFmtId="0">
      <sharedItems containsNonDate="0" containsString="0" containsBlank="1"/>
    </cacheField>
    <cacheField name="Activity Exception Decoration" numFmtId="0">
      <sharedItems containsNonDate="0" containsString="0" containsBlank="1"/>
    </cacheField>
    <cacheField name="Close date" numFmtId="0">
      <sharedItems containsNonDate="0" containsString="0" containsBlank="1"/>
    </cacheField>
    <cacheField name="Project" numFmtId="0">
      <sharedItems containsNonDate="0" containsString="0" containsBlank="1"/>
    </cacheField>
    <cacheField name="Ticket Aging" numFmtId="0">
      <sharedItems containsSemiMixedTypes="0" containsString="0" containsNumber="1" containsInteger="1" minValue="0" maxValue="44641"/>
    </cacheField>
    <cacheField name="Younger Than 10 days" numFmtId="0">
      <sharedItems count="3">
        <s v="YES"/>
        <s v="NO"/>
        <e v="#VALUE!" u="1"/>
      </sharedItems>
    </cacheField>
    <cacheField name="Older Than 10 days" numFmtId="0">
      <sharedItems/>
    </cacheField>
    <cacheField name="Older than 21 days"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ah Minor" refreshedDate="44641.571829282409" createdVersion="6" refreshedVersion="7" minRefreshableVersion="3" recordCount="466" xr:uid="{EEA2CDA3-D437-465D-B852-258ADDD65C87}">
  <cacheSource type="worksheet">
    <worksheetSource ref="A1:Z1048576" sheet="Open"/>
  </cacheSource>
  <cacheFields count="26">
    <cacheField name="Ticket#" numFmtId="0">
      <sharedItems containsBlank="1"/>
    </cacheField>
    <cacheField name="Ticket Type" numFmtId="0">
      <sharedItems containsBlank="1" count="12">
        <s v="Incident High (P2)"/>
        <s v="Incident Normal (P3)"/>
        <b v="0"/>
        <s v="Service Request Normal"/>
        <s v="Service Request Low"/>
        <s v="Incident Low (P4)"/>
        <s v="Change"/>
        <s v="Problem"/>
        <m/>
        <s v="DoNotUse aka Service Request" u="1"/>
        <s v="Incident Critical (P1)" u="1"/>
        <s v="Question" u="1"/>
      </sharedItems>
    </cacheField>
    <cacheField name="Display Name" numFmtId="0">
      <sharedItems containsBlank="1" count="8000" longText="1">
        <s v="wifi failure (#86316)"/>
        <s v="Switchboard Duplicate Entries (#88970)"/>
        <s v="carte password not working (#92045)"/>
        <s v="WTE-Approve Timesheet Option is not Available (#92044)"/>
        <s v="Alert: Cintas Corporation &gt; Cin Azure Production on prod-nc-wp-01 is Failed CPU   (#92043)"/>
        <s v="Alert: Cintas Corporation &gt; Cin Azure Production on prod-nc-wp-01 is Failed CPU   (#92042)"/>
        <s v="UG2 Boston office Planned outage (#92041)"/>
        <s v="FW: Timesheets - offset entry missing (#92040)"/>
        <s v="Powerpoint presentation showing black when shared as a window on MS Teams. (#92036)"/>
        <s v="VPN is not working (#92030)"/>
        <s v="Alert: Alcami &gt; ALC Azure Non-Production on alcnuwebes1-v02 is Failed Memory   (#92029)"/>
        <s v="Canceled: We'll be performing maintenance for the ExpressRoute Site_x000a_ in Washington DC (#92027)"/>
        <s v="Alert: Hikma &gt; HIK US OH Columbus on WW-COL-VDISQL01 is Failed Memory   (#92023)"/>
        <s v="Alert: Dallas Area Habitat for Humanity &gt; DAL US TX Dallas on DAHAZAD03 is Warning Memory   (#92021)"/>
        <s v="Problems logging into VPN (#92008)"/>
        <s v="Pro-II Ver 10.1 (#92006)"/>
        <s v="New ticket from: iDocs and ENID access : BCPL and BCPL Expansion Study  (#82480) (#92004)"/>
        <s v="Error in COMOS access  (#92003)"/>
        <s v="Rquest to Setting up I-Docs Redline (#91984)"/>
        <s v="Alert: Dallas Area Habitat for Humanity &gt; DAL US TX Dallas on Veeam-Mgmt is Failed Memory   (#91982)"/>
        <s v="Carbon Black Cloud Alert - 4acba420-a623-17e3-2daf-b7d5bcad0cb6 (#91981)"/>
        <s v="Labworks not letting loggin in to users (#91980)"/>
        <s v="LSPI- Sentinel Alerts  Medium   (#91978)"/>
        <s v="SharePoint view changes request (#91955)"/>
        <s v="Alert: Hoover Circular Solutions &gt; HOO US TX Houston on AZ-EX01 is Warning Disk  C: (#91950)"/>
        <s v="Alert: Dallas Area Habitat for Humanity &gt; DAL US TX Dallas on Exchange2013 is Failed Disk  C: (#91945)"/>
        <s v="Alert: Lummus Technology &gt; LUM Azure Production on lum-idbus-pl-01 is Failed CPU   (#91940)"/>
        <s v="Alert: Hoover Circular Solutions &gt; HOO US TX Houston on JETPRDAPP01 is Failed CPU   (#91890)"/>
        <s v="Alert: Hikma &gt; HIK US OH Columbus on WW-COL-VDISQL01 is Warning Memory   (#91888)"/>
        <s v="Odoo Error (#91887)"/>
        <s v="Alert: Lummus Technology &gt; LUM Azure Production on lum-idbus-pl-01 is Warning Memory   (#91885)"/>
        <s v="Jason Langridge - New Employee at Lummus (#91883)"/>
        <s v="Alert: Alcami &gt; ALC Azure Production on alcnuwebes1-p02 is Warning Memory   (#91882)"/>
        <s v="LSPI- Sentinel Alerts  Medium   (#91819)"/>
        <s v="LSPI- Sentinel Alerts  Medium   (#91818)"/>
        <s v="Alert: Alcami &gt; ALC Azure Non-Production on alcnuwebes1-v01 is Warning Memory   (#91817)"/>
        <s v="Alert: Hikma &gt; HIK US OH Columbus on WW-COL-WOREOS04 is Failed Agent Status   (#91660)"/>
        <s v="Alert: Hikma &gt; HIK US OH Columbus on WW-COL-WOREOS02 is Failed Agent Status   (#91659)"/>
        <s v="LSPI- Sentinel Alerts  Medium   (#91593)"/>
        <s v="New Joiner - Alexandra Rojas (#91559)"/>
        <s v="Rogelio Pacheco  (#91524)"/>
        <s v="FW: [HIGH]Incident: Account information was discovered in a 3rd party data breach - NewQuest Properties (#91516)"/>
        <s v="CAR 2022-0020 Bloomfield Laptop Order (#91515)"/>
        <s v="New Odoo account Juan DeLeon (#91512)"/>
        <s v="Alert: Dallas Area Habitat for Humanity &gt; DAL US TX Dallas on Veeam-Mgmt is Warning Memory   (#91506)"/>
        <s v="MFA Issues Phillip Yandell (#91486)"/>
        <s v="Lummus - Create new server (#91484)"/>
        <s v="New Employee Setup for Juan DeLeon (#91482)"/>
        <s v="Offboarding accounts (#91481)"/>
        <s v="Need a new laptop (#91475)"/>
        <s v="Unfamiliar sign-in properties Incident ID: 4629 (#91466)"/>
        <s v="[EXTERNAL]: Ready for Implementation - M:\Accounting\QR L Drive for_x000a_ Jacke_x000a_ Potter - Form ID# 3561 (#91454)"/>
        <s v="[EXTERNAL]: Ready for Implementation - M:\Accounting\Houston for_x000a_ Jacke_x000a_ Potter - Form ID# 3559 (#91453)"/>
        <s v="[EXTERNAL]: Ready for Implementation - M:\Accounting\LA for Jacke_x000a_ Potter -_x000a_ Form ID# 3560 (#91452)"/>
        <s v="[EXTERNAL]: Ready for Implementation - M:\Accounting\Acquisitions &amp;_x000a_ Divestitures for Jacke Potter - Form ID# 3558 (#91451)"/>
        <s v="MacBook can't share screen (#91448)"/>
        <s v="Unable to connect to JDE (#91437)"/>
        <s v="E-mail for Samuel Santana de Souza (#91432)"/>
        <s v="Edit ability on Subscription (#91426)"/>
        <s v="Domain password reset (#91425)"/>
        <s v="SFTP folder and account (#91424)"/>
        <s v="Cisco Finesse (#91423)"/>
        <s v="Alejandra Iriarte - FUZE Line (#91422)"/>
        <s v="Cannot access Time Sheet (#91420)"/>
        <s v="Urgent Modify Ticket# 90150 (#91417)"/>
        <s v="Managed Identity for Odoo (#91415)"/>
        <s v="Laptop request (#91352)"/>
        <s v="Harlingen group email removal request (#91351)"/>
        <s v="ASR test Procedure for EIT - PROD (#91318)"/>
        <s v="&quot;Your device is missing important security fixes&quot; (#91315)"/>
        <s v="GitHub User for Odoo Supporter (#91301)"/>
        <s v="My computer locks out for 15 minutes if I type in a wrong password (#91297)"/>
        <s v="QuoteWerks (#91296)"/>
        <s v="Network computer issues (#91282)"/>
        <s v="Check devices in N-able, Veeam and Vsphere, should match in all tools (#91281)"/>
        <s v="Unable to log in Cisco Finnese (#91267)"/>
        <s v="Carbon Black Cloud Alert - 1b557037-9eb2-0fc1-2c41-62dae6d75579 (#91262)"/>
        <s v="Email forward  for terminated user - Oliver Chen (#91249)"/>
        <s v="Export email data: Moo Han (#91248)"/>
        <s v="Logins (#91246)"/>
        <s v="Can you activate badge 74512 for Matias Contti from Novolen (#91245)"/>
        <s v="Maria Garcia upgrade laptop (#91243)"/>
        <s v="Concur Access - Binal Rana (#91237)"/>
        <s v="test (#91236)"/>
        <s v="Laptop - Erick Armas  (#91232)"/>
        <s v="FW: FW: Error message - Need help (#91229)"/>
        <s v="Unable to Change Login Password (#91227)"/>
        <s v="[EXTERNAL]: Ready for Implementation - M:\Ops\... for Jacke Potter -_x000a_ Form_x000a_ ID# 3562 (#91198)"/>
        <s v="Forward ALL Emails for Maria Principe to Catherine Knowles &amp; Latasha_x000a_ Ford (#91197)"/>
        <s v="Forward ALL Emails for Declan Gavaghan to Tatyana Fishbayn &amp; Teresa_x000a_ Balmaseda (#91188)"/>
        <s v="New Domain User (#91185)"/>
        <s v="Zoom Account Needed -- Stephanie Davis (#91184)"/>
        <s v="New ticket from: Please reactivate access to my JDE account  (#59245) (#91177)"/>
        <s v="Printer installation (#91172)"/>
        <s v="Access to drill into Job cost detail JDE (#91170)"/>
        <s v="Taleo Access (#91168)"/>
        <s v="Scott Neifert is having issues with Teams while sending a Team’s meeting (#91165)"/>
        <s v="Replace Monitors (#91160)"/>
        <s v="Name Change  (#91159)"/>
        <s v="Defective Headset (#91157)"/>
        <s v="Not receiving some notifications from Jira Tickets (#91152)"/>
        <s v="VDI Menu - Txn Workflow and JIB Inquiry (#91151)"/>
        <s v="RE: changes in Taleo (#91145)"/>
        <s v="Transformer Power  cord damaged. (#91144)"/>
        <s v="FW: error msg while trying add component (#91139)"/>
        <s v="BRYSYN01 - BRY Synology ALERTA new DSM update has been detected on BRYSYN01 (#91117)"/>
        <s v="Unfamiliar sign-in properties Incident ID: 4595 (#91083)"/>
        <s v="LSPI password Reset (#91082)"/>
        <s v="Need to add Cisco Desk phone to InformaCast (#91049)"/>
        <s v="Alert A1056: HQS-NX: Critical: RAM Usage high on CVM : 10.10.1.232 (#91031)"/>
        <s v="Computer is slow. Task manager has multiple tasks running (#91028)"/>
        <s v="Trying to download VPN (#91023)"/>
        <s v="Odoo - I don't have the search bar (#91016)"/>
        <s v="Battery issues (#90995)"/>
        <s v="Slow Internet at Innowatts Houston Office (#90992)"/>
        <s v="New Hire Programs and Computer (#90983)"/>
        <s v="Phone not working (#90949)"/>
        <s v="Cannot access to emails. (#90943)"/>
        <s v="CKSSYN01 - CKS Synology ALERT IP address [10.100.100.77] has been blocked by CKSSYN01 via DSM (#90940)"/>
        <s v="MFA Reset (#90936)"/>
        <s v="P38 Report page (#90935)"/>
        <s v="Monitors (#90917)"/>
        <s v="Alert: Dallas Area Habitat for Humanity &gt; DAL US TX Dallas on DAHASR01 is Failed CPU   (#90916)"/>
        <s v="Lain White Outlook not working (#90911)"/>
        <s v="Issue Running Report in HFM (#90907)"/>
        <s v="Add Azure permissions (#90904)"/>
        <s v="Remote desktop accessibility issue (#90894)"/>
        <s v="Laptop battery causing laptop bulge (#90884)"/>
        <s v="access to all quotations for CSM (#90845)"/>
        <s v="Spotfire Webplayer Issues (#90830)"/>
        <s v="RE: Ticket#523572/HISCO/Bluetooth Headset Request -- has been updated (#90827)"/>
        <s v="Spotfire Issues (#90826)"/>
        <s v="FW: EXTERNAL:Opportunity View: Win/Loss Questionnaire (#90820)"/>
        <s v="CKSSYN01 - CKS Synology ALERT A new DSM update has been detected on CKSSYN01 (#90807)"/>
        <s v="https://perform.trakstar.com (#90802)"/>
        <s v="FW: Defender for Cloud Apps: New policy match detected (#90791)"/>
        <s v="Installation of AspenTech  (#90764)"/>
        <s v="Question:  how to set up constant vibrate notifications on the iPhone_x000a_ when calling with Teams (#90759)"/>
        <s v="P2 eVIN cant connect - waiting for server to respond (#90712)"/>
        <s v="FW: LINCOLN ROAD 2 &amp; 3 ROUTE &amp; Laptops (#90698)"/>
        <s v="ERP Suites Network Outage (#90695)"/>
        <s v="JDE Account -Bloomfield Finance New Hire - Binal Rana (#90692)"/>
        <s v="Hubble Open As Of AR Report  (#90682)"/>
        <s v="Whitelisting for Commfleet.sirusxm.com (#90681)"/>
        <s v="TAP Distribution List (#90680)"/>
        <s v="Windows Server Monthly Patching - March Rollup (#90679)"/>
        <s v="Ship SCAN A and SCAN E laptops (#90678)"/>
        <s v="FW: Laptop Request - OKeefe Madora (#90674)"/>
        <s v="CAR Software-access request (#90670)"/>
        <s v="Velocity EHS access. (#90664)"/>
        <s v="Ne Odoo account Kyle Alward (#90645)"/>
        <s v="New Odoo account Darren Whitlock (#90644)"/>
        <s v="New Odoo account Scott Betz (#90643)"/>
        <s v="New Odoo account Darcy Whitlock (#90642)"/>
        <s v="New Odoo account Mathew Lumley (#90641)"/>
        <s v="New Odoo account Austin Stafford (#90640)"/>
        <s v="New Odoo account Cole Whitten (#90639)"/>
        <s v="LSPI Sentinel Linux Collector Update (#90638)"/>
        <s v="Whitelist email (#90630)"/>
        <s v="Sending large files between us and our partners. (#90588)"/>
        <s v="FW: Spotfire Information link (#90587)"/>
        <s v="Installation of Sulcol 3.2 (#90580)"/>
        <s v="PSG Windows Login Error (#90570)"/>
        <s v="FW: Odoo:  Create new user (#90568)"/>
        <s v="New Odoo account David Gonzalez (#90564)"/>
        <s v="Odoo Workflows not working correctly for Change requests (#90557)"/>
        <s v="Account Creation of Wellview for Jake Ray (#90546)"/>
        <s v="New Employee Setup for David Gonzalez (#90538)"/>
        <s v="Regular ERPS Monthly Patching Prod (#90535)"/>
        <s v="POS Pay files are not received - C201_LUMMUS.USREMIT.TXT (#90503)"/>
        <s v="JDE E1 - Access- Buyer Role &amp; SOD012 - For Lalatendu Das (#90431)"/>
        <s v="Lummus - Create CIs (#90381)"/>
        <s v="Carte Features Access (#90358)"/>
        <s v="Lummus - Monthly Patching - March 2022 (#90351)"/>
        <s v="Monitor Connection (#90348)"/>
        <s v="IT Glue access (#90337)"/>
        <s v="automate/webroot offboarding (#90336)"/>
        <s v="Power issue, (#90324)"/>
        <s v="Remote Working: Printer Not Printing - Connection Issue? (#90315)"/>
        <s v="New ticket from: Outlook - Not Responding (#89028) (#90297)"/>
        <s v="Request: Create object for Salesforce IP blocks (#90280)"/>
        <s v="New computer monitor (#90242)"/>
        <s v="Sap analysis &amp; PowerBI install (#90214)"/>
        <s v="internet explorer for onestream (#90199)"/>
        <s v="Computer Profile (#90197)"/>
        <s v="Lummus - Move all AVDs FSLogix path to the new Azure Storage (#90194)"/>
        <s v="FW: Employee List (#90185)"/>
        <s v="Create AD account and install Microsoft Office for Julio Gonzalez (#90179)"/>
        <s v="RE: email fax confirmations and uploading files into Optimax (#90163)"/>
        <s v="Finesse Access (#90151)"/>
        <s v="East Tx - Rig Computer (#90143)"/>
        <s v="Program Detail Report is not picking up the correct values - JDE (#90137)"/>
        <s v="Cannot access to sharepoint (#90006)"/>
        <s v="Alert: Read King &gt; REA US TX Houston on RKHOST is Failed Memory   (#89883)"/>
        <s v="Account unlock / Password reset (#89727)"/>
        <s v="FW: UG2 pricing  #nonsec# (#89497)"/>
        <s v="Outlook - Deleted Files (#89479)"/>
        <s v="New Joiner - Armando Montiel (#89465)"/>
        <s v="New Joiner - Gloria Flores (#89464)"/>
        <s v="Remote Work Equipment Request (#89435)"/>
        <s v="Need installation  (#89415)"/>
        <s v="Batch ID # CT03220007 (#89405)"/>
        <s v="VPN issues (#89382)"/>
        <s v="New Odoo account Jean Alexandre (#89368)"/>
        <s v="New ticket from: Unable to print labels from TWL to HOU-LBL2 label printer (#81284) (#89349)"/>
        <s v="bmnpbr01 (#89343)"/>
        <s v="New ticket from: Unable to print labels from TWL to HOU-LBL2 label printer (#81284) (#89342)"/>
        <s v="BRYSYN02 - BRY Synology ALERTA new DSM update has been detected on BRYSYN02 (#89303)"/>
        <s v="Scott's Laptop (#89140)"/>
        <s v="New ticket from: Equipment Request (#76472) (#89129)"/>
        <s v="Cell Phone alerts for my team's calendars (#89123)"/>
        <s v="Outlook Issues (#89116)"/>
        <s v="LSPI - Review we are correctly backing up servers in Veeam (#89099)"/>
        <s v="New printer for Boston warehouse (#89073)"/>
        <s v="Change the status of the configuration item in Odoo (#89071)"/>
        <s v="Lummus Create CIs (#89065)"/>
        <s v="Upload formatting (#89057)"/>
        <s v="SSo set up for EP1 (#89023)"/>
        <s v="SUPER URGENT   MISSING FOLDER IN O/P DRIVE (#88986)"/>
        <s v="RE: Kaneka Firewall Change (#88982)"/>
        <s v="FW: T2 entry missing for payroll week of Jan 28, 2022 (ticket# 88914) (#88964)"/>
        <s v="Computer is slow (#88953)"/>
        <s v="T2 entry missing for payroll week of Jan 28, 2022 (#88914)"/>
        <s v="FW: Welcome to Trakstar Perform (Login Credentials) (#88887)"/>
        <s v="New ticket from: WTE Access Issues (#73422) (#88886)"/>
        <s v="Odoo Error (#88865)"/>
        <s v="2 new monitors  (#88782)"/>
        <s v="Please provide license  (#88781)"/>
        <s v="New ticket from: FW: STAAD Program (#85559) (#88767)"/>
        <s v="Employee Update Alert 3/15 (#88698)"/>
        <s v="FW: Account 1670 Reconciliations (#88693)"/>
        <s v="Lummus Decom server (#88654)"/>
        <s v="Yesenia Outlook Links not working (#88631)"/>
        <s v="Please add to Odoo (#88615)"/>
        <s v="Cannot open Office Apps after rebooting my laptop (#88604)"/>
        <s v="Outlook issues (#88585)"/>
        <s v="Disconnect UPS Devices from Network (#88581)"/>
        <s v="Need new laptop battery (#88578)"/>
        <s v="NEW DESKTOP SCANNER (#88577)"/>
        <s v="NEW DESKTOP SCANNER (#88575)"/>
        <s v="Cisco IP Communicator Setup (#88573)"/>
        <s v="Towers For Plant Control Rooms (#88561)"/>
        <s v="Replacement Laptops (#88558)"/>
        <s v="FW: fuze (#88553)"/>
        <s v="New ticket from: New ticket from: New Headset (#84786) (#87659) (#88386)"/>
        <s v="New Cat Codes Project (#88259)"/>
        <s v="[Please Read] Requesting to Schedule a Maintenance Window | Nutanix_x000a_ DRaaS | Cypress lawn cemetery (#88256)"/>
        <s v="New ticket from: Microphone still not working (#84913) (#88200)"/>
        <s v="Re: Important: Wins/Loss Questionnaire - by Friday March 11th  (#88184)"/>
        <s v="ONRR Data Warehouse Issues - Internet Explorer for Financial Reports_x000a_ &amp; History Reports Query (#88179)"/>
        <s v="Excel issue (#88178)"/>
        <s v="Hoover Device Label Change (#88175)"/>
        <s v="Workstation N-able agent change (#88171)"/>
        <s v="Agiloft Cutover (#88156)"/>
        <s v="Odoo Error (#88146)"/>
        <s v="Need a headphone set (#88140)"/>
        <s v="Cant print. 3 employee's affected (#88138)"/>
        <s v="Weekly LOE (#88129)"/>
        <s v="PC GUA 02 (#88116)"/>
        <s v="FW: Printing errors  (#88093)"/>
        <s v="Printer Issues (#88089)"/>
        <s v="LapTop doesn't have any ethernet port (#88086)"/>
        <s v="DRS check and fix (#88070)"/>
        <s v="Laptop Performance (#88061)"/>
        <s v="Create Geographic-based firewall policies (#87779)"/>
        <s v="New Odoo account Priti Moghe (#87709)"/>
        <s v="New Odoo account Roberto Diaz (#87708)"/>
        <s v="Laptop Issue (#87636)"/>
        <s v="issues with duplicate CI (#87631)"/>
        <s v="Printer will not work (#87628)"/>
        <s v="PHS AD\DNS Issue (#87585)"/>
        <s v="Miguel Delgado - QA needs access to Service Desk Ticket Systems (#87579)"/>
        <s v="Printing Issues (#87568)"/>
        <s v="Foxit PDF (#87510)"/>
        <s v="FW Rules (#86709)"/>
        <s v="install dynsim V6.2 with Hotfix6 (#86596)"/>
        <s v="Access to the Integrify application (#86581)"/>
        <s v="Backlog Report Post Go-Live Issues (#86542)"/>
        <s v="DocuSign Full permission to send/receive/sign documents (#86531)"/>
        <s v="Hubble Lummus AP As Of 3rd Party Invoices and I/C Invoices - Add_x000a_ Foreign (#86359)"/>
        <s v="Unable to access Integrify (#86326)"/>
        <s v="TIME SENSITIVE: Can't Connect to Corporate Printer After Following_x000a_ Readme (#86279)"/>
        <s v="Zoom Issues (#86260)"/>
        <s v="Please add new user to odoo (#86258)"/>
        <s v="Visualizacion cicle count en share point (#86124)"/>
        <s v="New Odoo account Ashwin Jaiswal (#86085)"/>
        <s v="Issue with Teams Presenters in C5 (#85941)"/>
        <s v="Archived Emails - Moo Han (July to September 2019) (#85893)"/>
        <s v="Intermittent network loss (#85877)"/>
        <s v="Flarenet Access (#85869)"/>
        <s v="Limit users to access to O365 from LSPI devices only (#85813)"/>
        <s v="Lummus P2P calculation file not working (#85628)"/>
        <s v="Possible Phishing email? (#85495)"/>
        <s v="New Odoo account creation Mohammad Ali (#85460)"/>
        <s v="phishing email (#85456)"/>
        <s v="Conference Room in Pasadena (#85089)"/>
        <s v="XPS 15 non-touch screen (#84939)"/>
        <s v="New Sites for UG2 at N-able (#84876)"/>
        <s v="Bar Tender doesn't open and keeps crashing (#83942)"/>
        <s v="COMOS CVS error URGENT - Joe Grezzo (#83816)"/>
        <s v="Russian/Ukraine: Cyber War Preparedness and Precautionary Measures (#83429)"/>
        <s v="status change report (#83369)"/>
        <s v="Access to network drives (#83284)"/>
        <s v="Unable to access links from Mcdermott (#83274)"/>
        <s v="New multi functional printer in HAR WHSE (#83029)"/>
        <s v="URGENT - Christian Vanegas Laptop (#82892)"/>
        <s v="Request to Install TRIMBLE connect software (#82807)"/>
        <s v="Lummus | Create CI parameters in CMS/Odoo | US-TX-PAS-CUBE-01_x000a_ (#82294) (#82773)"/>
        <s v="User can`t open attachments (#82756)"/>
        <s v="GUA 02 computer is slow and keeps freezing and crashing (#82688)"/>
        <s v="Lumwldsmb-51f2 Shares (#82558)"/>
        <s v="Lumwldsmb-5bc9 Shares (#82557)"/>
        <s v="Issue with MS Teams channel (#82258)"/>
        <s v="Alert: Principle Health Systems &gt; PRI US TX Houston on 3AS46C5J0009E is Failed Connectivity   (#82166)"/>
        <s v="209SP0023  &amp;  209SP0025- JDE open commitments items (#81024)"/>
        <s v="Wifi Issues (#80915)"/>
        <s v="Spruce Power Twilio Queue (#80876)"/>
        <s v="SR - LiquidPower  Call Manager Update 11.5 SU (#80147)"/>
        <s v="SO21/3001389 Bluebeam Revu 2020.2 Standard (#79708)"/>
        <s v="SO22/3001533 Bluebeam Revu 2020.2 Standard (#79703)"/>
        <s v="Zoom Access (#79682)"/>
        <s v="Twilio account (#79438)"/>
        <s v="NEW LAPTOP (#78266)"/>
        <s v="New wireless headset mute stays on (#78238)"/>
        <s v="Lab Computer won't connect (#78040)"/>
        <s v="SOC Request to create UG2 oddo ticketsdispatcher account (#78038)"/>
        <s v="Corp WIFI not connecting (#78022)"/>
        <s v="Please add CI for network switch (#77468)"/>
        <s v="NQ-AB01 - 192.168.1.9 - create CI for server (#76890)"/>
        <s v="Problem still exists:  The error message on POCTS0N74 is attached and_x000a_ still has liquidpower.com 2 (Unauthenticated) - no internet access (#76879)"/>
        <s v="RE: Cherwell Performance (#76461)"/>
        <s v="Add WAP to configuration items (#75337)"/>
        <s v="Poly 5200 headset (#75257)"/>
        <s v="Bloomfield / Proposed VI Template Changes (#75173)"/>
        <s v="Online Archive - sghosh@lummustech.com (#75136)"/>
        <s v="Need added to DG_Comms_Local_Bloomfield_ALL@lummustech.com (#74827)"/>
        <s v="Update FortiGate firewall appliances to 7.0.3 (#74826)"/>
        <s v="Fwd: Accudata Ticket - C level employees are expiring wifi connectivity issues still (#74797)"/>
        <s v="Email migration from McDermott to Lummus - no emails in Outlook_x000a_ Online Archive (#74608)"/>
        <s v="Install Sentinel Agent - Bryan (#74167)"/>
        <s v="Install Sentinel Agent - Houston (#74166)"/>
        <s v="Install Sentinel Agent - Chickasa (#74165)"/>
        <s v="Request for SQL Database (#74151)"/>
        <s v="Multiple Users Unable to Connect to Mobile SSID (#73756)"/>
        <s v="NIST Error (#73616)"/>
        <s v="Comos (#73538)"/>
        <s v="Add new user to Odoo System (#73491)"/>
        <s v="PC replacement  REY-03 (#71524)"/>
        <s v="my NB issue - freezing and VPN  (#69913)"/>
        <s v="FW: PO 361129-4800-1601 ICE (#68591)"/>
        <s v="Adobe PRO is missing on user Laptop (#68507)"/>
        <s v="Windows Activation is continuing to use the KMS server instead of the M365 license (CW 583165) (#68064)"/>
        <s v="[Help] How to use AutoCAD style file in my computor? (#66863)"/>
        <s v="Transition ISE server to use AD login (CW 571475) (#66653)"/>
        <s v="Printer Issues (#66585)"/>
        <s v="Lims Network Change (#63512)"/>
        <s v="Zabbix: Open issues with Data Domain monitoring scripts in Zabbix (#61782)"/>
        <s v="Failed workstation in Bldg 400 conf room (#61102)"/>
        <s v="Ticket#582179/PufferSweivenInc/Firewall Policy Security Rating -- has_x000a_ been updated (#59753)"/>
        <s v="New ticket from: Speakers are not working (#50224) (#58446)"/>
        <s v="Carousel Motor Group | Create CIs in CMS in Odoo (#57606)"/>
        <s v="Error Message - SFTP (#55750)"/>
        <s v="Printer Connection Issue (#55630)"/>
        <s v="New Gurgaon office. required hardware (#52967)"/>
        <s v="User pmcdonald: WVD Group Policy Client, Access is denied error (#50889)"/>
        <s v="Odoo Telephony System (#50501)"/>
        <s v="Virtual Machine for software testing (#50276)"/>
        <s v="SO21/3001402 Microsoft Visio 2016 Professional x86 (#47856)"/>
        <s v="SO21/3001401 Microsoft Project 2016 Professional x86 (#47854)"/>
        <s v="Phone number assignment (#47330)"/>
        <s v="Need a Twilio Phone number (#47182)"/>
        <s v="SO21/3001394 Microsoft Office 365 Visio Professional 64bit (#46848)"/>
        <s v="SO21/3001393 Microsoft Project 2016 Professional x86 (#46847)"/>
        <s v="Dubai - Palo Alto FW Upgrade (#46262)"/>
        <s v="M.Berger - installation failed  (#44294)"/>
        <s v="RE: Concur Profiles-Lummus  (Concur Ticket No. 17605074) (#41256)"/>
        <s v="Job Cost and Exchange Rate Differences between PO and Voucher (#37286)"/>
        <s v="FW: Backlog Models (#35778)"/>
        <s v="Equifax Unemployment verification implementation (#34431)"/>
        <s v="RE: Incorrect JX entry vs Revaluation Report (#31941)"/>
        <s v="New ticket from: LCI-Dubai-Scan to Email. (#22465) (#25215) (#26630)"/>
        <s v="Request: Email Archive Support  (#25815)"/>
        <s v="RE: CAR system - Update document link  (#24766)"/>
        <s v="FW: LT-E-YNCC-0003 (drawngs and details of existing Charge Gas_x000a_ Compressor &quot;footprint&quot;) (#21219)"/>
        <s v="FTP server account - URGENT!!!!! (#19884)"/>
        <s v="FW: Notification: BUA / NOVOLEN / Agreements  (#17134)"/>
        <s v="Access to Lummus O365 protection.office.com location. (#13768)"/>
        <m/>
        <s v="Update USB drivers (#61069)" u="1"/>
        <s v="Ralph Casas - Unable to login to computer (#43886)" u="1"/>
        <s v="Alert: Vaalco Energy Inc &gt; VAA US TX Houston on EGY-GEO-HOU is Failed CPU   (#56064)" u="1"/>
        <s v="Alert: Principle Health Systems &gt; PRI US TX Houston on 29S82B5D00B3E is Failed Connectivity   (#51449)" u="1"/>
        <s v="FW: **Auto Generated Email** -- [1:49625:1] &quot;MALWARE-CNC Win.Trojan.Redaman outbound connection&quot; [Impact: Vulnerable] (#55695)" u="1"/>
        <s v="Alert: Mannheim-RDA1 Disk - E: service: Total disk size: 3.64 TB_x000a_Disk space used: 3.48 TB_x000a_Disk free ... [100/136 characters] (#33754)" u="1"/>
        <s v="RE: Add Chris Robbins to Hyperion (#88635)" u="1"/>
        <s v="Proofpoint Threat Response: INC-2061 New response action (#57339)" u="1"/>
        <s v="Termination of Employment - Meredith McDermott (#63743)" u="1"/>
        <s v="FW: **Auto Generated Email** -- [1:49625:1] &quot;MALWARE-CNC Win.Trojan.Redaman outbound connection&quot; [Impact: Vulnerable] (#55696)" u="1"/>
        <s v="Upload new user guide for webtime Indian users (#26219)" u="1"/>
        <s v="New ticket from: Software needs to be downloaded to my laptop (#45654) (#46214)" u="1"/>
        <s v="Internet connection (#70959)" u="1"/>
        <s v="Account information for new or modified users (#67252)" u="1"/>
        <s v="A phone number (I’d like to keep Terry’s office phone but just need a new number) (#33579)" u="1"/>
        <s v="Audit Accudata users in PDI domain (CW 584621) (#63696)" u="1"/>
        <s v="Alert: Hikma &gt; HIK US OH Columbus on BKHSVWPSCCMDP is Failed Memory   (#41962)" u="1"/>
        <s v="Acrobat reader pro (#26961)" u="1"/>
        <s v="Alert: Lummus Technology &gt; LUM Azure Production on lum-idbus-pl-01 is Failed CPU   (#78902)" u="1"/>
        <s v="Mobile Device upgrade. 225-335-3392 (#67201)" u="1"/>
        <s v="Carbon Black Cloud Alert - 988ebf5f-21dd-2192-22eb-d6c260c718ca (#80829)" u="1"/>
        <s v="Alert: Alcami &gt; ALC Azure Non-Production on alcnudbes1-d01 is Warning Memory   (#57715)" u="1"/>
        <s v="I cannot log into Job packet management (#23118)" u="1"/>
        <s v="FW: Survey on Annual Party  (#55057)" u="1"/>
        <s v="Idocs access of IOCL ETHYLENE – 12605 (#76677)" u="1"/>
        <s v="Azure VAL LMS Load Balancer Configuration (#79589)" u="1"/>
        <s v="Need Admin rights for G17R4Y2 (#26499)" u="1"/>
        <s v="Employee Termination - Maureen Dixon (#27219)" u="1"/>
        <s v="New Odoo account creation Joel Harriott (#67048)" u="1"/>
        <s v="FW: [Cisco AMP for Endpoints Subscription] [phs - threat alerts] Matching Events Found On HPDESKTOP3.PHS.LOCAL (#58459)" u="1"/>
        <s v="FW: **Auto Generated Email** -- [1:49625:1] &quot;MALWARE-CNC Win.Trojan.Redaman outbound connection&quot; [Impact: Vulnerable] (#55698)" u="1"/>
        <s v="Alert: USHOUSDB034 Memory -  service: Total Physical Memory: 16.00 GB_x000a_Used Physical Memory: 12.86 GB_x000a_Free Physical Memory: 3.14 GB_x000a_Physical Memory Usage: 80.00 %_x000a_Total Virtual Memory: 26.50 GB_x000a_Used Virtual Memory: 16.91 GB_x000a_Free Virtual Memory: 9.59 GB_x000a_Virtual Memory Usage: 64.00 %_x000a_Top Process 1: sqlservr (64 bit)_x000a_Top Process 2: ReportingServicesService (64 bit)_x000a_Top Process 3: agent_x000a_Top Process 4: MsMpEng (64 bit)_x000a_Top Process 5: MonitoringHost (64 bit)_x000a_PID of Process 1: 1288_x000a_PID of Process 2: 2216_x000a_PID of Process 3: 1108_x000a_PID of Process 4: 916_x000a_PID of Process 5: 4428_x000a_User of Process 1: NT SERVICE\MSSQLSERVER_x000a_User of Process 2: NT AUTHORITY\NETWORK SERVICE_x000a_User of Process 3: NT AUTHORITY\SYSTEM_x000a_User of Process 4: NT AUTHORITY\SYSTEM_x000a_User of Process 5: NT AUTHORITY\SYSTEM_x000a_Physical Memory for Process 1: 9.78 GB_x000a_Physical Memory for Process 2: 405.27 MB_x000a_Physical Memory for Process 3: 307.16 MB_x000a_Physical Memory for Process 4: 240.57 MB_x000a_Physical Memory for Process 5: 156.00 MB_x000a_Virtual Memory for Process 1: 13.06 GB_x000a_Virtual Memory for Process 2: 429.96 MB_x000a_Virtual Memory for Process 3: 290.23 MB_x000a_Virtual Memory for Process 4: 258.14 MB_x000a_Virtual Memory for Process 5: 215.48 MB 317313540 (#29581)" u="1"/>
        <s v="Creation of additional WO table fields to quantify &quot;Who Reported&quot; and_x000a_ &quot;Who Responded&quot; Metrics (#74756)" u="1"/>
        <s v="Alert: Lummus Technology &gt; LUM Azure Production on lum-anslt-pw-01 is Warning Memory   (#36676)" u="1"/>
        <s v="FW: [Cisco AMP for Endpoints Subscription] [phs - threat alerts] Matching Events Found On HPDESKTOP3.PHS.LOCAL (#58469)" u="1"/>
        <s v="Teckla licence (#45469)" u="1"/>
        <s v="CrowdStrike detected a new incident (#83746)" u="1"/>
        <s v="Need HUBBLE password reset please (#76780)" u="1"/>
        <s v="UPDATE PRISM CENTRAL &amp; AOS VERSION (#41174)" u="1"/>
        <s v="Remove user from Enloe Medical Center (#76489)" u="1"/>
        <s v="Access Required - Beginning Balance Adjustments - Fixed Assets - JDE (#25375)" u="1"/>
        <s v="Alert: Cypress Lawn &gt; CYP US CA Colma on MD-FTD01 is Failed Connectivity   (#37226)" u="1"/>
        <s v="FW: Cybersecurity Training Session (#50397)" u="1"/>
        <s v="Alert: Lummus Technology &gt; LUM US TX Pasadena on PASPCCUBU01 is Warning Disk  C: (#88762)" u="1"/>
        <s v="Please reactivate access to my JDE account  (#59245)" u="1"/>
        <s v="FW: **Auto Generated Email** -- [1:49625:1] &quot;MALWARE-CNC Win.Trojan.Redaman outbound connection&quot; [Impact: Vulnerable] (#55699)" u="1"/>
        <s v="Laptop issues (#19425)" u="1"/>
        <s v="VPN is not working (#73192)" u="1"/>
        <s v="FW: Ticket#583903/status=New/LiquidPower/Account deactivation (#53162)" u="1"/>
        <s v="Alert: LiquidPower Specialty Products Inc. &gt; LIQ US TX Houston on HSNVMPNDES2 is Failed CPU   (#61505)" u="1"/>
        <s v="Phone for new user (#52844)" u="1"/>
        <s v="Windows Server Monthly Patching - September Rollup (#36356)" u="1"/>
        <s v="Bentley STAAD.Pro Build 22.06.00.138: Install Request (#28112)" u="1"/>
        <s v="Alert: Principle Health Systems &gt; PRI US TX Houston on IPSTSVR is Warning Disk  C: (#67018)" u="1"/>
        <s v="Alert: lum-mcube-dl-02 Disk - / service: Total disk size: 28.91 GB_x000a_Disk space used: 28.34 GB_x000a_Disk fr... [100/139 characters] (#33605)" u="1"/>
        <s v="Alert: Lummus Technology &gt; LUM Azure Production on lonplims01.cbi.ch1b.cbiepc.com is Warning Disk  /... [100/103 characters] (#47842)" u="1"/>
        <s v="Aryaka: [Non-Impacting] Emergency Maintenance on Frankfurt POP [ref:_00DA0ISST._5003w1WA4z4:ref] (#29418)" u="1"/>
        <s v="Alert: Hoover Circular Solutions &gt; HOO US TX Houston on HFG00-NAVAPUAT2 is Failed CPU   (#53418)" u="1"/>
        <s v="Alert: Puffer &gt; PUF US TX Stafford on BRY-CM-0001 is Warning Memory   (#74637)" u="1"/>
        <s v="N-able not working (GW2N433) (#44002)" u="1"/>
        <s v="RE: [External]  Ticket#581661/LiquidPower/Data Historan Link Broken_x000a_ -- has been updated (#57254)" u="1"/>
        <s v="Account information for new or modified users (#67254)" u="1"/>
        <s v="ALERT: [Critical] Malicious activity detected on LT-MMCOMMON (#30809)" u="1"/>
        <s v="Alert: Lummus Technology &gt; Lum Azure Non-Production on lum-mcsim-dw-01 is Warning Disk  C: (#37555)" u="1"/>
        <s v="New user in Odoo (#59020)" u="1"/>
        <s v="Microsoft Excel Error (#29404)" u="1"/>
        <s v="Allan Granados requesting assistance connecting to VPN (#74108)" u="1"/>
        <s v="Alert: Dallas Area Habitat for Humanity &gt; DAL US TX Dallas on DNA_Con_DC is Failed Agent Status   (#77478)" u="1"/>
        <s v="Create Mailbox (#51132)" u="1"/>
        <s v="FW: [Cisco AMP for Endpoints Subscription] [gcb - system] Matching Events Found On DESKTOP-6Q80MM6.gulfcapital.com (#57680)" u="1"/>
        <s v="New storage account for Pager Dutty Integration (#85407)" u="1"/>
        <s v="CATO (VPN) will not connect (#72995)" u="1"/>
        <s v="[Cisco AMP for Endpoints Subscription] [CypressLawn-Tickets]_x000a_ [HQW-ZANDERSON.cypresslawn.corp] Matching Compromise Updates (#57956)" u="1"/>
        <s v="Alert: LiquidPower Specialty Products Inc. &gt; LIQ US TX Houston on HSNVMPVEEAM01 is Failed Veeam Fail... [100/109 characters] (#87047)" u="1"/>
        <s v="Metadata update on 01-07-22 (#59915)" u="1"/>
        <s v="Alert: LiquidPower Specialty Products Inc. &gt; LIQ US TX Houston on HSNVMPVEEAM01 is Failed Veeam Fail... [100/109 characters] (#87048)" u="1"/>
        <s v="Expired password (#55801)" u="1"/>
        <s v="CHKDSK running on laptop (#30153)" u="1"/>
        <s v="Warning for WEBSVR on PHSDATTOSVR (B42E99AB260C) (CW 585176) (#66595)" u="1"/>
        <s v="Jabber on Android (#22482)" u="1"/>
        <s v="FW: Spam Notification: 1 New Messages (#21729)" u="1"/>
        <s v="Missing folder after migration (#23124)" u="1"/>
        <s v="JDE Password Reset (#27347)" u="1"/>
        <s v="Windows Server Monthly Patching - March Rollup (#87613)" u="1"/>
        <s v="Wifi issue (#42082)" u="1"/>
        <s v="update homefront (#67182)" u="1"/>
        <s v="Alert: Vaalco Energy Inc &gt; VAA US TX Houston on EGY-DC2-HOU is Failed Memory   (#57561)" u="1"/>
        <s v="Infor XM Access needed (#73161)" u="1"/>
        <s v="Alert: vm-app03 Connectivity -  service: Packet Loss: 100.00 %_x000a_Time To Live: 0.00 Hops_x000a_Average Round Trip Time: 0.00 msec_x000a_DNS Resolution: True 1322063828 (#28526)" u="1"/>
        <s v="Dickson monitors  (#56071)" u="1"/>
        <s v="PROII 10.1 and Autodesk DWG Trueview installation request (#22053)" u="1"/>
        <s v="MapBMN.bat (#72105)" u="1"/>
        <s v="New AD account (#22060)" u="1"/>
        <s v="Request for Aspen V12.1 (#65846)" u="1"/>
        <s v="Re: *Wait for approval from Sandy* Dallas Area Habitat New User_x000a_ Request for Michael Bell. !!Contact:amelendez@dallas-habitat.org!! (#57519)" u="1"/>
        <s v="Hisco Automate patching (#53921)" u="1"/>
        <s v="BisCom Transit Account (#71987)" u="1"/>
        <s v="FW: Co 1201 set up in HFM / Backlog Model Use - (#77406) (#78241)" u="1"/>
        <s v="Awards report in EXPLORE (#21300)" u="1"/>
        <s v="Require software to uncompress .rar file format (#46739)" u="1"/>
        <s v="Alert: Lummus Technology &gt; LUM US NJ BloomField on bmnpcfd02 is Failed Agent Status   (#54162)" u="1"/>
        <s v="Fwd: Survey on Annual Party  (#55028)" u="1"/>
        <s v="installed oracle on  1XQ3ZD3 (#25962)" u="1"/>
        <s v="Account information for new or modified users (#67256)" u="1"/>
        <s v="Add networks to Alcami Remote sites Azure tunnel (#52375)" u="1"/>
        <s v="REQUEST for WVD and LIQUIDPOWER.COM email Address - KPMG SAP Support_x000a_ Team (#59387)" u="1"/>
        <s v="Error While login to WTE (#24793)" u="1"/>
        <s v="FW: [EXTERNAL-CHECK-CAREFULLY] RE: ERROR (#34978)" u="1"/>
        <s v="Cisco Phones Not Working (#32598)" u="1"/>
        <s v="Office products not activated (#23734)" u="1"/>
        <s v="URGENT REQUEST - OSI PI Access (#67801)" u="1"/>
        <s v="Update Active Directory Telephone Number Field (Bloomfield) (#35003)" u="1"/>
        <s v="Alert: oracleserverlinux Agent Status -  service: Agent check-in interval: 3.70 min 1443060409 (#27168)" u="1"/>
        <s v="Falcon NEW Install Big Sur (#22523)" u="1"/>
        <s v="Emailed Report (profile:_x000a_ JobSFMail-20211221054501.e276abec-e0f2-11e3-8169-6d9ed49b625f.txt - 4 records_x000a_ from egy.hou.fmc) (#55451)" u="1"/>
        <s v="FW: New Employee (#21491)" u="1"/>
        <s v="Ship Scan K and Scan L (#76920)" u="1"/>
        <s v="Same MT issue (#26005)" u="1"/>
        <s v="O: drive access (#23036)" u="1"/>
        <s v="Alert: Dallas Area Habitat for Humanity &gt; DAL US TX Dallas on dahfh2008dc is Failed Memory   (#51840)" u="1"/>
        <s v="Customer: Lummus , Detected Criteria: Job Failed , Client:_x000a_ lum-idb-dl-01 ,Job ID: 169470 , Virtual Machine Name: Not Applicable,_x000a_ Priority: Normal (#74614)" u="1"/>
        <s v="FW: 201224492 - UFA - This Job is not capturing overhead cost  (#41471)" u="1"/>
        <s v="New ticket from: Folder access (#24812) (#25342)" u="1"/>
        <s v="Pro/II v10.1 installation error (#35398)" u="1"/>
        <s v="Account information for new or modified users (#67257)" u="1"/>
        <s v="[Report Delivery] Weekly Cisco AMP Report (Custom) 20 - 27 Dec 2021 (#57208)" u="1"/>
        <s v="Alert: lum-awplt-pw-01 Memory -  service: Total Physical Memory: 4.00 GB_x000a_Used Physical Memory: 3.23 GB_x000a_Free Physical Memory: 788.44 MB_x000a_Physical Memory Usage: 81.00 %_x000a_Total Virtual Memory: 4.69 GB_x000a_Used Virtual Memory: 3.31 GB_x000a_Free Virtual Memory: 1.38 GB_x000a_Virtual Memory Usage: 71.00 %_x000a_Top Process 1: w3wp (64 bit)_x000a_Top Process 2: agent_x000a_Top Process 3: cvd (64 bit)_x000a_Top Process 4: CSFalconService (64 bit)_x000a_Top Process 5: dns (64 bit)_x000a_PID of Process 1: 5308_x000a_PID of Process 2: 7572_x000a_PID of Process 3: 6020_x000a_PID of Process 4: 1908_x000a_PID of Process 5: 292_x000a_User of Process 1: IIS APPPOOL\AMSLUMMUS_x000a_User of Process 2: NT AUTHORITY\SYSTEM_x000a_User of Process 3: NT AUTHORITY\SYSTEM_x000a_User of Process 4: NT AUTHORITY\SYSTEM_x000a_User of Process 5: NT AUTHORITY\SYSTEM_x000a_Physical Memory for Process 1: 541.47 MB_x000a_Physical Memory for Process 2: 225.57 MB_x000a_Physical Memory for Process 3: 186.76 MB_x000a_Physical Memory for Process 4: 107.75 MB_x000a_Physical Memory for Process 5: 92.70 MB_x000a_Virtual Memory for Process 1: 553.50 MB_x000a_Virtual Memory for Process 2: 200.37 MB_x000a_Virtual Memory for Process 3: 31.92 MB_x000a_Virtual Memory for Process 4: 103.32 MB_x000a_Virtual Memory for Process 5: 93.56 MB 2143644031 (#28933)" u="1"/>
        <s v="JDE Issue (#32151)" u="1"/>
        <s v="Your message couldn't be delivered (#65663)" u="1"/>
        <s v="[Warning] HSNVMS (49 VMs) 49 warnings (#54217)" u="1"/>
        <s v="Alert: Hikma &gt; HIK US OH Columbus on WW-COL-VDISQL01 is Failed Memory   (#47055)" u="1"/>
        <s v="Alert: Lummus Technology &gt; LUM Azure Production on lum-medcv-pw-01 is Failed CPU   (#41214)" u="1"/>
        <s v="Customer: Lummus , Detected Criteria: Job Failed , Client:_x000a_ lum-idb-dl-01 ,Job ID: 169318 , Virtual Machine Name: Not Applicable,_x000a_ Priority: Normal (#74617)" u="1"/>
        <s v="Mapping to MED drive (#70690)" u="1"/>
        <s v="FW: [Warning] HSNVMS (49 VMs) 49 warnings (#58424)" u="1"/>
        <s v="AVEVA PRO/II v10.1: Installation request (#22927)" u="1"/>
        <s v="Alert: Cypress Lawn &gt; CYP US CA Colma on HQS-VC01 is Warning Memory   (#44779)" u="1"/>
        <s v="Alert: AZVAHSER001 Memory -  service: Total Physical Memory: 8.00 GB_x000a_Used Physical Memory: 7.06 GB_x000a_F... [100/1131 characters] (#30581)" u="1"/>
        <s v="White list Teams  (#33726)" u="1"/>
        <s v="lumwvddynsp-4 has been powered off by automation (#29323)" u="1"/>
        <s v="Forward ALL Emails for Nicholas Kinnis to Maria Fattorusso Starting_x000a_ Sept 17. (#36506)" u="1"/>
        <s v="FW: [Cisco AMP for Endpoints Subscription] [phs - threat alerts] Matching Events Found On IPSTSVR.PHS.LOCAL (#78791)" u="1"/>
        <s v="Audit Accudata users in Bruegmann domain (CW 584613) (#63061)" u="1"/>
        <s v="CurrFcst/FC2202 Complete (#83151)" u="1"/>
        <s v="FW: Case 01540206: New License Key    [_x000a_ ref:_00Df44Jqyd._5002S1LN55Q:ref ] (#32645)" u="1"/>
        <s v="Re: Newquest Message Audio (#52859)" u="1"/>
        <s v="FUZE WIRELESS HEADSET- MUTE ON- MUTE OFF  (#82916)" u="1"/>
        <s v="Signal Access Issue (#55536)" u="1"/>
        <s v="JDE - error during RM booking (#27465)" u="1"/>
        <s v="FW: J. J. Keller® Online Training Course Enrollment - Popova, Kristina (#25768)" u="1"/>
        <s v="FW: [HIGH] Alert for Sophos Central [LiquidPower]: Sophos Central users and groups could not be synchronized with Active Directory (#73498)" u="1"/>
        <s v="User is not in Odoo (#23607)" u="1"/>
        <s v="help with ethernet connection to laptop (#52874)" u="1"/>
        <s v="Termination-Linsey Peterson (#55797)" u="1"/>
        <s v="REMOTE DESKTOP NOT CONNECTING (#24318)" u="1"/>
        <s v="Angelica Plascencia - Laptop vs Desktop (#59511)" u="1"/>
        <s v="Alert: Lummus Technology &gt; LUM Azure Production on lum-braus-pw-01 is Failed Agent Status   (#55884)" u="1"/>
        <s v="Finance Approval Tracking System Go-Live (#42024)" u="1"/>
        <s v="Lummus Clone BMNTFAT04 to Create BMNTFAT05 and BMNTFAT06 (#26344)" u="1"/>
        <s v="ExactlyIT Sentinel Alerts - Low  (#23735)" u="1"/>
        <s v="ProMax Training  (#25230)" u="1"/>
        <s v="license expiration (#46920)" u="1"/>
        <s v="Reset JDE Password (#37127)" u="1"/>
        <s v="FW: CRITICAL ERROR for PharmileServer on PHSDATTOSVR (B42E99AB260C) (#87251)" u="1"/>
        <s v="Phishing email? (#55023)" u="1"/>
        <s v="Web-Time issues (#26489)" u="1"/>
        <s v="FW: CRITICAL ERROR for CONCORDTERMSVR on PHSDATTOSVR (B42E99AB260C) (#87254)" u="1"/>
        <s v="Unable to print (#76962)" u="1"/>
        <s v="Alert: Lummus Technology &gt; LUM US NJ BloomField on bmnpcfd02 is Failed CPU   (#48561)" u="1"/>
        <s v="Dock Station replaced with model WD-19 |180W (#85554)" u="1"/>
        <s v="iDocs Dev environment to Production (#45567)" u="1"/>
        <s v="Windows Server Monthly Patching - March Rollup (#90677)" u="1"/>
        <s v="Restore File to 12/31/2021 in Shared Drive (#58587)" u="1"/>
        <s v="High memory of the server Bloomfield-pd2 - Analysis (#27355)" u="1"/>
        <s v="Accessing laptop to update remote tool (COY-MRKTG05) (#29864)" u="1"/>
        <s v="Alert: Hikma &gt; HIK US OH Columbus on AZRSVWDISOTDB01 is Warning Memory   (#65672)" u="1"/>
        <s v="Laptop stolen - Request for a new one (#57682)" u="1"/>
        <s v="Windows Server Monthly Patching - September Rollup (#36186)" u="1"/>
        <s v="Taleo User ID Check and Reset Password (#50672)" u="1"/>
        <s v="Migrate Bloomfield Verizon´s telephony DID from PRI to SIP (#23447)" u="1"/>
        <s v="FW: Bootable Screenshot for UNITY-DB-SVR on PHSDATTOSVR (B42E99AB260C) FAILED (#85977)" u="1"/>
        <s v="RE: [External]  Ticket#583122/LiquidPower/Connection Issues in the_x000a_ Office using Docking station.  -- has been updated (#62410)" u="1"/>
        <s v="Not possible to access Remote Desktop (#25896)" u="1"/>
        <s v="Request: Add PRODUCTS PIPELINE to Pipeline Domain In Maximo (#58936)" u="1"/>
        <s v="Spam Mail (#35070)" u="1"/>
        <s v="Termination Uriel Garcia (#26828)" u="1"/>
        <s v="MS teams issue (#83852)" u="1"/>
        <s v="Unable to view invoice images in TAP (#30160)" u="1"/>
        <s v="FSR needs laptop replacement (#80559)" u="1"/>
        <s v="Alert: Cypress Lawn &gt; CYP US CA Colma on MD-FTD01 is Failed Connectivity   (#59874)" u="1"/>
        <s v="FW: CRITICAL ERROR for CONCORDTERMSVR on PHSDATTOSVR (B42E99AB260C) (#86394)" u="1"/>
        <s v="Cisco Jabber Issues with the office number (#34387)" u="1"/>
        <s v="Problems with redlining on LHT projects (#50429)" u="1"/>
        <s v="CRITICAL ERROR for CONCORDTERMSVR on PHSDATTOSVR (B42E99AB260C) (#86760)" u="1"/>
        <s v="Adding Quality Team inbox to Cristina Chavez profile (#60374)" u="1"/>
        <s v="New ticket from: SAP Business Objects Access (#71874) (#84833)" u="1"/>
        <s v="FW: Unable to create/modify redline stamp due to Brava error (#32274)" u="1"/>
        <s v="Alert: BMNPEA01 CPU -  service: CPU Usage: 92.00 %_x000a_Top Process 1: MonAgentCore_x000a_Top Process 2: WmiPrvSE_x000a_Top Process 3: System_x000a_Top Process 4: cvd_x000a_Top Process 5: slapd_x000a_PID of Process 1: 4712_x000a_PID of Process 2: 2908_x000a_PID of Process 3: 4_x000a_PID of Process 4: 2188_x000a_PID of Process 5: 2012_x000a_User of Process 1: NT AUTHORITY\SYSTEM_x000a_User of Process 2: NT AUTHORITY\NETWORK SERVICE_x000a_User of Process 3: NT AUTHORITY\SYSTEM_x000a_User of Process 4: NT AUTHORITY\SYSTEM_x000a_User of Process 5: NT AUTHORITY\SYSTEM_x000a_CPU Usage for Process 1: 10.00 %_x000a_CPU Usage for Process 2: 0.00 %_x000a_CPU Usage for Process 3: 0.00 %_x000a_CPU Usage for Process 4: 0.00 %_x000a_CPU Usage for Process 5: 0.00 % 353778722 (#28968)" u="1"/>
        <s v="edit the customer success manager team please (#67797)" u="1"/>
        <s v="For Marco - Re- Thomas Dwyer (#42349)" u="1"/>
        <s v="New ticket from: My LSPI Maximo Service account locked out (#51511) (#52020)" u="1"/>
        <s v="missing access (#52432)" u="1"/>
        <s v="Issues with simulation (#34976)" u="1"/>
        <s v="CrowdStrike detected a new incident (#23469)" u="1"/>
        <s v="ICS Tablet cannot connect at Freedom plant (#78351)" u="1"/>
        <s v="CRITICAL ERROR for PHSSVR on PHSDATTOSVR (B42E99AB260C) (#87144)" u="1"/>
        <s v="Quota exceeded (Tenant: Bruegmann USA; Contact email: kyle@bruegmann-usa.com) (#56534)" u="1"/>
        <s v="Recommission computers (#72322)" u="1"/>
        <s v="Promote Project RS21JDEUSF03 to PY (#50491)" u="1"/>
        <s v="FW: ISE Alarm : Warning : Excessive Failed TACACS Authentication Attempts(25) in the last 15 minutes (#56577)" u="1"/>
        <s v="FW: Defender for Cloud Apps: Suspicious session detected (#70459)" u="1"/>
        <s v="Alert: Hikma &gt; HIK US OH Columbus on WW-COL-BMRAMDBD is Warning Disk  D: (#43147)" u="1"/>
        <s v="Additional user access to Bloomfield Server (#22254)" u="1"/>
        <s v="Alert: EagleBurgmann &gt; EB Azure Production on AZHOUSDB034 is Warning Memory   (#48366)" u="1"/>
        <s v="Need N drive mapping  to this N drive (#80068)" u="1"/>
        <s v=" (#55277)" u="1"/>
        <s v="Alert: Lummus Technology &gt; Lum Azure Non-Production on lum-mcsim-dw-01 is Warning Disk  C: (#43547)" u="1"/>
        <s v="FW: Payroll Processing Issue - Urgent (Ticket# 85650) (#85692)" u="1"/>
        <s v="Docking Station Request for Home Office (#67153)" u="1"/>
        <s v="IT ticket - LIMS access ( Lab Information and Management System) (#43807)" u="1"/>
        <s v="Add members to a DL (#86379)" u="1"/>
        <s v="Request for Email DL (#87737)" u="1"/>
        <s v="unable to log in outlook or any app, (#61185)" u="1"/>
        <s v="Offboard Christopher Lee (#54040)" u="1"/>
        <s v="sharepoint access to edit (#88787)" u="1"/>
        <s v="Issues to access to a share folder (#54918)" u="1"/>
        <s v="New Company cell ...Need help with Azure update (#26821)" u="1"/>
        <s v="Hubble Reports - Publish to Audit Folder (#43245)" u="1"/>
        <s v="CRITICAL ERROR for IPSTSVR on PHSDATTOSVR (B42E99AB260C) (#82832)" u="1"/>
        <s v="Installation of Aspen Hysys V12 (#46925)" u="1"/>
        <s v="Matthew Brooks (#76602)" u="1"/>
        <s v="OMW Package 61037 - R04514FP 1099 AP Workfile Versions (#61194)" u="1"/>
        <s v="RCA Process - (#23162) - Cypress Lawn server offline due insufficient available space in the datastore (#23473)" u="1"/>
        <s v="On-Prem AD Request (#41702)" u="1"/>
        <s v="Create Assignment group in adoo (#44778)" u="1"/>
        <s v="Alert: NewQuest Properties &gt; NEW US TX Houston on TW0RHVDVDNG0094N3894A00 is Failed Connectivity   (#59183)" u="1"/>
        <s v="FW: ISE Alarm : Warning : AcsSyslogContentAaaDiagnostics:: ACTIVE_DIRECTORY_DIAGNOSTIC_TOOL_ISSUES_FOUND need to complete (#81651)" u="1"/>
        <s v="New ticket from: Remote Desktop/DiaLIMS Connection timeouts (#35201) (#35765)" u="1"/>
        <s v="default (#52484)" u="1"/>
        <s v="Laptop Not Working Properly with Hub (#35115)" u="1"/>
        <s v="FW: **Auto Generated Email** -- [119:4:1] http_inspect: BARE BYTE UNICODE ENCODING [Impact: Unknown] (#53438)" u="1"/>
        <s v="LSPT printer (#73682)" u="1"/>
        <s v="[Failed] BRYVMS (23 VMs) 23 failed (#53688)" u="1"/>
        <s v="Update Azure Key Vault - Access Policies (#76502)" u="1"/>
        <s v="Lotus Notes - Zovy Login Details (#13180)" u="1"/>
        <s v="FW: Access to Web Time Entry//Hubble Access Level (#70340)" u="1"/>
        <s v="Alert: LiquidPower Specialty Products Inc. &gt; LIQ US TX Houston on HSNVMPVEEAM01 is Warning Disk  C: (#52788)" u="1"/>
        <s v="RCA - Log Analytics/Azure Sentinel – East US (#76750)" u="1"/>
        <s v="EBI | Initial access incident on one endpoint reported by multiple sources Incident ID: 4205 (#77448)" u="1"/>
        <s v="New Laptop / Matt Price (#66537)" u="1"/>
        <s v="Cannot access to Outlook, Onedrive (#46180)" u="1"/>
        <s v="FW: Bootable Screenshot for EMRSVR on PHSDATTOSVR (B42E99AB260C) FAILED (#73305)" u="1"/>
        <s v="MediSoft User Account - Yajaira Perez (#72157)" u="1"/>
        <s v="new email address (#66381)" u="1"/>
        <s v="CurrFcst/FC2111 Final (#46942)" u="1"/>
        <s v="Test -  EagleBurgmann Sentinel Alerts - Medium (#25805)" u="1"/>
        <s v="Adobe Pro Request (#25695)" u="1"/>
        <s v="problem with TEAMS file (#65872)" u="1"/>
        <s v="RE: Laptop Issue - Frances Lu (#76892)" u="1"/>
        <s v="lumwvddynsp-3has failed to restart by PowerApp (#32120)" u="1"/>
        <s v="Fwd: excel license (#86665)" u="1"/>
        <s v="Suspected NTLM relay attack (Exchange Server account) (#41379)" u="1"/>
        <s v="Trying to save Data Browser Grid Format in PY (#42198)" u="1"/>
        <s v="FW: Houston check printer (#76565)" u="1"/>
        <s v="Can´t access to drives (#30123)" u="1"/>
        <s v="spam (#27478)" u="1"/>
        <s v="Password  (#78036)" u="1"/>
        <s v="Adobe installation (#74224)" u="1"/>
        <s v="Adobe Acrobat Slow Down (#29381)" u="1"/>
        <s v="Add email inbox (#66085)" u="1"/>
        <s v="Ken Hart - Unable to ship hazardous good FedEx (#53976)" u="1"/>
        <s v="Alert: UAT-APP03-01 Disk - C: service: Total disk size: 59.51 GB_x000a_Disk space used: 56.25 GB_x000a_Disk free... [100/135 characters] (#32879)" u="1"/>
        <s v="Read Write permissions (#71315)" u="1"/>
        <s v="Siluria Haike Access (#48597)" u="1"/>
        <s v="CRITICAL ERROR for PHSSVR on PHSDATTOSVR (B42E99AB260C) (#78030)" u="1"/>
        <s v="LSPI Employee Termination Request [#73] (#57198)" u="1"/>
        <s v="Bentley Staad.Pro - Not properly closing sometimes (#15835)" u="1"/>
        <s v="LSPI - Authentication failures for single username (#71114)" u="1"/>
        <s v="I need an email account added to a distribution group (#83444)" u="1"/>
        <s v="New Sharepoint site (#51364)" u="1"/>
        <s v="Alert: HQS-OPP02 Disk - C: service: Total disk size: 79.50 GB_x000a_Disk space used: 74.46 GB_x000a_Disk free sp... [100/132 characters] (#34052)" u="1"/>
        <s v="Microsoft 365 (#78230)" u="1"/>
        <s v="Add Brian Davis to Odoo (#47345)" u="1"/>
        <s v="New ticket from: Invoice scans don't appear in JDE  / TAP Approval invoice scans  (#22556) (#49345)" u="1"/>
        <s v="RE: PLEASE READ: IT Notification SAP Support Transition January 2022_x000a_ - Helpdesk Email Address Correction (#59498)" u="1"/>
        <s v="Aryaka: Change Moscow internet secondary link connection to ANAP (#30227)" u="1"/>
        <s v="Your message couldn't be delivered (#65675)" u="1"/>
        <s v="Dynsim 5.3.2 and simcentral (latest version)software installation (#28577)" u="1"/>
        <s v="April 2021 Post-Close Activities (#23879)" u="1"/>
        <s v="Lummus Sentinel Alerts - Medium  (#25077)" u="1"/>
        <s v="enid remote desktop balck screen (#32726)" u="1"/>
        <s v="Delete shortcuts (#36643)" u="1"/>
        <s v="JDE Password (#90146)" u="1"/>
        <s v="Changing Microsoft Password (#62818)" u="1"/>
        <s v="Follow UP Alert: NewQuest Properties &gt; NEW US TX Houston on NQUVA01 (DNS) is Failed Connectivity   (#64645)" u="1"/>
        <s v="Need Aspen ver. 12 installed (#45325)" u="1"/>
        <s v="February Cumulative Update (#82710)" u="1"/>
        <s v="Administration Control of My Laptop PC (#25440)" u="1"/>
        <s v="FW: Missing Timesheet - till Jan 21st, 2022 (#68524)" u="1"/>
        <s v="Alert: Cypress Lawn &gt; CYP US CA Colma on HQS-WEB01 is Warning Memory   (#47597)" u="1"/>
        <s v="Update Header Address (#20355)" u="1"/>
        <s v="New Hire app installations. (#52948)" u="1"/>
        <s v="New ticket from: [Help] Network Drive Access (#47695) (#48485)" u="1"/>
        <s v="[EXTERNAL]: Ready for Implementation - List All Drives Required in_x000a_ Notes_x000a_ ---&gt;&gt;&gt; for Eric Hasso - Form ID# 3465 (#85878)" u="1"/>
        <s v="Shared drive. (#67887)" u="1"/>
        <s v="Connected skid alarm text engagement  (#86680)" u="1"/>
        <s v="Alert: EagleBurgmann &gt; EB Azure Production on AZHOUSDB034 is Warning Memory   (#37171)" u="1"/>
        <s v="ALERT: [Critical] Malicious activity detected on FPDT-1218 (#33926)" u="1"/>
        <s v="Scan and repair C drive is frozen (#57558)" u="1"/>
        <s v="New ticket from: Outlook Issue (#80912) (#80955)" u="1"/>
        <s v="Customer: Lummus , Detected Criteria: Job Failed , Client: Azure_x000a_ Lummus SCU PRD ,Job ID: 176771 , Virtual Machine Name: lum-wfsus-pw-01,_x000a_ Priority: Normal (#81216)" u="1"/>
        <s v="Something went wrong (#23388)" u="1"/>
        <s v="Printer Issues at Timber Creek ( can not connect) (#53868)" u="1"/>
        <s v="LSPI- Sentinel Alerts  Low   (#83743)" u="1"/>
        <s v="FW: Vacation (#57196)" u="1"/>
        <s v="LSPI- Sentinel Alerts  High   (#66336)" u="1"/>
        <s v="Simport - change of units of measurement (#28902)" u="1"/>
        <s v="Microsoft Code verification needed to access SharePoint (#25776)" u="1"/>
        <s v="[Cisco AMP for Endpoints Subscription] [CANCOMUS-Tickets] [Wilson’s MacBook Pro] Matching Compromise Updates (#32776)" u="1"/>
        <s v="EIT-Network | Add email to DLs (#46853)" u="1"/>
        <s v="Alert: Hikma &gt; HIK US OH Columbus on WW-COL-DCNM is Warning Disk  C: (#43599)" u="1"/>
        <s v="Email (#76503)" u="1"/>
        <s v="Sam had question on saving as pdf (#26468)" u="1"/>
        <s v="GAINS: Magellan Falls County/Fall City - Mapping Issue (#58085)" u="1"/>
        <s v="ALERT: [Critical] Malicious activity detected on GTS3XM2 (#59276)" u="1"/>
        <s v="You have new held messages (#63430)" u="1"/>
        <s v="F0006 Insert SQL for Co 641 (#67170)" u="1"/>
        <s v="VPN Client (#42325)" u="1"/>
        <s v="FW: MOCD2: E-S380 concern (#42551)" u="1"/>
        <s v="Alert: Hisco &gt; HIS US TX Houston Servers - 3rd Patch Group on CyrPIMDB is Warning Memory   (#54518)" u="1"/>
        <s v="ALERT: [Critical] Malicious activity detected on GTS3XM2 (#59277)" u="1"/>
        <s v="IN Left issues (#28973)" u="1"/>
        <s v="u drive (#68791)" u="1"/>
        <s v="BOROUGE DIMER EXP STUDY (358955) (#25541)" u="1"/>
        <s v="ukg log in (#61554)" u="1"/>
        <s v="Read King On-Site 1-10 (#60592)" u="1"/>
        <s v="VPN Connection (#74266)" u="1"/>
        <s v="Investigate: SSL VPN MFA Error (#68258)" u="1"/>
        <s v="Termination Luis Cebada - Twilio (#31731)" u="1"/>
        <s v="Bootable Screenshot for PITSVR on PHSDATTOSVR (B42E99AB260C) FAILED (#85624)" u="1"/>
        <s v="Alert: Lummus Technology &gt; LUM US NJ BloomField on bmnpcfd02 is Failed CPU   (#53857)" u="1"/>
        <s v="Website Blocked (#59706)" u="1"/>
        <s v="SAP: BOL Text info (#64117)" u="1"/>
        <s v="Alert: Vaalco Energy Inc &gt; VAA US TX Houston on EGY-CAS-HOU is Failed CPU   (#55778)" u="1"/>
        <s v="Alert: Alcami &gt; ALC Azure Non-Production on alcnuwebes1-v02 is Warning Memory   (#82113)" u="1"/>
        <s v="Num Lock on the WVDs (#25797)" u="1"/>
        <s v="Carbon Black Cloud Alert - 6ad3df7c-323c-54fc-9f4d-54eadcb63d06 (#67655)" u="1"/>
        <s v="FW: Internal Odoo training (1 of 5 - must attend at least one) new_x000a_ instance (#47476)" u="1"/>
        <s v="Medisoft password reset. (#74125)" u="1"/>
        <s v="Assistance backing up files (#59132)" u="1"/>
        <s v="Alert: Vaalco Energy Inc &gt; VAA US TX Houston on EGY-CAS-HOU is Failed CPU   (#55779)" u="1"/>
        <s v="Alert: Mannheim-RDA1 Disk - E: service: Total disk size: 3.64 TB_x000a_Disk space used: 3.48 TB_x000a_Disk free ... [100/136 characters] (#33879)" u="1"/>
        <s v="FW: Vendor Payment Audo-deposit advice (#37100)" u="1"/>
        <s v="UKG (#72077)" u="1"/>
        <s v="Re: Installation Request For Tekla Structures 2021 &amp; Environments (#60491)" u="1"/>
        <s v="Request to Add Project Manager in JDE: Cui Clister, Sophia (#42194)" u="1"/>
        <s v="Can't Access P:\TBG\Ethylene folder or query ENID data (#22878)" u="1"/>
        <s v="JDE password reset (#41478)" u="1"/>
        <s v="New Joiners 14.06 (#25829)" u="1"/>
        <s v="ENID access for 224492 - UFA 300KTA Ethylene Plant (#82496)" u="1"/>
        <s v="Installation of software (#25759)" u="1"/>
        <s v="CANCOM Sentinel Alerts - High   (#45327)" u="1"/>
        <s v="FW: Next Steps - ProMax Training Session (#25277)" u="1"/>
        <s v="New ticket from: Printer Driver Update - The Hague Office (#37218) (#37487)" u="1"/>
        <s v="User is unable to share files through Onedrive (#55586)" u="1"/>
        <s v="DBMAKER does not start (#41734)" u="1"/>
        <s v="Cloud Discovery anomaly detection Incident ID: 1569 (#42869)" u="1"/>
        <s v="EIT Ticket: Start/Stop Solution for HOU VMs is wrong configured - INC0042744 (#28146)" u="1"/>
        <s v="Carbon Black Cloud Alert - 6afdfe0a-52c3-85ae-fa75-8c66a5b35887 (#68842)" u="1"/>
        <s v="ALERT: [High] Malicious activity detected on 4RHRZ53 (#29754)" u="1"/>
        <s v="Alert: Gulf Capital Bank &gt; GUL US TX Houston on HOU-SVR-AAD is Failed Disk  C: (#67450)" u="1"/>
        <s v="Password reset (#44806)" u="1"/>
        <s v="PC ethernet not working URGENT (#88740)" u="1"/>
        <s v="&lt;Memory is above 80%&gt; psgpdces1pw01 (#26566)" u="1"/>
        <s v="FW: Defender for Cloud Apps: New policy match detected (#88772)" u="1"/>
        <s v="Not Network connected. (#52218)" u="1"/>
        <s v="Exactly IT Sentinel Alerts - Low  (#25464)" u="1"/>
        <s v="Reset Password for Mariane Hill - Taleo (#24037)" u="1"/>
        <s v="FW: CRITICAL ERROR for UNITY-DB-SVR on PHSDATTOSVR (B42E99AB260C) (#73596)" u="1"/>
        <s v="PY AS400 Profile (#23781)" u="1"/>
        <s v="RE: Menu/Security Promotion for R55JCA1 / P55JCA1 (#82611)" u="1"/>
        <s v="ShareGate Apricot (#78147)" u="1"/>
        <s v="FW: [Cisco AMP for Endpoints Subscription] [nq - threat alert] Matching Events Found On Deathstar.newquest.newquestproperties.com (#54375)" u="1"/>
        <s v="N able not activated in HSNLT6891L (#66287)" u="1"/>
        <s v="Exporting Comos into autocadd drawing (#21650)" u="1"/>
        <s v="Re: EXTERNAL:Salesforce New Fields Data Update (#82614)" u="1"/>
        <s v="RE: New ticket - one drive (local) deleted - again! (ticket 27735 /_x000a_ 27733) (#27859)" u="1"/>
        <s v="FW: New disciplines in 327 (#80408)" u="1"/>
        <s v="Lauren Shor - SharePoint Library Issue (#73722)" u="1"/>
        <s v="Alert: Alcami &gt; ALC Azure Non-Production on alcnuctxes1-v02 is Failed Agent Status   (#50289)" u="1"/>
        <s v="Issues with computer (#23108)" u="1"/>
        <s v="Autodesk: DWG TrueView installation request (#20189)" u="1"/>
        <s v="ALERT: [Critical] Malicious activity detected on 6G7SMR2 (#49715)" u="1"/>
        <s v="user need to Idocs access. (#23839)" u="1"/>
        <s v="Alert: LiquidPower Specialty Products Inc. &gt; LIQ US TX Houston on CKSVMPDC02 is Warning Memory   (#82282)" u="1"/>
        <s v="Alert: Puffer &gt; PUF US TX Stafford on BRY-SQL-0003 is Failed Memory   (#52367)" u="1"/>
        <s v="Password reset (#83941)" u="1"/>
        <s v="PRO II 9.1 Provision Initialization Error (#41947)" u="1"/>
        <s v="PDF editing software required : User name - Ameya Natu  ; Employee_x000a_ number - 63197539 (#68440)" u="1"/>
        <s v="FW: POS pay file  (#90216)" u="1"/>
        <s v="Archive Email (#59945)" u="1"/>
        <s v="N-Able connection issue (#37497)" u="1"/>
        <s v="Alert: Hikma &gt; HIK US OH Columbus on COL-ABSQLP01 is Failed Connectivity   (#41923)" u="1"/>
        <s v="Alert: hqs-mx02 Memory -  service: Total Physical Memory: 8.00 GB_x000a_Used Physical Memory: 6.85 GB_x000a_Free... [100/1159 characters] (#34944)" u="1"/>
        <s v="Concur Account (#84919)" u="1"/>
        <s v="User request access to Network (#61199)" u="1"/>
        <s v="Follow UP Alert: Dallas Area Habitat for Humanity &gt; DAL US TX Dallas on Side Lobby is Failed Connectivity   (#75921)" u="1"/>
        <s v="Login to ZOVY Archive (#15530)" u="1"/>
        <s v="access to local printer (#52887)" u="1"/>
        <s v="LSPI - VMs Backups and patching configuration (#73817)" u="1"/>
        <s v="BR&amp;E ProMax v5: Install request (for training 2021Jun14-17) (#25649)" u="1"/>
        <s v="ALERT: [Critical] Malicious activity detected on FPLT-2103-JCARA (#31013)" u="1"/>
        <s v="FW: ISE Alarm : Warning : Excessive Failed RADIUS Authentication Attempts(25) in the last 15 minutes (#79771)" u="1"/>
        <s v="A Gentle Reminder: 360999- PCEPE COBRA- Project Mail box access (#63228)" u="1"/>
        <s v="Update to adobe (#79626)" u="1"/>
        <s v="Mathcad 15 is not working in my laptop (#25365)" u="1"/>
        <s v="AVEVA PRO/II v10.1: Polymer feature missing (#16838)" u="1"/>
        <s v="Klaus Reneberg needs setup on N-Able (#32420)" u="1"/>
        <s v="Promax Installation (#43942)" u="1"/>
        <s v="PRO-II NOT WORKING (#25651)" u="1"/>
        <s v="Lummus | Create CI in CMS for the new Houston office in Odoo (#45112)" u="1"/>
        <s v="ALERT: [Critical] Malicious activity detected on DFGYHK2 (#58880)" u="1"/>
        <s v="Lummus - Windows server memory reached 85.0 % Used for 15 mins MANNHEIM-PRT1 (#26874)" u="1"/>
        <s v="Alert: Innowatts &gt; INN US TX Houston on EC2AMAZ-RV8PS2B is Failed Connectivity   (#52071)" u="1"/>
        <s v="FW: Technical Workshop Meeting IT Requirements (#26029)" u="1"/>
        <s v="Hubble Reset  (#80867)" u="1"/>
        <s v="No VPN Access (#51957)" u="1"/>
        <s v="You have new held messages (#61577)" u="1"/>
        <s v="Coblentz - Nimble Resource - Fwd: [EXTERNAL] 04861202 [AF-150310]_x000a_ Service Stopped Unexpectedly Alert [ref:_00D80aba6._5002H1MfhMI:ref] (#74840)" u="1"/>
        <s v="FW: I-phone (#80456)" u="1"/>
        <s v="Account Locked (#35823)" u="1"/>
        <s v="Hubble Setup and access (#61138)" u="1"/>
        <s v="Voicemails to Email (#52983)" u="1"/>
        <s v="RE: new R&amp;D project - #29095 (#29635)" u="1"/>
        <s v="ALERT: [Critical] Malicious activity detected on DFGYHK2 (#58881)" u="1"/>
        <s v="Alert: Lummus Technology &gt; LUM US NJ BloomField on US-BMN-A2-SW02 is Failed Connectivity   (#55539)" u="1"/>
        <s v="FW: Audio message Released|Time Duration 00:41|Tuesday, March 15,_x000a_ 2022 (#90517)" u="1"/>
        <s v="Need a new mouse (#82972)" u="1"/>
        <s v="secondary account locked (#25760)" u="1"/>
        <s v="ISE Alarm : Critical : Local certificate 'Default self-signed saml server certificate - CN=SAML_SEC-ISE-CORP-1.accusys.com' expired on Wed; 13 Oct 2021 : Server=SEC-ISE-CORP-1 (#51286)" u="1"/>
        <s v="LSPI- Sentinel Alerts  Low   (#88911)" u="1"/>
        <s v="FW: Welcome to Trakstar Perform (Login Credentials) (#88428)" u="1"/>
        <s v="ALERT: [Critical] Malicious activity detected on DFGYHK2 (#58882)" u="1"/>
        <s v="New User Device Set up (#27391)" u="1"/>
        <s v="Load from JDE to Hyperion access (#28239)" u="1"/>
        <s v="Servers Down? (#87466)" u="1"/>
        <s v="Rev. 3.0. of PO 1666034 accidentally created (#21386)" u="1"/>
        <s v="Docking Station (#28253)" u="1"/>
        <s v="FW: Defender for Cloud Apps: New policy match detected (#77808)" u="1"/>
        <s v="Alert: Lummus Technology &gt; LUM Azure Production on lum-honlt-pw-01 is Warning Memory   (#46912)" u="1"/>
        <s v="Alert: LiquidPower Specialty Products Inc. &gt; LIQ US TX Houston on HSNVMPVEEAM01 is Failed Veeam Fail... [100/109 characters] (#89166)" u="1"/>
        <s v="Your message couldn't be delivered (#74060)" u="1"/>
        <s v="Emailed Report (profile:_x000a_ JobSFMail-20211221181503.e276abec-e0f2-11e3-8169-6d9ed49b625f.txt - 3 records_x000a_ from egy.hou.fmc) (#55679)" u="1"/>
        <s v="Alert: LiquidPower Specialty Products Inc. &gt; LIQ US TX Houston on HSNVMPVEEAM01 is Failed Veeam Fail... [100/109 characters] (#89167)" u="1"/>
        <s v="RE: Active or Term Lummus Employees? (#34399)" u="1"/>
        <s v="Outlook on New Cell Phone (#55262)" u="1"/>
        <s v="ALERT: [High] Malicious activity detected on 4RHRZ53 (#83747)" u="1"/>
        <s v="[Cisco AMP for Endpoints Subscription] [CypressLawn-Tickets]_x000a_ [HQW-SCANNER02.cypresslawn.corp] Matching Compromise Updates (#31159)" u="1"/>
        <s v="HTRI-DLL NOT WORKING (#73965)" u="1"/>
        <s v="RE: Not able to login in lummustech (#91251)" u="1"/>
        <s v="Hysys 12.1 Installation (#46959)" u="1"/>
        <s v="Notification of Termination (#65689)" u="1"/>
        <s v="Cisco IP Communicator (#75318)" u="1"/>
        <s v="Mail cyber attack attempt? (#26409) (#26655)" u="1"/>
        <s v="Alert: esx2-drac Connectivity -  service: Packet Loss: 100.00 %_x000a_Time To Live: 0.00 Hops_x000a_Average Roun... [100/143 characters] (#34912)" u="1"/>
        <s v="Alert: lum-pdcin-pw-02 CPU -  service: CPU Usage: 85.00 %_x000a_Top Process 1: MsMpEng_x000a_Top Process 2: Moni... [100/646 characters] (#30847)" u="1"/>
        <s v="Sander Willems - Precision 5530 - Swollen Battery - Dell Support: SR#_x000a_ 1070292336 from Charla Mckinsey (#36537)" u="1"/>
        <s v="dp7 and rh7 unable to search in shared email (#81494)" u="1"/>
        <s v="Alert: Hikma &gt; HIK US OH Columbus on WW-COL-UNFDB is Warning SQL Memory Manager  MSSQLSERVER (#44336)" u="1"/>
        <s v="AUto Cad 2022 LT (#46747)" u="1"/>
        <s v="Fwd: NTP update failure. (#81323)" u="1"/>
        <s v="Keyboard/Mouse connectivity issue (#73365)" u="1"/>
        <s v="Alert: Coyuchi &gt; COY US SF Headquarters on EPICOR-TEST is Warning Disk  C: (#88501)" u="1"/>
        <s v="Alert: Gulf Capital Bank &gt; GUL US TX Houston on HOU-SVR-VEEAM1 is Failed Veeam Failed Jobs   (#60432)" u="1"/>
        <s v="JDE Payroll - Corrections to eliminate bad error messages (#21162)" u="1"/>
        <s v="Greet Gatlin - add Tracy B Calendar Access/Question (#84999)" u="1"/>
        <s v="FW: CRITICAL ERROR for CONCORDTERMSVR on PHSDATTOSVR (B42E99AB260C) (#86377)" u="1"/>
        <s v="Screen Frozen when open PDF (#24099)" u="1"/>
        <s v="Excel Unlicensed Product in VDI (#81795)" u="1"/>
        <s v="Accessing laptop to update remote tool (COY-MRKTG15) (#29863)" u="1"/>
        <s v="Carbon Black Cloud Alert - 2ba1a71f-a09b-1d68-f26f-a7a9144238ba (#80835)" u="1"/>
        <s v="Print (#46181)" u="1"/>
        <s v="Hubble Error (#22332)" u="1"/>
        <s v="Alert: Hikma &gt; HIK US OH Columbus on WW-COL-VDISQL01 is Failed Memory   (#41036)" u="1"/>
        <s v="Battery on Laptop (#20928)" u="1"/>
        <s v="Accessing laptop to update remote tool (COY-MRKTG15) (#29864)" u="1"/>
        <s v="email set up  (#24502)" u="1"/>
        <s v="CNC Databrowser access (#37013)" u="1"/>
        <s v="FW: Defender for Cloud Apps: Suspicious session detected (#76311)" u="1"/>
        <s v="Chris Courson new laptop (#23616)" u="1"/>
        <s v="Alert: bloomfield-ln1 Agent Status -  service: Agent check-in interval: 6.03 min 1424474844 (#29354)" u="1"/>
        <s v="Admin Access for Chris Lorenz (#37168)" u="1"/>
        <s v="Reported Storm in Bloomfield New Jersey (#35272)" u="1"/>
        <s v="The Woodlands Migrate Firewall and Layer 3 configs to Core (#22985)" u="1"/>
        <s v="JDE  (#62809)" u="1"/>
        <s v="Desktop is not working (#55786)" u="1"/>
        <s v="PY Refresh (#23532)" u="1"/>
        <s v="outlook archive empty (#20862)" u="1"/>
        <s v="Notification of Termination (#58511)" u="1"/>
        <s v="LSPI Employee Termination Request [#79] (#82466)" u="1"/>
        <s v="CrowdStrike detected a new incident (#22669)" u="1"/>
        <s v="New ticket from: My LSPI Maximo Service account locked out (#51511) (#52008)" u="1"/>
        <s v="Add up memory for EXACGWES1PW1 (#23457)" u="1"/>
        <s v="Alert: Lummus Technology &gt; LUM Azure Production on lum-anslt-pw-01 is Failed Memory   (#36700)" u="1"/>
        <s v="EMERSON PRV2 SIZE LICENSE CONFIGURATION (#43993)" u="1"/>
        <s v="FW: [MEDIUM] Alert for Sophos Central [LiquidPower]: A computer is out of date (#58369)" u="1"/>
        <s v="Alert: LiquidPower Specialty Products Inc. &gt; LIQ US TX Houston on HSNVMPOMNITRAC is Warning Disk  C: (#55752)" u="1"/>
        <s v="VPN LOGIN ISSUES (#60274)" u="1"/>
        <s v="ALERT: [Medium] Malicious activity detected on DESKTOP-26M1B6S (#36710)" u="1"/>
        <s v="Alert: Lummus Technology &gt; Lum Azure Non-Production on LUM-EAUTH-NP-01 is Warning Disk  C: (#43537)" u="1"/>
        <s v="Access rights to shared mailbox for Kasiah Rothenstein (#80825)" u="1"/>
        <s v="EIT Network | Delete Account Jorge Huesca (#31739)" u="1"/>
        <s v="iDocs-ENID WVD Problem (#30053)" u="1"/>
        <s v="Notification of Termination (#58521)" u="1"/>
        <s v="Microsoft Defender for Office 365 - Unusual external activity user file activity (#37097)" u="1"/>
        <s v="SK Chowdhury - Precision 5530 - Swollen Battery - Dell Support: SR#_x000a_ 1070294514 from Charla Mckinsey (#36544)" u="1"/>
        <s v="New Joiners 06.12 (#50475)" u="1"/>
        <s v="Your message couldn't be delivered (#74031)" u="1"/>
        <s v="FW: Daiane Medeiros - Procurement Specialist (#74146)" u="1"/>
        <s v="FW: ACH File Email Delivery - Issues (#37561)" u="1"/>
        <s v="lumwvddynsp-10 will be shutdown by automation in 15 minutes (#30047)" u="1"/>
        <s v="Preventative Maintenance for each managed device and application (CW 584537) (#63760)" u="1"/>
        <s v="Alert: Lummus Technology &gt; LUM Azure Production on lum-idbus-pl-01 is Failed CPU   (#84655)" u="1"/>
        <s v="GP/Batchmaster frozen (#29111)" u="1"/>
        <s v="Need assistance please with JDE password reset. (#26758)" u="1"/>
        <s v="FW: Scheduled server maintenance on 14th January 2022 (#60506)" u="1"/>
        <s v="Password reset (#86944)" u="1"/>
        <s v="MapBMN.bat error (#30891)" u="1"/>
        <s v="FW: Scheduled server maintenance on 14th January 2022 (#60482)" u="1"/>
        <s v="Alert: KS2 Technologies &gt; KS2 US TX Grapevine on KS2HV01 is Stale Windows Service  Windows Software ... [100/113 characters] (#91061)" u="1"/>
        <s v="Alert: Dallas Area Habitat for Humanity &gt; DAL US TX Dallas on Veeam-Mgmt is Failed Veeam Failed Jobs... [100/102 characters] (#68378)" u="1"/>
        <s v="Problems with the computer (#41396)" u="1"/>
        <s v="PROII 9.3.2 Installtion (#27984)" u="1"/>
        <s v="Angelica phone 2151 (#83922)" u="1"/>
        <s v="Eval Gear Check In for Asset Tag: SCAN-L (1-13-2022, 12:40 PM) (#62792)" u="1"/>
        <s v="FW: **Auto Generated Email** -- [119:4:1] http_inspect: BARE BYTE UNICODE ENCODING [Impact: Unknown] (#53534)" u="1"/>
        <s v="MSS Security Incident Report Low SOCP00703191115 SIEM Malware (#59561)" u="1"/>
        <s v="PW Expiring (#55559)" u="1"/>
        <s v="Alert: Hikma &gt; HIK US OH Columbus on WW-COL-VDISQL01 is Warning Memory   (#44145)" u="1"/>
        <s v="jde password not working (#60581)" u="1"/>
        <s v="Alert: Hikma &gt; HIK US OH Columbus on WW-COL-VDISQL01 is Failed Memory   (#41172)" u="1"/>
        <s v="Site in Maximo not in GAINS (#83915)" u="1"/>
        <s v="JDE and Hubble have been disabled (#60580)" u="1"/>
        <s v="Create AD &amp; Application Accounts for New Hires (#22235)" u="1"/>
        <s v="Network printer is unable to print (#74402)" u="1"/>
        <s v="[MEDIUM] Incident: Webroot - System is Infected (#73443)" u="1"/>
        <s v="JDE Login (#52070)" u="1"/>
        <s v="Wipe device - Aminael Lonngi (#59951)" u="1"/>
        <s v="Odoo:  PTO Request - Form does not close (#34009)" u="1"/>
        <s v="CRITICAL ERROR for CONCORDTERMSVR on PHSDATTOSVR (B42E99AB260C) (#87039)" u="1"/>
        <s v="Email Sigature - Laura Hernandez (#58730)" u="1"/>
        <s v="Alert: Polymer Solutions Group &gt; POL Azure Production on psggpdes1pw01 is Warning Memory   (#37499)" u="1"/>
        <s v="collection of old iphones (#88174)" u="1"/>
        <s v="PC can not be found in Datto (#27708)" u="1"/>
        <s v="Update LSPI Global Lock Screen 2/17/222 (#80668)" u="1"/>
        <s v="Alert: Hikma &gt; HIK US OH Columbus on WW-COL-LWTSP05 is Warning Memory   (#48331)" u="1"/>
        <s v="Log in NAV (#27213)" u="1"/>
        <s v="Latitude 7420 order (#51007)" u="1"/>
        <s v="Cisco CU is not working properly. (#67195)" u="1"/>
        <s v="FW: New investigation: 2022-02-10-001 (#77779)" u="1"/>
        <s v="FW: Tenable.io Scan Results: Networking (#81539)" u="1"/>
        <s v="LSPI Employee Termination Request [#81] (#84069)" u="1"/>
        <s v="Hexagon SMART INTEROP PUBLISHER: Database issue (#32308)" u="1"/>
        <s v="ENID not working (#50853)" u="1"/>
        <s v="Alert: NewQuest Properties &gt; NEW US TX Houston on Su100-Office Hall is Failed Connectivity   (#85239)" u="1"/>
        <s v="Alert: vm-file1 Disk - E: service: Total disk size: 440.00 GB_x000a_Disk space used: 394.43 GB_x000a_Disk free space: 45.57 GB_x000a_Disk Usage: 90.00 % 606559458 (#29119)" u="1"/>
        <s v="FW: MAXIMO Assigning MABBE skids to RIRY (#77325)" u="1"/>
        <s v="Alert: vm-term1 Memory -  service: Total Physical Memory: 16.00 GB_x000a_Used Physical Memory: 12.72 GB_x000a_Free Physical Memory: 3.28 GB_x000a_Physical Memory Usage: 80.00 %_x000a_Total Virtual Memory: 32.00 GB_x000a_Used Virtual Memory: 7.86 GB_x000a_Free Virtual Memory: 24.13 GB_x000a_Virtual Memory Usage: 25.00 %_x000a_Top Process 1: svchost (64 bit)_x000a_Top Process 2: MfgSys_x000a_Top Process 3: agent_x000a_Top Process 4: MfgSys_x000a_Top Process 5: MfgSys_x000a_PID of Process 1: 944_x000a_PID of Process 2: 7528_x000a_PID of Process 3: 39784_x000a_PID of Process 4: 59968_x000a_PID of Process 5: 7444_x000a_User of Process 1: NT AUTHORITY\LOCAL SERVICE_x000a_User of Process 2: COYUCHIDOM\cpuzon_x000a_User of Process 3: NT AUTHORITY\SYSTEM_x000a_User of Process 4: COYUCHIDOM\calaolao_x000a_User of Process 5: COYUCHIDOM\mlargosa_x000a_Physical Memory for Process 1: 947.41 MB_x000a_Physical Memory for Process 2: 297.07 MB_x000a_Physical Memory for Process 3: 278.78 MB_x000a_Physical Memory for Process 4: 247.02 MB_x000a_Physical Memory for Process 5: 197.28 MB_x000a_Virtual Memory for Process 1: 944.24 MB_x000a_Virtual Memory for Process 2: 241.27 MB_x000a_Virtual Memory for Process 3: 271.52 MB_x000a_Virtual Memory for Process 4: 330.93 MB_x000a_Virtual Memory for Process 5: 250.94 MB 1792447659 (#27605)" u="1"/>
        <s v="MFA reset (#71355)" u="1"/>
        <s v="Crowd Strike Alert on server RKFS (#90180)" u="1"/>
        <s v="Alert: Hikma &gt; HIK US OH Bedford on WW-BDF-VSphere is Failed Memory   (#73477)" u="1"/>
        <s v="Access issue- Elite conference presentation (#47517)" u="1"/>
        <s v="Critical Device Stopped Sending Events Fired (#68481)" u="1"/>
        <s v="MSS Security Incident Report Low SOCP00703202956 SIEM Malware (#60345)" u="1"/>
        <s v="BACKUP FAILED (group: Bruegmann USA)(backup account: kyle@bruegmann-usa.com)(machine: APPSERVER.BRUEGMANN.local)(plan: BUSA - Appserver Plan) (#57394)" u="1"/>
        <s v="Alert: LiquidPower Specialty Products Inc. &gt; LIQ US TX Houston on VIL-VOICE is Failed Connectivity   (#55877)" u="1"/>
        <s v="Map Network Drive (#61275)" u="1"/>
        <s v="Alert: BMNPJA01 Disk - C: service: Total disk size: 59.70 GB_x000a_Disk space used: 57.69 GB_x000a_Disk free spa... [100/131 characters] (#34189)" u="1"/>
        <s v="Alert: lum-awplt-pw-01 Memory -  service: Total Physical Memory: 4.00 GB_x000a_Used Physical Memory: 3.28 GB_x000a_Free Physical Memory: 741.61 MB_x000a_Physical Memory Usage: 82.00 %_x000a_Total Virtual Memory: 4.69 GB_x000a_Used Virtual Memory: 3.55 GB_x000a_Free Virtual Memory: 1.13 GB_x000a_Virtual Memory Usage: 76.00 %_x000a_Top Process 1: w3wp (64 bit)_x000a_Top Process 2: agent_x000a_Top Process 3: cvd (64 bit)_x000a_Top Process 4: BASupSrvc_x000a_Top Process 5: dns (64 bit)_x000a_PID of Process 1: 3052_x000a_PID of Process 2: 7572_x000a_PID of Process 3: 6020_x000a_PID of Process 4: 1876_x000a_PID of Process 5: 292_x000a_User of Process 1: IIS APPPOOL\AMSLUMMUS_x000a_User of Process 2: NT AUTHORITY\SYSTEM_x000a_User of Process 3: NT AUTHORITY\SYSTEM_x000a_User of Process 4: NT AUTHORITY\SYSTEM_x000a_User of Process 5: NT AUTHORITY\SYSTEM_x000a_Physical Memory for Process 1: 343.22 MB_x000a_Physical Memory for Process 2: 243.58 MB_x000a_Physical Memory for Process 3: 189.00 MB_x000a_Physical Memory for Process 4: 119.42 MB_x000a_Physical Memory for Process 5: 92.76 MB_x000a_Virtual Memory for Process 1: 314.61 MB_x000a_Virtual Memory for Process 2: 224.87 MB_x000a_Virtual Memory for Process 3: 32.89 MB_x000a_Virtual Memory for Process 4: 111.14 MB_x000a_Virtual Memory for Process 5: 93.86 MB 58715811 (#29593)" u="1"/>
        <s v="Odoo Delay (#24761)" u="1"/>
        <s v="Accessing a Google Drive Link (#22546)" u="1"/>
        <s v="New Program co 1350 (#80611)" u="1"/>
        <s v="Adobe Professional &amp;  Blue Beam Installation (#25764)" u="1"/>
        <s v="Alert: UAT-APP03-01 Disk - C: service: Total disk size: 59.51 GB_x000a_Disk space used: 54.44 GB_x000a_Disk free... [100/135 characters] (#32993)" u="1"/>
        <s v="Monthly JDE Test Environment Refresh (#47432)" u="1"/>
        <s v="Printer Server Offline (#66420)" u="1"/>
        <s v="lumwvddynsp-3 has intentionally been shutdown (#47278)" u="1"/>
        <s v="CRITICAL ERROR for PITSVR on PHSDATTOSVR (B42E99AB260C) (#86392)" u="1"/>
        <s v="FA Prepaid and Intangible Asset Listing (#26551)" u="1"/>
        <s v="Alert: Lummus Technology &gt; LUM Azure Production on lum-medcv-pw-01 is Failed CPU   (#50219)" u="1"/>
        <s v="Telephony issue - Woodlands (#32612)" u="1"/>
        <s v="Need Printer Software (#74074)" u="1"/>
        <s v="Bloomfield New Hire - Vanessa Casimiro (#31710)" u="1"/>
        <s v="Exactly IT Sentinel Alerts - Medium  (#41765)" u="1"/>
        <s v="Email Forwarding (#80899)" u="1"/>
        <s v="PSG Notification DL (#24370)" u="1"/>
        <s v="Project files not working properly (#90222)" u="1"/>
        <s v="ExactlyIT Sentinel Alerts - Medium  (#24805)" u="1"/>
        <s v="Securiity and compliance center location (#22555)" u="1"/>
        <s v="New laptop, Software install (#75266)" u="1"/>
        <s v="Alert: DEV-SQL01 CPU -  service: CPU Usage: 100.00 %_x000a_Top Process 1: sqlservr_x000a_Top Process 2: services... [100/658 characters] (#33517)" u="1"/>
        <s v="Project drive not map (#90117)" u="1"/>
        <s v="what about my files from my old computer on One Drive (#25093)" u="1"/>
        <s v="Lummus Sentinel Alerts - Medium  (#47175)" u="1"/>
        <s v="New Odoo Account for Jefferson Geery (#59174)" u="1"/>
        <s v="Printer issues with the main computer (#87249)" u="1"/>
        <s v="Welcome (#60714)" u="1"/>
        <s v="Install Printer in Computer (#79997)" u="1"/>
        <s v="TAP Bottomline -Reset Password  (#23883)" u="1"/>
        <s v="Bluebeam: Installation request (#22402)" u="1"/>
        <s v="User requested migration of his device (#23771)" u="1"/>
        <s v="FW: [Cisco AMP for Endpoints Subscription] [nq - system] Matching Events Found On NQP-AZ-88412653 (#53663)" u="1"/>
        <s v="Notification of Termination (#58581)" u="1"/>
        <s v="Alert: Hikma &gt; HIK US OH Columbus on WW-COL-VDISQL01 is Failed Memory   (#43175)" u="1"/>
        <s v="Restore (#42484)" u="1"/>
        <s v="Computers (#68699)" u="1"/>
        <s v="Account Locked Out (#69937)" u="1"/>
        <s v="Not working - NIST properties tool (#32284)" u="1"/>
        <s v="ALERT: [High] Malicious activity detected on FPLT-1192 (#22280)" u="1"/>
        <s v="Help with JDE Access enabling (#27105)" u="1"/>
        <s v="Urgent  add @cnooc.com.cn domain to the whitelist (#37231)" u="1"/>
        <s v="FW: Notification: RE: MD-LT-E-0018  The issue  of the PDP  payment (#36677)" u="1"/>
        <s v="AspenTech aspenONE v11: Install request (#23889)" u="1"/>
        <s v="DNS - unable to access to specific page - https://formcrafts.com (#52438)" u="1"/>
        <s v="FC2107 Journal Periods (#35243)" u="1"/>
        <s v="ERP/Lummus Window patching Non-Production server (#43050)" u="1"/>
        <s v="Carbon Black Cloud Alert - 99ee3854-6769-0275-dcf0-dcd87b7df76c (#75138)" u="1"/>
        <s v="RE: [External]  Waiting On Approval: Ticket #583135/VPN - Unable to_x000a_ log in - client service is not responding (#51959)" u="1"/>
        <s v="Pc migration  (#23698)" u="1"/>
        <s v="IT Help (#23125)" u="1"/>
        <s v="CrowdStrike detected a new incident (#82686)" u="1"/>
        <s v="Citrix problem (#79398)" u="1"/>
        <s v="User can t access to lab server - CGM (#82712)" u="1"/>
        <s v="FTP File. (#84116)" u="1"/>
        <s v="LSPI- Sentinel Alerts  Low   (#76018)" u="1"/>
        <s v="FW: JDE access (#57166)" u="1"/>
        <s v="FW: Reminder - Scheduled server maintenance on 14th January 2022 (#61481)" u="1"/>
        <s v="Case: 00576031:  [Lummus Technology LLC]: Standby ANAP located at_x000a_ BloomField site is not reachable from the Active ANAP:_x000a_ [ref:_00DA0ISST._5003w1WRnPq:ref] (#29333)" u="1"/>
        <s v="Alert: LiquidPower Specialty Products Inc. &gt; LIQ US TX Houston on BYNVMPVEEAM01 is Warning Memory   (#82315)" u="1"/>
        <s v="Alert: lum-mcube-dl-02 Disk - /var/lib/docker/overlay2/8eeada9ac687bc8d20a5171dea65c74a3727e43f2c7cb... [100/234 characters] (#33610)" u="1"/>
        <s v="FTP Server Connection Issues (#68870)" u="1"/>
        <s v="Alert: lum-mcube-dl-02 Disk - /var/lib/docker/overlay2/3f0a0d943772b714df0198bc636091cce620985ca7953... [100/234 characters] (#33611)" u="1"/>
        <s v="Alert: lum-mcube-dl-02 Disk - /var/lib/docker/overlay2/ae3638f7073929eee28bdee49c3d812fa09074566f73c... [100/234 characters] (#33612)" u="1"/>
        <s v="Urgent: DG_Comms_Local_Pasadena_All_x000a_ &lt;DG_Comms_Local_Pasadena_All@lummustech.com&gt; Group Not Working (#27537)" u="1"/>
        <s v="Alert: lum-mcube-dl-02 Disk - /var/lib/docker/overlay2/8ef64a6a44cb213a3952be79b335c811c95016f22189d... [100/234 characters] (#33613)" u="1"/>
        <s v="Battery backup issue (#79341)" u="1"/>
        <s v="Sign Now access request (#59458)" u="1"/>
        <s v="New Version of Sulcol (v3.5) (#52867)" u="1"/>
        <s v="Alert: lum-mcube-dl-02 Disk - /var/lib/docker/overlay2/c3203d35ac8a161e800bd8a5e976bb12843e4730b303e... [100/234 characters] (#33614)" u="1"/>
        <s v="Alert: lum-mcube-dl-02 Disk - /var/lib/docker/overlay2/d89eac6e795762d0bf00016fbd824019447c8cb4322ec... [100/234 characters] (#33615)" u="1"/>
        <s v="lum-alz-scu-afw Decomm (#23332)" u="1"/>
        <s v="ALERT: [Medium] Malicious activity detected on LT-DAVEHILL (#57891)" u="1"/>
        <s v="Alert: lum-mcube-dl-02 Disk - /var/lib/docker/overlay2/f1a20cda9cf94373a7488e2c47a5a2278cdb3f4dfc06e... [100/234 characters] (#33616)" u="1"/>
        <s v="New ticket from: Overview of LT-SOC Protocols (#27429) (#28136)" u="1"/>
        <s v="New Employee Setup for Latrice Smith (#84070)" u="1"/>
        <s v="WAB North Conference Room Audio/Video   (#57192)" u="1"/>
        <s v="Problem to open a ProII simulation (#36786)" u="1"/>
        <s v="Virtual Machine Self Service PowerApp Go Live (#25628)" u="1"/>
        <s v="Need Hubble Access Restored (#26467)" u="1"/>
        <s v="Change: Route Internet Traffic from Beijing to Gurgaon (#28190)" u="1"/>
        <s v="FTP download (#23312)" u="1"/>
        <s v="LSPI New Employee Request [#394] (#74667)" u="1"/>
        <s v="Lummus - Create Kompromise India server (#78338)" u="1"/>
        <s v="RE: Beweismittel (#21824)" u="1"/>
        <s v="FW: Scheduled server maintenance on 14th January 2022 (#60484)" u="1"/>
        <s v="Idocs access (#23938)" u="1"/>
        <s v="ProII Ver 10.1 error (#35437)" u="1"/>
        <s v="RE: Co 1201 set up in HFM / Backlog Model Use - (#77406) (#79695)" u="1"/>
        <s v="Lummus - Winows server went Offline for 1 min BLOOMFIELD-IO1 (#21617)" u="1"/>
        <s v="New user in Odoo (#58660)" u="1"/>
        <s v="Unisim add on in excel for using Unisim browser (#61422)" u="1"/>
        <s v="Cant connect to VPN (#89010)" u="1"/>
        <s v="REMOTE DESKTOP ISSUE (#69863)" u="1"/>
        <s v="[Cisco AMP for Endpoints Subscription] [Stemmer-Tickets]_x000a_ [DESKTOP-D7NIBLM] Matching Compromise Updates (#26963)" u="1"/>
        <s v="Alert: lum-azbas-pw-01 Connectivity -  service: Packet Loss: 100.00 %_x000a_Time To Live: 0.00 Hops_x000a_Average Round Trip Time: 0.00 msec_x000a_DNS Resolution: True 1924659885 (#28934)" u="1"/>
        <s v="require reset a 7941 cisco iP phone (#29602)" u="1"/>
        <s v="FW: Hao Wang will soon celebrate a 20 Year service anniversary (#37042)" u="1"/>
        <s v="Slow Upload Speeds in Houston (#63835)" u="1"/>
        <s v="Office Apps not opening in Remote Desktop (#75226)" u="1"/>
        <s v="ALERT: [Critical] Malicious activity detected on JCY64Y2 (#41585)" u="1"/>
        <s v="Windows Server Monthly Patching - January Rollup Wave 2 (#67144)" u="1"/>
        <s v="Autodesk Navisworks Freedom 2020 (viewer): Install request (#33858)" u="1"/>
        <s v="RE: JDE Error When Exporting from Supplier Ledger Inquiry (#37160)" u="1"/>
        <s v="ISE Alarm : Critical :  Trust certificate 'Default self-signed server certificate' expired on Wed; 7 Feb 2018 : Server=SEC-ISE-COLO-1 (#52306)" u="1"/>
        <s v="Error in remote desktop (#66946)" u="1"/>
        <s v="Hardware Hash for new Laptops (#78402)" u="1"/>
        <s v="No updates on a shared folder (#24312)" u="1"/>
        <s v="Lummus - Windows server memory reached  90.0 % Used for 10 mins LUM-EAUTH-NP-01 (#27346)" u="1"/>
        <s v="Follow UP Alert: Hikma &gt; HIK US OH Columbus on colnwps0504 is Failed Connectivity   (#41240)" u="1"/>
        <s v="Alert: NewQuest Properties &gt; NEW US TX Houston on 192.168.0.209 is Failed Connectivity   (#51170)" u="1"/>
        <s v="Potential Phish: [External]  Todd, don't let your existing WMS_x000a_ technology hold you back (#53311)" u="1"/>
        <s v="test (#20148)" u="1"/>
        <s v="Sharepoint Access (#52150)" u="1"/>
        <s v="Dynamics Not opening (#25241)" u="1"/>
        <s v="network printing (#24025)" u="1"/>
        <s v="Alert: AM RE Syndicate Inc. &gt; AM US TX Dallas on GS1900 is Failed Connectivity   (#54087)" u="1"/>
        <s v="Alert: Hikma &gt; HIK US OH Columbus on WW-COL-LWTSP04 is Warning Memory   (#41294)" u="1"/>
        <s v="Acrobat Pro installation (#22865)" u="1"/>
        <s v="RE: Technology Hyperion Metadata report extract (#23419)" u="1"/>
        <s v="Alert: Lummus Technology &gt; LUM Azure Production on lum-idbus-pl-01 is Failed CPU   (#82140)" u="1"/>
        <s v="Laptop Shuts Off  (#44463)" u="1"/>
        <s v="Lummus Advance Tools. (#27599)" u="1"/>
        <s v="lumwvddynsp-3 has intentionally been shutdown (#30266)" u="1"/>
        <s v="September Actuals (#42481)" u="1"/>
        <s v="Laptop request (#78759)" u="1"/>
        <s v="Folder Access needed (#76612)" u="1"/>
        <s v="FW: PDF message (#28256)" u="1"/>
        <s v="ISE Alarm : Critical :  Trust certificate 'DST Root CA X3 Certificate Authority' expired on Thu; 30 Sep 2021 : Server=SEC-ISE-COLO-1 (#52302)" u="1"/>
        <s v="New user David Santori (#52842)" u="1"/>
        <s v="Alert: Alcami &gt; ALC Azure Non-Production on alcnuwebes1-v02 is Warning Memory   (#82421)" u="1"/>
        <s v="Remove email account (#22968)" u="1"/>
        <s v="Alert: Lummus Technology &gt; LUM Azure Production on lum-medcv-pw-01 is Failed CPU   (#42228)" u="1"/>
        <s v="Windows Server Monthly Patching - November Rollup Wave 1 (#47158)" u="1"/>
        <s v="ALERT: [Critical] Malicious activity detected on DESKTOP-UERPDO1 (#30803)" u="1"/>
        <s v="Allow list IP (#22673)" u="1"/>
        <s v="Laptop Set up (#70144)" u="1"/>
        <s v="Loaner MiFi request (#37401)" u="1"/>
        <s v="Concur account deactivated (#74177)" u="1"/>
        <s v="Network Account for new temporary employee Daiane Medeiros (#67576)" u="1"/>
        <s v="Name on phone is incorrect. (#31920)" u="1"/>
        <s v="Windows Server Monthly Patching - November Rollup Wave 2 (#47159)" u="1"/>
        <s v="Jabber (#83573)" u="1"/>
        <s v="Termination Twilio - Emmanuel Lara (#36801)" u="1"/>
        <s v="ALERT: [Critical] Malicious activity detected on HWY11B3 (#58890)" u="1"/>
        <s v="User unable to print (#80561)" u="1"/>
        <s v="a Requesting a cable to connect my laptop to a larger monitor (#58600)" u="1"/>
        <s v="ALERT: [Critical] Malicious activity detected on HWY11B3 (#58891)" u="1"/>
        <s v="Houston Office Security VLAN (#41677)" u="1"/>
        <s v="FW: TXC front desk scanner (#82962)  This is the back of the scanner._x000a_ Nothing is popping up to download or connect to the sever (#90210)" u="1"/>
        <s v="Hubble Reinstalled on my Computer (#28118)" u="1"/>
        <s v="Laptop setup for K.McAllister (PYPS) (#28138)" u="1"/>
        <s v="Outlook Search - indexer got corrupted (#22979)" u="1"/>
        <s v="FW: CRITICAL ERROR for PHSSVR on PHSDATTOSVR (B42E99AB260C) (#87119)" u="1"/>
        <s v="New ticket from: JDE service billing - job name not visible (#32615) (#34934)" u="1"/>
        <s v="Alert: Innowatts &gt; INN US TX Houston on WIN-69VHIMM35VI is Failed Connectivity   (#52072)" u="1"/>
        <s v="AVEVA PRO/II v10.1: Installation request (#27992)" u="1"/>
        <s v="P12105 Asset Disposal - Fixed Assets - JDE (#25795)" u="1"/>
        <s v="Alert: Agent Status on alc-ctxfa-es1-1 is Failed (#36590)" u="1"/>
        <s v="Offboarding (#23359)" u="1"/>
        <s v="Disable account - Itzel Analco (#72249)" u="1"/>
        <s v="Job Succeeded with Errors Azure Lummus SCU PRDVM: Not Applicable COMMVAULT JOB:  123179 (#43196)" u="1"/>
        <s v="AVEVA PRO/II v10.1: Install Request (#59263)" u="1"/>
        <s v="ALERT: [Critical] Malicious activity detected on HWY11B3 (#58894)" u="1"/>
        <s v="Alert: Gulf Capital Bank &gt; GUL US TX Houston on VIDEO-FZCQ3Y2 is Warning Disk  E: (#52100)" u="1"/>
        <s v="Taleo Benefits link (#60737)" u="1"/>
        <s v="Free trial period of Ultra Edit expired  (#21905)" u="1"/>
        <s v="Service Ticket #577725 - DHCP server error event detected:150313 - (#57284)" u="1"/>
        <s v="Require access Saleforce (#25570)" u="1"/>
        <s v="Fixes for PS-LUM AD Sync interface (#25252)" u="1"/>
        <s v="SO21/3001226 Dell Standard Business Laptop Dock 130W (#25801)" u="1"/>
        <s v="docking station (#28247)" u="1"/>
        <s v="Signature in MRI (#60007)" u="1"/>
        <s v="Permissions issue with Opening Shared Contacts (#60720)" u="1"/>
        <s v="PA test - please ignore (#44977)" u="1"/>
        <s v="Malware detection Incident ID: 4450 (#87438)" u="1"/>
        <s v="FW: Request for ERP Suites Support - Re:  Rajesh Samarth Expenses_x000a_ January thru April   (#23906)" u="1"/>
        <s v="Alert: psgfswes1pw01 Memory -  service: Total Physical Memory: 16.00 GB_x000a_Used Physical Memory: 14.07 ... [100/1135 characters] (#35756)" u="1"/>
        <s v="MediSoft User Account - Paxton Montalvo (#70969)" u="1"/>
        <s v="New Odoo account creation Michael Marino (#59144)" u="1"/>
        <s v="Alert: Vaalco Energy Inc &gt; VAA US TX Houston on EGY-GEO4-HOU is Failed Agent Status   (#51536)" u="1"/>
        <s v="ALERT: [Critical] Malicious activity detected on DHFJR72 (#65660)" u="1"/>
        <s v="iDocs request : Lukoil Burgas-MTBE-ETBE (357506)  -  (#29240)" u="1"/>
        <s v="Alert: Hikma &gt; HIK US OH Columbus on colnwps0504 is Failed Connectivity   (#43198)" u="1"/>
        <s v="Alert: Vaalco Energy Inc &gt; VAA US TX Houston on EGY-SWINDS-HOU is Warning Memory   (#55897)" u="1"/>
        <s v="ALERT: [Critical] Malicious activity detected on DHFJR72 (#65661)" u="1"/>
        <s v="FW: CRITICAL ERROR for PHSSVR on PHSDATTOSVR (B42E99AB260C) (#85585)" u="1"/>
        <s v="Error Power Bi Desktop. (#61603)" u="1"/>
        <s v="Edge browser is not working (#45451)" u="1"/>
        <s v="lumwvddynsp-3 has intentionally been shutdown (#32127)" u="1"/>
        <s v="Need access to Z drive FCC (#47328)" u="1"/>
        <s v="Cisco Jabber for new user (#52845)" u="1"/>
        <s v="Ufa--300 kta ethylene plant (#86039)" u="1"/>
        <s v="ENID - NOT WORKING (#33114)" u="1"/>
        <s v="wellview (#61706)" u="1"/>
        <s v="Alert: Hikma &gt; HIK US OH Columbus on COL-APPD01 is Failed SQL TCP Availability  1433 (#42971)" u="1"/>
        <s v="New Company code (JDE) - 342 (#36354)" u="1"/>
        <s v="Alert: lum-anslt-pw-01 Memory -  service: Total Physical Memory: 4.00 GB_x000a_Used Physical Memory: 3.49 ... [100/1150 characters] (#34702)" u="1"/>
        <s v="Email Issues (#24824)" u="1"/>
        <s v="Alert: BMNPJA01 Disk - C: service: Total disk size: 59.70 GB_x000a_Disk space used: 56.37 GB_x000a_Disk free spa... [100/131 characters] (#31028)" u="1"/>
        <s v="Request for installation of &quot;Adobe Acrobat&quot; (#36153)" u="1"/>
        <s v="Re: Recap &amp; Importing Firewalls into Panorama (#58615)" u="1"/>
        <s v="Installation of JMP (#41476)" u="1"/>
        <s v="Michael Magin / Office Phone (#42298)" u="1"/>
        <s v="Unable to open Excel files (#24861)" u="1"/>
        <s v="Add Email (#84262)" u="1"/>
        <s v="PRO II 10.1 Error (#37184)" u="1"/>
        <s v="Alert: LiquidPower Specialty Products Inc. &gt; LIQ US TX Houston on BRYVMPMSTONE01 is Failed CPU   (#55481)" u="1"/>
        <s v="Raise a JIRA - LSPI - Offboarding of the Team on 25/02 - JIRA Ticket_x000a_ for_x000a_ Deactivation of System Access &amp; Corp Id (#83319)" u="1"/>
        <s v="Mobile phone upgrade (#23850)" u="1"/>
        <s v="RE: redlining publishing issues (#52572)" u="1"/>
        <s v="VPN Reconfiguration (#71812)" u="1"/>
        <s v="Trimble Connect Personal: Migration from Tekla BIMSight (#22566)" u="1"/>
        <s v="Alert: Hikma &gt; HIK US OH Columbus on COL-GALAXYUX01 is Failed Agent Status   (#42926)" u="1"/>
        <s v="Cisco line down. (#70286)" u="1"/>
        <s v="Lanxess BD Study(179668) (#86070)" u="1"/>
        <s v="FW: Project Discovery Update (#60632)" u="1"/>
        <s v="FW: Posting Error (#55734)" u="1"/>
        <s v="Alert: Dallas Area Habitat for Humanity &gt; DAL US TX Dallas on Hallway Intersection is Failed Connect... [100/107 characters] (#65448)" u="1"/>
        <s v="TAP access (#29691)" u="1"/>
        <s v="Cisco uc integration for microsoft lync doesnt connect (#66427)" u="1"/>
        <s v="Cisco Jabber dialing (#23587)" u="1"/>
        <s v="Scheduled Hubble Report is not Generating (#59287)" u="1"/>
        <s v="Alert: Hikma &gt; HIK US OH Columbus on ww-col-vmhs09 is Failed Connectivity   (#44507)" u="1"/>
        <s v="Alert: LiquidPower Specialty Products Inc. &gt; LIQ US TX Houston on HSNVMPSGATE01 is Failed CPU   (#83568)" u="1"/>
        <s v="Help! Cisco Jabber (#45579)" u="1"/>
        <s v="JDE Password Reset - Urgent (#35294)" u="1"/>
        <s v="Alert: LiquidPower Specialty Products Inc. &gt; LIQ US TX Bryan on BRYVMPDB01 is Warning Memory   (#86044)" u="1"/>
        <s v="Enable encryption on Michael Fitzgerald's computer (#66022)" u="1"/>
        <s v="WiFi issues (#42335)" u="1"/>
        <s v="AVEVA PRO/II v10.1: Access Issue (#37179)" u="1"/>
        <s v="Alert: Cypress Lawn &gt; CYP US CA Colma on HQS-VC01 is Warning Memory   (#57184)" u="1"/>
        <s v="VPN is not working   (#23420)" u="1"/>
        <s v="Printer  driver update (#41394)" u="1"/>
        <s v="RE: Technology Hyperion Metadata report extract -  Salesforce (#41539)" u="1"/>
        <s v="Alert: Cypress Lawn &gt; CYP US CA Colma on HQS-VC01 is Warning Memory   (#37485)" u="1"/>
        <s v="Badge Update  # 6771 Printer/Scanner System (#78252)" u="1"/>
        <s v="Not able to sign into Liquid Power Desktop (#70478)" u="1"/>
        <s v="R55JCA1 / P55JCA1 Menu Updates in PY (#72114)" u="1"/>
        <s v="possible Spam (#35921)" u="1"/>
        <s v="Honeywell UniSim Design: License issue (Duplicate of #35242) (#35551)" u="1"/>
        <s v="Alert: Puffer &gt; PUF US TX Stafford on stc128p is Warning Memory   (#90741)" u="1"/>
        <s v="NKNK 150 kta Dimer/OCU (360014) (#82491)" u="1"/>
        <s v="Setup SQL Server service to use an AD service account (#50231)" u="1"/>
        <s v="CRITICAL ERROR for PHSSVR on PHSDATTOSVR (B42E99AB260C) (#88944)" u="1"/>
        <s v="[Warning] Backup Configuration Job (1 VMs) (#51388)" u="1"/>
        <s v="Alert: Cypress Lawn &gt; CYP US CA Colma on UAT-APP03-01 is Warning Disk  C: (#41078)" u="1"/>
        <s v="Please add 10.3.11.0/24 and 10.4.11.0/24 to the remote sites VPN tunnel. (#60760)" u="1"/>
        <s v="Wireless headset (#83408)" u="1"/>
        <s v="AutoCad (#86062)" u="1"/>
        <s v="Blocked program being flagged as malicious (#50447)" u="1"/>
        <s v="FW: Notifications were dropped on node 10.10.1.222 in cluster HQS-NX (#33416)" u="1"/>
        <s v="[Error] Scale-out Backup Repository: VIL-SOBR (#83696)" u="1"/>
        <s v="Follow UP Alert: Lummus Technology &gt; LUM IND Gurgaon on IN-GGN-PA-FW-2 is Failed Connectivity   (#58533)" u="1"/>
        <s v="Email Signature (#82687)" u="1"/>
        <s v="FW: Req List (#43958)" u="1"/>
        <s v="Access Docusign Kurt Hauser  (#22133)" u="1"/>
        <s v="Ankit Kumar needs SA elevated privilege account (#37230)" u="1"/>
        <s v="MT again not working (#27757)" u="1"/>
        <s v="Resmote Desktop too slow (#59244)" u="1"/>
        <s v="New devices are not showing in Active Directory (#32211)" u="1"/>
        <s v="Alert: Hikma &gt; HIK US OH Columbus on WW-COL-VDISQL01 is Failed Memory   (#43020)" u="1"/>
        <s v="Cloud Discovery anomaly detection Incident ID: 2595 (#52318)" u="1"/>
        <s v="Access to Drives (#22879)" u="1"/>
        <s v="Alert: lum-medcv-pw-01 CPU -  service: CPU Usage: 86.00 %_x000a_Top Process 1: vsbkp_x000a_Top Process 2: cvd_x000a_To... [100/630 characters] (#35038)" u="1"/>
        <s v="AVEVA PRO/II v9.3.2: Install request (#25890)" u="1"/>
        <s v="please give me idocs access of MNPZ Coker (#82499)" u="1"/>
        <s v="AVEVA PRO/II v10.1: Custom subroutine missing (#37184)" u="1"/>
        <s v="Cloud Discovery anomaly detection Incident ID: 4514 (#88875)" u="1"/>
        <s v="UKG access (#68135)" u="1"/>
        <s v="Alert: HQS-ITS01 Memory -  service: Total Physical Memory: 7.97 GB_x000a_Used Physical Memory: 6.99 GB_x000a_Fre... [100/1180 characters] (#32162)" u="1"/>
        <s v="MONTHLY FX RATES - Restatement Rates - DECEMBER 2021 (#58120)" u="1"/>
        <s v="Alert: Hikma &gt; HIK US OH Columbus on COL-PSSOV01 is Failed Memory   (#41499)" u="1"/>
        <s v="Alert: KS2 Technologies &gt; KS2 US TX Grapevine on KS2HV01 is Stale Windows Service  Windows Software ... [100/125 characters] (#91060)" u="1"/>
        <s v="User can open reports on Oddo (#29631)" u="1"/>
        <s v="RE: Trimble Connect: Mandatory upgrade to v1.12.2.333-x64 (#35147 and_x000a_ #35150) (#35214)" u="1"/>
        <s v="Test problem (#27753)" u="1"/>
        <s v="ISE Alarm : Critical : Local certificate 'Default self-signed server certificate' expired on Wed; 13 Oct 2021 : Server=SEC-ISE-CORP-1 (#53277)" u="1"/>
        <s v="Volume inside remote not working (#68688)" u="1"/>
        <s v="CRITICAL ERROR for CONCORDTERMSVR on PHSDATTOSVR (B42E99AB260C) (#87139)" u="1"/>
        <s v="Alert: Gulf Capital Bank &gt; GUL US TX Houston on HOU-SVR-CA2 is Failed Disk  C: (#77671)" u="1"/>
        <s v="Alert: Lummus Technology &gt; LUM Azure Production on lum-braus-pw-01 is Failed Agent Status   (#55512)" u="1"/>
        <s v="FW: ISE Alarm : Warning : AcsSyslogContentAaaDiagnostics:: ACTIVE_DIRECTORY_DIAGNOSTIC_TOOL_ISSUES_FOUND need to complete (#72828)" u="1"/>
        <s v="Sasco-qclab Server issue (#61589)" u="1"/>
        <s v="CRITICAL ERROR for CONCORDTERMSVR on PHSDATTOSVR (B42E99AB260C) (#86717)" u="1"/>
        <s v="Alert: FACTSHOST Disk - C: service: Total disk size: 39.66 GB_x000a_Disk space used: 35.55 GB_x000a_Disk free sp... [100/132 characters] (#32348)" u="1"/>
        <s v="Unable to open software  (#21417)" u="1"/>
        <s v="Read King- Microsoft Outlook Setup on Laptop (#55922)" u="1"/>
        <s v="Alert: Hikma &gt; HIK US OH Columbus on COL-PSASV02 is Warning Memory   (#52899)" u="1"/>
        <s v="My e-mail address needs to be added to the copy machine so that I can scan documents. (#33582)" u="1"/>
        <s v="Enid access for MOCD2 Project (201228099). (#76696)" u="1"/>
        <s v="Reset password (#24006)" u="1"/>
        <s v="Alert: Hikma &gt; HIK US OH Columbus on WW-COL-VDISQL01 is Warning Memory   (#55508)" u="1"/>
        <s v="Support required. Outlook is not working (#52341)" u="1"/>
        <s v="FW: CRITICAL ERROR for PHSSVR on PHSDATTOSVR (B42E99AB260C) (#87070)" u="1"/>
        <s v="VPN Access (#85938)" u="1"/>
        <s v="User unable to hear on cisco fineness (#68732)" u="1"/>
        <s v="Global address book (#80544)" u="1"/>
        <s v="Alert: Principle Health Systems &gt; PRI US TX Houston on PHSSVR is Failed Agent Status   (#64194)" u="1"/>
        <s v="Keisha Grigsby (#59345)" u="1"/>
        <s v="RE: Ticket#579969/PHS2/Request for Adobe XI Pro License -- has been_x000a_ updated (#52185)" u="1"/>
        <s v="[Cisco AMP for Endpoints Subscription] [Stemmer-Tickets]_x000a_ [w-sklink-10.ad.imaging.de] Matching Compromise Updates (#45835)" u="1"/>
        <s v="New Joiner machine setup. (#30824)" u="1"/>
        <s v="Lummus - Monthly Patching May 2021 (#24365)" u="1"/>
        <s v="software install (#35137)" u="1"/>
        <s v="Access to MK drives (#22863)" u="1"/>
        <s v="FW: Supplier Number 1508121 Johnson Matthey Catalyst (USD)  (#50034)" u="1"/>
        <s v="New Joiner - David Alonso (#81466)" u="1"/>
        <s v="Alert: HQS-SQL03B Disk - C: service: Total disk size: 39.51 GB_x000a_Disk space used: 35.49 GB_x000a_Disk free s... [100/133 characters] (#32872)" u="1"/>
        <s v="SAP Password reset (#66936)" u="1"/>
        <s v="FW: PO values are incorrect due to exchange rates in JDE (#31712)" u="1"/>
        <s v="Installation of aspenONEv12 (#46817)" u="1"/>
        <s v="Request for Access to Infor XM section of WebUI (#73210)" u="1"/>
        <s v="[Cisco AMP for Endpoints Subscription] [Stemmer-Tickets]_x000a_ [w-edekoe-10.ad.imaging.de] Matching Compromise Updates (#45837)" u="1"/>
        <s v="Quickbooks Admin Software Update. (#76957)" u="1"/>
        <s v="Alert: Hikma &gt; HIK US NJ CherryHill on CHHSVWPCCURE1 is Failed Memory   (#41341)" u="1"/>
        <s v="Quickbooks Update. (#78385)" u="1"/>
        <s v="Unable to access Outlook not loading (#65842)" u="1"/>
        <s v="ENERTIA - STRUCTURE UPDATE MESSAGE (#57679)" u="1"/>
        <s v="[Cisco AMP for Endpoints Subscription] [Stemmer-Tickets]_x000a_ [W-AHOMAN-10.ad.imaging.de] Matching Compromise Updates (#45838)" u="1"/>
        <s v="TECHCash 17 Week Roll Forward for WE 12/03/21 (#49480)" u="1"/>
        <s v="Alert: Hisco &gt; HIS US TX Houston Servers - 5th Patch Group on DRbackup is Failed Connectivity   (#52822)" u="1"/>
        <s v="Enertia (#67119)" u="1"/>
        <s v="Excel data fetching(From Enid) Error  (#25857)" u="1"/>
        <s v="Alert: Coyuchi &gt; COY US SF Headquarters on vm-dc3 is Warning Disk  C: (#54952)" u="1"/>
        <s v="Alert: Lummus Technology &gt; LUM Azure Production on lum-idbus-pl-01 is Warning Disk  /oracle/LTDENPRO (#51722)" u="1"/>
        <s v="Removing Datto (#33576)" u="1"/>
        <s v="LSPI New Employee Request [#402] (#83525)" u="1"/>
        <s v="New ticket from: Idocs account is no longer active (#25834) (#25837)" u="1"/>
        <s v="Help with Folder Recovery (#71235)" u="1"/>
        <s v="Implementing Screening Services Integration (#21110)" u="1"/>
        <s v="Outlook issue. (#79696)" u="1"/>
        <s v="PPBuilder file not working (#51906)" u="1"/>
        <s v="Warning for WEBSVR on PHSDATTOSVR (B42E99AB260C) (#74408)" u="1"/>
        <s v="Promax Installation (#37335)" u="1"/>
        <s v="Carbon Black Cloud Alert - 455184ce-5851-16da-229f-7c40238890c9 (#73282)" u="1"/>
        <s v="ProII9.1 Installation. (#44299)" u="1"/>
        <s v="ExactlyIT - New Twilio Developer Account (#23984)" u="1"/>
        <s v="FW: [Failed] BYN File Server (1 VMs) 1 failed (#60816)" u="1"/>
        <s v="user needs to be added to several groups in AD (#26730)" u="1"/>
        <s v="Alert: LiquidPower Specialty Products Inc. &gt; LIQ US TX Bryan on BYNVMPPRT10 is Failed Disk  C: (#88672)" u="1"/>
        <s v="FW: CRITICAL ERROR for IPSTSVR on PHSDATTOSVR (B42E99AB260C) (#79405)" u="1"/>
        <s v="Alert: Hisco &gt; HIS US TX Houston Servers - 2nd Patch Group on USScurrent is Failed Agent Status   (#54947)" u="1"/>
        <s v="Idoca Access for  HPL OCT project 358673 (#30802)" u="1"/>
        <s v="Alert: NewQuest Properties &gt; NEW US TX Houston on NQDATA3 is Failed Memory   (#63101)" u="1"/>
        <s v="FW: Scheduled server maintenance on 14th January 2022 (#60497)" u="1"/>
        <s v="FW: [MEDIUM] Alert for Sophos Central [LiquidPower]: A computer is out of date (#66268)" u="1"/>
        <s v="Recall: [External]  RE: Cannot access N:\ drives (#62394)" u="1"/>
        <s v="FW: [Error] Scale-out Backup Repository: VIL-SOBR (#83697)" u="1"/>
        <s v="Laptop activity, cooling fan continuously running (#41123)" u="1"/>
        <s v="FW: FW: Your mailbox is almost full. (#66997) - Approval required (#67566)" u="1"/>
        <s v="Alert: Lummus Technology &gt; LUM IND Gurgaon on gurgcuc is Failed Connectivity   (#58492)" u="1"/>
        <s v="Issues with Syncing and Account Sign In (#30091)" u="1"/>
        <s v="FW: Defender for Cloud Apps: New policy match detected (#90801)" u="1"/>
        <s v="Alert: lum-wfswe-pw-01 Disk - H: service: Total disk size: 2.50 TB_x000a_Disk space used: 2.36 TB_x000a_Disk fre... [100/138 characters] (#36165)" u="1"/>
        <s v="delete/recreate user profile (#33166)" u="1"/>
        <s v="AVEVA PRO/II v9.3.2 (CLG): TC2C Output Generation Issue (#29175)" u="1"/>
        <s v="Alert: Lummus Technology &gt; LUM Azure Production on lum-anslt-pw-01 is Warning Memory   (#37612)" u="1"/>
        <s v="New Joiner - Rachel Salgado (#74275)" u="1"/>
        <s v="installation of printer driver (#37092)" u="1"/>
        <s v="FW: [Cisco AMP for Endpoints Subscription] [psp - system] Matching Events Found On TINA.psp.cxm (#61464)" u="1"/>
        <s v="Maria Newman Termination (#90314)" u="1"/>
        <s v="New Server requests (#45517)" u="1"/>
        <s v="FW: **Auto Generated Email** -- [1:49625:1] &quot;MALWARE-CNC Win.Trojan.Redaman outbound connection&quot; [Impact: Vulnerable] (#55710)" u="1"/>
        <s v="Mathew Henning Tablet (#58669)" u="1"/>
        <s v="P2P file is not working. (#44300)" u="1"/>
        <s v="[Cisco AMP for Endpoints Subscription] [Stemmer-Tickets]_x000a_ [W-Int2OGS4-10.ad.imaging.de] Matching Compromise Updates (#41981)" u="1"/>
        <s v="NIST REFPROF: Ternary Mixture Enthalpy Calc issue (#26793)" u="1"/>
        <s v="Autodesk Navisworks Freedom v2020: Install request (#29985)" u="1"/>
        <s v="Pasadena TX facility unable to make or receive phone calls (#23268)" u="1"/>
        <s v="Alert: Hikma &gt; HIK US NJ CherryHill on ww-chh-sccmdp is Warning Memory   (#60342)" u="1"/>
        <s v="Idocs Access (#24023)" u="1"/>
        <s v="Alert: Cypress Lawn &gt; CYP US CA Colma on MD-FTD01 is Failed Connectivity   (#55810)" u="1"/>
        <s v="Alert: Lummus Technology &gt; LUM Azure Production on BMNPJA01 is Warning Disk  C: (#43721)" u="1"/>
        <s v="BR&amp;E ProMax v5: Installation request (#24117)" u="1"/>
        <s v="Lee Smith - Dell Docking Station WD19 130W (#28292)" u="1"/>
        <s v="Alert: BMNPEA01 Disk - C: service: Total disk size: 59.70 GB_x000a_Disk space used: 58.50 GB_x000a_Disk free space: 1.21 GB_x000a_Disk Usage: 98.00 % 794359541 (#27412)" u="1"/>
        <s v="Bluebeam v2020: Does not open (#21081)" u="1"/>
        <s v="Fwd: Spam Notification: 11 New Messages (#51254)" u="1"/>
        <s v="239672 BCC - iDocs Redline/Publishing issue  (#87342)" u="1"/>
        <s v="Alert A1056: HQS-NX: Critical: Main memory usage in CVM 10.10.1.228 is high, 494364 KB is free. (#27561)" u="1"/>
        <s v="Coyuchi New User Creation (#34325)" u="1"/>
        <s v="FW: Support Resources : Gopinath Hyperion access (#24889)" u="1"/>
        <s v="SharePoint (#74621)" u="1"/>
        <s v="FW: Job Postings and Descriptions (#44132)" u="1"/>
        <s v="Digital Shipper Printing Issues (#76571)" u="1"/>
        <s v="Excel smarsheet not fetching data (#50396)" u="1"/>
        <s v="Alert: Kaneka &gt; KAN US TX Pasadena on KNLLABWORKS is Failed SQL TCP Availability  1433 (#53064)" u="1"/>
        <s v="FW: **Auto Generated Email** -- [1:49625:1] &quot;MALWARE-CNC Win.Trojan.Redaman outbound connection&quot; [Impact: Vulnerable] (#55712)" u="1"/>
        <s v="Kevin Carey IT Ticket (#26932)" u="1"/>
        <s v="Alert: Hikma &gt; HIK US OH Columbus on WW-COL-VDISQL01 is Warning Memory   (#46761)" u="1"/>
        <s v="New Employee Setup for David Dargel (#66508)" u="1"/>
        <s v="Phisihing Attack - Survey on Annual Party  (#55058)" u="1"/>
        <s v="Can't open Lotus Notes - don't know old password (#20943)" u="1"/>
        <s v="Create new Teams group (#83326)" u="1"/>
        <s v="VPN and WiFi connection (#23525)" u="1"/>
        <s v="Bloomfield - Laptop Upgrade - Barbara Stancato (#85046)" u="1"/>
        <s v="New ticket from: New Sharepoint site (#51364) (#55172)" u="1"/>
        <s v="FW: **Auto Generated Email** -- [1:49625:1] &quot;MALWARE-CNC Win.Trojan.Redaman outbound connection&quot; [Impact: Vulnerable] (#55713)" u="1"/>
        <s v="Can't access to JDE (#21773)" u="1"/>
        <s v="Cisco Install Patch - Log4j2 (#59868)" u="1"/>
        <s v="how to remove Amex email address out of Junk Mail list (#60404)" u="1"/>
        <s v="NAV ERROR (#35773)" u="1"/>
        <s v="Trimble Viewer: Erroneously associated with Tekla (#24372)" u="1"/>
        <s v="Alert: Gulf Capital Bank &gt; GUL US TX Houston on HOU-SVR-VEEAM1 is Warning SQL Memory Manager  VEEAMS... [100/106 characters] (#58135)" u="1"/>
        <s v="Alert: Hikma &gt; HIK US OH Columbus on WW-COL-VDISQL01 is Failed SQL Memory Manager  VDIVSPHERE6 (#43072)" u="1"/>
        <s v="Outlook (#73051)" u="1"/>
        <s v="Deploy Nable and Fidelis to workstations by SCCM (#63648)" u="1"/>
        <s v="FW: [Cisco AMP for Endpoints Subscription] [nq - system] Matching Events Found On LT-D55F8G3 (#82823)" u="1"/>
        <s v="FW: **Auto Generated Email** -- [1:49625:1] &quot;MALWARE-CNC Win.Trojan.Redaman outbound connection&quot; [Impact: Vulnerable] (#55714)" u="1"/>
        <s v="Semire need SmartView installed (#21506)" u="1"/>
        <s v="Carbon Black Cloud Alert - d02e0022-9559-8746-dde4-782d604f3b11 (#69690)" u="1"/>
        <s v="FW: ISE Alarm : Warning : Queue Link Error: Message=From bryvmpise02.liquidpower.com To hsnvmpise01.liquidpower.com; Cause=Timeout (#53705)" u="1"/>
        <s v="FW: File &quot;sascochemical/july bonus adjustments.xlsx&quot; has been shared_x000a_ with you. (#29676)" u="1"/>
        <s v="Aryaka: Firewall upgrade in St. Clair (#51417)" u="1"/>
        <s v="IDM UltraEdit: Installation request (#28147)" u="1"/>
        <s v="Two AD account for CoreTech support addition (#33849)" u="1"/>
        <s v="FW: [MEDIUM] Alert for Sophos Central [LiquidPower]: A computer is out of date (#61285)" u="1"/>
        <s v="FW: **Auto Generated Email** -- [1:49625:1] &quot;MALWARE-CNC Win.Trojan.Redaman outbound connection&quot; [Impact: Vulnerable] (#55715)" u="1"/>
        <s v="Odoo Error (#80154)" u="1"/>
        <s v="Create a new assignment group (#25472)" u="1"/>
        <s v="FW: Thank you for contacting us. (#63554)" u="1"/>
        <s v="FW: [Failed] VIL VM Group 1 (6 VMs) 1 failed (#64598)" u="1"/>
        <s v="Hisco - CrowdStrike Deployment (#61928)" u="1"/>
        <s v="FW: Taleo job code updates (#34513)" u="1"/>
        <s v="New ticket from: Overview of LT-SOC Protocols (#27429) (#28976)" u="1"/>
        <s v="Add missing contacts to outlook (#91056)" u="1"/>
        <s v="MONTHLY FX RATES - Restatement Rates - JANUARY 2022 (#73320)" u="1"/>
        <s v="Unable to move closed out projects to new online archive mailbox (#68541)" u="1"/>
        <s v="Create rule on Azure Firewall to allow communication to Lummus Media Agents (#87611)" u="1"/>
        <s v="Alert: LiquidPower Specialty Products Inc. &gt; LIQ US TX Houston on VILVMPVEEAM01 is Warning Memory   (#77125)" u="1"/>
        <s v="[EXTERNAL]: Ready for Implementation - List All Drives Required in_x000a_ Notes_x000a_ ---&gt;&gt;&gt; for Shanna Rodgers - Form ID# 3531 (#89413)" u="1"/>
        <s v="MFA set up (#61705)" u="1"/>
        <s v="FW: Updates to 2 Salesforce entries (#24528)" u="1"/>
        <s v="MDR Year End Support (#26754)" u="1"/>
        <s v="Rong Fang - Precision 5530 - Swollen Battery -Dell Support: SR#_x000a_ 1070291610 from Charla Mckinsey    (#36534)" u="1"/>
        <s v="LSPI- Sentinel Alerts  Low   (#81896)" u="1"/>
        <s v="Idocs Access (#41347)" u="1"/>
        <s v="For Adobe Acrobat Reader DC (#35192)" u="1"/>
        <s v="Alert: LiquidPower Specialty Products Inc. &gt; LIQ US TX Houston on BRYVMPDB01 is Warning Memory   (#57157)" u="1"/>
        <s v="Add Houston Network Devices to N-Able (#44774)" u="1"/>
        <s v="HTRI xChanger Suite: Configure network-LU access (#31588)" u="1"/>
        <s v="Alert: Coyuchi &gt; COY US SF Headquarters on vm-dc3 is Warning Disk  C: (#48573)" u="1"/>
        <s v="FW: **Auto Generated Email** -- [1:49625:1] &quot;MALWARE-CNC Win.Trojan.Redaman outbound connection&quot; [Impact: Vulnerable] (#55717)" u="1"/>
        <s v="printing from Winrx (#52494)" u="1"/>
        <s v="FW: [Failed] BRYVMS (19 VMs) (#82449)" u="1"/>
        <s v="Windows Server Monthly Patching - March Rollup (#87167)" u="1"/>
        <s v="FW: CRITICAL ERROR for PITSVR on PHSDATTOSVR (B42E99AB260C) (#88954)" u="1"/>
        <s v="HFM Access (#45608)" u="1"/>
        <s v="Alert: Gulf Capital Bank &gt; GUL US TX Houston on HOU-SVR-VEEAM1 is Failed Veeam Failed Jobs   (#58449)" u="1"/>
        <s v="NAME PC GUA 02 (#82688)" u="1"/>
        <s v="Cypress Windows Server Monthly Patching - June Rollup (#26244)" u="1"/>
        <s v="need added to LummusComms@LummusTech.com (#59117)" u="1"/>
        <s v="Cannot connect to TE Client through RF guns (#77826)" u="1"/>
        <s v="Mannheim Firewall Replacement (#33438)" u="1"/>
        <s v="FW: **Auto Generated Email** -- [1:49625:1] &quot;MALWARE-CNC Win.Trojan.Redaman outbound connection&quot; [Impact: Vulnerable] (#55718)" u="1"/>
        <s v="FW: How to Disqualify candidates in Taleo  (#70663)" u="1"/>
        <s v="Alert: Dallas Area Habitat for Humanity &gt; DAL US TX Dallas on AZURESQL is Warning Memory   (#50969)" u="1"/>
        <s v="Follow UP Alert: NewQuest Properties &gt; NEW US TX Houston on 192.168.1.223 is Failed Connectivity   (#51639)" u="1"/>
        <s v="FW: The Hague wifi / SMB issues (#70256)" u="1"/>
        <s v="Migration of P drive (#23014)" u="1"/>
        <s v="Setup Reserved Instances for Azure License Servers (#33426)" u="1"/>
        <s v="Locked out (#86343)" u="1"/>
        <s v="Your message couldn't be delivered (#76742)" u="1"/>
        <s v="ALERT: [Critical] Malicious activity detected on DFGYHK2 (#58874)" u="1"/>
        <s v="User is hidden in the GAL O365 (#51493)" u="1"/>
        <s v="ALERT: [Critical] Malicious activity detected on DFGYHK2 (#58875)" u="1"/>
        <s v="Cisco Desk Phone to be connected (#72869)" u="1"/>
        <s v="dBmaker application (#45495)" u="1"/>
        <s v="206 Upload (#29470)" u="1"/>
        <s v="OPENING TICKET FOR INSTALL (#59012)" u="1"/>
        <s v="Issues with MS teams  (#29876)" u="1"/>
        <s v="Idocs Access (#41357)" u="1"/>
        <s v="Priority 2: Create AD security group + SSL VPN Profile (#77088)" u="1"/>
        <s v="Agiloft Email Distribution Group (#30359)" u="1"/>
        <s v="[Failed] VIL File Server (1 VMs) 1 failed (#82100)" u="1"/>
        <s v="[Error] Scale-out Backup Repository: VIL-SOBR (#80770)" u="1"/>
        <s v="Alert: Innowatts &gt; INN US TX Houston on rdphost-houston is Failed Connectivity   (#52073)" u="1"/>
        <s v="Service Ticket #580342 - New Laptop Request (11/18/21) (#51939)" u="1"/>
        <s v="Alert: Puffer &gt; PUF US TX Stafford on pss-svr-0001 is Failed Memory   (#55863)" u="1"/>
        <s v="Exactly IT Sentinel Alerts - Medium  (#23751)" u="1"/>
        <s v="URGENT:  Need access to &quot;Hyperion Forecast&quot; folder under drive_x000a_ H:/Accounting/ (#23468)" u="1"/>
        <s v="Computer Lockout Issue (#91292)" u="1"/>
        <s v="unable to access voice mail on desk phone (#46662)" u="1"/>
        <s v="[Failed] VILVMS to HSN (5 VMs) 5 failed (#54021)" u="1"/>
        <s v="ALERT: [Critical] Malicious activity detected on DFGYHK2 (#58879)" u="1"/>
        <s v="BACKUP FAILED (group: Bruegmann USA)(backup account: kyle@bruegmann-usa.com)(machine: APPSERVER.BRUEGMANN.local)(plan: BUSA - Appserver Plan) (#56537)" u="1"/>
        <s v="R55JC0204 Versions to promote (#24754)" u="1"/>
        <s v="Audit AcAcudata users in LSPI domain (CW 584603) (#62963)" u="1"/>
        <s v="iDocs request : Orpic MTBE/Butene-1 (209191574) -  (#27703)" u="1"/>
        <s v="Alert: Hisco &gt; HIS US TX Houston Servers - 5th Patch Group on DEVtfs is Warning Memory   (#51938)" u="1"/>
        <s v="FW: CRITICAL ERROR for UNITY-DB-SVR on PHSDATTOSVR (B42E99AB260C) (#81236)" u="1"/>
        <s v="Ability to upload Docs in Sharepoint (#67543)" u="1"/>
        <s v="R55JC0210 Create Hub Entries  (#45886)" u="1"/>
        <s v="Windows Virtual Desktop does not start (#19047)" u="1"/>
        <s v="Trimble Connect: Mandatory upgrade to v1.12.2.333-x64 (The Hague) (related to #35150) (#35147)" u="1"/>
        <s v="EBI Sentinel Alerts - Medium  (#41529)" u="1"/>
        <s v="NAV PRINTER (#28096)" u="1"/>
        <s v="network issue (#45505)" u="1"/>
        <s v="Access to converge helpdesk (#82877)" u="1"/>
        <s v="Alert: Coyuchi &gt; COY US CA PointReyes on EPICOR-TEST is Warning Memory   (#42396)" u="1"/>
        <s v="Follow UP Alert: Hikma &gt; HIK US OH Columbus on AZRSVWPISOTDB01 is Failed Connectivity   (#50162)" u="1"/>
        <s v="PSG service desk addition (#67401)" u="1"/>
        <s v="access to schedules (#26455)" u="1"/>
        <s v="Alert: Hikma &gt; HIK US OH Columbus on colnwpmdi0102-2 is Failed Connectivity   (#37350)" u="1"/>
        <s v="Customer: PSG,Detected Criteria: Job Failed , Client: Azure PSG ALZ_x000a_ ,Job ID: 170047 , Virtual Machine Name: psgrades1pw01, Priority: Normal (#75378)" u="1"/>
        <s v="Directory Access (#26294)" u="1"/>
        <s v="JDE User Sign In (#23490)" u="1"/>
        <s v="LSPI- Sentinel Alerts  Low   (#76716)" u="1"/>
        <s v="Installation Adobe acrobat Editor (#23834)" u="1"/>
        <s v="Cypress Lawn - Memory reached 95.0 % Used for 20 mins HQS-OPP01 (#21976)" u="1"/>
        <s v="Datto ALERT SN: b42e99ab260c Host: PHSDATTOSVR ID: 7 Type: Low Disk_x000a_ Space Alert (#82506)" u="1"/>
        <s v="Iphone (#71307)" u="1"/>
        <s v="Docusign (#32000)" u="1"/>
        <s v="Cannot access LHT shared driver (#22901)" u="1"/>
        <s v="Proofpoint Threat Response: INC-2059 Threat score updated (#57333)" u="1"/>
        <s v="MDR email in LummusTech inbox (#21645)" u="1"/>
        <s v="FYI - lumwvddynsp-10 has turned on by request from the VMSS PowerApp (#28508)" u="1"/>
        <s v="VPN Connection Issue (#29388)" u="1"/>
        <s v="no VPN Connect possible !   VPN  connection cannot be done (#36334)" u="1"/>
        <s v="Alert: Dallas Area Habitat for Humanity &gt; DAL US TX Dallas on 34:56:fe:51:41:4b is Failed Connectivi... [100/104 characters] (#65457)" u="1"/>
        <s v="New phone (#59703)" u="1"/>
        <s v="Status Of Enertia This Tuesday, Decamber 28 - Unable To Log In (#57453)" u="1"/>
        <s v="Need Desc Set Up (#59138)" u="1"/>
        <s v="Termination for Rafael Luevano (#23033)" u="1"/>
        <s v="Docking system is not working (#48235)" u="1"/>
        <s v="Alert: LiquidPower Specialty Products Inc. &gt; LIQ US TX Houston on HSNVMPVEEAM01 is Warning Disk  C: (#55672)" u="1"/>
        <s v="New user Liubov Bendler (#41664)" u="1"/>
        <s v="ALERT: [Critical] Malicious activity detected on HJB5NF2 (#43800)" u="1"/>
        <s v="Lummus Sentinel Alerts - Medium  (#25489)" u="1"/>
        <s v="VPN setup (#61218)" u="1"/>
        <s v="Update MS Outlook Addressbook (#33429)" u="1"/>
        <s v="Report Phishing option missing from Outlook (#59305)" u="1"/>
        <s v="ALERT: [Critical] Malicious activity detected on HJB5NF2 (#43801)" u="1"/>
        <s v="FW: [MEDIUM] Alert for Sophos Central [LiquidPower]: A computer is out of date (#70422)" u="1"/>
        <s v="Office Phone +49 621 49494011 (#23284)" u="1"/>
        <s v="FW: SUPPORT EXPIRED [Failed] SQL (0 VMs) (#69481)" u="1"/>
        <s v="Cant Access Network Printer (#82592)" u="1"/>
        <s v="internet issues (#35626)" u="1"/>
        <s v="Your message couldn't be delivered (#76733)" u="1"/>
        <s v="ALERT: [Critical] Malicious activity detected on DESKTOP-T6HC11A (#30718)" u="1"/>
        <s v="Follow UP Alert: Alcami &gt; ALC Azure Production on alcnuctxes1-p00 is Failed Connectivity   (#47377)" u="1"/>
        <s v="password reset, (#90138)" u="1"/>
        <s v="&lt;Memory is above 80%&gt; psgpdces1pw01 (#24386)" u="1"/>
        <s v="Reinstallation of Ultraedit for PROII 10.1 (#22549)" u="1"/>
        <s v="FW: CRITICAL ERROR for CONCORDTERMSVR on PHSDATTOSVR (B42E99AB260C) (#87470)" u="1"/>
        <s v="Expense report from Concur to JDe (#36036)" u="1"/>
        <s v="Mouse moves by itself (#47307)" u="1"/>
        <s v="Concur Password Issue (#21303)" u="1"/>
        <s v="Re: Waiting On Customer: Ticket #583142/Computer disabled (#54036)" u="1"/>
        <s v="BEIJING-FS1 | BEIJING-FS1 | Lummus.On.Premises.Servers | performance_x000a_ | Disk Space Monitor | has passed 96.0 % Used for 5 mins (#26595)" u="1"/>
        <s v="Alert: Dallas Area Habitat for Humanity &gt; DAL US TX Dallas on Veeam-Mgmt is Failed Veeam Failed Jobs... [100/102 characters] (#67471)" u="1"/>
        <s v="Email not working (#23213)" u="1"/>
        <s v="Lummus - Monthly Patching - September 2021 (#37049)" u="1"/>
        <s v="Business Objects - Need access activated &amp; log on instructions (#83858)" u="1"/>
        <s v="Cisco Jabber - Unable to log into the application. // Cannot communicate with the server. (#66164)" u="1"/>
        <s v="VPN connection issues (#24844)" u="1"/>
        <s v="Alert: Alcami &gt; ALC Azure Production on alc-bst-es1-p01 is Failed Disk  C: (#44366)" u="1"/>
        <s v="Laptop not booting (#44030)" u="1"/>
        <s v="Desktop equipment (#61256)" u="1"/>
        <s v="Alert: Dallas Area Habitat for Humanity &gt; DAL US TX Dallas on DAHFH2008FS is Warning Agent Status   (#65436)" u="1"/>
        <s v="Alert: vm-file1 Connectivity -  service: Packet Loss: 100.00 %_x000a_Time To Live: 0.00 Hops_x000a_Average Round Trip Time: 0.00 msec_x000a_DNS Resolution: True 1556564852 (#28527)" u="1"/>
        <s v="Notification of Termination (#58522)" u="1"/>
        <s v="Laptop Stock replacement order (#23603)" u="1"/>
        <s v="VPN Setup (#27916)" u="1"/>
        <s v="FW: **Auto Generated Email** -- [1:49625:1] &quot;MALWARE-CNC Win.Trojan.Redaman outbound connection&quot; [Impact: Vulnerable] (#55680)" u="1"/>
        <s v="Dell Laptop Turning On (#35304)" u="1"/>
        <s v="Meraki (#76014)" u="1"/>
        <s v="FW: SalesForce Extract - Prospects are missing (#33403)" u="1"/>
        <s v="New ticket from: Need Reset for JDE USER ID - tanejdx (#21613) (#71768)" u="1"/>
        <s v="Esau Lope Needs PIM access (#73207)" u="1"/>
        <s v="Lost emails (#18745)" u="1"/>
        <s v="Phone connection at office not working (#25159)" u="1"/>
        <s v="Re: [EXTERNAL-CHECK-CAREFULLY] Microsoft Access Installation (#42343)" u="1"/>
        <s v="Alert: Cintas Corporation &gt; Cin Azure Production on CPAZCRM01 is Warning Disk  G: (#58202)" u="1"/>
        <s v="FW: **Auto Generated Email** -- [1:49625:1] &quot;MALWARE-CNC Win.Trojan.Redaman outbound connection&quot; [Impact: Vulnerable] (#55681)" u="1"/>
        <s v="VPN issue (#50634)" u="1"/>
        <s v="WTE Proofing  (#27325)" u="1"/>
        <s v="FYI - lumwvddynsp-10 has turned on by request from the VMSS PowerApp (#29741)" u="1"/>
        <s v="Alert: Hisco &gt; HIS US TX Houston Servers - 5th Patch Group on DEVion is Failed Connectivity   (#53140)" u="1"/>
        <s v="Unable to make phone calls from Deskphone (#45879)" u="1"/>
        <s v="ALERT: [Critical] Malicious activity detected on DESKTOP-9CDGEJ7 (#32597)" u="1"/>
        <s v="FW: Remittance Advise - Logo to be changed to &quot;Lummus Tech&quot; &amp; email_x000a_ ID to Accounts-payable@lummustech.com (#18753)" u="1"/>
        <s v="Locked Out of Account (#79385)" u="1"/>
        <s v="Name Change in active directory (#25497)" u="1"/>
        <s v="Alert: lum-olilt-pw-01 Memory -  service: Total Physical Memory: 4.00 GB_x000a_Used Physical Memory: 3.29 ... [100/1152 characters] (#32689)" u="1"/>
        <s v="RE: [External]  Closed: Ticket #583497/RE: [External]_x000a_  Ticket#581240/LiquidPower/Phone - Calls not forwarding -- has been updated (#63547)" u="1"/>
        <s v="Alert: Hikma &gt; HIK US OH Columbus on WW-COL-DSPDB01 is Failed SQL Memory Manager  MSSQLSERVER (#55520)" u="1"/>
        <s v="access to the server needed (#22212)" u="1"/>
        <s v="Unable to connect to Remote Desktop (#31862)" u="1"/>
        <s v="FW: **Auto Generated Email** -- [1:49625:1] &quot;MALWARE-CNC Win.Trojan.Redaman outbound connection&quot; [Impact: Vulnerable] (#55682)" u="1"/>
        <s v="Bit locker (#43199)" u="1"/>
        <s v="MRI Issues (#59018)" u="1"/>
        <s v="Critical Device Stopped Sending Events Fired (#68495)" u="1"/>
        <s v="New Employee Setup for Tyree Murry (#59772)" u="1"/>
        <s v="Strategic Alliances to be available for reporting (#32111)" u="1"/>
        <s v="Alert: Puffer &gt; PUF US TX Stafford on bry-ds-0002 is Warning Memory   (#51083)" u="1"/>
        <s v="STAR TSP100 Future Print printer not working after upgrade to macOS Big Sur 11.3 (#23271)" u="1"/>
        <s v="Alert: Gulf Capital Bank &gt; GUL US TX Houston on HOU-SVR-VEEAM1 is Failed Veeam Failed Jobs   (#77828)" u="1"/>
        <s v="FW: Keith Mackert (#36191)" u="1"/>
        <s v="FW: JDE Payroll Error (#55567)" u="1"/>
        <s v="CAR 2021-0046 - Bloomfield Laptop Order (#35973)" u="1"/>
        <s v="FW: ISE Alarm : Warning : AcsSyslogContentAaaDiagnostics:: ACTIVE_DIRECTORY_DIAGNOSTIC_TOOL_ISSUES_FOUND need to complete (#77749)" u="1"/>
        <s v="FW: **Auto Generated Email** -- [1:49625:1] &quot;MALWARE-CNC Win.Trojan.Redaman outbound connection&quot; [Impact: Vulnerable] (#55683)" u="1"/>
        <s v="LSPI- Sentinel Alerts  Low   (#83079)" u="1"/>
        <s v="Alert: Dallas Area Habitat for Humanity &gt; DAL US TX Dallas on dahfh2008dc is Failed Memory   (#53756)" u="1"/>
        <s v="New Joiner - Milan Racko (#84830)" u="1"/>
        <s v="Alert: Hikma &gt; HIK US OH Columbus on WW-COL-SWNTADB is Failed CPU   (#49810)" u="1"/>
        <s v="[Cisco AMP for Endpoints Subscription] [CANCOMUS-Tickets]_x000a_ [HP9480-0384.hpmnetworks.com] Matching Compromise Updates (#28603)" u="1"/>
        <s v="Lummus Sentinel Alerts - Medium  (#36912)" u="1"/>
        <s v="Laptop Config + ENGR S/W install issues (#21864)" u="1"/>
        <s v="Unable to login Idocs and remote desktop login issue (#35771)" u="1"/>
        <s v="Alert: Hikma &gt; HIK US OH Columbus on WW-COL-SWNTADB is Failed CPU   (#49811)" u="1"/>
        <s v="LSPI- Sentinel Alerts  Medium   (#84229)" u="1"/>
        <s v="Outlook (#34622)" u="1"/>
        <s v="Alert: Gulf Capital Bank &gt; GUL US TX Houston on HOU-SVR-CA3 is Warning Disk  C: (#56110)" u="1"/>
        <s v="RE: Subtotals On Trial Balance (#44016)" u="1"/>
        <s v="Add users (#79917)" u="1"/>
        <s v="Remote Desktop/DiaLIMS Connection timeouts (#35201)" u="1"/>
        <s v="Need laptop computer for Goodman Kitting project (#67699)" u="1"/>
        <s v="RE: New Website Account Set up Form (#53464)" u="1"/>
        <s v="Shared Directory Access to H:\Accounting (#55192)" u="1"/>
        <s v="LSPI- Sentinel Alerts  Low   (#69676)" u="1"/>
        <s v="AutoCAD v2018: Fatal Error Crashing (#22500)" u="1"/>
        <s v="[Help] Network Drive Access (#47695)" u="1"/>
        <s v="TXC front desk scanner (#82962)" u="1"/>
        <s v="FW: Fat client access (#29768)" u="1"/>
        <s v="Printer driver could not be installed (#41663)" u="1"/>
        <s v="CRITICAL ERROR for PITSVR on PHSDATTOSVR (B42E99AB260C) (#87008)" u="1"/>
        <s v="new R&amp;D project (#27810)" u="1"/>
        <s v="FW: FDMEE Load Error TCPRJ_JDE_14 PRJEAC Sep-2021  (#42163)" u="1"/>
        <s v="Alert: Lummus Technology &gt; LUM Azure Production on lum-idbus-pl-01 is Warning Disk  /oracle/LTDENPRO (#55499)" u="1"/>
        <s v="FW: **Auto Generated Email** -- [1:49625:1] &quot;MALWARE-CNC Win.Trojan.Redaman outbound connection&quot; [Impact: Vulnerable] (#55686)" u="1"/>
        <s v="PSG - Load Assets in Odoo CMDB (#23537)" u="1"/>
        <s v="Unusual Sequence of failed logons (#44333)" u="1"/>
        <s v="FW: Internet Issues continue (#59298)" u="1"/>
        <s v="Network Account for new employee Radek Zika (#70205)" u="1"/>
        <s v="JDE can not sign in (#51914)" u="1"/>
        <s v="FW: **Auto Generated Email** -- [1:49625:1] &quot;MALWARE-CNC Win.Trojan.Redaman outbound connection&quot; [Impact: Vulnerable] (#55687)" u="1"/>
        <s v="[Cisco AMP for Endpoints Subscription] [CANCOMUS-Tickets]_x000a_ [canctxspd-15.hpmnetworks.com] Matching Compromise Updates (#24088)" u="1"/>
        <s v="Holiday Calendars EIT 2022 Odoo (#57560)" u="1"/>
        <s v="The Concord Consortium Energy2D: Install request (#33867)" u="1"/>
        <s v="Test (#37622)" u="1"/>
        <s v="Requesting JDE access for Gary Marett (#47615)" u="1"/>
        <s v="Blocked Page (#59472)" u="1"/>
        <s v="ALERT: [Critical] Malicious activity detected on DFGYHK2 (#66382)" u="1"/>
        <s v="Slowly laptop (#42185)" u="1"/>
        <s v="Hotspot Internet Connection (#72086)" u="1"/>
        <s v="FW: **Auto Generated Email** -- [1:49625:1] &quot;MALWARE-CNC Win.Trojan.Redaman outbound connection&quot; [Impact: Vulnerable] (#55688)" u="1"/>
        <s v="LSPI- Sentinel Alerts  Low   (#91345)" u="1"/>
        <s v="FW: Lavanya Govindaraj.1 wants to share EIS INPEX - Lummus - 2022_x000a_ Site Visit (#90531)" u="1"/>
        <s v="Alert: Lummus Technology &gt; LUM Azure Production on BMNPFS20 is Warning Memory   (#42615)" u="1"/>
        <s v="Outlook data issues (#23649)" u="1"/>
        <s v="Synchronization with Share Point (#29031)" u="1"/>
        <s v="Proofpoint Threat Response: INC-2065 Threat score updated (#57360)" u="1"/>
        <s v="Lummus - Windows server memory reached  90.0 % Used for 10 mins LUM-ANSLT-PW-01 (#27250)" u="1"/>
        <s v="Alert: Lummus Technology &gt; LUM Workstations on W10VMTEST02 is Failed Windows Service  CrowdStrike Fa... [100/119 characters] (#80588)" u="1"/>
        <s v="Request for PDF Editor Software (#29133)" u="1"/>
        <s v="SK Ali Chowdhury - Dell Precision 5530 - BM56HR2 - Service request_x000a_ processed (#36527)" u="1"/>
        <s v="FW: [+Remind] [GS Caltex] Request for confirmation about changing_x000a_ Catalyst Operation Sequence (Heating/Pressurizing Step) (#27643)" u="1"/>
        <s v="Share folder access (#76270)" u="1"/>
        <s v="Scale not working on laptop (#55771)" u="1"/>
        <s v="FW: **Auto Generated Email** -- [1:49625:1] &quot;MALWARE-CNC Win.Trojan.Redaman outbound connection&quot; [Impact: Vulnerable] (#55689)" u="1"/>
        <s v="Comos (#36996)" u="1"/>
        <s v="Request to setup new laptop (#21188)" u="1"/>
        <s v="Follow UP Alert: Lummus Technology &gt; Lum Azure Non-Production on lum-mcube-dl-01 is Warning Disk  /var/lib/doc... [100/184 characters] (#72986)" u="1"/>
        <s v="Email on Citrix not working (#53083)" u="1"/>
        <s v="Alert: vm-file1 Agent Status -  service: Agent check-in interval: 4.10 min 1204038705 (#28530)" u="1"/>
        <s v="Customer: PSG,Detected Criteria: Job Succeeded with Errors , Client:_x000a_ Azure PSG PRD ,Job ID: 170142 , Virtual Machine Name: Not Applicable,_x000a_ Priority: Normal (#75446)" u="1"/>
        <s v="NIST REFPROP: Access Issue (#22832)" u="1"/>
        <s v="Case: 00579066:  [Sev=High] [Polymer Solutions Group] Tunnel down for site MFS-PSG-PRI: [ref:_00DA0ISST._5003w1WTmsg:ref] (#30784)" u="1"/>
        <s v="Modify setting for calendar sharing with external users (#36877)" u="1"/>
        <s v="ALERT: [Critical] Malicious activity detected on DESKTOP-FNSSNR0 (#34470)" u="1"/>
        <s v="Teams is not working  (#34777)" u="1"/>
        <s v="VPN Access (#25814)" u="1"/>
        <s v="Reactive timesheets (#70841)" u="1"/>
        <s v="Office phone number wrong ? / I can't make a phone call (#43304)" u="1"/>
        <s v="FW: TAPS - Reviewer (#60078)" u="1"/>
        <s v="iDocs access for – Ufa 300 kta Ethylene Plant (224492) (#76295)" u="1"/>
        <s v="setup docking station monitors in MFG (#34402)" u="1"/>
        <s v="Potential Phishing mail (#52896)" u="1"/>
        <s v="Access to server for Hyperion restart (#25401)" u="1"/>
        <s v="Alert: Lummus Technology &gt; LUM Azure Production on lum-idbus-pl-01 is Warning Memory   (#58305)" u="1"/>
        <s v="FW: FAKE Email (#55026)" u="1"/>
        <s v="FW: POS pay file (#37501)" u="1"/>
        <s v="FW: Research files (#58670)" u="1"/>
        <s v="Alert: USHOUSDB034 Memory -  service: Total Physical Memory: 16.00 GB_x000a_Used Physical Memory: 14.02 GB_x000a_Free Physical Memory: 1.98 GB_x000a_Physical Memory Usage: 88.00 %_x000a_Total Virtual Memory: 26.50 GB_x000a_Used Virtual Memory: 15.99 GB_x000a_Free Virtual Memory: 10.51 GB_x000a_Virtual Memory Usage: 60.00 %_x000a_Top Process 1: sqlservr (64 bit)_x000a_Top Process 2: ReportingServicesService (64 bit)_x000a_Top Process 3: agent_x000a_Top Process 4: MsMpEng (64 bit)_x000a_Top Process 5: MonitoringHost (64 bit)_x000a_PID of Process 1: 1288_x000a_PID of Process 2: 2216_x000a_PID of Process 3: 1108_x000a_PID of Process 4: 916_x000a_PID of Process 5: 4428_x000a_User of Process 1: NT SERVICE\MSSQLSERVER_x000a_User of Process 2: NT AUTHORITY\NETWORK SERVICE_x000a_User of Process 3: NT AUTHORITY\SYSTEM_x000a_User of Process 4: NT AUTHORITY\SYSTEM_x000a_User of Process 5: NT AUTHORITY\SYSTEM_x000a_Physical Memory for Process 1: 10.95 GB_x000a_Physical Memory for Process 2: 497.55 MB_x000a_Physical Memory for Process 3: 302.41 MB_x000a_Physical Memory for Process 4: 207.59 MB_x000a_Physical Memory for Process 5: 109.13 MB_x000a_Virtual Memory for Process 1: 12.12 GB_x000a_Virtual Memory for Process 2: 519.54 MB_x000a_Virtual Memory for Process 3: 288.27 MB_x000a_Virtual Memory for Process 4: 224.98 MB_x000a_Virtual Memory for Process 5: 205.51 MB 944362881 (#28938)" u="1"/>
        <s v="Service Account for Nerdio (#28983)" u="1"/>
        <s v="IDM UltraEdit: Reactivation request (#21332)" u="1"/>
        <s v="Aveva Dynsim Simulation 6.2 version access issue  (#69972)" u="1"/>
        <s v="Alert: Read King &gt; REA US TX Houston on RKHOST is Failed Memory   (#60102)" u="1"/>
        <s v="Access Required to Setup Depreciation Default Coding - Fixed Assets -_x000a_ JDE (#25153)" u="1"/>
        <s v="Alert: lum-WVD-SD-1 Connectivity -  service: Packet Loss: 30.00 %_x000a_Time To Live: 44.00 Hops_x000a_Average Round Trip Time: 0.00 msec_x000a_DNS Resolution: True 1522361902 (#28974)" u="1"/>
        <s v="Implement GPO change for Point &amp; Print (#28572)" u="1"/>
        <s v="Notification of Termination (#58582)" u="1"/>
        <s v="Re: [ Ticket: 1196859 ]  Incomplete Compliance Training (#31665)" u="1"/>
        <s v="Suspicious emails received - David Vanden Boom (#74160)" u="1"/>
        <s v="Alert: Hikma &gt; HIK US OH Columbus on WW-COL-LWTSD01 is Failed Memory   (#50997)" u="1"/>
        <s v="Supply Room Computer Access (#52888)" u="1"/>
        <s v="iDocs access (#27319)" u="1"/>
        <s v="Network issue (#62818)" u="1"/>
        <s v="VPN connection (#55236)" u="1"/>
        <s v="Account information for new or modified users (#67330)" u="1"/>
        <s v="IT Glue - External Access for Darwin to ReadKing (#87600)" u="1"/>
        <s v="Alert: Polymer Solutions Group &gt; POL US OH Clair on STC-AP14 is Failed Connectivity   (#85266)" u="1"/>
        <s v="Your message couldn't be delivered (#76725)" u="1"/>
        <s v="Ticket Closed (08808774) phones rebooting_x000a_ [ref:_00D306jWI._5005Y25pCb1:ref] (#60333)" u="1"/>
        <s v="Alert: Hisco &gt; HIS US TX Houston Servers - 6th Patch Group on CYRiis is Failed CPU   (#55872)" u="1"/>
        <s v="Your message couldn't be delivered (#76735)" u="1"/>
        <s v="excel file issues (#48614)" u="1"/>
        <s v="Barbara Stancato - Missing Inbox (#31899)" u="1"/>
        <s v="Alert: Hikma &gt; HIK US OH Columbus on WW-COL-PMXAQ01 is Failed Disk  C: (#57033)" u="1"/>
        <s v="New software request (#23549)" u="1"/>
        <s v="Wi-Fi (#37009)" u="1"/>
        <s v="Idocs access for Lanxess Butadiene Study(20356) (#86069)" u="1"/>
        <s v="Qian – MS teams issue, removed and reinstalled  (#28923)" u="1"/>
        <s v="Bootable Screenshot for IPSTSVR on PHSDATTOSVR (B42E99AB260C) FAILED (#85855)" u="1"/>
        <s v="Install MS Visio (#23293)" u="1"/>
        <s v="Added two new servers in Azure.  Make sure they are backed up and replicated to DR and send screenshots of the backup configuration. (#47306)" u="1"/>
        <s v="216283  Moscow DCU project --- -access to project folders (#85287)" u="1"/>
        <s v="Account information for new or modified users (#67331)" u="1"/>
        <s v="Access to &quot;Product Database&quot; for Tsubasa Watanabe (#22477)" u="1"/>
        <s v="Accudata Sharepoint Document Library Issues (#53859)" u="1"/>
        <s v="additional mailboxes added to account (#52492)" u="1"/>
        <s v="Alert: Dallas Area Habitat for Humanity &gt; DAL US TX Dallas on DAHASR01 is Failed CPU   (#89061)" u="1"/>
        <s v="Exchange email password (#41023)" u="1"/>
        <s v="Help request - Follow up to ticket #22195 (#22719)" u="1"/>
        <s v="FW: [Failed] VIL VM Group 1 (6 VMs) 2 failed (#84557)" u="1"/>
        <s v="Is iDocs down again? (#27299)" u="1"/>
        <s v="No remote connection (#24316)" u="1"/>
        <s v="need to see all customers in dashboard (#76329)" u="1"/>
        <s v="Alert: ssos-fps01 Connectivity -  service: Packet Loss: 20.00 %_x000a_Time To Live: 100.00 Hops_x000a_Average Ro... [100/147 characters] (#32779)" u="1"/>
        <s v="FW: Hubble - Test Environment (#26702)" u="1"/>
        <s v="Cannot access to iDocs (#41648)" u="1"/>
        <s v="Fwd: You Have 12 Unread Message At 02/10/2022 08:26:32 pm (#78203)" u="1"/>
        <s v="MSS Security Incident Report Low SOCP00703166012 SIEM Anomaly (#56092)" u="1"/>
        <s v="Lummus - Windows server memory reached 85.0 % Used for 15 mins MANNHEIM-PRT1 (#26716)" u="1"/>
        <s v="Email handover (#26676)" u="1"/>
        <s v="Open Invoice Account suspended (#73626)" u="1"/>
        <s v="need replacement keyboard (#20580)" u="1"/>
        <s v="CRITICAL ERROR for UNITY-DB-SVR on PHSDATTOSVR (B42E99AB260C) (#81235)" u="1"/>
        <s v="Adobe/Wireless Mouse Request (#61180)" u="1"/>
        <s v="outlook issues (#32192)" u="1"/>
        <s v="Access to Multitran App (#55907)" u="1"/>
        <s v="FW: iDocs Communications - iDocs Application Upgrade &amp; Version_x000a_ 3.5.0.70 Release Schedule for Sunday, February 20, 2022 (#79951)" u="1"/>
        <s v="FW: P1 Alert (#57356)" u="1"/>
        <s v="Travis Stout (#55083)" u="1"/>
        <s v="TECHCash 13 Week Roll Forward for 16th July (#29403)" u="1"/>
        <s v="[EXTERNAL]: RE: OpenInvoice &quot;Approved Invoice Export&quot; is unable to_x000a_ process_x000a_ some documents for Maverick Natural Resources,_x000a_ LLC.    [ ref:_00DA0aSLJ._5004TDOyf2:ref ] (#82785)" u="1"/>
        <s v="Account information for new or modified users (#67333)" u="1"/>
        <s v="2 Static IP's LA Office  (#80168)" u="1"/>
        <s v="Alert: Hisco &gt; HIS US TX Houston Servers - 5th Patch Group on DEVscout is Warning Disk  C: (#53025)" u="1"/>
        <s v="Alert: Dallas Area Habitat for Humanity &gt; DAL US TX Dallas on esxib is Failed Connectivity   (#65444)" u="1"/>
        <s v="New Employee Setup for Justin Wilhoit (#73653)" u="1"/>
        <s v="Carbon Black Cloud Alert - c1bc2b41-ec80-937f-d42f-e21d43bf590f (#70052)" u="1"/>
        <s v="AVEVA PRO/II v10.1: Patch 3 Install Request (#35137)" u="1"/>
        <s v="Bitlocker Recovery Key (#80830)" u="1"/>
        <s v="Autodesk AutoCAD: Access issue (#27136)" u="1"/>
        <s v="Change Pasadena old network devices disconnection (#26668)" u="1"/>
        <s v="Medisoft (#67099)" u="1"/>
        <s v="Outlook down for all users (#78728)" u="1"/>
        <s v="Honeywell Unisim (#34942)" u="1"/>
        <s v="Email reported by user as malware or phish Incident ID: 4335 (#81230)" u="1"/>
        <s v="Bootable Screenshot for WEBSVR on PHSDATTOSVR (B42E99AB260C) FAILED (#85981)" u="1"/>
        <s v="RE: LHT Accounting no access to H: Accounting/LHT Finance Documents_x000a_ (it has disappeared over the weekend) -URGENT (#22900) (#22971)" u="1"/>
        <s v="Domain Controller Disk Usage (#50467)" u="1"/>
        <s v="Unisim Add-on required in Excel (#61495)" u="1"/>
        <s v="Alert: LiquidPower Specialty Products Inc. &gt; LIQ US TX Houston on VILVMPVEEAM01 is Failed Memory   (#76760)" u="1"/>
        <s v="FW: JDE Posting Error (#50235)" u="1"/>
        <s v="Needs to install blackline (#74810)" u="1"/>
        <s v="installation failure for Adobe Reader and Adobe Pro (#24119)" u="1"/>
        <s v="Alert: Lummus Technology &gt; LUM CH Beijing on BEIPSCCM01 is Failed Agent Status   (#56157)" u="1"/>
        <s v="CRITICAL ERROR for CONCORDTERMSVR on PHSDATTOSVR (B42E99AB260C) (#82834)" u="1"/>
        <s v="New Joiner - Ashely Davila (#75188)" u="1"/>
        <s v="New Joiner - Richard Torres (#88051)" u="1"/>
        <s v="iDocs request : IOCL BGR (209216227) -  (#83176)" u="1"/>
        <s v="ALERT: [Medium] Malicious activity detected on CORP-23 (#68578)" u="1"/>
        <s v="Alert: Gulf Capital Bank &gt; GUL US TX Houston on HOU-SVR-VEEAM1 is Failed Disk  C: (#72755)" u="1"/>
        <s v="Potential Phish: [External]  Re: Connecting (#72886)" u="1"/>
        <s v="Alert: Hikma &gt; HIK US OH Columbus on WW-COL-VDISQL01 is Failed Memory   (#56156)" u="1"/>
        <s v="Alert: Hikma &gt; HIK US OH Columbus on WW-COL-DSPDB01 is Failed SQL Memory Manager  MSSQLSERVER (#47683)" u="1"/>
        <s v="EagleBurgmann INC0040425 Critical Internet Explorer Security Update KB5003165 not installed on Azure BAA Servers (#25189)" u="1"/>
        <s v="Account information for new or modified users (#67334)" u="1"/>
        <s v="NIST23 not configured (#82713)" u="1"/>
        <s v="Payment in JDE (#57432)" u="1"/>
        <s v="Servers Decommission (#27631)" u="1"/>
        <s v="WEBEX Meetings with Clients (#43204)" u="1"/>
        <s v="Possible machine not connecting to LSP Transport Network (#66713)" u="1"/>
        <s v="Computer doesn't show any Wireless network (#81233)" u="1"/>
        <s v="Alert: LiquidPower Specialty Products Inc. &gt; LIQ US TX Houston on BRYVMPDB01 is Warning Memory   (#57677)" u="1"/>
        <s v="Add members to a DL Transflo (#60006)" u="1"/>
        <s v="Alert A1056: HQS-NX: Critical: RAM Usage high on CVM : 10.10.1.232 (#82380)" u="1"/>
        <s v="FW: bounced email (#71964)" u="1"/>
        <s v="Trimble Tekla-Structures v2021: Installation request (#26406)" u="1"/>
        <s v="Lummus Sentinel Alerts - Medium  (#43387)" u="1"/>
        <s v="Computer Issues (#78745)" u="1"/>
        <s v="ALERT: [Critical] Malicious activity detected on HWY11B3 (#58888)" u="1"/>
        <s v="JDE-Report Question (#21641)" u="1"/>
        <s v="REQUEST: Audit server logs: Priority 2 (#55318)" u="1"/>
        <s v="Alert: Vaalco Energy Inc &gt; VAA US TX Houston on EGY-FILESTORE-HOU is Failed Memory   (#55670)" u="1"/>
        <s v="StarCCM+ (#25945)" u="1"/>
        <s v="Account information for new or modified users (#67335)" u="1"/>
        <s v="PRO/II v8.3.2 (+older legacy versions) access ends 2021Aug14 (#30055)" u="1"/>
        <s v="Outlook (#30135)" u="1"/>
        <s v="ALERT: [Critical] Malicious activity detected on HWY11B3 (#58889)" u="1"/>
        <s v="Donnie Anderson (#61260)" u="1"/>
        <s v="Concur (#22928)" u="1"/>
        <s v="Lummus - Monthly Patching June 2021 (#26166)" u="1"/>
        <s v="Alert: beijing-fs1 Agent Status -  service: Agent check-in interval: 7.37 min 1685139451 (#29050)" u="1"/>
        <s v="Aryaka: [Non-Impacting] Planned Maintenance on Miami POP_x000a_ [ref:_00DA0ISST._5003w1bvc8w:ref] (#84745)" u="1"/>
        <s v="Nitro Pro license request (#56227)" u="1"/>
        <s v="printer issues (#85418)" u="1"/>
        <s v="Aruba Access Points for new Gurgaon office (#55557)" u="1"/>
        <s v="Alert: LiquidPower Specialty Products Inc. &gt; LIQ US TX Houston on HSNVMDSQLPI22 is Failed Disk  C: (#62982)" u="1"/>
        <s v="Renqiu JiujIu: iDocs access to Ashwin B (#29745)" u="1"/>
        <s v="Remap share Drives (#71917)" u="1"/>
        <s v="VPN Issue (#53959)" u="1"/>
        <s v="Account information for new or modified users (#67336)" u="1"/>
        <s v="New VM request (#58693)" u="1"/>
        <s v="Enable Customer Sat for non SD groups? (#17146)" u="1"/>
        <s v="FW: CRITICAL ERROR for PharmileServer on PHSDATTOSVR (B42E99AB260C) (#87318)" u="1"/>
        <s v="Alert: Dallas Area Habitat for Humanity &gt; DAL US TX Dallas on Wireless Switch is Failed Connectivity... [100/102 characters] (#65453)" u="1"/>
        <s v="Need to upgrade AutoCAD (#41320)" u="1"/>
        <s v="Alert: Dallas Area Habitat for Humanity &gt; DAL US TX Dallas on Finance Hallway is Failed Connectivity... [100/102 characters] (#65455)" u="1"/>
        <s v="Telemarketer phone call (#80908)" u="1"/>
        <s v="FW: New Inbound Fax Recieved (#88003)" u="1"/>
        <s v="FW: Invoice 0171106141,ENBRIDGE ENERGY LIMITED PARTNERSHIP,BELVIDERE_x000a_ STATION L61 (#59518)" u="1"/>
        <s v="Alert: LiquidPower Specialty Products Inc. &gt; LIQ US TX Bryan on BYNNTPMSTONE01 is Failed Connectivit... [100/103 characters] (#52176)" u="1"/>
        <s v="Offboarding - Remove C.Yi (#25255)" u="1"/>
        <s v="FW: WAB Production dashboard (#88596)" u="1"/>
        <s v="Can't print to OCE300-A (#29106)" u="1"/>
        <s v="CRITICAL ERROR for PHSSVR on PHSDATTOSVR (B42E99AB260C) (#83757)" u="1"/>
        <s v="New Employee Setup for William Thames (#81358)" u="1"/>
        <s v="Request for Download (#70963)" u="1"/>
        <s v="Alert: NewQuest Properties &gt; NEW US TX Houston on NQ8827-Su100-1 is Failed Connectivity   (#65123)" u="1"/>
        <s v="Lummus - Windows server CPU reached 80.0 % Used for 15 mins BMNPEA01 (#24632)" u="1"/>
        <s v="Jira Login (#81295)" u="1"/>
        <s v="New ticket from: REQUEST for Update: Title in AD for contractors (#70333) (#70410)" u="1"/>
        <s v="Exactly IT Sentinel Alerts - Low  (#21423)" u="1"/>
        <s v="Critical Device Stopped Sending Events Fired (#57101)" u="1"/>
        <s v="Lummus - Monthly Patching - February 2022 (#79772)" u="1"/>
        <s v="Printer driver update (#45739)" u="1"/>
        <s v="Account information for new or modified users (#67337)" u="1"/>
        <s v="Install a new Dickson monitor for Cool Room in ELP (#83235)" u="1"/>
        <s v="FW: [Cisco AMP for Endpoints Subscription] [nq - system] Matching Events Found On NQP-TERM-142 (#61561)" u="1"/>
        <s v="Emailed Report (profile:_x000a_ JobSFMail-20211221060002.e276abec-e0f2-11e3-8169-6d9ed49b625f.txt - 5 records_x000a_ from egy.hou.fmc) (#55473)" u="1"/>
        <s v="New Employee Setup for Joel Harriott (#66776)" u="1"/>
        <s v="Follow UP Alert: Hoover Circular Solutions &gt; HOO US TX Houston on 172.16.10.1 is Failed Connectivity   (#81383)" u="1"/>
        <s v="Alert: lum-wfswe-pw-01 Disk - H: service: Total disk size: 2.50 TB_x000a_Disk space used: 2.23 TB_x000a_Disk free space: 268.41 GB_x000a_Disk Usage: 90.00 % 1244799337 (#28854)" u="1"/>
        <s v="Re: Trimble Connect Upate (#35079)" u="1"/>
        <s v="Layton McCown - Zoom Access (#90362)" u="1"/>
        <s v="FW: User at risk detected (#83683)" u="1"/>
        <s v="RE: Setting up Daxin Pan as Project Manager (#27118)" u="1"/>
        <s v="Alert: Coyuchi &gt; COY US SF Headquarters on vm-dc3 is Warning Disk  C: (#50232)" u="1"/>
        <s v="URGENT: Adobe License (#36592)" u="1"/>
        <s v="Alert: Hikma &gt; HIK US NJ CherryHill on ww-chh-webca1 is Warning Disk  C: (#88868)" u="1"/>
        <s v="Cannot use N-able (#41386)" u="1"/>
        <s v="Create Admin accounts for Datto and Veeam (#54011)" u="1"/>
        <s v="Alert: Lummus Technology &gt; LUM IND Gurgaon on IN-GGN-VOICE-GWY-01 is Failed Connectivity   (#58500)" u="1"/>
        <s v="Our travel site (#22607)" u="1"/>
        <s v="Additional hardware (#63852)" u="1"/>
        <s v="RE: India MB22 (#73657)" u="1"/>
        <s v="ExactlyIT Sentinel Alerts - Low  (#44930)" u="1"/>
        <s v="RDP - Unable to launch application. // Certificates needed. (#61700)" u="1"/>
        <s v="Expired Password (#52361)" u="1"/>
        <s v="FW: [External]  Download link for https://www.aiche.org/ (#68084)" u="1"/>
        <s v="Account information for new or modified users (#67338)" u="1"/>
        <s v="CT/GAINS Request: No Level Update for SKUL 136171 PET BOOSTER (#59027)" u="1"/>
        <s v="Alert: Dallas Area Habitat for Humanity &gt; DAL US TX Dallas on dahfh2008dc is Failed Memory   (#60510)" u="1"/>
        <s v="FW: ISE Alarm : Warning : AcsSyslogContentAaaDiagnostics:: ACTIVE_DIRECTORY_DIAGNOSTIC_TOOL_ISSUES_FOUND need to complete (#78171)" u="1"/>
        <s v="Bluebeam: Install request (#25765)" u="1"/>
        <s v="Your message couldn't be delivered (#76737)" u="1"/>
        <s v="FW: Wages by state (#35416)" u="1"/>
        <s v="Microsoft Teams- Team Creation Request (#75220)" u="1"/>
        <s v="Alert: Lummus Technology &gt; LUM Azure Production on lum-idbus-pl-01 is Warning Disk  /oracle/LTDENPRO (#50216)" u="1"/>
        <s v="Alert: AZVAHSER004 Memory -  service: Total Physical Memory: 8.00 GB_x000a_Used Physical Memory: 6.38 GB_x000a_Free Physical Memory: 1.62 GB_x000a_Physical Memory Usage: 80.00 %_x000a_Total Virtual Memory: 19.00 GB_x000a_Used Virtual Memory: 15.60 GB_x000a_Free Virtual Memory: 3.40 GB_x000a_Virtual Memory Usage: 82.00 %_x000a_Top Process 1: MsMpEng (64 bit)_x000a_Top Process 2: agent_x000a_Top Process 3: svchost (64 bit)_x000a_Top Process 4: java (64 bit)_x000a_Top Process 5: MonitoringHost (64 bit)_x000a_PID of Process 1: 832_x000a_PID of Process 2: 13512_x000a_PID of Process 3: 996_x000a_PID of Process 4: 2456_x000a_PID of Process 5: 4200_x000a_User of Process 1: NT AUTHORITY\SYSTEM_x000a_User of Process 2: NT AUTHORITY\SYSTEM_x000a_User of Process 3: NT AUTHORITY\SYSTEM_x000a_User of Process 4: NT AUTHORITY\SYSTEM_x000a_User of Process 5: NT AUTHORITY\SYSTEM_x000a_Physical Memory for Process 1: 254.34 MB_x000a_Physical Memory for Process 2: 236.25 MB_x000a_Physical Memory for Process 3: 220.13 MB_x000a_Physical Memory for Process 4: 199.95 MB_x000a_Physical Memory for Process 5: 129.91 MB_x000a_Virtual Memory for Process 1: 243.05 MB_x000a_Virtual Memory for Process 2: 213.91 MB_x000a_Virtual Memory for Process 3: 208.82 MB_x000a_Virtual Memory for Process 4: 210.91 MB_x000a_Virtual Memory for Process 5: 182.34 MB 947327834 (#29331)" u="1"/>
        <s v="Follow UP Alert: Cypress Lawn &gt; CYP US CA Colma on MD-FTD01 is Failed Connectivity   (#41624)" u="1"/>
        <s v="New Programs co 352 (#63661)" u="1"/>
        <s v="Emergency Patching Non-Production Servers (#28332)" u="1"/>
        <s v="ENERTIA PROBLEMS (#57528)" u="1"/>
        <s v="Alert: Principle Health Systems &gt; PRI US TX Houston on IPSTSVR is Warning Disk  C: (#77034)" u="1"/>
        <s v="Follow UP Alert: LiquidPower Specialty Products Inc. &gt; LIQ US TX Houston on HSNVMPNDES2 is Failed CPU   (#64731)" u="1"/>
        <s v="Hardware (#74702)" u="1"/>
        <s v="[Report Delivery] Weekly Webroot Report (Custom) 27 Dec 2021 - 03 Jan 2022 (#58568)" u="1"/>
        <s v="Alert: AZVAHSER004 Memory -  service: Total Physical Memory: 8.00 GB_x000a_Used Physical Memory: 6.74 GB_x000a_F... [100/1139 characters] (#31183)" u="1"/>
        <s v="Printer installation (#21966)" u="1"/>
        <s v="Preventative Maintenance for each managed device and application (CW 584536) (#63692)" u="1"/>
        <s v="REMOTE DESKTOP &amp; ONE DRIVE SYNC (#25062)" u="1"/>
        <s v="FW: Vacante Disponible (#22541)" u="1"/>
        <s v="Please reset the invoice to Status 10  (#22757)" u="1"/>
        <s v="Alert: AM RE Syndicate Inc. &gt; AM US TX Dallas on GS1900 is Failed Connectivity   (#52256)" u="1"/>
        <s v="FW: WTE Proofing DB for Kris Howard (#22792)" u="1"/>
        <s v="FW: **Auto Generated Email** -- [119:4:1] http_inspect: BARE BYTE UNICODE ENCODING [Impact: Unknown] (#53078)" u="1"/>
        <s v="Wipe devices (#50234)" u="1"/>
        <s v="Issues with VPN shared drives. (#58072)" u="1"/>
        <s v="Alert: Hikma &gt; HIK US OH Columbus on WW-COL-VDISQL01 is Failed Memory   (#37293)" u="1"/>
        <s v="Alert: Hisco &gt; HIS US TX Houston Servers - 5th Patch Group on DRbackup is Failed Veeam Failed Jobs   (#53793)" u="1"/>
        <s v="Alert: Puffer &gt; PUF US TX Stafford on sta-dc-0017 is Failed CPU   (#55874)" u="1"/>
        <s v="Term'd accounts (#42204)" u="1"/>
        <s v="Error when running reports in HFM Explore (#32721)" u="1"/>
        <s v="Alert: ExactlyIT Internal &gt; Exa Puebla Office on EXA-SITE-AP-01 is Failed Connectivity   (#88816)" u="1"/>
        <s v="Alert: Principle Health Systems &gt; PRI US TX Houston on IPSTSVR is Failed Disk  C: (#78975)" u="1"/>
        <s v="Alert: Hikma &gt; HIK US OH Columbus on WW-COL-VDIVC is Failed Memory   (#45805)" u="1"/>
        <s v="Alert: vm-app02 Connectivity -  service: Packet Loss: 100.00 %_x000a_Time To Live: 0.00 Hops_x000a_Average Round Trip Time: 0.00 msec_x000a_DNS Resolution: True 1012994598 (#28524)" u="1"/>
        <s v="New user Sujith Kumbalath (#70603)" u="1"/>
        <s v="CRITICAL ERROR for PHSSVR on PHSDATTOSVR (B42E99AB260C) (#87242)" u="1"/>
        <s v="SketchUp Software License. (#59795)" u="1"/>
        <s v="RK: Test Restores (CW 584369) (#68703)" u="1"/>
        <s v="Request to sign in into my old McDermott account (#57182)" u="1"/>
        <s v="Mail from AIChE (#87590)" u="1"/>
        <s v="EU PC randomly locking out (#74783)" u="1"/>
        <s v="Quota exceeded (Tenant: Bruegmann USA; Contact email: kyle@bruegmann-usa.com) (#52761)" u="1"/>
        <s v="My laptop Pre-boot issue (TPM device not detected) (#59927)" u="1"/>
        <s v="ALERT: [Medium] Malicious activity detected on LT-RDEMOTT (#59792)" u="1"/>
        <s v="Re: Salesforce access  (#86066)" u="1"/>
        <s v="Add WAP to n-able monitoring (#75335)" u="1"/>
        <s v="Cloud Discovery anomaly detection Incident ID: 3772 (#71069)" u="1"/>
        <s v="Monitor Tightening, New Cat5/6 cable (#61182)" u="1"/>
        <s v="unable to connect to printer (#55188)" u="1"/>
        <s v="Non functioning of Time sheet (#26644)" u="1"/>
        <s v="FW: MOCD2 Test Run: Calibration record for instruments / DCS snapshot_x000a_ / DCS dump data (#21642)" u="1"/>
        <s v="Alert: Gulf Capital Bank &gt; GUL US TX Houston on VIDEO-FZCQ3Y2 is Failed Disk  E: (#54050)" u="1"/>
        <s v="test test test (#53018)" u="1"/>
        <s v="Job Failed lum-idbus-pl-01VM: Not Applicable COMMVAULT JOB:  154551 (#57449)" u="1"/>
        <s v="Outlook connectivity issue (#66344)" u="1"/>
        <s v="Spelling and Grammar Check (#88572)" u="1"/>
        <s v="Update Precision Software on my computer (#80630)" u="1"/>
        <s v="Automatic reply: New: Ticket #565911/QouteWerks in Citrix will not_x000a_ luanch (#55576)" u="1"/>
        <s v="Alert: Lummus Technology &gt; LUM Azure Production on lum-idbus-pl-01 is Failed CPU   (#85423)" u="1"/>
        <s v="WVD user unlock (#77805)" u="1"/>
        <s v="ProII 10.1 Installation (#49847)" u="1"/>
        <s v="Critical Device Stopped Sending Events Fired (#68501)" u="1"/>
        <s v="Alert: Hikma &gt; HIK US OH Columbus on WW-COL-DSPDB01 is Warning SQL Memory Manager  MSSQLSERVER (#45846)" u="1"/>
        <s v="Issue logging onto SAP (#89432)" u="1"/>
        <s v="New odoo account Crystal Miller (#73557)" u="1"/>
        <s v="Need IT Glue ticket for Jefferson Geery (#59180)" u="1"/>
        <s v="FW: [Cisco AMP for Endpoints Subscription] [brue - system] Matching Events Found On APPSERVER.BRUEGMANN.local (#61436)" u="1"/>
        <s v="Potential Phish: [External]  RE: [External]  FW: New Document(115) -_x000a_ 08-Feb-2022, 13:37 (#77578)" u="1"/>
        <s v="error when logging on VDT (#86113)" u="1"/>
        <s v="Alert: Lummus Technology &gt; LUM Azure Production on lum-medcv-pw-01 is Warning CPU   (#37099)" u="1"/>
        <s v="Impossible travel activity | Sentinel ID: 2585 (#52215)" u="1"/>
        <s v="F.I.R.S.T. CONVAL v11: Install request (related to #32595) (#32716)" u="1"/>
        <s v="Exactly IT Sentinel Alerts - Medium  (#28802)" u="1"/>
        <s v="Convert Teresa Nystrom Outlook to Group Mail Box (#37157)" u="1"/>
        <s v="Alert: Hikma &gt; HIK US OH Columbus on COL-PSSOV01 is Warning Memory   (#41634)" u="1"/>
        <s v="Unable to Open PDF in VDI (#74064)" u="1"/>
        <s v="Alert: LiquidPower Specialty Products Inc. &gt; LIQ US TX Houston on BRYVMPDB01 is Failed Memory   (#54161)" u="1"/>
        <s v="Error Message - Virus Detected on 10 Excel Files on One Drive - Sync_x000a_ has been Stopped (#20858)" u="1"/>
        <s v="Nable Accounts IT Academy (#74477)" u="1"/>
        <s v="FW: [Cisco AMP for Endpoints Subscription] [phs - threat alerts] Matching Events Found On E744-J.PHS.LOCAL (#55338)" u="1"/>
        <s v="Domain Trust relationship issues (#77510)" u="1"/>
        <s v="LSPI- Sentinel Alerts  Low   (#73315)" u="1"/>
        <s v="Folder Access (#42502)" u="1"/>
        <s v="delete servers - CW / Umbrella (#21447)" u="1"/>
        <s v="DIPPR (#86549)" u="1"/>
        <s v="Delivery App Access (#90200)" u="1"/>
        <s v="HYSYS V8.8 simulation tool installation (#42217)" u="1"/>
        <s v="Alert: LiquidPower Specialty Products Inc. &gt; LIQ US TX Houston on HSNVMPVEEAM01 is Failed Disk  C: (#56122)" u="1"/>
        <s v="iDocs Access (#53787)" u="1"/>
        <s v="No network LSPI, (#77981)" u="1"/>
        <s v="RE: Ticket#582501/HISCO/Connectivity Issue -- has been updated (#52203)" u="1"/>
        <s v="Alert: Lummus Technology &gt; LUM Azure Production on lum-medcv-pw-01 is Failed CPU   (#42259)" u="1"/>
        <s v="RE: Lummus Tech Renewal Questionnaire: DocuSign Envelopes (#63761)" u="1"/>
        <s v="Alert: NewQuest Properties &gt; NEW US TX Houston on NQ 1st floor 3 is Failed Connectivity   (#85236)" u="1"/>
        <s v="Percentage of failed files is more than 5 Azure EIT PRDVM: Not Applicable COMMVAULT JOB:  129323 (#45172)" u="1"/>
        <s v="New Ticket (#61100)" u="1"/>
        <s v="WVM not working (#37162)" u="1"/>
        <s v="FW: [Failed] VIL File Server (1 VMs) 1 failed (#79673)" u="1"/>
        <s v="Office Guest Wifi Setup (#49898)" u="1"/>
        <s v="LSPI New Employee Request [#403] (#85524)" u="1"/>
        <s v="Alan Goode neds to be added on Odoo database (#51218)" u="1"/>
        <s v="C: Drive is full (#37005)" u="1"/>
        <s v="FW: Marked-up PFDs for ADNOC DHT Proposal (#23585)" u="1"/>
        <s v="Alert: Lummus Technology &gt; LUM Azure Production on BMNPJA01 is Failed Disk  C: (#48198)" u="1"/>
        <s v="Access to W drive  (#24121)" u="1"/>
        <s v="SA.RLO needs ability to change passwords (#21432)" u="1"/>
        <s v="Sync Issue (#70727)" u="1"/>
        <s v="VPN - Checking License (#23422)" u="1"/>
        <s v="Customer: Lummus , Detected Criteria: Job Failed , Client: Azure_x000a_ Lummus WE PRD ,Job ID: 169653 , Virtual Machine Name: lum-medwe-pw-01,_x000a_ Priority: Normal (#74983)" u="1"/>
        <s v="Alert: MXCUTSAP005 Agent Status -  service: Agent check-in interval: 4.32 min (#30275)" u="1"/>
        <s v="Alert: BMNPEA01 Disk - C: service: Total disk size: 59.70 GB_x000a_Disk space used: 53.49 GB_x000a_Disk free spa... [100/131 characters] (#36449)" u="1"/>
        <s v="No additional activity on ticket # SOCP00703151800 (#55849)" u="1"/>
        <s v="Alert: Lummus Technology &gt; LUM Azure Production on lum-anslt-pw-01 is Failed Memory   (#42745)" u="1"/>
        <s v="Please install ProII 9.3 on my machine.  (#83828)" u="1"/>
        <s v="CRITICAL ERROR for WEBSVR on PHSDATTOSVR (B42E99AB260C) (#79809)" u="1"/>
        <s v="RE: [External]  Ticket#582322/LiquidPower/Problems wih PC Hardware --_x000a_ has been updated (#52523)" u="1"/>
        <s v="Alert: AZVAHSER004 Memory -  service: Total Physical Memory: 8.00 GB_x000a_Used Physical Memory: 7.91 GB_x000a_F... [100/1150 characters] (#33774)" u="1"/>
        <s v="RE: [External]  Closed: Ticket #581661/Data Historan Link Broken (#57286)" u="1"/>
        <s v="Alert: Hikma &gt; HIK US OH Creekside on CRKSVWPDHCP01 is Warning Memory   (#43301)" u="1"/>
        <s v="Access to an  odessa iso wash computer (#59756)" u="1"/>
        <s v="VPN Issue (#53257)" u="1"/>
        <s v="Can not access Citrix (#58435)" u="1"/>
        <s v="&lt;Memory is above 80%&gt; psgpdces1pw01 (#26491)" u="1"/>
        <s v="Alcami Notification DL - Creation request (#26190)" u="1"/>
        <s v="FW: New Odoo User (#52135)" u="1"/>
        <s v="FW: Why does Gerald Washington need to be in LSPI Technology email_x000a_ group? (#77979)" u="1"/>
        <s v="Alert: LiquidPower Specialty Products Inc. &gt; LIQ US TX Bryan on BYNWLC01 is Failed Connectivity   (#85409)" u="1"/>
        <s v="need to reset password (#67433)" u="1"/>
        <s v="Incorrect product for batch (#66117)" u="1"/>
        <s v="Disk usage is above threshold 85%  PSGGPDES1PW01 (#25268)" u="1"/>
        <s v="access to procedures (#22369)" u="1"/>
        <s v="Coyuchi New User Creation (#34339)" u="1"/>
        <s v="EXCEL issue with remote Desktop (#77156)" u="1"/>
        <s v="FW: [HIGH] Alert for Sophos Central [LiquidPower]: An attempt to protect a computer failed (#59528)" u="1"/>
        <s v="Alert: Hikma &gt; HIK US OH Columbus on COL-ENGSQL01 is Warning SQL Memory Manager  MSSQLSERVER (#44051)" u="1"/>
        <s v="iDocs request : Lukoil Burgas-MTBE-ETBE (357506)  -  (#36217)" u="1"/>
        <s v="printer connectivity issue (#42288)" u="1"/>
        <s v="AVEVA PRO/II: Error opening PRZ files (#21497)" u="1"/>
        <s v="computer pop up  (#23705)" u="1"/>
        <s v="Laptop black screen (#22389)" u="1"/>
        <s v="Need Azure Access (#85553)" u="1"/>
        <s v="Docking Station in Office Not Working (#79942)" u="1"/>
        <s v="FW: New investigation: 2022-03-06-001 (#87031)" u="1"/>
        <s v="AMP Alert: Device Down (US-TX-HOU-FL6-WAP24) (#46829)" u="1"/>
        <s v="Replace Willem van Ramshorst 19&quot; Monitor (#44221)" u="1"/>
        <s v="Alert: Hikma &gt; HIK US OH Columbus on WW-COL-VDISQL01 is Failed Memory   (#62288)" u="1"/>
        <s v="Password Reset (#57081)" u="1"/>
        <s v="FW: [External]  Pending Assignment Due (#52450)" u="1"/>
        <s v="Alert: Polymer Solutions Group &gt; POL US OH Clair on STC-AP07 is Failed Connectivity   (#85264)" u="1"/>
        <s v="Webex Meeting (#26136)" u="1"/>
        <s v="RE: Shared Outlook Calendar (#66513)" u="1"/>
        <s v="lumwvddynsp-3 has been powered off by automation (#41980)" u="1"/>
        <s v="FW: **Auto Generated Email** -- [119:15:2] http_inspect: OVERSIZE REQUEST-URI DIRECTORY [Impact: Unknown] (#59635)" u="1"/>
        <s v="Printer performance (#49557)" u="1"/>
        <s v="GAINS/CT Issue: Enbridge LP100 Levels Showing 0 (#66715)" u="1"/>
        <s v="LSPI VPN Password Reset (#57673)" u="1"/>
        <s v="Need Drilling Info and IHS (#55208)" u="1"/>
        <s v="Out of Hubble Licenses (#22419)" u="1"/>
        <s v="ALERT: [Critical] Malicious activity detected on DESKTOP-2MTJMA7 (#30532)" u="1"/>
        <s v="Paste options (#51125)" u="1"/>
        <s v="Coyuchi Track New Computer in N-Able (#35174)" u="1"/>
        <s v="Alert: Puffer &gt; PUF US TX Stafford on BRY-FS-0021 is Failed Memory   (#55864)" u="1"/>
        <s v="Aryaka: [Sev=Low] Service impacting outage on Delhi POP [ref:_00DA0ISST._5003w1WTHPC:ref] (#30154)" u="1"/>
        <s v="Excel Analysis Tool (#81007)" u="1"/>
        <s v="FW: PeopleSoft Taleo Hires (#36016)" u="1"/>
        <s v="Change Maximo permissions for new user (#68030)" u="1"/>
        <s v="Alert: Hikma &gt; HIK US OH Columbus on WW-COL-VDISQL01 is Warning Memory   (#45266)" u="1"/>
        <s v="RE: Requesting Help - Cannot Access LHT O Drive &amp; Now Accounting H_x000a_ Drive (#22887) (#22983)" u="1"/>
        <s v="Scan folder setup (#31939)" u="1"/>
        <s v="CPL Virtual desktop setup (#52446)" u="1"/>
        <s v="Data exfiltration to an app that is not sanctioned Incident ID: 1722 (#45149)" u="1"/>
        <s v="Customer: Lummus , Detected Criteria: Job Failed , Client: Azure_x000a_ Lummus ALZ ,Job ID: 169656 , Virtual Machine Name: lum-medcv-pw-01, Priority:_x000a_ Normal (#75027)" u="1"/>
        <s v="[EXTERNAL]: Ready for Implementation - M:\Ops\... for Charles Fenner_x000a_ - Form_x000a_ ID# 3306 (#57296)" u="1"/>
        <s v="RE: New Computer - Jim Pleasant (#86101)" u="1"/>
        <s v="Decom Hisco Server USSNewyork from N-Able (#88250)" u="1"/>
        <s v="Bloomfield Engineering laptops (#13929)" u="1"/>
        <s v="RE: Forecast final for April'21 (#24741)" u="1"/>
        <s v="LSPI New Employee Request [#382] (#53863)" u="1"/>
        <s v="Idocs access for NKNK Ethylene Revamp(12034) (#82498)" u="1"/>
        <s v="HTRI xChanger Suite v8.1: Install request (#31586)" u="1"/>
        <s v="CRITICAL ERROR for PHSSVR on PHSDATTOSVR (B42E99AB260C) (#73909)" u="1"/>
        <s v="RE: Ticket#583533/PHS2/Lightning Step SFTP -- has been updated (#52117)" u="1"/>
        <s v="RE: Nuisance pop-up (#22152) - NOT resolved (#22521)" u="1"/>
        <s v="Printer Issues (#34401)" u="1"/>
        <s v="Move printer to HSE office (#65719)" u="1"/>
        <s v="Alert: Dallas Area Habitat for Humanity &gt; DAL US TX Dallas on Side Lobby is Failed Connectivity   (#75884)" u="1"/>
        <s v="FYI - lumwvddynsp-10 has turned on by request from the VMSS PowerApp (#29595)" u="1"/>
        <s v="Windows updates failing (#81483)" u="1"/>
        <s v="FW: CRITICAL ERROR for PHSSVR on PHSDATTOSVR (B42E99AB260C) (#79422)" u="1"/>
        <s v="Missing Excel Add-ins (#24496)" u="1"/>
        <s v="Access to Active Directory (#28512)" u="1"/>
        <s v="User has not access to outlook (#23471)" u="1"/>
        <s v="Alert: Hikma &gt; HIK US OH Columbus on AZRSVWPZVM01 is Warning Memory   (#41606)" u="1"/>
        <s v="RE: Sharepoint (#66057)" u="1"/>
        <s v="Delete - duplicate un-needed tempates (#55316)" u="1"/>
        <s v="Alert: Hikma &gt; HIK US OH Columbus on colnwps0609 is Failed Connectivity   (#37374)" u="1"/>
        <s v="Alert: Lummus Technology &gt; LUM Azure Production on lum-medcv-pw-01 is Failed CPU   (#47053)" u="1"/>
        <s v="Alert: Lummus Technology &gt; LUM IND Gurgaon on IN-GGN-PA-FW-2 is Failed Connectivity   (#58502)" u="1"/>
        <s v="Odoo Users  (#47477)" u="1"/>
        <s v="Create New Hire report (#23613)" u="1"/>
        <s v="Check update on computer (#76995)" u="1"/>
        <s v="FW: CRITICAL ERROR for PITSVR on PHSDATTOSVR (B42E99AB260C) (#87198)" u="1"/>
        <s v="Monitors, Keyboard and Mouse (#45519)" u="1"/>
        <s v="it.info@principlehs.com email list (#57849)" u="1"/>
        <s v="Install 7Zip on user machine (#41360)" u="1"/>
        <s v="Windows Server Monthly Patching - August Rollup Wave 1 (#33547)" u="1"/>
        <s v="Unlock account and password reset (#60511)" u="1"/>
        <s v="JDE PW RESET (#60695)" u="1"/>
        <s v="New ticket from: i need access to Products (#86052) (#91199)" u="1"/>
        <s v="Update Email Default Address (#62070)" u="1"/>
        <s v="FW: [Failed] CKSVMS (7 VMs) 7 failed (#80275)" u="1"/>
        <s v="Lummus - Network device went offline AE-DXB-MOOS-CME1 (#23719)" u="1"/>
        <s v="Issue with laptop (#30704)" u="1"/>
        <s v="Enroll device (#23211)" u="1"/>
        <s v="lumwvddynsp-10 will be shutdown by automation in 15 minutes (#28533)" u="1"/>
        <s v="FW: ISE Alarm : Warning : Excessive Failed TACACS Authentication Attempts(18) in the last 15 minutes (#54933)" u="1"/>
        <s v="Computer Timeout (#32761)" u="1"/>
        <s v="Reset Datto 2FA (#23295)" u="1"/>
        <s v="FW: World Test Instance (#28462)" u="1"/>
        <s v="FW: [MEDIUM] Alert for Sophos Central [LiquidPower] (#64625)" u="1"/>
        <s v="New ticket from: RE: Issue Running Report in Explore in HFM (#32148) (#85448)" u="1"/>
        <s v="Adobe License (#78327)" u="1"/>
        <s v="Potential Phish: [External]  FW: Another funny one! (#52393)" u="1"/>
        <s v="Acces to Outlook (#21720)" u="1"/>
        <s v="Request for Andy Andres to find missing folder on P:\ drive (#22833)" u="1"/>
        <s v="Test System Patching - December (#52372)" u="1"/>
        <s v="Alert: psgrdses1pw01 CPU -  service: CPU Usage: 91.00 %_x000a_Top Process 1: MsMpEng_x000a_Top Process 2: System... [100/665 characters] (#34456)" u="1"/>
        <s v="Mobile phone (#61686)" u="1"/>
        <s v="Locked out of Hubble  (#50696)" u="1"/>
        <s v="Omnitracs One - Experiencing Intermittent error &quot;A server error_x000a_ occurred during login&quot; (#57899)" u="1"/>
        <s v="Alert: Hisco &gt; HIS US TX Houston Servers - 1st Patch Group on CyronCmd is Warning Memory   (#53073)" u="1"/>
        <s v="NIST RepRap installation (#22050)" u="1"/>
        <s v="Issues with battery (#75225)" u="1"/>
        <s v="Lesa Ponce onboarding request (#57230)" u="1"/>
        <s v="AR invoice (#30064)" u="1"/>
        <s v="SO21/3001234 Dell Standard Engineering Laptop (#25381)" u="1"/>
        <s v="PSG password Reset Victor Mendoza (#88800)" u="1"/>
        <s v="New Odoo account creation Sandra Acevedo (#67053)" u="1"/>
        <s v="Windows Server Monthly Patching - March Rollup (#86620)" u="1"/>
        <s v="FW: [Cisco AMP for Endpoints Subscription] [Vaalco - System] Matching Events Found On EGY-VPN12-HOU.VAALCO.com (#61465)" u="1"/>
        <s v="FW: [Warning] POCVMS (7 VMs) 1 warning (#53205)" u="1"/>
        <s v="IT help (#28927)" u="1"/>
        <s v="FW: SUPPORT EXPIRED [Failed] Appplication Aware Backup (0 VMs) (#69482)" u="1"/>
        <s v="Alert: SQL-SERVER Disk - C: service: Total disk size: 219.90 GB_x000a_Disk space used: 196.83 GB_x000a_Disk free... [100/136 characters] (#32085)" u="1"/>
        <s v="Blue screen (#52040)" u="1"/>
        <s v="medisoft logins (#78120)" u="1"/>
        <s v="Office and WFH Equipment Not Working (#29020)" u="1"/>
        <s v="HKGQ4Y2 : Installation of UNISIM Addon in EXCEL  (#61417)" u="1"/>
        <s v="FW: PeopleSoft access (#47057)" u="1"/>
        <s v="Alert: LiquidPower Specialty Products Inc. &gt; LIQ US TX Houston on HSNVMPVEEAM01 is Failed Veeam Fail... [100/109 characters] (#88367)" u="1"/>
        <s v="CYPRESS LAWN – WINDOWS SERVERS PATCHING - APRIL (#22238)" u="1"/>
        <s v="Alert: LiquidPower Specialty Products Inc. &gt; LIQ US TX Houston on HSNVMPVEEAM01 is Failed Veeam Fail... [100/109 characters] (#88368)" u="1"/>
        <s v="Alert: USHOUSDB034 Memory -  service: Total Physical Memory: 16.00 GB_x000a_Used Physical Memory: 14.36 GB_x000a_Free Physical Memory: 1.64 GB_x000a_Physical Memory Usage: 90.00 %_x000a_Total Virtual Memory: 26.00 GB_x000a_Used Virtual Memory: 16.40 GB_x000a_Free Virtual Memory: 9.60 GB_x000a_Virtual Memory Usage: 63.00 %_x000a_Top Process 1: sqlservr (64 bit)_x000a_Top Process 2: ReportingServicesService (64 bit)_x000a_Top Process 3: agent_x000a_Top Process 4: MsMpEng (64 bit)_x000a_Top Process 5: MonitoringHost (64 bit)_x000a_PID of Process 1: 1296_x000a_PID of Process 2: 2308_x000a_PID of Process 3: 2800_x000a_PID of Process 4: 912_x000a_PID of Process 5: 4412_x000a_User of Process 1: NT SERVICE\MSSQLSERVER_x000a_User of Process 2: NT AUTHORITY\NETWORK SERVICE_x000a_User of Process 3: NT AUTHORITY\SYSTEM_x000a_User of Process 4: NT AUTHORITY\SYSTEM_x000a_User of Process 5: NT AUTHORITY\SYSTEM_x000a_Physical Memory for Process 1: 11.05 GB_x000a_Physical Memory for Process 2: 432.74 MB_x000a_Physical Memory for Process 3: 287.13 MB_x000a_Physical Memory for Process 4: 212.71 MB_x000a_Physical Memory for Process 5: 152.54 MB_x000a_Virtual Memory for Process 1: 12.82 GB_x000a_Virtual Memory for Process 2: 452.10 MB_x000a_Virtual Memory for Process 3: 271.52 MB_x000a_Virtual Memory for Process 4: 227.90 MB_x000a_Virtual Memory for Process 5: 205.44 MB 2103968950 (#27567)" u="1"/>
        <s v="[Failed] VIL File Server (1 VMs) 1 failed (#82384)" u="1"/>
        <s v="Alert: Hikma &gt; HIK US OH Columbus on WW-COL-DSPDB01 is Failed SQL Memory Manager  MSSQLSERVER (#52848)" u="1"/>
        <s v="New Employee needs printer driver on laptop for home office printer (#74733)" u="1"/>
        <s v="Alert: Dallas Area Habitat for Humanity &gt; DAL US TX Dallas on Warehouse MR32 is Failed Connectivity ... [100/101 characters] (#65447)" u="1"/>
        <s v="FW: Survey on Annual Party  (#55547)" u="1"/>
        <s v="Automated Emails for Month End (#24547)" u="1"/>
        <s v="Install Google Earth Admin rights (#21816)" u="1"/>
        <s v="Need Updated Req template and updated Job codes in Taleo (#48494)" u="1"/>
        <s v="Alert: Dallas Area Habitat for Humanity &gt; DAL US TX Dallas on Q3AL-ARR7-K28F is Failed Connectivity ... [100/101 characters] (#65449)" u="1"/>
        <s v="Problems with media player (#21379)" u="1"/>
        <s v="Wifi Issue (#70235)" u="1"/>
        <s v="Access to drives (#22564)" u="1"/>
        <s v="Email inbox getting full (#52004)" u="1"/>
        <s v="Monitor Wire issue. (#62410)" u="1"/>
        <s v="SAP: BOL Output to Allens (#78268)" u="1"/>
        <s v="I cannot connect to the Barracuda machine. Could you please take a look at it? Thanks,  Neil (#34626)" u="1"/>
        <s v="50245 (#50245)" u="1"/>
        <s v="IP phone / Cisco Jabber (#31861)" u="1"/>
        <s v="New ticket from: Edit Access Required - Depreciation Information - Fixed Assets - JDE (#25175) (#25395)" u="1"/>
        <s v="Urgent (#27606)" u="1"/>
        <s v="OneDrive Rights to download, print, share files (#22489)" u="1"/>
        <s v="Remove A record from DNS (#73745)" u="1"/>
        <s v="CRITICAL ERROR for WEBSVR on PHSDATTOSVR (B42E99AB260C) (#77757)" u="1"/>
        <s v="Alert: Hikma &gt; HIK US OH Columbus on colnwps0509 is Failed Connectivity   (#43193)" u="1"/>
        <s v="Not able to connect to computers using N-ABLE (#30155)" u="1"/>
        <s v="[Failed] VIL VM Group 1 (6 VMs) 2 failed (#84952)" u="1"/>
        <s v="FW: Lonnie sent a message (#24727)" u="1"/>
        <s v="Alert: Coyuchi &gt; COY US SF Headquarters on vm-file1 is Warning Disk  E: (#91336)" u="1"/>
        <s v="FW: Defender for Cloud Apps: Suspicious session detected (#89921)" u="1"/>
        <s v="FW: SUPPORT EXPIRED [Failed] Appplication Aware Backup (0 VMs) (#69882)" u="1"/>
        <s v="Walter boardroom in the Houston office (#70923)" u="1"/>
        <s v="Session Desktop Failure to Login (#28179)" u="1"/>
        <s v="Program install (#73782)" u="1"/>
        <s v="Alert: Lummus Technology &gt; LUM Azure Production on lum-medcv-pw-01 is Warning CPU   (#36971)" u="1"/>
        <s v="COMPUTER ISSUE (#63781)" u="1"/>
        <s v="Notification of Termination (#85059)" u="1"/>
        <s v="Permissions for Distribution List. (#90598)" u="1"/>
        <s v="Server email rule modification (#73844)" u="1"/>
        <s v="Warning about deleted files (#51323)" u="1"/>
        <s v="Double check of Servers performance (#29261)" u="1"/>
        <s v="FW: CRITICAL ERROR for PITSVR on PHSDATTOSVR (B42E99AB260C) (#86653)" u="1"/>
        <s v="Unable to dial 22222 from extension  (#76247)" u="1"/>
        <s v="Trakstar (#88435)" u="1"/>
        <s v="cannot login to JDE (#45651)" u="1"/>
        <s v="Gail's laptop (#71894)" u="1"/>
        <s v="ALERT: [Medium] Malicious activity detected on BCSKGH2 (#23620)" u="1"/>
        <s v="New ticket from: FW: Access to Pro/II and ENID intelligent data transfer (#26749) (#27336)" u="1"/>
        <s v="Alert: Puffer &gt; PUF US TX Stafford on stc128p is Warning Memory   (#55503)" u="1"/>
        <s v="FW: terminated employee (#29796)" u="1"/>
        <s v="Backup Success Report - Datto SaaS Protection (#55525)" u="1"/>
        <s v="Can´t log in JDE (#37429)" u="1"/>
        <s v="Lummus Sentinel Alerts - Medium  (#42772)" u="1"/>
        <s v="FW: [Cisco AMP for Endpoints Subscription] [amre - threat alert] Matching Events Found On LAPTOP-EHB50809 (#51496)" u="1"/>
        <s v="Cloud Discovery anomaly detection Incident ID: 4231 (#78143)" u="1"/>
        <s v="Bootable Screenshot for IPSTSVR on PHSDATTOSVR (B42E99AB260C) FAILED (#74093)" u="1"/>
        <s v="FW: TAP Access (#36121)" u="1"/>
        <s v="Equipment for remote work (#67171)" u="1"/>
        <s v="Delete employee from timesheet (#36327)" u="1"/>
        <s v="Add New Hope Energy to our Teams environment (#41260)" u="1"/>
        <s v="Helix dll is not working (#32130)" u="1"/>
        <s v="AVEVA PRO/II v10.1.3 Removal + v10.1 Installation (#21804)" u="1"/>
        <s v="New ticket from: GL Date Change (#27985) (#41954)" u="1"/>
        <s v="Laptop performance issue (#37244)" u="1"/>
        <s v="Notification of Termination (#58513)" u="1"/>
        <s v="7Zip Installation (#41197)" u="1"/>
        <s v="RE: Closed: Ticket #582428/Workstation Issue (#52221)" u="1"/>
        <s v="Access to the Accounting/Common/Karen/Revenue Recognition/2021/ Apr_x000a_ Rev Rec  directory (#23317)" u="1"/>
        <s v="Case: 00640807:  [Sev=Moderate] [Polymer Solutions Group] Secondary_x000a_ tunnel is down, traffic is on primary tunnel for Last Mile Managed site Sasco_x000a_ 15th Ave: [ref:_00DA0ISST._5003w1bGJwo:ref] (#68416)" u="1"/>
        <s v="Alert: CADARSAP102 Agent Status -  service: Agent check-in interval: 4.80 min (#30272)" u="1"/>
        <s v="Odoo Telephony System (#41556)" u="1"/>
        <s v="Hoover CS - Create new O365 account (#79550)" u="1"/>
        <s v="Access to &quot;Everyone Gurgaon LTHT&quot; (#22525)" u="1"/>
        <s v="Welcome Eric Marlin, Vice President of People (#83784)" u="1"/>
        <s v="Cisco Desk phone (#41369)" u="1"/>
        <s v="Need Foxit Phantom. (#68877)" u="1"/>
        <s v="Received suspicious email (#66888)" u="1"/>
        <s v="Rule Change for Ethan Bui (#60838)" u="1"/>
        <s v="Email is no longer working (#45512)" u="1"/>
        <s v="Can´t find emails prior to 2016 (#16189)" u="1"/>
        <s v="Remote tools not working (#41081)" u="1"/>
        <s v="Printer Error message (#41375)" u="1"/>
        <s v="Notification of Termination (#58523)" u="1"/>
        <s v="FW: SUPPORT EXPIRED [Failed] Domain Controller and Exchange (0 VMs) (#67500)" u="1"/>
        <s v="PSGRDSES1PW01 (#33162)" u="1"/>
        <s v="IronPort Spam Quarantine Notification (#83778)" u="1"/>
        <s v="Alert: LiquidPower Specialty Products Inc. &gt; LIQ US TX Houston on CKSVMPDC01 is Failed CPU   (#55490)" u="1"/>
        <s v="VPN is not connecting. (#22043)" u="1"/>
        <s v="Alert: Dallas Area Habitat for Humanity &gt; DAL US TX Dallas on DAHASR01 is Failed CPU   (#61450)" u="1"/>
        <s v="Enid templete for ENID (#26178)" u="1"/>
        <s v="Access to iDocs (#25738)" u="1"/>
        <s v="Alert: Coyuchi &gt; COY US SF Headquarters on vm-file1 is Warning Disk  E: (#89480)" u="1"/>
        <s v="Datto Issues (#24127)" u="1"/>
        <s v="New ticket from: Lummus | Modify CI name in CMS in Odoo (#34669) (#35154)" u="1"/>
        <s v="MS Teams - correct name display (#22003)" u="1"/>
        <s v="Not able to attend conference thru office network (#47509)" u="1"/>
        <s v="Fw: REQUEST for Access to be DISABLED: Radha Nayar (#51209)" u="1"/>
        <s v="New Company I-phone (#57484)" u="1"/>
        <s v="Network printer issue. (#87620)" u="1"/>
        <s v="activate live link add ins for excel (#25139)" u="1"/>
        <s v="RE: Unable to reach the Lummus Remote Desktop system (#35598), #35988 (#36020)" u="1"/>
        <s v="Alert: Alcami &gt; ALC Azure Production on alc-bst-es1-p01 is Failed CPU   (#61567)" u="1"/>
        <s v="Unable to log in to Microsoft Accounts (#65793)" u="1"/>
        <s v="Alert: Carousel Motor Group &gt; CAR Boone Ave on CMG-BOONE-RT-01 is Failed Connectivity   (#85643)" u="1"/>
        <s v="Sharepoint access requested (#80091)" u="1"/>
        <s v="RE: Request to open new project folder: Yulong Shandong 400 KTA_x000a_ CDAlky (361109) ( 2nd request) (#60779)" u="1"/>
        <s v="FW: ISE Alarm : Warning : AcsSyslogContentAaaDiagnostics:: ACTIVE_DIRECTORY_DIAGNOSTIC_TOOL_ISSUES_FOUND need to complete (#60873)" u="1"/>
        <s v="Error message (#51912)" u="1"/>
        <s v="Scheduled Maintenance Request - UPS Battery Replacement (#47349)" u="1"/>
        <s v="Alert: lum-medcv-pw-01 CPU -  service: CPU Usage: 89.00 %_x000a_Top Process 1: cvd_x000a_Top Process 2: SIDB2_x000a_To... [100/634 characters] (#35215)" u="1"/>
        <s v="New ticket from: [EXTERNAL]: RE: OpenInvoice &quot;Approved Invoice Export&quot; is unable to_x000a_ process_x000a_ some documents for Maverick Natural Resources,_x000a_ LLC.    [ ref:_00DA0aSLJ._5004TDOyf2:ref ] (#82785) (#83321)" u="1"/>
        <s v="Create users Hoover Ferguson Group (#54003)" u="1"/>
        <s v="needed access to the Executive Summary Report in JDE (#23726)" u="1"/>
        <s v="Alert: NewQuest Properties &gt; NEW US TX Houston on NQ8827-Su100-1 is Failed Connectivity   (#85235)" u="1"/>
        <s v="Access to folder on FPDC2 (#23683)" u="1"/>
        <s v="NAV ISSUES (#35658)" u="1"/>
        <s v="Alert: Dallas Area Habitat for Humanity &gt; DAL US TX Dallas on 34:56:fe:51:40:fd is Failed Connectivi... [100/104 characters] (#52134)" u="1"/>
        <s v="terminated user - deactivate account  (#29594)" u="1"/>
        <s v="Lummus - Windows server CPU reached 80.0 % Used for 15 mins BMNPEA01 (#24425)" u="1"/>
        <s v="GP Frozen (#27489)" u="1"/>
        <s v="Unable to sign in to Microsoft Authenticator App (#31877)" u="1"/>
        <s v="Datto ALERT SN: b42e99ab260c Host: PHSDATTOSVR ID: 7 Type: Low Disk_x000a_ Space Alert (#73834)" u="1"/>
        <s v="Backup Success Report - Datto SaaS Protection (#56928)" u="1"/>
        <s v="FW: CRITICAL ERROR for PITSVR on PHSDATTOSVR (B42E99AB260C) (#79419)" u="1"/>
        <s v="CRITICAL ERROR for EMRSVR on PHSDATTOSVR (B42E99AB260C) (#79408)" u="1"/>
        <s v="Kelly Carlucci - Laptop/Desktop Request (#67031)" u="1"/>
        <s v="Request for email ID and Network ID creation (#91131)" u="1"/>
        <s v="Acrobat Pro Installation, Cell Phone Registration (#21835)" u="1"/>
        <s v="P1            Ticket#583872/LiquidPower/Network Slow Response - Ponca_x000a_ City-EMERGENCY -- has been updated (#53394)" u="1"/>
        <s v="Manoj Som - TAPS access (#35414)" u="1"/>
        <s v="PSG | Change hostname of the WLC (#37550)" u="1"/>
        <s v="server connection from home (#74392)" u="1"/>
        <s v="IDocs Access of Haike Siluria (#47543)" u="1"/>
        <s v="Vulnerability Patch - Upgrade ASA Image on US-TX-PAS-GN-FW-01 (#32048)" u="1"/>
        <s v="Outlook for android (#22966)" u="1"/>
        <s v="Alert: Puffer &gt; PUF US TX Stafford on BRY-SM-0008 is Warning Memory   (#61473)" u="1"/>
        <s v="Alert: BLOOMFIELD-IO1 Disk - C: service: Total disk size: 69.70 GB_x000a_Disk space used: 67.82 GB_x000a_Disk fr... [100/137 characters] (#31346)" u="1"/>
        <s v="Alert: Vaalco Energy Inc &gt; VAA US TX Houston on EGY-CAS-HOU is Warning Disk  C: (#51838)" u="1"/>
        <s v="CITRIX Crashed for the 3rd Time Today (#52225)" u="1"/>
        <s v="FW: [06:53 AM]:1 &quot;Call Approval Missed&quot; #/31 August, 2021 (#35074)" u="1"/>
        <s v="Alert: Hikma &gt; HIK US OH Columbus on colnwps0503 is Failed Connectivity   (#41233)" u="1"/>
        <s v="[EXTERNAL] [JIRA] (MAXIM-1296) Filter Security Groups in Maximo_x000a_ (#71006) (#75336)" u="1"/>
        <s v="Alert: Alcami &gt; ALC Azure Production on alc-moda-db-p01 is Warning SQL Memory Manager  MSSQLSERVER (#57569)" u="1"/>
        <s v="BACKUP FAILED (group: Bruegmann USA)(backup account: kyle@bruegmann-usa.com)(machine: APPSERVER.BRUEGMANN.local)(plan: BUSA - Appserver Plan) (#53212)" u="1"/>
        <s v="Issue with Outlook on VDI  (#58637)" u="1"/>
        <s v="Printer Divers installation (#73076)" u="1"/>
        <s v="Monitor flashes when computer is turned on (#33834)" u="1"/>
        <s v="Cloud Discovery anomaly detection | Sharepoint/OD4B id:1413 (#41599)" u="1"/>
        <s v="ERP - Windows/Linux Patching for WTE (#66254)" u="1"/>
        <s v="iDocs request : HMEL Mixed Feed Cracker Project (222334) -  (#90130)" u="1"/>
        <s v="[OpenDNS] A user wants to access srvmsg.manoir.eu.com (#23612)" u="1"/>
        <s v="Lummus - Network device went offline US-PAS-ENG-SW1 (#26976)" u="1"/>
        <s v="Re: Salesforce Access (#43859)" u="1"/>
        <s v="[Failed] BRYVMS (19 VMs) 1 failed (#89835)" u="1"/>
        <s v="Proofpoint Threat Response: INC-2062 New alert (#57345)" u="1"/>
        <s v="Printer Connectivity (#28133)" u="1"/>
        <s v="iDocs Set Up; ENID Setup; P Drive Setup for NKNK EBSM 360484 (#23458)" u="1"/>
        <s v="FW: Jason Kamerbeek (#36179)" u="1"/>
        <s v="Your message couldn't be delivered (#77840)" u="1"/>
        <s v="FW: 2022 PowerPoint Template Update (#62346)" u="1"/>
        <s v="Alert: Lummus Technology &gt; LUM Azure Production on lum-idbus-pl-01 is Failed CPU   (#46711)" u="1"/>
        <s v="Access Request JDE (#41090)" u="1"/>
        <s v="Azure Subscription Admin Rights (#52417)" u="1"/>
        <s v="Submit a ticket for your NAV issue (#24907)" u="1"/>
        <s v="Not getting email from  EVERYONE-LTHT-Gurgaon@lummustech.com (#24878)" u="1"/>
        <s v="Alert: lum-medcv-pw-01 CPU -  service: CPU Usage: 92.00 %_x000a_Top Process 1: vsbkp_x000a_Top Process 2: cvd_x000a_To... [100/656 characters] (#34271)" u="1"/>
        <s v="RE: Name change (#36632)" u="1"/>
        <s v="Idocs Access for  Project Name: ChiMei 2X78 kTA DPC (249-239080) (#41224)" u="1"/>
        <s v="Alert: Hikma &gt; HIK US OH Columbus on WW-COL-VDIVC is Warning Disk  C: (#73927)" u="1"/>
        <s v="Change RA in below Requisitions (#28109)" u="1"/>
        <s v="New Channel in Teams  (#27670)" u="1"/>
        <s v="FW: Secondary Transaction - Open Market.pdf 659738 (#62461)" u="1"/>
        <s v="Alert: Hisco &gt; HIS US TX Houston Servers - 3rd Patch Group on CyrRDB is Failed CPU   (#69123)" u="1"/>
        <s v="FW: [Cisco AMP for Endpoints Subscription] [nq - threat alert] Matching Events Found On NQP-AZ-1NM22G3 (#74811)" u="1"/>
        <s v="DynSim Remote Desktop Not Available (#61405)" u="1"/>
        <s v="Alert: Puffer &gt; PUF US TX Stafford on stc128p is Warning Memory   (#61606)" u="1"/>
        <s v="Printer IP reservation (#74249)" u="1"/>
        <s v="St. Clair phones not working (#60726)" u="1"/>
        <s v="AspenTech aspenOne v11: Install Request (#43243)" u="1"/>
        <s v="[Error] Scale-out Backup Repository: CKS-SOBR (#80316)" u="1"/>
        <s v="Alert: Polymer Solutions Group &gt; POL US OH Clair on STC-AP05 is Failed Connectivity   (#85262)" u="1"/>
        <s v="Winstead PC - Meraki Wireless Consultant (#71300)" u="1"/>
        <s v="phone at the office  issues (#41097)" u="1"/>
        <s v="March Close Preparations Activities (#21228)" u="1"/>
        <s v="Outlook Phishing Test &quot;Hyperlink Exception-SOC team only&quot; (#30012)" u="1"/>
        <s v="FW: Wednesday, June 16, 2021 - 1:37 PM - Reset (#26843)" u="1"/>
        <s v="FW: CRITICAL ERROR for PITSVR on PHSDATTOSVR (B42E99AB260C) (#87035)" u="1"/>
        <s v="Emailed Report (profile:_x000a_ JobSFMail-20211221004002.e276abec-e0f2-11e3-8169-6d9ed49b625f.txt - 5 records_x000a_ from egy.hou.fmc) (#55360)" u="1"/>
        <s v="REQUEST FOR SOFTWARE-PRO II 10.1  (#27999)" u="1"/>
        <s v="Accessing laptop to update remote tool (LAP-CS04) (#29862)" u="1"/>
        <s v="CRITICAL ERROR for PHSSVR on PHSDATTOSVR (B42E99AB260C) (#87107)" u="1"/>
        <s v="Update the latest Version Of Trimble Connect (#35077)" u="1"/>
        <s v="FW: [Cisco AMP for Endpoints Subscription] [nq - threat alert] Matching Events Found On NQP-AZ-1NM22G3 (#74812)" u="1"/>
        <s v="Customer: Lummus , Detected Criteria: Job Failed , Client: Azure_x000a_ Lummus INC PRD ,Job ID: 169654 , Virtual Machine Name: lum-tekin-pw-01,_x000a_ Priority: Normal (#74978)" u="1"/>
        <s v="Cannot login PeopleSoft (#34270)" u="1"/>
        <s v="Set up device correctly (#26699)" u="1"/>
        <s v="Creation of Teams Meeting with computer join and audio dial in (#34661)" u="1"/>
        <s v="Lummus Sentinel Alerts - Medium  (#23372)" u="1"/>
        <s v="Connect iphone to Huston mobile wifi (#63659)" u="1"/>
        <s v="The monitor is not working (#45242)" u="1"/>
        <s v="CRITICAL ERROR for UNITY-DB-SVR on PHSDATTOSVR (B42E99AB260C) (#74356)" u="1"/>
        <s v="Connection issues diaLIMS on EuropeDiaLims (#36628)" u="1"/>
        <s v="Autodesk Navisworks v2022: Installation request (#24474)" u="1"/>
        <s v="Dubai DHCP migration (#22929)" u="1"/>
        <s v="Alert: Hikma &gt; HIK US OH Columbus on WW-COL-IGNITP04 is Failed SQL TCP Availability  1433 (#41924)" u="1"/>
        <s v="Alert: LiquidPower Specialty Products Inc. &gt; LIQ US TX Houston on HSNVMPDB01 is Failed Disk  C: (#52560)" u="1"/>
        <s v="Software installation on Service Desk agents machines. (#22170)" u="1"/>
        <s v="Sending from mailbox (#56175)" u="1"/>
        <s v="Carbon Black Cloud Alert - 28560ffa-faa2-4547-7c67-d640596a1351 (#72915)" u="1"/>
        <s v="Alert: Lummus Technology &gt; LUM CH Beijing on BEIPSCCM01 is Failed Agent Status   (#59040)" u="1"/>
        <s v="Alert: Lummus Technology &gt; LUM Azure Production on lum-idbus-pl-01 is Failed Disk  /oracle/LTDENPRO (#57191)" u="1"/>
        <s v="FW: ISE Alarm : Warning : AcsSyslogContentAaaDiagnostics:: ACTIVE_DIRECTORY_DIAGNOSTIC_TOOL_ISSUES_FOUND need to complete (#69914)" u="1"/>
        <s v="Suspicious e-mail (#23212)" u="1"/>
        <s v="New Employee Setup for Maria Ramirez (#64714)" u="1"/>
        <s v="FW: [Cisco AMP for Endpoints Subscription] [nq - threat alert] Matching Events Found On NQP-AZ-1NM22G3 (#74813)" u="1"/>
        <s v="Alert: Hisco &gt; HIS US TX Houston Servers - 6th Patch Group on CYRiis is Failed CPU   (#55873)" u="1"/>
        <s v="NitroPro (#73198)" u="1"/>
        <s v="FW: Printer (#55590)" u="1"/>
        <s v="New Joiner - Ubaldo Moran (#84759)" u="1"/>
        <s v="Unable to Sign in to Remote Desktop (#59228)" u="1"/>
        <s v="iDocs request : IOCL Gujarat RFCC Indmax (229201) -  (#62054)" u="1"/>
        <s v="FW: Jay &amp; Jeff PC/network issues (#33209)" u="1"/>
        <s v="Quota exceeded (Tenant: Bruegmann USA; Contact email: kyle@bruegmann-usa.com) (#51851)" u="1"/>
        <s v="Lummus Sentinel Alerts - Medium  (#62098)" u="1"/>
        <s v="[Failed] POCVMS (7 VMs) 7 failed (#53687)" u="1"/>
        <s v="Heat Exchanger Smart Datasheet - Heat Curve (#30878)" u="1"/>
        <s v="RE: Help (#33518) (#33562)" u="1"/>
        <s v="NAV Access (#23843)" u="1"/>
        <s v="FYI - lumwvddynsp-10 has turned on by request from the VMSS PowerApp (#29385)" u="1"/>
        <s v="Let's talk Partnership with NO-BS Marketplace for accudatasystems.com (#62313)" u="1"/>
        <s v="lumwvddynsp-3 will be shutdown by automation in 15 minutes (#29574)" u="1"/>
        <s v="Metadata Update on 12-02-21  (#49978)" u="1"/>
        <s v="Outlook login issue. (#57480)" u="1"/>
        <s v="FW: [Cisco AMP for Endpoints Subscription] [nq - threat alert] Matching Events Found On NQP-AZ-1NM22G3 (#74814)" u="1"/>
        <s v="FW: mhunsaker Update: Account: Support (#68625)" u="1"/>
        <s v="Your message couldn't be delivered (#77831)" u="1"/>
        <s v="Lummus - Windows server CPU reached 80.0 % Used for 15 mins BMNPEA01 (#24290)" u="1"/>
        <s v="Follow UP Alert: Innowatts &gt; INN US TX Houston on jing-Precision-Tower-7810.local is Failed Connectivity   (#72525)" u="1"/>
        <s v="JDE World Account (#43946)" u="1"/>
        <s v="requesting Adobe Acrobat to modify PDF's (#59111)" u="1"/>
        <s v="VPN connection issue (#32037)" u="1"/>
        <s v="VPN connection issue (#31994)" u="1"/>
        <s v="Assistance Please - Computer Setup (1st Day in office) - Office 1763 (#82551)" u="1"/>
        <s v="Bentley STAAD.Pro: Stopped working (#21965)" u="1"/>
        <s v="Alert: Hikma &gt; HIK US NJ CherryHill on WW-CHH-SCCMMM01 is Warning Memory   (#37478)" u="1"/>
        <s v="test (#42959)" u="1"/>
        <s v="New Odoo account creation David Dargel (#67403)" u="1"/>
        <s v="Alert: Vaalco Energy Inc &gt; VAA US TX Houston on EGY-DC2-HOU is Warning Memory   (#56055)" u="1"/>
        <s v="FW: **Auto Generated Email** -- [119:4:1] http_inspect: BARE BYTE UNICODE ENCODING [Impact: Unknown] (#61166)" u="1"/>
        <s v="IDM UltraEdit: Installation request (#28142)" u="1"/>
        <s v="Field to be added to Hubble AR report (#34480)" u="1"/>
        <s v="FW: Job Shopper Indicator Daiane Medeiros (#70018)" u="1"/>
        <s v="iDocs request : LHT - 239672 - BCC Cracking Heaters -  (#23572)" u="1"/>
        <s v="FW: SUPPORT EXPIRED [Failed] SQL (0 VMs) (#69878)" u="1"/>
        <s v="FW: [Cisco AMP for Endpoints Subscription] [nq - threat alert] Matching Events Found On NQP-AZ-1NM22G3 (#74815)" u="1"/>
        <s v="New ticket from: Unable to open Timesheet (#36976) (#37177)" u="1"/>
        <s v="Multiple Issues- Company Resources (#25682)" u="1"/>
        <s v="Create GPO for Lummus (#24036)" u="1"/>
        <s v="Provision Access (#59673)" u="1"/>
        <s v="Mobile phone upgrade - 973.634.2747 (#55572)" u="1"/>
        <s v="FW: [MEDIUM] Alert for Sophos Central [LiquidPower] (#64624)" u="1"/>
        <s v="New database needed (#21404)" u="1"/>
        <s v="Employee Termination - AD  (#24360)" u="1"/>
        <s v="CVE-2021-42278 - Install patch on Domain Controllers (#56032)" u="1"/>
        <s v="[Cisco AMP for Endpoints Subscription] [HankinGroup-Tickets]_x000a_ [JKENNEY.HANKINGROUP.ORG] Matching Compromise Updates (#27653)" u="1"/>
        <s v="FW: eScanner-284-08 | Scan Notification | 11 May, 2021.  (#23967)" u="1"/>
        <s v="Alert: vm-app03 Agent Status -  service: Agent check-in interval: 4.10 min 1223057506 (#28531)" u="1"/>
        <s v="Please create a new Proposal folder “Sulfur &amp; Hydrogen Proposals” in P:\Proposals (#87419)" u="1"/>
        <s v="Sharepoint - SDS - User groups (#37057)" u="1"/>
        <s v="FW: Defender for Cloud Apps: New policy match detected (#88778)" u="1"/>
        <s v="Alert: Hikma &gt; HIK US OH Bedford on WW-BDF-VSphere is Warning Memory   (#37303)" u="1"/>
        <s v="FW: SQL Update in PY - Change -164116 to 164116 in F0116 (#45291)" u="1"/>
        <s v="Customer: Lummus , Detected Criteria: No Backup for last 2 Days ,_x000a_ Client: lum-pfsus-dw-01 ,Job ID: Not Applicable , Virtual Machine Name: Not_x000a_ Applicable, Priority: Normal (#43437)" u="1"/>
        <s v="Emailed Report (profile:_x000a_ JobSFMail-20211221053002.e276abec-e0f2-11e3-8169-6d9ed49b625f.txt - 3 records_x000a_ from egy.hou.fmc) (#55434)" u="1"/>
        <s v="AVEVA PRO/II v8.3.2: Access error (#21281)" u="1"/>
        <s v="Profile update - Habeeb Al Muzel  (#21898)" u="1"/>
        <s v="Requesting Software (#31916)" u="1"/>
        <s v="Assist Craig with MFA authenticator tool setup (#91053)" u="1"/>
        <s v="Idocs Access (#26734)" u="1"/>
        <s v="Proofpoint Threat Response: INC-2061 Threat score updated (#57341)" u="1"/>
        <s v="FW: [External]  Help strengthen the security of your Google Account (#90140)" u="1"/>
        <s v="Add to nable LAPTOP-NG5RRVT1 (#52184)" u="1"/>
        <s v="AspenTech Aspen Plus: (ChE) Reactor Keq basis (#26044)" u="1"/>
        <s v="Autodesk AutoCAD v***: Installation request (#22914)" u="1"/>
        <s v="Password reset. (#83941)" u="1"/>
        <s v="VPN Profile Issue (#50872)" u="1"/>
        <s v="Cannot login to idocs Bloomfield (#23887)" u="1"/>
        <s v="iDocs request : IOCL BARAUNI INDMAX REVAMP (229197) -  (#62052)" u="1"/>
        <s v="Hardware issue - New Mouse (#58964)" u="1"/>
        <s v="DBR-Schlumberger AMSIM 2019: Install request (#22804)" u="1"/>
        <s v="Fw: List of Salesforce Field Options (#66527)" u="1"/>
        <s v="Alert: Alcami &gt; ALC Azure Production on alc-bst-es1-p01 is Warning Disk  C: (#47207)" u="1"/>
        <s v="User set and access requested (#73622)" u="1"/>
        <s v="FW: Hiring Manager Access for Kun Zhou (#24416)" u="1"/>
        <s v="FW: update email address in PeopleSoft (#47822)" u="1"/>
        <s v="Not able to create new suppliers -  Application- P01012 (#45077)" u="1"/>
        <s v="help with inqueue (#59952)" u="1"/>
        <s v="Scam email (#34520)" u="1"/>
        <s v="UNPOSTAR Unposted AR SQL - Recreate in Hubble (#44769)" u="1"/>
        <s v="Alert: Puffer &gt; PUF US TX Stafford on stc128p is Warning Memory   (#87449)" u="1"/>
        <s v="Frank Mulcahey – new docking station has been installed (#46971)" u="1"/>
        <s v="CRITICAL ERROR for PharmileServer on PHSDATTOSVR (B42E99AB260C) (#87316)" u="1"/>
        <s v="Alert: Hikma &gt; HIK US OH Columbus on WW-COL-STATEP01 is Failed Agent Status   (#70320)" u="1"/>
        <s v="URGENT_Voided Journal Entry did not Post Correctly (#25402)" u="1"/>
        <s v="iDocs access of Wanhua PDH (357949) (#87414)" u="1"/>
        <s v="FW: Welcome to Trakstar Perform (Login Credentials) (#88437)" u="1"/>
        <s v="Mannheim wifi LTWifi broken (#74204)" u="1"/>
        <s v="Alert: LiquidPower Specialty Products Inc. &gt; LIQ US TX Houston on BRYVMPDB01 is Failed Memory   (#50671)" u="1"/>
        <s v="[Failed] VIL VM Group 1 (6 VMs) 2 failed (#83966)" u="1"/>
        <s v="Alert: Connectivity -  service: Packet Loss: 100.00 %_x000a_Time To Live: 0.00 Hops_x000a_Average Round Trip Time: 0.00 msec_x000a_DNS Resolution: True 2042148608 (#26783)" u="1"/>
        <s v="help Jay with telephone setup (#25425)" u="1"/>
        <s v="FW: Defender for Cloud Apps: Suspicious session detected (#56579)" u="1"/>
        <s v="Liquid power Password (#83099)" u="1"/>
        <s v="Alert: LiquidPower Specialty Products Inc. &gt; LIQ US TX Houston on POCVMPDC01 is Warning Memory   (#77819)" u="1"/>
        <s v="Alert: Lummus Technology &gt; LUM Azure Production on lum-idbus-pl-01 is Warning Disk  /oracle/LTDENPRO (#53821)" u="1"/>
        <s v="Salesforce edits when locked (#21686)" u="1"/>
        <s v="Alert: Hikma &gt; HIK US NJ CherryHill on CHHSVWPCCURE1 is Warning Disk  D: (#50847)" u="1"/>
        <s v="Kim Buswell | Docking Station (#83323)" u="1"/>
        <s v="Eagle Burgman - Memory reached  90.0 % Used for 10 mins USHOUSDB034 (#26414)" u="1"/>
        <s v="HEADSET MIC NOT WORKING (#28074)" u="1"/>
        <s v="Laptop - Incomplete Provisioing (#66786)" u="1"/>
        <s v="PHS Datto Backups Review and Correction Call (#61400)" u="1"/>
        <s v="FW: E-File From Apliso Solutions Portal/MA HA0 CC VISTEXP06348920 To_x000a_ Lummustech (#70787)" u="1"/>
        <s v="Access to email account (#76973)" u="1"/>
        <s v="Phones not working internally (#49991)" u="1"/>
        <s v="Alert: vm-file1 Disk - E: service: Total disk size: 440.00 GB_x000a_Disk space used: 393.90 GB_x000a_Disk free s... [100/134 characters] (#30006)" u="1"/>
        <s v="Alert: Puffer &gt; PUF US TX Stafford on bry-ti-0002 is Failed SQL TCP Availability  1433 (#55831)" u="1"/>
        <s v="MFA revoque (#76685)" u="1"/>
        <s v="Directory Access (#55213)" u="1"/>
        <s v="Alert: Dallas Area Habitat for Humanity &gt; DAL US TX Dallas on CUC1.dallas-habitat.local is Failed Co... [100/112 characters] (#65452)" u="1"/>
        <s v="RE: [External]  P1 Identification OTP - now to test (#53491)_x000a_     Failure - that didn't work, we're still having issues (#53498)" u="1"/>
        <s v="Create secounday account for Raymond Harp (#43223)" u="1"/>
        <s v="[Warning] Backup Configuration Job (1 VMs) (#54317)" u="1"/>
        <s v="Jabber (#22630)" u="1"/>
        <s v="Keyboard and mouse issue (#80008)" u="1"/>
        <s v="FW: Undelivered Mail Returned to Sender (#53426)" u="1"/>
        <s v="Unfamiliar sign-in properties Sentinel Incident ID: 4497 (#88518)" u="1"/>
        <s v="RE: Bid Review/Win Strategy (Unable to open report by Tamara) (#26768)" u="1"/>
        <s v="VPN issues (#77121)" u="1"/>
        <s v="Windows Server Monthly Patching - December Rollup (#52801)" u="1"/>
        <s v="Problem with connection to Remote Desktop (#19344)" u="1"/>
        <s v="RE: Automatic reply: HPE Support Case 5360941498    [_x000a_ ref:_00Dd0bUlK._5004oNVemi:ref ] (#57214)" u="1"/>
        <s v="Ticket #32274 (#33498)" u="1"/>
        <s v="Outlook app is not working (#89439)" u="1"/>
        <s v="Alert: Hikma &gt; HIK US OH Columbus on WW-COL-VDISQL01 is Failed Memory   (#47270)" u="1"/>
        <s v="Alert: NewQuest Properties &gt; NEW US TX Houston on 192.168.1.122 is Failed Connectivity   (#51091)" u="1"/>
        <s v="Thomas Dwyer – gave him power extension cord  (#28446)" u="1"/>
        <s v="Alert: LiquidPower Specialty Products Inc. &gt; LIQ US TX Houston on BRYVMPVEEAM02 is Warning Disk  C: (#77230)" u="1"/>
        <s v="Exactly IT Sentinel Alerts - Low  (#22404)" u="1"/>
        <s v="Honeywell UniSim Design Brower: Latest install request (#23479)" u="1"/>
        <s v="VPN licensing issues (#83218)" u="1"/>
        <s v="Lummus - Winows server went Offline for 1 min lum-hwein-pw-01 (#21515)" u="1"/>
        <s v="No internet (#74265)" u="1"/>
        <s v="FW: **Auto Generated Email** -- [119:4:1] http_inspect: BARE BYTE UNICODE ENCODING [Impact: Unknown] (#52458)" u="1"/>
        <s v="“Lumtray program” and ultra-Edit  application in my system.-Not working (#33492)" u="1"/>
        <s v="FW: [Cisco AMP for Endpoints Subscription] [nq - threat alert] Matching Events Found On NQP-TERM-118.newquest.newquestproperties.com (#82253)" u="1"/>
        <s v="US-PAS-ENG-SW1 - down. No alerts (#34632)" u="1"/>
        <s v="RE: New: Ticket #583511/Urgent Phones Issue (#51363)" u="1"/>
        <s v="Teams &amp; Microphone (#85368)" u="1"/>
        <s v="Tunnel configuration change (#43914)" u="1"/>
        <s v="Issue with CAR system sending Outbound Emails (#24756)" u="1"/>
        <s v="Access to Odoo Planning (#88669)" u="1"/>
        <s v="New mailbox mexicoamazon@hiscoinc.com (#91244)" u="1"/>
        <s v="Alert: Vaalco Energy Inc &gt; VAA US TX Houston on EGY-GEO4-HOU is Failed CPU   (#55800)" u="1"/>
        <s v="Alert: NewQuest Properties &gt; NEW US TX Houston on Su100-Conf Room is Failed Connectivity   (#65124)" u="1"/>
        <s v="New ticket from: JDE Login (#35299) (#35617)" u="1"/>
        <s v="FW: [Cisco AMP for Endpoints Subscription] [nq - threat alert] Matching Events Found On NQP-TERM-118.newquest.newquestproperties.com (#82255)" u="1"/>
        <s v="FW: ASPEN 10 (#36383)" u="1"/>
        <s v="Cant sign in to computer (#62388)" u="1"/>
        <s v="Bobby Brittain MFA (#82587)" u="1"/>
        <s v="Re: Computer Enrollment (#24994)" u="1"/>
        <s v="autocad license needed (#74609)" u="1"/>
        <s v="Access to the P&amp;H:Drive (#28987)" u="1"/>
        <s v="Discover source port for IP 10.2.96.3 and 10.2.40.47 (#89486)" u="1"/>
        <s v="GCB: Test Restores (CW 584366) (#68085)" u="1"/>
        <s v="NAV Network Printer Issue (#28286)" u="1"/>
        <s v="SQL question on the failover cluster (#52230)" u="1"/>
        <s v="FW: Bootable Screenshot for UNITY-DB-SVR on PHSDATTOSVR (B42E99AB260C) FAILED (#86415)" u="1"/>
        <s v="[Cisco AMP for Endpoints Subscription] [HankinGroup-Tickets]_x000a_ [hhirschlp.HANKINGROUP.ORG] Matching Compromise Updates (#42075)" u="1"/>
        <s v="AVEVA DYNSIM v6.2: Install Request  (#27981)" u="1"/>
        <s v="FW: Haldia 5PD PP Project: Lumtray and Simport accessibility issue (#49845)" u="1"/>
        <s v="Pasadena TX Guest Wireless account (#23752)" u="1"/>
        <s v="Alert: Dallas Area Habitat for Humanity &gt; DAL US TX Dallas on AZURESQL is Warning Memory   (#54937)" u="1"/>
        <s v="RE: Attn:  Windows AD group:  Please add my account on_x000a_  &quot;CBI-APPS-BOE-JDEPUBLIC&quot; windows AD group (#85883)- Don't close the ticket (#87663)" u="1"/>
        <s v="Install Cisco Anyconnect (#62916)" u="1"/>
        <s v="unable to log into VPN through microsoft authenticator app (#83362)" u="1"/>
        <s v="CRITICAL ERROR for PharmileServer on PHSDATTOSVR (B42E99AB260C) (#87250)" u="1"/>
        <s v="PROMAX and VISIO installation  (#25455)" u="1"/>
        <s v="JDE Account (#50766)" u="1"/>
        <s v="Bobby Brittain (#82587)" u="1"/>
        <s v="FW: (Message Encrypted) Account Statements For This Month. (#91046)" u="1"/>
        <s v="HPE ProLiant DL380 Gen10 support (#57872)" u="1"/>
        <s v="Alert: Puffer &gt; PUF US TX Stafford on sta-dc-0017 is Failed CPU   (#55875)" u="1"/>
        <s v="New Hubble Report 'Address Book - Legal Vendor Type 200' (#70415)" u="1"/>
        <s v="Lummus Phone Numbers - The Hague (#59246)" u="1"/>
        <s v="Need support on creating Subledgers on Timesheets (#23299)" u="1"/>
        <s v="FYI - lumwvddynsp-10 has turned on by request from the VMSS PowerApp (#30800)" u="1"/>
        <s v="Help desk Ticket - Project - link lot number to mfg date (#21945)" u="1"/>
        <s v="New Employee Setup for Lyon Ramsey (#76430)" u="1"/>
        <s v="New Employee Setup for JESSICA PALMER (#59331)" u="1"/>
        <s v="Create Disk for SQL Server (#33458)" u="1"/>
        <s v="Check / Update Monitor Device Drivers (#42210)" u="1"/>
        <s v="Odoo Access (#56034)" u="1"/>
        <s v="Microsoft Excel in Remote Desktop Inactive License (#77336)" u="1"/>
        <s v="Alert: beipsccm01 Connectivity -  service: Packet Loss: 100.00 %_x000a_Time To Live: 0.00 Hops_x000a_Average Rou... [100/144 characters] (#34787)" u="1"/>
        <s v="Alert: HQS-VC01 Memory -  service: Total Physical Memory: 8.00 GB_x000a_Used Physical Memory: 7.28 GB_x000a_Free... [100/1145 characters] (#35992)" u="1"/>
        <s v="Promote RS21JDEUSF03 to PY (#53978)" u="1"/>
        <s v="Update To OH Rates - JDE Payroll (#85708)" u="1"/>
        <s v="RS21JDEUSF03 Project Promotion to PY (#51002)" u="1"/>
        <s v="Disable accounts - Daniel Zavaleta (#55251)" u="1"/>
        <s v="BACKUP FAILED (group: Bruegmann USA)(backup account: kyle@bruegmann-usa.com)(machine: APPSERVER.BRUEGMANN.local)(plan: BUSA - Appserver Plan) (#57814)" u="1"/>
        <s v="Alert: Hisco &gt; HIS US TX Houston Servers - 5th Patch Group on DEVtfs is Warning Memory   (#53159)" u="1"/>
        <s v="Alert: Vaalco Energy Inc &gt; VAA US TX Houston on EGY-MBX2-HOU is Warning Disk  M: (#52240)" u="1"/>
        <s v="Fw: ERROR message from VNXe (VNXe2/10.10.10.75). (#58626)" u="1"/>
        <s v="Need permissions to use LummusComms@lummustech.com (#85945)" u="1"/>
        <s v="AUTOCAD DWG TrueView 2021: Install request (#33959)" u="1"/>
        <s v="Alert: Lummus Technology &gt; LUM Azure Production on lum-idbus-pl-01 is Warning Disk  /oracle/LTDENPRO (#41014)" u="1"/>
        <s v="Alert: Connectivity -  service: Packet Loss: 100.00 %_x000a_Time To Live: 0.00 Hops_x000a_Average Round Trip Time: 0.00 msec_x000a_DNS Resolution: True 1496342364 (#26778)" u="1"/>
        <s v="LSPI- Sentinel Alerts  Low   (#77650)" u="1"/>
        <s v="Business Objects report (#27380)" u="1"/>
        <s v="lumwvddynsp-7 will be shutdown by automation in 15 minutes (#31660)" u="1"/>
        <s v="PLEASE CLOSE:   Ticket#583872/LiquidPower/Network Slow Response -_x000a_ Ponca City-EMERGENCY -- has been updated (#55601)" u="1"/>
        <s v="Eric Schwarz requesting assistance with setting up new mobile phone (#74082)" u="1"/>
        <s v="New ticket from: Possible Spam Calls (#51455) (#72168)" u="1"/>
        <s v="Carbon Black Cloud Alert - d100e0e1-34d2-e54a-e914-8eca27ba41ba (#71194)" u="1"/>
        <s v="Maria Fattorusso – Management meeting at Margate (#46965)" u="1"/>
        <s v="Linsey Peterson (#54025)" u="1"/>
        <s v="RDC Computer Info Lost (#81697)" u="1"/>
        <s v="Cannot access to T drive (#21967)" u="1"/>
        <s v="Alert: Vaalco Energy Inc &gt; VAA US TX Houston on EGY-HOU-VEEAM is Failed Veeam Failed Jobs   (#53572)" u="1"/>
        <s v="Customer: Lummus , Detected Criteria: Job Failed , Client:_x000a_ OnPremLummus ,Job ID: 169660 , Virtual Machine Name: Not Applicable,_x000a_ Priority: Normal (#74968)" u="1"/>
        <s v="Cell Phone number correction in email Signature (#90688)" u="1"/>
        <s v="Test problem (#27754)" u="1"/>
        <s v="Jackie Johnson's Email on RDS  (#24354)" u="1"/>
        <s v="Alert: BMNPJA01 Disk - C: service: Total disk size: 59.70 GB_x000a_Disk space used: 56.26 GB_x000a_Disk free space: 3.45 GB_x000a_Disk Usage: 94.00 % 1131644856 (#28670)" u="1"/>
        <s v="Access to Shared Mailbox (#67789)" u="1"/>
        <s v="CRITICAL ERROR for CONCORDTERMSVR on PHSDATTOSVR (B42E99AB260C) (#87007)" u="1"/>
        <s v="FW: [External]  You have been added to a team in Microsoft Teams (#61272)" u="1"/>
        <s v="Unable to access DMDS in medisoft (#74716)" u="1"/>
        <s v="No additional activity on ticket # SOCP00703148311 (#55409)" u="1"/>
        <s v="Follow UP Alert: Puffer &gt; PUF US TX Stafford on pss-dc-0003 is Failed Agent Status   (#62472)" u="1"/>
        <s v="Alert: Puffer &gt; PUF US TX Stafford on BRY-SM-0008 is Failed Memory   (#90044)" u="1"/>
        <s v="Fwd: Computer (#83822)" u="1"/>
        <s v="FW: **Auto Generated Email** -- [1:49625:1] &quot;MALWARE-CNC Win.Trojan.Redaman outbound connection&quot; [Impact: Vulnerable] (#55700)" u="1"/>
        <s v="lumwvddynsp-3has failed to restart by PowerApp (#32123)" u="1"/>
        <s v="Alert: Puffer &gt; PUF US TX Stafford on BRY-SQL-0003 is Warning Memory   (#51246)" u="1"/>
        <s v="[EXTERNAL]: Ready for Implementation - M:\Accounting\Acquisitions &amp;_x000a_ Divestitures for Andrew Luu - Form ID# 3357 (#67129)" u="1"/>
        <s v="FW: Warning &quot;PHISHING&quot; Attempts (#26082)" u="1"/>
        <s v="Information Gathering: Deploy Employee Wifi SSID - Priority 2 (#68817)" u="1"/>
        <s v="Setup Test &amp; Configured New Hire (Cristina Carrion) (#44223)" u="1"/>
        <s v="MRI Access (#58989)" u="1"/>
        <s v="Alert: Puffer &gt; PUF US TX Stafford on stc128p is Warning Memory   (#90142)" u="1"/>
        <s v="FW: **Auto Generated Email** -- [1:49625:1] &quot;MALWARE-CNC Win.Trojan.Redaman outbound connection&quot; [Impact: Vulnerable] (#55701)" u="1"/>
        <s v="Alert: AZVAHSER004 Memory -  service: Total Physical Memory: 8.00 GB_x000a_Used Physical Memory: 6.71 GB_x000a_F... [100/1139 characters] (#33574)" u="1"/>
        <s v="Need to reset BP1 - SAP PW (#59754)" u="1"/>
        <s v="[Cisco AMP for Endpoints Subscription] [HankinGroup-Tickets]_x000a_ [HSTEWARTSL.HANKINGROUP.ORG] Matching Compromise Updates (#46960)" u="1"/>
        <s v="Laptop case is open on the front. (#37003)" u="1"/>
        <s v="New ticket from: Phone number assignment (#44740) (#47463)" u="1"/>
        <s v="FromENID references in smart datasheets not working (#43320)" u="1"/>
        <s v="Regarding, to retain the Autocad Plant 3D corrupted database of 200_x000a_ TPD project. (#44708)" u="1"/>
        <s v="ANSYS: License issue (#23899)" u="1"/>
        <s v="Zeleznik Lost Access... (#34502)" u="1"/>
        <s v="Backup window expired for SQL-SERVER.coyuchidom.local (#37175)" u="1"/>
        <s v="Alert: Hikma &gt; HIK US OH Columbus on AZRSVWPINSTS01 is Failed Memory   (#55780)" u="1"/>
        <s v="Alert: Lummus Technology &gt; LUM Azure Production on lum-medcv-pw-01 is Failed CPU   (#41067)" u="1"/>
        <s v="Salesforce Access Request (#59984)" u="1"/>
        <s v="VPN Problems (#22560)" u="1"/>
        <s v="Remote Access Assistance (#88155)" u="1"/>
        <s v="Omnitracs One v6.4 Point Release Deployment Completed (#63272)" u="1"/>
        <s v="Azure Right - Purchase Reservations (#37287)" u="1"/>
        <s v="Re: [HIGH] Incident: Cisco Secure Endpoint - Cloud IOC (#66043)" u="1"/>
        <s v="Aryaka: [Non-Impacting] Cancellation of Emergency  Scheduled_x000a_ Maintenance on Ashburn POP [ref:_00DA0ISST._5003w1VtUap:ref] (#26968)" u="1"/>
        <s v="FW: Invoices without Coding (#49650)" u="1"/>
        <s v="End User Onboarding Alert (2/7) (#75353)" u="1"/>
        <s v="Hyperion server - Problem Ticket (#23249)" u="1"/>
        <s v="ERP Windows and Linux Production Servers (#66250)" u="1"/>
        <s v="FW: CRITICAL ERROR for EMRSVR on PHSDATTOSVR (B42E99AB260C) (#60422)" u="1"/>
        <s v="FW: Screening questions (#88940)" u="1"/>
        <s v="Customer: PSG,Detected Criteria: Job Succeeded with Errors , Client:_x000a_ Azure PSG ALZ ,Job ID: 170047 , Virtual Machine Name: Not Applicable,_x000a_ Priority: Normal (#75376)" u="1"/>
        <s v="AVEVA PRO/II v9.1: Bad encryption handshake (-33, 376) (#25661)" u="1"/>
        <s v="Read King On-Site 1/24 (#70281)" u="1"/>
        <s v="FW: **Auto Generated Email** -- [1:49625:1] &quot;MALWARE-CNC Win.Trojan.Redaman outbound connection&quot; [Impact: Vulnerable] (#55704)" u="1"/>
        <s v="Odoo Access Request (#55943)" u="1"/>
        <s v="TECHCash 13 Week Roll Forward for 15th Oct (#43784)" u="1"/>
        <s v="C drive error on work computer- outlook not working (#67665)" u="1"/>
        <s v="Timesheet issue (#24097)" u="1"/>
        <s v="Medisoft not working (#55640)" u="1"/>
        <s v="Upgrade AutoCAD Electrical from 2016 to 2021 (#20718)" u="1"/>
        <s v="SharePoint changes related to permissions and other non documented updates (#45865)" u="1"/>
        <s v="Idocs Access (#44313)" u="1"/>
        <s v="RE: NAV ERROR (#34281)" u="1"/>
        <s v="Puffer | CUCM Information (CW 579795) (#68779)" u="1"/>
        <s v="MSS Security Incident Report Medium SOCP00703151886 SIEM Other (#53714)" u="1"/>
        <s v="Teams Connectivity (#59312)" u="1"/>
        <s v="FW: **Auto Generated Email** -- [1:49625:1] &quot;MALWARE-CNC Win.Trojan.Redaman outbound connection&quot; [Impact: Vulnerable] (#55705)" u="1"/>
        <s v="desktop PC graphics issue (#24899)" u="1"/>
        <s v="[Error] Scale-out Backup Repository: VIL-SOBR (#80317)" u="1"/>
        <s v="Webtime is down (#28319)" u="1"/>
        <s v="External Camera Drivers (#50700)" u="1"/>
        <s v="ATLDC@Hiscoinc.com Email  (#90206)" u="1"/>
        <s v="Visio (#22186)" u="1"/>
        <s v="Windows Server Monthly Patching - December Rollup (#52805)" u="1"/>
        <s v="Requested to create a folder in P drive with the name of “5PD TC2C”. (#82493)" u="1"/>
        <s v="CRITICAL ERROR for PHSSVR on PHSDATTOSVR (B42E99AB260C) (#87069)" u="1"/>
        <s v="Follow UP Alert: Principle Health Systems &gt; PRI US TX Houston on WEBSVR is Warning Disk  L: (#52847)" u="1"/>
        <s v="Getting Access to CRU Folder for Pasadena I-Drive (#29987)" u="1"/>
        <s v="Delete Coyuchi Users (#28187)" u="1"/>
        <s v="Access to ODOO for Neetu Verma (#23154)" u="1"/>
        <s v="Alert: NewQuest Properties &gt; NEW US TX Houston on nqpmridb01 is Failed Connectivity   (#51184)" u="1"/>
        <s v="FW: **Auto Generated Email** -- [1:49625:1] &quot;MALWARE-CNC Win.Trojan.Redaman outbound connection&quot; [Impact: Vulnerable] (#55706)" u="1"/>
        <s v="Alert: Puffer &gt; PUF US TX Stafford on BRY-SQL-0003 is Failed Memory   (#51243)" u="1"/>
        <s v="need to establish a VPN tunnel between our Azure environment and IDBS in AWS (#49659)" u="1"/>
        <s v="LAPTOP PROBLEM (#63818)" u="1"/>
        <s v="Alert: Hikma &gt; HIK US OH Columbus on WW-COL-DSPDB01 is Failed SQL Memory Manager  MSSQLSERVER (#48347)" u="1"/>
        <s v="CRITICAL ERROR for PHSSVR on PHSDATTOSVR (B42E99AB260C) (#87255)" u="1"/>
        <s v="Idocs Access (#26394)" u="1"/>
        <s v="URGENT - Bloomfield Issue with Handset/NO Dialtone (#24183)" u="1"/>
        <s v="Password Reset (#70059)" u="1"/>
        <s v="FW: **Auto Generated Email** -- [1:49625:1] &quot;MALWARE-CNC Win.Trojan.Redaman outbound connection&quot; [Impact: Vulnerable] (#55707)" u="1"/>
        <s v="Coyuchi User Offboarding (#34347)" u="1"/>
        <s v="dynsim WVD disconnection issue (#29946)" u="1"/>
        <s v="Bitlocker Recovary Key-Siva Kumar (#78180)" u="1"/>
        <s v="need  both phones ringing simultaneously Cisco and Mobile (#62385)" u="1"/>
        <s v="[Error] Scale-out Backup Repository: BYN-SOBR (#56349)" u="1"/>
        <s v="LSPI- Sentinel Alerts  Medium   (#69236)" u="1"/>
        <s v="Fwd: Authenticator problems (#63749)" u="1"/>
        <s v="FW: **Auto Generated Email** -- [1:49625:1] &quot;MALWARE-CNC Win.Trojan.Redaman outbound connection&quot; [Impact: Vulnerable] (#55708)" u="1"/>
        <s v="Lobby phone setup for Houston office (#47599)" u="1"/>
        <s v="[Warning] HSNVMS (49 VMs) 49 warnings (#53807)" u="1"/>
        <s v="Alert: Puffer &gt; PUF US TX Stafford on BRY-FS-0021 is Failed Memory   (#55495)" u="1"/>
        <s v="Monica Jones (Omnitracs Access) (#73742)" u="1"/>
        <s v="Access to US Payroll mailbox (#24565)" u="1"/>
        <s v="Process Missing Timecard Records (#23074)" u="1"/>
        <s v="Maximo issues. (#58698)" u="1"/>
        <s v="FW: Hubble License  (#24114)" u="1"/>
        <s v="No internet when connected to the company network (#65782)" u="1"/>
        <s v="Drive mapping issue (#21265)" u="1"/>
        <s v="Need to add subnets to various tunnels (#70054)" u="1"/>
        <s v="Lummus - Windows server memory reached 85.0 % Used for 15 mins MANNHEIM-PRT1 (#26638)" u="1"/>
        <s v="FW: **Auto Generated Email** -- [1:49625:1] &quot;MALWARE-CNC Win.Trojan.Redaman outbound connection&quot; [Impact: Vulnerable] (#55709)" u="1"/>
        <s v="Folder access (#32577)" u="1"/>
        <s v="Quota exceeded (Tenant: Bruegmann USA; Contact email: kyle@bruegmann-usa.com) (#55827)" u="1"/>
        <s v="Alert: AZVAHSER004 Memory -  service: Total Physical Memory: 8.00 GB_x000a_Used Physical Memory: 6.70 GB_x000a_F... [100/1149 characters] (#32067)" u="1"/>
        <s v="Driver update for printer (#42564)" u="1"/>
        <s v="Alert: Hisco &gt; HIS US TX Houston Servers - 5th Patch Group on cyrbackup1 is Warning Disk  E: (#89898)" u="1"/>
        <s v="Printer not working again (#25341)" u="1"/>
        <s v="Your message couldn't be delivered (#77771)" u="1"/>
        <s v="New ticket from: Phone number assignment (#44740) (#47465)" u="1"/>
        <s v="Alert: CB-PTP230-SLAVE Connectivity -  service: Packet Loss: 25.00 %_x000a_Time To Live: 45.00 Hops_x000a_Averag... [100/149 characters] (#31613)" u="1"/>
        <s v="LSPI Delivery Tix Inbox  - remove ex-emps (#81527)" u="1"/>
        <s v="Prisma application is requiring a server reboot (#79805)" u="1"/>
        <s v="[Cisco AMP for Endpoints Subscription] [CypressLawn-Tickets]_x000a_ [HQW-SCANNER02.cypresslawn.corp] Matching Compromise Updates (#22945)" u="1"/>
        <s v="FW: R5506A1 Time Entry Extract - TCG - Promote to PD.   (#35353)" u="1"/>
        <s v="TEST 1 (#55600)" u="1"/>
        <s v="MFA issues (#59869)" u="1"/>
        <s v="POS Pay File (#22481)" u="1"/>
        <s v="Cloud Discovery anomaly detection Incident ID: 2202 (#49817)" u="1"/>
        <s v="Printing from NAV (#27106)" u="1"/>
        <s v="Alert: KS2 Technologies &gt; KS2 US TX Grapevine on KS2JDEENT is Warning Agent Status   (#91107)" u="1"/>
        <s v="Potential Phishing (#37284)" u="1"/>
        <s v="AspenTech HYSYS v11: Crashes (#28432)" u="1"/>
        <s v="LSPI- Sentinel Alerts  High   (#66773)" u="1"/>
        <s v="Recieved New Laptop, need ENID/Simport III installed  (#25496)" u="1"/>
        <s v="iDocs Error (#43170)" u="1"/>
        <s v="Issues Logging into OneNote (#29801)" u="1"/>
        <s v="Lummus - Network device went offline AE-DXB-PA-FW-01 (#23720)" u="1"/>
        <s v="Alert: Hisco &gt; HIS US TX Houston Servers - 1st Patch Group on CYRAD1 is Failed Connectivity   (#53104)" u="1"/>
        <s v="Microsoft Dynamics GP Management Reporter (#32530)" u="1"/>
        <s v="Printer/Scanning  (#67122)" u="1"/>
        <s v="LSPI - Fix Printer In Mac's Office (#47442)" u="1"/>
        <s v="Cypress Lawn - has passed 85.0 % Used for 1 min CNGS-FPS01 (#24534)" u="1"/>
        <s v="Need share folder (#22333)" u="1"/>
        <s v="Alert: LiquidPower Specialty Products Inc. &gt; LIQ US TX Houston on HSNVMPVEEAM01 is Failed Veeam Fail... [100/109 characters] (#85462)" u="1"/>
        <s v="Batch in error. (#72197)" u="1"/>
        <s v="FW: ISE Alarm : Warning : AcsSyslogContentAaaDiagnostics:: ACTIVE_DIRECTORY_DIAGNOSTIC_TOOL_ISSUES_FOUND need to complete (#69517)" u="1"/>
        <s v="Follow UP Alert: Cypress Lawn &gt; CYP US CA Colma on MD-FTD01 is Failed Connectivity   (#51531)" u="1"/>
        <s v="Cannot open PDFs in JDE (#28164)" u="1"/>
        <s v="Can I please get Adobe editor downloaded (#80217)" u="1"/>
        <s v="Idocs Access for Amiral BSHU (201357260) (#29918)" u="1"/>
        <s v="Critical Device Stopped Sending Events Fired (#68486)" u="1"/>
        <s v="Alert: Hikma &gt; HIK US OH Columbus on WW-COL-VDISQL01 is Failed Memory   (#45261)" u="1"/>
        <s v="Taleo Location Update  2100082 (#67856)" u="1"/>
        <s v="Alert: Dallas Area Habitat for Humanity &gt; DAL US TX Dallas on dahfh2008fs is Warning Memory   (#52855)" u="1"/>
        <s v="RE: PSG | Missing CI in CMDB (#26933)" u="1"/>
        <s v="Alert: Puffer &gt; PUF US TX Stafford on BRY-SQL-0003 is Warning Memory   (#55546)" u="1"/>
        <s v="New AVD Hostpool (#44167)" u="1"/>
        <s v="LSPI- Sentinel Alerts  Low   (#86570)" u="1"/>
        <s v="Scan to email setup (#77064)" u="1"/>
        <s v="FW: N Able / Geoffrey Swartz (#80913)" u="1"/>
        <s v="New Employee Setup for Brendan Nguyen (#73235)" u="1"/>
        <s v="Alert: vm-app03 Memory -  service: Total Physical Memory: 16.00 GB_x000a_Used Physical Memory: 12.84 GB_x000a_Free Physical Memory: 3.16 GB_x000a_Physical Memory Usage: 80.00 %_x000a_Total Virtual Memory: 32.00 GB_x000a_Used Virtual Memory: 8.52 GB_x000a_Free Virtual Memory: 23.47 GB_x000a_Virtual Memory Usage: 27.00 %_x000a_Top Process 1: w3wp (64 bit)_x000a_Top Process 2: ScaDESRouter (64 bit)_x000a_Top Process 3: _proapsv (64 bit)_x000a_Top Process 4: _proapsv (64 bit)_x000a_Top Process 5: _proapsv (64 bit)_x000a_PID of Process 1: 5048_x000a_PID of Process 2: 5096_x000a_PID of Process 3: 5368_x000a_PID of Process 4: 5612_x000a_PID of Process 5: 5640_x000a_User of Process 1: IIS APPPOOL\DefaultAppPool_x000a_User of Process 2: COYUCHIDOM\epicadmin_x000a_User of Process 3: NT AUTHORITY\SYSTEM_x000a_User of Process 4: NT AUTHORITY\SYSTEM_x000a_User of Process 5: NT AUTHORITY\SYSTEM_x000a_Physical Memory for Process 1: 565.72 MB_x000a_Physical Memory for Process 2: 489.59 MB_x000a_Physical Memory for Process 3: 369.97 MB_x000a_Physical Memory for Process 4: 369.97 MB_x000a_Physical Memory for Process 5: 369.96 MB_x000a_Virtual Memory for Process 1: 564.23 MB_x000a_Virtual Memory for Process 2: 485.56 MB_x000a_Virtual Memory for Process 3: 372.32 MB_x000a_Virtual Memory for Process 4: 372.31 MB_x000a_Virtual Memory for Process 5: 372.30 MB 1232775025 (#27533)" u="1"/>
        <s v="locked up in Enertia Balance Inquiry (#91130)" u="1"/>
        <s v="Trimble Connect Business: Install request (#25160)" u="1"/>
        <s v="Run SQL on TAP Database BMNPTS37 (#61903)" u="1"/>
        <s v="Issue faced with laptop while working (#34852)" u="1"/>
        <s v="missing Phone information, email Signature. (#67147)" u="1"/>
        <s v="Alert: Puffer &gt; PUF US TX Stafford on BRY-SM-0008 is Warning Memory   (#87193)" u="1"/>
        <s v="Alert: Hoover Circular Solutions &gt; HOO US TX Houston on RDGateway01 is Failed Memory   (#55816)" u="1"/>
        <s v="New ticket from: FCC Network Folder (#36204) (#37035)" u="1"/>
        <s v="Logitech Headset not working. (#88637)" u="1"/>
        <s v="Idocs Access (#41348)" u="1"/>
        <s v="Alert: Hisco &gt; HIS US TX Houston Servers - 3rd Patch Group on CyrPIMDB is Failed Memory   (#52313)" u="1"/>
        <s v="Windows Server Monthly Patching - December Rollup (#51468)" u="1"/>
        <s v="FW: FDMEE Load Error TCPRJ_JDE_13 PRJEAC Sep-2021  (#42152)" u="1"/>
        <s v="CRITICAL ERROR for PHSSVR on PHSDATTOSVR (B42E99AB260C) (#87355)" u="1"/>
        <s v="New Equipments Purchase (#73685)" u="1"/>
        <s v="[Cisco AMP for Endpoints Subscription] [HankinGroup-Tickets]_x000a_ [hankinfs2.HANKINGROUP.ORG] Matching Compromise Updates (#53240)" u="1"/>
        <s v="Windows Server Monthly Patching - August Rollup (#33547)" u="1"/>
        <s v="Create GPO for PSG (#24039)" u="1"/>
        <s v="EBI Sentinel Alerts - Medium  (#36324)" u="1"/>
        <s v="Alert: HQS-MS01 Memory -  service: Total Physical Memory: 4.00 GB_x000a_Used Physical Memory: 3.64 GB_x000a_Free... [100/1190 characters] (#31565)" u="1"/>
        <s v="Possible DNS issue? - Mail not being routed  (#22348)" u="1"/>
        <s v="Alert: Hikma &gt; HIK US OH Columbus on COL-GALAXYDB01 is Failed SQL TCP Availability  1433 (#55011)" u="1"/>
        <s v="FW: 360388 - need to fix GP=0 (#22182)" u="1"/>
        <s v="New Twilio Account - Jefferson Geery (#59176)" u="1"/>
        <s v="Lummus - Monthly Patching - January 2022 (#66154)" u="1"/>
        <s v="RE: Thermal Calculation / Refractory Software (#27649)" u="1"/>
        <s v="[Cisco AMP for Endpoints Subscription] [CANCOMUS-Tickets]_x000a_ [Elite-840-G4-1.hpmnetworks.com] Matching Compromise Updates (#23636)" u="1"/>
        <s v="Cloud Discovery anomaly detection Incident ID: 1723 (#45139)" u="1"/>
        <s v="Access to TBG Ethylene  (#82739)" u="1"/>
        <s v="Zebra installation. (#61065)" u="1"/>
        <s v="FW: **Auto Generated Email** -- [119:4:1] http_inspect: BARE BYTE UNICODE ENCODING [Impact: Unknown] (#52140)" u="1"/>
        <s v="New Server Request (#21936)" u="1"/>
        <s v="RDP access to BMPTS37 server (#23166)" u="1"/>
        <s v="upgrade mobile device # 346.413.1668 (#25642)" u="1"/>
        <s v="ProII provision output cannot be taken by ENID (#34922)" u="1"/>
        <s v="monitors issue  (#29090)" u="1"/>
        <s v="FW: CRITICAL ERROR for PITSVR on PHSDATTOSVR (B42E99AB260C) (#86970)" u="1"/>
        <s v="Twilio Errors (#44083)" u="1"/>
        <s v="CRITICAL ERROR for PHSSVR on PHSDATTOSVR (B42E99AB260C) (#77756)" u="1"/>
        <s v="Odoo Accounts (#62625)" u="1"/>
        <s v="New project Emailbox (#25780)" u="1"/>
        <s v="PSG: New VPN Users for EIT (#24200)" u="1"/>
        <s v="FW: [Error] Scale-out Backup Repository: CKS-SOBR (#86432)" u="1"/>
        <s v="Unable to login at office (#70060)" u="1"/>
        <s v="Password reset (#23054)" u="1"/>
        <s v="Phone number assignment (#48386)" u="1"/>
        <s v="[Error] Scale-out Backup Repository: VIL-SOBR (#81147)" u="1"/>
        <s v="Jean-Francois Borny need to be able to install Datto RMM on a machine and be able to remote to that machine. (#25702)" u="1"/>
        <s v="PSG | Modify CIs in CMDB (#29680)" u="1"/>
        <s v="Accesing to Google drive (#21530)" u="1"/>
        <s v="New Employee Setup for Renee Rodriguez (#56045)" u="1"/>
        <s v="ProMax File Issues (#71976)" u="1"/>
        <s v="FW: Setup for Wanhua PDH Project Phase I  249 357949 (#74119)" u="1"/>
        <s v="Coyuchi Track New Computer in N-Able (#36439)" u="1"/>
        <s v="WVD error (Group Policy Client Failed) (#42150)" u="1"/>
        <s v="Access to BI Publishing (#19665)" u="1"/>
        <s v="Alert: lum-awplt-pw-01 Memory -  service: Total Physical Memory: 4.00 GB_x000a_Used Physical Memory: 3.22 GB_x000a_Free Physical Memory: 796.51 MB_x000a_Physical Memory Usage: 81.00 %_x000a_Total Virtual Memory: 4.81 GB_x000a_Used Virtual Memory: 3.62 GB_x000a_Free Virtual Memory: 1.19 GB_x000a_Virtual Memory Usage: 75.00 %_x000a_Top Process 1: w3wp (64 bit)_x000a_Top Process 2: agent_x000a_Top Process 3: svchost (64 bit)_x000a_Top Process 4: ServerManager (64 bit)_x000a_Top Process 5: BASupSrvc_x000a_PID of Process 1: 6704_x000a_PID of Process 2: 2260_x000a_PID of Process 3: 912_x000a_PID of Process 4: 336_x000a_PID of Process 5: 1884_x000a_User of Process 1: IIS APPPOOL\AMSLUMMUS_x000a_User of Process 2: NT AUTHORITY\SYSTEM_x000a_User of Process 3: NT AUTHORITY\SYSTEM_x000a_User of Process 4: LUM-AWPLT-PW-01\eitadm_x000a_User of Process 5: NT AUTHORITY\SYSTEM_x000a_Physical Memory for Process 1: 358.42 MB_x000a_Physical Memory for Process 2: 216.98 MB_x000a_Physical Memory for Process 3: 155.27 MB_x000a_Physical Memory for Process 4: 153.64 MB_x000a_Physical Memory for Process 5: 125.89 MB_x000a_Virtual Memory for Process 1: 330.40 MB_x000a_Virtual Memory for Process 2: 236.09 MB_x000a_Virtual Memory for Process 3: 142.15 MB_x000a_Virtual Memory for Process 4: 118.69 MB_x000a_Virtual Memory for Process 5: 118.22 MB 465720528 (#27539)" u="1"/>
        <s v="GL Entry - In USE (#22930)" u="1"/>
        <s v="Damon Armstrong - requesting replacement security card (#49624)" u="1"/>
        <s v="Access to comm-db needed (#44935)" u="1"/>
        <s v="installation of  DocuSign (#43834)" u="1"/>
        <s v="Alert: Lummus Technology &gt; LUM IND Gurgaon on gurgcupc01 is Failed Connectivity   (#58499)" u="1"/>
        <s v="Automatic reply: Ticket#579793/PHS2/Rebekah Beck LABDAQ -- has been_x000a_ updated (#55656)" u="1"/>
        <s v="Alert: Dallas Area Habitat for Humanity &gt; DAL US TX Dallas on Conference Room Hallway is Failed Conn... [100/110 characters] (#65459)" u="1"/>
        <s v="Remove device from N-Able (#83242)" u="1"/>
        <s v="Customer: Lummus , Detected Criteria: Job Failed , Client: Azure_x000a_ Lummus SCU PRD ,Job ID: 169827 , Virtual Machine Name: Not Applicable,_x000a_ Priority: Normal (#75098)" u="1"/>
        <s v="Unisim Add-on required in Excel (#61526)" u="1"/>
        <s v="Laptop Does Not Charge on Dock or Display Monitor (#44461)" u="1"/>
        <s v="Cannot Change Password (#66680)" u="1"/>
        <s v="Pro-II: Version upgrade (from 9.1 to 10.1) (#32382)" u="1"/>
        <s v="New ticket from: Unable to open Excel files (#24861) (#25583)" u="1"/>
        <s v="Alert: Hikma &gt; HIK US OH Columbus on WW-COL-VDISQL01 is Failed Memory   (#91112)" u="1"/>
        <s v="Teams Chat Room Problem - Failure to send text message to others in_x000a_ Chat Room (#30020)" u="1"/>
        <s v="Headset Exchange &amp; Ethernet Cable (#82791)" u="1"/>
        <s v="issue with tickets not moving to closed (#83481)" u="1"/>
        <s v="Bootable Screenshot for EMRSVR on PHSDATTOSVR (B42E99AB260C) FAILED (#87093)" u="1"/>
        <s v="Lummus Windows Patching for WTE (#43988)" u="1"/>
        <s v="My password has expired and I can't seem to change it (#28100)" u="1"/>
        <s v="WVD (#85187) and Aveva 6.1 Installation ((#86093, #86437, #86433) (#86448)" u="1"/>
        <s v="Zoom issue  (#52594)" u="1"/>
        <s v="Please Purchase Microsoft licenses (#80214)" u="1"/>
        <s v="Alert: Puffer &gt; PUF US TX Stafford on bry-conn-0001 is Warning Disk  D: (#66996)" u="1"/>
        <s v="Lummus - Set up DMARC and DKIM DNS records on GoDaddy (#22671)" u="1"/>
        <s v="Alert: Lummus Technology &gt; Lum Azure Non-Production on lum-mcube-dl-02 is Failed Agent Status   (#47410)" u="1"/>
        <s v="Incorrect DNS values causing network outage - Priority 1 (#55171)" u="1"/>
        <s v="New Joiner 07.06 (#25501)" u="1"/>
        <s v="Alert: NewQuest Properties &gt; NEW US TX Houston on construction exit is Failed Connectivity   (#78195)" u="1"/>
        <s v="Suspicious URL clicked (#37490)" u="1"/>
        <s v="Alert: Hikma &gt; HIK US OH Columbus on AZRSVWVCSOSB01 is Failed SQL TCP Availability  1433 (#72735)" u="1"/>
        <s v="Follow UP Alert: Dallas Area Habitat for Humanity &gt; DAL US TX Dallas on 2960g is Failed Connectivity   (#70462)" u="1"/>
        <s v="App installation on computer (#76968)" u="1"/>
        <s v="Share drive is not connecting (#70334)" u="1"/>
        <s v="New Odoo account creation  Lesly Chacon (#67866)" u="1"/>
        <s v="CodeWare COMPRESS: Down again (related to #29329) 3 (#29842)" u="1"/>
        <s v="McAfee login (#53353)" u="1"/>
        <s v="IT Supplies (#25633)" u="1"/>
        <s v="Copy Bank Tape File R550457TC / P550457 - CBI Default in Record 7 (#83155)" u="1"/>
        <s v="Account information for new or modified users (#67240)" u="1"/>
        <s v="Microsoft Outlook Issues (#20389)" u="1"/>
        <s v="FW: Unable to change IP address (#23619)" u="1"/>
        <s v="Alert: BEIJING-VS1 Disk - E: service: Total disk size: 3.27 TB_x000a_Disk space used: 3.05 TB_x000a_Disk free space: 224.25 GB_x000a_Disk Usage: 93.00 % 986055044 (#29157)" u="1"/>
        <s v="Is this legit (#67978)" u="1"/>
        <s v="Access to iDOCs (#24005)" u="1"/>
        <s v="Remove from N-able (#85888)" u="1"/>
        <s v="Dutch telephone number (#22102)" u="1"/>
        <s v="Office Phone not working (#36627)" u="1"/>
        <s v="Aryaka: Service Impacting Maintenance_x000a_ [ref:_00DA0ISST._5003w1bG46x:ref] (#68199)" u="1"/>
        <s v="Quota exceeded (Tenant: Bruegmann USA; Contact email: kyle@bruegmann-usa.com) (#65299)" u="1"/>
        <s v="Installation of Bluebeam (#27991)" u="1"/>
        <s v="FW: **Auto Generated Email** -- [1:49625:1] &quot;MALWARE-CNC Win.Trojan.Redaman outbound connection&quot; [Impact: Vulnerable] (#55673)" u="1"/>
        <s v="SD - Subscription Resolvers (#58536)" u="1"/>
        <s v="FW: Teams not Connecting for Meetings (#22631)" u="1"/>
        <s v="New ticket from: PTC MathCAD v15: Licensing issue (#25365) (#28102)" u="1"/>
        <s v="FW: CRITICAL ERROR for CONCORDTERMSVR on PHSDATTOSVR (B42E99AB260C) (#86673)" u="1"/>
        <s v="FW: CRITICAL ERROR for PHSSVR on PHSDATTOSVR (B42E99AB260C) (#87083)" u="1"/>
        <s v="Computer Monitors display not working (#60376)" u="1"/>
        <s v="FW: The excel file (#53454)" u="1"/>
        <s v="Account Locked (#24074)" u="1"/>
        <s v="Automatic reply: Closed: Ticket #583203/HomeFront re-Install (#55610)" u="1"/>
        <s v="FW: **Auto Generated Email** -- [1:49625:1] &quot;MALWARE-CNC Win.Trojan.Redaman outbound connection&quot; [Impact: Vulnerable] (#55674)" u="1"/>
        <s v="JDE USer: davisjx (#70102)" u="1"/>
        <s v="Alert: Puffer &gt; PUF US TX Stafford on bry-ds-0002 is Failed Memory   (#51265)" u="1"/>
        <s v="Lan Line in office unable to get calls (#70796)" u="1"/>
        <s v="Software Installation Request (#26506)" u="1"/>
        <s v="FW: [Error] Scale-out Backup Repository: CKS-SOBR (#87833)" u="1"/>
        <s v="Cenpos Token Generator (#66046)" u="1"/>
        <s v="Bootable Screenshot for CONCORDTERMSVR on PHSDATTOSVR (B42E99AB260C)_x000a_ FAILED (#73868)" u="1"/>
        <s v="Your message couldn't be delivered (#76314)" u="1"/>
        <s v="Not received email (#21663)" u="1"/>
        <s v="Create account for new employee (#85648)" u="1"/>
        <s v="GoAnywhere configuration for JDE PY (#35009)" u="1"/>
        <s v="Account name with 2 (#32427)" u="1"/>
        <s v="Mapping drives on my computer (#22790)" u="1"/>
        <s v="Notification of Termination (#58514)" u="1"/>
        <s v="Codeware Compress build 8000: Install request (#22589)" u="1"/>
        <s v="Alert: Lummus Technology &gt; LUM Azure Production on lum-medcv-pw-01 is Failed CPU   (#50204)" u="1"/>
        <s v="I need 7-Zip installed. (#42860)" u="1"/>
        <s v="New latpot setup (#51982)" u="1"/>
        <s v="Outlook (#37220)" u="1"/>
        <s v="Account Locked (#74079)" u="1"/>
        <s v="lumwvddynsp-3has failed to restart by PowerApp (#48474)" u="1"/>
        <s v="Steam Balance Program (#74839)" u="1"/>
        <s v="Calvin Wolter - IT New Hire Request Form (#81430)" u="1"/>
        <s v="Laptop is not maintaining a stable connection (#85701)" u="1"/>
        <s v="JDE PW RESET (#59722)" u="1"/>
        <s v="Preventative Maintenance for each managed device and application (CW 584539) (#63698)" u="1"/>
        <s v="FW: [Cisco AMP for Endpoints Subscription] [amre - threat alert] Matching Events Found On DESKTOP-TD9089K (#80988)" u="1"/>
        <s v="Account information for new or modified users (#67242)" u="1"/>
        <s v="permissions to new CMS features for the Customer Success Manager team (#74058)" u="1"/>
        <s v="GP and Batchmaster Mobile frozen (#32278)" u="1"/>
        <s v="FW: ISE Alarm : Warning : Excessive Failed TACACS Authentication Attempts(18) in the last 15 minutes (#56536)" u="1"/>
        <s v="New groups in AD needed (#41223)" u="1"/>
        <s v="Home Monitor  (#59539)" u="1"/>
        <s v="Actuals final for July Month End (#33420)" u="1"/>
        <s v="P1 - VM-APP03 - Can't RDP or Access VCENTER (#28563)" u="1"/>
        <s v="FW: **Auto Generated Email** -- [1:49625:1] &quot;MALWARE-CNC Win.Trojan.Redaman outbound connection&quot; [Impact: Vulnerable] (#55677)" u="1"/>
        <s v="Notification of Termination (#58524)" u="1"/>
        <s v="Docking station is not working on all monitors (#41154)" u="1"/>
        <s v="Cloud Discovery anomaly detection Incident ID: 1545 (#42861)" u="1"/>
        <s v="Automatic reply: Ticket#583203/status=Customer Has_x000a_ Responded/HabitatDallas/HomeFront re-Install (#52881)" u="1"/>
        <s v="Access to Lummus Consultants fileserver in Houston (#55796)" u="1"/>
        <s v="FW: **Auto Generated Email** -- [1:49625:1] &quot;MALWARE-CNC Win.Trojan.Redaman outbound connection&quot; [Impact: Vulnerable] (#55678)" u="1"/>
        <s v="CrowdStrike detected a new incident (#90076)" u="1"/>
        <s v="New ticket from: Connect Desk phone (#34577) (#43790)" u="1"/>
        <s v="RE: New Hire (US Position) Candidate data feed to Peoplesoft (#51320)" u="1"/>
        <s v="New User Details - Network Login Creation (#36149)" u="1"/>
        <s v="ALERT: [High] Malicious activity detected on GW2N433 (#81392)" u="1"/>
        <s v="Jared Bracken user permissions (#28913)" u="1"/>
        <s v="New Case 43869953 Subject: License Transfer_x000a_ ref:_00D415bTv._5005d1glgZx:ref (#66092)" u="1"/>
        <s v="Alert: KS2 Technologies &gt; KS2 US TX Grapevine on KS2DOM2012 is Failed Connectivity   (#91043)" u="1"/>
        <s v="Account Unlock (#82277)" u="1"/>
        <s v="Payroll Processing Issue - Urgent (#85650)" u="1"/>
        <s v="Access Database for AMP (#43100)" u="1"/>
        <s v="An Office application ran suspicious commands (#37353)" u="1"/>
        <s v="Coyuchi Disk Space reached 85% EPICOR-TEST (#23404)" u="1"/>
        <s v="Odoo Error (#88357)" u="1"/>
        <s v="Alert: lum-awplt-pw-01 Memory -  service: Total Physical Memory: 4.00 GB_x000a_Used Physical Memory: 3.31 ... [100/1142 characters] (#30247)" u="1"/>
        <s v="Access to OneDrive (#22108)" u="1"/>
        <s v="FW: ISE Alarm : Warning : Fewer VM licenses installed: Details=VM Licenses are not matching as per the size or no. of VM nodes deployed (#80341)" u="1"/>
        <s v="N-Able Accounts for Hikma users. (#49861)" u="1"/>
        <s v="FW: Defender for Cloud Apps: New policy match detected (#88813)" u="1"/>
        <s v="ALERT: [Medium] Malicious activity detected on 4B6C9C3 (#82642)" u="1"/>
        <s v="Agiloft User Susan Garven not able to access Agiloft  using SSO (#70187)" u="1"/>
        <s v="New users add in EVERYONE-LTHT-Gurgaon@lummustech.com (#26220)" u="1"/>
        <s v="Carbon Black Cloud Alert - 9c609548-7e3d-2bbb-0943-33995359c0c0 (#74616)" u="1"/>
        <s v="FW: CRITICAL ERROR for WEBSVR on PHSDATTOSVR (B42E99AB260C) (#85352)" u="1"/>
        <s v="FW: Computer issues (#37283)" u="1"/>
        <s v="Account information for new or modified users (#67244)" u="1"/>
        <s v="Alert: lum-anslt-pw-01 Memory -  service: Total Physical Memory: 4.00 GB_x000a_Used Physical Memory: 3.43 ... [100/1152 characters] (#35195)" u="1"/>
        <s v="Alert: Mannheim-RDA1 Disk - E: service: Total disk size: 3.64 TB_x000a_Disk space used: 3.48 TB_x000a_Disk free space: 157.66 GB_x000a_Disk Usage: 96.00 % 891133765 (#29158)" u="1"/>
        <s v="Calendar Access (#73801)" u="1"/>
        <s v="&lt;Memory is above 90%&gt; PSGGPDES1PW01 (#25454)" u="1"/>
        <s v="Microsoft Office Product Key expired (#33477)" u="1"/>
        <s v="New Account Required (#21797)" u="1"/>
        <s v="Exchange Rate of Actual not as CurrFcst in Planning (#22336)" u="1"/>
        <s v="Autodesk Autocad v2016: Lummus GUI customizations issue (#24697)" u="1"/>
        <s v="Carbon Black Cloud Alert - 3c3ca123-c737-6648-93a7-c068657e7f2d (#65696)" u="1"/>
        <s v="FW: ISE Alarm : Warning : AcsSyslogContentAaaDiagnostics:: ACTIVE_DIRECTORY_DIAGNOSTIC_TOOL_ISSUES_FOUND need to complete (#82507)" u="1"/>
        <s v="Alert: Lummus Technology &gt; LUM Azure Production on lum-medcv-pw-01 is Failed CPU   (#42419)" u="1"/>
        <s v="Alert: Lummus Technology &gt; LUM Azure Production on lum-idbus-pl-01 is Failed Disk  /oracle/LTDENPRO (#55537)" u="1"/>
        <s v="FW: Lead Read For Conversion (#25347)" u="1"/>
        <s v="FW: Candidate Forms Error (#41662)" u="1"/>
        <s v="FW: Low CO2 emission cracking heater design (#33421)" u="1"/>
        <s v="Alert: mhgpfs01 Disk - D: service: Total disk size: 1.25 TB_x000a_Disk space used: 1.20 TB_x000a_Disk free space: 52.38 GB_x000a_Disk Usage: 96.00 % 1002631592 (#29159)" u="1"/>
        <s v="New Joiner - Eduardo Sánchez (#74276)" u="1"/>
        <s v="lost access  (#22819)" u="1"/>
        <s v="FW: [Warning] Backup Configuration Job (1 VMs) (#54826)" u="1"/>
        <s v="iDocs request : Yanchang CDAlky (211971) (#88919)" u="1"/>
        <s v="FW: [Cisco AMP for Endpoints Subscription] [nq - quarantine failed] Matching Events Found On NQP-TERM-013.newquest.newquestproperties.com (#86117)" u="1"/>
        <s v="New Joiners (#37441)" u="1"/>
        <s v="Emerson PRV²SIZE: Install request (#22120)" u="1"/>
        <s v="TrustStore certificate renewal required for uninterrupted serviceabilit (CW 583243) (#73129)" u="1"/>
        <s v="Multi-stage incident involving Execution &amp; Lateral movement on one endpoint Incident ID: 4265 (#79960)" u="1"/>
        <s v="Odoo Telephony System (#45890)" u="1"/>
        <s v="Laptop Charger (#58555)" u="1"/>
        <s v="Re: [HIGH]NOTICE: Sensor Down - ASIOFFICEAWSENSOR01 (#67650)" u="1"/>
        <s v="Lummus - Monthly Patching - August 2021 (#34995)" u="1"/>
        <s v="outlook issues. (#83515)" u="1"/>
        <s v="Need LSPI login credentials and VPN access for 3rd party (#58933)" u="1"/>
        <s v="ExactlyIT Sentinel Alerts - Low  (#43955)" u="1"/>
        <s v="mobile phone (#23849)" u="1"/>
        <s v="Hyperion - TECHCash (#21223)" u="1"/>
        <s v="Allow access to Tekla from lum-teklt-pw-01 (#72251)" u="1"/>
        <s v="FW: New AD account and VPN client for new Network engineers EIT (#35161)" u="1"/>
        <s v="N-Able client issues (#85775)" u="1"/>
        <s v="software installation (#79733)" u="1"/>
        <s v="Desktop Monitor for new employee (#68219)" u="1"/>
        <s v="Can Not open Carte on new computer (#57869)" u="1"/>
        <s v="Alert: HQS-OPP01 Disk - C: service: Total disk size: 79.50 GB_x000a_Disk space used: 75.14 GB_x000a_Disk free sp... [100/132 characters] (#34438)" u="1"/>
        <s v="Password Reset (#35199)" u="1"/>
        <s v="FW: CashPro: Beneficiary Credit (#24096)" u="1"/>
        <s v="Unlock McDermott Security File - S-OIL BDEU Excel Pump Calc file not_x000a_ granting me access (#61297)" u="1"/>
        <s v="Cisco Jabber for new user Sujith Kumbalath (#70610)" u="1"/>
        <s v="Require install Company portal on the iPhone (#53305)" u="1"/>
        <s v="Alert: EagleBurgmann &gt; EB Azure Production on AZVAHSAP013 is Failed Connectivity   (#55861)" u="1"/>
        <s v="Network Password Reversion (#37446)" u="1"/>
        <s v="iDocs Password change, Login Name (#21992)" u="1"/>
        <s v="Actuals final for June Month End  (#28871)" u="1"/>
        <s v="Disable workstation / server patching in automate (#76422)" u="1"/>
        <s v="Alert: Hisco &gt; HIS US TX Houston Servers - 2nd Patch Group on ussfirebolt is Warning Disk  C: (#79819)" u="1"/>
        <s v="FW: [Cisco AMP for Endpoints Subscription] [nq - quarantine failed] Matching Events Found On NQP-TERM-143.newquest.newquestproperties.com (#70811)" u="1"/>
        <s v="Smart one configurator (#66437)" u="1"/>
        <s v="End User Termination Alert 3/7 (#88198)" u="1"/>
        <s v="Alert: Alcami &gt; ALC Azure Production on alc-moda-db-p01 is Warning SQL Memory Manager  MSSQLSERVER (#89871)" u="1"/>
        <s v="FCC Network Folder (#36204)" u="1"/>
        <s v="Cannot access to emails (#23153)" u="1"/>
        <s v="Enid Access for HPL OCT project 358673 (#30714)" u="1"/>
        <s v="FW: [Failed] BYN VM Group 1 (4 VMs) 3 failed (#79841)" u="1"/>
        <s v="Alert: Hikma &gt; HIK US OH Columbus on BKHSVWPIVANTI01 is Warning Memory   (#85018)" u="1"/>
        <s v="trouble logging into Global Protect (#30060)" u="1"/>
        <s v="Emerson PRV2SIZE: Installation request (#21400)" u="1"/>
        <s v="FW: Transfer to Z1 - Co#258 - LHT The Hague (#36963)" u="1"/>
        <s v="Alert: Dallas Area Habitat for Humanity &gt; DAL US TX Dallas on Warehouse MR32 is Failed Connectivity ... [100/101 characters] (#76944)" u="1"/>
        <s v="Mobile number (#57210)" u="1"/>
        <s v="Carbon Black Cloud Alert - 3760bb62-452e-ae01-46f6-b25331f34afe (#80778)" u="1"/>
        <s v="JDE PO 1667357 JM (#42892)" u="1"/>
        <s v="CRITICAL ERROR for CONCORDTERMSVR on PHSDATTOSVR (B42E99AB260C) (#86965)" u="1"/>
        <s v="Computer shut down (#34951)" u="1"/>
        <s v="Beijing-fs1 migration (#44950)" u="1"/>
        <s v="Network Account Dmitriy Romanov (#31983)" u="1"/>
        <s v="[Failed] Agent Backup Copy - EGY-MAXS-HOU (0 VMs) (#61432)" u="1"/>
        <s v="Odoo:  Up/Down Arrows Do Not Work on Filter Selection (#41682)" u="1"/>
        <s v="FW: CRITICAL ERROR for PHSSVR on PHSDATTOSVR (B42E99AB260C) (#85435)" u="1"/>
        <s v="Account locked (#37075)" u="1"/>
        <s v="Alert: Hikma &gt; HIK US OH Columbus on WW-COL-BMRAMAQ is Failed SQL TCP Availability  1433 (#41771)" u="1"/>
        <s v="FW: [Cisco AMP for Endpoints Subscription] [nq - system] Matching Events Found On NQP-AZ-55712053 (#61468)" u="1"/>
        <s v="Account information for new or modified users (#67247)" u="1"/>
        <s v="New ticket from: problem getting VPN connection (#43008) (#46746)" u="1"/>
        <s v="Promote Co 345 Versions of R55JC0204 to PD (#25965)" u="1"/>
        <s v="EIT - Converge Migration - Azure AD Groups rename (#33983)" u="1"/>
        <s v="lumwvddynsp-10 has been powered off by automation (#30050)" u="1"/>
        <s v="Alert: Hikma &gt; HIK US NJ CherryHill on WW-CHH-SCCMMM01 is Warning Memory   (#37300)" u="1"/>
        <s v="Alert: Lummus Technology &gt; LUM CH Beijing on BEIPSCCM01 is Failed Connectivity   (#56155)" u="1"/>
        <s v="iDocs access of jcp Ethylene proposal. (#77761)" u="1"/>
        <s v="Alert: HQS-OPP01 Disk - C: service: Total disk size: 79.50 GB_x000a_Disk space used: 75.92 GB_x000a_Disk free sp... [100/132 characters] (#34573)" u="1"/>
        <s v="Unable to connect to VPN (#22097)" u="1"/>
        <s v="The Hague Office Location Migration (#52273)" u="1"/>
        <s v="Notification of Termination (#58574)" u="1"/>
        <s v="Department added to timesheet - WebTime (#18965)" u="1"/>
        <s v="FW: link to Lummus  (#82923)" u="1"/>
        <s v="Twilio Report Access (#44479)" u="1"/>
        <s v="Aryaka Change: Security Features Firewall Tests in Sasco Pine (#31111)" u="1"/>
        <s v="Jennie is unable to access her accounts (#61144)" u="1"/>
        <s v="Odoo: User access for Kavita on production. (#45198)" u="1"/>
        <s v="LSPI- Sentinel Alerts  Medium   (#87335)" u="1"/>
        <s v="Remove and Add CI´s in Odoo (#34999)" u="1"/>
        <s v="need access to Siluria folder on Pasadena-FS1 (#24444)" u="1"/>
        <s v="Disable Windows 11 upgrade on workstations (#80652)" u="1"/>
        <s v="Account information for new or modified users (#67248)" u="1"/>
        <s v="New Employee Calhoun, Dayton (#21524)" u="1"/>
        <s v="Lummus Sentinel Alerts - High  (#51292)" u="1"/>
        <s v="need new printer installed (#32267)" u="1"/>
        <s v="FW: Hire Rights document (#29437)" u="1"/>
        <s v="Troubleshoot tunnel between remote sites and Azure (#74290)" u="1"/>
        <s v="&lt;Memory is above 90%&gt; PSGGPDES1PW01 (#25664)" u="1"/>
        <s v="Files Access Issues (#42490)" u="1"/>
        <s v="Setup Projector in Training Room (#90933)" u="1"/>
        <s v="Network issues (#52928)" u="1"/>
        <s v="CloudTrade Issue: IPL Level Report Failing on Fridays (#53935)" u="1"/>
        <s v="Alert: Hikma &gt; HIK US OH Creekside on CRKSVWPDHCP01 is Warning Memory   (#43419)" u="1"/>
        <s v="requesting assistance with logging into Taleo (#61582)" u="1"/>
        <s v="Alert: Dallas Area Habitat for Humanity &gt; DAL US TX Dallas on DNA_Con_DC is Failed Connectivity   (#51235)" u="1"/>
        <s v="User need a german QWERTZ keyboard. (#45175)" u="1"/>
        <s v="Cypress Lawn - Memory reached 95.0 % Used for 20 mins HQS-DEV01 (#26193)" u="1"/>
        <s v="Office Phone +49 621 49494911 (#23284)" u="1"/>
        <s v="New Employee Frank Neal Setup for Hisco (#51537)" u="1"/>
        <s v="Laptop fan is running all the time. (#50428)" u="1"/>
        <s v="**Change** Lummus - Windows Patching for Non-PROD 7 PM to 11 PM EST on 2021-05-13 (#23949)" u="1"/>
        <s v="Fax Shortcut (#24189)" u="1"/>
        <s v="MS Defender licenses (#83755)" u="1"/>
        <s v="Cannot connect to Dell monitors (#22095)" u="1"/>
        <s v="IDocs and ENID access for “LACC Expansion 7196)” and  “LACC PH 1 EXP STUDY (201225189)” (#77760)" u="1"/>
        <s v="FW: Azure Support (#89132)" u="1"/>
        <s v="Eagle Burgman - CPU reached 90.0 % Used for 10 mins MXCUTSAP004 (#22876)" u="1"/>
        <s v="Access for JD Edwards Payroll (#23215)" u="1"/>
        <s v="Iphone 8 is not working properly (#82750)" u="1"/>
        <s v="[Cisco AMP for Endpoints Subscription] [Stemmer-Tickets]_x000a_ [W-QATest01-10.ad.imaging.de] Matching Compromise Updates (#41984)" u="1"/>
        <s v="Access (#25751)" u="1"/>
        <s v="Moscow - New Switch Installation (#26535)" u="1"/>
        <s v="Alert: MiltonKeynes_Cube Connectivity -  service: Packet Loss: 0.00 %_x000a_Time To Live: 247.00 Hops_x000a_Aver... [100/153 characters] (#29929)" u="1"/>
        <s v="Alert: Principle Health Systems &gt; PRI US TX Houston on PHSDC01 is Failed Connectivity   (#51237)" u="1"/>
        <s v="FW: Laptop screen (#52783)" u="1"/>
        <s v="Phone number assignment (#44740)" u="1"/>
        <s v="Alert: Hisco &gt; HIS US TX Houston Servers - 5th Patch Group on cyrbackup1 is Warning Disk  E: (#86028)" u="1"/>
        <s v="Alert: DEV-SQL01 Memory -  service: Total Physical Memory: 16.00 GB_x000a_Used Physical Memory: 14.59 GB_x000a_F... [100/1144 characters] (#35293)" u="1"/>
        <s v="Users Team client - meeting window constantly crashing, but Teams does not (#70282)" u="1"/>
        <s v="CVE-2021-42278 - Install patch on Domain Controllers (#56016)" u="1"/>
        <s v="FW: [MEDIUM] Alert for Sophos Central [LiquidPower]: A computer is out of date (#57167)" u="1"/>
        <s v="Alert: AZCCSSAP021 CPU -  service: CPU Usage: 89.00 %_x000a_Top Process 1: NableReactiveManagement_x000a_Top Pro... [100/665 characters] (#31339)" u="1"/>
        <s v="Lummus Sentinel Alerts - High  (#51293)" u="1"/>
        <s v="VPN Performance issues  - Several users affected (#33058)" u="1"/>
        <s v="ProII open error  (#22205)" u="1"/>
        <s v="RE: access to the core folders on the network (#28977)" u="1"/>
        <s v="Alert: Lummus Technology &gt; LUM Azure Production on lum-idbus-pl-01 is Failed CPU   (#90628)" u="1"/>
        <s v="Lost access to local network (#47455)" u="1"/>
        <s v="NWojcik- to add inspection inbox (#70017)" u="1"/>
        <s v="HFM report writer -  not working properly (#15723)" u="1"/>
        <s v="Alert: Vaalco Energy Inc &gt; VAA US TX Houston on EGY-FILESVR-HOU is Warning Disk  I: (#53598)" u="1"/>
        <s v="Benjamin Rincker ETA (#52483)" u="1"/>
        <s v="access to BP MS teams (#28006)" u="1"/>
        <s v="ISE Alarm : Critical : Local certificate 'Default self-signed server certificate' expired on Fri; 7 May 2021 : Server=SEC-ISE-DAL-1 (#51283)" u="1"/>
        <s v="FW: [Failed] BYN VM Group 1 (4 VMs) 1 failed (#63029)" u="1"/>
        <s v="VPN (#22224)" u="1"/>
        <s v="Can not install Outlook to new mobile device (#43325)" u="1"/>
        <s v="Case: 00544688:  [Sev=High] [Polymer Solutions Group] Primary tunnel_x000a_ is down, traffic on backup tunnel for site Sasco Pine Ave:_x000a_ [ref:_00DA0ISST._5003w1UB0f6:ref] (#21901)" u="1"/>
        <s v="Exactly IT Sentinel Alerts - Medium  (#34113)" u="1"/>
        <s v="CRITICAL ERROR for PITSVR on PHSDATTOSVR (B42E99AB260C) (#87140)" u="1"/>
        <s v="Password reset (#82046)" u="1"/>
        <s v="SAP BOBJ ACCESS (#59973)" u="1"/>
        <s v="Request for JDE Support : A/R invoice entry in Co. 227 not allowed_x000a_ due to date error (#32033)" u="1"/>
        <s v="Teams Error (#24904)" u="1"/>
        <s v="NAV Remote Desktop lockout after a few minutes (#51489)" u="1"/>
        <s v="Fixed Asset inbox access (#74871)" u="1"/>
        <s v="Bluebeam v2020.2.15: Install request (#28152)" u="1"/>
        <s v="Alert: Alcami &gt; ALC Azure Production on alc-bst-es1-p01 is Failed Disk  C: (#60214)" u="1"/>
        <s v="Simport Material Balance View Name (#59026)" u="1"/>
        <s v="Unable to access website (#86578)" u="1"/>
        <s v="MSS Security Incident Report Low SOCP00703216334 SIEM Anomaly (#66169)" u="1"/>
        <s v="ENGR S/W: Install request (1) (#21774)" u="1"/>
        <s v="Telephone number not feeding to Empyrean (#49863)" u="1"/>
        <s v="P2 - FW: ERROR message from VNXe (VNXe2/10.10.10.75). (#51451)" u="1"/>
        <s v="Create users PDI Software (#54000)" u="1"/>
        <s v="FYI - lumwvddynsp-10 has turned on by request from the VMSS PowerApp (#70673)" u="1"/>
        <s v="PAF Finalized (#91271)" u="1"/>
        <s v="Kumaragurubaran, Priyadhershini: Reported her docking station not_x000a_ working (#25703)" u="1"/>
        <s v="Alert: Hikma &gt; HIK US OH Columbus on WW-COL-VARIDU01 is Warning CPU   (#37492)" u="1"/>
        <s v="SO21/3001228 Non Standard Hardware Request (#33527)" u="1"/>
        <s v="FW: Autopilot revision (#43346)" u="1"/>
        <s v="Unable to Open Provision 9.1 (#52178)" u="1"/>
        <s v="Odoo permissions (#88148)" u="1"/>
        <s v="Jessica Salsman Outlook login (#75771)" u="1"/>
        <s v="Alert: Lummus Technology &gt; LUM Azure Production on lum-medcv-pw-01 is Warning CPU   (#41965)" u="1"/>
        <s v="Azure VAL SDMS Load Balancer Configuration (#79587)" u="1"/>
        <s v="Alert: Read King &gt; REA US TX Houston on RKHOST is Warning Memory   (#64981)" u="1"/>
        <s v="Alert: Coyuchi &gt; COY US SF Headquarters on EPICOR-TEST is Warning Disk  C: (#88011)" u="1"/>
        <s v="ERP SUITES.05.25.21 (#24832)" u="1"/>
        <s v="FW: Outstandings (#80031)" u="1"/>
        <s v="Account blocked (#46949)" u="1"/>
        <s v="Need a template for description in Odoo (#55280)" u="1"/>
        <s v="VoiceMail - Unable to access - Incorrect PIN (#52163)" u="1"/>
        <s v="FW: Yanchang_Zhongran_600_kTA_PDH_(239633)-model review (#25615)" u="1"/>
        <s v="Export Data from Twilio (#55059)" u="1"/>
        <s v="New Hire: Application Installs (#80562)" u="1"/>
        <s v="Carbon Black Cloud Alert - ecd22b8f-9a08-acbb-afa8-698d1e49bd24 (#72565)" u="1"/>
        <s v="Printer - not printing (#55954)" u="1"/>
        <s v="Alert: AD Agent Status -  service: Agent check-in interval: 5.40 min 1007011743 (#27202)" u="1"/>
        <s v="Concour Password Reset (#76307)" u="1"/>
        <s v="Monthly Production Patching ERPS Servers (#47431)" u="1"/>
        <s v="New ticket from: BlueBeam - Registration (#47412) (#58864)" u="1"/>
        <s v="Alert: Puffer &gt; PUF US TX Stafford on stc128p is Warning Memory   (#57234)" u="1"/>
        <s v="FW: PRH04 ePlex 1834100341/Bay A6 Stuck Cartridge &amp; Report Export_x000a_    [ ref:_00D708cNr._5003n2WBYwY:ref ] (#61687)" u="1"/>
        <s v="iDocs outage (#27834)" u="1"/>
        <s v="FW: Hash (#30324)" u="1"/>
        <s v="ALERT: [Critical] Malicious activity detected on DESKTOP-H4L1DTN (#30585)" u="1"/>
        <s v="Augment technologies call (#55614)" u="1"/>
        <s v="N-Able Go Live (#29674)" u="1"/>
        <s v="Scam warning - &quot;Survey on Annual Party&quot; (#55024)" u="1"/>
        <s v="Alert: Polymer Solutions Group &gt; POL US GA Albany Pine on VM-RDS01 is Failed Connectivity   (#75968)" u="1"/>
        <s v="outlook issue (#26635)" u="1"/>
        <s v="RE: Piecemark Already Exists (#47725)" u="1"/>
        <s v="Leaver 27.08 (#34751)" u="1"/>
        <s v="New ticket from: Need Access to Conference Rooms (#83493) (#86092)" u="1"/>
        <s v="Still issues with PC, Previews  68198 (#71912)" u="1"/>
        <s v="Trouble Logging into Microsoft Account on Chrome (#62561)" u="1"/>
        <s v="Alert: LiquidPower Specialty Products Inc. &gt; LIQ US TX Houston on CKSVMPPRINT01 is Failed CPU   (#55486)" u="1"/>
        <s v="FW: **Auto Generated Email** -- [119:4:1] http_inspect: BARE BYTE UNICODE ENCODING [Impact: Unknown] (#52078)" u="1"/>
        <s v="Need assistance downloading Core FTP to my computer (#83818)" u="1"/>
        <s v="CRITICAL ERROR for PHSSVR on PHSDATTOSVR (B42E99AB260C) (#87054)" u="1"/>
        <s v="New ticket from: FW: Access to Pro/II and ENID intelligent data transfer (#26749) (#27152)" u="1"/>
        <s v="Pending updates for Servers (#30944)" u="1"/>
        <s v="KIWILOGGING (10.10.88.121) offline (#61957)" u="1"/>
        <s v="Account locked out (#90405)" u="1"/>
        <s v="Exactly IT Sentinel Alerts - Low  (#30529)" u="1"/>
        <s v="CRITICAL ERROR for WEBSVR on PHSDATTOSVR (B42E99AB260C) (#76707)" u="1"/>
        <s v="Alert: NewQuest Properties &gt; NEW US TX Houston on NQ 1st floor 2 is Failed Connectivity   (#59182)" u="1"/>
        <s v="ALERT: [Critical] Malicious activity detected on DESKTOP-H4L1DTN (#30586)" u="1"/>
        <s v="Alert: Hikma &gt; HIK US OH Columbus on WW-COL-TWUTP01 is Warning Memory   (#86416)" u="1"/>
        <s v="outlook in a iPhone (#37124)" u="1"/>
        <s v="Pasadena East gate phone is ringing with out anyone at the gate (#43323)" u="1"/>
        <s v="install driver for hdmi to usb (#27298)" u="1"/>
        <s v="Laptop Problem: Expanding battery (#28312)" u="1"/>
        <s v="FW: [Cisco AMP for Endpoints Subscription] [Vaalco - Threat Alert] Matching Events Found On DESKTOP-BH387S2.VAALCO.com (#61289)" u="1"/>
        <s v="Cypress Windows Server Monthly Patching - May Rollup (#24451)" u="1"/>
        <s v="FromENID fucntion is not working (#30719)" u="1"/>
        <s v="Asset Disposal GL updation required - P12105  (#47418)" u="1"/>
        <s v="Speakers are not working (#50224)" u="1"/>
        <s v="AlHuraisi's Computer Access   (#30710)" u="1"/>
        <s v="Badge Update  # 5265 Printer/Scanner System (#78251)" u="1"/>
        <s v="Emailed Report (profile:_x000a_ JobSFMail-20211221055502.e276abec-e0f2-11e3-8169-6d9ed49b625f.txt - 5 records_x000a_ from egy.hou.fmc) (#55465)" u="1"/>
        <s v="New ticket from: Username not found (#25446) (#25559)" u="1"/>
        <s v="Calendars connected to emails (#85779)" u="1"/>
        <s v="FW: Payment Request For Mark.White@lummusconsultants.com (#89234)" u="1"/>
        <s v="New Sharepoint Site Request (#88301)" u="1"/>
        <s v="361129 Kemya - Request to arrange a project e-mail box  (#58482)" u="1"/>
        <s v="Can't access shared drives (#25079)" u="1"/>
        <s v="APPROVAL REQUEST-RE: JDE - Lummus Technology - 2021 1099 updates (#49722)" u="1"/>
        <s v="Cannot log in into the device (#59521)" u="1"/>
        <s v="SQL Database Build for AutoCAD Plant 3D (#25627)" u="1"/>
        <s v="FW: CRITICAL ERROR for CONCORDTERMSVR on PHSDATTOSVR (B42E99AB260C) (#86654)" u="1"/>
        <s v="MFA reset for account AMP and CS (#47457)" u="1"/>
        <s v="Please reset the invoice from Status 45 to Status 20  (#23027)" u="1"/>
        <s v="FW: ISE Alarm : Warning : AcsSyslogContentAaaDiagnostics:: ACTIVE_DIRECTORY_DIAGNOSTIC_TOOL_ISSUES_FOUND need to complete (#71070)" u="1"/>
        <s v="LSPI- Sentinel Alerts  Low   (#79145)" u="1"/>
        <s v="CRITICAL ERROR for PharmileServer on PHSDATTOSVR (B42E99AB260C) (#87264)" u="1"/>
        <s v="FW: [Failed] BRYVMS (19 VMs) (#81125)" u="1"/>
        <s v="Alert: Cypress Lawn &gt; CYP US CA Colma on HQS-OPP02 is Failed Disk  C: (#73960)" u="1"/>
        <s v="NEED TO LOG INTO JDE -  PW FORGOTTEN (#89383)" u="1"/>
        <s v="McAfee - Encryption Recovery (#55554)" u="1"/>
        <s v="FW: Lummustech Your new message December 14, 2021 (#52451)" u="1"/>
        <s v="Password reset (#73181)" u="1"/>
        <s v="Outlook contacts (#24091)" u="1"/>
        <s v="iDocs access (#36454)" u="1"/>
        <s v="Medisoft Claims Edit Issue (#74801)" u="1"/>
        <s v="31939: network destination for scanning (#32021)" u="1"/>
        <s v="Help Setting up my double screens (#33518)" u="1"/>
        <s v="ALERT: [Critical] Malicious activity detected on 43LMYD3 (#60483)" u="1"/>
        <s v="Please permanently block FW: FA- Final Closing Package available and_x000a_ Final CD has been sent out | File #1001002| Disclosure Package Complete (#23546)" u="1"/>
        <s v="Bomgar License (#24322)" u="1"/>
        <s v="Leaver 12.08 (#33035)" u="1"/>
        <s v="Automatic reply: Detected an unauthorized user attempting to access the SNMP interface from 1... (#56215)" u="1"/>
        <s v="Aryaka: [Impacting] Maintenance on Miami POP [ref:_00DA0ISST._5003w1X1jTh:ref] (#34235)" u="1"/>
        <s v="Not access in JDE (#36672)" u="1"/>
        <s v="VPN (#31362)" u="1"/>
        <s v="PSG Service Desk and CAT - Weekly Meeting (#42321)" u="1"/>
        <s v="New Joiner - Annait Garcia (#61215)" u="1"/>
        <s v="Alert: Puffer &gt; PUF US TX Stafford on BRY-SM-0008 is Failed Memory   (#91092)" u="1"/>
        <s v="Re: Meraki Cloud License renewal reminder for organization: Excentus (#55996)" u="1"/>
        <s v="Customer: PSG,Detected Criteria: Job Failed , Client: Azure PSG PRD_x000a_ ,Job ID: 169742 , Virtual Machine Name: psgfswes1pw01, Priority: Normal (#75059)" u="1"/>
        <s v="Puffer (DeltaV) Sure Service Agreement (#29006)" u="1"/>
        <s v="ALERT: [Critical] Malicious activity detected on 43LMYD3 (#60486)" u="1"/>
        <s v="FW: [Cisco AMP for Endpoints Subscription] [PHS - Quarantine] Matching Events Found On FocalTyper04.PHS.LOCAL (#59049)" u="1"/>
        <s v="ALERT: [Medium] Malicious activity detected on 48DQT22 (#22360)" u="1"/>
        <s v="[EXTERNAL]: Ready for Implementation - M:\Ops\... for Kate Vuong -_x000a_ Form ID#_x000a_ 3404 (#76586)" u="1"/>
        <s v="Network folder access (#23565)" u="1"/>
        <s v="Feb 2022 Actuals Status (#87515)" u="1"/>
        <s v="Hi, can not start ProII 9.1, Need help (#51408)" u="1"/>
        <s v="ALERT: [Critical] Malicious activity detected on 43LMYD3 (#60487)" u="1"/>
        <s v="Alert: Lummus Technology &gt; LUM Azure Production on lum-medcv-pw-01 is Warning CPU   (#41395)" u="1"/>
        <s v="ENID 2 SIMPORT Installation (#68471)" u="1"/>
        <s v="Alert: Hikma &gt; HIK US OH Columbus on AZRSVWPZVM01 is Warning Memory   (#37328)" u="1"/>
        <s v="Anthony Gunn (#29001)" u="1"/>
        <s v="Secondary account. (#33947)" u="1"/>
        <s v="AVD Environment disconnections (#45110)" u="1"/>
        <s v="Y drive (#31084)" u="1"/>
        <s v="Odoo Error (#86472)" u="1"/>
        <s v="Alert: Lummus Technology &gt; Lum Azure Non-Production on lum-mcube-dl-01 is Failed Disk  /var/lib/dock... [100/183 characters] (#79411)" u="1"/>
        <s v="Alert: Lummus Technology &gt; Lum Azure Non-Production on lum-mcube-dl-01 is Failed Disk  /var/lib/dock... [100/183 characters] (#79412)" u="1"/>
        <s v="Alert: Lummus Technology &gt; Lum Azure Non-Production on lum-mcube-dl-01 is Failed Disk  /var/lib/dock... [100/183 characters] (#79413)" u="1"/>
        <s v="FW: Set up - Y. Won( (#45292)" u="1"/>
        <s v="CT/GAINS: Magellan Levels Report Intervention (#67016)" u="1"/>
        <s v="Alert: Lummus Technology &gt; Lum Azure Non-Production on lum-mcube-dl-01 is Failed Disk  /var/lib/dock... [100/183 characters] (#79414)" u="1"/>
        <s v="New Cell  (#70733)" u="1"/>
        <s v="FortiClient (#58658)" u="1"/>
        <s v="HFM Access - Yazan Sousou (#85863)" u="1"/>
        <s v="AS400 Account for Kris Howard (#22658)" u="1"/>
        <s v="CRITICAL ERROR for PITSVR on PHSDATTOSVR (B42E99AB260C) (#87154)" u="1"/>
        <s v="CRITICAL ERROR for WEBSVR on PHSDATTOSVR (B42E99AB260C) (#83340)" u="1"/>
        <s v="Alert: LiquidPower Specialty Products Inc. &gt; LIQ US TX Houston on CKSVMPDC01 is Failed Disk  C: (#54192)" u="1"/>
        <s v="Alert: LiquidPower Specialty Products Inc. &gt; LIQ US TX Houston on HSNVMPFILE10 is Warning Disk  D: (#52563)" u="1"/>
        <s v="Alert: Lummus Technology &gt; Lum Azure Non-Production on lum-mcube-dl-01 is Failed Disk  /var/lib/dock... [100/183 characters] (#79415)" u="1"/>
        <s v="Tekla licence  (#51944)" u="1"/>
        <s v="Alert: Lummus Technology &gt; Lum Azure Non-Production on lum-mcube-dl-01 is Failed Disk  /var/lib/dock... [100/183 characters] (#79416)" u="1"/>
        <s v="LSPI Houston On-site 12/28/2021 (#57536)" u="1"/>
        <s v="install new network printer \\paspprt01\Eng01 (#88580)" u="1"/>
        <s v="Smart View issue (#44707)" u="1"/>
        <s v="MRI consultant cant login to mri (#68171)" u="1"/>
        <s v="Alert: Lummus Technology &gt; Lum Azure Non-Production on lum-mcube-dl-01 is Failed Disk  /var/lib/dock... [100/183 characters] (#79418)" u="1"/>
        <s v="JDE IT problem (#22867)" u="1"/>
        <s v="HQ-SW-01-01 Port 14 open? (#62959)" u="1"/>
        <s v="Docking Station no longer charging computer. (#26161)" u="1"/>
        <s v="MFA Reset Request (#72520)" u="1"/>
        <s v="Z-drive Access (#23134)" u="1"/>
        <s v="CRITICAL ERROR for EMRSVR on PHSDATTOSVR (B42E99AB260C) (#79807)" u="1"/>
        <s v="Alert: Hisco &gt; HIS US TX Houston Servers - 5th Patch Group on DEVtfs is Warning Memory   (#52854)" u="1"/>
        <s v="Alert: Lummus Technology &gt; LUM Azure Production on lum-idbus-pl-01 is Failed CPU   (#79563)" u="1"/>
        <s v="Alert: Hisco &gt; HIS US TX Houston Servers - 5th Patch Group on DEVtfs is Failed Memory   (#53232)" u="1"/>
        <s v="Cypress Lawn - Disk monitor has passed 90.0 % Used for 1 min HQS-FPS02 (#30268)" u="1"/>
        <s v="Idocs Error on Redlining Documents (#37415)" u="1"/>
        <s v="ALERT: [High] Malicious activity detected on 4B6C9C3 (#82643)" u="1"/>
        <s v="CRITICAL ERROR for PITSVR on PHSDATTOSVR (B42E99AB260C) (#83769)" u="1"/>
        <s v="Eagle Burgman - Memory reached  90.0 % Used for 10 mins AZVAHSER004 (#26412)" u="1"/>
        <s v="Issue in opening links from mail (#48441)" u="1"/>
        <s v="Alert: Alcami &gt; ALC Azure Production on alcnudbes1-p01 is Warning Memory   (#79914)" u="1"/>
        <s v="FW: Charlie Bowser - New Group code IJL to update in JDE (#84912)" u="1"/>
        <s v="Alert: Dallas Area Habitat for Humanity &gt; DAL US TX Dallas on 10.10.11.81 is Failed Connectivity   (#80650)" u="1"/>
        <s v="Company iPhone support (#49874)" u="1"/>
        <s v="Lummus AP As Of Reports (#51168)" u="1"/>
        <s v="FYI - lumwvddynsp-3 has turned on by request from the VMSS PowerApp (#29400)" u="1"/>
        <s v="Alert: Puffer &gt; PUF US TX Stafford on BRY-CM-0001 is Warning Memory   (#80688)" u="1"/>
        <s v="Installation (#28960)" u="1"/>
        <s v="Profit Recognition versions for company 345 in JDE (#22976)" u="1"/>
        <s v="Create users Hisco (#53993)" u="1"/>
        <s v="Exactly IT Sentinel Alerts - Low  (#31666)" u="1"/>
        <s v="Alert: lum-medcv-pw-01 CPU -  service: CPU Usage: 97.00 %_x000a_Top Process 1: vsbkp_x000a_Top Process 2: vsbkp_x000a_... [100/633 characters] (#36301)" u="1"/>
        <s v="JDE password reset (#46922)" u="1"/>
        <s v="MS Teams freezing and crashing (#24197)" u="1"/>
        <s v="Alert: LiquidPower Specialty Products Inc. &gt; LIQ US TX Houston on HSNVMPVEEAM01 is Failed Disk  C: (#52561)" u="1"/>
        <s v="Informational-severity alert: eDiscovery search started or exported (#81035)" u="1"/>
        <s v="Alert: lum-medcv-pw-01 CPU -  service: CPU Usage: 90.00 %_x000a_Top Process 1: vsbkp_x000a_Top Process 2: vsbkp_x000a_... [100/633 characters] (#36303)" u="1"/>
        <s v="New Employee Setup for Kaylin Robichaw (#82365)" u="1"/>
        <s v="Windows Server Monthly Patching - March Rollup (#89928)" u="1"/>
        <s v="Alert: Hikma &gt; HIK US OH Columbus on WW-COL-SYSLOG01 is Warning Disk  C: (#45431)" u="1"/>
        <s v="Aspen Plus Version 12 (#66197)" u="1"/>
        <s v="Need Urgent Folder Access (#33017)" u="1"/>
        <s v="Informational-severity alert: eDiscovery search started or exported (#81039)" u="1"/>
        <s v="Phishing email? (#58443)" u="1"/>
        <s v="FW: Reminder - Scheduled server maintenance on 14th January 2022 (#61507)" u="1"/>
        <s v="Alert: lum-anslt-pw-01 Memory -  service: Total Physical Memory: 4.00 GB_x000a_Used Physical Memory: 3.58 ... [100/1132 characters] (#36525)" u="1"/>
        <s v="Cannot Run OMB Program Anymore (#70408)" u="1"/>
        <s v="How to stop Lummus APPS to My Personal Iphone (#31925)" u="1"/>
        <s v="CRITICAL ERROR for PharmileServer on PHSDATTOSVR (B42E99AB260C) (#87207)" u="1"/>
        <s v="Password change does not work-----help !!! (#43803)" u="1"/>
        <s v="Lummus Sentinel Alerts - Medium  (#42182)" u="1"/>
        <s v="Printer Driver Update - The Hague Office (#37218)" u="1"/>
        <s v="7VH30Z2 having issues with N-able (#41269)" u="1"/>
        <s v="FW: [Warning] Backup Configuration Job (1 VMs) (#51624)" u="1"/>
        <s v="Alert: Alcami &gt; ALC Azure Non-Production on alcnudbes1-v01 is Warning Memory   (#81239)" u="1"/>
        <s v="Help Please -  Webinar Zoom app issue (#72227) (#72242)" u="1"/>
        <s v="FW: Taleo Account Sarah Froelich (#55524)" u="1"/>
        <s v="Defective Battery Precision 5550 - Dell Support: SR# 1067923961 (#33549)" u="1"/>
        <s v="FW: DNS Error - Timber Creek (#61158)" u="1"/>
        <s v="MAC has a strange beeping noise (#32781)" u="1"/>
        <s v="Emails not coming to MSD - Converge (#29786)" u="1"/>
        <s v="New Odoo User (#32209)" u="1"/>
        <s v="Bloomfield Shares (#22522)" u="1"/>
        <s v="Proofpoint Threat Response: INC-2063 Threat score updated (#57348)" u="1"/>
        <s v="Alert: Dallas Area Habitat for Humanity &gt; DAL US TX Dallas on DAHASR01 is Failed CPU   (#87102)" u="1"/>
        <s v="Critical Device Stopped Sending Events Fired (#55724)" u="1"/>
        <s v="Nicholas Kinnis outlook inbox to Maria Fatorusso (#46222)" u="1"/>
        <s v="R55HPP71P Hyperion Planning Extract - Data Selection Security (#28177)" u="1"/>
        <s v="JD Edwards access (#24752)" u="1"/>
        <s v="Program Detail Report - JDE (#73545)" u="1"/>
        <s v="New ticket from: FW: Ѕhаrероіոt Fіⅼе (#47065) (#47604)" u="1"/>
        <s v="LSPI Credentials (Office Apps disabled) (#66371)" u="1"/>
        <s v="Alert: Hisco &gt; HIS US TX Houston Servers - 5th Patch Group on CyrPS is Failed Connectivity   (#53185)" u="1"/>
        <s v="Home Front VPN doesnt open (#71952)" u="1"/>
        <s v="BR&amp;E ProMax v5: Install request (for training 2021Jun14-17) (#25647)" u="1"/>
        <s v="Power outage on location CNG (#35970)" u="1"/>
        <s v="Alert: Hikma &gt; HIK US OH Columbus on WW-COL-VDISQL01 is Failed Memory   (#91387)" u="1"/>
        <s v="Adobe PDF Editor - Download (#57304)" u="1"/>
        <s v="Alert: Puffer &gt; PUF US TX Stafford on bry-ds-0002 is Warning Memory   (#55505)" u="1"/>
        <s v="Alert: LiquidPower Specialty Products Inc. &gt; LIQ US TX Houston on CKSVMPPRINT01 is Failed CPU   (#55487)" u="1"/>
        <s v="Remote Desktop connection issue (#70585)" u="1"/>
        <s v="Alert: DEV-SQL01 Memory -  service: Total Physical Memory: 16.00 GB_x000a_Used Physical Memory: 13.69 GB_x000a_F... [100/1143 characters] (#35042)" u="1"/>
        <s v="CRITICAL ERROR for UNITY-DB-SVR on PHSDATTOSVR (B42E99AB260C) (#74295)" u="1"/>
        <s v="ACS Access (#42001)" u="1"/>
        <s v="Teams Error (#44741)" u="1"/>
        <s v="Sharepoint not saving (#85886)" u="1"/>
        <s v="Customer: Lummus , Detected Criteria: Backup for subclient failed_x000a_ consecutively for 3 attempts , Client: Azure Lummus ALZ ,Job ID: Not_x000a_ Applicable , Virtual Machine Name: Not Applicable, Priority: Normal (#75096)" u="1"/>
        <s v="Unlock network account (#57194)" u="1"/>
        <s v="change Jose noriega login (#55663)" u="1"/>
        <s v="Alert: Vaalco Energy Inc &gt; VAA US TX Houston on EGY-DC2-HOU is Warning Disk  C: (#51487)" u="1"/>
        <s v="lumwvddynsp-10 has been powered off by automation (#32886)" u="1"/>
        <s v="Alert: Vaalco Energy Inc &gt; VAA US TX Houston on EGY-HOU-VEEAM is Failed Veeam Failed Jobs   (#54896)" u="1"/>
        <s v="MS Team Status (#55909)" u="1"/>
        <s v="Assign people into Odoo teams for Lummus (#14274)" u="1"/>
        <s v="Alert: psggpdes1pw01 Memory -  service: Total Physical Memory: 14.00 GB_x000a_Used Physical Memory: 11.25 GB_x000a_Free Physical Memory: 2.75 GB_x000a_Physical Memory Usage: 80.00 %_x000a_Total Virtual Memory: 18.03 GB_x000a_Used Virtual Memory: 12.94 GB_x000a_Free Virtual Memory: 5.09 GB_x000a_Virtual Memory Usage: 72.00 %_x000a_Top Process 1: sqlservr (64 bit)_x000a_Top Process 2: ReportingServicesService (64 bit)_x000a_Top Process 3: cvd (64 bit)_x000a_Top Process 4: agent_x000a_Top Process 5: AEMAgent (64 bit)_x000a_PID of Process 1: 6108_x000a_PID of Process 2: 5892_x000a_PID of Process 3: 5060_x000a_PID of Process 4: 4284_x000a_PID of Process 5: 5540_x000a_User of Process 1: NT SERVICE\MSSQLSERVER_x000a_User of Process 2: NT SERVICE\ReportServer_x000a_User of Process 3: NT AUTHORITY\SYSTEM_x000a_User of Process 4: NT AUTHORITY\SYSTEM_x000a_User of Process 5: NT AUTHORITY\SYSTEM_x000a_Physical Memory for Process 1: 6.87 GB_x000a_Physical Memory for Process 2: 262.05 MB_x000a_Physical Memory for Process 3: 241.45 MB_x000a_Physical Memory for Process 4: 187.81 MB_x000a_Physical Memory for Process 5: 151.02 MB_x000a_Virtual Memory for Process 1: 8.18 GB_x000a_Virtual Memory for Process 2: 289.46 MB_x000a_Virtual Memory for Process 3: 81.94 MB_x000a_Virtual Memory for Process 4: 192.79 MB_x000a_Virtual Memory for Process 5: 123.66 MB 1272713572 (#27900)" u="1"/>
        <s v="Lummus - Windows server CPU reached 80.0 % Used for 15 mins BLOOMFIELD-IO1 (#26315)" u="1"/>
        <s v="Alert: Principle Health Systems &gt; PRI US TX Houston on 192.168.92.112 is Failed Connectivity   (#51102)" u="1"/>
        <s v="Re: [EXTERNAL] Re: DB2 to MSSQL extract (#59057)" u="1"/>
        <s v="P5504572 ACH Email Delivery Promotion - Program still generates_x000a_ errors (#45228)" u="1"/>
        <s v="MSS Security Incident Report Low SOCP00703208061 SIEM Authentication (#61362)" u="1"/>
        <s v="IC Communication Co. 1350 (#24067)" u="1"/>
        <s v="FW: Weekly Task - Pls submit and approve your timesheet end up with_x000a_ 2/18/2022 (#82178)" u="1"/>
        <s v="Remove the ScreenConnect client. (#66149)" u="1"/>
        <s v="Cant log in to any application after a password reset (#67670)" u="1"/>
        <s v="FW: Lummus iDocs DEV Server Specs (#22972)" u="1"/>
        <s v="Unable to connect to iDocs - Enid Remote Desktop (#26829)" u="1"/>
        <s v="Alert: Hisco &gt; HIS US TX Houston Servers - 3rd Patch Group on CyrPIMDB is Warning Memory   (#59867)" u="1"/>
        <s v="Proofpoint Threat Response: INC-2064 New alert (#57357)" u="1"/>
        <s v="Email messages from a campaign removed after delivery​ | Incident ID: 1388 (#37580)" u="1"/>
        <s v="New Joiners Login - Suryanarayana (#23103)" u="1"/>
        <s v="Alert: Cintas Corporation &gt; Cin Azure Production on CPAZCRM01 is Warning Memory   (#84736)" u="1"/>
        <s v="Compliance Network share drive (#63834)" u="1"/>
        <s v="Adobe Pro installation (#36208)" u="1"/>
        <s v="Update PSG Configuration Items (#37442)" u="1"/>
        <s v="OneDrive uninstall and reinstall (#22256)" u="1"/>
        <s v="Alert: lum-genlt-pw-01 Memory -  service: Total Physical Memory: 4.00 GB_x000a_Used Physical Memory: 3.22 GB_x000a_Free Physical Memory: 793.87 MB_x000a_Physical Memory Usage: 81.00 %_x000a_Total Virtual Memory: 6.00 GB_x000a_Used Virtual Memory: 3.43 GB_x000a_Free Virtual Memory: 2.57 GB_x000a_Virtual Memory Usage: 57.00 %_x000a_Top Process 1: agent_x000a_Top Process 2: MsMpEng (64 bit)_x000a_Top Process 3: cvd (64 bit)_x000a_Top Process 4: explorer (64 bit)_x000a_Top Process 5: CSFalconService (64 bit)_x000a_PID of Process 1: 3588_x000a_PID of Process 2: 3336_x000a_PID of Process 3: 4296_x000a_PID of Process 4: 8680_x000a_PID of Process 5: 3600_x000a_User of Process 1: NT AUTHORITY\SYSTEM_x000a_User of Process 2: NT AUTHORITY\SYSTEM_x000a_User of Process 3: NT AUTHORITY\SYSTEM_x000a_User of Process 4: LUMMUSTECH\sa.sxs_x000a_User of Process 5: NT AUTHORITY\SYSTEM_x000a_Physical Memory for Process 1: 244.59 MB_x000a_Physical Memory for Process 2: 231.99 MB_x000a_Physical Memory for Process 3: 152.86 MB_x000a_Physical Memory for Process 4: 118.61 MB_x000a_Physical Memory for Process 5: 109.37 MB_x000a_Virtual Memory for Process 1: 212.00 MB_x000a_Virtual Memory for Process 2: 236.63 MB_x000a_Virtual Memory for Process 3: 29.99 MB_x000a_Virtual Memory for Process 4: 41.46 MB_x000a_Virtual Memory for Process 5: 102.04 MB 2002916034 (#28216)" u="1"/>
        <s v="MRI not working (#58975)" u="1"/>
        <s v="Delivery Ticket App - Blank Info (#81482)" u="1"/>
        <s v="Teams messages delayed on shared PC (#70904)" u="1"/>
        <s v="Need access to a folder on the network (#24909)" u="1"/>
        <s v="MSD-Converge access. (#28416)" u="1"/>
        <s v="Grant Access to Jason Kamerbeek to Dept Drive YPPSP (Spare Parts)  (#66657)" u="1"/>
        <s v="Cloud Discovery anomaly detection | Sentinel id:1474 (#41602)" u="1"/>
        <s v="FW: FDMEE Load Error TCPRJ_JDE_13 RPRJBUDG Jan-2022  (#74894)" u="1"/>
        <s v="FW: [Cisco AMP for Endpoints Subscription] [amre - threat alert] Matching Events Found On DESKTOP-TD9089K (#68146)" u="1"/>
        <s v="Your message couldn't be delivered (#77729)" u="1"/>
        <s v="Access to LSPI Logistics SharePoint (#59023)" u="1"/>
        <s v="FW: [Cisco AMP for Endpoints Subscription] [amre - threat alert] Matching Events Found On DESKTOP-TD9089K (#68147)" u="1"/>
        <s v="Project drive Access (#24024)" u="1"/>
        <s v="Create a Project folder named “225837 Roseneft Ufa” (#73918)" u="1"/>
        <s v="FW: PO 361129-0080-1106  Stainalloy // 17547 // Appendix 12 Delivery_x000a_ time (#82263)" u="1"/>
        <s v="Alert: Principle Health Systems &gt; PRI US TX Houston on 192.168.27.105 is Failed Connectivity   (#51109)" u="1"/>
        <s v="RE: Company 249_CO in the creating the BACKLOG model - (#17667)  (#17763)" u="1"/>
        <s v="user lost IPhone (#22394)" u="1"/>
        <s v="Bluetooth Headset (#41138)" u="1"/>
        <s v="Ken Hart mobile device upgrade (#79954)" u="1"/>
        <s v="Alert: Puffer &gt; PUF US TX Stafford on sta-fs-0001 is Failed Disk  C: (#81530)" u="1"/>
        <s v="Barbara account (#37008)" u="1"/>
        <s v="SO21/3001251 Dell Standard Business Laptop Dock 130W (#28140)" u="1"/>
        <s v="Conference Phone Station (#47551)" u="1"/>
        <s v="New Odoo account creation Michael Guerrero (#59147)" u="1"/>
        <s v="FW: Network and Server Issues (#55639) (#57491)" u="1"/>
        <s v="New IC relationship in JDE between 265 and 249 (#27360)" u="1"/>
        <s v="Office Phone Issues (#32610)" u="1"/>
        <s v="Microsoft account is locked (#46203)" u="1"/>
        <s v="RE: Speakers and Mic does not work (#26862)" u="1"/>
        <s v="Network Account Sujith Kumbalath Subramanian (#67581)" u="1"/>
        <s v="Alert: Lummus Technology &gt; LUM US NJ BloomField on bmnpcfd02 is Failed CPU   (#48217)" u="1"/>
        <s v="Alert: Hisco &gt; HIS US TX Houston Servers - 4th Patch Group on ana-fs1 is Warning Agent Status   (#77736)" u="1"/>
        <s v="Printer Installation (#36761)" u="1"/>
        <s v="Unable to use Jabber (#32593)" u="1"/>
        <s v="FW: Urgent : New Taleo Template for Saudi Arabia (#73462)" u="1"/>
        <s v="Apply to add @cnooc.com.cn domain to the whitelist (#37229)" u="1"/>
        <s v="Cloud Discovery anomaly detection Incident ID: 4494 (#88376)" u="1"/>
        <s v="SAP Initial password resetting (#67464)" u="1"/>
        <s v="Customer: PSG,Detected Criteria: Job Succeeded with Errors , Client:_x000a_ Azure PSG ALZ ,Job ID: 170956 , Virtual Machine Name: Not Applicable,_x000a_ Priority: Normal (#76139)" u="1"/>
        <s v="New Odoo account creation Benjamin Rincker (#59140)" u="1"/>
        <s v="FW: [Cisco AMP for Endpoints Subscription] [nq - system] Matching Events Found On NQP-TERM-118.newquest.newquestproperties.com (#82254)" u="1"/>
        <s v="Upgrade to Dell UltraSharp 43 4K USB-C Monitor (#36397)" u="1"/>
        <s v="Reset Password- Justin Collins (#63407)" u="1"/>
        <s v="RE: Closed: Ticket #582469/Workstation Issue (#59025)" u="1"/>
        <s v="Excel support request from Mariane Hill (#44235)" u="1"/>
        <s v="Alert: Vaalco Energy Inc &gt; VAA US TX Houston on EGY-FILESTORE-HOU is Failed Memory   (#55195)" u="1"/>
        <s v="Andrew Durbin cellphone no longer can connect LSPI (#68020)" u="1"/>
        <s v="Test1 (#51264)" u="1"/>
        <s v="ACCESS (#53000)" u="1"/>
        <s v="Connection (#80892)" u="1"/>
        <s v="Jacinto Andres - Setup Disposable Laptop (#76989)" u="1"/>
        <s v="Virtual Desktop (#66434)" u="1"/>
        <s v="UNPOSTAP Unposted Payment Batches Query - Recreate in Hubble (#44773)" u="1"/>
        <s v="Alert: esx-3 Connectivity -  service: Packet Loss: 20.00 %_x000a_Time To Live: 51.00 Hops_x000a_Average Round Trip Time: 0.00 msec_x000a_DNS Resolution: True 1496783135 (#28523)" u="1"/>
        <s v="Aspen 12.1 installation  (#61758)" u="1"/>
        <s v="Request support to add the email htshiscomex@mlasesoriaduanal.com in_x000a_ the classification group (#77032)" u="1"/>
        <s v="PAF Finalized (#91270)" u="1"/>
        <s v="Strange email (#66392)" u="1"/>
        <s v="Lummus - Network device went offline US-PAS-MFG-SW4 (#26979)" u="1"/>
        <s v="Alert: Hisco &gt; HIS US TX Houston Servers - 5th Patch Group on DEVPrisma is Failed Connectivity   (#53148)" u="1"/>
        <s v="FW: ISE Alarm : Warning : Fewer VM licenses installed: Details=VM Licenses are not matching as per the size or no. of VM nodes deployed (#58774)" u="1"/>
        <s v="Adobe Acrobat full version needed for the user Adrian Badini (#25877)" u="1"/>
        <s v="Carbon Black Cloud Alert - 65b3fb72-6cdc-d963-53bb-9fe1cd11949b (#68562)" u="1"/>
        <s v="Alert: Read King &gt; REA US TX Houston on RKHOST is Warning Memory   (#76715)" u="1"/>
        <s v="MSS Security Incident Report Low SOCP00703208061 SIEM Authentication (#61334)" u="1"/>
        <s v="CRITICAL ERROR for PITSVR on PHSDATTOSVR (B42E99AB260C) (#86969)" u="1"/>
        <s v="Recover emails before 2019 (#30912)" u="1"/>
        <s v="JDE world account - GARGAX2 activation (#24804)" u="1"/>
        <s v="ExactlyIT Odoo &quot;Home Page&quot; permissions  (#34965)" u="1"/>
        <s v="AD Group Access - Group Not Listed has been assigned to Messaging - O365 (CW 585548) (#70709)" u="1"/>
        <s v="Create users KS2 (#53994)" u="1"/>
        <s v="Hoover On-Site 1-4 (#59104)" u="1"/>
        <s v="New Program set up in HFM - Co 352 (#29972)" u="1"/>
        <s v="Cheops Sharepoint - Resetting of Accounts (#25691)" u="1"/>
        <s v="iDocs is not working (#26858)" u="1"/>
        <s v="New Employee Start - David Ramirez (#59936)" u="1"/>
        <s v="UPS Failed Test - Battery Replacement - Change (#47734)" u="1"/>
        <s v="Alert: Hikma &gt; HIK US OH Columbus on COL-PSSOV01 is Failed Agent Status   (#77205)" u="1"/>
        <s v="Pipeline SharePoint Access (#86274)" u="1"/>
        <s v="Alert: Principle Health Systems &gt; PRI US TX Houston on 192.168.1.225 is Failed Connectivity   (#51092)" u="1"/>
        <s v="STAAD.Pro CONNECT Edition - Version 22.06.00.138 (#28112)" u="1"/>
        <s v="Urgent !!! MFA needs to changed for Kalvin Rugg (#37524)" u="1"/>
        <s v="Windows Server Monthly Patching - August Rollup (#33557)" u="1"/>
        <s v="reset Cisco jabber (#24334)" u="1"/>
        <s v="Aryaka Change: Isolate Guest Wireless Network in Flow Coit Rd (#27763)" u="1"/>
        <s v="Multitran (Eng-Rus dictionary) access fails  (#56193)" u="1"/>
        <s v="Outlook not working on Phone (#27312)" u="1"/>
        <s v="Alert: Dallas Area Habitat for Humanity &gt; DAL US TX Dallas on Veeam-Mgmt is Warning Memory   (#76671)" u="1"/>
        <s v="Offboard webroot and automate from servers (#84031)" u="1"/>
        <s v="Aryaka: [Non-Impacting] Planned Maintenance on Mumbai POP_x000a_ [ref:_00DA0ISST._5003w1bYZn2:ref] (#82041)" u="1"/>
        <s v="Aryaka: [Non-Impacting] Starting Emergency Scheduled Maintenance on_x000a_ Ashburn POP [ref:_00DA0ISST._5003w1VtUap:ref] (#26971)" u="1"/>
        <s v="VPN (#41705)" u="1"/>
        <s v="iDocs - Access denied (#48601)" u="1"/>
        <s v="Aveva Dynsim Simulation 6.2 version installation (#26855)" u="1"/>
        <s v="VM-KWIKTAG01 (#25735)" u="1"/>
        <s v="Alert: SQL-SERVER Disk - C: service: Total disk size: 219.90 GB_x000a_Disk space used: 196.87 GB_x000a_Disk free... [100/136 characters] (#32281)" u="1"/>
        <s v="RE: Invoice 0171106141,ENBRIDGE ENERGY LIMITED PARTNERSHIP,BELVIDERE_x000a_ STATION L61 - P1 (#59774)" u="1"/>
        <s v="Outlook issues (#47004)" u="1"/>
        <s v="Non-Prod Server Shutdown - Action to the Cloud Team (#23536)" u="1"/>
        <s v="Account locked out (#70685)" u="1"/>
        <s v="New printer driver installed - wrong printer menu language (#41384)" u="1"/>
        <s v="Michael Luo - Precision 5530 - Swollen Battery Dell Support: SR#_x000a_ 1072521193 from Troy Parker (#42918)" u="1"/>
        <s v="New Joiner - Jannys Soriano (#87528)" u="1"/>
        <s v="Alert: lum-mcube-dl-02 Disk - / service: Total disk size: 28.91 GB_x000a_Disk space used: 28.88 GB_x000a_Disk fr... [100/138 characters] (#35026)" u="1"/>
        <s v="FW: CRITICAL ERROR for CONCORDTERMSVR on PHSDATTOSVR (B42E99AB260C) (#83775)" u="1"/>
        <s v="Alert: Puffer &gt; PUF US TX Stafford on fpcap-2 is Failed Connectivity   (#79211)" u="1"/>
        <s v="N-Able Change Requests (#36533)" u="1"/>
        <s v="CRITICAL ERROR for PharmileServer on PHSDATTOSVR (B42E99AB260C) (#87178)" u="1"/>
        <s v="Alert: Hoover Circular Solutions &gt; HOO US TX Houston on HFG00-NAVAPUAT2 is Warning Memory   (#60354)" u="1"/>
        <s v="JDE account issue (#23066)" u="1"/>
        <s v="Two Factor Authentication request (#57476)" u="1"/>
        <s v="Distribution List for LSPI Procurement (#62603)" u="1"/>
        <s v="Provision is not working (#37333)" u="1"/>
        <s v="Unusual external user file activity | MDO (#41548)" u="1"/>
        <s v="Percentage of failed files is more than 5 Azure EIT PRDVM: Not Applicable COMMVAULT JOB:  129226 (#45147)" u="1"/>
        <s v="Alert: Hikma &gt; HIK US OH Columbus on WW-COL-DSPDB01 is Failed SQL Memory Manager  MSSQLSERVER (#47546)" u="1"/>
        <s v="Screenshot 2021-12-13 at 2.55.06 PM (#52183)" u="1"/>
        <s v="Autodesk AutoCAD v2020: Install request (#30078)" u="1"/>
        <s v="Alert: Dallas Area Habitat for Humanity &gt; DAL US TX Dallas on Veeam-Mgmt is Failed Veeam Failed Jobs... [100/102 characters] (#86341)" u="1"/>
        <s v="Alert: Lummus Technology &gt; LUM Azure Production on lum-idbus-pl-01 is Warning Memory   (#90020)" u="1"/>
        <s v="Upgrade my Microsoft word (#78237)" u="1"/>
        <s v="Outlook not prompting for PW (#75207)" u="1"/>
        <s v="Follow UP Alert: Cypress Lawn &gt; CYP US CA Colma on MD-FTD01 is Failed Connectivity   (#58134)" u="1"/>
        <s v="Sign up today and save (#81353)" u="1"/>
        <s v="comos (#25340)" u="1"/>
        <s v="Fw: Dashboard Questions (#58871)" u="1"/>
        <s v="Urgent!! VPN password not working (#21620)" u="1"/>
        <s v="Cannot connect to Remote Desktop (#22063)" u="1"/>
        <s v="Alert: LiquidPower Specialty Products Inc. &gt; LIQ US TX Houston on BRYVMPVEEAM01 is Warning Disk  C: (#55648)" u="1"/>
        <s v="Need Access to this File - This used to work (#24862)" u="1"/>
        <s v="Computer issues (#29688)" u="1"/>
        <s v="Alert: psgadces1pw01 Memory -  service: Total Physical Memory: 8.00 GB_x000a_Used Physical Memory: 6.87 GB... [100/1137 characters] (#33632)" u="1"/>
        <s v="n-able remote desktop doesn't work (#37186)" u="1"/>
        <s v="RE: Cybersecurity Training Session (#49710)" u="1"/>
        <s v="MSS Security Incident Report Low SOCP00703194452 SIEM Anomaly (#59514)" u="1"/>
        <s v="Add printer to a computer (#27957)" u="1"/>
        <s v="Idocs Access for  “LUKOIL Burgas- MTBE-ETBE” (#29925)" u="1"/>
        <s v="FW: Defender for Cloud Apps: New policy match detected (#88783)" u="1"/>
        <s v="RE: Lummus Advanced Tool  add in in Microsoft  (#36678)" u="1"/>
        <s v="user needs to be added to several groups in AD (#70016)" u="1"/>
        <s v="FW: [MEDIUM] Alert for Sophos Central [LiquidPower] (#69034)" u="1"/>
        <s v="FW: CRITICAL ERROR for PITSVR on PHSDATTOSVR (B42E99AB260C) (#87297)" u="1"/>
        <s v="OMW Folder 36354 Project Promotion (#36770)" u="1"/>
        <s v="Access to a sharepoint site (#63848)" u="1"/>
        <s v="Mathcad 15 License Server -- Outage? (#88980)" u="1"/>
        <s v="New ticket from: My LSPI project page (#66660) (#71985)" u="1"/>
        <s v="FW: Invitation to McDermott's - iDocs Applications (#81030)" u="1"/>
        <s v="Alert: lum-medin-pw-01 Connectivity -  service: Packet Loss: 45.00 %_x000a_Time To Live: 66.00 Hops_x000a_Averag... [100/151 characters] (#32901)" u="1"/>
        <s v="Implement Enterprise IE mode GPO (#30862)" u="1"/>
        <s v="Teams doesn't work (#55934)" u="1"/>
        <s v="Microsoft Authenticator Help (#87277)" u="1"/>
        <s v="Alert: vm-file1 Memory -  service: Total Physical Memory: 16.00 GB_x000a_Used Physical Memory: 12.72 GB_x000a_Free Physical Memory: 3.28 GB_x000a_Physical Memory Usage: 80.00 %_x000a_Total Virtual Memory: 32.00 GB_x000a_Used Virtual Memory: 5.49 GB_x000a_Free Virtual Memory: 26.51 GB_x000a_Virtual Memory Usage: 17.00 %_x000a_Top Process 1: svchost (64 bit)_x000a_Top Process 2: agent_x000a_Top Process 3: lnssatt_x000a_Top Process 4: TrustedInstaller (64 bit)_x000a_Top Process 5: CSFalconService (64 bit)_x000a_PID of Process 1: 908_x000a_PID of Process 2: 2480_x000a_PID of Process 3: 1784_x000a_PID of Process 4: 8588_x000a_PID of Process 5: 5636_x000a_User of Process 1: NT AUTHORITY\LOCAL SERVICE_x000a_User of Process 2: NT AUTHORITY\SYSTEM_x000a_User of Process 3: NT AUTHORITY\SYSTEM_x000a_User of Process 4: NT AUTHORITY\SYSTEM_x000a_User of Process 5: NT AUTHORITY\SYSTEM_x000a_Physical Memory for Process 1: 1.55 GB_x000a_Physical Memory for Process 2: 268.64 MB_x000a_Physical Memory for Process 3: 178.67 MB_x000a_Physical Memory for Process 4: 158.20 MB_x000a_Physical Memory for Process 5: 97.64 MB_x000a_Virtual Memory for Process 1: 1.54 GB_x000a_Virtual Memory for Process 2: 272.55 MB_x000a_Virtual Memory for Process 3: 166.61 MB_x000a_Virtual Memory for Process 4: 334.51 MB_x000a_Virtual Memory for Process 5: 94.25 MB 80971471 (#28215)" u="1"/>
        <s v="CT-Gains Request - Add SKUL# 136388 SNYDER STATION to CT Reference (#85482)" u="1"/>
        <s v="BACKUP FAILED (group: Bruegmann USA)(backup account: kyle@bruegmann-usa.com)(machine: APPSERVER.BRUEGMANN.local)(plan: BUSA - Appserver Plan) (#58126)" u="1"/>
        <s v="BR&amp;E ProMax: Template does not function (#26034)" u="1"/>
        <s v="LSPI- Sentinel Alerts  Low   (#77086)" u="1"/>
        <s v="AM RE Syndicate - Questions (#67081)" u="1"/>
        <s v="Notification of Termination (#58505)" u="1"/>
        <s v="Citrix Access (#79935)" u="1"/>
        <s v="Alert: NewQuest Properties &gt; NEW US TX Houston on NQDATA3 is Warning Memory   (#69801)" u="1"/>
        <s v="Restart required on Remote Desktop (#27709)" u="1"/>
        <s v="Issue with CSM designation in Kaneka subscription (#76508)" u="1"/>
        <s v="Re: Salesforce Access (#50643)" u="1"/>
        <s v="Alert: Cypress Lawn &gt; CYP US CA Colma on HQS-VC01 is Warning Memory   (#45186)" u="1"/>
        <s v="Alert: DTNSVWPASCSS01 Connectivity -  service: Packet Loss: 0.00 %_x000a_Time To Live: 124.00 Hops_x000a_Average... [100/149 characters] (#34495)" u="1"/>
        <s v="FW: CRITICAL ERROR for CONCORDTERMSVR on PHSDATTOSVR (B42E99AB260C) (#86778)" u="1"/>
        <s v="Alert: LiquidPower Specialty Products Inc. &gt; LIQ US TX Houston on BRYVMPCMWEB01 is Warning Disk  C: (#78672)" u="1"/>
        <s v="FW: [Cisco AMP for Endpoints Subscription] [gcb - threat detected] Matching Events Found On HOU-SVR-DC2.gulfcapital.com (#72756)" u="1"/>
        <s v="Odoo Platform error - please fix (#43995)" u="1"/>
        <s v="R&amp;D Lab request New LIMS desktop for testing (#52950)" u="1"/>
        <s v="[Error] Scale-out Backup Repository: CKS-SOBR (#86008)" u="1"/>
        <s v="End User Onboarding Alert (#77963)" u="1"/>
        <s v="Unusual activity on Printers (#53906)" u="1"/>
        <s v="Excel will launch but not the file he is requesting (#53043)" u="1"/>
        <s v="ALERT: [Critical] Malicious activity detected on 6ZGCMR2 (#58884)" u="1"/>
        <s v="VPN Credentials (#28101)" u="1"/>
        <s v="New Sharepoint Site/Group (#23594)" u="1"/>
        <s v="Alert: Puffer &gt; PUF US TX Stafford on fpcap-2 is Failed Connectivity   (#78039)" u="1"/>
        <s v="Aspen Plus: Crash -- Setting up Thermo (#14994)" u="1"/>
        <s v="[Warning] VILVMS to HSN (5 VMs) 5 warnings (#55298)" u="1"/>
        <s v="ALCAMI - EIT Infrastructure Process (#37109)" u="1"/>
        <s v="Username not found (#25446)" u="1"/>
        <s v="ALERT: [Critical] Malicious activity detected on 6ZGCMR2 (#58885)" u="1"/>
        <s v="[Case 01211501] [] [Case 01113222] [Accudata Systems Inc.] -_x000a_ HSNPURE01 enable safemode  Has Been Set to Archived (#82604) Has Been_x000a_ Created [ref:_00D60J3AQ._5004W1w7Z3K:ref] (#82605)" u="1"/>
        <s v="CRITICAL ERROR for UNITY-DB-SVR on PHSDATTOSVR (B42E99AB260C) (#80836)" u="1"/>
        <s v="Notification of Termination (#58515)" u="1"/>
        <s v="ExactlyIT | Onboarding Delegation for Sentinel (#29328)" u="1"/>
        <s v="ALERT: [Critical] Malicious activity detected on 6ZGCMR2 (#58886)" u="1"/>
        <s v="BM Mobile Receiving Error (#26898)" u="1"/>
        <s v="Not able to open web pages (#59814)" u="1"/>
        <s v="New ticket from: Adding mailboxes to outlook (#34614) (#45591)" u="1"/>
        <s v="CRITICAL ERROR for PITSVR on PHSDATTOSVR (B42E99AB260C) (#86806)" u="1"/>
        <s v="product key for blue beam (#29393)" u="1"/>
        <s v="Mail Delivery Failure (#42295)" u="1"/>
        <s v="Need to open Port 41 on HQ-SW-02(2) (#46010)" u="1"/>
        <s v="ALERT: [Critical] Malicious activity detected on 6ZGCMR2 (#58887)" u="1"/>
        <s v="Exactly IT Sentinel Alerts - Medium  (#30527)" u="1"/>
        <s v="Addition to CKS Emails (#71835)" u="1"/>
        <s v="Alert: Dallas Area Habitat for Humanity &gt; DAL US TX Dallas on Back Hallway is Failed Connectivity   (#65446)" u="1"/>
        <s v="Thao Nguyen (#85715)" u="1"/>
        <s v="New Odoo account for Wilson Dunn (#66536)" u="1"/>
        <s v="New ticket from: LConnect  (#44569) (#45705)" u="1"/>
        <s v="[OpenDNS] A user wants to access srvmsg.manoir.eu.com (#24621)" u="1"/>
        <s v="Alert: NewQuest Properties &gt; NEW US TX Houston on Su100-Conf Room is Failed Connectivity   (#85237)" u="1"/>
        <s v="Remove Qradar IBM Service from endpoints/servers (#81037)" u="1"/>
        <s v="Alert: Hikma &gt; HIK US OH Columbus on WW-COL-SWNTADB is Failed CPU   (#50406)" u="1"/>
        <s v="E1 Data Refresh  (#59105)" u="1"/>
        <s v="Installation Request - Aveva Dynsim 6.2 version (#72793)" u="1"/>
        <s v="MSS Security Incident Report Low SOCP00703208164 SIEM Anomaly (#61396)" u="1"/>
        <s v="Enid Problem (#57710)" u="1"/>
        <s v="N-able workstation installations (#67012)" u="1"/>
        <s v="AVEVA PRO/II v10.1: Install request (#25345)" u="1"/>
        <s v="Printer shows offline. (#52080)" u="1"/>
        <s v="Alert: Polymer Solutions Group &gt; POL Azure Production on psggpdes1pw01 is Failed CPU   (#43491)" u="1"/>
        <s v="lumwvddynsp-4 will be shutdown by automation in 15 minutes (#29945)" u="1"/>
        <s v="FW: [Cisco AMP for Endpoints Subscription] [Vaalco - Quarantine Failed] Matching Events Found On EGY-GEO-HOU.VAALCO.com (#54804)" u="1"/>
        <s v="Replacement battery order (#90571)" u="1"/>
        <s v="RE: [External]  Ticket#583521/LiquidPower/Microsoft Teams Color_x000a_ Status error -- has been updated (#51972)" u="1"/>
        <s v="Move Equipment (#57686)" u="1"/>
        <s v="Alert: Hisco &gt; HIS US TX Houston Servers - 3rd Patch Group on CyrPrisma is Failed SQL Memory Manager... [100/113 characters] (#55342)" u="1"/>
        <s v="VPN login issue (#66663)" u="1"/>
        <s v="New AS/400 Account (#33640)" u="1"/>
        <s v="Requires McAfee Encryption Recovery (#52930)" u="1"/>
        <s v="Carbon Black Cloud Alert - 1b07d6bb-febc-8c63-385d-0bc677e5e6bf (#91156)" u="1"/>
        <s v="Decomm - delete from CS / Umbrella (#67379)" u="1"/>
        <s v="Activity from infrequent country involving one user Incident ID: 4262 (#79905)" u="1"/>
        <s v="&quot;Mysep&quot; cannot open (#27596)" u="1"/>
        <s v="RE: Rates Peoplesoft V/s JDE (#21610) (#22046)" u="1"/>
        <s v="Lummus Sentinel Alerts - High  (#32221)" u="1"/>
        <s v="Restore connection to a folder in the server (#21712)" u="1"/>
        <s v="Simport 3 support (#23002)" u="1"/>
        <s v="Create users Pasadena Skid and Pallet (#53998)" u="1"/>
        <s v="Cannot select printer on report desktop (#36392)" u="1"/>
        <s v="Backup Success Report - Datto SaaS Protection (#58129)" u="1"/>
        <s v="FW: Rate change (63019529 Kuldeep Kumar) (#35387)" u="1"/>
        <s v="AVEVA Dynsim (ERROR Messages) (#23904)" u="1"/>
        <s v="unable to log into N drive (#60612)" u="1"/>
        <s v="ALERT: [Medium] Malicious activity detected on NJY-13 (#68567)" u="1"/>
        <s v="Alert: BLOOMFIELD-IO1 Disk - C: service: Total disk size: 69.70 GB_x000a_Disk space used: 68.72 GB_x000a_Disk fr... [100/140 characters] (#34232)" u="1"/>
        <s v="Issue with two ports on the switch (#26560)" u="1"/>
        <s v="Fuze Account Request - Elias Vega (#58663)" u="1"/>
        <s v="Excel error message when opening a file in the network (#50014)" u="1"/>
        <s v="Archive Emails  (#50051)" u="1"/>
        <s v="Create users Gulf Capital Bank (#53986)" u="1"/>
        <s v="AVEVA PRO/II (all): NIST REFPROP files error (similar to #28433) (#33697)" u="1"/>
        <s v="Aryaka: [Non-Impacting] Starting Emergency Scheduled Maintenance on_x000a_ Ashburn POP [ref:_00DA0ISST._5003w1VtUap:ref] (#26962)" u="1"/>
        <s v="Alert: LiquidPower Specialty Products Inc. &gt; LIQ US TX Houston on BRYVMPDC01 is Failed Memory   (#52151)" u="1"/>
        <s v="iDocs login error (#28349)" u="1"/>
        <s v="Problem in login to Idoc (#43256)" u="1"/>
        <s v="LSPI Employee Termination Request [#78] (#81371)" u="1"/>
        <s v="Terminated employees list from last 3months (#41990)" u="1"/>
        <s v="FW: Lummusconsultants:Atten: You_Have_A_New_Voice.Note (#27699)" u="1"/>
        <s v="VS ACCESS DENIED (#82288)" u="1"/>
        <s v="[Warning] HSNVMS (49 VMs) 49 warnings (#56594)" u="1"/>
        <s v="test helpdesk email (#55273)" u="1"/>
        <s v="FW: [Cisco AMP for Endpoints Subscription] [Vaalco - System] Matching Events Found On DESKTOP-DVGW593.VAALCO.com (#53843)" u="1"/>
        <s v="TECHCash 13 Week Roll Forward for 11th June (#25998)" u="1"/>
        <s v="Alert: Lummus Technology &gt; LUM Azure Production on lum-medcv-pw-01 is Failed CPU   (#79357)" u="1"/>
        <s v="FW: Lummustech Server-F8306:audio (#23100)" u="1"/>
        <s v="Carbon Black Cloud Alert - 2b16111f-d252-8569-da91-9b0b728b35fd (#73284)" u="1"/>
        <s v="Brendan Kelly (#66020)" u="1"/>
        <s v="Concur / JDE  (#47261)" u="1"/>
        <s v="Service Ticket #583146 - External Monitors (12/7/21) (#51948)" u="1"/>
        <s v="Alert: Gulf Capital Bank &gt; GUL US TX Houston on HOU-SVR-VEEAM1 is Failed Disk  C: (#70921)" u="1"/>
        <s v="MFA Reset (#57892)" u="1"/>
        <s v="Installation of 7 zip software  (#54941)" u="1"/>
        <s v="Sulzer SULCON v3.4 : Install request (#21322)" u="1"/>
        <s v="Alert: Lummus Technology &gt; LUM Azure Production on lum-medcv-pw-01 is Failed CPU   (#58404)" u="1"/>
        <s v="DUO Config (#55321)" u="1"/>
        <s v="CDTECHCustomerService@lummustech.com Distribution list (#30152)" u="1"/>
        <s v="Mannheim I drive cutover (#44949)" u="1"/>
        <s v="SharePoint not linking (#37039)" u="1"/>
        <s v="MDR Email Backup (#12989)" u="1"/>
        <s v="New Employee Setup for Sonia Hernandez (#76344)" u="1"/>
        <s v="iDocs access of SP Chemicals 900 KTA PDH (238500) (#25770)" u="1"/>
        <s v="Leaver 10.09 (#36358)" u="1"/>
        <s v="RE: outlook issue in Maverick VDI (#52007)" u="1"/>
        <s v="Potential Phish: [External]  Re: Erica, I work for you. (#67762)" u="1"/>
        <s v="FW: [Warning] Scale-out Backup Repository: POC-SOBR (#55413)" u="1"/>
        <s v="Network Team | Phone line requirement in Odoo (#41573)" u="1"/>
        <s v="Windows VDI solution issue (#60520)" u="1"/>
        <s v="Herminio Febres - Precision 5530 - Swollen Battery - Dell Support:_x000a_ SR# 1070293131 from Charla Mckinsey (#36540)" u="1"/>
        <s v="Local Printer not showing in WVD session (#36336)" u="1"/>
        <s v="Automatic reply: Closed: Ticket #583533/Lightning Step SFTP (#52152)" u="1"/>
        <s v="FW: Reminder - Scheduled server maintenance on 14th January 2022 (#61475)" u="1"/>
        <s v="MSS Security Incident Report Low SOCP00703158179 SIEM Suspicious (#54832)" u="1"/>
        <s v="Copying of documents to Hard drive (#43022)" u="1"/>
        <s v="Labor Burden transfer through Timesheets (#23059)" u="1"/>
        <s v="Fw: 2/17/22 Fraudulent email alert (#81258)" u="1"/>
        <s v="Aryaka Change: Gurgaon private link connection to ANAP - Plan (#36947)" u="1"/>
        <s v="New user add in EVERYONE-LTHT-Gurgaon@lummustech.com (#26312)" u="1"/>
        <s v="Share WindowsISO has been removed from device PHSDATTOSVR (CW 585191) (#66604)" u="1"/>
        <s v="Access (#46186)" u="1"/>
        <s v="Finesse access issue (#58695)" u="1"/>
        <s v="LSPI New Employee Request [#396] (#76389)" u="1"/>
        <s v="[Cisco AMP for Endpoints Subscription] [HankinGroup-Tickets]_x000a_ [CVANFLEETSLP.HANKINGROUP.ORG] Matching Compromise Updates (#27664)" u="1"/>
        <s v="FW: AB Number Update in PY - Please Approve (#43533)" u="1"/>
        <s v="New ticket from: Access to Market Intel Subsite (#79968) (#81426)" u="1"/>
        <s v="Alert: Lummus Technology &gt; Lum Azure Non-Production on lum-winus-dw-05 is Failed Agent Status   (#47415)" u="1"/>
        <s v="TAP and JDE (#87501)" u="1"/>
        <s v="HTRI xChanger Suite v*: Configure network-LU access (#31588)" u="1"/>
        <s v="System as Slow Down (#27706)" u="1"/>
        <s v="Require install Company portal on iPhone (#48339)" u="1"/>
        <s v="ALERT: [High] Malicious activity detected on DESKTOP-ENQK9PP (#25526)" u="1"/>
        <s v="VoIP phone unable to choose options when calling vendors. (#55583)" u="1"/>
        <s v="Alert: Alcami &gt; ALC Azure Non-Production on alcnuctxes1-v04 is Failed Agent Status   (#47643)" u="1"/>
        <s v="WVD error please assist (#33132)" u="1"/>
        <s v="Lummus - Network device went offline US-TX-WLD-PA-FW-01 (#23740)" u="1"/>
        <s v="unable to dial external number 713-991-1477 (#23547)" u="1"/>
        <s v="Change BMN and HOU devices redistribution by CUCMs (#89855)" u="1"/>
        <s v="Plotter Does Does Not Function Properly (#31303)" u="1"/>
        <s v="ALERT: [Critical] Malicious activity detected on DT-LOADDOCK02 (#31025)" u="1"/>
        <s v="AVEVA PRO/II: NIST REFPROP Error (#34634)" u="1"/>
        <s v="how to reset phone voice mail passcode (#28414)" u="1"/>
        <s v="Network Access within GeneralAccounting folder (#45194)" u="1"/>
        <s v="TECHCash 17 Week Roll Forward for the WE 02/11/22 (#75133)" u="1"/>
        <s v="RE: Concur Expense Report Key 5204 / Odoo Ticket 49942 (#50421)" u="1"/>
        <s v="Alert: Hisco &gt; HIS US TX Houston Servers - 5th Patch Group on cyrbackup1 is Warning Disk  E: (#84328)" u="1"/>
        <s v="Idocs Access (#26415)" u="1"/>
        <s v="NRL RPTU project folder (#23331)" u="1"/>
        <s v="Cannot download anything from intranet page (#21850)" u="1"/>
        <s v="New ticket from: Add user (#35377) (#36319)" u="1"/>
        <s v="Alert: Dallas Area Habitat for Humanity &gt; DAL US TX Dallas on Exchange2013 is Warning Memory   (#77320)" u="1"/>
        <s v="LSPI Onsite 12/14 (#52158)" u="1"/>
        <s v="Requesting USB write access (#45492)" u="1"/>
        <s v="Alert: Hisco &gt; HIS US TX Houston Servers - 6th Patch Group on CYRiis2 is Failed CPU   (#55890)" u="1"/>
        <s v="JDE Login (#76465)" u="1"/>
        <s v="FW: Piecemark Already Exists (Possible SPAM) (#47434)" u="1"/>
        <s v="Plugged Display not working (#55550)" u="1"/>
        <s v="Reg Creating the groups in gurgaon AD (#49525)" u="1"/>
        <s v="Depreciation run error Co 029, 201, 206, 209 (Urgent request) (#72961)" u="1"/>
        <s v="[HIGH]NOTICE: Sensor Down - ASIOFFICEAWSENSOR01 (#65666)" u="1"/>
        <s v="Adobe Acrobat Pro Installation (#21012)" u="1"/>
        <s v="Not able to access in Project drive (P drive and H drive) (#19536)" u="1"/>
        <s v="Microsoft Word/idocs/One Drive Problems (#41169)" u="1"/>
        <s v="Idocs access for HPCL Vizag LC Fining project “201233400” (#76676)" u="1"/>
        <s v="Alert: Puffer &gt; PUF US TX Stafford on BRY-SM-0008 is Warning Memory   (#89874)" u="1"/>
        <s v="SHARED DRIVE (#57902)" u="1"/>
        <s v="FW: Margaret Manzo - Termination (#21946)" u="1"/>
        <s v="Suspected brute-force attack (Kerberos, NTLM) on one endpoint Incident ID: 1902 (#46244)" u="1"/>
        <s v="account locked (#80180)" u="1"/>
        <s v="VPN license issue? (#59894)" u="1"/>
        <s v="MS Project for Zhong He (#26463)" u="1"/>
        <s v="Capital Acquisition Request (CAR) 2021-0003 (Bloomfield 1st Qtr_x000a_ Order) (#19557)" u="1"/>
        <s v="Network Connection (#28134)" u="1"/>
        <s v="Hacking/ phishing attempt? (#55017)" u="1"/>
        <s v="[URGENT] PLEASE UNBLOCK THIS WEBSITE (#55833)" u="1"/>
        <s v="Renewal receipt for order #2037859767. (#79151)" u="1"/>
        <s v="printer (#28425)" u="1"/>
        <s v="Carbon Black Cloud Alert - c0b5894b-4a56-e956-9620-d3de3400810d (#88239)" u="1"/>
        <s v="Issue with the Laptop speaker  (#29975)" u="1"/>
        <s v="RE: CLG Invoice 921037 - help? (#42061)" u="1"/>
        <s v="[Warning] Backup Configuration Job (1 VMs) (#55606)" u="1"/>
        <s v="SFTP Request (#21418)" u="1"/>
        <s v="Folder access (#24812)" u="1"/>
        <s v="Trimble Integration Server Access Request (#51509)" u="1"/>
        <s v="need added to DG_Comms_Local_Bloomfield_ALL (#59113)" u="1"/>
        <s v="FW: [Cisco AMP for Endpoints Subscription] [psp - threat alert] Matching Events Found On david.psp.cxm (#80396)" u="1"/>
        <s v="Laptop Malfunction (#37380)" u="1"/>
        <s v="Trouble Remoting In (#70490)" u="1"/>
        <s v="[Error] Scale-out Backup Repository: VIL-SOBR (#81622)" u="1"/>
        <s v="NTP update successful. (#56310)" u="1"/>
        <s v="Laptop Issue (#58953)" u="1"/>
        <s v="Computer Battery (#76396)" u="1"/>
        <s v="Cisco Jabber for new user (#41667)" u="1"/>
        <s v="Read King On-Site 1-17 (#66094)" u="1"/>
        <s v="JDE world account reset password for - MILLEJX (#23968)" u="1"/>
        <s v="Termination Twilio Account Uriel Garcia (#25187)" u="1"/>
        <s v="Alert: MXCUTSAP002 Agent Status -  service: Agent check-in interval: 5.82 min (#30276)" u="1"/>
        <s v="[EXTERNAL]: Ready for Implementation - List All Drives Required in_x000a_ Notes_x000a_ ---&gt;&gt;&gt; for Trever Barker - Form ID# 3161 (#57498)" u="1"/>
        <s v="Laptop Battery Issue (#59687)" u="1"/>
        <s v="Scheduled Task coyuchi cleanup shipmentprocesscheck folder Completed (#55862)" u="1"/>
        <s v="Fwd: New Web Lead has been received in Selltis - &quot;Hoover CS Contact_x000a_ Us&quot; Form (#82798)" u="1"/>
        <s v="iDocs request : Lukoil Burgas-MTBE-ETBE (357506)  -  (#27442)" u="1"/>
        <s v="Michael Barrington (#85514)" u="1"/>
        <s v="ALERT: [Medium] Malicious activity detected on CORP-12 (#68579)" u="1"/>
        <s v="nav error (#35804)" u="1"/>
        <s v="FW: [Error] Failed to update license key (#53209)" u="1"/>
        <s v="Forward e-mails (#52831)" u="1"/>
        <s v="Nitro Pro - Need for pulling documents (#60747)" u="1"/>
        <s v="Alert: NewQuest Properties &gt; NEW US TX Houston on 192.168.40.50 is Failed Connectivity   (#51172)" u="1"/>
        <s v="Alert: lum-idbus-pl-01 Disk - /oracle/LTDENPRO service: Total disk size: 34.99 GB_x000a_Disk space used: 33.60 GB_x000a_Disk free space: 1.39 GB_x000a_Disk Usage: 96.00 % 1393070743 (#28401)" u="1"/>
        <s v="CRITICAL ERROR for PITSVR on PHSDATTOSVR (B42E99AB260C) (CW 584035) (#66616)" u="1"/>
        <s v="FW: KPI PDH Operator Training Recording (#49750)" u="1"/>
        <s v="ISE Alarm : Critical : Local certificate 'SEC-ISE-COLO-1 IDENTITY2 CERT' expired on Thu; 26 Aug 2021 : Server=SEC-ISE-COLO-1 (#51281)" u="1"/>
        <s v="FW: Milton Keynes File Server (#21336)" u="1"/>
        <s v="Alert: lum-honlt-pw-01 Memory -  service: Total Physical Memory: 4.00 GB_x000a_Used Physical Memory: 3.30 ... [100/1144 characters] (#32952)" u="1"/>
        <s v="Please void JOB # 2579662 (#72048)" u="1"/>
        <s v="FW: Defender for Cloud Apps: New policy match detected (#90797)" u="1"/>
        <s v="Alert: KS2 Technologies &gt; KS2 US TX Grapevine on KS2JDEDEPLOY is Warning Agent Status   (#91055)" u="1"/>
        <s v="No email coming through on my phone (#60073)" u="1"/>
        <s v="Update of New Version of Trimble Connect (#25574)" u="1"/>
        <s v="RE: Lummus - Amsterdam VPN Configuration 00546992 [_x000a_ ref:_00DA0ISST._5003w1UChbD:ref ] (#22371)" u="1"/>
        <s v="Can't open App COMPRESS (#25958)" u="1"/>
        <s v="Monitor for Home Use Required for New Employee (#42348)" u="1"/>
        <s v="Alert: SQL-SERVER Disk - C: service: Total disk size: 219.90 GB_x000a_Disk space used: 196.81 GB_x000a_Disk free... [100/136 characters] (#29976)" u="1"/>
        <s v="Create account for new employee (#25221)" u="1"/>
        <s v="phone  (#26882)" u="1"/>
        <s v="Alert: Hikma &gt; HIK US NJ CherryHill on CHHSVWPCCURE1 is Warning Memory   (#70404)" u="1"/>
        <s v="Odoo Update - Release 2.02.01 (#84906)" u="1"/>
        <s v="BR&amp;E ProMax v5: Install request (for training 2021Jun14-17) (#25229)" u="1"/>
        <s v="Emailed Report (profile:_x000a_ JobSFMail-20211221054002.e276abec-e0f2-11e3-8169-6d9ed49b625f.txt - 5 records_x000a_ from egy.hou.fmc) (#55446)" u="1"/>
        <s v="Evin not loading. (#86367)" u="1"/>
        <s v="Alert: beijing-fs1 Agent Status -  service: Agent check-in interval: 6.13 min (#30783)" u="1"/>
        <s v="Potential Phish: [External]  Re: Safe &amp; tasty food experience at your workplace 🍽️ (#89126)" u="1"/>
        <s v="New HFM entities (#32442)" u="1"/>
        <s v="Account Mariam Koshy (#43036)" u="1"/>
        <s v="FW: ISE Alarm : Warning : Excessive Failed RADIUS Authentication Attempts(23) in the last 15 minutes (#79750)" u="1"/>
        <s v="FW: [Cisco AMP for Endpoints Subscription] [nq - threat alert] Matching Events Found On NQP-TERM-031.newquest.newquestproperties.com (#82235)" u="1"/>
        <s v="Strange email, malware? (#61527)" u="1"/>
        <s v="Renqiu Jiujiu Coprocessing Project (357639) Idocs and Enid access (#44134)" u="1"/>
        <s v="LSPI- Sentinel Alerts  Low   (#69190)" u="1"/>
        <s v="AspenTech Aspen Plus v12.1: Install request (duplicate of #25400) (#25488)" u="1"/>
        <s v="FW: [Cisco AMP for Endpoints Subscription] [nq - threat alert] Matching Events Found On NQP-TERM-031.newquest.newquestproperties.com (#82236)" u="1"/>
        <s v="Alert: Hikma &gt; HIK US OH Columbus on WW-COL-BMRAMDBD is Warning Disk  D: (#57650)" u="1"/>
        <s v="FW: CurrFcst Loading - September 2021 First Forecast Month (#36760)" u="1"/>
        <s v="Password Expired (#33427)" u="1"/>
        <s v="Customer: Lummus , Detected Criteria: Backup for subclient failed_x000a_ consecutively for 3 attempts , Client: Azure Lummus INC PRD ,Job ID: Not_x000a_ Applicable , Virtual Machine Name: Not Applicable, Priority: Normal (#76081)" u="1"/>
        <s v="Agent Rescue-IPSTSVR-1 has been removed from device PHSDATTOSVR (CW 585130) (#66575)" u="1"/>
        <s v="request for Adobe Acrobat Pro  (#21719)" u="1"/>
        <s v="Alert: LiquidPower Specialty Products Inc. &gt; LIQ US TX Bryan on bryntpfile10 is Warning Disk  D: (#80891)" u="1"/>
        <s v="Request to add new users (#76977)" u="1"/>
        <s v="For the Maximo team report # 2 (#74526)" u="1"/>
        <s v="Visio Pro installation required (#27206)" u="1"/>
        <s v="New Employee Setup for Sonia Hernandez (#76345)" u="1"/>
        <s v="Emailed Report (profile:_x000a_ JobSFMail-20211221055002.e276abec-e0f2-11e3-8169-6d9ed49b625f.txt - 5 records_x000a_ from egy.hou.fmc) (#55456)" u="1"/>
        <s v="Alert: LiquidPower Specialty Products Inc. &gt; LIQ US TX Houston on HSNVMPKMS01 is Failed CPU   (#62215)" u="1"/>
        <s v="Alert: Hikma &gt; HIK US OH Columbus on WW-COL-IGNITA00 is Warning Memory   (#46750)" u="1"/>
        <s v="Alert: HQS-WEB01 Memory -  service: Total Physical Memory: 8.00 GB_x000a_Used Physical Memory: 7.26 GB_x000a_Fre... [100/1155 characters] (#33480)" u="1"/>
        <s v="New Joiner machine setup. (#30823)" u="1"/>
        <s v="Delete Devices from N-able. (#43457)" u="1"/>
        <s v="CRITICAL ERROR for UNITY-DB-SVR on PHSDATTOSVR (B42E99AB260C) (#74103)" u="1"/>
        <s v="Coyuchi Track New Computer in N-Able (#34323)" u="1"/>
        <s v="RE: MOCD3 Study Phase 2 iDocs Acess (#66348)" u="1"/>
        <s v="tpredmore - Email (#35317)" u="1"/>
        <s v="FW: Invoice Ack. Email: Case ID: 436084 (#87446)" u="1"/>
        <s v="Lummus - Windows server memory reached  95.0 % Used for 10 mins BLOOMFIELD-MV1 (#26966)" u="1"/>
        <s v="Lummus - Network device went offline US-PAS-SHIP-RECEIVING-SW1 (#26983)" u="1"/>
        <s v="Lummus - Windows server memory reached  95.0 % Used for 10 mins BLOOMFIELD-PD2 (#27140)" u="1"/>
        <s v="Can not connect iDoc  (#61569)" u="1"/>
        <s v="RE: [External]  Ticket#583339/LiquidPower/LSPI - Maximo -- has been_x000a_ updated (#51326)" u="1"/>
        <s v="Allow Outbound Traffic (#50875)" u="1"/>
        <s v="RE: Logging into Maximo (#53550)" u="1"/>
        <s v="Bloomfield W drive map on system (#84938)" u="1"/>
        <s v="New Employee Setup for Jessica Acosta (#59968)" u="1"/>
        <s v="FW: [MEDIUM] Alert for Sophos Central [LiquidPower] (#69033)" u="1"/>
        <s v="Create Job (#41295)" u="1"/>
        <s v="Metadata update on 03-07-22 (#87505)" u="1"/>
        <s v="New Department - Co 342 (Hyperion) (#41541)" u="1"/>
        <s v="issue with opening ENID (#25912)" u="1"/>
        <s v="Alert: HQS-FPS02 Disk - C: service: Total disk size: 162.90 GB_x000a_Disk space used: 147.21 GB_x000a_Disk free ... [100/135 characters] (#34068)" u="1"/>
        <s v="VPn log in failed. (#61669)" u="1"/>
        <s v="Service Operations/ Ticket Type Change (#80945)" u="1"/>
        <s v="Quota exceeded (Tenant: Bruegmann USA; Contact email: kyle@bruegmann-usa.com) (#60366)" u="1"/>
        <s v="SO21/3001233 Dell Standard Business Laptop Dock 130W (#25001)" u="1"/>
        <s v="Excel template that is able to upload in order to correct density,_x000a_ viscosity, volumetric flow in ENID (#33043)" u="1"/>
        <s v="SDS Folder Access (#36199)" u="1"/>
        <s v="company phone maintenance  (#36343)" u="1"/>
        <s v="ITC: One Drive files not accessible (#26313)" u="1"/>
        <s v="Creation of a new P drive folder for a new project (#22670)" u="1"/>
        <s v="WiFi Down (#34537)" u="1"/>
        <s v="FW: [Failed] CKSVMS (6 VMs) 6 failed (#89512)" u="1"/>
        <s v="Printer driver update needed (#42134)" u="1"/>
        <s v="Windows Server Monthly Patching - July Rollup (#29027)" u="1"/>
        <s v="LSPI- Sentinel Alerts  Medium   (#72480)" u="1"/>
        <s v="LSPI- Sentinel Alerts  Low   (#88777)" u="1"/>
        <s v="Reboot device Bloomfield-pd2 (#37544)" u="1"/>
        <s v="Alert: Gulf Capital Bank &gt; GUL US TX Houston on HOU-SVR-DC2 is Failed Disk  C: (#88785)" u="1"/>
        <s v="FYI - lumwvddynsp-10 has turned on by request from the VMSS PowerApp (#31627)" u="1"/>
        <s v="intergraph smart interop publisher (#32308)" u="1"/>
        <s v="user should get Cisco Jabber account (#26309)" u="1"/>
        <s v="AVEVA PRO/II: Default version v9.3.2 (related to #24653) (#24003)" u="1"/>
        <s v="Alert: Lummus Technology &gt; LUM CH Beijing on BEIPFS02 is Failed Connectivity   (#86955)" u="1"/>
        <s v="CRITICAL ERROR for CONCORDTERMSVR on PHSDATTOSVR (B42E99AB260C) (#87464)" u="1"/>
        <s v="Alert: Alcami &gt; ALC Azure Production on alc-bst-es1-p01 is Warning Disk  C: (#47322)" u="1"/>
        <s v="Need reset password- William Burrell (#61648)" u="1"/>
        <s v="Lummus - Windows Patching for PROD 7 PM to 11 PM EST on 2021-04-22 (#22572)" u="1"/>
        <s v="Alert: Polymer Solutions Group &gt; POL US GA Albany Pine on PineSW4 is Failed Connectivity   (#81992)" u="1"/>
        <s v="Mobile - enable hotspot (#34953)" u="1"/>
        <s v="Alert: Hikma &gt; HIK US NJ CherryHill on ww-chh-sccmdp is Failed Memory   (#44709)" u="1"/>
        <s v="Alert: Puffer &gt; PUF US TX Stafford on bry-dc-0017 is Failed CPU   (#55857)" u="1"/>
        <s v="Dell Precision 5550 - Reimage and Deploy (#31709)" u="1"/>
        <s v="Alert: Dallas Area Habitat for Humanity &gt; DAL US TX Dallas on DAHASR01 is Warning Agent Status   (#65432)" u="1"/>
        <s v="Alert: Hoover Circular Solutions &gt; HOO US TX Houston on AZ-DC01 is Failed CPU   (#90071)" u="1"/>
        <s v="N Liberty Plant Drive access request (#55328)" u="1"/>
        <s v="Cisco Jabber (#84838)" u="1"/>
        <s v="Again got locked our of COncur (#21858)" u="1"/>
        <s v="DocuSign access (#47309)" u="1"/>
        <s v="FW: 209-Address Update (#21834)" u="1"/>
        <s v="Alert: Dallas Area Habitat for Humanity &gt; DAL US TX Dallas on dahfh2008dc is Warning Memory   (#55859)" u="1"/>
        <s v="Alert: Dallas Area Habitat for Humanity &gt; DAL US TX Dallas on Exchange2013 is Warning Memory   (#79321)" u="1"/>
        <s v="Full Sized Keyboard (#85935)" u="1"/>
        <s v="SAP BO Application servers monitoring (#31018)" u="1"/>
        <s v="Finesse (#60661)" u="1"/>
        <s v="Outlook access through web (#34744)" u="1"/>
        <s v="Google Earth Installation Software. (#73644)" u="1"/>
        <s v="Login to GP System on Remote Desktop (#27390)" u="1"/>
        <s v="FW: .hooverferguson:stub Due today December 20, 2021, 09:35:40 AM. (#55230)" u="1"/>
        <s v="Alert: Lummus Technology &gt; Lum Azure Non-Production on lum-mcube-dl-01 is Failed Disk  / (#77722)" u="1"/>
        <s v="Alert: Hikma &gt; HIK US OH Columbus on COL-ALMDBD01 is Failed Connectivity   (#53780)" u="1"/>
        <s v="LSPI- Sentinel Alerts  High   (#81407)" u="1"/>
        <s v="Bluetooth mouse drivers installation (#84047)" u="1"/>
        <s v="Alert: Alcami &gt; ALC Azure Production on alcnuctxes1-p00 is Failed Agent Status   (#55654)" u="1"/>
        <s v="New AVD Hostpools for Testing/Development (#41456)" u="1"/>
        <s v="Employee Termination (#76569)" u="1"/>
        <s v="Alert: Puffer &gt; PUF US TX Stafford on BRY-SQL-0003 is Warning Memory   (#53242)" u="1"/>
        <s v="Password reset of LSPI VPN -SABS (#72036)" u="1"/>
        <s v="Create a administrator account for PSG (#24040)" u="1"/>
        <s v="AVEVA PRO/II v10: (ChE) HCurve being ignored (#27186)" u="1"/>
        <s v="Alert: LiquidPower Specialty Products Inc. &gt; LIQ US TX Houston on CKSVMPDC02 is Warning Disk  C: (#55826)" u="1"/>
        <s v="MT  Speed Dial Section (#24910)" u="1"/>
        <s v="NewQuest O365 Admin Center Home shows problems with Azure AD Connect (CW 583209) (#68072)" u="1"/>
        <s v="Installation of Bluebeam Software (#90037)" u="1"/>
        <s v="Alert: Lummus Technology &gt; LUM CH Beijing on BEIPSCCM01 is Failed Connectivity   (#55867)" u="1"/>
        <s v="FW: ISE Alarm : Warning : Excessive Failed TACACS Authentication Attempts(16) in the last 15 minutes (#56652)" u="1"/>
        <s v="SAP Business Objects Access (#71874)" u="1"/>
        <s v="Remove the server from N-able (#88270)" u="1"/>
        <s v="Alert: Lummus Technology &gt; LUM CH Beijing on BEIJING-VS1 is Failed Agent Status   (#59078)" u="1"/>
        <s v="Issue with opening Smart datasheet calc files (#27582)" u="1"/>
        <s v="BR&amp;E ProMax v5: Install request (for training 2021Jun14-17) (#25778)" u="1"/>
        <s v="Omnitracs links (#70957)" u="1"/>
        <s v="IC Communication Co. 352 (#24066)" u="1"/>
        <s v="Coyuchi New User Creation (#34324)" u="1"/>
        <s v="Bootable Screenshot for EMRSVR on PHSDATTOSVR (B42E99AB260C) FAILED (#73861)" u="1"/>
        <s v="High cpu usage (#61132)" u="1"/>
        <s v="Valve tray program version 6.0.2 (#26153)" u="1"/>
        <s v="Screen Record Tool for Demo Video (#22191)" u="1"/>
        <s v="FW: Bootable Screenshot for IPSTSVR on PHSDATTOSVR (B42E99AB260C) FAILED (#85722)" u="1"/>
        <s v="Alert: Puffer &gt; PUF US TX Stafford on BRY-SQL-0001 is Failed Memory   (#55605)" u="1"/>
        <s v="Updated FortiClient VPN has no connection interface (#56306)" u="1"/>
        <s v="Bootable Screenshot for IPSTSVR on PHSDATTOSVR (B42E99AB260C) FAILED (CW 585185) (#66600)" u="1"/>
        <s v="RE: [External]  Ticket#572503/LiquidPower/SharePoint Access &amp; Network_x000a_ Drive access -- has been updated (#52739)" u="1"/>
        <s v="lum-alz-scu-afw Decomm (#23453)" u="1"/>
        <s v="FW: Request to remove inactive user from WTE support team in Odoo (#22826)" u="1"/>
        <s v="Alert: LiquidPower Specialty Products Inc. &gt; LIQ US TX Houston on BRYVMPDB01 is Failed Memory   (#55478)" u="1"/>
        <s v="FW: Reset Password (#25328)" u="1"/>
        <s v="ALERT: [Critical] Malicious activity detected on 98LH8S2 (#42537)" u="1"/>
        <s v="Cannot respond From Group Mailbox (#37386)" u="1"/>
        <s v="JDE Purchasing Rights || Folder Empty (#25821)" u="1"/>
        <s v="&lt;Memory is above 90%&gt; PSGNVDES1PW01 (#26384)" u="1"/>
        <s v="Beijing unable to get to Trakstar link (#88570)" u="1"/>
        <s v="Annual JDE Access Review (#71791)" u="1"/>
        <s v="Network Printer (#89027)" u="1"/>
        <s v="VoIP - Unable to select options when calling vendors. (#59496)" u="1"/>
        <s v="FYI - lumwvddynsp-10 has turned on by request from the VMSS PowerApp (#30052)" u="1"/>
        <s v="FW: ISE Alarm : Warning : AcsSyslogContentAaaDiagnostics:: ACTIVE_DIRECTORY_DIAGNOSTIC_TOOL_ISSUES_FOUND need to complete (#70551)" u="1"/>
        <s v="FW: [Failed] BRYVMS (19 VMs) (#81621)" u="1"/>
        <s v="IDocs Dev Database setup needed (#44501)" u="1"/>
        <s v="3.5mm Port not working in laptop (#28214)" u="1"/>
        <s v="AutoCAD Software (#80968)" u="1"/>
        <s v="Mattie Papitie – installed new docking station (#28447)" u="1"/>
        <s v="Potential Phish: [External]  KStimson Admin is inviting you to_x000a_ collaborate on ZZ Example Hub (#88934)" u="1"/>
        <s v="Microsoft Visio Installation Request (#35780)" u="1"/>
        <s v="Password reset (#57028)" u="1"/>
        <s v="Follow UP Alert: KS2 Technologies &gt; KS2 US TX Grapevine on KS2DOM2012 is Failed Connectivity   (#91059)" u="1"/>
        <s v="Alert: 10.50.99.96 Connectivity -  service: Packet Loss: 100.00 %_x000a_Time To Live: 0.00 Hops_x000a_Average Ro... [100/145 characters] (#33904)" u="1"/>
        <s v="Alert: NewQuest Properties &gt; NEW US TX Houston on NQDATA3 is Warning Memory   (#72545)" u="1"/>
        <s v="Alert: ssos-ad01 Connectivity -  service: Packet Loss: 10.00 %_x000a_Time To Live: 112.00 Hops_x000a_Average Rou... [100/146 characters] (#32705)" u="1"/>
        <s v="webui site blocked (#88311)" u="1"/>
        <s v="FW: Bootable Screenshot for IPSTSVR on PHSDATTOSVR (B42E99AB260C) FAILED (#85856)" u="1"/>
        <s v="FW: ISE Alarm : Warning : AcsSyslogContentAaaDiagnostics:: ACTIVE_DIRECTORY_DIAGNOSTIC_TOOL_ISSUES_FOUND need to complete (#78969)" u="1"/>
        <s v="Request to install BLUEBEAN software (#30372)" u="1"/>
        <s v="Printer not connected (#28098)" u="1"/>
        <s v="Non legit emails (#61528)" u="1"/>
        <s v="Audio issues: when talking to a group of people in Teams (#22181)" u="1"/>
        <s v="Alert: Read King &gt; REA US TX Houston on RKHOST is Warning Memory   (#78193)" u="1"/>
        <s v="FW: Urgent and Confidential Lost data in the File (#26442)" u="1"/>
        <s v="Mobile phone upgrade (#50864)" u="1"/>
        <s v="Unable to Access Teams (#68812)" u="1"/>
        <s v="Warning for CONCORDTERMSVR on PHSDATTOSVR (B42E99AB260C) (#74404)" u="1"/>
        <s v="Follow UP Alert: Polymer Solutions Group &gt; POL US GA Albany Pine on PineSW4 is Failed Connectivity   (#81995)" u="1"/>
        <s v="Hubble Password Reset for Judith Perez (#46192)" u="1"/>
        <s v="CodeWare COMPRESS Build8100: Install request (#29329)" u="1"/>
        <s v="Alert: Vaalco Energy Inc &gt; VAA US TX Houston on HOU-HUB-1 is Misconfigured Memory   (#53440)" u="1"/>
        <s v="lumwvddynsp-3 has been powered off by automation (#36743)" u="1"/>
        <s v="Fwd: Taleo access (#88519)" u="1"/>
        <s v="Alert: Gulf Capital Bank &gt; GUL US TX Houston on HOU-SVR-NET2 is Failed Disk  C: (#81065)" u="1"/>
        <s v="Automatic reply: [External]  Ticket#583872/LiquidPower/Network Slow_x000a_ Response - Ponca City-EMERGENCY -- has been updated (#52945)" u="1"/>
        <s v="Unlock device (#41741)" u="1"/>
        <s v="FW: Citrix Error (#79692)" u="1"/>
        <s v="Bluebeam Not Opening (#52802)" u="1"/>
        <s v="No permissions to access Enertia Test VDI (#88142)" u="1"/>
        <s v="Alert: lum-medcv-pw-01 CPU -  service: CPU Usage: 93.00 %_x000a_Top Process 1: vsbkp_x000a_Top Process 2: vsbkp_x000a_... [100/632 characters] (#34559)" u="1"/>
        <s v="Microsoft error 80090030 (#57763)" u="1"/>
        <s v="Suspicious Email - FW: REQUEST: Password Message report process for_x000a_ cbrewster almost complete-864818645 (#88675)" u="1"/>
        <s v="MS SIlverlight (#70131)" u="1"/>
        <s v="RE: Directory Issues (#55558)" u="1"/>
        <s v="Alert: LiquidPower Specialty Products Inc. &gt; LIQ US TX Houston on BYNVMPFILE10 is Failed Agent Statu... [100/103 characters] (#60872)" u="1"/>
        <s v="New Employee (#27729)" u="1"/>
        <s v="Siemens COMOS: Access issues (#20151)" u="1"/>
        <s v="Enid access to “HPL OCT Project(358673)” (#30815)" u="1"/>
        <s v="EB-MS03 New Azure AD Account Created Incident ID: 3209 (#58749)" u="1"/>
        <s v="FW: Access denied to my Folder on the Bloomfield shared drive (#23239)" u="1"/>
        <s v="Whitelist user for Teams (#31356)" u="1"/>
        <s v="Correct FLSA Status for Job Code - 080018 (#48423)" u="1"/>
        <s v="Alert: Hikma &gt; HIK US OH Columbus on WW-COL-VDISQL01 is Warning Memory   (#58873)" u="1"/>
        <s v="EB Accounts Creation (#28469)" u="1"/>
        <s v="AVEVA DYNSIM: NIST REFPROP Error (#34774)" u="1"/>
        <s v="ALERT: [Medium] Malicious activity detected on CCQGP73 (#37594)" u="1"/>
        <s v="Battery swelling on computer (#31703)" u="1"/>
        <s v="Lumwvddynsp-3has failed to restart by PowerApp (#32125)" u="1"/>
        <s v="Re: [External]  Ticket#578734/LiquidPower/Monitor flickering and_x000a_ turning off -- has been updated (#54953)" u="1"/>
        <s v="VPN not able to log in (#70693)" u="1"/>
        <s v="Test (#57574)" u="1"/>
        <s v="Alert: BMNPJA01 Disk - C: service: Total disk size: 59.70 GB_x000a_Disk space used: 56.42 GB_x000a_Disk free space: 3.28 GB_x000a_Disk Usage: 95.00 % 2096795907 (#28090)" u="1"/>
        <s v="MFG - GEN 3 - Hardware (#17688)" u="1"/>
        <s v="Account enumeration reconnaissance on one endpoint Incident ID: 1759 (#45250)" u="1"/>
        <s v="Idocs Access (#24305)" u="1"/>
        <s v="Idocs Access (#44304)" u="1"/>
        <s v="Hsys License Expiration Message (#25775)" u="1"/>
        <s v="FW: [Failed] BYN VM Group 1 (4 VMs) 1 failed (#64246)" u="1"/>
        <s v="WRD - NAV (#25266)" u="1"/>
        <s v="Bloomfield - Laptop Upgrade - Alejandro Carrillo (#85049)" u="1"/>
        <s v="Alert: LiquidPower Specialty Products Inc. &gt; LIQ US TX Houston on CKSVMPFILE10 is Warning Disk  C: (#69111)" u="1"/>
        <s v="Alert: Vaalco Energy Inc &gt; VAA US TX Houston on EGY-FILESTORE-HOU is Failed Agent Status   (#55533)" u="1"/>
        <s v="[Warning] Backup Configuration Job (1 VMs) (#53893)" u="1"/>
        <s v="Trimble Connect: Install request (#36966)" u="1"/>
        <s v="Solidworks Virtual Machine Support (#23754)" u="1"/>
        <s v="Security principal reconnaissance (LDAP) on one endpoint Incident ID: 1578 (#42871)" u="1"/>
        <s v="Old Email Address (#20342)" u="1"/>
        <s v="IPA Training : IPA File- DLTKT (90,489,476) (#77889)" u="1"/>
        <s v="Alert: HQS-WEB01 Memory -  service: Total Physical Memory: 8.00 GB_x000a_Used Physical Memory: 6.99 GB_x000a_Fre... [100/1153 characters] (#33494)" u="1"/>
        <s v="New Odoo account creation Alfredo Merida (#67049)" u="1"/>
        <s v="Alert: Lummus Technology &gt; Lum Azure Non-Production on lum-mcsim-dw-01 is Warning Disk  C: (#36720)" u="1"/>
        <s v="Maximo Skid Storerooms (#61810)" u="1"/>
        <s v="sharepoint is not sync (#41345)" u="1"/>
        <s v="PSG | Add CIs to CMDB in Odoo (#26910)" u="1"/>
        <s v="Alert: Dallas Area Habitat for Humanity &gt; DAL US TX Dallas on dahfh2008fs is Warning Memory   (#51919)" u="1"/>
        <s v="Created two files shares in Azure with the storage account alces1axprod Not able to connect to shares or add files from the storage browser. (#59161)" u="1"/>
        <s v="Leaver 13.09 (#36357)" u="1"/>
        <s v="Cato / Finesse / Inqueue error  (#66086)" u="1"/>
        <s v="Adobe Issue (#66652)" u="1"/>
        <s v="CRITICAL ERROR for PITSVR on PHSDATTOSVR (B42E99AB260C) (#78019)" u="1"/>
        <s v="Alert: Alcami &gt; ALC Azure Non-Production on alcnuwebes1-v01 is Warning Memory   (#82405)" u="1"/>
        <s v="Windows Server Monthly Patching - June Rollup (#26247)" u="1"/>
        <s v="Alert: LiquidPower Specialty Products Inc. &gt; LIQ US TX Bryan on byn-esx-host02 is Failed Connectivit... [100/103 characters] (#85440)" u="1"/>
        <s v="FW: (1) Scanned Doc# 8:40 PM | Wednesday, May 12, 2021 (#24034)" u="1"/>
        <s v="New Employee Setup for Philemon Narcisse (#76588)" u="1"/>
        <s v="ALERT: [Critical] Malicious activity detected on FPLT-1224 (#30813)" u="1"/>
        <s v="Error message when trying to log into VerticalSoft (#24810)" u="1"/>
        <s v="Please create a ticket  (#86617)" u="1"/>
        <s v="Alert: Puffer &gt; PUF US TX Stafford on BRY-SQL-0001 is Warning Memory   (#52454)" u="1"/>
        <s v="Idocs Access (#44314)" u="1"/>
        <s v="FirePower Update to the latest version (#41176)" u="1"/>
        <s v="Create  a new folder named “361126 HPL 2F-209” (#73908)" u="1"/>
        <s v="Alert: Lummus Technology &gt; LUM US NJ BloomField on bmnpcfd02 is Failed CPU   (#49482)" u="1"/>
        <s v="Impossible travel activity (#33862)" u="1"/>
        <s v="Office 365 Dynamic Group not populating Correctly (#57770)" u="1"/>
        <s v="Alert: Connectivity -  service: Packet Loss: 100.00 %_x000a_Time To Live: 0.00 Hops_x000a_Average Round Trip Time: 0.00 msec_x000a_DNS Resolution: True 587915320 (#26780)" u="1"/>
        <s v="Job Succeeded with Errors Azure Lummus SCU PRDVM: Not Applicable COMMVAULT JOB:  138827 (#47976)" u="1"/>
        <s v="REAGARDING PROII 10.1  (#31999)" u="1"/>
        <s v="CRITICAL ERROR for PHSSVR on PHSDATTOSVR (B42E99AB260C) (#85605)" u="1"/>
        <s v="Addition to trusted sites (#30983)" u="1"/>
        <s v="Access (#26865)" u="1"/>
        <s v="New Joiner - Luis Nava (#84761)" u="1"/>
        <s v="ALERT: [High] Malicious activity detected on C5KMGP2 (#90077)" u="1"/>
        <s v="Alert: Hoover Circular Solutions &gt; HOO US TX Houston on HCS-DC02 is Failed Windows Service  Windows ... [100/122 characters] (#62099)" u="1"/>
        <s v="[HIGH] Incident: Cisco Secure Endpoint - Cloud IOC (#57183)" u="1"/>
        <s v="Deane Chrisine – loaner laptop configured and issued to her (#33197)" u="1"/>
        <s v="FW: ISE Alarm : Warning : Excessive Failed RADIUS Authentication Attempts(25) in the last 15 minutes (#78420)" u="1"/>
        <s v="Network issues on Applications (#45258)" u="1"/>
        <s v="V-Twin instrument internet connection (#68168)" u="1"/>
        <s v="New database needed (#41225)" u="1"/>
        <s v="Installation of PETOOLS - A Chevron tool for CLG (#67807)" u="1"/>
        <s v="To overwrite/correct density and viscosity of a few streams in the_x000a_ latest data in ENID (#28549)" u="1"/>
        <s v="Aryaka: [Sev=Moderate] Update for Service impacting outage on Frankfurt POP [ref:_00DA0ISST._5003w1UARSI:ref] (#21714)" u="1"/>
        <s v="FW: New Message: :946D3FF (#31996)" u="1"/>
        <s v="FW: Odoo IT Purchase Request Fulfillment (#23686)" u="1"/>
        <s v="Authenticator issue with outlook and tems (#68605)" u="1"/>
        <s v="Outlook group email distribution list (#89477)" u="1"/>
        <s v="RE: Ticket#583372/HISCO/User request -- has been updated (#51968)" u="1"/>
        <s v="Alert: Hisco &gt; HIS US TX Houston Servers - 6th Patch Group on CyrSQL is Failed Memory   (#52731)" u="1"/>
        <s v="Alert: Dallas Area Habitat for Humanity &gt; DAL US TX Dallas on Garland MX64 is Failed Connectivity   (#80648)" u="1"/>
        <s v="JDE Password Reset (#49571)" u="1"/>
        <s v="IT Communications Issue (#33837)" u="1"/>
        <s v="New ticket from: New User Details - Network Login Creation (#25391) (#30252)" u="1"/>
        <s v="Unable to login in to remote desktop login issue (#35771)" u="1"/>
        <s v="Access to load data from JDE to HFM (#28157)" u="1"/>
        <s v="Eagle Burgman - Device went offline for 1 min AZHOUSDC001 (#21910)" u="1"/>
        <s v="podcast@hiscoinc.com Email Issue (#83143)" u="1"/>
        <s v="MS team message from unusual sender (#21418)" u="1"/>
        <s v="CRITICAL ERROR for PharmileServer on PHSDATTOSVR (B42E99AB260C) (#79808)" u="1"/>
        <s v="Alert: Lummus Technology &gt; LUM CH Beijing on BEIPSCCM01 is Failed Connectivity   (#59193)" u="1"/>
        <s v="FW: [Error] Scale-out Backup Repository: CKS-SOBR (#87071)" u="1"/>
        <s v="Alert: Hisco &gt; HIS US TX Houston Servers - 3rd Patch Group on CyrEpicor2 is Failed Connectivity   (#53096)" u="1"/>
        <s v="PRINTER ISSUE (#36333)" u="1"/>
        <s v="Alert: SQL-SERVER Disk - C: service: Total disk size: 219.90 GB_x000a_Disk space used: 196.88 GB_x000a_Disk free... [100/136 characters] (#30249)" u="1"/>
        <s v="Access to H Drive. (#44374)" u="1"/>
        <s v="Access to Work Day Calendar P00071 (#75210)" u="1"/>
        <s v="users at St. Clair cannot access files in the St. Clair Schedule_x000a_ network folder (#26651)" u="1"/>
        <s v="Coyuchi Track New Computer in N-Able (#36437)" u="1"/>
        <s v="Alert: Hikma &gt; HIK US OH Columbus on WW-COL-DSPDB01 is Failed SQL Memory Manager  MSSQLSERVER (#42994)" u="1"/>
        <s v="Cloud Discovery anomaly detection | Sentinel ID: 2098 (#48545)" u="1"/>
        <s v="Alert: Hisco &gt; HIS US TX Houston Servers - 4th Patch Group on CyrShip is Failed Connectivity   (#53319)" u="1"/>
        <s v="Update WO Data for EH (#71792)" u="1"/>
        <s v="Lummus - Network device went offline US-PAS-CONRM-SW1 (#26974)" u="1"/>
        <s v="Alert: Hikma &gt; HIK US OH Columbus on WW-COL-BMRAMDBQ is Failed Memory   (#42891)" u="1"/>
        <s v="My computer is not working  (#25304)" u="1"/>
        <s v="FW: Invoice# 192492898-004 ref 062703 (#30119)" u="1"/>
        <s v="BACKUP FAILED (group: Bruegmann USA)(backup account: kyle@bruegmann-usa.com)(machine: APPSERVER.BRUEGMANN.local)(plan: BUSA - Appserver Plan) (#53712)" u="1"/>
        <s v="Need LSPI Credentials for Jefferson Geery (#59185)" u="1"/>
        <s v="FW: Strange App on WVD (#22770)" u="1"/>
        <s v="Paper Scanner Roller Issue (#76341)" u="1"/>
        <s v="Alert: Alcami &gt; ALC Azure Production on alcnuwebes1-p01 is Failed Agent Status   (#90938)" u="1"/>
        <s v="Rquest to Setting up iDocs Redline (#27801)" u="1"/>
        <s v="Laptop shut down (#33872)" u="1"/>
        <s v="FW: Tuesday, April 27, 2021 _Access Notification (#23058)" u="1"/>
        <s v="Job Succeeded with Errors bmnpcm01VM: Not Applicable COMMVAULT JOB:  146633 (#50966)" u="1"/>
        <s v="IDM UltraEdit: Installation request (#28148)" u="1"/>
        <s v="FW: [Error] Scale-out Backup Repository: CKS-SOBR (#88411)" u="1"/>
        <s v="cant sign in to Microsoft teams on cell phone (#25740)" u="1"/>
        <s v="ALERT: [Medium] Malicious activity detected on GCZ50X2 (#44143)" u="1"/>
        <s v="printer driver (#41383)" u="1"/>
        <s v="SO21/3001291 Dell Standard Engineering Laptop (#33851)" u="1"/>
        <s v="Microsoft Dynamics GP Management Reporter (#32529)" u="1"/>
        <s v="Alert: Dallas Area Habitat for Humanity &gt; DAL US TX Dallas on Veeam-Mgmt is Failed Veeam Failed Jobs... [100/102 characters] (#83442)" u="1"/>
        <s v="VPN (#41986)" u="1"/>
        <s v="Offboarding from LT Systems  (#21178)" u="1"/>
        <s v="Alert: Dallas Area Habitat for Humanity &gt; DAL US TX Dallas on Veeam-Mgmt is Failed Veeam Failed Jobs... [100/102 characters] (#83443)" u="1"/>
        <s v="Alert: NewQuest Properties &gt; NEW US TX Houston on NQDATA3 is Warning Memory   (#66846)" u="1"/>
        <s v="Alert: HYPER-V1 Disk - E: service: Total disk size: 1.09 TB_x000a_Disk space used: 1000.28 GB_x000a_Disk free sp... [100/134 characters] (#30655)" u="1"/>
        <s v="Taleo Manager Access (#66455)" u="1"/>
        <s v="ALERT: [Critical] Malicious activity detected on DESKTOP-K08RV5S (#30629)" u="1"/>
        <s v="[Cisco AMP for Endpoints Subscription] [HankinGroup-Tickets]_x000a_ [CCAROLL.HANKINGROUP.ORG] Matching Compromise Updates (#27656)" u="1"/>
        <s v="Add to the keeper AD group (#90623)" u="1"/>
        <s v="ValSpeQ 4.16.2: Installation request (#21399)" u="1"/>
        <s v="Alert: Principle Health Systems &gt; PRI US TX Houston on PHSDC01 is Failed Agent Status   (#55325)" u="1"/>
        <s v="lumwvddynsp-4 will be shutdown by automation in 15 minutes (#31659)" u="1"/>
        <s v="Idocs Access (#41349)" u="1"/>
        <s v="JDE &amp; HFM access for new user - Connie Li (#86417)" u="1"/>
        <s v="RE: New IT Security Analyst (#76374)" u="1"/>
        <s v="ALERT: [Critical] Malicious activity detected on PSGOFMU84ECLGA5 (#32955)" u="1"/>
        <s v="No rights to run RADBOX (#82956)" u="1"/>
        <s v="New ticket from: Reset Email Password (#44960) (#45483)" u="1"/>
        <s v="Docusign installation (#74041)" u="1"/>
        <s v="iDocs request : LHT Legal -  (#61643)" u="1"/>
        <s v="Remove from PSG LAPTOP-MJCNSJE1 ITsync App (#25618)" u="1"/>
        <s v="Critical Device Stopped Sending Events Fired (#68494)" u="1"/>
        <s v="Adding a printer (#87665)" u="1"/>
        <s v="361276 - need to fix calculation of GP (#66446)" u="1"/>
        <s v="FW: ISE Alarm : Warning : AcsSyslogContentAaaDiagnostics:: ACTIVE_DIRECTORY_DIAGNOSTIC_TOOL_ISSUES_FOUND need to complete (#77164)" u="1"/>
        <s v="Need Adobe Pro on my laptop (#79707)" u="1"/>
        <s v="ALERT: [High] Malicious activity detected on FPDT-1191 (#73486)" u="1"/>
        <s v="New ticket from: Compliance Focus: Forming Third Party Relationships (#43102) (#43278)" u="1"/>
        <s v="FW: DBA settings in JDE (#66516)" u="1"/>
        <s v="Verticalsoft/NAV issues (#49776)" u="1"/>
        <s v="Alert: Cypress Lawn &gt; CYP US CA Colma on DEV-SQL01 is Warning Memory   (#41017)" u="1"/>
        <s v="Unlock account (#61568)" u="1"/>
        <s v="September 2021 Close Prep (#41128)" u="1"/>
        <s v="JDE  Password reset (#44368)" u="1"/>
        <s v="Your Password Has Expired! (#55008)" u="1"/>
        <s v="Hubble Report to replace F0618EE Query (#42630)" u="1"/>
        <s v="Remove webroot from accudata devices with carbon black (#68838)" u="1"/>
        <s v="VPN error (#22187)" u="1"/>
        <s v="Lotus Notes email password (#30314)" u="1"/>
        <s v="You have new held messages (#62334)" u="1"/>
        <s v="Smart drum calc not working (#43109)" u="1"/>
        <s v="Cannot work in an Excel worksheet (#58973)" u="1"/>
        <s v="Email Distribution Updates - Evelyn Lopez - 2nd Shift (#62917)" u="1"/>
        <s v="Alert: Hikma &gt; HIK US OH Columbus on WW-COL-LWTSP05 is Failed Memory   (#48340)" u="1"/>
        <s v="Slow Laptop (#23986)" u="1"/>
        <s v="ALERT: [Critical] Malicious activity detected on PSGOFMU84ECLGA5 (#32956)" u="1"/>
        <s v="Alert: Lummus Technology &gt; LUM Azure Production on lum-kpsus-pw-02 is Failed Memory   (#79709)" u="1"/>
        <s v="Office 2016 installation (#74638)" u="1"/>
        <s v="Alert: Agent Status -  service: Agent check-in interval: 11.65 min 1514400327 (#26713)" u="1"/>
        <s v="Phone for new user Sujith Kumbalath (#70606)" u="1"/>
        <s v="Customer: Lummus , Detected Criteria: Job Failed , Client: Azure_x000a_ Lummus INC PRD ,Job ID: 169987 , Virtual Machine Name: lum-tekin-pw-01,_x000a_ Priority: Normal (#75332)" u="1"/>
        <s v="PAF Finalized (#75283)" u="1"/>
        <s v="Wireless desk phone static on the line (#85796)" u="1"/>
        <s v="Warning for PITSVR on PHSDATTOSVR (B42E99AB260C) (CW 585116) (#66517)" u="1"/>
        <s v="Alert: Hisco &gt; HIS US TX Houston Servers - 2nd Patch Group on DRdfs is Failed Connectivity   (#52820)" u="1"/>
        <s v="Follow UP Alert: Lummus Technology &gt; LUM US TX Pasadena on paspvmw03 is Failed Connectivity   (#50725)" u="1"/>
        <s v="Keeper - MSP Folder access (#80156)" u="1"/>
        <s v="ALERT: [Critical] Malicious activity detected on FPLT-SPARE1 (#30820)" u="1"/>
        <s v="Alert: lum-awplt-pw-01 Memory -  service: Total Physical Memory: 4.00 GB_x000a_Used Physical Memory: 3.20 ... [100/1143 characters] (#32254)" u="1"/>
        <s v="Computer is Isolate (#68675)" u="1"/>
        <s v="FW: Voice mail and blue Beam (#52194)" u="1"/>
        <s v="FW: [MEDIUM] Alert for Sophos Central [LiquidPower] (#69032)" u="1"/>
        <s v="iDocs and Enid  (#22207)" u="1"/>
        <s v="Access to Randall Gas Z drive (#45650)" u="1"/>
        <s v="Alert: Hikma &gt; HIK US NJ CherryHill on ww-chh-sccmdp is Failed Memory   (#49849)" u="1"/>
        <s v="Alert: Hikma &gt; HIK US OH Columbus on COL-CELONISCON is Failed Agent Status   (#43750)" u="1"/>
        <s v="Alert: Lummus Technology &gt; LUM US NJ BloomField on US-NJ-BMN-WLC01 is Failed Connectivity   (#55593)" u="1"/>
        <s v="Computer Support (#76599)" u="1"/>
        <s v="issues at the remote desk (#36116)" u="1"/>
        <s v="HUBBLE password is not working- Please reset it (#27382)" u="1"/>
        <s v="phishing warning (#55025)" u="1"/>
        <s v="Hubble Access - need feedback on ticket # 34381 (#36305)" u="1"/>
        <s v="ALERT: [Critical] Malicious activity detected on FPLT-SPARE1 (#30821)" u="1"/>
        <s v="CRITICAL ERROR for UNITY-DB-SVR on PHSDATTOSVR (B42E99AB260C) (#74070)" u="1"/>
        <s v="Need Autodesk Plant 3D SQL server setup (#21191)" u="1"/>
        <s v="Lummus - Windows server memory reached  95.0 % Used for 10 mins BLOOMFIELD-PD2 (#26872)" u="1"/>
        <s v="AutoCAD v2016: License Error (#20064)" u="1"/>
        <s v="Zhou lin- mysep issue  (#28439)" u="1"/>
        <s v="Alert: LiquidPower Specialty Products Inc. &gt; LIQ US TX Houston on HSNVMPVEEAM01 is Warning Disk  C: (#54187)" u="1"/>
        <s v="FW: [Cisco AMP for Endpoints Subscription] [gcb - system] Matching Events Found On DESKTOP-6Q80MM6.gulfcapital.com (#53848)" u="1"/>
        <s v="New Employee Setup for Kenneth Pinkard (#82528)" u="1"/>
        <s v="FW: REGULATORY ACH REQUEST - CO 1 OKLAHOMA 10-21 OIL/NGL GROSS_x000a_ PRODUCTION TAX ACH $618,542.83 due by WEDNESDAY, Dec. 22nd (#55265)" u="1"/>
        <s v="Alert: LiquidPower Specialty Products Inc. &gt; LIQ US TX Houston on HSNVMPNESSUS02 is Failed Connectiv... [100/105 characters] (#50578)" u="1"/>
        <s v="Wifi connecticty issues (#77856)" u="1"/>
        <s v="Global protect VPN issue (#32655)" u="1"/>
        <s v="Duplicate IP Address (#58996)" u="1"/>
        <s v="Transition - Multiple Errors (#23424)" u="1"/>
        <s v="RE: Validatioп erroг - 7 pending Messages01/18/2022 19:04:44 (#66608)" u="1"/>
        <s v="Service Request: Shared Drive Access  (#57282)" u="1"/>
        <s v="AVEVA PRO/II v*.*: Access (security) issue (#26592)" u="1"/>
        <s v="RE: [External]  Ticket#583146/LiquidPower/External Monitors -- has_x000a_ been updated (#51979)" u="1"/>
        <s v="VPN Issue (#88505)" u="1"/>
        <s v="UFA Project P:drive Folder (#32896)" u="1"/>
        <s v="Printer driver installation (#24842)" u="1"/>
        <s v="Lummus - create windows file server (#83518)" u="1"/>
        <s v="Alert: Coyuchi &gt; COY US SF Headquarters on EPICOR-TEST is Warning Disk  C: (#49512)" u="1"/>
        <s v="New Joiners 12.07 (#28548)" u="1"/>
        <s v="Access to Keeper (#61094)" u="1"/>
        <s v="CRITICAL ERROR for PharmileServer on PHSDATTOSVR (B42E99AB260C) (#88956)" u="1"/>
        <s v="Problem while importing simulation to Simport3 (#27387)" u="1"/>
        <s v="Windows Server Monthly Patching - March Rollup (#86643)" u="1"/>
        <s v="Updates patches issue. (#80929)" u="1"/>
        <s v="MS Office Error - Pro II not working (#67672)" u="1"/>
        <s v="Alert: LiquidPower Specialty Products Inc. &gt; LIQ US TX Houston on POCVMPVEEAM01 is Warning Disk  C: (#77225)" u="1"/>
        <s v="Lummus - Windows Server Disk Space Monitor has passed 95.0 % Used for 15 mins lum-winus-dw-03 (#22422)" u="1"/>
        <s v="Alert: Hikma &gt; HIK US OH Columbus on ww-col-engwus01 is Warning Memory   (#37324)" u="1"/>
        <s v="Docking station (#51988)" u="1"/>
        <s v="FW: FDMEE Load Error TCPRJ_JDE_13 PRJEAC Jan-2022  (#73724)" u="1"/>
        <s v="New ticket from: Badge Access (#85944) (#86595)" u="1"/>
        <s v="H Drive needs to be mapped (#42503)" u="1"/>
        <s v="Need access to P:\ drive (#23437)" u="1"/>
        <s v="RE: Please complete the Interview Report for Vishal Gupta (#42432)" u="1"/>
        <s v="New computer (#70095)" u="1"/>
        <s v="Nt Password Reset (#52512)" u="1"/>
        <s v="New odoo account Maria Newman (#76514)" u="1"/>
        <s v="Alert: Vaalco Energy Inc &gt; VAA US TX Houston on EGY-CAS-HOU is Warning Disk  C: (#55825)" u="1"/>
        <s v="Adobe Acrobat (#44459)" u="1"/>
        <s v="Screenshot of number profiles (#45778)" u="1"/>
        <s v="ALERT: [Critical] Malicious activity detected on 6ZGCMR2 (#58878)" u="1"/>
        <s v="Create EB account for new IOC joiner (#50459)" u="1"/>
        <s v="Error occurred while sending mails from JDE (#22593)" u="1"/>
        <s v="Icess for “RGT - 209356789 PTT GSP-7” (#76293)" u="1"/>
        <s v="FW: CRITICAL ERROR for PITSVR on PHSDATTOSVR (B42E99AB260C) (#85351)" u="1"/>
        <s v="FW: [Cisco AMP for Endpoints Subscription] [PHS - system] Matching Events Found On PHSLT-PF25TEWR.PHS.LOCAL (#86535)" u="1"/>
        <s v="Email Glitching (#77430)" u="1"/>
        <s v="FoxIT Pro  (#53496)" u="1"/>
        <s v="Notification of Termination (#58506)" u="1"/>
        <s v="Azure BAA Server AZHOUSBA502 installed MS April Security  PREVIEW update (#23225)" u="1"/>
        <s v="VPN Not connecting (#68815)" u="1"/>
        <s v="Offboard Divyang Singh (#64132)" u="1"/>
        <s v="FW: ISE Alarm : Warning : Excessive Failed TACACS Authentication Attempts(18) in the last 15 minutes (#56462)" u="1"/>
        <s v="Issue remoting into my workstation (#69714)" u="1"/>
        <s v="Lummus Technology External Website (#28917)" u="1"/>
        <s v="Recover network folder (#50852)" u="1"/>
        <s v="Laptop order for New Hires (#77362)" u="1"/>
        <s v="Resize server lum-anslt-pw-01 (#37115)" u="1"/>
        <s v="Self-Healing Alert: EagleBurgmann &gt; EB Azure Production: AZVAHSAP013 Service: Uptime -  Self-Healing... [100/173 characters] (#59907)" u="1"/>
        <s v="Add printers (#32217)" u="1"/>
        <s v="Dell Chassis Management Controller (#25643)" u="1"/>
        <s v="CRITICAL ERROR for CONCORDTERMSVR on PHSDATTOSVR (B42E99AB260C) (#87172)" u="1"/>
        <s v="Alert: Principle Health Systems &gt; PRI US TX Houston on PITSVR is Failed Agent Status   (#78996)" u="1"/>
        <s v="Alert: LiquidPower Specialty Products Inc. &gt; LIQ US TX Houston on HSNVMPKMS01 is Warning Memory   (#65009)" u="1"/>
        <s v="Windows Server Monthly Patching - October Rollup Wave 1 (#44056)" u="1"/>
        <s v="Cant log into computer - Isolate computer (#66982)" u="1"/>
        <s v="RE: AP Mailbox issue (#67175)" u="1"/>
        <s v="Notification of Termination (#58516)" u="1"/>
        <s v="Cypress -  Dropped call (#42932)" u="1"/>
        <s v="Job Packet - User Admin (#23460)" u="1"/>
        <s v="Forward a user's mailbox application (#46909)" u="1"/>
        <s v="Cypress Lawn - Memory reached 95.0 % Used for 20 mins HQS-OPP01 (#21852)" u="1"/>
        <s v="iDocs request : Ufa 300 kta Ethylene Plant (224492) (#47503)" u="1"/>
        <s v="FW: POS pay file (#20507)" u="1"/>
        <s v="Reset password for Maximo QA (#52360)" u="1"/>
        <s v="VBA Error : &quot;Range of Object_Global&quot; failed (#21978)" u="1"/>
        <s v="Alert: lum-medcv-pw-01 CPU -  service: CPU Usage: 95.00 %_x000a_Top Process 1: vsbkp_x000a_Top Process 2: cvd_x000a_To... [100/635 characters] (#33502)" u="1"/>
        <s v="Shared Mailbox (#76476)" u="1"/>
        <s v="GP Connection Issues (#25603)" u="1"/>
        <s v="LSPI New Employee Request [#383] (#55571)" u="1"/>
        <s v="Mannheim DHCP Migration (#22931)" u="1"/>
        <s v="Idocs Access  for ZPC and JG SUMMIT BDU (#28363)" u="1"/>
        <s v="one drive (#46923)" u="1"/>
        <s v="Increase Disk space CNGS-FPS01 (#24744)" u="1"/>
        <s v="THShared directory (#22882)" u="1"/>
        <s v="Trying to connect to Global Project (#60696)" u="1"/>
        <s v="Cypress Lawn - Windows Server Disk reached 95.0 % Used  CNGS-FPS01 (#28483)" u="1"/>
        <s v="Alert: Hikma &gt; HIK US OH Columbus on ww-col-rmanrep.west-ward.org is Failed Agent Status   (#48227)" u="1"/>
        <s v="Azure backup - Azure files (#33729)" u="1"/>
        <s v="Lummus - Windows server memory reached  90.0 % Used for 10 mins LUM-ANSLT-PW-01 (#25378)" u="1"/>
        <s v="Configuration OF ICS Tablets (#73196)" u="1"/>
        <s v="Potential Phish: [External]  Ticket#06817 (#57205)" u="1"/>
        <s v="Alert: Dallas Area Habitat for Humanity &gt; DAL US TX Dallas on DAHFH_2012_RD is Failed Disk  C: (#64510)" u="1"/>
        <s v="Need read &amp; write access to \\psgfileshares.psg.local\FPDC2\RM Specs and all subfolders (#29183)" u="1"/>
        <s v="NAV issues (#29694)" u="1"/>
        <s v="FW: CRITICAL ERROR for PITSVR on PHSDATTOSVR (B42E99AB260C) (#87248)" u="1"/>
        <s v="FW: Bootable Screenshot for UNITY-DB-SVR on PHSDATTOSVR (B42E99AB260C) FAILED (#86818)" u="1"/>
        <s v="Log Me In (#53656)" u="1"/>
        <s v="Alert: Mannheim-RDA1 Memory -  service: Total Physical Memory: 7.99 GB_x000a_Used Physical Memory: 7.10 GB_x000a_Free Physical Memory: 914.63 MB_x000a_Physical Memory Usage: 89.00 %_x000a_Total Virtual Memory: 15.98 GB_x000a_Used Virtual Memory: 8.42 GB_x000a_Free Virtual Memory: 7.56 GB_x000a_Virtual Memory Usage: 53.00 %_x000a_Top Process 1: sqlservr (64 bit)_x000a_Top Process 2: masvc (64 bit)_x000a_Top Process 3: agent_x000a_Top Process 4: explorer (64 bit)_x000a_Top Process 5: dsm_om_connsvc64 (64 bit)_x000a_PID of Process 1: 1064_x000a_PID of Process 2: 1852_x000a_PID of Process 3: 30392_x000a_PID of Process 4: 624824_x000a_PID of Process 5: 4416_x000a_User of Process 1: NT AUTHORITY\NETWORK SERVICE_x000a_User of Process 2: NT AUTHORITY\SYSTEM_x000a_User of Process 3: NT AUTHORITY\SYSTEM_x000a_User of Process 4: LUMMUSTECH\sa.axt1_x000a_User of Process 5: NT AUTHORITY\SYSTEM_x000a_Physical Memory for Process 1: 1.31 GB_x000a_Physical Memory for Process 2: 181.12 MB_x000a_Physical Memory for Process 3: 177.50 MB_x000a_Physical Memory for Process 4: 74.92 MB_x000a_Physical Memory for Process 5: 68.31 MB_x000a_Virtual Memory for Process 1: 1.54 GB_x000a_Virtual Memory for Process 2: 235.95 MB_x000a_Virtual Memory for Process 3: 206.29 MB_x000a_Virtual Memory for Process 4: 71.01 MB_x000a_Virtual Memory for Process 5: 148.35 MB 2065744250 (#27389)" u="1"/>
        <s v="Ring central (#68735)" u="1"/>
        <s v="Help needed to install Software on my PC (#23168)" u="1"/>
        <s v="SCM Email box- GlobalSourcing@lummustech.com (#32062)" u="1"/>
        <s v="NAV (#34282)" u="1"/>
        <s v="RE: Install Cisco Desk phone (#44692) (#44923)" u="1"/>
        <s v="Install software for printer and Move printer to HSE office (#53468)" u="1"/>
        <s v="Requesting access for Caeleib Ybarra for the LSPI Installer Connected_x000a_ Skid SharePoint (#70073)" u="1"/>
        <s v="OPENING TICKET (#59791)" u="1"/>
        <s v="Alert: LiquidPower Specialty Products Inc. &gt; LIQ US TX Houston on HSNVMPVEEAM01 is Failed Veeam Fail... [100/109 characters] (#53679)" u="1"/>
        <s v="SAP (#67857)" u="1"/>
        <s v="TECHCash 17 Week Roll Forward for the WE 12/31/21 (#56387)" u="1"/>
        <s v="Account information for new or modified users (#67322)" u="1"/>
        <s v="Re: Ticket#583377/VAALCO/Vpn Drive not connecting  -- has been_x000a_ updated (#52058)" u="1"/>
        <s v="Alert: Gulf Capital Bank &gt; GUL US TX Houston on HOU-SVR-VEEAM1 is Warning Disk  C: (#72754)" u="1"/>
        <s v="Alert: Dallas Area Habitat for Humanity &gt; DAL US TX Dallas on DAHAZAD02 is Failed Agent Status   (#53708)" u="1"/>
        <s v="Alert: lum-genlt-pw-01 Memory -  service: Total Physical Memory: 4.00 GB_x000a_Used Physical Memory: 3.20 ... [100/1149 characters] (#31420)" u="1"/>
        <s v="Fuze (#57875)" u="1"/>
        <s v="Suspicious virus notice (#28935)" u="1"/>
        <s v="Fwd: nthomson Update: Account: Support (#68652)" u="1"/>
        <s v="FW: New field in Salesforce - Confidential Project (#25575)" u="1"/>
        <s v="Contact Information (#45120)" u="1"/>
        <s v="FW: [Error] Scale-out Backup Repository: VIL-SOBR (#86007)" u="1"/>
        <s v="Hyperion Access for Shantan Kommera (#84841)" u="1"/>
        <s v="FYI - lumwvddynsp-4 has turned on by request from the VMSS PowerApp (#30051)" u="1"/>
        <s v="UKG Logon issue (#85508)" u="1"/>
        <s v="Cannot connect to remote desktop (#33126)" u="1"/>
        <s v="RE: access to Y drive for Canada Rail (#53506)" u="1"/>
        <s v="Cloud Discovery anomaly detection | Incident ID: 1311 (#37574)" u="1"/>
        <s v="Access rights on BMNPTS37 server for Robbertsen Erik (#41092)" u="1"/>
        <s v="VPN - Error Message of Checking License (#22062)" u="1"/>
        <s v="Outlook Delay Delivery Not Working Properly (#90346)" u="1"/>
        <s v="FYI - lumwvddynsp-7 has turned on by request from the VMSS PowerApp (#30054)" u="1"/>
        <s v="FW: [Cisco AMP for Endpoints Subscription] [Vaalco - System] Matching Events Found On EGY-DC2-HOU.VAALCO.com (#55765)" u="1"/>
        <s v="FW: Notification: RE: 242495-0080-1105 Pipes and Fittings - KINEF DC_x000a_ Unit Project // Quotation Stainalloy `202160413 - LHT clarifications (#24485)" u="1"/>
        <s v="Odoo update v04.02 (#22713)" u="1"/>
        <s v="Account information for new or modified users (#67323)" u="1"/>
        <s v="Need Lotus Notes Tech Serve Database available via Outlook (#21941)" u="1"/>
        <s v="FYI - lumwvddynsp-3 has turned on by request from the VMSS PowerApp (#30057)" u="1"/>
        <s v="Alert: Alcami &gt; ALC Azure Production on alcnuwebes1-p02 is Failed Memory   (#88892)" u="1"/>
        <s v="FW: ISE Alarm : Warning : AcsSyslogContentAaaDiagnostics:: ACTIVE_DIRECTORY_DIAGNOSTIC_TOOL_ISSUES_FOUND need to complete (#82011)" u="1"/>
        <s v="Bluebeam software (#66959)" u="1"/>
        <s v="FW: REFPROP Program (#26793)" u="1"/>
        <s v="Sales Force password access (#72998)" u="1"/>
        <s v="Bluebeam v2020.2.15: Installation request (#27991)" u="1"/>
        <s v="Can't connect to my Java compile machine bmndpcm01 (#28315)" u="1"/>
        <s v="FW: ISE Alarm : Warning : AcsSyslogContentAaaDiagnostics:: ACTIVE_DIRECTORY_DIAGNOSTIC_TOOL_ISSUES_FOUND need to complete (#75474)" u="1"/>
        <s v="FYI - lumwvddynsp-3 has restarted by request from the VMSS PowerApp (#48475)" u="1"/>
        <s v="Exactly IT Sentinel Alerts - Medium  (#27160)" u="1"/>
        <s v="Backup Success Report - Datto SaaS Protection (#56574)" u="1"/>
        <s v="Alert: LiquidPower Specialty Products Inc. &gt; LIQ US TX Bryan on BYNRoot is Failed Connectivity   (#85378)" u="1"/>
        <s v="New shared mailbox (#28971)" u="1"/>
        <s v="FW: Salesforce - Please delete (#24112)" u="1"/>
        <s v="Alert: Dallas Area Habitat for Humanity &gt; DAL US TX Dallas on Hallway Intersection is Failed Connect... [100/107 characters] (#89674)" u="1"/>
        <s v="New ticket (#77946)" u="1"/>
        <s v="New Employee Setup for Sandra Rojas (#86768)" u="1"/>
        <s v="Batch with error JDE (#24521)" u="1"/>
        <s v="Desktop has no internet access (#71377)" u="1"/>
        <s v="Peoplesoft Distribution list and Active user profiles (#27624)" u="1"/>
        <s v="cisco Phone. Registration in progress (#70920)" u="1"/>
        <s v="locked out of virtual desktop and cannot remember my password to get_x000a_ access to my remote station through gotomypc (#57781)" u="1"/>
        <s v="Adding office printer (#78306)" u="1"/>
        <s v="ADNOC MERAM PROJECT: Project drive access (#75095)" u="1"/>
        <s v="Alert: Hikma &gt; HIK US OH Columbus on WW-COL-SWNTADB is Failed CPU   (#47384)" u="1"/>
        <s v="DNS (#70255)" u="1"/>
        <s v="HTRI Program Does not Work (#42887)" u="1"/>
        <s v="Alert: Hikma &gt; HIK US OH Columbus on WW-COL-SWNTADB is Failed CPU   (#47385)" u="1"/>
        <s v="Idocs Access (#41199)" u="1"/>
        <s v="New Program Set up - co 1350 (#31036)" u="1"/>
        <s v="FW: Bootable Screenshot for RKFS on RKDATTOSVR (A8A1590B7240) FAILED (#66775)" u="1"/>
        <s v="Verify EDR/SCCM installation (#71456)" u="1"/>
        <s v="BR&amp;E ProMax v5: Install request (for training 2021Jun14-17) (#25277)" u="1"/>
        <s v="Alert A1056: HQS-NX: Critical: Main memory usage in CVM 10.10.1.228_x000a_ is high, 553072 KB is free. (#37454)" u="1"/>
        <s v="Alert: LiquidPower Specialty Products Inc. &gt; LIQ US TX Houston on HSNVMPSGATE01 is Warning Disk  C: (#71008)" u="1"/>
        <s v="Account information for new or modified users (#67325)" u="1"/>
        <s v="Alert: USHOUSDB034 Memory -  service: Total Physical Memory: 16.00 GB_x000a_Used Physical Memory: 12.79 GB... [100/1179 characters] (#31815)" u="1"/>
        <s v="decom lum-pdfus-dw-03 (#44197)" u="1"/>
        <s v="REQUEST for SHARE POINT folder Restricted to READ ONLY (#68721)" u="1"/>
        <s v="26460 -New Dept Mapping IBW (Document Control) (#26794)" u="1"/>
        <s v="FW: PreAuthorized Invoice Approval Required - LUMMUS TECH HEAT_x000a_ TRANSFER BV INDIAN OFF 259-TI-000026 18,200.00 0 (#22814)" u="1"/>
        <s v="Alert: lum-tekin-pw-01 Memory -  service: Total Physical Memory: 4.00 GB_x000a_Used Physical Memory: 3.26 ... [100/1142 characters] (#31995)" u="1"/>
        <s v="Fuze desktop inquiry (#59310)" u="1"/>
        <s v="Re: PSG | Network Pending Topics (#41482)" u="1"/>
        <s v="Requesting application  (#54039)" u="1"/>
        <s v="JDE E1 &amp; Business Objects Access Request (#41492)" u="1"/>
        <s v="Spam Notification (#27692)" u="1"/>
        <s v="Alert: LiquidPower Specialty Products Inc. &gt; LIQ US TX Houston on HSNVMPVEEAM01 is Failed Veeam Fail... [100/109 characters] (#84503)" u="1"/>
        <s v="Alert: Hikma &gt; HIK US OH Columbus on WW-COL-BMRAMAP is Failed SQL TCP Availability  1433 (#41772)" u="1"/>
        <s v="Alert: Puffer &gt; PUF US TX Stafford on bry-dc-0017 is Failed CPU   (#54956)" u="1"/>
        <s v="RE: Firmex Data Room (#33306)" u="1"/>
        <s v="Request to install DWG Viewer  (#79370)" u="1"/>
        <s v="Account information for new or modified users (#67326)" u="1"/>
        <s v="Need to install free Navisworks 3d model software - free version is sufficient - only used for viewing (#33858)" u="1"/>
        <s v="Citrix Apps (#74317)" u="1"/>
        <s v="Alert: LiquidPower Specialty Products Inc. &gt; LIQ US TX Houston on HSNVMPVEEAM01 is Failed Veeam Fail... [100/109 characters] (#78387)" u="1"/>
        <s v="Notification of Termination (#58576)" u="1"/>
        <s v="Unable to open WORD document (#20566)" u="1"/>
        <s v="ODBC Error (#57501)" u="1"/>
        <s v="Alert: lum-genlt-pw-01 Memory -  service: Total Physical Memory: 4.00 GB_x000a_Used Physical Memory: 3.20 GB_x000a_Free Physical Memory: 817.82 MB_x000a_Physical Memory Usage: 80.00 %_x000a_Total Virtual Memory: 6.00 GB_x000a_Used Virtual Memory: 3.49 GB_x000a_Free Virtual Memory: 2.51 GB_x000a_Virtual Memory Usage: 58.00 %_x000a_Top Process 1: agent_x000a_Top Process 2: MsMpEng (64 bit)_x000a_Top Process 3: cvd (64 bit)_x000a_Top Process 4: explorer (64 bit)_x000a_Top Process 5: CSFalconService (64 bit)_x000a_PID of Process 1: 2760_x000a_PID of Process 2: 3464_x000a_PID of Process 3: 5944_x000a_PID of Process 4: 9396_x000a_PID of Process 5: 2888_x000a_User of Process 1: NT AUTHORITY\SYSTEM_x000a_User of Process 2: NT AUTHORITY\SYSTEM_x000a_User of Process 3: NT AUTHORITY\SYSTEM_x000a_User of Process 4: LUMMUSTECH\sa.sxs_x000a_User of Process 5: NT AUTHORITY\SYSTEM_x000a_Physical Memory for Process 1: 243.50 MB_x000a_Physical Memory for Process 2: 219.21 MB_x000a_Physical Memory for Process 3: 183.61 MB_x000a_Physical Memory for Process 4: 139.76 MB_x000a_Physical Memory for Process 5: 112.40 MB_x000a_Virtual Memory for Process 1: 222.60 MB_x000a_Virtual Memory for Process 2: 228.87 MB_x000a_Virtual Memory for Process 3: 27.76 MB_x000a_Virtual Memory for Process 4: 49.53 MB_x000a_Virtual Memory for Process 5: 105.20 MB 42770794 (#29023)" u="1"/>
        <s v="Lummus Sentinel Alerts - Medium  (#50945)" u="1"/>
        <s v="Pick tickets not printing all the time (#57454)" u="1"/>
        <s v="Sharepoint for Eric Longoria (#73631)" u="1"/>
        <s v="Email Users/Distribution Lists (#26225)" u="1"/>
        <s v="Alert: Hisco &gt; HIS US TX Houston Servers - 3rd Patch Group on CyrPIMDB is Failed Memory   (#54737)" u="1"/>
        <s v="AMP Alert: Device Down (IN-GGN-WAP-07) (#60840)" u="1"/>
        <s v="AMP Alert: Device Down (IN-GGN-WAP-04) (#60850)" u="1"/>
        <s v="Please block sender: Pawan Singh &lt;mumbai5@tendernews.com&gt; (#26515)" u="1"/>
        <s v="Self-Healing Alert: Polymer Solutions Group &gt; POL Azure Production: psgrdses1pw02 Service: Uptime - ... [100/186 characters] (#43775)" u="1"/>
        <s v="Bluebeam v2020.2.15: Installation request (#27998)" u="1"/>
        <s v="COMPRESS cannot find license (#34618)" u="1"/>
        <s v="FW: FDMEE Load Error TCFIN_JDE_22 ACTUAL Jan-2022  (#73617)" u="1"/>
        <s v="ALERT: [Critical] Malicious activity detected on DT-CHEMSTOCK02 (#34462)" u="1"/>
        <s v="unable to access ADP payment center (#22357)" u="1"/>
        <s v="Critical Device Stopped Sending Events Fired (#57100)" u="1"/>
        <s v="FW: Error While doing payroll in JDE (#53387)" u="1"/>
        <s v="FW: CRITICAL ERROR for PITSVR on PHSDATTOSVR (B42E99AB260C) (#86983)" u="1"/>
        <s v="Alert: Hikma &gt; HIK US NJ CherryHill on CHHSVWPCCURE1 is Warning Memory   (#41540)" u="1"/>
        <s v="IDM UltraEdit: Install request (#35388)" u="1"/>
        <s v="Account information for new or modified users (#67327)" u="1"/>
        <s v="Open Invoice Registration (#60156)" u="1"/>
        <s v="Emailed Report (profile:_x000a_ JobSFMail-20211221005002.e276abec-e0f2-11e3-8169-6d9ed49b625f.txt - 5 records_x000a_ from egy.hou.fmc) (#55373)" u="1"/>
        <s v="Alert: lum-idbus-pl-01 CPU -  service: CPU Usage: 98.00 %_x000a_Top Process 1: ora_j001_ltdenpro_x000a_Top Proce... [100/668 characters] (#35507)" u="1"/>
        <s v="Taleo Application maintenance and monitoring (#31026)" u="1"/>
        <s v="Error in maximo (#56008)" u="1"/>
        <s v="Upload ERP Suites CI in Odoo for Lummus (#23954)" u="1"/>
        <s v="Failing RDP Protocols for WS2008 Servers (#44032)" u="1"/>
        <s v="New Hire-Unable to access network drives, etx (#86731)" u="1"/>
        <s v="'Gamarue' malware was prevented on one endpoint Sentinel Incident ID: 4589 (#90817)" u="1"/>
        <s v="Alert: AZCCSSAP021 Agent Status -  service: Agent check-in interval: 3.62 min 1162440321 (#27497)" u="1"/>
        <s v="Priority support required - set up new laptop (#74217)" u="1"/>
        <s v="MS Outlook and Teams access (#21218)" u="1"/>
        <s v="EBI Sentinel Alerts - Medium  (#52359)" u="1"/>
        <s v="Legal Inbox (#77568)" u="1"/>
        <s v="Carbon Black Cloud Alert - dfd6b7cb-b746-4b42-b89a-3e01c595198b (#90532)" u="1"/>
        <s v="Outlook not working on Enertia desktop (#57499)" u="1"/>
        <s v="Password Reset (#57294)" u="1"/>
        <s v="Metadata Update on 10-06-21  (#42280)" u="1"/>
        <s v="End User Termination Alert (1/25) (#73231)" u="1"/>
        <s v="Missing task description on all tasks (#29682)" u="1"/>
        <s v="MS Team is not loading. (#44301)" u="1"/>
        <s v="Account information for new or modified users (#67328)" u="1"/>
        <s v="FW: **Auto Generated Email** -- [119:4:1] http_inspect: BARE BYTE UNICODE ENCODING [Impact: Unknown] (#61101)" u="1"/>
        <s v="ENID 1 installation (#35232)" u="1"/>
        <s v="CRITICAL ERROR for PHSSVR on PHSDATTOSVR (B42E99AB260C) (#87118)" u="1"/>
        <s v="PHSDATTOSVR - Critical Errors Status (#86038)" u="1"/>
        <s v="For Tracking Purposes - Weird Maximo Response to Log In (#66478)" u="1"/>
        <s v="Re: PSG This week (#37597)" u="1"/>
        <s v="Alert: Lummus Technology &gt; LUM US NJ BloomField on US-BMN-A1-CORE2 is Failed Connectivity   (#55596)" u="1"/>
        <s v="Alert: Dallas Area Habitat for Humanity &gt; DAL US TX Dallas on DAHfH2008DC is Warning Agent Status   (#65217)" u="1"/>
        <s v="Lummus Sentinel Alerts - Medium  (#44393)" u="1"/>
        <s v="Installation of software PROII 10.1 (#36151)" u="1"/>
        <s v="New User Bottomline / TAP Approver  (#36500)" u="1"/>
        <s v="Alert: Gulf Capital Bank &gt; GUL US TX Houston on HOU-SVR-DC2 is Failed Memory   (#55664)" u="1"/>
        <s v="FW: MS Teams - conference rooms (#79499)" u="1"/>
        <s v="The Hague Primary Network update in Umbrella (#85459)" u="1"/>
        <s v="Lummus - Windows Server Disk Space Monitor has passed 95.0 % Used for 15 mins LUM-WFSUS-PW-01 (#22794)" u="1"/>
        <s v="Javier Sanchez (#74868)" u="1"/>
        <s v="Alert: alcnuctxes1-v02 Agent Status -  service: Agent check-in interval: 5.93 min (#36316)" u="1"/>
        <s v="Microsoft Project (#89147)" u="1"/>
        <s v="IDocs certification issue (#42806)" u="1"/>
        <s v="Emin Musayev - New Employee (#26134)" u="1"/>
        <s v="Computer set up for UPS Shipping (#21925)" u="1"/>
        <s v="FW: Integrity Report for 1640 I/C account (#51008)" u="1"/>
        <s v="iDocs password reset (#29736)" u="1"/>
        <s v="LSPI DELIVERY TIX, LSPI LOGISTICS INBOX ACCESS (#79693)" u="1"/>
        <s v="virtual desktop not working  (#30077)" u="1"/>
        <s v="Critical Device Stopped Sending Events Fired (#58380)" u="1"/>
        <s v="CRITICAL ERROR for CONCORDTERMSVR on PHSDATTOSVR (B42E99AB260C) (#83338)" u="1"/>
        <s v="Alert: Polymer Solutions Group &gt; POL Azure Production on psgnvdes1pw01 is Failed CPU   (#55855)" u="1"/>
        <s v="Alert: Polymer Solutions Group &gt; POL Azure Production on psgnvdes1pw01 is Failed CPU   (#55856)" u="1"/>
        <s v="FW: **Auto Generated Email** -- [119:4:1] http_inspect: BARE BYTE UNICODE ENCODING [Impact: Unknown] (#59559)" u="1"/>
        <s v="FW: Drop Down Menus (#37546)" u="1"/>
        <s v="RE: Ethics SharePoint page on the Pipeline (#66157)" u="1"/>
        <s v="Add Patching Wave Option for Bulk Changes (#29382)" u="1"/>
        <s v="SolarWinds taking up significant processor time (#43842)" u="1"/>
        <s v="Fisher™ Valve Specification Manager Installation (#35519)" u="1"/>
        <s v="Alert: Puffer &gt; PUF US TX Stafford on BRY-SM-0008 is Warning Memory   (#59786)" u="1"/>
        <s v="Network Access to AMG/Home network folder (#73151)" u="1"/>
        <s v="China network (#15689)" u="1"/>
        <s v="Printer/ scanner (#59053)" u="1"/>
        <s v="Windows Server Monthly Patching - March Rollup (#87609)" u="1"/>
        <s v="FW: P1 Alert (#57358)" u="1"/>
        <s v="FW: Change in Timesheet Approver (#33489)" u="1"/>
        <s v="Alert: Dallas Area Habitat for Humanity &gt; DAL US TX Dallas on dahfh2008fs is Failed Disk  E: (#52567)" u="1"/>
        <s v="Alert: lum-mcube-dl-02 Disk - /var/lib/docker/overlay2/4cdb2cea34a9062bf6f346113edd0280daec5ab078eab... [100/233 characters] (#35013)" u="1"/>
        <s v="Alert: lum-mcube-dl-02 Disk - /var/lib/docker/overlay2/ffe4a39534c83c368082b55838ce63c26c259194af129... [100/233 characters] (#35014)" u="1"/>
        <s v="Internet connection (#21431)" u="1"/>
        <s v="Two old monitor have been moved from LHT area to storage room (#28444)" u="1"/>
        <s v="[Cisco AMP for Endpoints Subscription] [Stemmer-Tickets]_x000a_ [N-ODAILLE-10.ad.imaging.de] Matching Compromise Updates (#22557)" u="1"/>
        <s v="Alert: lum-mcube-dl-02 Disk - /var/lib/docker/overlay2/f1a20cda9cf94373a7488e2c47a5a2278cdb3f4dfc06e... [100/233 characters] (#35015)" u="1"/>
        <s v="Alert: lum-mcube-dl-02 Disk - /var/lib/docker/overlay2/c3203d35ac8a161e800bd8a5e976bb12843e4730b303e... [100/233 characters] (#35016)" u="1"/>
        <s v="GRC access in SAP not available (#59510)" u="1"/>
        <s v="Alert: lum-mcube-dl-02 Disk - /var/lib/docker/overlay2/9f2f3ea97bfc2f15a8d472ad8523d75381f76d9f48d02... [100/233 characters] (#35017)" u="1"/>
        <s v="VPN (#47703)" u="1"/>
        <s v="Need Mouse for Desk Computer (#28243)" u="1"/>
        <s v="FW: CRITICAL ERROR for PITSVR on PHSDATTOSVR (B42E99AB260C) (#87002)" u="1"/>
        <s v="Alert: lum-mcube-dl-02 Disk - /var/lib/docker/overlay2/ae3638f7073929eee28bdee49c3d812fa09074566f73c... [100/233 characters] (#35018)" u="1"/>
        <s v="FW: **Auto Generated Email** -- [119:4:1] http_inspect: BARE BYTE UNICODE ENCODING [Impact: Unknown] (#51378)" u="1"/>
        <s v="Alert: lum-mcube-dl-02 Disk - /var/lib/docker/overlay2/fa2686543dec5a0686ea631f999a3dbcb7c00a03095df... [100/233 characters] (#35019)" u="1"/>
        <s v="iDocs Redline Error (#86478)" u="1"/>
        <s v="FW: New Contractor - G&amp;A - Elk City (#76360)" u="1"/>
        <s v="VDI (#65876)" u="1"/>
        <s v="Software for pdf files editing (#25766)" u="1"/>
        <s v="M365 Service Health Notification (#61570)" u="1"/>
        <s v="iPhone recovery fails (#45508)" u="1"/>
        <s v="Tapprod Password Reset (#24867)" u="1"/>
        <s v="PAF Finalized (#75282)" u="1"/>
        <s v="Agiloft spf record (#25610)" u="1"/>
        <s v="Smartcalc configuration in Virtual Machine (#62429)" u="1"/>
        <s v="FW: CRITICAL ERROR for PITSVR on PHSDATTOSVR (B42E99AB260C) (#86720)" u="1"/>
        <s v="Printer displaying error message (#55945)" u="1"/>
        <s v="Critical Device Stopped Sending Events Fired (#68500)" u="1"/>
        <s v="Alert: lum-pfsus-dw-01 Disk - C: service: Total disk size: 126.51 GB_x000a_Disk space used: 113.44 GB_x000a_Disk... [100/141 characters] (#31349)" u="1"/>
        <s v="Request Ultra Edit Install (#88005)" u="1"/>
        <s v="FW: Headset (#46677)" u="1"/>
        <s v="Power buttom red (Laptop) (#36675)" u="1"/>
        <s v="FW: [MEDIUM] Alert for Sophos Central [LiquidPower] (#69031)" u="1"/>
        <s v="Rar software (#44711)" u="1"/>
        <s v="Alert: USHOUSAP902 Agent Status -  service: Agent check-in interval: 5.33 min (#30280)" u="1"/>
        <s v="Alert: Puffer &gt; PUF US TX Stafford on stc128p is Warning Memory   (#70032)" u="1"/>
        <s v="RE: Phishing mail from ramona.schiff@lummastechs.com (#68728)" u="1"/>
        <s v="MS Teams Meeting Uninvited Attendee (#79930)" u="1"/>
        <s v="Create Azure Blob storage  INC0076484 (#41302)" u="1"/>
        <s v="Access to CLG internal folder (#33976)" u="1"/>
        <s v="Salesforce (#47292)" u="1"/>
        <s v="Idocs for Synhtos (Bio-BDEZ) Joint Development”. (#87417)" u="1"/>
        <s v="Access of WTE  (#36848)" u="1"/>
        <s v="SSL Termination Certificate (#86551)" u="1"/>
        <s v="Please Move Rong Fan's CFD workstation to Xueping Li's office (#44007)" u="1"/>
        <s v="User need to Idocs access (#23725)" u="1"/>
        <s v="Access to New Sharepoint site (#51364) (#58684)" u="1"/>
        <s v="-nt password change, (#67042)" u="1"/>
        <s v="FW: [Error] Failed to update license key (#53543)" u="1"/>
        <s v="FW: CRITICAL ERROR for CONCORDTERMSVR on PHSDATTOSVR (B42E99AB260C) (#86719)" u="1"/>
        <s v="Alert: vm-app02 Agent Status -  service: Agent check-in interval: 4.10 min 1376907431 (#28529)" u="1"/>
        <s v="MSS Security Incident Report Medium SOCP00703208308 SIEM Other (#61415)" u="1"/>
        <s v="Reset password for sa.sxd (#23159)" u="1"/>
        <s v="Configure Clickshare in Conference Room (#90930)" u="1"/>
        <s v="Authentication Updates (#85755)" u="1"/>
        <s v="Company Phones do not allow updated verion (#63681)" u="1"/>
        <s v="Simport 3 / Enid Access to NRL RPTU project (#201357614) (#26637)" u="1"/>
        <s v="ISE Alarm : Critical : Local certificate 'Default self-signed saml server certificate - CN=SAML_SEC-ISE-CORP-1.accusys.com' expired on Wed; 13 Oct 2021 : Server=SEC-ISE-CORP-1 (#52305)" u="1"/>
        <s v="URGENT: Not able to connect to VPN (#21358)" u="1"/>
        <s v="Aryaka: [Sev=Low] Service impacting outage on Delhi POP [ref:_00DA0ISST._5003w1WzRmn:ref] (#32881)" u="1"/>
        <s v="Termination-Vanessa Dickerson (#68803)" u="1"/>
        <s v="Unexpected behavior from file attached to client email (#21375)" u="1"/>
        <s v="Cubic Spline Excel Package Install (#33997)" u="1"/>
        <s v="FW: [MEDIUM]Incident: Active Directory account lockout event for user in admini... - NewQuest Properties (#63233)" u="1"/>
        <s v="Alert: lum-awplt-pw-01 Memory -  service: Total Physical Memory: 4.00 GB_x000a_Used Physical Memory: 3.37 ... [100/1142 characters] (#32075)" u="1"/>
        <s v="permit to copy to external drive (#46134)" u="1"/>
        <s v="ValveTray v6.0.2: Install request (#26153)" u="1"/>
        <s v="RE: [Encrypted Message Quarantined] (#17157)" u="1"/>
        <s v="network drive mapping and software installation (#76771)" u="1"/>
        <s v="RE: Company 350 / 352 / 227 / 207 (or 1084_LLC in HFM) / 210 ( or_x000a_ 1025_CORP in HFM) (#70061)" u="1"/>
        <s v="Alert: Hikma &gt; HIK US OH Columbus on WW-COL-DSPDB01 is Warning SQL Memory Manager  MSSQLSERVER (#51319)" u="1"/>
        <s v="Critical Device Stopped Sending Events Fired (#57323)" u="1"/>
        <s v="This Ticket Stays Open For Ongoing Issue - Possible User Account Compromise (#34971)" u="1"/>
        <s v="Alert: Cypress Lawn &gt; CYP US CA Colma on HQS-SQL03B is Failed Disk  C: (#61811)" u="1"/>
        <s v="Unfamiliar sign-in properties (#34300)" u="1"/>
        <s v="Windows Servers running in Azure BAA are not fully patched after April maintenance day (#23223)" u="1"/>
        <s v="Alert: Hisco &gt; HIS US TX Houston Servers - 5th Patch Group on DEVsql is Warning Memory   (#59570)" u="1"/>
        <s v="Reset Password - Taleo (#25305)" u="1"/>
        <s v="Confirmation E-Mail  CBITC1  (#74755)" u="1"/>
        <s v="OneDrive App - Not appearing (#13793)" u="1"/>
        <s v="Followup - Article Contribution for accudatasystems.com (#89255)" u="1"/>
        <s v="map  2818976325 \\192.168.26.210\eplex (#61687)" u="1"/>
        <s v="FW: [Warning] HSNVMS (49 VMs) 49 warnings (#55846)" u="1"/>
        <s v="Idocs Access for (#32258)" u="1"/>
        <s v="Scheduled Task coyuchi cleanup shipmentprocesscheck folder Completed (#55475)" u="1"/>
        <s v="Email notification by our hcm software - FW: Spam Notification: 3 New_x000a_ Messages (#27579)" u="1"/>
        <s v="AMP Alert: Device Down (IN-GGN-WAP-03) (#60841)" u="1"/>
        <s v="FW: FDMEE Load Error TCFIN_JDE_13 ACTUAL Jan-2022  (#74711)" u="1"/>
        <s v="Email Signature Setup (#85517)" u="1"/>
        <s v="SharePoint - Access Pending (#55123)" u="1"/>
        <s v="Coyuchi New User Creation (#34338)" u="1"/>
        <s v="Emailed Report (profile:_x000a_ JobSFMail-20211221060501.e276abec-e0f2-11e3-8169-6d9ed49b625f.txt - 2 records_x000a_ from egy.hou.fmc) (#55477)" u="1"/>
        <s v="Urgent - Outlook Setup on Mobile Device (#59725)" u="1"/>
        <s v="Alert: Puffer &gt; PUF US TX Stafford on bry-dc-0017 is Failed CPU   (#55858)" u="1"/>
        <s v="Alert: Hisco &gt; HIS US TX Houston Servers - 5th Patch Group on DEVtfs is Warning Memory   (#55830)" u="1"/>
        <s v="Customer: Lummus , Detected Criteria: Job Succeeded with Errors ,_x000a_ Client: Azure Lummus WE PRD ,Job ID: 169653 , Virtual Machine Name: Not_x000a_ Applicable, Priority: Normal (#74982)" u="1"/>
        <s v="PHS | Crowdstrike Installation (#61812)" u="1"/>
        <s v="[Failed] HSNVMS (49 VMs) 2 failed (#79867)" u="1"/>
        <s v="Prakash Ramdoss upgrade mobile phone (#74088)" u="1"/>
        <s v="Plant3D SQL server user groups (#26367)" u="1"/>
        <s v="Upgradation of WVD RAM to 32GB (#29384)" u="1"/>
        <s v="John Senner Mobile phone upgrade (#74090)" u="1"/>
        <s v="JDE account locked (#32723)" u="1"/>
        <s v="Delate the old remote desk (#35424)" u="1"/>
        <s v="Upgrade company phone operating system? (#41077)" u="1"/>
        <s v="Alert: Hikma &gt; HIK US OH Columbus on BKHSVWPCCURE1 is Failed Windows Service  SQL Server Reporting S... [100/121 characters] (#41399)" u="1"/>
        <s v="New odoo account Carlos Urrea (#75204)" u="1"/>
        <s v="Configure NSG between subscriptions (#85712)" u="1"/>
        <s v="RE: Phones not working (#26135) Same problem with three more phones (#26967)" u="1"/>
        <s v="Alert: Hikma &gt; HIK US OH Columbus on WW-COL-VDISQL01 is Warning Memory   (#47224)" u="1"/>
        <s v="Alert: Hikma &gt; HIK US OH Columbus on colnwmfg3701 is Failed Connectivity   (#57144)" u="1"/>
        <s v="UG2 - Removal of WaveBrowser (#84961)" u="1"/>
        <s v="Please whitelist T Rowe Price (#36012)" u="1"/>
        <s v="AspenTech AspenPlus v*.*: Path install request (#25400)" u="1"/>
        <s v="FW: [EXTERNAL]: Access Request Approved - IT / Reporting /_x000a_ Miscellaneous for Leanne Barton - Form ID# 3402 (#85417)" u="1"/>
        <s v="Knowledge Base issues (#22098)" u="1"/>
        <s v="Alert: Hikma &gt; HIK US OH Columbus on WW-COL-IGNITA00 is Warning Memory   (#45216)" u="1"/>
        <s v="RE: [EXTERNAL]: ExactlyIT Your Portal Access, Support and Service_x000a_ Desk Account (#53891)" u="1"/>
        <s v="Dulce Xavier Office License (#86558)" u="1"/>
        <s v="Unvalidate Oct Timesheet - Eduardo Marquez (#45784)" u="1"/>
        <s v="VPN (#34982)" u="1"/>
        <s v="Website blocked Malicious content detected. (#58709)" u="1"/>
        <s v="Your message couldn't be delivered (#68520)" u="1"/>
        <s v="Cloud Discovery anomaly detection Incident ID: 4365 (#82804)" u="1"/>
        <s v="Alert: Hoover Circular Solutions &gt; HOO US TX Houston on AZ-EX01 is Warning Disk  C: (#77723)" u="1"/>
        <s v="RE: New Program on Company 249 (#21986)" u="1"/>
        <s v="Foxit Phantom PDF (#86339)" u="1"/>
        <s v="Request for necessary software (#31650)" u="1"/>
        <s v="Laptop is Isolate (#70147)" u="1"/>
        <s v="Accessing remote desktop session desktop and also cannot get into_x000a_ Verticalsoft (NAV) (#33519)" u="1"/>
        <s v="Adobe illustrator (#23011)" u="1"/>
        <s v="Issue with N-able B1HTMF2 (#42293)" u="1"/>
        <s v="Access to the H Drive (#33580)" u="1"/>
        <s v="Twilio Plugins Update (#42508)" u="1"/>
        <s v="New ticket from: new program  (#37242) (#45275)" u="1"/>
        <s v="Disable VBA Scripting for Microsoft Office files transmitted via email (#35315)" u="1"/>
        <s v="SO21/3001268 Software Request  (#28498)" u="1"/>
        <s v="BR&amp;E ProMax v5: Install request (for training 2021Jun14-17) (#25646)" u="1"/>
        <s v="Laptop doesn't work (#83264)" u="1"/>
        <s v="user needs to be added to several groups in AD (#25873)" u="1"/>
        <s v="Reset Phone PIN  (#28407)" u="1"/>
        <s v="Notification of Termination (#63530)" u="1"/>
        <s v="Alert: ExactlyIT Internal &gt; Exa Puebla Office on EXA-SITE-AP-03 is Failed Connectivity   (#88818)" u="1"/>
        <s v="Alert: Puffer &gt; PUF US TX Stafford on BRY-SQL-0003 is Failed Memory   (#55905)" u="1"/>
        <s v="lumwvddynsp-3 has intentionally been shutdown (#29608)" u="1"/>
        <s v="Outlook attachment issue. (#85924)" u="1"/>
        <s v="Ultraedit - PRO-II running issue (#27804)" u="1"/>
        <s v="APARICION DE FIGURAS EN LA PANTALLA  (#71446)" u="1"/>
        <s v="jennifer cansler test ticket (#51318)" u="1"/>
        <s v="Microsoft Authenticator (#33378)" u="1"/>
        <s v="New hire Jabber login, 1st time (#78290)" u="1"/>
        <s v="Ben Rincker/New Dispatcher access (#57212)" u="1"/>
        <s v="Backup Success Report - Datto SaaS Protection (#56173)" u="1"/>
        <s v="MONTHLY FX RATES - Restatement Rates - JUNE 2021 (#27676)" u="1"/>
        <s v="Wireless Access point PAS-TAC-WAP01 is not working (#22706)" u="1"/>
        <s v="VPN Connection (#23421)" u="1"/>
        <s v="VPN error.  (#21603)" u="1"/>
        <s v="Computer not connecting to WIFI (#91137)" u="1"/>
        <s v="Alert: lum-idbus-pl-01 CPU -  service: CPU Usage: 89.00 %_x000a_Top Process 1: /usr/sbin/nagent_x000a_Top Proces... [100/620 characters] (#31962)" u="1"/>
        <s v="TAP approver (#50988)" u="1"/>
        <s v="Unwanted Security Groups created in Maximo (#61374)" u="1"/>
        <s v="Medisoft is slow and will not open at all (#77471)" u="1"/>
        <s v="Quota exceeded (Tenant: Bruegmann USA; Contact email: kyle@bruegmann-usa.com) (#57392)" u="1"/>
        <s v="FW: GP Frozen (#49977)" u="1"/>
        <s v="Alert: Lummus Technology &gt; LUM Azure Production on lum-medcv-pw-01 is Failed CPU   (#47052)" u="1"/>
        <s v="Cannot access Mixer control database thru Chrome (#73113)" u="1"/>
        <s v="FW: AB Number Update in PD - Please Approve (#44006)" u="1"/>
        <s v="Alert: Read King &gt; REA US TX Houston on RKAPP is Warning Agent Status   (#55891)" u="1"/>
        <s v="Onedrive issue (#35922)" u="1"/>
        <s v="Cannot open Idocs (#26853)" u="1"/>
        <s v="R55JC0210 Version TEC0001 (#32767)" u="1"/>
        <s v="Alert: EagleBurgmann &gt; EB Azure Production on AZVAHSTS003 is Warning Disk  C: (#37316)" u="1"/>
        <s v="Usb port not working. (#61597)" u="1"/>
        <s v="Microphone still not working (#84913)" u="1"/>
        <s v="Proofpoint Threat Response: INC-2060 New alert (#57338)" u="1"/>
        <s v="Can´t  log in (#25820)" u="1"/>
        <s v="Do you know where this got left?  (#81648)" u="1"/>
        <s v="Alert: Hikma &gt; HIK US OH Columbus on WW-COL-VDISQL01 is Failed Memory   (#90489)" u="1"/>
        <s v="VDR - Microsoft Office (#74745)" u="1"/>
        <s v="FW: Employee DBA Instructions P050181 (#63851)" u="1"/>
        <s v="FW: [MEDIUM] Alert for Sophos Central [LiquidPower]: A computer is out of date (#63151)" u="1"/>
        <s v="Autodesk AutoCAD v2020: Install request (#23671)" u="1"/>
        <s v="Hardware request for a Keyboard (#63694)" u="1"/>
        <s v="FW: Monthly Field Services / Sales Update (#61225)" u="1"/>
        <s v="Alert: Lummus Technology &gt; LUM Azure Production on lum-idbus-pl-01 is Failed CPU   (#89067)" u="1"/>
        <s v="VPN issue (#52943)" u="1"/>
        <s v="FW: New investigation: 2022-02-14-003 (#79648)" u="1"/>
        <s v="ALERT: [Medium] Malicious activity detected on LT-DAVEHILL (#49300)" u="1"/>
        <s v="BI Publisher  (#23615)" u="1"/>
        <s v="Installation Request - Aveva Dynsim 6.2 version (#70647)" u="1"/>
        <s v="RE: [External]  Closed Due to Inactivity: Ticket #582191 [Cannot_x000a_ connect company cell phone to corp wifi] (#73105)" u="1"/>
        <s v="Not access to the Drive Z (#28994)" u="1"/>
        <s v="Site internet down atlanta location (#83305)" u="1"/>
        <s v="Need Visio installed (#63769)" u="1"/>
        <s v="Unable to Connect to Bruegmann VPN (#65160)" u="1"/>
        <s v="Addition fo Nextgen icon and a couple others (#75195)" u="1"/>
        <s v="Vendor Search Type SQL Updates (#42510)" u="1"/>
        <s v="FYI - lumwvddynsp-4 has turned on by request from the VMSS PowerApp (#29742)" u="1"/>
        <s v="Request Knowledge Base read permission in Odoo. (#48428)" u="1"/>
        <s v="Critical Device Stopped Sending Events Fired (#62228)" u="1"/>
        <s v="Adobe Professional (#59485)" u="1"/>
        <s v="Alert: LiquidPower Specialty Products Inc. &gt; LIQ US TX Houston on BRYVMPDB01 is Warning Memory   (#78164)" u="1"/>
        <s v="FW: 209 (#59490)" u="1"/>
        <s v="Metadata update on 09-03-21 (#35399)" u="1"/>
        <s v="FW: [Cisco AMP for Endpoints Subscription] [gcb - system] Matching Events Found On DESKTOP-6Q80MM6.gulfcapital.com (#68575)" u="1"/>
        <s v="P12130 Add Button in PY (#25350)" u="1"/>
        <s v="Lummus - Network device went offline  AE-DXB-MOOS-VPN01 (#23721)" u="1"/>
        <s v="FYI - lumwvddynsp-3 has turned on by request from the VMSS PowerApp (#29748)" u="1"/>
        <s v="Puffer Call Manager LDAP (#74262)" u="1"/>
        <s v="Alert: Puffer &gt; PUF US TX Stafford on stc128p is Warning Memory   (#74560)" u="1"/>
        <s v="Alert: BLOOMFIELD-IO1 Disk - C: service: Total disk size: 69.70 GB_x000a_Disk space used: 69.36 GB_x000a_Disk fr... [100/140 characters] (#35451)" u="1"/>
        <s v="Lummus - Windows server went offline for 1 min  WLDPSCM01 (#23737)" u="1"/>
        <s v="COMPUTER ISSUE (#82701)" u="1"/>
        <s v="Account Migration Assistance (#43732)" u="1"/>
        <s v="New AD group and access to folders / share /  local PC admin (#24055)" u="1"/>
        <s v="Alert: Hisco &gt; HIS US TX Houston Servers - 5th Patch Group on DEVscout is Warning Disk  C: (#86369)" u="1"/>
        <s v="access (#61671)" u="1"/>
        <s v="FW: Submission of Taleo candidate data to People Soft (#30790)" u="1"/>
        <s v="FW: CRITICAL ERROR for PHSSVR on PHSDATTOSVR (B42E99AB260C) (#87279)" u="1"/>
        <s v="Alert: psgadces1pw01 Memory -  service: Total Physical Memory: 8.00 GB_x000a_Used Physical Memory: 6.85 GB... [100/1137 characters] (#33087)" u="1"/>
        <s v="RDP access to bmnpts37 locked for jenny.miller@lummustech.com (#24350)" u="1"/>
        <s v="Alert: Lummus Technology &gt; LUM Azure Production on lum-idbus-pl-01 is Warning Disk  /oracle/LTDENPRO (#49969)" u="1"/>
        <s v="need docking station for laptop (#22510)" u="1"/>
        <s v="AVEVA DYNSIM v6.2: Install Request (#20479)" u="1"/>
        <s v="FW: PSG Domain Migration Follow Up Message from Jonathan Mortlock (#23664)" u="1"/>
        <s v="Remove 6 Servers from monitoring and support (#32433)" u="1"/>
        <s v="FW: CRITICAL ERROR for PHSSVR on PHSDATTOSVR (B42E99AB260C) (#85997)" u="1"/>
        <s v="Alert: Hikma &gt; HIK US OH Columbus on colnwps0602 is Failed Connectivity   (#37365)" u="1"/>
        <s v="cant run sales report out of NAV (#36393)" u="1"/>
        <s v="LSPI New Employee Request [#387] (#60010)" u="1"/>
        <s v="Remote Desktop application - unable to open (#26876)" u="1"/>
        <s v="FW: Bootable Screenshot for IPSTSVR on PHSDATTOSVR (B42E99AB260C) FAILED (#85410)" u="1"/>
        <s v="Phishing mail (#67643)" u="1"/>
        <s v="Atypical travel | Sentinel ID: 1681 - Medium (#44476)" u="1"/>
        <s v="FW: PO#YU456783-5454 Ulrich Pack EKATO Corporation (#35291)" u="1"/>
        <s v="Black Screen on WVD (#42304)" u="1"/>
        <s v="FW: [Warning] Backup Configuration Job (1 VMs) (#52434)" u="1"/>
        <s v="Windows Server Monthly Patching - January Rollup Wave 1 (#67084)" u="1"/>
        <s v="Christian Vargas Lap Top (#88086)" u="1"/>
        <s v="Demographs Report-Restructuring Data (#25082)" u="1"/>
        <s v="Exactly IT Sentinel Alerts - Medium  (#24288)" u="1"/>
        <s v="Alert: Hikma &gt; HIK US OH Columbus on COLSVWPENGPRD01 is Warning Memory   (#49970)" u="1"/>
        <s v="RE: VPN Not Connecting Again (#48403)" u="1"/>
        <s v="AMP Alert: Device Down (IN-GGN-WAP-06) (#60842)" u="1"/>
        <s v="Alert: Lummus Technology &gt; LUM CH Beijing on BEIPDC01 is Failed Connectivity   (#59272)" u="1"/>
        <s v="Alert: Lummus Technology &gt; LUM Azure Production on lum-idbus-pl-01 is Warning Disk  /oracle/LTDENPRO (#52351)" u="1"/>
        <s v="Offboard external Employee (#81151)" u="1"/>
        <s v="Can not run report in EXPLORE in HFM/PLANNING (#32216)" u="1"/>
        <s v="Alert: Puffer &gt; PUF US TX Stafford on BRY-SQL-0003 is Failed Memory   (#55535)" u="1"/>
        <s v="James Nguyen Badge Access (#63736)" u="1"/>
        <s v="Installation request: Aspen Process Economic Analyzer (#24519)" u="1"/>
        <s v="Dbmaker issue (#41959)" u="1"/>
        <s v="Alert: BLOOMFIELD-IO1 Disk - C: service: Total disk size: 69.70 GB_x000a_Disk space used: 68.65 GB_x000a_Disk fr... [100/137 characters] (#33767)" u="1"/>
        <s v="Adobe Acrobat License (#84784)" u="1"/>
        <s v="Issues Logging Into JTS (#74495)" u="1"/>
        <s v="iDoc can not be accessed from Home (#62330)" u="1"/>
        <s v="SO21/3001240 Dell Standard Business Laptop (#25807)" u="1"/>
        <s v="Access to Precon Common Drives (#66975)" u="1"/>
        <s v="Fisher™ Valve Specification Manager: Install request (#35519)" u="1"/>
        <s v="Job Progress Entry JDE- Excel option is missing (#29938)" u="1"/>
        <s v="Unfamiliar sign-in properties Incident ID: 4502 (#88416)" u="1"/>
        <s v="Neil Wang is unable to log into VPN (#43874)" u="1"/>
        <s v="Alert: Cypress Lawn &gt; CYP US CA Colma on HQS-MX is Warning Memory   (#47502)" u="1"/>
        <s v="Alert: LUM-AWPLT-DW-01 Connectivity -  service: Packet Loss: 100.00 %_x000a_Time To Live: 0.00 Hops_x000a_Averag... [100/149 characters] (#33987)" u="1"/>
        <s v="VPN/Server Access Issue (#59765)" u="1"/>
        <s v="Engineering Drawings (#77866)" u="1"/>
        <s v="FW: User at risk detected (#89456)" u="1"/>
        <s v="FW: ISE Alarm : Warning : AcsSyslogContentAaaDiagnostics:: ACTIVE_DIRECTORY_DIAGNOSTIC_TOOL_ISSUES_FOUND need to complete (#73956)" u="1"/>
        <s v="Server Access eitsdjmpes1pw01 (#84935)" u="1"/>
        <s v="JDE Assistance_Unable to Post Batch 4321726 for Monthly PC Clearing (#41589)" u="1"/>
        <s v="Lummus - Windows Server CPU reached 90.0 % Used for 10 mins LUM-HTRUS-PW-01 (#26138)" u="1"/>
        <s v="Alert: Vaalco Energy Inc &gt; VAA US TX Houston on EGY-GEO4-HOU is Failed CPU   (#55799)" u="1"/>
        <s v="MSS Security Incident Report Medium SOCP00703210553 SIEM Anomaly (#62000)" u="1"/>
        <s v="Alert: lum-awplt-pw-01 Connectivity -  service: Packet Loss: 100.00 %_x000a_Time To Live: 0.00 Hops_x000a_Averag... [100/149 characters] (#33986)" u="1"/>
        <s v="Access to Export Reports (#67926)" u="1"/>
        <s v="Service Ticket #577745 - Executives commonly have poor wifi experience during all-company meeting (#51480)" u="1"/>
        <s v="Macro is not working (#21813)" u="1"/>
        <s v="outlook account blocked (#90796)" u="1"/>
        <s v="FW: Alert for Garland - appliance - appliances went down (#80651)" u="1"/>
        <s v="Alert: Puffer &gt; PUF US TX Stafford on pss-svr-0001 is Warning Memory   (#55652)" u="1"/>
        <s v="Alert: Hikma &gt; HIK US OH Columbus on WW-COL-IGNITA00 is Failed Agent Status   (#76289)" u="1"/>
        <s v="Alert: Cypress Lawn &gt; CYP US CA Colma HQ on HQS-SQL03 is Failed Disk  E: (#84699)" u="1"/>
        <s v="CRITICAL ERROR for UNITY-DB-SVR on PHSDATTOSVR (B42E99AB260C) (#73835)" u="1"/>
        <s v="[Cisco AMP for Endpoints Subscription] [CypressLawn-Tickets]_x000a_ [HQW-SCANNER02.cypresslawn.corp] Matching Compromise Updates (#31311)" u="1"/>
        <s v="iDocs request : YLSH-400 KTA CDAlky (361109) -  (#77540)" u="1"/>
        <s v="Account lock out (#71860)" u="1"/>
        <s v="FW: Internal server notice (#26305)" u="1"/>
        <s v="FW: [Cisco AMP for Endpoints Subscription] [gcb - quarantine failed] Matching Events Found On DESKTOP-G5AVEAR.gulfcapital.com (#80221)" u="1"/>
        <s v="Alert: Lummus Technology &gt; LUM CH Beijing on BEIPDHCP01 is Failed Agent Status   (#59077)" u="1"/>
        <s v="Create CS Account (#32189)" u="1"/>
        <s v="please disable AutoCad 2016 (#29168)" u="1"/>
        <s v="Test6 (#70893)" u="1"/>
        <s v="Installing ISOCPEUR font (#22513)" u="1"/>
        <s v="Alert: Puffer &gt; PUF US TX Stafford on fpcap-2 is Failed Connectivity   (#55823)" u="1"/>
        <s v="FW: CRITICAL ERROR for PITSVR on PHSDATTOSVR (B42E99AB260C) (#86548)" u="1"/>
        <s v="Mobile phone upgrade - 862.213.5014 (#55579)" u="1"/>
        <s v="Alert: Connectivity -  service: Packet Loss: 100.00 %_x000a_Time To Live: 0.00 Hops_x000a_Average Round Trip Time: 0.00 msec_x000a_DNS Resolution: True 1149103584 (#26900)" u="1"/>
        <s v="iDocs request : Lukoil Burgas-MTBE-ETBE (357506)  -  (#26553)" u="1"/>
        <s v="Hernan Isabel (#52110)" u="1"/>
        <s v="RE: Bid budget approval - Saudi Aramco 6 x 550 kta PP (#25171)" u="1"/>
        <s v="Undeliverable message (#86083)" u="1"/>
        <s v="FW: CRITICAL ERROR for PITSVR on PHSDATTOSVR (B42E99AB260C) (#87016)" u="1"/>
        <s v="FW: Needing Approval - FW: New: Ticket #583679/&quot;L&quot; drive access (#51433)" u="1"/>
        <s v="Planned Maintenance Notification for Scheduled Maintenance to Azure_x000a_ Database for MySQL (#77060)" u="1"/>
        <s v="Idocs access for BPCL Mixed Feed Cracker (201236243) (#87410)" u="1"/>
        <s v="ALERT: [Critical] Malicious activity detected on 7DFJ8S2 (#65658)" u="1"/>
        <s v="Scanner setup | Bloomberg Office  (#60551)" u="1"/>
        <s v="Alert: Kaneka &gt; KAN US TX Pasadena on KNLBACKUP is Warning Agent Status   (#64756)" u="1"/>
        <s v="Suspicious Email (#53074)" u="1"/>
        <s v="AspenTech aspenONE v11: Install request (#31351)" u="1"/>
        <s v="ALERT: [Critical] Malicious activity detected on 7DFJ8S2 (#65659)" u="1"/>
        <s v="NAV ISSUE (#36160)" u="1"/>
        <s v="Aryaka: [Non-Impacting] Emergency Maintenance on Ashburn POP_x000a_ [ref:_00DA0ISST._5003w1VtUap:ref] (#26969)" u="1"/>
        <s v="[Cisco AMP for Endpoints Subscription] [CypressLawn-Tickets]_x000a_ [HQW-BODAY.cypresslawn.corp] Matching Compromise Updates (#30512)" u="1"/>
        <s v="Patch Installation on Cisco ISE (#45241)" u="1"/>
        <s v="Alert: Hisco &gt; HIS US TX Houston Servers - 5th Patch Group on DEVpim is Failed Memory   (#51859)" u="1"/>
        <s v="Alert: LiquidPower Specialty Products Inc. &gt; LIQ US TX Houston on HSNVMPKMS01 is Failed CPU   (#61428)" u="1"/>
        <s v="Phone not working (#88030)" u="1"/>
        <s v="LSPI- Sentinel Alerts  Low   (#85988)" u="1"/>
        <s v="LSPI- Sentinel Alerts  High   (#91076)" u="1"/>
        <s v="Gateway VPN Network error (#35618)" u="1"/>
        <s v="Rquest to Setting up iDocs Redline (#86477)" u="1"/>
        <s v="FW: Defender for Cloud Apps: New policy match detected (#90792)" u="1"/>
        <s v="Alert: Hikma &gt; HIK US OH Columbus on BKHSVWPCCURE1 is Warning Memory   (#58487)" u="1"/>
        <s v="BlueBeam - Registration (#47412)" u="1"/>
        <s v="Alert: Puffer &gt; PUF US TX Stafford on BRY-SM-0008 is Failed Memory   (#84497)" u="1"/>
        <s v="SAP Malfunction (#77893)" u="1"/>
        <s v="Alert: Puffer &gt; PUF US TX Stafford on BRY-SM-0008 is Warning Memory   (#78210)" u="1"/>
        <s v="Sub - PSG- Checkpoint Firewall upgrade to version R80.20.30 |_x000a_ 00634497 [ ref:_00DA0ISST._5003w1av2EX:ref ] (#57675)" u="1"/>
        <s v="DAHAZAD03 RAM issues (#83428)" u="1"/>
        <s v="Network Degradation at HSN Office (#77447)" u="1"/>
        <s v="Your computer is detect with virus (#26304)" u="1"/>
        <s v="FW: Indorama - Nigeria internal KoM - minutes (#22084)" u="1"/>
        <s v="Access issue (#29216)" u="1"/>
        <s v="Outlook issues (#45240)" u="1"/>
        <s v="Printer Drivers (#43048)" u="1"/>
        <s v="LSPI New Employee Request [#395] (#75270)" u="1"/>
        <s v="RE: New staff leo.liu unable connect to the VPN (#22504)" u="1"/>
        <s v="Access to Zovy Enterprise (#16183)" u="1"/>
        <s v="Active Directory Clean Up (#91057)" u="1"/>
        <s v="Remote desktop not working. (#55612)" u="1"/>
        <s v="Frequently Printer Offline (#55513)" u="1"/>
        <s v="FW: approve timesheet function missing (#82209)" u="1"/>
        <s v="Idocs Access (#23840)" u="1"/>
        <s v="Remittance advice- Error (#41086)" u="1"/>
        <s v="League Pharm Switch Replacement (#51501)" u="1"/>
        <s v="Lummus | Modify CIs Stage in Odoo CMS | Two PRI Bloomfield Routers  (#30005)" u="1"/>
        <s v="New ticket from: problem getting VPN connection (#43008) (#66378)" u="1"/>
        <s v="Ajit Shukla – docking station installed (#28442)" u="1"/>
        <s v="Alert: Puffer &gt; PUF US TX Stafford on BRY-SQL-0001 is Warning Memory   (#55666)" u="1"/>
        <s v="Odoo Onboarding Saul Castro (#55220)" u="1"/>
        <s v="EBI / Activity from infrequent country 4539-4540 (#89131)" u="1"/>
        <s v="FW: ISE Alarm : Warning : Excessive Failed RADIUS Authentication Attempts(34) in the last 15 minutes (#70973)" u="1"/>
        <s v="Salesforce signin issue (#32927)" u="1"/>
        <s v="FW: **Auto Generated Email** -- [119:4:1] http_inspect: BARE BYTE UNICODE ENCODING [Impact: Unknown] (#52103)" u="1"/>
        <s v="Alert: Cintas Corporation &gt; Cin Azure Production on CPAZCRM01 is Warning SQL Memory Manager  MSSQLSE... [100/104 characters] (#85682)" u="1"/>
        <s v="FW: ISE Alarm : Info : License about to Expire: Details=Plus license expiring within 90 Days (#82481)" u="1"/>
        <s v="Alert: Hikma &gt; HIK US OH Columbus on WW-COL-UNFDB is Warning Memory   (#41285)" u="1"/>
        <s v="Access to Trakstar (#91106)" u="1"/>
        <s v="Lummus - Import PST for Julia-Lei Zhou (#25240)" u="1"/>
        <s v="standard change for non-production patching (#28943)" u="1"/>
        <s v="Access to websites (#70387)" u="1"/>
        <s v="Phishing Email (#55887)" u="1"/>
        <s v="Office 365 cannot be installed (#79560)" u="1"/>
        <s v="user needs  to be added to group in AD (#26403)" u="1"/>
        <s v="Alert: Hikma &gt; HIK US OH Columbus on AZRSVWPINSTS01 is Failed Memory   (#55719)" u="1"/>
        <s v="Alert: Lummus Technology &gt; LUM Azure Production on lum-wfswe-pw-01 is Failed Connectivity   (#46857)" u="1"/>
        <s v="Alert: Hikma &gt; HIK US OH Columbus on WW-COL-DSPDB01 is Failed SQL Memory Manager  MSSQLSERVER (#49458)" u="1"/>
        <s v="Deleted File (#62742)" u="1"/>
        <s v="Printer installation (#48589)" u="1"/>
        <s v="Add Patching Wave Option for Bulk Changes (#33545)" u="1"/>
        <s v="FW: CRITICAL ERROR for UNITY-DB-SVR on PHSDATTOSVR (B42E99AB260C) (#78217)" u="1"/>
        <s v="New Department - HFM verification (#22175)" u="1"/>
        <s v="Follow UP Alert: Hikma &gt; HIK US OH Columbus on WW-COL-PMXAQ01 is Failed Disk  C: (#57091)" u="1"/>
        <s v="Alert: Principle Health Systems &gt; PRI US TX Houston on PITSVR is Failed Agent Status   (#79818)" u="1"/>
        <s v="New ticket from: Agregar Línea de Twilio a MS Teams | EIT Network (#27598) (#31165)" u="1"/>
        <s v="Alert: HQS-REDIS-01 Agent Status -  service: Agent check-in interval: 3.32 min (#34945)" u="1"/>
        <s v="Please reset MFA for Manfred Wittner. (#30101)" u="1"/>
        <s v="Alert: Cypress Lawn &gt; CYP US CA Colma on MD-FTD01 is Failed Connectivity   (#58647)" u="1"/>
        <s v="VPN Access (#55335)" u="1"/>
        <s v="FW: 1907285 Technology Manager Requisition (#35842)" u="1"/>
        <s v="Trimble Business Connect: Installation request (#29881)" u="1"/>
        <s v="ALERT: [Critical] Malicious activity detected on 90QP4Y2 (#31648)" u="1"/>
        <s v="still can't access drives (#61247)" u="1"/>
        <s v="AspenTech aspenONE V11 (ACCE): Install Request (#25476)" u="1"/>
        <s v="Alert: Dallas Area Habitat for Humanity &gt; DAL US TX Dallas on DAHFH2008FS is Failed Agent Status   (#89504)" u="1"/>
        <s v="PIPEDATA-PRO: Installation request (#23276)" u="1"/>
        <s v="ALERT: [Critical] Malicious activity detected on 90QP4Y2 (#31649)" u="1"/>
        <s v="MS Teams Doesn't Launch (#68139)" u="1"/>
        <s v="AMP Alert: Device Down (US-TX-PAS-MaW-WAP26) (#87462)" u="1"/>
        <s v="Email ID for Lummus Gurgaon COVID-19 Taskforce (#23947)" u="1"/>
        <s v="Not able to access VPN services (#57674)" u="1"/>
        <s v="FW: Hit a snag.. (#22899)" u="1"/>
        <s v="No additional activity on ticket # SOCP00703192768 (#60428)" u="1"/>
        <s v="Autodesk AutoCAD v2020: Install (upgrade) request (#41406)" u="1"/>
        <s v="TPM not reconized (#71863)" u="1"/>
        <s v="Implement USB Lockdown GPO (#41178)" u="1"/>
        <s v="Alert: Hikma &gt; HIK US OH Columbus on COL-GALAXYUX01 is Failed Agent Status   (#42395)" u="1"/>
        <s v="Windows Server Monthly Patching - November Rollup (#47100)" u="1"/>
        <s v="RE: spam mail (#67646) / FW: Employee relocation Offer due to a_x000a_ Promotion (#67653)" u="1"/>
        <s v="Please remove Christopher Begley as an Azure administrator (#81237)" u="1"/>
        <s v="Alert: alcnuctxes1-v00 Connectivity -  service: Packet Loss: 100.00 %_x000a_Time To Live: 0.00 Hops_x000a_Averag... [100/149 characters] (#36306)" u="1"/>
        <s v="StarCCM+ (#23545)" u="1"/>
        <s v="Issue while opening Timesheet (#31852)" u="1"/>
        <s v="RE: Waiting On Customer: Ticket #581894/Combined Functional e-mail_x000a_ address not working (#51251)" u="1"/>
        <s v="RE: [External]  Ticket#583218/LiquidPower/FW: Training Repository_x000a_   (Requesting site access) -- has been updated (#52491)" u="1"/>
        <s v="Fwd: [EXTERNAL]: Microsoft Outlook (#52744)" u="1"/>
        <s v="Stephen Pohl – updated thunderbolt settings in BIOS (#28448)" u="1"/>
        <s v="IDocs and ENID access for NKNK 250kta EBSM (249360484) (#76667)" u="1"/>
        <s v="FW: [HIGH] Alert for Sophos Central [LiquidPower]: An attempt to protect a computer failed (#62996)" u="1"/>
        <s v="AMP Alert: Device Down (IN-GGN-WAP-05) (#60843)" u="1"/>
        <s v="Discontinue Toll-Free Numbers (#77978)" u="1"/>
        <s v="Unable to access applications on Remote Desktop (#72845)" u="1"/>
        <s v="EagleBurgmann: Connect new Azure workspace to EIT for management (#29017)" u="1"/>
        <s v="FW: [HIGH] Alert for Sophos Central [LiquidPower]: An attempt to protect a computer failed (#62997)" u="1"/>
        <s v="Support for RPMS- Error to connect (#22639)" u="1"/>
        <s v="Create users Puffer (#53989)" u="1"/>
        <s v="BitLocker Notifications (#52906)" u="1"/>
        <s v="[Cisco AMP for Endpoints Subscription] [CypressLawn-Tickets]_x000a_ [HQW-SLI.cypresslawn.corp] Matching Compromise Updates (#30514)" u="1"/>
        <s v="Printing (#52175)" u="1"/>
        <s v="[Cisco AMP for Endpoints Subscription] [Stemmer-Tickets]_x000a_ [W-PKeppler-10.ad.imaging.de] Matching Compromise Updates (#45725)" u="1"/>
        <s v="Bottomline - connection issues (#26745)" u="1"/>
        <s v="Bentley: Renewal of 30-Day Evaluation License (#21341)" u="1"/>
        <s v="Undeliverable message (#81435)" u="1"/>
        <s v="MS Team is not working   (#23298)" u="1"/>
        <s v="Patricia Palman – MFA code issue (#28445)" u="1"/>
        <s v="Eagle Burgman - Memory reached  90.0 % Used for 10 mins AZVAHSER004 (#22738)" u="1"/>
        <s v="Sasco Chemical Domain Migration (#23604)" u="1"/>
        <s v="RE: Laptop battery (#73502)" u="1"/>
        <s v="C18 Fixed Data Selection (#25578)" u="1"/>
        <s v="Remote Desktop Not working (#29242)" u="1"/>
        <s v="[OpenDNS] A user wants to access srvmsg.manoir.eu.com (#24489)" u="1"/>
        <s v="Coyuchi New User Creation (#36438)" u="1"/>
        <s v="Bentley MicroStation v7.1: Uninstall request (#20635)" u="1"/>
        <s v="Alert: Hikma &gt; HIK US OH Bedford on WW-BDF-AMMSDB2 is Warning Disk  C: (#53310)" u="1"/>
        <s v="Carbon Black Cloud Alert - 49a9e7dc-27be-32b3-cbe1-bbf371b0eed0 (#79401)" u="1"/>
        <s v="Alert: Puffer &gt; PUF US TX Stafford on BRY-SQL-0003 is Warning Memory   (#53768)" u="1"/>
        <s v="Unable to login into Odoo (#47717)" u="1"/>
        <s v="206 Sales Collection Model Upload to Hyperion Planning ( - Failed)_x000a_ Smartview Add-ins error (#21876)" u="1"/>
        <s v="Remote Server (#27209)" u="1"/>
        <s v="Computer will not log on (#66988)" u="1"/>
        <s v="[EXTERNAL]: IT Contractor VDI access issue (#70724)" u="1"/>
        <s v="Backup Success Report - Datto SaaS Protection (#55888)" u="1"/>
        <s v="Lummus - Windows server memory reached  95.0 % Used for 10 mins LUM-EAUTH-NP-01 (#27317)" u="1"/>
        <s v="FW: Journal Entries (#72218)" u="1"/>
        <s v="FW: AP Check Runs (#55820)" u="1"/>
        <s v="Setup New Laptop for Sara Abdelhamid (#25687)" u="1"/>
        <s v="Windows Server Monthly Patching - November Rollup (#47101)" u="1"/>
        <s v="CRITICAL ERROR for PITSVR on PHSDATTOSVR (B42E99AB260C) (#86718)" u="1"/>
        <s v="Follow UP Alert: EagleBurgmann &gt; EB Azure Production on AZVAHSDB002 is Warning SQL Memory Manager  MSSQLSERVER (#37046)" u="1"/>
        <s v="Extending support for ticket #45,978 That was closed (#46981)" u="1"/>
        <s v="FW: [Cisco AMP for Endpoints Subscription] [nq - system] Matching Events Found On NQP-AZ-22112053 (#82268)" u="1"/>
        <s v="Aryaka vpn is not working (#24020)" u="1"/>
        <s v="unknow email (#88656)" u="1"/>
        <s v="Suspicious Email - EMAP (#22339)" u="1"/>
        <s v="FW: No CDR Alert - No calls have been processed in the last 120_x000a_ minutes, as of 1/31/2022 4:01:13 PM (#73262)" u="1"/>
        <s v="Alert: LiquidPower Specialty Products Inc. &gt; LIQ US TX Houston on HSNVMPFTP01 is Warning Disk  C: (#63102)" u="1"/>
        <s v="Hoover On-Site 1-25 (#70755)" u="1"/>
        <s v="RE: iDocs Access -  Invitation to McDermott's - iDocs Applications (#81255)" u="1"/>
        <s v="Odoo:  Delete Approval Request (#44444)" u="1"/>
        <s v="P1204 Add Action - Fixed Assets - JDE (#24826)" u="1"/>
        <s v="Microsoft Authenticator App (#42077)" u="1"/>
        <s v="FW: the servers are all back up (#67042)" u="1"/>
        <s v="Alert: Alcami &gt; ALC Azure Non-Production on alcnuwebes1-v02 is Warning Memory   (#90533)" u="1"/>
        <s v="Audio (#62436)" u="1"/>
        <s v="MISSING NITRO APPLICATION, (#57218)" u="1"/>
        <s v="Delete account - Osvaldo Bauzan (#80449)" u="1"/>
        <s v="Alain Trejo Termination Odoo (#26366)" u="1"/>
        <s v="Log4j2 patching. (#76868)" u="1"/>
        <s v="VPN ISSUE (#75151)" u="1"/>
        <s v="New Product Line - Planning (#23742)" u="1"/>
        <s v="no remote desktop available (#36468)" u="1"/>
        <s v="Remote desktop not working. (#52046)" u="1"/>
        <s v="Re: Ticket#582992/PHS2/Printer - PITSVR - Procedure-PAS - showing_x000a_ offline but it is turned on -- has been updated (#51367)" u="1"/>
        <s v="LSPI- Sentinel Alerts  Low   (#75410)" u="1"/>
        <s v="Alert: SQL SQL TCP Availability - 1433 service: DNS Resolution: True_x000a_Generic Service Availability: False_x000a_Round Trip Time: 0 1525972768 (#27198)" u="1"/>
        <s v="Printer Install Zebra ZP450 (#59724)" u="1"/>
        <s v="Reserving Stone Harbor Conference Room (#27590)" u="1"/>
        <s v="please load Intergraph FreeView on my computer (#27584)" u="1"/>
        <s v="Alert: LiquidPower Specialty Products Inc. &gt; LIQ US TX Houston on CKSVMPDC01 is Failed CPU   (#55491)" u="1"/>
        <s v="IPS Credentialing Inbox (#62434)" u="1"/>
        <s v="Shut down lab equipment at ASI Houston office (#75268)" u="1"/>
        <s v="Alert: Hisco &gt; HIS US TX Houston Servers - 3rd Patch Group on CyrPrisma is Failed Connectivity   (#53113)" u="1"/>
        <s v="FW: Candidate Not reflecting in Peoplesoft (#41651)" u="1"/>
        <s v="Alert: Dallas Area Habitat for Humanity &gt; DAL US TX Dallas on 34:56:fe:51:41:4b is Failed Connectivi... [100/104 characters] (#89660)" u="1"/>
        <s v="Pls provide status update - Ticket 74723 (#77603)" u="1"/>
        <s v="[Failed] VIL File Server (1 VMs) 1 failed (#82709)" u="1"/>
        <s v="lumwvddynsp-3 has intentionally been shutdown (#29575)" u="1"/>
        <s v="Bitlocker Recovery (#66112)" u="1"/>
        <s v="Maverick Credentials (#73645)" u="1"/>
        <s v="Cloud Discovery anomaly detection Incident ID: 4404 (#84708)" u="1"/>
        <s v="User need Enid Access (#24303)" u="1"/>
        <s v="[EXTERNAL]: Ready for Implementation - List All Drives Required in_x000a_ Notes_x000a_ ---&gt;&gt;&gt; for Ramon Guerrero - Form ID# 2765 (#57497)" u="1"/>
        <s v="PRINTER ERROR (#42270)" u="1"/>
        <s v="Software Request (#34765)" u="1"/>
        <s v="Signature (#59798)" u="1"/>
        <s v="outlook issues (#78247)" u="1"/>
        <s v="New User Details - Network Login Creation (#48449)" u="1"/>
        <s v="Document manager (#68730)" u="1"/>
        <s v="Epicor 9 Backup file (#23992)" u="1"/>
        <s v="Issue with Concur and Global Travel Policy Page Link (#42209)" u="1"/>
        <s v="SAP Configuration - Anthony Reyes and Haley McCorquodale (#79614)" u="1"/>
        <s v="FW: We found suspicious content in a message (#83856)" u="1"/>
        <s v="New User Siddharth Mishra (#23402)" u="1"/>
        <s v="lumwvddynsp-10 will be shutdown by automation in 15 minutes (#32945)" u="1"/>
        <s v="Alert: Lummus Technology &gt; LUM CH Beijing on BEIPDC01 is Failed Agent Status   (#59079)" u="1"/>
        <s v="Change Tracking and Inventory (#53012)" u="1"/>
        <s v="Message notification (#58590)" u="1"/>
        <s v="ALERT: [Critical] Malicious activity detected on DESKTOP-NLCJSD8 (#30818)" u="1"/>
        <s v="FW: CRITICAL ERROR for UNITY-DB-SVR on PHSDATTOSVR (B42E99AB260C) (#73281)" u="1"/>
        <s v="FW: CS0003177 (Odoo #25554): Question Regarding C18 Report (#32413)" u="1"/>
        <s v="Authentication errors on laptop 8Q2VP73 (#26011)" u="1"/>
        <s v="Alert: Lummus Technology &gt; LUM CH Beijing on BEIPSCCM01 is Failed Connectivity   (#45737)" u="1"/>
        <s v="Error Message (#76931)" u="1"/>
        <s v="Aryaka Change: Isolate Guest Wireless Network in Flow Coit Rd (#27550)" u="1"/>
        <s v="Quota exceeded (Tenant: Bruegmann USA; Contact email: kyle@bruegmann-usa.com) (#57615)" u="1"/>
        <s v="Intermittent network loss (#78232)" u="1"/>
        <s v="Damon Armstrong request replacement Security badge (#43254)" u="1"/>
        <s v="Alert: Hikma &gt; HIK US OH Columbus on AZRSVWDISOTDB01 is Failed Memory   (#60796)" u="1"/>
        <s v="Alert: Hisco &gt; HIS US TX Houston Servers - 3rd Patch Group on CyrPIMDB is Failed Memory   (#59821)" u="1"/>
        <s v="FW: Login creation for Neha Singh (#36846)" u="1"/>
        <s v="New ticket from: New User Details - Network Login Creation (#25391) (#25909)" u="1"/>
        <s v="Booking meetings more than 180 days out (#80531)" u="1"/>
        <s v="Patch Installation on Cisco ISE (Phase2) (#45792)" u="1"/>
        <s v="FW: Sever Request Notification on, Wednesday, March 9, 2022 (#88703)" u="1"/>
        <s v="Citrix - Cygnet - Not loading (#55549)" u="1"/>
        <s v="AVEVA PROII v10.1: Installation request (#22090)" u="1"/>
        <s v="Alert: Dallas Area Habitat for Humanity &gt; DAL US TX Dallas on faxserver is Warning Agent Status   (#65439)" u="1"/>
        <s v="Aspen OptiPlant 3D installation (#89226)" u="1"/>
        <s v="&lt;Memory is above 80%&gt; PSGADCES1PW01 (#23922)" u="1"/>
        <s v="Re: P drive Access for Marco Hernandez (#31298)" u="1"/>
        <s v="FW: PSG Alkon Sharepoint (#65616)" u="1"/>
        <s v="JDE Password Reset (#55551)" u="1"/>
        <s v="iDocs request : Lukoil Burgas-MTBE-ETBE (357506)  - -add_x000a_ Dist_Translation (#60797)" u="1"/>
        <s v="PROII 10.1 version installation (#42250)" u="1"/>
        <s v="N-able workstation installations (#71270)" u="1"/>
        <s v="O365 Meeting attendance not showing up for some users (#47757)" u="1"/>
        <s v="Alert: Hikma &gt; HIK US OH Columbus on colnwps0510 is Failed Connectivity   (#41234)" u="1"/>
        <s v="Alert: FACTSHOST Agent Status -  service: Agent check-in interval: 5.33 min (#33008)" u="1"/>
        <s v="Lummus - Windows server memory reached 85.0 % Used for 15 mins MANNHEIM-RDA1 (#26838)" u="1"/>
        <s v="ALERT: [Critical] Malicious activity detected on FPLT-1222 (#34464)" u="1"/>
        <s v="Mark,  Please see below...the single sign-on appears to not be_x000a_ working for Mgmt Reporter....any chance you can help me with this in the_x000a_ morning? I'm copying helpdesk as well. Thanks!! (#45691)" u="1"/>
        <s v="MSS Security Incident Report Low SOCP00703206082 SIEM Anomaly (#60896)" u="1"/>
        <s v="Odoo Update - Release 2.01.02 (#71900)" u="1"/>
        <s v="Problem with MS teams (#34719)" u="1"/>
        <s v="Help to invalidate hours (#91187)" u="1"/>
        <s v="Admin Account for Zachary Pearson (#24357)" u="1"/>
        <s v="FW: Backup window expired for SQL-SERVER.coyuchidom.local (#44966)" u="1"/>
        <s v="Alert: Lummus Technology &gt; LUM GE Mannheim on Mannheim-RDA1 is Warning Memory   (#67329)" u="1"/>
        <s v="Follow UP Alert: Puffer &gt; PUF US TX Stafford on stcap-audit-03 is Failed Connectivity   (#75174)" u="1"/>
        <s v="RE: Salesforce Opportunity Classification: CDIB (#26411)" u="1"/>
        <s v="Outlook conference rooms (#26228)" u="1"/>
        <s v="Grant access to email address: Spare-Parts@lummustech.com (#66068)" u="1"/>
        <s v="Alert: LiquidPower Specialty Products Inc. &gt; LIQ US TX Houston on CKSVMPDC02 is Warning Memory   (#83053)" u="1"/>
        <s v="[OpenDNS] A user wants to access www.onacademic.com (#80798)" u="1"/>
        <s v="Customer Satisfaction Survey Results Dashboard and Report (#53061)" u="1"/>
        <s v="Publish Open AP Reports (#62830)" u="1"/>
        <s v="CrowdStrike detected a new incident (#24170)" u="1"/>
        <s v="Alert: Hikma &gt; HIK US OH Columbus on colnwps0506 is Failed Connectivity   (#42274)" u="1"/>
        <s v="Hubble Scheduler Email Change (#23135)" u="1"/>
        <s v="Fw: Laptop New User Setup: James Bradley - 1st Day 12/13/2021 (#51207)" u="1"/>
        <s v="Datto ALERT SN: b42e99ab260c Host: PHSDATTOSVR ID: 2 Type: Device Not_x000a_ Seen Alert (#74454)" u="1"/>
        <s v="WVD Connectivity Issues (#42453)" u="1"/>
        <s v="FW: Bootable Screenshot for IPSTSVR on PHSDATTOSVR (B42E99AB260C) FAILED (#74095)" u="1"/>
        <s v="FW: [Cisco AMP for Endpoints Subscription] [nq - threat alert] Matching Events Found On NQP-AZ-1NM22G3 (#74808)" u="1"/>
        <s v="Windows Servers Patching #2 (#26266)" u="1"/>
        <s v="AMP Alert: Device Down (US-TX-PAS-MaW-WAP26) (#59080)" u="1"/>
        <s v="PSG File share location on the network (#36751)" u="1"/>
        <s v="Lummus - Monthly Patching - February 2022 (#76570)" u="1"/>
        <s v="Emailed Report (profile:_x000a_ JobSFMail-20211221003502.e276abec-e0f2-11e3-8169-6d9ed49b625f.txt - 4 records_x000a_ from egy.hou.fmc) (#55354)" u="1"/>
        <s v="MFA is not working (#71400)" u="1"/>
        <s v="Alert: Hikma &gt; HIK US OH Columbus on COLSVWPENGPRD01 is Warning Memory   (#49850)" u="1"/>
        <s v="Error coming in Pro 2 (#41620)" u="1"/>
        <s v="FW: Notification: RE: Revenue Follow-up Items  Item # 9   201234240L (#29576)" u="1"/>
        <s v="New ticket from: RE: Additional Access to Group Email - AMS@lummustech.com (#23069) (#35157)" u="1"/>
        <s v="Fwd: 639-Call (#22196)" u="1"/>
        <s v="Exactly IT Sentinel Alerts - Medium  (#29511)" u="1"/>
        <s v="Enid Access for Ufa 300 kta Ethylene Plant (#76286)" u="1"/>
        <s v="Create Mailbox (#51132) (#52938)" u="1"/>
        <s v="it.info@principlehs.com&gt; (#57848)" u="1"/>
        <s v="Alert: Polymer Solutions Group &gt; POL Azure Production on psgnvdes1pw01 is Warning Memory   (#55500)" u="1"/>
        <s v="Error Message in GP (#29016)" u="1"/>
        <s v="Alert: Cypress Lawn &gt; CYP US CA Colma on UAT-APP03-02 is Warning Disk  C: (#41084)" u="1"/>
        <s v="FW: LinkedIn RSC not able to export Jobs in Taleo (#28850)" u="1"/>
        <s v="I phone locked out (#22310)" u="1"/>
        <s v="Quota exceeded (Tenant: Bruegmann USA; Contact email: kyle@bruegmann-usa.com) (#69432)" u="1"/>
        <s v="FW: [Cisco AMP for Endpoints Subscription] [nq - threat alert] Matching Events Found On NQP-AZ-1NM22G3 (#74809)" u="1"/>
        <s v="Customer: PSG,Detected Criteria: Job Failed , Client: Azure PSG ALZ_x000a_ ,Job ID: 169649 , Virtual Machine Name: Not Applicable, Priority: Normal (#74962)" u="1"/>
        <s v="Unable to login to Enertia  (#83342)" u="1"/>
        <s v="Initial access incident on one endpoint reported by multiple sources Incident ID: 1936 (#46893)" u="1"/>
        <s v="RE: process timesheet -258 (#55935)" u="1"/>
        <s v="Decommision current The Woodlands office Network devices (#36345)" u="1"/>
        <s v="Alert: lum-adkde-pw-01 Memory -  service: Total Physical Memory: 4.00 GB_x000a_Used Physical Memory: 3.58 ... [100/1152 characters] (#35990)" u="1"/>
        <s v="Disable accounts - Jassiel Mendez (#71981)" u="1"/>
        <s v="FW: Spam Notification: 1 New Messages (#25310)" u="1"/>
        <s v="FW: ISE Alarm : Warning : Unknown NAD : Server=hsnvmpise01 NAS IP Address=10.100.100.40 (#57123)" u="1"/>
        <s v="Alert: vm-app01 Memory -  service: Total Physical Memory: 32.00 GB_x000a_Used Physical Memory: 28.70 GB_x000a_Free Physical Memory: 3.30 GB_x000a_Physical Memory Usage: 90.00 %_x000a_Total Virtual Memory: 64.00 GB_x000a_Used Virtual Memory: 15.78 GB_x000a_Free Virtual Memory: 48.22 GB_x000a_Virtual Memory Usage: 25.00 %_x000a_Top Process 1: _proapsv (64 bit)_x000a_Top Process 2: _proapsv (64 bit)_x000a_Top Process 3: _proapsv (64 bit)_x000a_Top Process 4: _proapsv (64 bit)_x000a_Top Process 5: _proapsv (64 bit)_x000a_PID of Process 1: 6040_x000a_PID of Process 2: 7744_x000a_PID of Process 3: 3520_x000a_PID of Process 4: 3880_x000a_PID of Process 5: 5880_x000a_User of Process 1: NT AUTHORITY\SYSTEM_x000a_User of Process 2: NT AUTHORITY\SYSTEM_x000a_User of Process 3: NT AUTHORITY\SYSTEM_x000a_User of Process 4: NT AUTHORITY\SYSTEM_x000a_User of Process 5: NT AUTHORITY\SYSTEM_x000a_Physical Memory for Process 1: 578.77 MB_x000a_Physical Memory for Process 2: 571.08 MB_x000a_Physical Memory for Process 3: 556.03 MB_x000a_Physical Memory for Process 4: 554.60 MB_x000a_Physical Memory for Process 5: 551.73 MB_x000a_Virtual Memory for Process 1: 584.08 MB_x000a_Virtual Memory for Process 2: 574.67 MB_x000a_Virtual Memory for Process 3: 560.63 MB_x000a_Virtual Memory for Process 4: 563.37 MB_x000a_Virtual Memory for Process 5: 554.75 MB 1490625626 (#27553)" u="1"/>
        <s v="CrowdStrike detected a new incident (#21385)" u="1"/>
        <s v="FW: CRITICAL ERROR for PHSSVR on PHSDATTOSVR (B42E99AB260C) (#87133)" u="1"/>
        <s v="Alert: Dallas Area Habitat for Humanity &gt; DAL US TX Dallas on 2960g is Failed Connectivity   (#80649)" u="1"/>
        <s v="DB maker not working (#42093)" u="1"/>
        <s v="P4-Camera Not Functioning (#80119)" u="1"/>
        <s v="FW: Lummus CIs, categories and subcategories VF.xlsx (#15724)" u="1"/>
        <s v="EIT Accompaniment: Modem Changeout for Primary Circuit at Sasco Macon (#34439)" u="1"/>
        <s v="FW: [Cisco AMP for Endpoints Subscription] [PHS - system] Matching Events Found On PHSLenovoE15-01.PHS.LOCAL (#81608)" u="1"/>
        <s v="FW: [Cisco AMP for Endpoints Subscription] [gcb - quarantine failed] Matching Events Found On DESKTOP-G5AVEAR.gulfcapital.com (#80218)" u="1"/>
        <s v="High Exposure Level for nqpmriad01 (#53943)" u="1"/>
        <s v="FW: [Error] Failed to update license key (#53208)" u="1"/>
        <s v="Lummus Advanced Tools (#36388)" u="1"/>
        <s v="Cannot start Remote Desktop (#59739)" u="1"/>
        <s v="Idocs Access (#26316)" u="1"/>
        <s v="Idocs Access (#26416)" u="1"/>
        <s v="Alert: Dallas Area Habitat for Humanity &gt; DAL US TX Dallas on DNH_DC is Failed Agent Status   (#88235)" u="1"/>
        <s v="Cannot access to device because of MCfee encryption (#59562)" u="1"/>
        <s v="Issues accessing to Concur (#22716)" u="1"/>
        <s v="Alert: Polymer Solutions Group &gt; POL US GA Albany Pine on Pecan Warehouse is Failed Connectivity   (#81991)" u="1"/>
        <s v="GCB- Deploying endpoint agent (#65784)" u="1"/>
        <s v="Alert: BLOOMFIELD-IO1 Disk - C: service: Total disk size: 69.70 GB_x000a_Disk space used: 68.64 GB_x000a_Disk fr... [100/137 characters] (#33880)" u="1"/>
        <s v="Medisoft (#81289)" u="1"/>
        <s v="Installation of Navisworks 3d viewer software (#27797)" u="1"/>
        <s v="Alert: Puffer &gt; PUF US TX Stafford on stc128p is Warning Memory   (#52832)" u="1"/>
        <s v="Alert: Cintas Corporation &gt; Cin Azure Production on CPAZCRM01 is Failed Memory   (#82483)" u="1"/>
        <s v="Outlook Issues (#59386)" u="1"/>
        <s v="FW: [Error] Scale-out Backup Repository: VIL-SOBR (#79858)" u="1"/>
        <s v="Alert: beijing-fs1 Agent Status -  service: Agent check-in interval: 4.52 min (#34928)" u="1"/>
        <s v="Taleo Access Issues (#88058)" u="1"/>
        <s v="Alert: Dallas Area Habitat for Humanity &gt; DAL US TX Dallas on Garland MX64 is Failed Connectivity   (#70444)" u="1"/>
        <s v="Alert: Lummus Technology &gt; LUM Azure Production on lum-jaus-pw-01 is Failed Agent Status   (#55496)" u="1"/>
        <s v="Re-establish Smart View Connection (#41998)" u="1"/>
        <s v="MS Office Word grammar check failure (#22872)" u="1"/>
        <s v="Alert: Lummus Technology &gt; LUM Azure Production on lum-ious-dw-01 is Failed Agent Status   (#47355)" u="1"/>
        <s v="Emailed Report (profile:_x000a_ JobSFMail-20211221010002.e276abec-e0f2-11e3-8169-6d9ed49b625f.txt - 4 records_x000a_ from egy.hou.fmc) (#55384)" u="1"/>
        <s v="Issues with Microsoft on cell phone (#25517)" u="1"/>
        <s v="AspenTech HYSYS® Alkylation: Technology discovery (#25729)" u="1"/>
        <s v="Error message and no access to project mailbox for 216283 Moscow_x000a_ project (#31872)" u="1"/>
        <s v="PC reporting tool (#79530)" u="1"/>
        <s v="lumwvddynsp-3 will be shutdown by automation in 15 minutes (#29612)" u="1"/>
        <s v="Alert: USHOUSDB034 Memory -  service: Total Physical Memory: 16.00 GB_x000a_Used Physical Memory: 13.39 GB... [100/1179 characters] (#31230)" u="1"/>
        <s v="Shared Email Access Request (#75287)" u="1"/>
        <s v="Alert: vm-term1 Memory -  service: Total Physical Memory: 16.00 GB_x000a_Used Physical Memory: 12.97 GB_x000a_Free Physical Memory: 3.03 GB_x000a_Physical Memory Usage: 81.00 %_x000a_Total Virtual Memory: 32.00 GB_x000a_Used Virtual Memory: 9.32 GB_x000a_Free Virtual Memory: 22.68 GB_x000a_Virtual Memory Usage: 29.00 %_x000a_Top Process 1: svchost (64 bit)_x000a_Top Process 2: MfgSys_x000a_Top Process 3: agent_x000a_Top Process 4: MfgSys_x000a_Top Process 5: MfgSys_x000a_PID of Process 1: 944_x000a_PID of Process 2: 7528_x000a_PID of Process 3: 39784_x000a_PID of Process 4: 75008_x000a_PID of Process 5: 59968_x000a_User of Process 1: NT AUTHORITY\LOCAL SERVICE_x000a_User of Process 2: COYUCHIDOM\cpuzon_x000a_User of Process 3: NT AUTHORITY\SYSTEM_x000a_User of Process 4: COYUCHIDOM\jmarie_x000a_User of Process 5: COYUCHIDOM\calaolao_x000a_Physical Memory for Process 1: 943.79 MB_x000a_Physical Memory for Process 2: 297.10 MB_x000a_Physical Memory for Process 3: 273.46 MB_x000a_Physical Memory for Process 4: 261.79 MB_x000a_Physical Memory for Process 5: 247.02 MB_x000a_Virtual Memory for Process 1: 940.82 MB_x000a_Virtual Memory for Process 2: 242.30 MB_x000a_Virtual Memory for Process 3: 269.27 MB_x000a_Virtual Memory for Process 4: 319.16 MB_x000a_Virtual Memory for Process 5: 331.91 MB 1110564096 (#27473)" u="1"/>
        <s v="Jabber out of the air? (#55022)" u="1"/>
        <s v="FW: [Cisco AMP for Endpoints Subscription] [gcb - quarantine failed] Matching Events Found On DESKTOP-G5AVEAR.gulfcapital.com (#80219)" u="1"/>
        <s v="Ask for access to Bloomfield P: Drive (#21991)" u="1"/>
        <s v="New MediSoft Account - Ny'Kedra Lartigue (#71296)" u="1"/>
        <s v="RE: Maximo - Person Responsible (#85770)" u="1"/>
        <s v="Job Failed OnPremLummusVM: Not Applicable COMMVAULT JOB:  123429 (#43252)" u="1"/>
        <s v="Alert: Hisco &gt; HIS US TX Houston Servers - 5th Patch Group on cyrbackup1 is Failed Disk  D: (#76030)" u="1"/>
        <s v="Vendor Inactivation (#20553)" u="1"/>
        <s v="Citrix/Outlook (#67080)" u="1"/>
        <s v="Critical Device Stopped Sending Events Fired (#55729)" u="1"/>
        <s v="Nist doesn't work (#32255)" u="1"/>
        <s v="IDocs access of PROVISION Testing to: (#76692)" u="1"/>
        <s v="AVEVA PRO/II v9.3.2 (CLG): Install request (#22801)" u="1"/>
        <s v="Self-Healing Alert: Coyuchi &gt; COY US SF Headquarters: vm-app02 Service: Windows Service - doc-link E... [100/200 characters] (#68197)" u="1"/>
        <s v="Email groups update  (#76650)" u="1"/>
        <s v="Cloud Discovery anomaly detection Incident ID: 4419 (#85610)" u="1"/>
        <s v="Windows Server Monthly Patching - December Rollup (#64050)" u="1"/>
        <s v="Alert: psgnvdes1pw01 Memory -  service: Total Physical Memory: 14.00 GB_x000a_Used Physical Memory: 11.47 ... [100/1155 characters] (#31265)" u="1"/>
        <s v="Edd Cox Email Login (#23611)" u="1"/>
        <s v="Fwd: aschwarzhaupt —  MTeams   Workflows =48 (#46958)" u="1"/>
        <s v="Alert: Vaalco Energy Inc &gt; VAA US TX Houston on EGY-MBX-HOU is Warning Disk  C: (#51955)" u="1"/>
        <s v="SOB EBI | Malware incident on one endpoint Incident | Sentinel ID: 4308 (#80700)" u="1"/>
        <s v="Access to WTE Proofing (#22955)" u="1"/>
        <s v="Cisco Jabber for new user (#44927)" u="1"/>
        <s v="Scheduled Task coyuchi cleanup shipmentprocesscheck folder Completed (#36444)" u="1"/>
        <s v="Alert: LiquidPower Specialty Products Inc. &gt; LIQ US TX Houston on POCVMPDHCP01 is Failed Agent Statu... [100/103 characters] (#50537)" u="1"/>
        <s v="Unable to open zip drive (2) (#25950)" u="1"/>
        <s v="FW: [Cisco AMP for Endpoints Subscription] [brue - system] Matching Events Found On DESKTOP-9POKHUM (#61434)" u="1"/>
        <s v="Alert: LiquidPower Specialty Products Inc. &gt; LIQ US TX Houston on POCVMPDHCP01 is Failed Connectivit... [100/103 characters] (#50538)" u="1"/>
        <s v="Apply Hybrid benefit (#29139)" u="1"/>
        <s v="Prudential website blocked (#45840)" u="1"/>
        <s v="Can we get port 37 of HQ-SW-01-01 adjusted? (#78081)" u="1"/>
        <s v="Hubble Account Disabled - Need Password reset (#25270)" u="1"/>
        <s v="NCP Secure Enterprise Client (#34479)" u="1"/>
        <s v="Carbon Black Cloud Alert - b0608db6-a055-5285-da4c-0d84ab381b23 (#75534)" u="1"/>
        <s v="Password reset (#59278)" u="1"/>
        <s v="Alert: LiquidPower Specialty Products Inc. &gt; LIQ US TX Houston on HSNVMPFTP01 is Warning Disk  C: (#54165)" u="1"/>
        <s v="Lost files from my C drive (#25495)" u="1"/>
        <s v="WAB - Elk City Office WiFi (#80592)" u="1"/>
        <s v="One drive issues (#26120)" u="1"/>
        <s v="Reset SX Co20 password (#77442)" u="1"/>
        <s v="Alert: Vaalco Energy Inc &gt; VAA US TX Houston on EGY-FILESVR2-HOU is Warning Memory   (#55703)" u="1"/>
        <s v="P drive rights (#62202)" u="1"/>
        <s v="ALERT: [Critical] Malicious activity detected on PSG8KAYIN1U19T1 (#30618)" u="1"/>
        <s v="Alert: Cintas Corporation &gt; Cin Azure Production on CPAZCRM01 is Failed Disk  F: (#85985)" u="1"/>
        <s v="Teams Error (#36505)" u="1"/>
        <s v="Can't log-in in my work-phone (#25231)" u="1"/>
        <s v="Potential Phish: End User Digest: 1 New Message (#68809)" u="1"/>
        <s v="Idocs Access (#26736)" u="1"/>
        <s v="access to BOBJ reporting (#88261)" u="1"/>
        <s v="Jabber Phone not connected -- audio is coming through computer_x000a_ instead of phone (#26426)" u="1"/>
        <s v="Jabber number (#25573)" u="1"/>
        <s v="&lt;Memory is above 80%&gt; psgpdces1pw01 (#23932)" u="1"/>
        <s v="Hubble access issue, need password reset (#61032)" u="1"/>
        <s v="Please Update &quot;Maximo User&quot; Outlook Distro List (#82738)" u="1"/>
        <s v="Emails not updating in mobile device (#23486)" u="1"/>
        <s v="Idocs access for Renqiu Jiujiu 500KTA C3/iC4 CATOFIN Plant (357639 (#33100)" u="1"/>
        <s v="Redlining iDocs (#47287)" u="1"/>
        <s v="Alert: Vaalco Energy Inc &gt; VAA US TX Houston on EGY-DHCP-HOU is Failed CPU   (#55814)" u="1"/>
        <s v="New Odoo account creation Archie Black (#59131)" u="1"/>
        <s v="FW: [Failed] VIL VM Group 1 (6 VMs) 6 failed (#81381)" u="1"/>
        <s v="Can't connect to DAHFH VPN (#53856)" u="1"/>
        <s v="Scheduled Task coyuchi cleanup shipmentprocesscheck folder Completed (#57843)" u="1"/>
        <s v="Alert: Lummus Technology &gt; LUM Azure Production on BMNPBR01 is Warning Disk  C: (#81830)" u="1"/>
        <s v="FW Cannot Access Client File Transfer (15771) (#17732)" u="1"/>
        <s v="VPN not working (#79337)" u="1"/>
        <s v="New Departments for Green Circle/Siluria (#50052)" u="1"/>
        <s v="Signature (#59482)" u="1"/>
        <s v="ASI NOC tool user audit (#67010)" u="1"/>
        <s v="FW: Requisition/Recruiting Page not loading (#25572)" u="1"/>
        <s v="Request for Adobe Pro (#22303)" u="1"/>
        <s v="[Failed] VIL VM Group 1 (6 VMs) 6 failed (#79619)" u="1"/>
        <s v="RE: Work Location Changes in PeopleSoft (#28170)" u="1"/>
        <s v="DWG True View (#22218)" u="1"/>
        <s v="Sulzer  SULCOL v3.4: Installation request (#21383)" u="1"/>
        <s v="CRITICAL ERROR for PharmileServer on PHSDATTOSVR (B42E99AB260C) (#83332)" u="1"/>
        <s v="system access issues (#61062)" u="1"/>
        <s v="Fwd: [Failed] Gulf Capital Backup (6 machines) 1 failed (#81322)" u="1"/>
        <s v="New ticket from: Overview of LT-SOC Protocols (#27429) (#28282)" u="1"/>
        <s v="Runbook and Auvik export (#83121)" u="1"/>
        <s v="PI data link is not working properly (Reinstallation) (#57293)" u="1"/>
        <s v="Office 365 - need to have microsoft reset our intune MDM authority (#49921)" u="1"/>
        <s v="Idocs Access (#26746)" u="1"/>
        <s v="Lummus Sentinel Alerts - Medium  (#48308)" u="1"/>
        <s v="RE: New: Ticket #583487/NEW HIRE FORM - RAMONA ALMAGUER (#52052)" u="1"/>
        <s v="request password reset (#23903)" u="1"/>
        <s v="N-able ReadOnly Service Account (#31099)" u="1"/>
        <s v="No additional activity on ticket # SOCP00703192755 (#60429)" u="1"/>
        <s v="CRITICAL ERROR for PITSVR on PHSDATTOSVR (B42E99AB260C) (#88952)" u="1"/>
        <s v="BACKUP FAILED (group: Bruegmann USA)(backup account: kyle@bruegmann-usa.com)(machine: APPSERVER.BRUEGMANN.local)(plan: BUSA - Appserver Plan) (#54094)" u="1"/>
        <s v="Joseph Maple - LSPT HSE Manager (#70170)" u="1"/>
        <s v="FW: Power Apps Developer for Lummus  (#74235)" u="1"/>
        <s v="EB - Windows Servers Patching with the latest Updates (Satuday) (#26266)" u="1"/>
        <s v="keyboard becoming unresponsive (#87589)" u="1"/>
        <s v="Issue with Default Programs Changing (#79700)" u="1"/>
        <s v="Alert: Hikma &gt; HIK US NJ CherryHill on CHHSVWPCCURE1 is Warning Memory   (#41382)" u="1"/>
        <s v="Alert: Hikma &gt; HIK US OH Bedford on WW-BDF-UNFRPS1 is Failed Agent Status   (#59882)" u="1"/>
        <s v="Offboard Akash Gupta (#59134)" u="1"/>
        <s v="Disk is above 90% lum-medcv-pw-01 (#23829)" u="1"/>
        <s v="Alert: Vaalco Energy Inc &gt; VAA US TX Houston on HOU-HUB-1 is Failed Connectivity   (#51391)" u="1"/>
        <s v="new ticket  (#33998)" u="1"/>
        <s v="Signet Issues (#78411)" u="1"/>
        <s v="iDocs request : Synthos (Bio-BDE) Joint Development (360442) (#31998)" u="1"/>
        <s v="Alert: Hikma &gt; HIK US OH Bedford on BDFSVWSWORKS01 is Failed Agent Status   (#59883)" u="1"/>
        <s v="Is this a legitimate email? (#81241)" u="1"/>
        <s v="UPS Failed Test - Battery Replacement (#45972)" u="1"/>
        <s v="Potential Phish: [External]  KStimson Admin is inviting you to_x000a_ collaborate on ZZ Example Hub (#88932)" u="1"/>
        <s v="Facing problem with Heat Exchanger calc and new LPT excel file (#27585)" u="1"/>
        <s v="Alert: Hikma &gt; HIK US OH Bedford on WW-BDF-VSphere is Failed Agent Status   (#59884)" u="1"/>
        <s v="Odoo Account (#25723)" u="1"/>
        <s v="Alert: lum-tekin-pw-01 Memory -  service: Total Physical Memory: 4.00 GB_x000a_Used Physical Memory: 3.65 ... [100/1152 characters] (#32672)" u="1"/>
        <s v="BACKUP FAILED (group: Bruegmann USA)(backup account: kyle@bruegmann-usa.com)(machine: APPSERVER.BRUEGMANN.local)(plan: BUSA - Appserver Plan) (#56335)" u="1"/>
        <s v="Nightly Script (#27126)" u="1"/>
        <s v="COL interface install (#83788)" u="1"/>
        <s v="Alert: 10.50.99.19 Connectivity -  service: Packet Loss: 100.00 %_x000a_Time To Live: 0.00 Hops_x000a_Average Ro... [100/145 characters] (#33903)" u="1"/>
        <s v="PC running slow (#74179)" u="1"/>
        <s v="FW: Acrobat Pro (#80631)" u="1"/>
        <s v="New Odoo account Nadia Falfan (#75296)" u="1"/>
        <s v="Alert: Hikma &gt; HIK US OH Columbus on WW-COL-VDISQL01 is Warning Memory   (#49976)" u="1"/>
        <s v="Lab Equipment laptop issue (#78226)" u="1"/>
        <s v="Error while posting Journal Entry in JDE (#27814)" u="1"/>
        <s v="Alert: RU-MOS-CORE01 Connectivity -  service: Packet Loss: 10.00 %_x000a_Time To Live: 223.00 Hops_x000a_Average... [100/150 characters] (#36019)" u="1"/>
        <s v="Alert: LiquidPower Specialty Products Inc. &gt; LIQ US TX Houston on BRYVMPDC02 is Warning Disk  C: (#60775)" u="1"/>
        <s v="Alert: Hikma &gt; HIK US OH Bedford on WW-BDF-BSSAP01 is Failed Agent Status   (#59886)" u="1"/>
        <s v="Unisim Installation (#45218)" u="1"/>
        <s v="Network shared access lost (#22187)" u="1"/>
        <s v="FW: [Failed] CKSVMS (7 VMs) 7 failed (#79823)" u="1"/>
        <s v="AMP Alert: Device Down (IN-GGN-WAP-08) (#60845)" u="1"/>
        <s v="Lummus IDocs Shares - NetApp to Azure Fileshare (#22535)" u="1"/>
        <s v="MSS Security Incident Report Medium SOCP00703214935 SIEM Anomaly (#63292)" u="1"/>
        <s v="Alert: Lummus Technology &gt; Lum Azure Non-Production on lum-mcube-dl-01 is Failed Disk  /var/lib/dock... [100/183 characters] (#77711)" u="1"/>
        <s v="Outlook (#37040)" u="1"/>
        <s v="FW: Lutech req. - Chief Process Engineer (#35555)" u="1"/>
        <s v="Alert: Lummus Technology &gt; Lum Azure Non-Production on lum-mcube-dl-01 is Failed Disk  /var/lib/dock... [100/183 characters] (#77712)" u="1"/>
        <s v="SXE account is disabled (#70686)" u="1"/>
        <s v="Cannot open Invoices in TAP (#24054)" u="1"/>
        <s v="CrowdStrike detected a new incident (#22020)" u="1"/>
        <s v="Alert: Hikma &gt; HIK US OH Columbus on WW-COL-VDISQL01 is Failed Memory   (#41328)" u="1"/>
        <s v="Alert: Lummus Technology &gt; Lum Azure Non-Production on lum-mcube-dl-01 is Failed Disk  /var/lib/dock... [100/183 characters] (#77713)" u="1"/>
        <s v="Alert: Hikma &gt; HIK US OH Columbus on ET-VM-BOOMiATOM is Warning Disk  C: (#45889)" u="1"/>
        <s v="Alert: Lummus Technology &gt; Lum Azure Non-Production on lum-mcube-dl-01 is Failed Disk  /var/lib/dock... [100/183 characters] (#77714)" u="1"/>
        <s v="PSG Domain Migration Help Needed (#23666)" u="1"/>
        <s v="Alert: Lummus Technology &gt; Lum Azure Non-Production on lum-mcube-dl-01 is Failed Disk  /var/lib/dock... [100/183 characters] (#77715)" u="1"/>
        <s v="Richard Jibb complete mobile device upgrade (#74091)" u="1"/>
        <s v="RE: Scanner-284-08 | Scan Notification | 13 May, 2021. SCAM (#24128)" u="1"/>
        <s v="Alert: Coyuchi &gt; COY US CA PointReyes on vm-dc3 is Warning Disk  C: (#44372)" u="1"/>
        <s v="Alert: Lummus Technology &gt; Lum Azure Non-Production on lum-mcube-dl-01 is Failed Disk  /var/lib/dock... [100/183 characters] (#77716)" u="1"/>
        <s v="Case: 00572915:  [Sev=Moderate] [Polymer Solutions Group] Both tunnels down for site Sasco 15th Ave: [ref:_00DA0ISST._5003w1W8v7f:ref] (#28234)" u="1"/>
        <s v="Known and safe sender is quarantined by Office 365 Security &amp;_x000a_ Compliance (#36723)" u="1"/>
        <s v="Alert: Lummus Technology &gt; Lum Azure Non-Production on lum-mcube-dl-01 is Failed Disk  /var/lib/dock... [100/183 characters] (#77717)" u="1"/>
        <s v="Azure PROD LMS Load Balancer Configuration (#79590)" u="1"/>
        <s v="Quota exceeded (Tenant: Bruegmann USA; Contact email: kyle@bruegmann-usa.com) (#51227)" u="1"/>
        <s v="Alert: Lummus Technology &gt; Lum Azure Non-Production on lum-mcube-dl-01 is Failed Disk  /var/lib/dock... [100/183 characters] (#77718)" u="1"/>
        <s v="Alert: Lummus Technology &gt; Lum Azure Non-Production on lum-mcube-dl-01 is Failed Disk  /var/lib/dock... [100/183 characters] (#77719)" u="1"/>
        <s v="lumwvddynsp-4 will be shutdown by automation in 15 minutes (#29320)" u="1"/>
        <s v="Alert: Hikma &gt; HIK US OH Columbus on WW-COL-VDISQL01 is Failed Memory   (#59336)" u="1"/>
        <s v="Printer issues (#46730)" u="1"/>
        <s v="connecting to my office printer (#49623)" u="1"/>
        <s v="FW: [Failed] CKSVMS (7 VMs) 7 failed (#85971)" u="1"/>
        <s v="Alert: Lummus Technology &gt; Lum Azure Non-Production on lum-braus-dw-01 is Warning Disk  C: (#43827)" u="1"/>
        <s v="GP Inoperable (#29327)" u="1"/>
        <s v="Naviswork Installation (#24474)" u="1"/>
        <s v="Web based Power BI Issues (#71845)" u="1"/>
        <s v="Alert: Hikma &gt; HIK US OH Columbus on WW-COL-VDISQL01 is Failed Memory   (#60461)" u="1"/>
        <s v="Alert: lum-jmpus-pw-01 Memory -  service: Total Physical Memory: 8.00 GB_x000a_Used Physical Memory: 6.54 GB_x000a_Free Physical Memory: 1.46 GB_x000a_Physical Memory Usage: 82.00 %_x000a_Total Virtual Memory: 9.25 GB_x000a_Used Virtual Memory: 7.14 GB_x000a_Free Virtual Memory: 2.10 GB_x000a_Virtual Memory Usage: 77.00 %_x000a_Top Process 1: mstsc (64 bit)_x000a_Top Process 2: MsMpEng (64 bit)_x000a_Top Process 3: agent_x000a_Top Process 4: svchost (64 bit)_x000a_Top Process 5: wsp_x000a_PID of Process 1: 14136_x000a_PID of Process 2: 1052_x000a_PID of Process 3: 3928_x000a_PID of Process 4: 1176_x000a_PID of Process 5: 3612_x000a_User of Process 1: LUMMUSTECH\sa.axr_x000a_User of Process 2: NT AUTHORITY\SYSTEM_x000a_User of Process 3: NT AUTHORITY\SYSTEM_x000a_User of Process 4: NT AUTHORITY\NETWORK SERVICE_x000a_User of Process 5: LUMMUSTECH\sa.axr_x000a_Physical Memory for Process 1: 292.65 MB_x000a_Physical Memory for Process 2: 286.91 MB_x000a_Physical Memory for Process 3: 238.54 MB_x000a_Physical Memory for Process 4: 237.77 MB_x000a_Physical Memory for Process 5: 228.01 MB_x000a_Virtual Memory for Process 1: 255.55 MB_x000a_Virtual Memory for Process 2: 269.63 MB_x000a_Virtual Memory for Process 3: 222.18 MB_x000a_Virtual Memory for Process 4: 206.88 MB_x000a_Virtual Memory for Process 5: 202.36 MB 1556308827 (#27538)" u="1"/>
        <s v="LSPI - Authentication failures for single username (#57659)" u="1"/>
        <s v="Terminate User- Expedite Please (#55226)" u="1"/>
        <s v="AS/400 Password Reset (#28458)" u="1"/>
        <s v="New ticket from: GL Date Change (#27985) (#42096)" u="1"/>
        <s v="New ticket from: GL Date Change (#27985) (#42002)" u="1"/>
        <s v="Alert: Lummus Technology &gt; LUM Azure Production on lum-eaus-pw-01 is Failed Agent Status   (#49498)" u="1"/>
        <s v="RCA Process (#21367) - Windows server went Offline for 1 min LUM-PDFUS-PW-01 (#21370)" u="1"/>
        <s v="Wi-Fi wireless driver update required (#36285)" u="1"/>
        <s v="WebUi Error (#56010)" u="1"/>
        <s v="User Requests (#56065)" u="1"/>
        <s v="VDI Outlook is not connecting (#61685)" u="1"/>
        <s v="Bloomfield Desktop Upgrade to Laptop (Lisa Dickinson) (#26377)" u="1"/>
        <s v="FW: CRITICAL ERROR for PharmileServer on PHSDATTOSVR (B42E99AB260C) (#88957)" u="1"/>
        <s v="Colton Eddleman (#57315)" u="1"/>
        <s v="FW: [Warning] Scale-out Backup Repository: POC-SOBR (#55837)" u="1"/>
        <s v="SAP Password Reset (#67679)" u="1"/>
        <s v="Carbon Black Cloud Alert - 48e0fab1-f6c6-463b-42f3-b33d99c0446b (#69191)" u="1"/>
        <s v="SR Request United way of Greater Houston (#71878)" u="1"/>
        <s v="CRITICAL ERROR for PharmileServer on PHSDATTOSVR (B42E99AB260C) (#79407)" u="1"/>
        <s v="Alert: cngs-esxi01 Memory -  service: Total Physical Memory: 16.00 GB_x000a_Used Physical Memory: 13.73 GB... [100/190 characters] (#32320)" u="1"/>
        <s v="New ticket from: Load from JDE to Hyperion access (#28239) (#29217)" u="1"/>
        <s v="Alert: LiquidPower Specialty Products Inc. &gt; LIQ US TX Houston on WAP-BYN-BRIDGE-1 is Failed Connect... [100/107 characters] (#55635)" u="1"/>
        <s v="SXe is down (#53350)" u="1"/>
        <s v="Backup request (#70810)" u="1"/>
        <s v="Notification of Termination (#63531)" u="1"/>
        <s v="Automatic reply: Closed: Ticket #582861/Dallas Area Habitat New User_x000a_ Request for Jim Rollins (#55628)" u="1"/>
        <s v="new email database needed (#25298)" u="1"/>
        <s v="Alert: LiquidPower Specialty Products Inc. &gt; LIQ US TX Houston on HSN-SW-02-ACCESS is Failed Connect... [100/107 characters] (#55637)" u="1"/>
        <s v="LSPI- Sentinel Alerts  Low   (#72639)" u="1"/>
        <s v="Vulnerability Patch for vSphere (#42451)" u="1"/>
        <s v="Alert: LiquidPower Specialty Products Inc. &gt; LIQ US TX Houston on POCVMPDC01 is Warning Memory   (#51857)" u="1"/>
        <s v="Teams 1st step troubleshooting suggestions in house (#45864)" u="1"/>
        <s v="Alert: Hikma &gt; HIK US NJ CherryHill on WW-CHH-SCCMMM01 is Warning Memory   (#41024)" u="1"/>
        <s v="Locked account (#45723)" u="1"/>
        <s v="Access to Hubble (#24527)" u="1"/>
        <s v="Self-Healing Alert: Alcami &gt; ALC Azure Production: alcnuwebes1-p02 Service: Uptime -  Self-Healing A... [100/171 characters] (#86002)" u="1"/>
        <s v="[Error] Scale-out Backup Repository: CKS-SOBR (#88853)" u="1"/>
        <s v="Self-Healing Alert: Alcami &gt; ALC Azure Production: alcnuwebes1-p01 Service: Uptime -  Self-Healing A... [100/171 characters] (#86003)" u="1"/>
        <s v="Lummus Sentinel Alerts - Medium  (#43190)" u="1"/>
        <s v="Executives commonly have poor wifi experience during all-company meeting Service Ticket #577745 - (#51480)" u="1"/>
        <s v="ALERT: [Critical] Malicious activity detected on 7456GK2 (#58892)" u="1"/>
        <s v="Create New VLAN for Third Party Devices on all PSG locations (#36955)" u="1"/>
        <s v="ENID and ENID 2 Installation (#43174)" u="1"/>
        <s v="ALERT: [Medium] Malicious activity detected on DESKTOP-V2OOR2K (#34960)" u="1"/>
        <s v="RE: Activation Problem (#45833)" u="1"/>
        <s v="quarantine messages (#25463)" u="1"/>
        <s v="ALERT: [Critical] Malicious activity detected on 7456GK2 (#58893)" u="1"/>
        <s v="NVIDIA Control Panel not found (#24094)" u="1"/>
        <s v="FW: Taleo Hires Germany in People Soft (#24628)" u="1"/>
        <s v="Computer migration (#29040)" u="1"/>
        <s v="Critical Device Stopped Sending Events Fired (#68485)" u="1"/>
        <s v="RE: Lummus Server Upgrade (#43868)" u="1"/>
        <s v="RE: LIC invoice (#82339)" u="1"/>
        <s v="Lummus - eDiscovery Case (#30335)" u="1"/>
        <s v="PSG | Create and modify CIs names in CMS in Odoo (#34446)" u="1"/>
        <s v="[OpenDNS] A user wants to access filecenter.mysep.com (#27607)" u="1"/>
        <s v="Alert: Hikma &gt; HIK US OH Columbus on WW-COL-TWUTP01 is Failed Memory   (#86650)" u="1"/>
        <s v="Alert: Hikma &gt; HIK US NJ CherryHill on ww-chh-dolphpr is Failed Disk  D: (#59236)" u="1"/>
        <s v="Unable to Switch QB to Multi-User (#74159)" u="1"/>
        <s v="ALERT: [Critical] Malicious activity detected on 7456GK2 (#58895)" u="1"/>
        <s v="Service Ticket #577473 - Cory is unable to connect Bluetooth device as audio device (#53514)" u="1"/>
        <s v="Pasadena old network devices dismount (#27310)" u="1"/>
        <s v="EagleBurgmann | Access to Defender ATP (#31953)" u="1"/>
        <s v="New ticket from: Project Drive Access Issue (#25854) (#26133)" u="1"/>
        <s v="FW: CRITICAL ERROR for UNITY-DB-SVR on PHSDATTOSVR (B42E99AB260C) (#73499)" u="1"/>
        <s v="Bruce Wade cannot open SAP through VPN (#66774)" u="1"/>
        <s v="Unable to Log Into NAV (#52170)" u="1"/>
        <s v="Equipment Never Purchased  (#59721)" u="1"/>
        <s v="Exactly IT Sentinel Alerts - Medium  (#25110)" u="1"/>
        <s v="FW: Spam Notification: 2 New Messages (#23832)" u="1"/>
        <s v="SXe- Account locked (#55794)" u="1"/>
        <s v="Excel License and add-ins issue in VM (#76991)" u="1"/>
        <s v="BitLocker Recovery - laptop not working after Dell Update (#22340)" u="1"/>
        <s v="FW: [MEDIUM] Alert for Sophos Central [LiquidPower]: A computer is out of date (#51766)" u="1"/>
        <s v="Alert: DEV-SQL01 Disk - C: service: Total disk size: 299.51 GB_x000a_Disk space used: 283.55 GB_x000a_Disk free ... [100/135 characters] (#33491)" u="1"/>
        <s v="Request for ProII installation (#29098)" u="1"/>
        <s v="iDocs request : RGT - Standard 200MMSCFD NGL-MAX  (#28075)" u="1"/>
        <s v="iDocs access of “Operations” (#79367)" u="1"/>
        <s v="ALERT: [Critical] Malicious activity detected on 7456GK2 (#58899)" u="1"/>
        <s v="Follow UP Alert: Dallas Area Habitat for Humanity &gt; DAL US TX Dallas on Garland MX64 is Failed Connectivity   (#80677)" u="1"/>
        <s v="Manoj Som - JDE access (#35413)" u="1"/>
        <s v="Supervisor access for Cintas agents (#42063)" u="1"/>
        <s v="Assistance with gotomypc and fuze app (#51491)" u="1"/>
        <s v="Network Printers - Wrong IP (#36880)" u="1"/>
        <s v="Autodesk AutoCAD v*: Access Issue (#23960)" u="1"/>
        <s v="Alert: Vaalco Energy Inc &gt; VAA US TX Houston on EGY-DHCP-HOU is Failed CPU   (#55815)" u="1"/>
        <s v="Alert: USHOUSDB034 Memory -  service: Total Physical Memory: 16.00 GB_x000a_Used Physical Memory: 12.76 GB_x000a_Free Physical Memory: 3.24 GB_x000a_Physical Memory Usage: 80.00 %_x000a_Total Virtual Memory: 26.00 GB_x000a_Used Virtual Memory: 17.38 GB_x000a_Free Virtual Memory: 8.62 GB_x000a_Virtual Memory Usage: 67.00 %_x000a_Top Process 1: sqlservr (64 bit)_x000a_Top Process 2: MsMpEng (64 bit)_x000a_Top Process 3: ReportingServicesService (64 bit)_x000a_Top Process 4: agent_x000a_Top Process 5: MonitoringHost (64 bit)_x000a_PID of Process 1: 1296_x000a_PID of Process 2: 912_x000a_PID of Process 3: 2308_x000a_PID of Process 4: 2800_x000a_PID of Process 5: 4412_x000a_User of Process 1: NT SERVICE\MSSQLSERVER_x000a_User of Process 2: NT AUTHORITY\SYSTEM_x000a_User of Process 3: NT AUTHORITY\NETWORK SERVICE_x000a_User of Process 4: NT AUTHORITY\SYSTEM_x000a_User of Process 5: NT AUTHORITY\SYSTEM_x000a_Physical Memory for Process 1: 9.08 GB_x000a_Physical Memory for Process 2: 635.25 MB_x000a_Physical Memory for Process 3: 418.98 MB_x000a_Physical Memory for Process 4: 257.28 MB_x000a_Physical Memory for Process 5: 139.24 MB_x000a_Virtual Memory for Process 1: 13.45 GB_x000a_Virtual Memory for Process 2: 633.17 MB_x000a_Virtual Memory for Process 3: 439.83 MB_x000a_Virtual Memory for Process 4: 231.59 MB_x000a_Virtual Memory for Process 5: 203.67 MB 117274018 (#27702)" u="1"/>
        <s v="Enertia PW reset (#55592)" u="1"/>
        <s v="Remove Local Admin (jcmontana) from all Lummus Devices (#25832)" u="1"/>
        <s v="Trimble Connect Business: Installation request (#32704)" u="1"/>
        <s v="Idocs Access (#24306)" u="1"/>
        <s v="Idocs Access (#44305)" u="1"/>
        <s v="Trusted Source (#82324)" u="1"/>
        <s v="Kwiktag on GP server (#21627)" u="1"/>
        <s v="Provide access to PSG Queue in Odoo (#27211)" u="1"/>
        <s v="need a new Odoo resolver for Customer Management team (#59810)" u="1"/>
        <s v="Fwd: Docking Station (#60768)" u="1"/>
        <s v="Doc-U-Sign Access for P. Colangelo (#26258)" u="1"/>
        <s v="Access to Accounts Receivable Inbox for external email? (#26449)" u="1"/>
        <s v="lumwvddynsp-3 will be shutdown by automation in 15 minutes (#47276)" u="1"/>
        <s v="FW: Actuals vs Forecasts Spotfire Dashboard (#52493)" u="1"/>
        <s v="Guest badges for meetings at ASI Houston office (#76807)" u="1"/>
        <s v="iDocs request : HMEL Mixed Feed Cracker (222334) (#88882)" u="1"/>
        <s v="Laptop clock issues and Clock won't Sync (#74141)" u="1"/>
        <s v="CRITICAL ERROR for PHSSVR on PHSDATTOSVR (B42E99AB260C) (#88966)" u="1"/>
        <s v="CRITICAL ERROR for CONCORDTERMSVR on PHSDATTOSVR (B42E99AB260C) (#88947)" u="1"/>
        <s v="FW: Validation Rules (#21998)" u="1"/>
        <s v="MFA reset after iPhone update (#63534)" u="1"/>
        <s v="Quota exceeded (Tenant: Bruegmann USA; Contact email: kyle@bruegmann-usa.com) (#54522)" u="1"/>
        <s v="Alert: Puffer &gt; PUF US TX Stafford on BRY-SQL-0003 is Failed Memory   (#51735)" u="1"/>
        <s v="RE: Ticket#583363/mavericknatural/FW:_x000a_ Ticket#581912/mavericknatural/Can not log in to Microsoft Outlook on the_x000a_ Citrix server -- has be -- has been updated (#52055)" u="1"/>
        <s v="FW: AAI / #352 (#53512)" u="1"/>
        <s v="CRITICAL ERROR for UNITY-DB-SVR on PHSDATTOSVR (B42E99AB260C) (#73743)" u="1"/>
        <s v="RE: LiquidPower - Cisco AMP license EXPIRED  - Manually Apply License_x000a_ ASAP (#78792)" u="1"/>
        <s v="RE: EXTERNAL:Salesforce Strategic Alliances Deployment - Feedback (#32537)" u="1"/>
        <s v="Alert: ssos-esxi01 Datastore (VMware) - Datastore2 service: Total Disk Space: 465.50 GB_x000a_Disk Space U... [100/467 characters] (#32017)" u="1"/>
        <s v="Follow UP Alert: Polymer Solutions Group &gt; POL US OH Cleveland Coit on Coit Plant West End is Failed Connectiv... [100/105 characters] (#44193)" u="1"/>
        <s v="Docking station not working (#30094)" u="1"/>
        <s v="Odoo Update - Release 1.08.01 (#34437)" u="1"/>
        <s v="Please reset the invoice from status 45 to status 10  (#24803)" u="1"/>
        <s v="Alert: Principle Health Systems &gt; PRI US TX Houston on WEBSVR is Warning Disk  L: (#53465)" u="1"/>
        <s v="FW: processing Time Sheets (#48595)" u="1"/>
        <s v="GP/Batchmaster frozen (#29322)" u="1"/>
        <s v="LSPI - Authentication failures for single username (#66883)" u="1"/>
        <s v="Knowledgebase Article for 43869953 – License Transfer  (#66096)" u="1"/>
        <s v="Carbon Black Cloud Alert - edd06ed9-a971-23c1-1eef-5f7efdc23d66 (#78102)" u="1"/>
        <s v="Follow UP Alert: Lummus Technology &gt; LUM Azure Production on lum-anslt-pw-01 is Failed Memory   (#42832)" u="1"/>
        <s v="Twilio Access (#43336)" u="1"/>
        <s v="install camera software (#59502)" u="1"/>
        <s v="Alert: Alcami &gt; ALC Azure Production on alcnuctxes1-p04 is Failed Agent Status   (#48580)" u="1"/>
        <s v="Potential Phish: [External]  GLG Paid Expertise Request - Maritime_x000a_ and Industrial Use Of UHMWPE Fibers (#90794)" u="1"/>
        <s v="I Docs (#48575)" u="1"/>
        <s v="Idocs Access (#44315)" u="1"/>
        <s v="Coyuchi New User Creation (#33807)" u="1"/>
        <s v="Install permission for KG-TOWER (#73623)" u="1"/>
        <s v="POS Pay file #265  (#22054)" u="1"/>
        <s v="CRITICAL ERROR for CONCORDTERMSVR on PHSDATTOSVR (B42E99AB260C) (#87023)" u="1"/>
        <s v="Alert: HQS-OPP01 Disk - C: service: Total disk size: 79.50 GB_x000a_Disk space used: 71.15 GB_x000a_Disk free sp... [100/132 characters] (#33995)" u="1"/>
        <s v="Bruegmann Domain (#67020)" u="1"/>
        <s v="CSR Report - Settings (#23963)" u="1"/>
        <s v="Alert: Hikma &gt; HIK US OH Columbus on COL-EFORMSID01 is Failed Agent Status   (#52224)" u="1"/>
        <s v="Update in Planning is not reflecting in HFM Co 259 (#22594)" u="1"/>
        <s v="Word  (#22486)" u="1"/>
        <s v="End User Termination Alert (1/31) (#73224)" u="1"/>
        <s v="New Odoo account creation JESSICA PALMER (#59922)" u="1"/>
        <s v="CHG0038873 - Lummus Server decommission 6/23 - Replace Windows 10 fat clients with Server 2019 fat clients. (#26224)" u="1"/>
        <s v="Auto-ShutDown Issue (#32566)" u="1"/>
        <s v="Walkinside Licence error (#32307)" u="1"/>
        <s v="Remote Desktop issues (#34790)" u="1"/>
        <s v="New computer setup (#24914)" u="1"/>
        <s v="Alert: Hisco &gt; HIS US TX Houston Servers - 5th Patch Group on DRbackup is Failed Veeam Failed Jobs   (#54939)" u="1"/>
        <s v="WebUI error (#57492)" u="1"/>
        <s v="FW: [Failed] CKSVMS (7 VMs) 7 failed (#86799)" u="1"/>
        <s v="iDocs error (#27130)" u="1"/>
        <s v="JDE E1 License Count Report Support (#22271)" u="1"/>
        <s v="E-Mail-address for Consultant Gerald Lutz (#28019)" u="1"/>
        <s v="FW: Defender for Cloud Apps: New policy match detected (#80903)" u="1"/>
        <s v="RE: UKG (#70781)" u="1"/>
        <s v="Uninstall keepass (#32731)" u="1"/>
        <s v="&quot;DG_Comms_Local_Beijing_All&quot; group issues (#27700)" u="1"/>
        <s v="setup Pasadena site security badge for entry (#23149)" u="1"/>
        <s v="Printer not working (#50765)" u="1"/>
        <s v="Carbon Black Cloud Alert - 9e1a7925-a51a-a0d6-bd78-dfe800b53bf7 (#77216)" u="1"/>
        <s v="Account information for new or modified users (#67230)" u="1"/>
        <s v="Alert: USHOUSDB034 Memory -  service: Total Physical Memory: 16.00 GB_x000a_Used Physical Memory: 12.82 GB... [100/1179 characters] (#31000)" u="1"/>
        <s v="Autodesk AutoCAD v2020: Customization Support (#22877)" u="1"/>
        <s v="Alert: BLOOMFIELD-IO1 Disk - C: service: Total disk size: 69.70 GB_x000a_Disk space used: 68.97 GB_x000a_Disk fr... [100/139 characters] (#32981)" u="1"/>
        <s v="iDocs request : Lukoil Burgas-MTBE-ETBE (357506)  -  (#34674)" u="1"/>
        <s v="Unable to Delete Folder (#61175)" u="1"/>
        <s v="lumwvddynsp-10 will be shutdown by automation in 15 minutes (#29230)" u="1"/>
        <s v="Hubble (#53849)" u="1"/>
        <s v="Bitlocker (#52067)" u="1"/>
        <s v="N-able account locked out. (#34483)" u="1"/>
        <s v="New Department Codes for Guragon in Hyperion  (#48478)" u="1"/>
        <s v="Azure Log Analytics - East US - Applying Mitigation (#80788)" u="1"/>
        <s v="Remote desktop access denied (#53783)" u="1"/>
        <s v="LSPI VPN Password has expired. (#58896)" u="1"/>
        <s v="Aryaka: Service Impacting Maintenance [ref:_00DA0ISST._5003w1WTH3b:ref] (#30167)" u="1"/>
        <s v="Add CI´s to CMDB for patching (#67863)" u="1"/>
        <s v="Metadata update on 08-05-21 (#32263)" u="1"/>
        <s v="C14 Error (#31910)" u="1"/>
        <s v="Termination Request (#42320)" u="1"/>
        <s v="Citrix not working in the  alc-es1-axprod-001 subscription (#61690)" u="1"/>
        <s v="Hubble Login and Connectivity issues (#21735)" u="1"/>
        <s v="Sugar CRM Integration (#52949)" u="1"/>
        <s v="New Computer Setup as Replacement (#24857)" u="1"/>
        <s v="CRITICAL ERROR for UNITY-DB-SVR on PHSDATTOSVR (B42E99AB260C) (#80634)" u="1"/>
        <s v="JDE account locked (#36375)" u="1"/>
        <s v="FW: JDE report of suppliers/vendors (#37435)" u="1"/>
        <s v="Alert: Lummus Technology &gt; LUM Azure Production on lum-medcv-pw-01 is Failed CPU   (#50203)" u="1"/>
        <s v="LSPI New Employee Request [#389] (#61911)" u="1"/>
        <s v="Eagle Burgmann | Permissions needed for MDATP (#29978)" u="1"/>
        <s v="FW: ISE Alarm : Warning : Unknown NAD : Server=hsnvmpise01 NAS IP Address=10.100.100.40 (#69792)" u="1"/>
        <s v="Alert: LiquidPower Specialty Products Inc. &gt; LIQ US TX Houston on POCVMPDHCP02 is Failed Connectivit... [100/103 characters] (#50513)" u="1"/>
        <s v="JDE and Business Objects Login Issues (#87502)" u="1"/>
        <s v="N-Able Report (#41142)" u="1"/>
        <s v="JDE Batch with status of &quot;In Use&quot; (#24123)" u="1"/>
        <s v="Bloomfield Desktop Upgrade to Laptop (Patti Colangelo) (#26376)" u="1"/>
        <s v="Aryaka: Reminder of Service Impacting Emergency Maintenance [ref:_00DA0ISST._5003w1XEyJr:ref] (#36851)" u="1"/>
        <s v="Excel is to slow (#25260)" u="1"/>
        <s v="MFA setup for Becky Carter (#23310)" u="1"/>
        <s v="Job Failed Azure Lummus SCU PRDVM: Not Applicable COMMVAULT JOB:  134898 (#46732)" u="1"/>
        <s v="Service Ticket #570431 - data transfer (#51426)" u="1"/>
        <s v="FW: [Warning] HSNVMS (49 VMs) 49 warnings (#56356)" u="1"/>
        <s v="Alert: lum-pdcin-pw-02 Agent Status -  service: Agent check-in interval: 5.30 min (#30757)" u="1"/>
        <s v="website issue (#28561)" u="1"/>
        <s v="Azure Idocs Shares - Decommission (#26803)" u="1"/>
        <s v="Alert: Lummus Technology &gt; LUM Azure Production on lum-idbus-pl-01 is Warning Memory   (#82062)" u="1"/>
        <s v="COMOS License Server to the Cloud (#25631)" u="1"/>
        <s v="FW: **Auto Generated Email** -- [119:4:1] http_inspect: BARE BYTE UNICODE ENCODING [Impact: Unknown] (#59589)" u="1"/>
        <s v="Aryaka: [Non-Impacting] Reminder of Emergency Scheduled Maintenance on Amsterdam POP [ref:_00DA0ISST._5003w1X3Gcw:ref] (#35276)" u="1"/>
        <s v="IronPort Spam Quarantine Notification (#52863)" u="1"/>
        <s v="FW: [Failed] CKSVMS (7 VMs) 7 failed (#53686)" u="1"/>
        <s v="CRITICAL ERROR for PHSSVR on PHSDATTOSVR (B42E99AB260C) (#79403)" u="1"/>
        <s v="Interest Income/Interest expense  Co 342 and 343 Currfcst (#22483)" u="1"/>
        <s v="Alert: Puffer &gt; PUF US TX Stafford on bry-test-0001 is Warning Disk  C: (#55883)" u="1"/>
        <s v="Drive access (#86076)" u="1"/>
        <s v="no idocs access while working from home (#26857)" u="1"/>
        <s v="Suspicious URL clicked-Incident ID: 3234 (#59297)" u="1"/>
        <s v="Autodesk DWG TrueView 2021: Installation request (#24475)" u="1"/>
        <s v="Account information for new or modified users (#67233)" u="1"/>
        <s v="Alert: Cypress Lawn &gt; CYP US CA Colma on HQS-WEB03 is Failed Disk  C: (#47951)" u="1"/>
        <s v="MSS Security Incident Report Low SOCP00703194831 SIEM Malware (#59527)" u="1"/>
        <s v="demo change 2 (#21357)" u="1"/>
        <s v="Access to EGas Directory (#33042)" u="1"/>
        <s v="Aryaka Change: QoS Implementation (#29043)" u="1"/>
        <s v="Unisim R480 installation (#47234)" u="1"/>
        <s v="FW: Needs Attention: Email with Potential Malware (#74822)" u="1"/>
        <s v="FW: CRITICAL ERROR for PHSSVR on PHSDATTOSVR (B42E99AB260C) (#87164)" u="1"/>
        <s v="Server is offline (#23162)" u="1"/>
        <s v="Lummus RDWEB is not working as expected (#22475)" u="1"/>
        <s v="Re: Office phone number wrong ? / I can't make a phone call (#43404)" u="1"/>
        <s v="Office tools installation (#85530)" u="1"/>
        <s v="New Employee Email Address (#44141)" u="1"/>
        <s v="Undeliverable message (#77166)" u="1"/>
        <s v="MavNet - New Sharepoint (#62872)" u="1"/>
        <s v="New Employee Setup for Darrien Sims (#78250)" u="1"/>
        <s v="MT Problem - We weren't able to connect. Sign in and we'll try again._x000a_ Sign in (#22601)" u="1"/>
        <s v="Alert: LiquidPower Specialty Products Inc. &gt; LIQ US TX Houston on BRYVMPDHCP03 is Failed CPU   (#60854)" u="1"/>
        <s v="Carbon Black Cloud Alert - bfcfd068-45df-1d5d-4720-621629d4cf2e (#80398)" u="1"/>
        <s v="Alert: Lummus Technology &gt; LUM US NJ BloomField on bmnpcfd02 is Failed CPU   (#53149)" u="1"/>
        <s v="Alert: Lummus Technology &gt; LUM Azure Production on lum-idbus-pl-01 is Warning CPU   (#36707)" u="1"/>
        <s v="Remote Desktop problem (#90449)" u="1"/>
        <s v="AVEVA PRO/II v10.1: Run errors (#25258)" u="1"/>
        <s v="Account information for new or modified users (#67234)" u="1"/>
        <s v="AS/400 Account Creation (#25779)" u="1"/>
        <s v="FW: [Error] Scale-out Backup Repository: CKS-SOBR (#80771)" u="1"/>
        <s v="Nov 2021 Month End Prep (#49483)" u="1"/>
        <s v="FW: About  policy for USB portable device (#42859)" u="1"/>
        <s v="Alert: Dallas Area Habitat for Humanity &gt; DAL US TX Dallas on exchange2013 is Warning Memory   (#50919)" u="1"/>
        <s v="RE: EXTERNAL:FW: 229531 IOCL (#33528)" u="1"/>
        <s v="Alert: oracleserverlinux Disk - /boot/efi service: Total disk size: 494.73 MB_x000a_Disk space used: 5.67 MB_x000a_Disk free space: 489.05 MB_x000a_Disk Usage: 1.00 % 1828441693 (#26945)" u="1"/>
        <s v="Alert: beijing-fs1 Disk - C: service: Total disk size: 49.90 GB_x000a_Disk space used: 48.62 GB_x000a_Disk free ... [100/134 characters] (#30592)" u="1"/>
        <s v="Test (#42617)" u="1"/>
        <s v="request to view Breedlove computer (programs running - constantly) (#70326)" u="1"/>
        <s v="upgrade mobile device - 713-392-2680 (#24061)" u="1"/>
        <s v="Cloud Discovery anomaly detection Incident ID: 4311 (#80811)" u="1"/>
        <s v="Autocad (#27136)" u="1"/>
        <s v="Alert: Hikma &gt; HIK US OH Columbus on AZRSVWPINSTS01 is Warning Memory   (#55627)" u="1"/>
        <s v="Account information for new or modified users (#67235)" u="1"/>
        <s v="Alert: Hikma &gt; HIK US OH Columbus on WW-COL-TWUTP01 is Failed Memory   (#51116)" u="1"/>
        <s v="Alert: lum-anslt-pw-01 Memory -  service: Total Physical Memory: 4.00 GB_x000a_Used Physical Memory: 3.36 ... [100/1149 characters] (#30980)" u="1"/>
        <s v="Visual Studio License (#47069)" u="1"/>
        <s v="Adding Text attachment - or any attachment in Supplier Ledger Inquiry (#29164)" u="1"/>
        <s v="Adding a Habitat office printer option for my new laptop (#78306)" u="1"/>
        <s v="New Joiner - Francisco Zeron (#68846)" u="1"/>
        <s v="FW: CRITICAL ERROR for WEBSVR on PHSDATTOSVR (B42E99AB260C) (#83779)" u="1"/>
        <s v="Alert: lum-tekin-pw-01 Memory -  service: Total Physical Memory: 4.00 GB_x000a_Used Physical Memory: 3.20 ... [100/1157 characters] (#32659)" u="1"/>
        <s v="Stack migration at Woodlands (#22086)" u="1"/>
        <s v="Alert: Hisco &gt; HIS US TX Houston Servers - 2nd Patch Group on USScurrent is Failed Connectivity   (#53101)" u="1"/>
        <s v="FW: [HIGH] Alert for Sophos Central [LiquidPower]: An attempt to protect a computer failed (#62977)" u="1"/>
        <s v="Suspicious Email - FW: FEB 17 (#80961)" u="1"/>
        <s v="Alert: LiquidPower Specialty Products Inc. &gt; LIQ US TX Houston on 10.106.220.57 is Failed Connectivi... [100/104 characters] (#50785)" u="1"/>
        <s v="New Joiners May (#23306)" u="1"/>
        <s v="Carbon Black Cloud Alert - a9c81434-f68b-6d5c-f387-fd79b03f6c01 (#72560)" u="1"/>
        <s v="Preventative Maintenance for each managed device and application (CW 584532) (#63091)" u="1"/>
        <s v="Alert: LiquidPower Specialty Products Inc. &gt; LIQ US TX Houston on BRYVMPS2MGMT01 is Failed CPU   (#55483)" u="1"/>
        <s v="Odoo Error (#85615)" u="1"/>
        <s v="Add email address to scanners' addressbooks (#33422)" u="1"/>
        <s v="Scheduled Task coyuchi cleanup shipmentprocesscheck folder Completed (#57654)" u="1"/>
        <s v="Your message couldn't be delivered (#79866)" u="1"/>
        <s v="Internet connection (#51362)" u="1"/>
        <s v="FW: New investigation: 2022-03-14-002 (#90136)" u="1"/>
        <s v="Laptop Latitude 7400 Blue Screen/Is Dying (#44211)" u="1"/>
        <s v="Move Netapp in Stafford and Bryan to LDAP/AD Authentication (CW 570186) (#66651)" u="1"/>
        <s v="Idocs Access (#27441)" u="1"/>
        <s v="Issue to connect to VPN (#21616)" u="1"/>
        <s v="Autodesk Inventor License Error (#76499)" u="1"/>
        <s v="Agent Rescue-192.168.0.21-1 has been removed from device PHSDATTOSVR (CW 585129) (#66520)" u="1"/>
        <s v="Printer install (#32270)" u="1"/>
        <s v="FW: ISE Alarm : Warning : AcsSyslogContentAaaDiagnostics:: ACTIVE_DIRECTORY_DIAGNOSTIC_TOOL_ISSUES_FOUND need to complete (#80801)" u="1"/>
        <s v="Bloomfield Printers - Not able to send scan documents to email (#26763)" u="1"/>
        <s v="AspenTech aspenONEv11: Install request (#26248)" u="1"/>
        <s v="Service Request (#47411)" u="1"/>
        <s v="FW: [Failed] CKSVMS (7 VMs) 7 failed (#85570)" u="1"/>
        <s v="Iphone 7  charging issues (#19451)" u="1"/>
        <s v="ALERT: [High] Malicious activity detected on 4RHRZ53 (#71196)" u="1"/>
        <s v="installing network printer. getting prompted for credentials (#42160)" u="1"/>
        <s v="Alert: LiquidPower Specialty Products Inc. &gt; LIQ US TX Houston on VILVMPVEEAM01 is Warning Memory   (#79644)" u="1"/>
        <s v="Password Reset (#74252)" u="1"/>
        <s v="Our system went down. (#67811)" u="1"/>
        <s v="ALERT: [High] Malicious activity detected on 4RHRZ53 (#71197)" u="1"/>
        <s v="New Joiner - Miguel Acevedo (#78317)" u="1"/>
        <s v="Alert: Hikma &gt; HIK US OH Columbus on WW-COL-LWTSP04 is Warning Memory   (#37302)" u="1"/>
        <s v="Account information for new or modified users (#67237)" u="1"/>
        <s v="FW: Strategic Materials, Inc - Please review Investment Project_x000a_ Proposal &amp; Payment Schedule (#70212)" u="1"/>
        <s v="Odoo Upgrade 1.09.01 (#36182)" u="1"/>
        <s v="Computer is not responding correctly (#54852)" u="1"/>
        <s v="AMP Alert: Device Down (IN-GGN-WAP-01) (#60847)" u="1"/>
        <s v="FW: Access to CommDB  (#72846)" u="1"/>
        <s v="Require add @wfhrcn.com to  Outlook whitelist (#27137)" u="1"/>
        <s v="Update COY-SF-FW-01 to Latest Revision 9 Code (#23544)" u="1"/>
        <s v="P348: Cleanup the old migration + replication devices for Brazil - INC0041822 (#26683)" u="1"/>
        <s v="Odoo:  Assign Sale Subscription Line (#41498)" u="1"/>
        <s v="remote desktop (#25302)" u="1"/>
        <s v="AutoCAD license  (#35191)" u="1"/>
        <s v="Alert: Innowatts &gt; INN US TX Houston on 172.16.10.52 is Failed Connectivity   (#72500)" u="1"/>
        <s v="Aryaka: [Non-Impacting] Reminder of Emergency Scheduled Maintenance_x000a_ on Chicago POP [ref:_00DA0ISST._5003w1bypPq:ref] (#91078)" u="1"/>
        <s v="EBI Sentinel Alerts - Medium  (#58579)" u="1"/>
        <s v="test - ignore (#53520)" u="1"/>
        <s v="Metadata Update on 12-03-21  (#50218)" u="1"/>
        <s v="Alert: Lummus Technology &gt; LUM Azure Production on lum-mvus-pw-02 is Failed Agent Status   (#63338)" u="1"/>
        <s v="Alert: Lummus Technology &gt; LUM Azure Production on lum-awplt-pw-01 is Failed Connectivity   (#45195)" u="1"/>
        <s v="FW: ShareGate Apricot (#23122)" u="1"/>
        <s v="Requesting Help - Cannot Access LHT O Drive (#22887)" u="1"/>
        <s v="Job Succeeded with Errors Azure Lummus WE PRDVM: Not Applicable COMMVAULT JOB:  135079 (#46856)" u="1"/>
        <s v="Alert: Puffer &gt; PUF US TX Stafford on BRY-KRL-0001 is Failed Memory   (#55876)" u="1"/>
        <s v="Can't access remote desktop (#52087)" u="1"/>
        <s v="ALERT: [Medium] Malicious activity detected on G9D6HR2 (#59529)" u="1"/>
        <s v="Remote connection (#76441)" u="1"/>
        <s v="New ticket from: FW: Access to Pro/II and ENID intelligent data transfer (#26749) (#27239)" u="1"/>
        <s v="Notification of Termination (#58508)" u="1"/>
        <s v="FW: [Cisco AMP for Endpoints Subscription] [nq - system] Matching Events Found On NQP-AZ-22112053 (#76706)" u="1"/>
        <s v="NAV NOT WORKING FROM HOME (#74398)" u="1"/>
        <s v="Alert: LiquidPower Specialty Products Inc. &gt; LIQ US TX Houston on VILVMPVEEAM01 is Warning Memory   (#65043)" u="1"/>
        <s v="Idocs Access (#27451)" u="1"/>
        <s v="RE: [External]  Ticket#583180/LiquidPower/Adobe Acrobat PDF -- has_x000a_ been updated (#52489)" u="1"/>
        <s v="Alert: Dallas Area Habitat for Humanity &gt; DAL US TX Dallas on dahfh2008fs is Failed Memory   (#55879)" u="1"/>
        <s v="Alert: Hikma &gt; HIK US OH Columbus on COLSVWPGRD9AP01 is Warning SQL Memory Manager  MSSQLSERVER (#82016)" u="1"/>
        <s v="Add Skid Custodians (#77367)" u="1"/>
        <s v="Epicor Reboot ONLY FOR SYSTEM DOWN (#42478)" u="1"/>
        <s v="Windows Server Monthly Patching - October Rollup (#42900)" u="1"/>
        <s v="FW: [Cisco AMP for Endpoints Subscription] [nq - threat alert] Matching Events Found On Deathstar.newquest.newquestproperties.com (#59871)" u="1"/>
        <s v="FW: Agiloft Record 836 (#70129)" u="1"/>
        <s v="FW: Access to Databases (#85683)" u="1"/>
        <s v="FW: Obtain Area Fans BN-001511 (#53453)" u="1"/>
        <s v="Aryaka: [Sev=Low] RCA for Service impacting outage on New Jersey POP [ref:_00DA0ISST._5003w1V6pj7:ref] (#24021)" u="1"/>
        <s v="Issues with Excel  (#24799)" u="1"/>
        <s v="Update: MSS Issue:  High (1)  SOCP00703205255  INC - Device Capacity/Performance Incident (#60911)" u="1"/>
        <s v="Cisco Additional line, (#52179)" u="1"/>
        <s v="Twilio Innowatts phone number (#45197)" u="1"/>
        <s v="Alert: NewQuest Properties &gt; NEW US TX Houston on Deathstar is Stale Windows Service  Windows Softwa... [100/116 characters] (#90495)" u="1"/>
        <s v="FW: [Cisco AMP for Endpoints Subscription] [nq - threat alert] Matching Events Found On NQP-TERM-013.newquest.newquestproperties.com (#86356)" u="1"/>
        <s v="Email and MS Team not working (#66337)" u="1"/>
        <s v="Policy Change Request:  SOCP00703132528  - has been received and acknowledged. (#51635)" u="1"/>
        <s v="ALERT: [Critical] Malicious activity detected on 7DFJ8S2 (#67649)" u="1"/>
        <s v="August Close Prep (#35096)" u="1"/>
        <s v="Maximo profile change (#60759)" u="1"/>
        <s v="Migrate Lotus Notes Mail File to Outlook (#25594)" u="1"/>
        <s v="Remote Desktop Access for Webtime Entry Proofing (#60762)" u="1"/>
        <s v="Alert: lum-medcv-pw-01 CPU -  service: CPU Usage: 88.00 %_x000a_Top Process 1: vsbkp_x000a_Top Process 2: cvd_x000a_Top Process 3: CVODS_x000a_Top Process 4: SIDB2_x000a_Top Process 5: SIDB2_x000a_PID of Process 1: 18864_x000a_PID of Process 2: 6668_x000a_PID of Process 3: 16108_x000a_PID of Process 4: 9728_x000a_PID of Process 5: 32_x000a_User of Process 1: NT AUTHORITY\SYSTEM_x000a_User of Process 2: NT AUTHORITY\SYSTEM_x000a_User of Process 3: NT AUTHORITY\SYSTEM_x000a_User of Process 4: NT AUTHORITY\SYSTEM_x000a_User of Process 5: NT AUTHORITY\SYSTEM_x000a_CPU Usage for Process 1: 16.00 %_x000a_CPU Usage for Process 2: 15.00 %_x000a_CPU Usage for Process 3: 6.00 %_x000a_CPU Usage for Process 4: 4.00 %_x000a_CPU Usage for Process 5: 4.00 % 1757264600 (#29604)" u="1"/>
        <s v="IDocs access of PROVISION Testing (#79347)" u="1"/>
        <s v="Account information for new or modified users (#67239)" u="1"/>
        <s v="Carbon Black Cloud Alert - 1af985bf-decb-0a3c-cef3-87b5bb24fa33 (#66386)" u="1"/>
        <s v="FW: JDE (#24407)" u="1"/>
        <s v="Alert: LiquidPower Specialty Products Inc. &gt; LIQ US TX Houston on BRYVMPDC02 is Warning Memory   (#59158)" u="1"/>
        <s v="Aryaka: [Non-Impacting] Increase in loss/latency due emergency maintenance on Delhi POP [ref:_00DA0ISST._5003w1VYIb8:ref] (#25882)" u="1"/>
        <s v="Alert: LiquidPower Specialty Products Inc. &gt; LIQ US TX Houston on HSNVMPDB01 is Warning Disk  C: (#53156)" u="1"/>
        <s v="RingCentral install on new Dell laptop (#75265)" u="1"/>
        <s v="New ticket from: RANDALL P DRIVE ACCESS (#47264) (#48446)" u="1"/>
        <s v="URGENT FOR TODAY - Executive Floor IT Issues (#82734)" u="1"/>
        <s v="PDI Core Switch Assistance (#77506)" u="1"/>
        <s v="Alert: LiquidPower Specialty Products Inc. &gt; LIQ US TX Houston on BRYVMPMSTONE04 is Warning Disk  C: (#69614)" u="1"/>
        <s v="[Failed] CKSVMS (7 VMs) 7 failed (#87307)" u="1"/>
        <s v="[EXTERNAL]: Ready for Implementation - M:\Ops\... for Theresa Reding_x000a_ - Form_x000a_ ID# 3270 (#52097)" u="1"/>
        <s v="Alert: NewQuest Properties &gt; NEW US TX Houston on NQ 1st floor 1 is Failed Connectivity   (#85253)" u="1"/>
        <s v="Alert: Hikma &gt; HIK US OH Columbus on WW-COL-DSPDB01 is Failed SQL Memory Manager  MSSQLSERVER (#46042)" u="1"/>
        <s v="Re: P360337 IPP Ethylene 700kta BEP - P-drive folder setup (#31297)" u="1"/>
        <s v="&quot;FROMENID2&quot; FUNCTION missing (#23286)" u="1"/>
        <s v="Can't see the Bloomfield g and W drives (#30097)" u="1"/>
        <s v="FW: Notifications not received for India OB Process (#25773)" u="1"/>
        <s v="AVEVA DYNSIM v6.1: Install request (#17680)" u="1"/>
        <s v="[Cisco AMP for Endpoints Subscription] [CypressLawn-Tickets]_x000a_ [CGW-LESCOBAR.cypresslawn.corp] Matching Compromise Updates (#49630)" u="1"/>
        <s v="Provision 9.1 error (#24090)" u="1"/>
        <s v="Lummus - Monthly Patching - October 2021 (#44948)" u="1"/>
        <s v="New ticket from: Network Account for new temporary employee Amir Khan (#45776) (#46153)" u="1"/>
        <s v="FW: Unable to receive external mail (#28849)" u="1"/>
        <s v="Suspicious sequence of exploration activities (#47584)" u="1"/>
        <s v="Issue with domain migration (#23016)" u="1"/>
        <s v="Aryaka: [Non-Impacting] Increase in loss/latency due emergency maintenance on Delhi POP [ref:_00DA0ISST._5003w1VYIb8:ref] (#25883)" u="1"/>
        <s v="Alert: lum-medcv-pw-01 CPU -  service: CPU Usage: 88.00 %_x000a_Top Process 1: vsbkp_x000a_Top Process 2: cvd_x000a_To... [100/657 characters] (#30766)" u="1"/>
        <s v="Alert: Dallas Area Habitat for Humanity &gt; DAL US TX Dallas on Veeam-Mgmt is Failed Veeam Failed Jobs... [100/102 characters] (#71367)" u="1"/>
        <s v="Password reset (#70105)" u="1"/>
        <s v="RE: Sasol - Identifying path forward (#22917)" u="1"/>
        <s v="Gabe Villarreal needs Pasadena security badge for site entry (#25502)" u="1"/>
        <s v="Remote access to PSG server (#24432)" u="1"/>
        <s v="Exactly IT Sentinel Alerts - Low  (#40879)" u="1"/>
        <s v="AVEVA PRO/II v8.3.2: Install request (#19801)" u="1"/>
        <s v="iDocs request : Med-database  (#24746)" u="1"/>
        <s v="R&amp;D Center Instrument PC migration (#23699)" u="1"/>
        <s v="FW: 'ALG Worldwide Logistics, LLC.Due Invoice' (#75175)" u="1"/>
        <s v="Scanners Not working (#67120)" u="1"/>
        <s v="FW: Oracle (#23786)" u="1"/>
        <s v="Suspicious email - FW: Account password expire-:Monday, January 24,_x000a_ 2022 (#70079)" u="1"/>
        <s v="Idocs access for LACC PH 1 EXP STUDY (201225189) (#76301)" u="1"/>
        <s v="Alert: lum-medcv-pw-01 CPU -  service: CPU Usage: 96.00 %_x000a_Top Process 1: vsbkp_x000a_Top Process 2: cvd_x000a_To... [100/635 characters] (#31984)" u="1"/>
        <s v="Odoo: Create User Dean Auger (#48489)" u="1"/>
        <s v="Need access (#25593)" u="1"/>
        <s v="AUTOCAD viewer software Installation (#27565)" u="1"/>
        <s v="N Drive Folder Permissions (#66716)" u="1"/>
        <s v="Alert: Cypress Lawn &gt; CYP US CA Colma on DEV-APP01 is Failed CPU   (#40940)" u="1"/>
        <s v="Alert: Hikma &gt; HIK US OH Columbus on BKHSVWPCCURE1 is Failed Memory   (#45598)" u="1"/>
        <s v="Internet Connection Drops (#76479)" u="1"/>
        <s v="KG-Tower v5.4.3: Install request (#21376)" u="1"/>
        <s v="Absence of Sound-Teams App-Speaker &amp; Microphone (#21146)" u="1"/>
        <s v="FW: Bootable Screenshot for CONCORDTERMSVR on PHSDATTOSVR (B42E99AB260C) FAILED (#85984)" u="1"/>
        <s v="New Laptop Request (#88788)" u="1"/>
        <s v="ITGlue account changes (#79511)" u="1"/>
        <s v="Preventative Maintenance for each managed device and application (CW 584531) (#63032)" u="1"/>
        <s v="FYI - lumwvddynsp-3 has restarted by request from the VMSS PowerApp (#32119)" u="1"/>
        <s v="Alert: lum-htrnl-pw-01 Memory -  service: Total Physical Memory: 4.00 GB_x000a_Used Physical Memory: 3.19 ... [100/1137 characters] (#31966)" u="1"/>
        <s v="Microphone not working (#50169)" u="1"/>
        <s v="Remote desktop issue (#31897)" u="1"/>
        <s v="FW: Supplier issue on PO 1666426 (#31319)" u="1"/>
        <s v="Alert: Hikma &gt; HIK US OH Bedford on BDFSVWPDHCP01 is Failed Agent Status   (#59878)" u="1"/>
        <s v="Quota exceeded (Tenant: Bruegmann USA; Contact email: kyle@bruegmann-usa.com) (#53702)" u="1"/>
        <s v="Alert: Hikma &gt; HIK US OH Columbus on colnd02-admin is Failed Connectivity   (#44230)" u="1"/>
        <s v="Configure or install 7zip.org (#24070)" u="1"/>
        <s v="BACKUP FAILED (group: Bruegmann USA)(backup account: kyle@bruegmann-usa.com)(machine: APPSERVER.BRUEGMANN.local)(plan: BUSA - Appserver Plan) (#57621)" u="1"/>
        <s v="Port 5 Server (#52180)" u="1"/>
        <s v="Re: [EXTERNAL-CHECK-CAREFULLY] Log4j existence detection | (#53193)" u="1"/>
        <s v="Bryan Freedom camera down (CW 580482) (#66469)" u="1"/>
        <s v="need all CSMs added to list of &quot;internal&quot; contacts i can select from_x000a_ in CMS (#74065)" u="1"/>
        <s v="P348: NO Azure agent running REF - INC0036685 (#22406)" u="1"/>
        <s v="New ticket from: Data Loader Salesforce (#70318) (#82330)" u="1"/>
        <s v="Adding IC Communication Between Co. 270 and Co. 249 in TAP (#21106)" u="1"/>
        <s v="Access to Business Changa Log. (#55641)" u="1"/>
        <s v="Alert: LiquidPower Specialty Products Inc. &gt; LIQ US TX Houston on CKSVMPSCCMDP01 is Failed CPU   (#55485)" u="1"/>
        <s v="N-able for Jackie Johnson PSG (#32296)" u="1"/>
        <s v="New phone setup for user Jodan Breaux (#55594)" u="1"/>
        <s v="MS Teams issue (#30004)" u="1"/>
        <s v="SO21/3001234 Dell Standard Business Laptop Dock 130W (#25380)" u="1"/>
        <s v="Preventative Maintenance for each managed device and application (CW 584533) (#63092)" u="1"/>
        <s v="M365 Service Health Notification (#74746)" u="1"/>
        <s v="Alert: Alcami &gt; ALC Azure Production on alc-moda-db-p01 is Failed SQL Memory Manager  MSSQLSERVER (#82024)" u="1"/>
        <s v="Software request (#28421)" u="1"/>
        <s v="RE: Aspen License (#47566)" u="1"/>
        <s v="tdickens@hiscoinc.com (#64576)" u="1"/>
        <s v="Source for Account/CT 352GC1010.8905.00035425 in Payroll Journal (#83831)" u="1"/>
        <s v="Alert: Lummus Technology &gt; LUM US NJ BloomField on BMNDPCM01 is Warning Disk  C: (#77028)" u="1"/>
        <s v="FW: ISE Alarm : Warning : Unknown NAD : Server=hsnvmpise01 NAS IP Address=10.100.100.40 (#89500)" u="1"/>
        <s v="AVEVA DYNSIM v6.1: Install request (#17681)" u="1"/>
        <s v="RE: JDE Standard Invoice Entry - Access Request (#88823)" u="1"/>
        <s v="Trimble / AutoCAD (#49984)" u="1"/>
        <s v="7-ZIP App (#28398)" u="1"/>
        <s v="Possible Spam Calls (#51455)" u="1"/>
        <s v="Request for monitor (#80632)" u="1"/>
        <s v="Work cell is not working (#57425)" u="1"/>
        <s v="FW: ISE Alarm : Warning : AcsSyslogContentAaaDiagnostics:: ACTIVE_DIRECTORY_DIAGNOSTIC_TOOL_ISSUES_FOUND need to complete (#84156)" u="1"/>
        <s v="PRO/II v8.3.2 not working (#29845)" u="1"/>
        <s v="Upload on Shared documents Failing (#52981)" u="1"/>
        <s v="Alert: LiquidPower Specialty Products Inc. &gt; LIQ US TX Houston on VILVMPVEEAM01 is Warning Memory   (#76442)" u="1"/>
        <s v="LSPI- Sentinel Alerts  Medium   (#82741)" u="1"/>
        <s v="Install printer driver (#53977)" u="1"/>
        <s v="Sunil Panditrao upgrade mobile device 862.276.9160 (#63477)" u="1"/>
        <s v="aspenONE V.11 Install Request (#25429)" u="1"/>
        <s v="Cisco AnyConnect Secure Mobility (VPN) is not working - ASI Help_x000a_ Needed! (#65740)" u="1"/>
        <s v="Lummus Sentinel Alerts - High  (#36682)" u="1"/>
        <s v="Alert: Lummus Technology &gt; LUM Azure Production on lum-anslt-pw-01 is Failed Memory   (#41065)" u="1"/>
        <s v="Problems with Excel (#25806)" u="1"/>
        <s v="Issue for combining PDF files into a single pdf file (#44075)" u="1"/>
        <s v="POS pay file 265  (#21277)" u="1"/>
        <s v="Lummus Pro/II AVD Request (#71896)" u="1"/>
        <s v="AMP Alert: Device Down (IN-GGN-WAP-09) (#60848)" u="1"/>
        <s v="ALERT: [Medium] Malicious activity detected on DDGH8S2 (#30546)" u="1"/>
        <s v="Alert: LiquidPower Specialty Products Inc. &gt; LIQ US TX Bryan on bryntpiisint01 is Warning Disk  C: (#63199)" u="1"/>
        <s v="Your monthly digest (#58420)" u="1"/>
        <s v="New employee set up - email (#60039)" u="1"/>
        <s v="issues to open MDR old emails (#20228)" u="1"/>
        <s v="[Error] Scale-out Backup Repository: CKS-SOBR (#79859)" u="1"/>
        <s v="Azure Log Analytics - East US - Applying Mitigation (#80787)" u="1"/>
        <s v="KG-Tower: Install request (#24330)" u="1"/>
        <s v="PI Datalink Issue (#30892)" u="1"/>
        <s v="ALERT: [High] Malicious activity detected on FSH5MQ2 (#21718)" u="1"/>
        <s v="installing jabber (#29102)" u="1"/>
        <s v="Exactly IT Sentinel Alerts - Medium  (#34824)" u="1"/>
        <s v="Wei Zhu - Precision 5530 - Swollen Battery - Dell Support: SR#_x000a_ 1070295631 from Charla Mckinsey (#36546)" u="1"/>
        <s v="206037337&amp; 206037336 Low CO2 Electric and Fired Heater Design opened_x000a_ in JDE - Please activate in HFM (#24195)" u="1"/>
        <s v="Install Lumtray (#76712)" u="1"/>
        <s v="Alert: Hikma &gt; HIK US OH Columbus on WW-COL-VDISQL01 is Warning Memory   (#58479)" u="1"/>
        <s v="Multiple email accounts (#71448)" u="1"/>
        <s v="user needs to be added to grou in AD (#33625)" u="1"/>
        <s v="ALERT: [Critical] Malicious activity detected on JCY04Y2 (#31022)" u="1"/>
        <s v="Alert: lum-mcube-dl-02 Disk - /var/lib/docker/overlay2/8eeada9ac687bc8d20a5171dea65c74a3727e43f2c7cb... [100/232 characters] (#33220)" u="1"/>
        <s v="ISE Alarm : Critical : Local certificate 'SEC-ISE-COLO-1 IDENTITY2 CERT' expired on Thu; 26 Aug 2021 : Server=SEC-ISE-COLO-1 (#52301)" u="1"/>
        <s v="Alert: lum-mcube-dl-02 Disk - /var/lib/docker/overlay2/d89eac6e795762d0bf00016fbd824019447c8cb4322ec... [100/232 characters] (#33221)" u="1"/>
        <s v="for Installation of Bluebeam (#27993)" u="1"/>
        <s v="Request for security audit for Jaff Hayes account (#58064)" u="1"/>
        <s v="Alert: lum-mcube-dl-02 Disk - /var/lib/docker/overlay2/4cdb2cea34a9062bf6f346113edd0280daec5ab078eab... [100/232 characters] (#33222)" u="1"/>
        <s v="Alert: lum-mcube-dl-02 Disk - /var/lib/docker/overlay2/f1a20cda9cf94373a7488e2c47a5a2278cdb3f4dfc06e... [100/232 characters] (#33224)" u="1"/>
        <s v="Alert: lum-htrnl-pw-01 Memory -  service: Total Physical Memory: 4.00 GB_x000a_Used Physical Memory: 3.19 ... [100/1156 characters] (#31541)" u="1"/>
        <s v="Alert: lum-mcube-dl-02 Disk - /var/lib/docker/overlay2/8ef64a6a44cb213a3952be79b335c811c95016f22189d... [100/232 characters] (#33225)" u="1"/>
        <s v="Alert: Vaalco Energy Inc &gt; VAA US TX Houston on EGY-MBX-HOU is Warning Memory   (#55828)" u="1"/>
        <s v="BlueBeam (#21607)" u="1"/>
        <s v="Alert: Cypress Lawn &gt; CYP US CA Colma on HQS-SQL03 is Warning Disk  E: (#47064)" u="1"/>
        <s v="Migrate Lotus Notes Mail File to Outlook (#26162)" u="1"/>
        <s v="AspenTech Aspen Plus: (ChE) Convergence issues (#36383)" u="1"/>
        <s v="Proofpoint Threat Response: INC-2058 New response action (#57330)" u="1"/>
        <s v="Azure Server Decom Request (#23991)" u="1"/>
        <s v="UNABLE TO ACCESS REMOTE DESKTOP (#77355)" u="1"/>
        <s v="New Computer Setup as Replacement (#23983)" u="1"/>
        <s v="New ticket from: Drive issue (#26417) (#26565)" u="1"/>
        <s v="Lotus Notes emails to archive (#45099)" u="1"/>
        <s v="BlueBeam - Not opening on my system (#59604)" u="1"/>
        <s v="Alert: Hikma &gt; HIK US OH Columbus on WW-COL-DSPDB01 is Failed SQL Memory Manager  MSSQLSERVER (#48242)" u="1"/>
        <s v="AnyConnect was not able to establish a connection to the specified_x000a_ secure gateway. Please try connecting again (#34368)" u="1"/>
        <s v="Re: Elimination of Uplift (#60485)" u="1"/>
        <s v="RE: TAP Access - APPROVAL NEEDED (#62894)" u="1"/>
        <s v="AVEVA PRO/II v8.3: Access Issue (#18708)" u="1"/>
        <s v="Mobile Device upgrade 903-363-3017 (#53523)" u="1"/>
        <s v="Workflow errored (#70530)" u="1"/>
        <s v="Pricing sharepoint access (#76423)" u="1"/>
        <s v="Installation of NavisWork (#25458)" u="1"/>
        <s v="phone voicemail pin needs reset (#73588)" u="1"/>
        <s v="[Failed] VIL VM Group 1 (6 VMs) 6 failed (#81804)" u="1"/>
        <s v="Previous ticket #25662 not correctly resolved (#26319)" u="1"/>
        <s v="FW: [EXTERNAL]: PAF Approved - New Employee - Theresa Reding - Form_x000a_ ID# 2614 (#52063)" u="1"/>
        <s v="Alert: Hikma &gt; HIK US OH Columbus on WW-COL-VDICMPSR is Failed SQL TCP Availability  1433 (#43069)" u="1"/>
        <s v="ALERT: [Critical] Malicious activity detected on FPSP-1400 (#30805)" u="1"/>
        <s v="End User Onboarding Alert 3/7 (#88307)" u="1"/>
        <s v="Laptop cant find his home network (#61059)" u="1"/>
        <s v="Alert: Lummus Technology &gt; Lum Azure Non-Production on LUM-EAUTH-NP-01 is Warning Disk  C: (#47954)" u="1"/>
        <s v="JDE Password Reset (#21190)" u="1"/>
        <s v="FW: [Cisco AMP for Endpoints Subscription] [gcb - threat detected] Matching Events Found On DESKTOP-G5AVEAR.gulfcapital.com (#80222)" u="1"/>
        <s v="Company Phone - Invalid SIM (#69342)" u="1"/>
        <s v="Security Operations Mailbox Access for Zachery Pearson (#28137)" u="1"/>
        <s v="Debra Wyatt is requesting assistance with setting up Monitor (#74110)" u="1"/>
        <s v="Alert: Lummus Technology &gt; LUM Azure Production on lum-idbus-pl-01 is Warning Disk  /oracle/LTDENPRO (#37378)" u="1"/>
        <s v="Emailed Report (profile:_x000a_ JobSFMail-20211221053503.e276abec-e0f2-11e3-8169-6d9ed49b625f.txt - 4 records_x000a_ from egy.hou.fmc) (#55439)" u="1"/>
        <s v="Atypical travel | Sentinel ID: 1656 - Medium (#44045)" u="1"/>
        <s v="ALERT: [Medium] Malicious activity detected on DDGH8S2 (#30556)" u="1"/>
        <s v="Alert: Lummus Technology &gt; LUM Azure Production on lum-avelt-pw-01 is Failed CPU   (#55835)" u="1"/>
        <s v="A6 paper printer issue. (#83057)" u="1"/>
        <s v="File size limitation for shared mailbox (#22497)" u="1"/>
        <s v="Alert: Hikma &gt; HIK US OH Columbus on WW-COL-VDISQL01 is Warning Memory   (#59839)" u="1"/>
        <s v="Lummus | Modify CI parameters in CMS/Odoo | US-PAS-DELTAV-SW1_x000a_ (#57913) (#67000)" u="1"/>
        <s v="Odoo Error (#82736)" u="1"/>
        <s v="Proofpoint Threat Response: INC-2064 New response action (#57352)" u="1"/>
        <s v="*Wait for approval from Sandy* Dallas Area Habitat New User Request_x000a_ for David Ramirez. !!Contact:amelendez@dallas-habitat.org!! (#59985)" u="1"/>
        <s v="CKS Employee Distro (#80982)" u="1"/>
        <s v="[Failed] CKSVMS (7 VMs) 7 failed (#88807)" u="1"/>
        <s v="Update Maximo Rights (#62386)" u="1"/>
        <s v="FW: Lummusconsultants Invoice Payment receipt c43252 October 18, 2021 (#43862)" u="1"/>
        <s v="Unable to change my password (#26030)" u="1"/>
        <s v="Journal Entry Data for Audit - Urgent request - transition activitiy (#24636)" u="1"/>
        <s v="Alert: Hikma &gt; HIK US NJ CherryHill on WW-CHH-SCCMMM01 is Failed Memory   (#37305)" u="1"/>
        <s v="ANSYS: Exceed/Gambit Installation + Access (#20407)" u="1"/>
        <s v="FW: CRITICAL ERROR for UNITY-DB-SVR on PHSDATTOSVR (B42E99AB260C) (#77834)" u="1"/>
        <s v="Scanner issue (#27356)" u="1"/>
        <s v="FW: [MEDIUM] Incident: Authorization group assigned to a user or other authorization group - O365 - NewQuest Properties (#84067)" u="1"/>
        <s v="Alert: Lummus Technology &gt; Lum Azure Non-Production on lum-mcube-dl-01 is Warning Disk  /var/lib/doc... [100/184 characters] (#72940)" u="1"/>
        <s v="Proofpoint Threat Response: INC-2064 New response action (#57354)" u="1"/>
        <s v="IDOCS (#42812)" u="1"/>
        <s v="File missing (#55653)" u="1"/>
        <s v="Alert: Lummus Technology &gt; Lum Azure Non-Production on lum-mcube-dl-01 is Warning Disk  /var/lib/doc... [100/184 characters] (#72944)" u="1"/>
        <s v="please reset Hubble password (#22137)" u="1"/>
        <s v="Cloud Discovery anomaly detection Incident ID: 2448 (#50838)" u="1"/>
        <s v="Alert: Hikma &gt; HIK US OH Columbus on WW-COL-LWTSP04 is Failed Memory   (#37381)" u="1"/>
        <s v="TEST (#42618)" u="1"/>
        <s v="E-Mail from Answering Service (#69133)" u="1"/>
        <s v="Critical Device Stopped Sending Events Fired (#57099)" u="1"/>
        <s v="Alert: Lummus Technology &gt; LUM Azure Production on lum-idbus-pl-01 is Failed CPU   (#87822)" u="1"/>
        <s v="Alert: LiquidPower Specialty Products Inc. &gt; LIQ US TX Houston on HSNVMPFTP01 is Warning Disk  C: (#55751)" u="1"/>
        <s v="LIMS not working (#35602)" u="1"/>
        <s v="JDE World account creation  (#23056)" u="1"/>
        <s v="No Internet access (#59452)" u="1"/>
        <s v="No internet access (#83306)" u="1"/>
        <s v="FW: 12/22 Novolen payment to TCG (#59165)" u="1"/>
        <s v="Jimmy Breedlove Mobile device upgrade # 903-258-4755 (#87497)" u="1"/>
        <s v="New ticket from: FW: Intercompany Supplier Totals by G/L Account  (#16636) (#82866)" u="1"/>
        <s v="Alert: Lummus Technology &gt; LUM US TX Pasadena on PASPCCUBU01 is Warning Disk  C: (#62023)" u="1"/>
        <s v="Earned Revenue Download R55JC0125 (#85537)" u="1"/>
        <s v="N-able - Remote Connection not working (#73182)" u="1"/>
        <s v="FW: hoover test 2 (#51203)" u="1"/>
        <s v="AspenTech aspenONEv12.1: Install request (#29161)" u="1"/>
        <s v="FW: CRITICAL ERROR for UNITY-DB-SVR on PHSDATTOSVR (B42E99AB260C) (#79420)" u="1"/>
        <s v="unit converter  (#23670)" u="1"/>
        <s v="New Ticket -- Bruegmann USA / Joel Linton (#55307)" u="1"/>
        <s v="You have new held messages (#72955)" u="1"/>
        <s v="New ticket from: Computer Timeout (#33425)" u="1"/>
        <s v="AAIs need to be updated for June close (#26972)" u="1"/>
        <s v="FW: / Job shopper report /   remote desktop connection (#23701)" u="1"/>
        <s v="FW: Lummus Tech Credentials (#24619)" u="1"/>
        <s v="Kind request: IDOCS not working (#29700)" u="1"/>
        <s v="Service Ticket #583398 - M1 audio (12/8/21) (#51952)" u="1"/>
        <s v="PSG | Isolate Guest Wireless Network in Flow Coit (#27550)" u="1"/>
        <s v="Alert: Hikma &gt; HIK US OH Columbus on WW-COL-DSPDB01 is Failed SQL Memory Manager  MSSQLSERVER (#46090)" u="1"/>
        <s v="FW: Sales_LT (#53346)" u="1"/>
        <s v="MFA - unable to authenticate (#55789)" u="1"/>
        <s v="Alert: Principle Health Systems &gt; PRI US TX Houston on PHSPHARMSVR is Failed Disk  D: (#54044)" u="1"/>
        <s v="FW: **Auto Generated Email** -- [119:4:1] http_inspect: BARE BYTE UNICODE ENCODING [Impact: Unknown] (#61969)" u="1"/>
        <s v="Alert: Principle Health Systems &gt; PRI US TX Houston on WEBSVR is Failed Agent Status   (#59215)" u="1"/>
        <s v="Quota exceeded (Tenant: Bruegmann USA; Contact email: kyle@bruegmann-usa.com) (#64717)" u="1"/>
        <s v="MONTHLY FX RATES - Restatement Rates - AUGUST 2021 (#35177)" u="1"/>
        <s v="ALERT: [Critical] Malicious activity detected on DDK61Z2 (#45462)" u="1"/>
        <s v="Add User to Odoo Helpdesk queue (#86319)" u="1"/>
        <s v="Map network drives file (#23117)" u="1"/>
        <s v="Quota exceeded (Tenant: Bruegmann USA; Contact email: kyle@bruegmann-usa.com) (#55392)" u="1"/>
        <s v="Unable to connect to NCP (#41216)" u="1"/>
        <s v="AMP Alert: Device Down (IN-GGN-WAP-02) (#60849)" u="1"/>
        <s v="AspenTech Aspen Plus v8.8: Install request (#25849)" u="1"/>
        <s v="FW: [Cisco AMP for Endpoints Subscription] [PHS - Quarantine] Matching Events Found On HPDESKTOP3.PHS.LOCAL (#58471)" u="1"/>
        <s v="Program Number Added (#44767)" u="1"/>
        <s v="Windows password reset needed (#79745)" u="1"/>
        <s v="Lotus Notes Access (#49862)" u="1"/>
        <s v="Houston Network Outage (#61067)" u="1"/>
        <s v="Phishing email - Junk button add in is not showing up (#59680)" u="1"/>
        <s v="New Department Request - confirmation from PeopleSoft, HFM, JDE (#22150)" u="1"/>
        <s v="FW: Outage - Bloomfield File Share Migration (#22848)" u="1"/>
        <s v="Device is not on N-able  sasco-QCLAB (#37246)" u="1"/>
        <s v="Alert: Dallas Area Habitat for Humanity &gt; DAL US TX Dallas on 34:56:fe:51:41:4b is Failed Connectivi... [100/104 characters] (#87743)" u="1"/>
        <s v="VPN-password (#21709)" u="1"/>
        <s v="FW: Survey on Annual Party  (#55355)" u="1"/>
        <s v="Help Ningbo client set up Team meeting (#85273)" u="1"/>
        <s v="Visio Install (#68043)" u="1"/>
        <s v="FW: Timesheet approval  (#53356)" u="1"/>
        <s v="FW: ISE Alarm : Warning : Unknown NAD : Server=bryvmpise02 NAS IP Address=10.102.100.40 (#89501)" u="1"/>
        <s v="New laptop fan on and off *Constantly* (#80184)" u="1"/>
        <s v="Autodesk Navisworks Freedom v2020: Install request (#25458)" u="1"/>
        <s v="Alert: Hikma &gt; HIK US OH Columbus on WW-COL-VDISQL01 is Failed Memory   (#58457)" u="1"/>
        <s v="IMPORTANT - Access to Shared Drive (#22895)" u="1"/>
        <s v="Aryaka: [Sev=Low] RCA for Service impacting outage on Beijing4 POP_x000a_ [ref:_00DA0ISST._5003w1aybx9:ref] (#68516)" u="1"/>
        <s v="Service Ticket #582067 - Slow Computer (12/01/2021) (#51425)" u="1"/>
        <s v="Alert: Hisco &gt; HIS US TX Houston Servers - 5th Patch Group on DRbackup is Failed SQL TCP Availabilit... [100/107 characters] (#52821)" u="1"/>
        <s v="FW: Taleo to PeopleSoft (#80374)" u="1"/>
        <s v="Alert: Hisco &gt; HIS US TX Houston Servers - 2nd Patch Group on CyrAdvMobile is Warning Disk  C: (#85294)" u="1"/>
        <s v="FW: Missing pieces - AAI Updates for Germany (#49876)" u="1"/>
        <s v="ALERT: [Critical] Malicious activity detected on 1S6MYD3 (#43789)" u="1"/>
        <s v="Critical Device Stopped Sending Events Fired (#68499)" u="1"/>
        <s v="Alert: NewQuest Properties &gt; NEW US TX Houston on NQ 1st floor 2 is Failed Connectivity   (#85252)" u="1"/>
        <s v="Unable to call from Teams on Desktop (#73090)" u="1"/>
        <s v="Fwd: VPN - Error message (Help please) (#65861)" u="1"/>
        <s v="Server &amp; workstation patch &amp; reboot schedules (#57704)" u="1"/>
        <s v="FUZE APP NOT WORKING AGAIN (#61241)" u="1"/>
        <s v="Outlook not showing sent items (#74740)" u="1"/>
        <s v="Access to &quot;EVERYONE-LTHT-Gurgaon@lummustech.com&quot; (#49947)" u="1"/>
        <s v="Follow UP Alert: NewQuest Properties &gt; NEW US TX Houston on Deathstar is Failed Agent Status   (#90511)" u="1"/>
        <s v="WebTime randomly not calculating pension cost (#22354)" u="1"/>
        <s v="Alert: lum-medcv-pw-01 CPU -  service: CPU Usage: 93.00 %_x000a_Top Process 1: vsbkp_x000a_Top Process 2: cvd_x000a_To... [100/635 characters] (#32824)" u="1"/>
        <s v="Alert: NewQuest Properties &gt; NEW US TX Houston on Deathstar is Stale Windows Service  Windows Softwa... [100/128 characters] (#90494)" u="1"/>
        <s v="Hubble Usage Report (#61792)" u="1"/>
        <s v="Phone for Jorge Ochoa (#44926)" u="1"/>
        <s v="TAP (#37058)" u="1"/>
        <s v="remove n-able agent (#80621)" u="1"/>
        <s v="AAI Setup in JDE for Co 352 (#44004)" u="1"/>
        <s v="EBI- Sentinel Alerts  Low   (#81761)" u="1"/>
        <s v="Need to install citrix receiver (#23728)" u="1"/>
        <s v="Alert: ExactlyIT Internal &gt; Exa Puebla Office on EXA-SITE-AP-02 is Failed Connectivity   (#88819)" u="1"/>
        <s v="Alert: LiquidPower Specialty Products Inc. &gt; LIQ US TX Houston on HSN-RTR-01.liquidpower.com is Fail... [100/117 characters] (#55636)" u="1"/>
        <s v="SUPPORT EXPIRED [Failed] General Server - 2 Week Restore (0 VMs) (#67496)" u="1"/>
        <s v="LSPI (#68692)" u="1"/>
        <s v="Alert: lum-anslt-pw-01 Memory -  service: Total Physical Memory: 4.00 GB_x000a_Used Physical Memory: 3.37 ... [100/1149 characters] (#30743)" u="1"/>
        <s v="Teams Problem in WVD (#86363)" u="1"/>
        <s v="Restore Hubble Server Login (#29648)" u="1"/>
        <s v="Installation of AUTOCAD VIEWER (#90069)" u="1"/>
        <s v=" Lara (#36801) (#41189)" u="1"/>
        <s v="MSS Security Incident Report Low SOCP00703191115 SIEM Malware (#59121)" u="1"/>
        <s v="Alert: Hisco &gt; HIS US TX Houston Servers - 5th Patch Group on DEVsql is Failed SQL Memory Manager  M... [100/110 characters] (#53797)" u="1"/>
        <s v="Legitimate? (#27714)" u="1"/>
        <s v="Create new servers (#48526)" u="1"/>
        <s v="Re: Opportunity Page Report (#46152)" u="1"/>
        <s v="Mail Box-  LHT DDC India - Access (#26200)" u="1"/>
        <s v="Adjust computer time/clock (#23216)" u="1"/>
        <s v="New user needs to be added to groups in AD (#41075)" u="1"/>
        <s v="Alert: AZVAHSER004 Memory -  service: Total Physical Memory: 8.00 GB_x000a_Used Physical Memory: 7.38 GB_x000a_Free Physical Memory: 630.17 MB_x000a_Physical Memory Usage: 92.00 %_x000a_Total Virtual Memory: 19.00 GB_x000a_Used Virtual Memory: 15.40 GB_x000a_Free Virtual Memory: 3.60 GB_x000a_Virtual Memory Usage: 81.00 %_x000a_Top Process 1: MsMpEng (64 bit)_x000a_Top Process 2: agent_x000a_Top Process 3: java (64 bit)_x000a_Top Process 4: MonitoringHost (64 bit)_x000a_Top Process 5: _mprosrv (64 bit)_x000a_PID of Process 1: 832_x000a_PID of Process 2: 13512_x000a_PID of Process 3: 2456_x000a_PID of Process 4: 4200_x000a_PID of Process 5: 6764_x000a_User of Process 1: NT AUTHORITY\SYSTEM_x000a_User of Process 2: NT AUTHORITY\SYSTEM_x000a_User of Process 3: NT AUTHORITY\SYSTEM_x000a_User of Process 4: NT AUTHORITY\SYSTEM_x000a_User of Process 5: NT AUTHORITY\SYSTEM_x000a_Physical Memory for Process 1: 237.78 MB_x000a_Physical Memory for Process 2: 236.15 MB_x000a_Physical Memory for Process 3: 199.99 MB_x000a_Physical Memory for Process 4: 123.78 MB_x000a_Physical Memory for Process 5: 121.71 MB_x000a_Virtual Memory for Process 1: 258.95 MB_x000a_Virtual Memory for Process 2: 213.74 MB_x000a_Virtual Memory for Process 3: 210.97 MB_x000a_Virtual Memory for Process 4: 179.30 MB_x000a_Virtual Memory for Process 5: 3.84 MB 1709595321 (#29324)" u="1"/>
        <s v="Cannot Log into Microsoft Teams (#68723)" u="1"/>
        <s v="AutoCAD v****: Licensing issue (#20944)" u="1"/>
        <s v="Microsoft Endpoint Manager (Intune) - Unable to configure Apple MDM Push Certificate or Enrollment Program Tokens (#55393)" u="1"/>
        <s v="Alert: Hikma &gt; HIK US OH Columbus on WW-COL-VDISQL01 is Failed Memory   (#42440)" u="1"/>
        <s v="SXe Access in Infor Mingle  (#83448)" u="1"/>
        <s v="Alert: Polymer Solutions Group &gt; POL US OH Clair on FACTSHOST is Failed Agent Status   (#54018)" u="1"/>
        <s v="[Help] Sign in problem (#52828)" u="1"/>
        <s v="CRITICAL ERROR for WEBSVR on PHSDATTOSVR (B42E99AB260C) (#77565)" u="1"/>
        <s v="CT-Gains Request  - Delete 1-18-22 Record -  SKUL 110764 (#66694)" u="1"/>
        <s v="FW: ULRICH, join Lummus Tech on Uber (#88049)" u="1"/>
        <s v="Alert: lum-htrnl-pw-01 Memory -  service: Total Physical Memory: 4.00 GB_x000a_Used Physical Memory: 3.21 ... [100/1152 characters] (#32985)" u="1"/>
        <s v="Cannot log in to demo instance (#47692)" u="1"/>
        <s v="Lummus - Monthly Patching July 2021 (#30940)" u="1"/>
        <s v="Microphone on headphone does not work in Teams (#24107)" u="1"/>
        <s v="RE: EXTERNAL:Request Change to a few Salesforce fields (#35217)" u="1"/>
        <s v="Alert: Hisco &gt; HIS US TX Houston Servers - 6th Patch Group on CyrSQL is Failed Memory   (#53158)" u="1"/>
        <s v="SX Reports not showing in outlook. (#86079)" u="1"/>
        <s v="lumwvddynsp-3has failed to restart by PowerApp (#32118)" u="1"/>
        <s v="FW: Harassment module won't open past 35 seconds (#84843)" u="1"/>
        <s v="Raise a JIRA Tciket : On-Boarding of Sadhana Mathi/India/IBM (#60493)" u="1"/>
        <s v="Email (#21310)" u="1"/>
        <s v="FW: Peoplesoft Taleo Hires Request not enabled (#36007)" u="1"/>
        <s v="CRITICAL ERROR for UNITY-DB-SVR on PHSDATTOSVR (B42E99AB260C) (#73671)" u="1"/>
        <s v="Alert: Dallas Area Habitat for Humanity &gt; DAL US TX Dallas on Exchange2013 is Warning Disk  C: (#89150)" u="1"/>
        <s v="Update WVD images (#25674)" u="1"/>
        <s v="WebTime Admin Access (#60595)" u="1"/>
        <s v="Outlook and teams latency (#59938)" u="1"/>
        <s v="Citrix Error (#79664)" u="1"/>
        <s v="LSPI New Employee Request [#400] (#82465)" u="1"/>
        <s v="Alert: Cypress Lawn &gt; CYP US CA Colma on UAT-APP03-02 is Failed Disk  C: (#41085)" u="1"/>
        <s v="ZOVY access (#15574)" u="1"/>
        <s v="New ticket from: Microsoft Teams Application Issue (#24087) (#26218)" u="1"/>
        <s v="Adding Printer  (#24445)" u="1"/>
        <s v="Carbon Black Cloud Alert - eb24c16b-c466-1c9a-9fc5-42f9e0645eef (#79154)" u="1"/>
        <s v="windows defender has identified a trojan in development server (#49325)" u="1"/>
        <s v="Domain cutover help (#23017)" u="1"/>
        <s v="Outlook relay setup for CBIENTDV (#26816)" u="1"/>
        <s v="ALERT: [Critical] Malicious activity detected on DESKTOP-2V9MFA5 (#30804)" u="1"/>
        <s v="ALERT: [Critical] Malicious activity detected on DESKTOP-EDNB619 (#33315)" u="1"/>
        <s v="IDocs (#25222)" u="1"/>
        <s v="Alert: Dallas Area Habitat for Humanity &gt; DAL US TX Dallas on dahfh2008dc is Failed Memory   (#59243)" u="1"/>
        <s v="FW: [Possible Phish Fraud][EXTERNAL]: How three businesses are_x000a_ becoming employers of choice (#85806)" u="1"/>
        <s v="Alert: Hisco &gt; HIS US TX Houston Servers - 4th Patch Group on atl-fs1 is Failed Connectivity   (#53081)" u="1"/>
        <s v="Printer issues (#47852)" u="1"/>
        <s v="Unable to use Microsoft Authenticator app for login (#45604)" u="1"/>
        <s v="Require Yammer assistance w/Email integration via Outlook groups  (#41162)" u="1"/>
        <s v="Maximo Refresh Activities (#61051)" u="1"/>
        <s v="Trimble Connect v1.12.2.333: Mandatory update required (#35808)" u="1"/>
        <s v="opening pdf documents (#23823)" u="1"/>
        <s v="Access to Sharepoint, MRI, and AvidXchange  for new hire Raul Reynosa (#55223)" u="1"/>
        <s v="Onedrive Sync Issue (#70727)" u="1"/>
        <s v="Alert: Alcami &gt; ALC Azure Non-Production on alcnuctxes1-d01 is Failed Connectivity   (#44991)" u="1"/>
        <s v="Assign Alerts to IOC Desktop Team within Odoo (#26004)" u="1"/>
        <s v="Case: 00553539:  [Sev=High] [Lummus Technology LLC] Both tunnels down for Last Mile Managed site Dubai: [ref:_00DA0ISST._5003w1V6Wqm:ref] (#23723)" u="1"/>
        <s v="Simport 3 - Not opening (#27466)" u="1"/>
        <s v="New Odoo User:  DJ Rose (#74261)" u="1"/>
        <s v="IT Support - Request correction to employee name (#21374)" u="1"/>
        <s v="Create a JDE account for Kris Howard (#22583)" u="1"/>
        <s v="Change font view in Outlook (#58640)" u="1"/>
        <s v="Alert: Alcami &gt; ALC Azure Non-Production on alcnuwebes1-v01 is Failed Agent Status   (#87187)" u="1"/>
        <s v="Alert: SSOS-FTD01 Connectivity -  service: Packet Loss: 0.00 %_x000a_Time To Live: 47.00 Hops_x000a_Average Roun... [100/145 characters] (#32638)" u="1"/>
        <s v="Server Access (#33534)" u="1"/>
        <s v="Exactly IT Sentinel Alerts - Low  (#34728)" u="1"/>
        <s v="Boulder Creek Folder (#73677)" u="1"/>
        <s v="Alert: Polymer Solutions Group &gt; POL Azure Production on psgfswes1pw01 is Warning Memory   (#90897)" u="1"/>
        <s v="Alert: LiquidPower Specialty Products Inc. &gt; LIQ US TX Houston on HSNVMPVEEAM01 is Failed Disk  C: (#88864)" u="1"/>
        <s v="Timesheet Error (#55898)" u="1"/>
        <s v="LSPI- Sentinel Alerts  Low   (#79699)" u="1"/>
        <s v="VPN access (#22563)" u="1"/>
        <s v="P1204 Add Action (#24757)" u="1"/>
        <s v="no access to signat (#55566)" u="1"/>
        <s v="IT Support for I. Moetoer-Pakvis (#24351)" u="1"/>
        <s v="FW: Currency Codes in PeopleSoft for Russia (#47311)" u="1"/>
        <s v="Merge End User SPAM Policy into Default Spam Policy (#36882)" u="1"/>
        <s v="Access to THShared folder  (#23220)" u="1"/>
        <s v="Prep for June Month-End Close (#27488)" u="1"/>
        <s v="Automatic reply: [External]  Ticket#583411/LiquidPower/Laptop Power_x000a_ Cord Replacement -- has been updated (#51954)" u="1"/>
        <s v="Fwd: Add positions to Taleo (#47500)" u="1"/>
        <s v="Unable to use the Scan to e-mail function (#71579)" u="1"/>
        <s v="Alert: Gulf Capital Bank &gt; GUL US TX Houston on HOU-SVR-NET1 is Failed Disk  C: (#88851)" u="1"/>
        <s v="Potential Phish: [External]  GLG Paid Expertise Request - Maritime_x000a_ and Industrial Use Of UHMWPE Fibers (#90795)" u="1"/>
        <s v="Emails unexpectedly deleted (#82951)" u="1"/>
        <s v="DEVBI access (#56229)" u="1"/>
        <s v="Fwd: password reset -main domain (#58322)" u="1"/>
        <s v="Azure Log Analytics - East US - Applying Mitigation (#80786)" u="1"/>
        <s v="P348: Azure agent doesn't answer &gt; AZCUTSAP002 - REF INC0036686 (#21793)" u="1"/>
        <s v="Alert: Hikma &gt; HIK US OH Columbus on COLSVWQGRD9AP01 is Warning SQL Memory Manager  MSSQLSERVER (#64794)" u="1"/>
        <s v="ALERT: [Critical] Malicious activity detected on FPDT-1218 (#33927)" u="1"/>
        <s v="Home Monitor (#57768)" u="1"/>
        <s v="N-Able Monitoring - Folder Activity (#35754)" u="1"/>
        <s v="ALERT: [Critical] Malicious activity detected on DESKTOP-2V9MFA5 (#30807)" u="1"/>
        <s v="Onboarding New Hire. (#52504)" u="1"/>
        <s v="LSPI Employee Termination Request [#74] (#57471)" u="1"/>
        <s v="Phishing email - mimicking Christopher.  (#55050)" u="1"/>
        <s v="Need Assistance- I no longer have access to the z: drive? (#25377)" u="1"/>
        <s v="VPN issues (#66340)" u="1"/>
        <s v="Service Ticket #579990 - Phone Headset (11/17/2021) (#51413)" u="1"/>
        <s v="RE: Aspen Plus patch to install (#25488)" u="1"/>
        <s v="Tickets #47,406 (#48497)" u="1"/>
        <s v="CRITICAL ERROR for PITSVR on PHSDATTOSVR (B42E99AB260C) (#87001)" u="1"/>
        <s v="Alert: Lummus Technology &gt; LUM Azure Production on lum-anslt-pw-01 is Failed Memory   (#40923)" u="1"/>
        <s v="Software Installation Request (#32595)" u="1"/>
        <s v="FW: Spam Notification: 1 New Messages (#44929)" u="1"/>
        <s v="New Odoo account Uday Kiran (#83859)" u="1"/>
        <s v="New Joiner - Brandon Ochoa (#84760)" u="1"/>
        <s v="Dollinda Damcott's accesss to Virtual Desltop (#85962)" u="1"/>
        <s v="JDE PW Reset (#57464)" u="1"/>
        <s v="JDE SUPPORT REQUEST - ERROR IN JOB PROGRESS ENTRY MODULE (#45662)" u="1"/>
        <s v="Urgent support ! (#25505)" u="1"/>
        <s v="End User Termination Alert (#77900)" u="1"/>
        <s v="Re: China Sales Monthly review - September (#36532)" u="1"/>
        <s v="Laptop issues (#22501)" u="1"/>
        <s v="SAP - Password reset for Anuradha Somasekhar (#66746)" u="1"/>
        <s v="Digital Signature in Adobe Acrobat Reader DC and PRO (#23581)" u="1"/>
        <s v="Need access to Lotus Notes Email file for Sales Purposes_x000a_  (tmathis.nsf) (#24136)" u="1"/>
        <s v="Provide details from Peoplesoft. (#50861)" u="1"/>
        <s v="FW: New Department Codes for Guragon (#47284)" u="1"/>
        <s v="Coyuchi VPN Connectivity (#32039)" u="1"/>
        <s v="Alert: psgnvdes1pw01 Memory -  service: Total Physical Memory: 14.00 GB_x000a_Used Physical Memory: 11.79 GB_x000a_Free Physical Memory: 2.21 GB_x000a_Physical Memory Usage: 84.00 %_x000a_Total Virtual Memory: 18.25 GB_x000a_Used Virtual Memory: 12.43 GB_x000a_Free Virtual Memory: 5.82 GB_x000a_Virtual Memory Usage: 68.00 %_x000a_Top Process 1: sqlservr (64 bit)_x000a_Top Process 2: cvd (64 bit)_x000a_Top Process 3: agent_x000a_Top Process 4: ReportingServicesService (64 bit)_x000a_Top Process 5: AEMAgent (64 bit)_x000a_PID of Process 1: 1132_x000a_PID of Process 2: 56_x000a_PID of Process 3: 4448_x000a_PID of Process 4: 2252_x000a_PID of Process 5: 4324_x000a_User of Process 1: NT SERVICE\MSSQLSERVER_x000a_User of Process 2: NT AUTHORITY\SYSTEM_x000a_User of Process 3: NT AUTHORITY\SYSTEM_x000a_User of Process 4: NT SERVICE\ReportServer_x000a_User of Process 5: NT AUTHORITY\SYSTEM_x000a_Physical Memory for Process 1: 8.72 GB_x000a_Physical Memory for Process 2: 222.88 MB_x000a_Physical Memory for Process 3: 147.87 MB_x000a_Physical Memory for Process 4: 129.97 MB_x000a_Physical Memory for Process 5: 115.17 MB_x000a_Virtual Memory for Process 1: 9.16 GB_x000a_Virtual Memory for Process 2: 59.79 MB_x000a_Virtual Memory for Process 3: 113.70 MB_x000a_Virtual Memory for Process 4: 155.88 MB_x000a_Virtual Memory for Process 5: 88.08 MB 586459726 (#28915)" u="1"/>
        <s v="Promote OMW Project 45886 to PY (#45888)" u="1"/>
        <s v="Gulf Energy INSTRUCALC9: Installation request (#23411)" u="1"/>
        <s v="New ticket from: Load from JDE to Hyperion access (#28239) (#28827)" u="1"/>
        <s v="Issue with opening a PDF document (#26072)" u="1"/>
        <s v="INK Project - Enid and Idocs access (#43788)" u="1"/>
        <s v="FW: Renqiu Jiujiu: iDocs &amp; ENID Access (#25070)" u="1"/>
        <s v="RE: Authenticator App (#71411)" u="1"/>
        <s v="Unable to access Microsoft Teams (#67804)" u="1"/>
        <s v="REMINDER: RE: access to Lummus Consultants Milton Keynes server_x000a_ (#24246) (#24513)" u="1"/>
        <s v="Bonnie Limpawuchara - Precision 5530 - Swollen Battery Dell Support:_x000a_ SR# 1070308981 from Nabil Hernandez (#36581)" u="1"/>
        <s v="HTRI (#30265)" u="1"/>
        <s v="Renewal receipt for order #2053203499. (#86074)" u="1"/>
        <s v="Alert: CB-PTP230-SLAVE Connectivity -  service: Packet Loss: 65.00 %_x000a_Time To Live: 21.00 Hops_x000a_Averag... [100/150 characters] (#33968)" u="1"/>
        <s v="PHISHING EMAIL, PURPORTING TO BE FROM OSCAR (#60972)" u="1"/>
        <s v="requesting replacement Pasadena badge for site entry (#35742)" u="1"/>
        <s v="Access to former smployee email (#58666)" u="1"/>
        <s v="New account for Martin Schultz for Hisco (#54049)" u="1"/>
        <s v="Alert: Principle Health Systems &gt; PRI US TX Houston on PHSPHARMSVR is Warning Memory   (#62129)" u="1"/>
        <s v="Sarah Moritz - Precision 5530 - Power Off - Dell Support: SR#_x000a_ 1072512410 from Cody Johnson (#42919)" u="1"/>
        <s v="Access to files.  (#21296)" u="1"/>
        <s v="LSPI- Sentinel Alerts  Medium   (#88842)" u="1"/>
        <s v="Email Not Received-Gurgaon  (#43294)" u="1"/>
        <s v="Follow UP Alert: EagleBurgmann &gt; EB Azure Production on AZVAHSTS003 is Warning Disk  C: (#41303)" u="1"/>
        <s v="Potential Phish: [External]  your employer High Blood Pressure_x000a_ Benefit, at No Cost to You (#89081)" u="1"/>
        <s v="FW: Web Time Entry Sick/Vacation Report for November (#49925)" u="1"/>
        <s v="Adding applications to Maverick VDI  (#73200)" u="1"/>
        <s v="FW: [Cisco AMP for Endpoints Subscription] [Vaalco - Quarantine Failed] Matching Events Found On EGY-DC3-HOU.VAALCO.com (#53812)" u="1"/>
        <s v="FW: [Cisco AMP for Endpoints Subscription] [gcb - threat detected] Matching Events Found On DESKTOP-G5AVEAR.gulfcapital.com (#80220)" u="1"/>
        <s v="RE: Ticket#577766/HISCO/E-mail Issues -- has been_x000a_ updated......URGENT.....01-17-22 (#65862)" u="1"/>
        <s v="FW: Your OneDrive is about to be deleted (#61183)" u="1"/>
        <s v="Bootable Screenshot for LABDQSVR on PHSDATTOSVR (B42E99AB260C) FAILED (#86852)" u="1"/>
        <s v="Maximum file size for email attachments to LUMMUS  (#22005)" u="1"/>
        <s v="How do I whitelist a sender in Office365 Security and Compliance_x000a_ Center (#25662)" u="1"/>
        <s v="Alert: lum-comus-pw-01 Memory -  service: Total Physical Memory: 4.00 GB_x000a_Used Physical Memory: 3.18 GB_x000a_Free Physical Memory: 839.18 MB_x000a_Physical Memory Usage: 80.00 %_x000a_Total Virtual Memory: 5.00 GB_x000a_Used Virtual Memory: 3.63 GB_x000a_Free Virtual Memory: 1.37 GB_x000a_Virtual Memory Usage: 73.00 %_x000a_Top Process 1: MsMpEng (64 bit)_x000a_Top Process 2: agent_x000a_Top Process 3: explorer (64 bit)_x000a_Top Process 4: CSFalconService (64 bit)_x000a_Top Process 5: BASupSrvc_x000a_PID of Process 1: 3852_x000a_PID of Process 2: 3860_x000a_PID of Process 3: 400_x000a_PID of Process 4: 10168_x000a_PID of Process 5: 3068_x000a_User of Process 1: NT AUTHORITY\SYSTEM_x000a_User of Process 2: NT AUTHORITY\SYSTEM_x000a_User of Process 3: LUMMUSTECH\sa.cxr_x000a_User of Process 4: NT AUTHORITY\SYSTEM_x000a_User of Process 5: NT AUTHORITY\SYSTEM_x000a_Physical Memory for Process 1: 225.33 MB_x000a_Physical Memory for Process 2: 191.56 MB_x000a_Physical Memory for Process 3: 124.44 MB_x000a_Physical Memory for Process 4: 107.23 MB_x000a_Physical Memory for Process 5: 101.70 MB_x000a_Virtual Memory for Process 1: 247.89 MB_x000a_Virtual Memory for Process 2: 199.24 MB_x000a_Virtual Memory for Process 3: 43.72 MB_x000a_Virtual Memory for Process 4: 99.63 MB_x000a_Virtual Memory for Process 5: 122.27 MB 306862592 (#27677)" u="1"/>
        <s v="Add Printer to Server (#27491)" u="1"/>
        <s v="LSPI - Fix Azure AD Sync (#85932)" u="1"/>
        <s v="Fwd: Alert A103090: HQS-NX: Warning: The host (10.10.1.231) is not_x000a_ synchronizing with any NTP server. This might occur if none of the configured_x000a_ NTP servers are available or you are currently experiencing network_x000a_ instability determined by the high offs... (#37318)" u="1"/>
        <s v="Alert: Lummus Technology &gt; LUM Azure Production on lum-idbus-pl-01 is Failed CPU   (#80092)" u="1"/>
        <s v="MSS Security Incident Report Low SOCP00703205632 SIEM Authentication (#60881)" u="1"/>
        <s v="add printer  (#78059)" u="1"/>
        <s v="Enable JDE Access (#24383)" u="1"/>
        <s v="Please escalate Ticket 62338 (#62798)" u="1"/>
        <s v="Need to setup our F5 to route exchange hybrid traffic (#45870)" u="1"/>
        <s v="Enid Access (#26393)" u="1"/>
        <s v="Blue Beam installation request (#25765)" u="1"/>
        <s v="Gulf Energy INSTRUCALC9: Installation request (#23413)" u="1"/>
        <s v="Need Publisher installed (#53044)" u="1"/>
        <s v="Ken Hart is unable to add Vacation Purchase Plan hours in Webtime (#25824)" u="1"/>
        <s v="Go to my PC installation. (#67133)" u="1"/>
        <s v="VPN Not Working (#80839)" u="1"/>
        <s v="Can't transfer calls from my office phone to another one (#43181)" u="1"/>
        <s v="Alert: Lummus Technology &gt; Lum Azure Non-Production on lum-mcube-dl-01 is Warning Disk  /var/lib/doc... [100/184 characters] (#72920)" u="1"/>
        <s v="Crystal Miller Jabber (#76541)" u="1"/>
        <s v="Request ACCESS to Printer at Timber Creek (#88246)" u="1"/>
        <s v="Datto ALERT SN: b42e99ab260c Host: PHSDATTOSVR ID: 7 Type: Low Disk_x000a_ Space Alert (#76603)" u="1"/>
        <s v="Cloud Discovery anomaly detection Incident ID: 4088 (#74546)" u="1"/>
        <s v="RE: Internal Odoo training (1 of 5 - must attend at least one) new_x000a_ instance (#47622)" u="1"/>
        <s v="Alert: Lummus Technology &gt; Lum Azure Non-Production on lum-mcube-dl-01 is Warning Disk  /var/lib/doc... [100/184 characters] (#72923)" u="1"/>
        <s v="Is this a valid email?  (#33772)" u="1"/>
        <s v="Alert: Lummus Technology &gt; Lum Azure Non-Production on lum-mcube-dl-01 is Warning Disk  /var/lib/doc... [100/184 characters] (#72925)" u="1"/>
        <s v="Issues with computer (#23109)" u="1"/>
        <s v="Alert: Lummus Technology &gt; Lum Azure Non-Production on lum-mcube-dl-01 is Warning Disk  /var/lib/doc... [100/184 characters] (#72926)" u="1"/>
        <s v="Customer: Lummus , Detected Criteria: Job Failed , Client: Azure_x000a_ Lummus WE PRD ,Job ID: 170017 , Virtual Machine Name: lum-medwe-pw-01,_x000a_ Priority: Normal (#75359)" u="1"/>
        <s v="Alert: lum-epclt-pw-01 Memory -  service: Total Physical Memory: 4.00 GB_x000a_Used Physical Memory: 3.28 GB_x000a_Free Physical Memory: 735.44 MB_x000a_Physical Memory Usage: 82.00 %_x000a_Total Virtual Memory: 4.69 GB_x000a_Used Virtual Memory: 3.38 GB_x000a_Free Virtual Memory: 1.31 GB_x000a_Virtual Memory Usage: 72.00 %_x000a_Top Process 1: MsMpEng (64 bit)_x000a_Top Process 2: agent_x000a_Top Process 3: cvd (64 bit)_x000a_Top Process 4: BASupSrvc_x000a_Top Process 5: Registry (64 bit)_x000a_PID of Process 1: 3192_x000a_PID of Process 2: 4504_x000a_PID of Process 3: 7072_x000a_PID of Process 4: 2836_x000a_PID of Process 5: 88_x000a_User of Process 1: NT AUTHORITY\SYSTEM_x000a_User of Process 2: NT AUTHORITY\SYSTEM_x000a_User of Process 3: NT AUTHORITY\SYSTEM_x000a_User of Process 4: NT AUTHORITY\SYSTEM_x000a_User of Process 5: NT AUTHORITY\SYSTEM_x000a_Physical Memory for Process 1: 239.36 MB_x000a_Physical Memory for Process 2: 229.36 MB_x000a_Physical Memory for Process 3: 181.81 MB_x000a_Physical Memory for Process 4: 120.16 MB_x000a_Physical Memory for Process 5: 97.43 MB_x000a_Virtual Memory for Process 1: 236.24 MB_x000a_Virtual Memory for Process 2: 198.13 MB_x000a_Virtual Memory for Process 3: 27.61 MB_x000a_Virtual Memory for Process 4: 110.00 MB_x000a_Virtual Memory for Process 5: 316.00 KB 222395833 (#29771)" u="1"/>
        <s v="JD Edwards Oracle problems (#28329)" u="1"/>
        <s v="Termination Marilu Sutherland (#55591)" u="1"/>
        <s v="JDE world account Password reset (#55553)" u="1"/>
        <s v="I-Phone Email Issues - Alan Katz - I-Phone 6S (#22080)" u="1"/>
        <s v="Alert: Lummus Technology &gt; Lum Azure Non-Production on lum-mcube-dl-01 is Warning Disk  /var/lib/doc... [100/184 characters] (#72927)" u="1"/>
        <s v="Alert: LiquidPower Specialty Products Inc. &gt; LIQ US TX Houston on HSNVMPKMS01 is Warning Disk  C: (#62979)" u="1"/>
        <s v="FW: ISE Alarm : Warning : AcsSyslogContentAaaDiagnostics:: ACTIVE_DIRECTORY_DIAGNOSTIC_TOOL_ISSUES_FOUND need to complete (#68419)" u="1"/>
        <s v="Alert: Lummus Technology &gt; Lum Azure Non-Production on lum-mcube-dl-01 is Warning Disk  /var/lib/doc... [100/184 characters] (#72928)" u="1"/>
        <s v="can't connect to virtual machine cb0z2l1 (#28313)" u="1"/>
        <s v="Cypress Lawn - Disk monitor has passed 90.0 % Used for 1 min HQS-OPP02 (#23896)" u="1"/>
        <s v="ULTRAEDIT is not working (#32594)" u="1"/>
        <s v="Azure PROD SDMS Load Balancer Configuration (#79586)" u="1"/>
        <s v="Add new email address &amp; change how user name shows in Outlook/Teams (#79953)" u="1"/>
        <s v="Bootable Screenshot for PITSVR on PHSDATTOSVR (B42E99AB260C) FAILED (#85595)" u="1"/>
        <s v="LSPI VPN password expired. (#58453)" u="1"/>
        <s v="Exactly IT Sentinel Alerts - Medium  (#22037)" u="1"/>
        <s v="Authentication Updates (#85112)" u="1"/>
        <s v="High-severity alert: Phishing alert (#79592)" u="1"/>
        <s v="Your message couldn't be delivered (#68080)" u="1"/>
        <s v="FW: Richard​ here's how companies like ShipCube are growing with Logiwa WMS (#81404)" u="1"/>
        <s v="[Cisco AMP for Endpoints Subscription] [CANCOMUS-Tickets]_x000a_ [Elite-840-G4-1.hpmnetworks.com] Matching Compromise Updates (#23639)" u="1"/>
        <s v="Alert: LiquidPower Specialty Products Inc. &gt; LIQ US TX Houston on HSNVMPVEEAM01 is Failed Veeam Fail... [100/109 characters] (#89829)" u="1"/>
        <s v="Test (#42619)" u="1"/>
        <s v="Odoo account creation for Jim Geraud (#44379)" u="1"/>
        <s v="Update: MSS Issue:  High (1)  SOCP00703162387  OUT-HC-Device Unreachable (#55802)" u="1"/>
        <s v="Citrix needs to be downloaded on device (#57391)" u="1"/>
        <s v="AspenTech: Licence expiration notice (#24171)" u="1"/>
        <s v="ALERT: [Critical] Malicious activity detected on 1Q56HR2 (#44710)" u="1"/>
        <s v="RE: Request Fullfilment (#25005)" u="1"/>
        <s v="End User Onboarding Alert (#76999)" u="1"/>
        <s v="CRITICAL ERROR for PHSSVR on PHSDATTOSVR (B42E99AB260C) (#87278)" u="1"/>
        <s v="RE: Ticket#583679/PHS2/&quot;L&quot; drive access -- has been updated (#52488)" u="1"/>
        <s v="blue tooth mouse (#61106)" u="1"/>
        <s v="TPM error in Outlook (#66735)" u="1"/>
        <s v="Follow UP Quota exceeded (Tenant: Bruegmann USA; Contact email: kyle@bruegmann-usa.com) (#60152)" u="1"/>
        <s v="Alert: lum-WVD-SD-1 Connectivity -  service: Packet Loss: 30.00 %_x000a_Time To Live: 44.00 Hops_x000a_Average Round Trip Time: 0.00 msec_x000a_DNS Resolution: True 378402964 (#29252)" u="1"/>
        <s v="Sharing email folders after I leave the company (#79378)" u="1"/>
        <s v="Alert A130195: HQS-NX: Warning: Protected VM Not Recoverable (#88532)" u="1"/>
        <s v="CRITICAL ERROR for CONCORDTERMSVR on PHSDATTOSVR (B42E99AB260C) (#79810)" u="1"/>
        <s v="file access (#43992)" u="1"/>
        <s v="Missing data showing (#54053)" u="1"/>
        <s v="Add email addresses to email rule (#68743)" u="1"/>
        <s v="Alert: LiquidPower Specialty Products Inc. &gt; LIQ US TX Houston on VILVMPVEEAM01 is Warning Memory   (#74630)" u="1"/>
        <s v="Departmental groups for Gurgaon (#47550)" u="1"/>
        <s v="The Hague - Palo Alto FW Upgrade (#46257)" u="1"/>
        <s v="Lummus - Network device went offline US-BMN-A1-SSW01 (#26985)" u="1"/>
        <s v="Alert: LiquidPower Specialty Products Inc. &gt; LIQ US TX Houston on HSNVMPFTP01 is Failed Disk  C: (#62975)" u="1"/>
        <s v="Request installation of Excel Complement SmartCalcs.xla (#49227)" u="1"/>
        <s v="FW: Spam Notification: 3 New Messages (#26722)" u="1"/>
        <s v="Alert: Puffer &gt; PUF US TX Stafford on stc128p is Failed Memory   (#53789)" u="1"/>
        <s v="Idocs Access for “PetroChina Jilin EB/SM (21131)” (#29924)" u="1"/>
        <s v="Service Desk Access to Maverick Environment (#85395)" u="1"/>
        <s v="lumwvddynsp-3 has been powered off by automation (#48473)" u="1"/>
        <s v="Linda Neveu Access - Please Disable Access 1/7/2022 (#59807)" u="1"/>
        <s v="Twilio Role (#80090)" u="1"/>
        <s v="St. Clair Scale Program (#77499)" u="1"/>
        <s v="Cisco Jabber configuration (#42076)" u="1"/>
        <s v="Alert: Read King &gt; REA US TX Houston on RKHOST is Warning Memory   (#75127)" u="1"/>
        <s v="All Network drive opening Issue (#32346)" u="1"/>
        <s v="CrowdStrike detected a new incident (#24516)" u="1"/>
        <s v="Forecast-Balance Sheet 5 Year   template needs to be updated (#31272)" u="1"/>
        <s v="MSS Security Incident Report Low SOCP00703205632 SIEM Authentication (#60823)" u="1"/>
        <s v="FW: CRITICAL ERROR for PHSSVR on PHSDATTOSVR (B42E99AB260C) (#83301)" u="1"/>
        <s v="CRITICAL ERROR for CONCORDTERMSVR on PHSDATTOSVR (B42E99AB260C) (#83772)" u="1"/>
        <s v="Disk is above 90% lum-medcv-pw-01 (#23933)" u="1"/>
        <s v="Account locked (#32398)" u="1"/>
        <s v="Ability to Create UDC in JDE Job Master (#23207)" u="1"/>
        <s v="Bitlocker error failing to encrypt C: (#60736)" u="1"/>
        <s v="FW: CRITICAL ERROR for EMRSVR on PHSDATTOSVR (B42E99AB260C) (#64396)" u="1"/>
        <s v="Error (#20271)" u="1"/>
        <s v="8004045 - CommScope Connectivity, LLC (#58631)" u="1"/>
        <s v="RE: Lummus-BMNTPS01 (#43418)" u="1"/>
        <s v="Alert: LiquidPower Specialty Products Inc. &gt; LIQ US TX Houston on HSN-FW-100 is Failed Connectivity ... [100/101 characters] (#55638)" u="1"/>
        <s v="FW: [EXTERNAL] FW: Mod-Grid Install - Inspection Recommendations (#47435)" u="1"/>
        <s v="Enid access for PTTGC Indmax RFCC (241847) (#79334)" u="1"/>
        <s v="CRITICAL ERROR for PITSVR on PHSDATTOSVR (B42E99AB260C) (#87015)" u="1"/>
        <s v="FW: **Auto Generated Email** -- [119:4:1] http_inspect: BARE BYTE UNICODE ENCODING [Impact: Unknown] (#52457)" u="1"/>
        <s v="Change Lummus - Aryaka ERM Configuration in Mannheim (#21964)" u="1"/>
        <s v="Bluebeam v2020: Upgrade request (#21612)" u="1"/>
        <s v="Request to Install Adobe Professional Version on Laptop (#26901)" u="1"/>
        <s v="Windows Virtual Desktop ENID (#24293)" u="1"/>
        <s v="Alert: Read King &gt; REA US TX Houston on RKHOST is Failed Memory   (#69371)" u="1"/>
        <s v="SAP Pro installation. (#61739)" u="1"/>
        <s v="Enid access for Lukoil Perm CDAlky_Etherol enid (#77762)" u="1"/>
        <s v="New Hubble Report - EE ADP Numb, Department, Company (#83528)" u="1"/>
        <s v="Potential Phish: [External]  LAND FOR SALE (#90756)" u="1"/>
        <s v="ALERT: [Critical] Malicious activity detected on DESKTOP-DEKTFD2 (#34460)" u="1"/>
        <s v="Customer: Lummus , Detected Criteria: Job Succeeded with Errors ,_x000a_ Client: Azure Lummus ALZ ,Job ID: 169656 , Virtual Machine Name: Not_x000a_ Applicable, Priority: Normal (#75028)" u="1"/>
        <s v="FW: Screenshots (#31912)" u="1"/>
        <s v="Notification of Termination (#58509)" u="1"/>
        <s v="RE: New Dept Mapping IBW (Document Control)  (#26460)" u="1"/>
        <s v="Alert: Hikma &gt; HIK US NJ CherryHill on ww-chh-sccmdp is Failed Agent Status   (#41625)" u="1"/>
        <s v="Alert: Alcami &gt; ALC Azure Non-Production on alcnuwebes1-v02 is Failed Memory   (#50442)" u="1"/>
        <s v="FW: HYSYS INSTALLATION (#42545)" u="1"/>
        <s v="DHCP scopes migration to Core Switches at Pasadena (#22508)" u="1"/>
        <s v="MFA reset (#85114)" u="1"/>
        <s v="Marina Trejo - Adobe Pro (#73858)" u="1"/>
        <s v="Sunil Panditrao upgrade mobile device (#74092)" u="1"/>
        <s v="Alert: LiquidPower Specialty Products Inc. &gt; LIQ US TX Houston on HSN-FW-100. (10.100.56.2) is Faile... [100/116 characters] (#55621)" u="1"/>
        <s v="Autodesk DWG TrueView v2021: Install request (#25071)" u="1"/>
        <s v="VPN HELP (#57746)" u="1"/>
        <s v="Nable password reset Ashley Davila (#81500)" u="1"/>
        <s v="FW: ISE Alarm : Warning : Excessive Failed TACACS Authentication Attempts(131) in the last 15 minutes (#66089)" u="1"/>
        <s v="Alert: LiquidPower Specialty Products Inc. &gt; LIQ US TX Houston on BYN-FW-01.liquidpower.com is Faile... [100/116 characters] (#55626)" u="1"/>
        <s v="Distribution List in Outlook (#61793)" u="1"/>
        <s v="Notification of Termination (#58519)" u="1"/>
        <s v="Issue with fetching data from ENID (#31020)" u="1"/>
        <s v="FW: Defender for Cloud Apps: Suspicious session detected (#79035)" u="1"/>
        <s v="Update: MSS Issue:  High (1)  SOCP00703162387  OUT-HC-Device Unreachable (#55813)" u="1"/>
        <s v="Docking Station Error (#25203)" u="1"/>
        <s v="Help please (#59854)" u="1"/>
        <s v="Alert: bmnpcfd02 Agent Status -  service: Agent check-in interval: 3.03 min 365694408 (#29352)" u="1"/>
        <s v="Timesheet validation issue (#53389)" u="1"/>
        <s v="Critical Device Stopped Sending Events Fired (#68505)" u="1"/>
        <s v="CRITICAL ERROR for PITSVR on PHSDATTOSVR (B42E99AB260C) (#86378)" u="1"/>
        <s v="Missing CI's to be appropriately Categorized (#24118)" u="1"/>
        <s v="Cygnet (#78419)" u="1"/>
        <s v="Odoo Error (#85992)" u="1"/>
        <s v="Your message couldn't be delivered (#79400)" u="1"/>
        <s v="Windows Server Monthly Patching - March Rollup (#86676)" u="1"/>
        <s v="Alert: lum-medcv-pw-01 CPU -  service: CPU Usage: 97.00 %_x000a_Top Process 1: vsbkp_x000a_Top Process 2: cvd_x000a_Top Process 3: SIDB2_x000a_Top Process 4: SIDB2_x000a_Top Process 5: System_x000a_PID of Process 1: 12840_x000a_PID of Process 2: 6668_x000a_PID of Process 3: 20056_x000a_PID of Process 4: 10080_x000a_PID of Process 5: 4_x000a_User of Process 1: NT AUTHORITY\SYSTEM_x000a_User of Process 2: NT AUTHORITY\SYSTEM_x000a_User of Process 3: NT AUTHORITY\SYSTEM_x000a_User of Process 4: NT AUTHORITY\SYSTEM_x000a_User of Process 5: NT AUTHORITY\SYSTEM_x000a_CPU Usage for Process 1: 26.00 %_x000a_CPU Usage for Process 2: 13.00 %_x000a_CPU Usage for Process 3: 9.00 %_x000a_CPU Usage for Process 4: 9.00 %_x000a_CPU Usage for Process 5: 5.00 % 1701359533 (#29757)" u="1"/>
        <s v="Renewal receipt for order #2053203499. (#86075)" u="1"/>
        <s v="Alert: psgnvdes1pw01 Memory -  service: Total Physical Memory: 14.00 GB_x000a_Used Physical Memory: 11.18 ... [100/1155 characters] (#32059)" u="1"/>
        <s v="Chris Veritas needs access to ITGlue (#74984)" u="1"/>
        <s v="FW: Thienan's emails (#29973)" u="1"/>
        <s v="MSS Security Incident Report Medium SOCP00703210616 SIEM Malware (#62072)" u="1"/>
        <s v="Preventative Maintenance for each managed device and application (CW 584523) (#62784)" u="1"/>
        <s v="Lummus - Whitelist to Focused View (#35608)" u="1"/>
        <s v="iDocs and ENID access : BCPL Expansion Study (#82489)" u="1"/>
        <s v="user needs to be added to several groups in AD (#24880)" u="1"/>
        <s v="MSS Security Incident Report Low SOCP00703161459 SIEM Anomaly (#55497)" u="1"/>
        <s v="Alert: Dallas Area Habitat for Humanity &gt; DAL US TX Dallas on veeam-mgmt is Failed Memory   (#55468)" u="1"/>
        <s v="Headset request (#61651)" u="1"/>
        <s v="Alert: Hikma &gt; HIK US OH Columbus on WW-COL-VDISQL01 is Failed Memory   (#48581)" u="1"/>
        <s v="You have new held messages (#51322)" u="1"/>
        <s v="Alert: EagleBurgmann &gt; EB Azure Production on AZHOUSDB034 is Warning Memory   (#48487)" u="1"/>
        <s v="Another Scam Email (#61562)" u="1"/>
        <s v="LSPI- Sentinel Alerts  Low   (#71005)" u="1"/>
        <s v="FW: Alert for 1 Riverway - switch - switches went down (#60685)" u="1"/>
        <s v="SO21/3001238 Mobile Phone (IT Department will determine model based on Country, Availability and Cost)  (#25630)" u="1"/>
        <s v="Salesforce Access Request (#59116)" u="1"/>
        <s v="FW: CRITICAL ERROR for IPSTSVR on PHSDATTOSVR (B42E99AB260C) (#83781)" u="1"/>
        <s v="Alert: Read King &gt; REA US TX Houston on RKHOST is Warning Memory   (#63408)" u="1"/>
        <s v="TECHCash 17 Week Roll Forward to 2022 (#37565)" u="1"/>
        <s v="Need Access to Conference Rooms (#83493)" u="1"/>
        <s v="LSPI- Sentinel Alerts  Low   (#81153)" u="1"/>
        <s v="Jet reports - Critical to month end.   (#35261)" u="1"/>
        <s v="Onboard NQ-AB01 for monitoring /patching (#75228)" u="1"/>
        <s v="Alert: Cypress Lawn &gt; CYP US CA Colma on UAT-APP03-01 is Failed Disk  C: (#41079)" u="1"/>
        <s v="Alert: Cypress Lawn &gt; CYP US CA Colma on HQS-MX02 is Failed Agent Status   (#55651)" u="1"/>
        <s v="Alert: Alcami &gt; ALC Azure Non-Production on alcnuwebes1-v01 is Warning Memory   (#81218)" u="1"/>
        <s v="Citrix Issues (#80689)" u="1"/>
        <s v="Drive mapping (#85487)" u="1"/>
        <s v="Can't access Grammarly website\ app (#30013)" u="1"/>
        <s v="[Cisco AMP for Endpoints Subscription] [CANCOMUS-Tickets]_x000a_ [Elite-840-G4-1] Matching Compromise Updates (#34442)" u="1"/>
        <s v="BACKUP FAILED (group: Bruegmann USA)(backup account: kyle@bruegmann-usa.com)(machine: APPSERVER.BRUEGMANN.local)(plan: BUSA - Appserver Plan) (#55405)" u="1"/>
        <s v="Monitor (#45884)" u="1"/>
        <s v="Alert: NewQuest Properties &gt; NEW US TX Houston on NQDATA3 is Warning Memory   (#63066)" u="1"/>
        <s v="FW: [HIGH] Alert for Sophos Central [LiquidPower]: Sophos Central users and groups could not be synchronized with Active Directory (#73925)" u="1"/>
        <s v="Customer: PSG,Detected Criteria: Job Succeeded with Errors , Client:_x000a_ Azure PSG PRD ,Job ID: 169742 , Virtual Machine Name: Not Applicable,_x000a_ Priority: Normal (#75061)" u="1"/>
        <s v="Aryaka: [Sev=Low] Update for Service impacting outage on Delhi POP [ref:_00DA0ISST._5003w1WzRmn:ref] (#32890)" u="1"/>
        <s v="Suspicious Email (#23996)" u="1"/>
        <s v="Tekla Publish to 3d: Install request (#23746)" u="1"/>
        <s v="FW: Arrival Notice Information : B/L No: RICB99603600 (#24320)" u="1"/>
        <s v="RE: Shared drives (#49565)" u="1"/>
        <s v="user needs to be added to several groups in AD (#23505)" u="1"/>
        <s v="Delate the old remote desktop (#35424)" u="1"/>
        <s v="Alert: Hoover Circular Solutions &gt; HOO US TX Houston on AZ-EX01 is Warning Disk  C: (#76947)" u="1"/>
        <s v="HTRI Network-LU Key: Access issue (#32646)" u="1"/>
        <s v="FW: ACH File Email Delivery - Issues (#41094)" u="1"/>
        <s v="AVEVA PRO/II: Missing W:\ Drive (Bloomfield) (#18963)" u="1"/>
        <s v="Cygnet issue  (#86278)" u="1"/>
        <s v="Alert: Lummus Technology &gt; LUM CH Beijing on BEIPDHCP01 is Failed Connectivity   (#59076)" u="1"/>
        <s v="Fwd: *** Information Security Alert *** Multifactor Authentication_x000a_ (MFA) Change (#56477)" u="1"/>
        <s v="Half life SLA email alert (#12934)" u="1"/>
        <s v="Follow UP Alert: Hikma &gt; HIK US OH Creekside on crknr-wan02 is Failed Connectivity   (#46439)" u="1"/>
        <s v="Connect Desk phone (#34577)" u="1"/>
        <s v="New Storage Account for App Dev (#59348)" u="1"/>
        <s v="F0618 P001 PD Data Update (#30921)" u="1"/>
        <s v="Backlog model - Company 352 (#32302)" u="1"/>
        <s v="RE: Year End F0006 Insert SQL and Approval - Odoo 65965 (#66146)" u="1"/>
        <s v="Alert: Hisco &gt; HIS US TX Houston Servers - 5th Patch Group on DEVpimmedia is Failed Connectivity   (#53146)" u="1"/>
        <s v="Alert: beijing-fs1 Memory -  service: Total Physical Memory: 4.00 GB_x000a_Used Physical Memory: 3.47 GB_x000a_F... [100/1173 characters] (#32939)" u="1"/>
        <s v="JDE Access for Todd Vogt (#26436)" u="1"/>
        <s v="Carbon Black Cloud Alert - 5b5b7eb9-a4cc-2833-45f6-5e6d20cfc41c (#66383)" u="1"/>
        <s v="CRITICAL ERROR for PharmileServer on PHSDATTOSVR (B42E99AB260C) (#87137)" u="1"/>
        <s v="Calendar permission (#33742)" u="1"/>
        <s v="Laptop locked by bitlocker (#60391)" u="1"/>
        <s v="Alert: NewQuest Properties &gt; NEW US TX Houston on TW0RHVDVDNG0094N3894A00 is Failed Connectivity   (#77939)" u="1"/>
        <s v="Can't log in J.J. Keller Trainings  (#26626)" u="1"/>
        <s v="Home Printer (#23592)" u="1"/>
        <s v="Alert: Hikma &gt; HIK US NJ CherryHill on ww-chh-dolphpr is Warning Memory   (#49975)" u="1"/>
        <s v="New Joiners June (#25069)" u="1"/>
        <s v="cannot open Trakstar (#85200)" u="1"/>
        <s v="Issue with excel  (#72291)" u="1"/>
        <s v="LSPI- Sentinel Alerts  High   (#83967)" u="1"/>
        <s v="Alert: LiquidPower Specialty Products Inc. &gt; LIQ US TX Houston on HSNVMPSGATE01 is Failed CPU   (#55588)" u="1"/>
        <s v="Hubble Report Access (#82395)" u="1"/>
        <s v="FW: Access to ODOO for Kris Howard (#22657)" u="1"/>
        <s v="Lummus Consultants drive permissions issue (#25835)" u="1"/>
        <s v="Alert: LiquidPower Specialty Products Inc. &gt; LIQ US TX Houston on POCVMPDC01 is Warning Disk  C: (#69369)" u="1"/>
        <s v="SmartView (#21798)" u="1"/>
        <s v="Lummus Sentinel Alerts - Medium  (#36768)" u="1"/>
        <s v="Twilio Issues - Twilio Not Ringing on Incoming Calls (#83152)" u="1"/>
        <s v="Latitude 7490 Laptop ID H8VK8S2 crashing (#29066)" u="1"/>
        <s v="How do I retrieve old emails that have been removed automatically_x000a_ from my Outlook? (#29314)" u="1"/>
        <s v="Build Dell Precision 5530 _GCH4HR2 Shuk Leung-Gonzalez (#35898)" u="1"/>
        <s v="Offboard User (#41131)" u="1"/>
        <s v="Alert: USHOUSDB034 Memory -  service: Total Physical Memory: 16.00 GB_x000a_Used Physical Memory: 13.95 GB_x000a_Free Physical Memory: 2.05 GB_x000a_Physical Memory Usage: 87.00 %_x000a_Total Virtual Memory: 26.00 GB_x000a_Used Virtual Memory: 15.79 GB_x000a_Free Virtual Memory: 10.21 GB_x000a_Virtual Memory Usage: 61.00 %_x000a_Top Process 1: sqlservr (64 bit)_x000a_Top Process 2: ReportingServicesService (64 bit)_x000a_Top Process 3: agent_x000a_Top Process 4: MsMpEng (64 bit)_x000a_Top Process 5: explorer (64 bit)_x000a_PID of Process 1: 1296_x000a_PID of Process 2: 2308_x000a_PID of Process 3: 2800_x000a_PID of Process 4: 912_x000a_PID of Process 5: 9092_x000a_User of Process 1: NT SERVICE\MSSQLSERVER_x000a_User of Process 2: NT AUTHORITY\NETWORK SERVICE_x000a_User of Process 3: NT AUTHORITY\SYSTEM_x000a_User of Process 4: NT AUTHORITY\SYSTEM_x000a_User of Process 5: SEAL\CRMAdmin_x000a_Physical Memory for Process 1: 10.77 GB_x000a_Physical Memory for Process 2: 441.29 MB_x000a_Physical Memory for Process 3: 280.78 MB_x000a_Physical Memory for Process 4: 183.45 MB_x000a_Physical Memory for Process 5: 123.79 MB_x000a_Virtual Memory for Process 1: 12.25 GB_x000a_Virtual Memory for Process 2: 461.93 MB_x000a_Virtual Memory for Process 3: 265.10 MB_x000a_Virtual Memory for Process 4: 222.11 MB_x000a_Virtual Memory for Process 5: 61.51 MB 1027696439 (#27415)" u="1"/>
        <s v="Hysys 12 Installation (#45217)" u="1"/>
        <s v="User has not access a drive on Kwiktags (#23338)" u="1"/>
        <s v="ASPEN Version 12 (#29161)" u="1"/>
        <s v="AVEA PRO/II: PROVISION Initialization Error (#24653)" u="1"/>
        <s v="Alert: psgfswes1pw01 Memory -  service: Total Physical Memory: 16.00 GB_x000a_Used Physical Memory: 12.91 ... [100/1139 characters] (#31213)" u="1"/>
        <s v="Azure Log Analytics - East US - Applying Mitigation (#80785)" u="1"/>
        <s v="Alert: Hoover Circular Solutions &gt; HOO US TX Houston on JETDEVAPP01 is Failed Agent Status   (#55517)" u="1"/>
        <s v="US CYP Nutanix Cluster Upgrade (#42463)" u="1"/>
        <s v="Email slow (#75139)" u="1"/>
        <s v="new SF User (#22653)" u="1"/>
        <s v="idocs access for Dushanzi Ethylene Project (#77783)" u="1"/>
        <s v="Resignation Per Tandanaset  (#41566)" u="1"/>
        <s v="RE: some accesses in JDE (#29843)" u="1"/>
        <s v="Admin access for LSPI Ashley Davila (#77038)" u="1"/>
        <s v="Identify the Source of Guest login attempts (#61248)" u="1"/>
        <s v="Outlook Not Synchronizing (#29839)" u="1"/>
        <s v="CVE-2021-40444 | Microsoft MSHTML Remote Code Execution Vulnerability (#36085)" u="1"/>
        <s v="Need access to folder (#27282)" u="1"/>
        <s v="Scanner Issues #21507 (#21705)" u="1"/>
        <s v="New ticket from: Monitor and docking station (#80616) (#85555)" u="1"/>
        <s v="Termination Account and Odoo Luis Moctezuma (#36131)" u="1"/>
        <s v="FW: Terms and conditions has been bridged [Kindly Authenticate] (#26202)" u="1"/>
        <s v="export of data from JDE (#31219)" u="1"/>
        <s v="Gladewater Cygnet is down  (#65268)" u="1"/>
        <s v="TAP Login from E1 not working (#24729)" u="1"/>
        <s v="Alert: Cypress Lawn &gt; CYP US CA Colma on DEV-APP01 is Failed CPU   (#49785)" u="1"/>
        <s v="Idocs Access (#41220)" u="1"/>
        <s v="analysis &amp; PowerBI install (#90214)" u="1"/>
        <s v="FW: Spam Notification: 6 New Messages (#88424)" u="1"/>
        <s v="MSS Security Incident Report Low SOCP00703210637 SIEM Anomaly (#62043)" u="1"/>
        <s v="Carbon Black Cloud Alert - 455184ce-5851-16da-229f-7c40238890c9 (#73280)" u="1"/>
        <s v="Bootable Screenshot for UNITY-DB-SVR on PHSDATTOSVR (B42E99AB260C)_x000a_ FAILED (#86817)" u="1"/>
        <s v="7 zip Install (#83722)" u="1"/>
        <s v="Maria Garcia - laptop will not boot (#85199)" u="1"/>
        <s v="Bloomfield File Share Permission Issue (#23474)" u="1"/>
        <s v="BRYSYN02 - BRY Synology ALERTMonthly Disk Health Report on BRYSYN02 - Healthy (#58145)" u="1"/>
        <s v="Cannot login in to files on L-Connect e.g. travel policy (#24888)" u="1"/>
        <s v="P95400 Add button in PY (#59082)" u="1"/>
        <s v="Coyuchi User Offboarding (#34346)" u="1"/>
        <s v="LSPI Employee Termination Request [#76] (#61220)" u="1"/>
        <s v="Alert: BMNPEA01 CPU -  service: CPU Usage: 89.00 %_x000a_Top Process 1: MonAgentCore_x000a_Top Process 2: WmiPrvSE_x000a_Top Process 3: System_x000a_Top Process 4: svchost_x000a_Top Process 5: agent_x000a_PID of Process 1: 4148_x000a_PID of Process 2: 3296_x000a_PID of Process 3: 4_x000a_PID of Process 4: 996_x000a_PID of Process 5: 2792_x000a_User of Process 1: NT AUTHORITY\SYSTEM_x000a_User of Process 2: NT AUTHORITY\NETWORK SERVICE_x000a_User of Process 3: NT AUTHORITY\SYSTEM_x000a_User of Process 4: NT AUTHORITY\SYSTEM_x000a_User of Process 5: NT AUTHORITY\SYSTEM_x000a_CPU Usage for Process 1: 56.00 %_x000a_CPU Usage for Process 2: 1.00 %_x000a_CPU Usage for Process 3: 0.00 %_x000a_CPU Usage for Process 4: 0.00 %_x000a_CPU Usage for Process 5: 0.00 % 775179029 (#27417)" u="1"/>
        <s v="Idocs Access (#26317)" u="1"/>
        <s v="WTE new staff login issue (#22476)" u="1"/>
        <s v="&lt;Memory is above 90%&gt; PSGGPDES1PW01 (#25720)" u="1"/>
        <s v="trying to download adobe acrobat DC that was purchased for me (#33641)" u="1"/>
        <s v="New Employee Setup for Roberto Rios (#52130)" u="1"/>
        <s v="Outlook doesn't allow to add a PST file (#81460)" u="1"/>
        <s v="CRITICAL ERROR for PHSSVR on PHSDATTOSVR (B42E99AB260C) (#87401)" u="1"/>
        <s v="MAPPING ISSUE (#22920)" u="1"/>
        <s v="Alert: Lummus Technology &gt; LUM UK Milton Keynes on GB-MIK-GN-FW-01 is Failed Connectivity   (#67671)" u="1"/>
        <s v="RE: EXTERNAL:EPC Rater Tool (#42034)" u="1"/>
        <s v="Alert: lum-anslt-pw-01 Memory -  service: Total Physical Memory: 8.00 GB_x000a_Used Physical Memory: 7.09 GB_x000a_Free Physical Memory: 930.21 MB_x000a_Physical Memory Usage: 89.00 %_x000a_Total Virtual Memory: 12.00 GB_x000a_Used Virtual Memory: 9.06 GB_x000a_Free Virtual Memory: 2.94 GB_x000a_Virtual Memory Usage: 75.00 %_x000a_Top Process 1: agent_x000a_Top Process 2: MsMpEng (64 bit)_x000a_Top Process 3: tomcat9 (64 bit)_x000a_Top Process 4: iexplore_x000a_Top Process 5: dwm (64 bit)_x000a_PID of Process 1: 3544_x000a_PID of Process 2: 3568_x000a_PID of Process 3: 2924_x000a_PID of Process 4: 7036_x000a_PID of Process 5: 6484_x000a_User of Process 1: NT AUTHORITY\SYSTEM_x000a_User of Process 2: NT AUTHORITY\SYSTEM_x000a_User of Process 3: NT AUTHORITY\SYSTEM_x000a_User of Process 4: LUMMUSTECH\sa.sxs_x000a_User of Process 5: Window Manager\DWM-3_x000a_Physical Memory for Process 1: 189.71 MB_x000a_Physical Memory for Process 2: 188.15 MB_x000a_Physical Memory for Process 3: 143.09 MB_x000a_Physical Memory for Process 4: 102.74 MB_x000a_Physical Memory for Process 5: 97.21 MB_x000a_Virtual Memory for Process 1: 203.47 MB_x000a_Virtual Memory for Process 2: 232.16 MB_x000a_Virtual Memory for Process 3: 249.61 MB_x000a_Virtual Memory for Process 4: 63.98 MB_x000a_Virtual Memory for Process 5: 32.70 MB 1685467957 (#28015)" u="1"/>
        <s v="Ticket #83255 (#84714)" u="1"/>
        <s v="lumwvddynsp-10 will be shutdown by automation in 15 minutes (#30792)" u="1"/>
        <s v="Rodstar Connection (#57479)" u="1"/>
        <s v="Odoo Accounts Creation Coyuchi (#21888)" u="1"/>
        <s v="RE: Ticket#582275/LiquidPower/FW:   Having trouble opening TCode NWBC_x000a_ in SAP -- has been updated (#51990)" u="1"/>
        <s v="Enrollment (#24639)" u="1"/>
        <s v="New Joiners (#22723)" u="1"/>
        <s v="CRITICAL ERROR for UNITY-DB-SVR on PHSDATTOSVR (B42E99AB260C) (#73796)" u="1"/>
        <s v="Alert: LiquidPower Specialty Products Inc. &gt; LIQ US TX Bryan on BYNVMPPRT10 is Warning Disk  C: (#88218)" u="1"/>
        <s v="Alert: LiquidPower Specialty Products Inc. &gt; LIQ US TX Houston on HSNVMPVEEAM01 is Failed Veeam Fail... [100/109 characters] (#84946)" u="1"/>
        <s v="Lummus | Create and modify CIs names in CMS in Odoo (#34452)" u="1"/>
        <s v="broking docking station (#26380)" u="1"/>
        <s v="Alert: NewQuest Properties &gt; NEW US TX Houston on craig niles is Failed Connectivity   (#80702)" u="1"/>
        <s v="FW: Departments (#74232)" u="1"/>
        <s v="Mail cyber attack attempt? (#26409)" u="1"/>
        <s v="Alert: PASPDHCP01 Connectivity -  service: Packet Loss: 100.00 %_x000a_Time To Live: 0.00 Hops_x000a_Average Rou... [100/144 characters] (#34842)" u="1"/>
        <s v="Installation of Aveva Dynsim Software (#85187)" u="1"/>
        <s v="FW: [Failed] VIL VM Group 1 (6 VMs) 2 failed (#84269)" u="1"/>
        <s v="Emailed Report (profile:_x000a_ JobSFMail-20211221010502.e276abec-e0f2-11e3-8169-6d9ed49b625f.txt - 2 records_x000a_ from egy.hou.fmc) (#55386)" u="1"/>
        <s v="Amsim not working (#23158)" u="1"/>
        <s v="PC. Reporting Tool Access Rights (#51437)" u="1"/>
        <s v="IDOCS PROJECT VALERO CC PROPYLENE PROJECT 360628 (#49878)" u="1"/>
        <s v="RE: ProCount (#76435)" u="1"/>
        <s v="Nitro Pro - Microsoft Word (#81275)" u="1"/>
        <s v="Alert: Cintas Corporation &gt; Cin Azure Production on prod-nc-wp-01 is Failed CPU   (#55886)" u="1"/>
        <s v="FW: Issue with Redlining in iDocs (#22559)" u="1"/>
        <s v="SUPPORT EXPIRED [Failed] Domain Controller and Exchange (0 VMs) (#69877)" u="1"/>
        <s v="New Domain Controller Windows Server License (#77529)" u="1"/>
        <s v="FW: CRITICAL ERROR for UNITY-DB-SVR on PHSDATTOSVR (B42E99AB260C) (#74155)" u="1"/>
        <s v="JDE password issue (#41967)" u="1"/>
        <s v="Server Decommission (#28160)" u="1"/>
        <s v="TIcket 43859 is not showing in my queue (#44013)" u="1"/>
        <s v="UNISIM design browser (#23479)" u="1"/>
        <s v="Alert: LiquidPower Specialty Products Inc. &gt; LIQ US TX Houston on HSNVMPVEEAM01 is Failed Veeam Fail... [100/109 characters] (#87808)" u="1"/>
        <s v="Request to Configure My  CISCO Office Phone (#70638)" u="1"/>
        <s v="RE: Incoming ACH Fax Notification Thursday September 02 2021 (#35296)" u="1"/>
        <s v="Proofpoint Threat Response: INC-2058 New response action (#57329)" u="1"/>
        <s v="Alert: Hikma &gt; HIK US OH Bedford on WW-BDF-VSphere is Warning Memory   (#66380)" u="1"/>
        <s v="FW: [Cisco AMP for Endpoints Subscription] [Vaalco - Threat Alert] Matching Events Found On EGY-DC3-HOU.VAALCO.com (#53810)" u="1"/>
        <s v="FW: New investigation: 2022-02-16-001 (#80324)" u="1"/>
        <s v="Need Projects access \ADNOC-Meram-36043 and  P:\Projects\PTT GSP-7-356789 (#76672)" u="1"/>
        <s v="Quota exceeded (Tenant: Bruegmann USA; Contact email: kyle@bruegmann-usa.com) (#56665)" u="1"/>
        <s v="WVD issue (#33129)" u="1"/>
        <s v="ERROR message from VNXe (APM00131421692/10.1.0.240).  (#52022)" u="1"/>
        <s v="Disconnect Sasco Pine-15th LAN to LAN link (#35124)" u="1"/>
        <s v="Alert: LiquidPower Specialty Products Inc. &gt; LIQ US TX Houston on BRY-SW-01-CORE.liquidpower.com is ... [100/121 characters] (#69835)" u="1"/>
        <s v="Update crystal runtime (#87725)" u="1"/>
        <s v="Account Alert: helpme@pegasustechsolutions.com can access your_x000a_ account. (#88320)" u="1"/>
        <s v="phone ext update (#90321)" u="1"/>
        <s v="Lummus - Windows Server Disk Space Monitor has passed 95.0 % Used for 15 mins lum-winus-dw-05 (#24781)" u="1"/>
        <s v="Notification Tuesday, February 15, 2022 (#80347)" u="1"/>
        <s v="UKG password reset (#57502)" u="1"/>
        <s v="P4 Low - Email Sorting (#23543)" u="1"/>
        <s v="Computer issues (#51949)" u="1"/>
        <s v="Alert: Hisco &gt; HIS US TX Houston Servers - 2nd Patch Group on CYRENCRY is Failed Connectivity   (#53649)" u="1"/>
        <s v="New Employee Setup for Eric Bordosky (#52433)" u="1"/>
        <s v="How to resolve: Laptop hard disk almost full (#25181)" u="1"/>
        <s v="RE: Salesforce Opportunity #360662 to be DELETED (#27601)" u="1"/>
        <s v="RE: 53446 URGENT: Fuze Account Setup - Kiffany Maldonado (#53499)" u="1"/>
        <s v="Alert: NewQuest Properties &gt; NEW US TX Houston on Deathstar is Warning Memory   (#78116)" u="1"/>
        <s v="Computer noice (#73075)" u="1"/>
        <s v="Network folders access (#45743)" u="1"/>
        <s v="Scheduled Task coyuchi cleanup shipmentprocesscheck folder Completed (#58433)" u="1"/>
        <s v="Alert: NewQuest Properties &gt; NEW US TX Houston on nqpjbhub01 is Failed Connectivity   (#51621)" u="1"/>
        <s v="[Failed] HSNVMS (49 VMs) 2 failed (#78940)" u="1"/>
        <s v="ALERT: [Critical] Malicious activity detected on GC8N433 (#65681)" u="1"/>
        <s v="Forecast load into Planning (#44116)" u="1"/>
        <s v="Prep for October 2021 Month End Close (#45091)" u="1"/>
        <s v="Web time Entry Access (#59708)" u="1"/>
        <s v="&lt;Memory is above 90%&gt; PSGGPDES1PW01 (#25330)" u="1"/>
        <s v="Alert: AZVAHSAP013 Disk - C: service: Total disk size: 49.66 GB_x000a_Disk space used: 46.47 GB_x000a_Disk free ... [100/134 characters] (#33939)" u="1"/>
        <s v="iDocs request : Orpic MTBE/Butene-1 (209191574) -  (#26371)" u="1"/>
        <s v="POS Pay File (#22214)" u="1"/>
        <s v="PC running slow (#55199)" u="1"/>
        <s v="install program on new computer (#51312)" u="1"/>
        <s v="Phones not working (#26135)" u="1"/>
        <s v="Remove Fidelis from Endpoints /servers (#81036)" u="1"/>
        <s v="Update DL (#25309)" u="1"/>
        <s v="FW: Spam Notification: 1 New Messages (#73572)" u="1"/>
        <s v="Employee Transfer Alert (2/21) (#82891)" u="1"/>
        <s v="Alert: Lummus Technology &gt; LUM Azure Production on lum-idbus-pl-01 is Failed CPU   (#89836)" u="1"/>
        <s v="Unable to login in Idoc (#43568)" u="1"/>
        <s v="AVEVA PRO/II v10.1: Patch 3 Install Request (#35266)" u="1"/>
        <s v="Password Change  (#72727)" u="1"/>
        <s v="Re: [EXTERNAL-CHECK-CAREFULLY] Re: Phones (#41481)" u="1"/>
        <s v="239672 BCC Project mail box request to add users LHT Bloomfield_x000a_ office (#22124)" u="1"/>
        <s v="Alert: Hikma &gt; HIK US OH Columbus on colnd01-core is Failed Connectivity   (#84969)" u="1"/>
        <s v="Idocs Access (#26737)" u="1"/>
        <s v="New Employee computer Set up (#55233)" u="1"/>
        <s v="Request Email Signature Change from Precision Converting to AMG (#78020)" u="1"/>
        <s v="Alert: Cypress Lawn &gt; CYP US CA Colma on HQS-OPP02 is Warning Disk  C: (#58310)" u="1"/>
        <s v="Alert: Vaalco Energy Inc &gt; VAA US TX Houston on EGY-SWINDS-HOU is Warning Memory   (#55529)" u="1"/>
        <s v="Autodesk AutoCAD v2020: Installation request (#23654)" u="1"/>
        <s v="User requested the migration of his computer (#24660)" u="1"/>
        <s v="R5511415 As If Repost and R56JE371 Contract Rate Adjustment JDE_x000a_ Access (#89127)" u="1"/>
        <s v="Converge Odoo Account issue for Steve Staten (#50249)" u="1"/>
        <s v="installed oracle on  2MK1ZD3 (#25961)" u="1"/>
        <s v="Alert: LiquidPower Specialty Products Inc. &gt; LIQ US TX Houston on POC-RTR-01 is Failed Connectivity ... [100/101 characters] (#50892)" u="1"/>
        <s v="Alert: Puffer &gt; PUF US TX Stafford on bry-ds-0002 is Warning Memory   (#53347)" u="1"/>
        <s v="ALERT: [Critical] Malicious activity detected on 212R4Y2 (#44287)" u="1"/>
        <s v="create a task to delete the old files, older than 30 days, from Archive folder (#45796)" u="1"/>
        <s v="Network Access - Required for Lesly Saleh  (#28597)" u="1"/>
        <s v="OSIsoft: PI Datalink Issue (#30892)" u="1"/>
        <s v="Remove WD8ZJZXM2 from tools (#89034)" u="1"/>
        <s v="Update: MSS Issue:  High (1)  SOCP00703162387  OUT-HC-Device Unreachable (#55806)" u="1"/>
        <s v="Pasadena FX server chassis warranty renewal (#52086)" u="1"/>
        <s v="FW: New investigation: 2022-02-08-001 (#76592)" u="1"/>
        <s v="Idocs Access (#41350)" u="1"/>
        <s v="Alert: LiquidPower Specialty Products Inc. &gt; LIQ US TX Houston on HSNVMPSGATE01 is Failed CPU   (#55589)" u="1"/>
        <s v="Cannot access the Drive (#43182)" u="1"/>
        <s v="Screens and Docking station (#60571)" u="1"/>
        <s v="New ticket from: Re: Salesforce Access (#43859) (#45303)" u="1"/>
        <s v="N-Able Installer (#31342)" u="1"/>
        <s v="security certificate question (#44470)" u="1"/>
        <s v="MFA Reset (#66755)" u="1"/>
        <s v="Alert: Dallas Area Habitat for Humanity &gt; DAL US TX Dallas on AZURESQL is Failed Memory   (#56578)" u="1"/>
        <s v="FW: **Auto Generated Email** -- [1:49625:1] &quot;MALWARE-CNC Win.Trojan.Redaman outbound connection&quot; [Impact: Vulnerable] (#55470)" u="1"/>
        <s v="BitLocker Error (#55911)" u="1"/>
        <s v="FW: Candidate Not reflecting in Peoplesoft (#41542)" u="1"/>
        <s v="New Ticket (#72116)" u="1"/>
        <s v="Alert: Read King &gt; REA US TX Houston on RKHOST is Warning Memory   (#70657)" u="1"/>
        <s v="Unable to view Workflow in change tickets (#60219)" u="1"/>
        <s v="AVEVA PRO/II v10.1: Potential Bug in Sequencing (#20958)" u="1"/>
        <s v="MSS Security Incident Report Low SOCP00703149052 SIEM Anomaly (#53284)" u="1"/>
        <s v="BRYVMPMSTONE01 is down (#53713)" u="1"/>
        <s v="FW: **Auto Generated Email** -- [119:4:1] http_inspect: BARE BYTE UNICODE ENCODING [Impact: Unknown] (#52453)" u="1"/>
        <s v="Unable to access general manufacturing documents folder (#23278)" u="1"/>
        <s v="Access to computer (#73837)" u="1"/>
        <s v="Cannot Complete Installation of new operating system (#22612)" u="1"/>
        <s v="ALERT: [Medium] Malicious activity detected on FPSP03 (#41276)" u="1"/>
        <s v="CRITICAL ERROR for EMRSVR on PHSDATTOSVR (B42E99AB260C) (#78015)" u="1"/>
        <s v="Remote desktop issue (#43267)" u="1"/>
        <s v="Urgent - iDocs to be installed (#74106)" u="1"/>
        <s v="Update Cisco Desk phone to new Dispatcher (#60027)" u="1"/>
        <s v="Alert: Lummus Technology &gt; LUM Azure Production on lum-idbus-pl-01 is Failed CPU   (#88630)" u="1"/>
        <s v="Agent LABDQSVR has been added to device PHSDATTOSVR (#85710)" u="1"/>
        <s v="FW: [Cisco AMP for Endpoints Subscription] [brue - threat alert] Matching Events Found On Malte_G4_late2017 (#76477)" u="1"/>
        <s v="Accudata Integration with EIT Support Processes &amp; Tools: Status of_x000a_ Odoo CMS/CI's and the Change Management Process (#52083)" u="1"/>
        <s v="Medisoft (#55607)" u="1"/>
        <s v="New ticket from: Monitor and docking station (#80616) (#85557)" u="1"/>
        <s v="Alert: Lummus Technology &gt; LUM IND Gurgaon on IN-GGN-WLC-01 is Failed Connectivity   (#58495)" u="1"/>
        <s v="New ticket from: JDE account locked (#32723) (#33433)" u="1"/>
        <s v="Technology Projekt Labor - Ludwigshafen K-357  / Restore Laptop USB_x000a_ write permissions   (#43413)" u="1"/>
        <s v="Lummus - Network device went offline US-PAS-LAB-SW02 (#26984)" u="1"/>
        <s v="FW: **Auto Generated Email** -- [1:49625:1] &quot;MALWARE-CNC Win.Trojan.Redaman outbound connection&quot; [Impact: Vulnerable] (#55472)" u="1"/>
        <s v="FW: aschwarzhaupt — Digest  Report 5/18/2021 (#24405)" u="1"/>
        <s v="ALERT: [Critical] Malicious activity detected on PSGOFMU84ECLGA5 (#32940)" u="1"/>
        <s v="HQS-VC01 | VMware Upgrade (#25933)" u="1"/>
        <s v="FW: CRITICAL ERROR for CONCORDTERMSVR on PHSDATTOSVR (B42E99AB260C) (#87040)" u="1"/>
        <s v="Issue with e mail-Matthew Brooks (#76587)" u="1"/>
        <s v="RE: To approve AUTOCAD for Daniela (#37285)" u="1"/>
        <s v="Alert: lum-pdcin-pw-01 CPU -  service: CPU Usage: 84.00 %_x000a_Top Process 1: TiWorker_x000a_Top Process 2: MsM... [100/659 characters] (#30520)" u="1"/>
        <s v="FW: Req. - Sr Technology Specialist I (#36847)" u="1"/>
        <s v="Windows Server Monthly Patching - April Rollup (#22188)" u="1"/>
        <s v="New server build (#70725)" u="1"/>
        <s v="Account locked (#53385)" u="1"/>
        <s v="Fw: Home page for Salesforce App (#63483)" u="1"/>
        <s v="Access to Java Server (BMNPAP01) (#49534)" u="1"/>
        <s v="Lummus - Windows Patching for Non-PROD 7 PM to 11 PM EST on 2021-08-12 (#32665)" u="1"/>
        <s v="Review Advisor Recommendations (#22109)" u="1"/>
        <s v="Install ProII 9.3.2 (#91338)" u="1"/>
        <s v="CRITICAL ERROR for PHSSVR on PHSDATTOSVR (B42E99AB260C) (#87163)" u="1"/>
        <s v="Create a Peoplesoft account for Neetu Verma with the same rights as Shashe Ganji (#22543)" u="1"/>
        <s v="FW: **Auto Generated Email** -- [1:49625:1] &quot;MALWARE-CNC Win.Trojan.Redaman outbound connection&quot; [Impact: Vulnerable] (#55474)" u="1"/>
        <s v="DocuSign Account Opening (#27546)" u="1"/>
        <s v="Idocs access for Petrochina Jilin EB/SM (#76290)" u="1"/>
        <s v="Need Foxit to be as a default pdf file and Need Phantom download (#68877)" u="1"/>
        <s v="Printer Error (#79458)" u="1"/>
        <s v="FW: timesheet from prior period posting in current period (#50999)" u="1"/>
        <s v="New employee account (#22210)" u="1"/>
        <s v="FW: [Cisco AMP for Endpoints Subscription] [nq - threat alert] Matching Events Found On NQP-TERM-143.newquest.newquestproperties.com (#70812)" u="1"/>
        <s v="RE: OMW 36354 / AS400 Access Disabled (#36585)" u="1"/>
        <s v="CRITICAL ERROR for UNITY-DB-SVR on PHSDATTOSVR (B42E99AB260C) (#80400)" u="1"/>
        <s v="Can´t login remote desktop (#26182)" u="1"/>
        <s v="Windows Server Monthly Patching - February Rollup (#78446)" u="1"/>
        <s v="FW: Lummus email (#88078)" u="1"/>
        <s v="Lummus - Windows Server Disk Space Monitor has passed 95.0 % Used for 15 mins LUM-WFSUS-PW-01 (#23708)" u="1"/>
        <s v="EBI- Sentinel Alerts  Low   (#89733)" u="1"/>
        <s v="EBI Sentinel Alerts - Medium  (#41376)" u="1"/>
        <s v="Alert: Dallas Area Habitat for Humanity &gt; DAL US TX Dallas on exchange2013 is Warning Agent Status   (#65435)" u="1"/>
        <s v="FW: TEST - (not receiving emails from Precision) (#44156)" u="1"/>
        <s v="ODO Is  not responding  (#84754)" u="1"/>
        <s v="Add 60GB disk to Oracle server BMNPOR20 (#34767)" u="1"/>
        <s v="CRITICAL ERROR for PHSSVR on PHSDATTOSVR (B42E99AB260C) (#77564)" u="1"/>
        <s v="Work cellphone (#83972)" u="1"/>
        <s v="Lenovo T480s charger (#57881)" u="1"/>
        <s v="Create odoo account for Arjuna Cruz Salvador (#21851)" u="1"/>
        <s v="Alert: Read King &gt; REA US TX Houston on RKHOST is Warning Memory   (#79950)" u="1"/>
        <s v="Gas Processing data base access (#74572)" u="1"/>
        <s v="ALERT: [Critical] Malicious activity detected on PSGOFMU84ECLGA5 (#32942)" u="1"/>
        <s v="Program Report R5509A1 - YTD Not correct (#37592)" u="1"/>
        <s v="Lummus - N-Able GPO and Deployment (#26163)" u="1"/>
        <s v="Unfamiliar sign-in properties Incident ID: 4097 (#74554)" u="1"/>
        <s v="Grant Read only access to Keithy Bryson for N-able (#70840)" u="1"/>
        <s v="Alert: LiquidPower Specialty Products Inc. &gt; LIQ US TX Houston on HSNVMPPRT10 is Failed CPU   (#60859)" u="1"/>
        <s v="Shared Drive issue (#60610)" u="1"/>
        <s v="Ponca City DNS failures (#70090)" u="1"/>
        <s v="FIREWALL: CINDC1-Lummus-ASAv01 to version 9.14(2)15. The current running version is 9.8(4)35. This is being performed as the ASAv needs to be on version 9.14(2)15 for the new licensing model. (#35575)" u="1"/>
        <s v="Outlook issue  (#27309)" u="1"/>
        <s v="FW: KRIS: Review of Agiloft Contract 639 IHS (#42950)" u="1"/>
        <s v="Alert: Alcami &gt; ALC Azure Non-Production on alcnuctxes1-d01 is Failed Agent Status   (#44992)" u="1"/>
        <s v="Alert: Puffer &gt; PUF US TX Stafford on BRY-SQL-0003 is Failed Memory   (#56181)" u="1"/>
        <s v="List of the techs from EIT (#45883)" u="1"/>
        <s v="Cannot connect to printer in office (#31290)" u="1"/>
        <s v="FW: [Cisco AMP for Endpoints Subscription] [PHS - system] Matching Events Found On E744-J.PHS.LOCAL (#55642)" u="1"/>
        <s v="PDF preview in my email (#88541)" u="1"/>
        <s v="Scheduled maintenance for network &quot;Hampton Wireless Access Points -_x000a_ switch&quot; in organization &quot;DAHFH&quot; (#83615)" u="1"/>
        <s v="RE: Version Update (#84026)" u="1"/>
        <s v="MSS Security Incident Report Low SOCP00703191115 SIEM Malware (#59123)" u="1"/>
        <s v="FW: **Auto Generated Email** -- [119:15:2] http_inspect: OVERSIZE REQUEST-URI DIRECTORY [Impact: Unknown] (#52369)" u="1"/>
        <s v="Outlook access from the VDI (#58662)" u="1"/>
        <s v="Honeywell UniSim Design Browser: Install request (#26388)" u="1"/>
        <s v="Server Down (#24317)" u="1"/>
        <s v="Metadata Update - 4/5/2021 (#21618)" u="1"/>
        <s v="Trakstar does not work when connected with LAN cable (#88527)" u="1"/>
        <s v="Alert: lum-medcv-pw-01 CPU -  service: CPU Usage: 82.00 %_x000a_Top Process 1: vsbkp_x000a_Top Process 2: cvd_x000a_To... [100/656 characters] (#31857)" u="1"/>
        <s v="Resize VM (#23482)" u="1"/>
        <s v="MFA needed For UKG CKS (#85358)" u="1"/>
        <s v="Add Jhonatan Saguay to Odoo GitHub repository (#80049)" u="1"/>
        <s v="Cypress Lawn - Disk monitor has passed 90.0 % Used for 1 min HQS-FPS02 (#31386)" u="1"/>
        <s v="Assign US numbers on teams (#24554)" u="1"/>
        <s v="FW: Daily CSQ Reports [1/6/22] [07:00 PM] (#59934)" u="1"/>
        <s v="Phone plan (#30092)" u="1"/>
        <s v="SPAM, i guess???   FW: Survey on Annual Party  (#55020)" u="1"/>
        <s v="Issues with lap top and docking station (#33529)" u="1"/>
        <s v="upgrade old monitors (#42072)" u="1"/>
        <s v="FW: ISE Alarm : Warning : AcsSyslogContentAaaDiagnostics:: ACTIVE_DIRECTORY_DIAGNOSTIC_TOOL_ISSUES_FOUND need to complete (#78552)" u="1"/>
        <s v="DLL is not working since 5 pm today . (#57458)" u="1"/>
        <s v="New O365 accounts not set up correctly (#73516)" u="1"/>
        <s v="Access for LTH Plot plan (#79343)" u="1"/>
        <s v="Potential Phish: Your password will expire 14 days! (#58185)" u="1"/>
        <s v="Alert: hqs-mx02 Memory -  service: Total Physical Memory: 8.00 GB_x000a_Used Physical Memory: 7.39 GB_x000a_Free... [100/1158 characters] (#32810)" u="1"/>
        <s v="Citrix Email (#57280)" u="1"/>
        <s v="[Report Delivery] Weekly Cisco AMP Report (Custom) 27 Dec 2021 - 03 Jan 2022 (#58567)" u="1"/>
        <s v="Replacement of cell phone  (#82743)" u="1"/>
        <s v="LSPI- Sentinel Alerts  Low   (#89732)" u="1"/>
        <s v="IDocs access (#46876)" u="1"/>
        <s v="Alert: Hikma &gt; HIK US NJ CherryHill on WW-CHH-SCCMMM01 is Warning Memory   (#41299)" u="1"/>
        <s v="Lotus Notes - Read emails (#23680)" u="1"/>
        <s v="New Hire - Keisha Grigsby 01/04/2022 (#57383)" u="1"/>
        <s v="Windows Server Monthly Patching - December Rollup Wave 2 (#51402)" u="1"/>
        <s v="New ticket from: Access to Milton Keynes Drives/File Shares (#24247) (#24789)" u="1"/>
        <s v="SA account disabled  (#29141)" u="1"/>
        <s v="FW: Hubble AP Reports (#24333)" u="1"/>
        <s v="Critical Device Stopped Sending Events Fired (#68493)" u="1"/>
        <s v="ENID (#43185)" u="1"/>
        <s v="FW: TAP login (#44922)" u="1"/>
        <s v="retention policy (#88974)" u="1"/>
        <s v="Unable to log in to Teams (#57256)" u="1"/>
        <s v="remove n-able agent (#80769)" u="1"/>
        <s v="lumwvddynsp-10 will be shutdown by automation in 15 minutes (#29761)" u="1"/>
        <s v="Carbon Black Cloud Alert - fc230011-df61-e387-10ca-6ae27a139e9e (#77832)" u="1"/>
        <s v="idocs support (#25745)" u="1"/>
        <s v="FW: Hit a snag again message while filling out Win Strategy and Bid_x000a_ Review forms (#25052)" u="1"/>
        <s v="[Cisco AMP for Endpoints Subscription] [CANCOMUS-Tickets]_x000a_ [Elite-840-13.hpmnetworks.com] Matching Compromise Updates (#44983)" u="1"/>
        <s v="New PAN-OS version released 10.0.4 (#17163)" u="1"/>
        <s v="Alert: lum-epclt-pw-01 Memory -  service: Total Physical Memory: 4.00 GB_x000a_Used Physical Memory: 3.51 ... [100/1168 characters] (#34857)" u="1"/>
        <s v="Idocs Access (#44306)" u="1"/>
        <s v="Carbon Black Cloud Alert - dd2d5a1d-8216-47bf-89ff-c851a98fb0cf (#75360)" u="1"/>
        <s v="FW: [Cisco AMP for Endpoints Subscription] [gcb - system] Matching Events Found On DESKTOP-6Q80MM6.gulfcapital.com (#53364)" u="1"/>
        <s v="TAP STATUS - JDE ADDRESS NUMBER 2412922 (#21091)" u="1"/>
        <s v="SharePoint Error:: LSPI (#52531)" u="1"/>
        <s v="FW: ISE Alarm : Warning : AcsSyslogContentAaaDiagnostics:: ACTIVE_DIRECTORY_DIAGNOSTIC_TOOL_ISSUES_FOUND need to complete (#69013)" u="1"/>
        <s v="Blue beam - Activation (#75131)" u="1"/>
        <s v="IT Support: PROII Error (#28433)" u="1"/>
        <s v="New user in Odoo database (#57773)" u="1"/>
        <s v="Azure Log Analytics - East US - Applying Mitigation (#80784)" u="1"/>
        <s v="Alert: LiquidPower Specialty Products Inc. &gt; LIQ BE Vilvoorde on VILVMPVEEAM01 is Warning Memory   (#91226)" u="1"/>
        <s v="FW: [MEDIUM] Alert for Sophos Central [LiquidPower]: A computer is out of date (#58316)" u="1"/>
        <s v="iTunes installation (#63651)" u="1"/>
        <s v="Issue with N-able- CM7L8S2 (#37252)" u="1"/>
        <s v="Please arrange my printer driver to be updated (#61630)" u="1"/>
        <s v="Alert: Mannheim-RDA1 Disk - E: service: Total disk size: 3.64 TB_x000a_Disk space used: 3.48 TB_x000a_Disk free ... [100/136 characters] (#30661)" u="1"/>
        <s v="Emerson PRV2SIZE v2.9.45: Install request (related to #32595) (#32718)" u="1"/>
        <s v="FW: [Failed] CKSVMS (7 VMs) 7 failed (#80720)" u="1"/>
        <s v="NAV (#32603)" u="1"/>
        <s v="Resize License Servers (#27381)" u="1"/>
        <s v="LSPI - Authentication failures for single username (#61519)" u="1"/>
        <s v="Carbon Black Cloud Alert - 5bd0baef-5c89-42d7-462e-74db8ca31bb9 (#66650)" u="1"/>
        <s v="Loss of internet access - Houston office (#65970)" u="1"/>
        <s v="CRITICAL ERROR for WEBSVR on PHSDATTOSVR (B42E99AB260C) (#78029)" u="1"/>
        <s v="Hacked (#60752)" u="1"/>
        <s v="Read King On-Site 2-2 (#74126)" u="1"/>
        <s v="Ticket for docking stations and power supplies (#24911)" u="1"/>
        <s v="New Program Numbers  (#24108)" u="1"/>
        <s v="Alert: Cypress Lawn &gt; CYP US CA Colma on HQS-REDIS-01 is Failed Agent Status   (#36921)" u="1"/>
        <s v="Server down (#24319)" u="1"/>
        <s v="Update: MSS Issue: High (1) : SOCP00703205328 INC - Device Capacity/Performance Incident (#67526)" u="1"/>
        <s v="Windows Server Monthly Patching - February Rollup (#78469)" u="1"/>
        <s v="PROII 10.1.3 (#35947)" u="1"/>
        <s v="FW: Job Shopper Indicator Natasza Wójcik (#58503)" u="1"/>
        <s v="loud Discovery anomaly detection Incident ID: 4341 (#82160)" u="1"/>
        <s v="Idocs Access (#44316)" u="1"/>
        <s v="AD - Locked account (#86073)" u="1"/>
        <s v="Vanessa Dickerson email (#74838)" u="1"/>
        <s v="FW: [Failed] BRYVMS (20 VMs) 1 failed (#90005)" u="1"/>
        <s v="LSPI Employee Termination Request [#85] (#91404)" u="1"/>
        <s v="Pasadena R&amp;D lab requesting 2TB external drive (#23148)" u="1"/>
        <s v="Performance issue of Applications via Remote Desktop (#70573)" u="1"/>
        <s v="FW: (Electronic Payment Successfully Completed–Docs on,  1/24/2022) (#70188)" u="1"/>
        <s v="Kiosk Tablet - WiFi is not connected (#57753)" u="1"/>
        <s v="FW: ISE Alarm : Warning : Fewer VM licenses installed: Details=VM Licenses are not matching as per the size or no. of VM nodes deployed (#55471)" u="1"/>
        <s v="FW: Defender for Cloud Apps: New policy match detected (#54830)" u="1"/>
        <s v="New telephone number (#21092)" u="1"/>
        <s v="Leavers 30.07 (#32146)" u="1"/>
        <s v="VISIO Installation (#31292)" u="1"/>
        <s v="RE: EXTERNAL:Login to Salesforce App (#41245)" u="1"/>
        <s v="FW: Notice of personal information processing. (This is not an_x000a_ advertisement) (#82265)" u="1"/>
        <s v="Autodesk Navisworks Freedom v2018: Install request (#29420)" u="1"/>
        <s v="Alert: Lummus Technology &gt; LUM Azure Production on lonplims01 is Warning Disk  /usr01 (#52729)" u="1"/>
        <s v="Important notice: We’ll be performing maintenance for the ExpressRoute Site in Amsterdam (#85965)" u="1"/>
        <s v="VPN (#59036)" u="1"/>
        <s v="Lummus Office exploratory licenses assignment (#42524)" u="1"/>
        <s v="Alert: Lummus Technology &gt; LUM Azure Production on lum-medcv-pw-01 is Failed CPU   (#84733)" u="1"/>
        <s v="Carte (#79744)" u="1"/>
        <s v="Carbon Black Cloud Alert - a765c62f-8148-7759-b7c1-09152f278ddb (#76019)" u="1"/>
        <s v="Issues with Network on card reader and mobile device (#23707)" u="1"/>
        <s v="FW: Shifting of Venkatesh Timesheet (#33380)" u="1"/>
        <s v="[OpenDNS] A user wants to access xiumi.us (#84663)" u="1"/>
        <s v="Aryaka Change: Security Features Firewall Tests in Flow St. Clair (#29851)" u="1"/>
        <s v="Follow UP Alert: Hikma &gt; HIK US OH Columbus on colnwpsinglepot01 is Failed Connectivity   (#37311)" u="1"/>
        <s v="Alert: Hikma &gt; HIK US NJ CherryHill on ww-chh-observer is Failed SQL TCP Availability  1433 (#43066)" u="1"/>
        <s v="Alert: LiquidPower Specialty Products Inc. &gt; LIQ US TX Houston on BRYVMPVEEAM01 is Warning Disk  C: (#57036)" u="1"/>
        <s v="RE: EXTERNAL:FW: 2021 and 2022 TMM Prospect Updates - Due Oct. 28th -_x000a_ URGENT (#45066)" u="1"/>
        <s v="Alert: lum-auead-dw-01 CPU -  service: CPU Usage: 97.00 %_x000a_Top Process 1: MsMpEng_x000a_Top Process 2: svch... [100/650 characters] (#30582)" u="1"/>
        <s v="Undeliverable message (#77165)" u="1"/>
        <s v="Unable to FTP remotely (#77037)" u="1"/>
        <s v="MSS Security Incident Report Low SOCP00703138524 SIEM Malware (#52220)" u="1"/>
        <s v="CrowdStrike detected a new incident (#22006)" u="1"/>
        <s v="Lummus - New AVD Admins group (#75253)" u="1"/>
        <s v="Add email addresses to server email rule (#82954)" u="1"/>
        <s v="FW: Email Blocked (#59764)" u="1"/>
        <s v="iDocs / iDocs Redline Not Responding (#59601)" u="1"/>
        <s v="Alert: Cintas Corporation &gt; Cin Azure Production on CPAZCRM01 is Warning SQL Memory Manager  MSSQLSE... [100/104 characters] (#84705)" u="1"/>
        <s v="changing name on office phone (#23741)" u="1"/>
        <s v="BACKUP FAILED (group: Bruegmann USA)(backup account: kyle@bruegmann-usa.com)(machine: APPSERVER.BRUEGMANN.local)(plan: BUSA - Appserver Plan) (#52253)" u="1"/>
        <s v="Account Mapping Updates (#35328)" u="1"/>
        <s v="[Warning] HSNVMS (49 VMs) 49 warnings (#57409)" u="1"/>
        <s v="New ticket from: GL Date Change (#27985) (#41996)" u="1"/>
        <s v="Update: MSS Issue:  High (1)  SOCP00703162387  OUT-HC-Device Unreachable (#55775)" u="1"/>
        <s v="Alert: LiquidPower Specialty Products Inc. &gt; LIQ US TX Houston on HSNVMPSGATE01 is Warning Disk  C: (#77055)" u="1"/>
        <s v="[Failed] BRYVMS (19 VMs) 4 failed (#80286)" u="1"/>
        <s v="Audit Accudata users in Maverick domain (CW 584618) (#63763)" u="1"/>
        <s v="CRITICAL ERROR for IPSTSVR on PHSDATTOSVR (B42E99AB260C) (#79402)" u="1"/>
        <s v="Slides (#90648)" u="1"/>
        <s v="Exactly IT Sentinel Alerts - Medium  (#21923)" u="1"/>
        <s v="Alert: HQS-ABS01 Memory -  service: Total Physical Memory: 15.84 GB_x000a_Used Physical Memory: 12.74 GB_x000a_F... [100/1145 characters] (#31557)" u="1"/>
        <s v="AVEVA PRO/II v9.1 and v10.1: Install request (#24116)" u="1"/>
        <s v="Suspicious attachment opened- Incident ID: 4293 (#80359)" u="1"/>
        <s v="FW: [Cisco AMP for Endpoints Subscription] [nq - system] Matching Events Found On NQP-AZ-L841200T (#61461)" u="1"/>
        <s v="No access to drive (#55042)" u="1"/>
        <s v="Sharepoint Permissions (#83352)" u="1"/>
        <s v="Alert: alcnuctxes1-v04 Agent Status -  service: Agent check-in interval: 6.92 min (#36313)" u="1"/>
        <s v="Account information for new or modified users (#67310)" u="1"/>
        <s v="AspenTech aspenONE V11 (ACCE): Install Request (#25429)" u="1"/>
        <s v="Proofpoint Threat Response: INC-2062 New response action (#57343)" u="1"/>
        <s v="Pro/II Ver. 10.1 Installation Request (#49564)" u="1"/>
        <s v="&lt;Memory is above 80%&gt; PSGNVDES1PW01 (#25665)" u="1"/>
        <s v="Project Mail Box- 360999-PCEPE Convection  (#58447)" u="1"/>
        <s v="Delegate organizer permissions to rooms resources (#46652)" u="1"/>
        <s v="Proofpoint Threat Response: INC-2062 New response action (#57344)" u="1"/>
        <s v="Horizontal port scan initiated on one endpoint Incident ID: 3794 (#71101)" u="1"/>
        <s v="Upgrade Kelly Lange's Dual External Monitors (#42394)" u="1"/>
        <s v="Alert: LiquidPower Specialty Products Inc. &gt; LIQ US TX Houston on POCVMPDC01 is Warning Memory   (#52262)" u="1"/>
        <s v="Replace a docking station for Olga Smirnova (#26465)" u="1"/>
        <s v="Gulf Energy INSTRUCALC9: Install request (related to #32595) (#32720)" u="1"/>
        <s v="RE: Transfer of SalesForce License Back (#26652)" u="1"/>
        <s v="Alert: Hikma &gt; HIK US OH Columbus on COL-PSASV02 is Warning Memory   (#50934)" u="1"/>
        <s v="LSPI- Sentinel Alerts  Medium   (#90761)" u="1"/>
        <s v="Pro/II Provision version 8.3 (#29840)" u="1"/>
        <s v="can not connect to remote desktop (#59742)" u="1"/>
        <s v="Account information for new or modified users (#67311)" u="1"/>
        <s v="IDocs Support (#26859)" u="1"/>
        <s v="Phone Messages (#78086)" u="1"/>
        <s v="IT | Outlook Issues (#82727)" u="1"/>
        <s v="IDM UltraEdit: Installation request (#28149)" u="1"/>
        <s v="Smart Datasheet (#27090)" u="1"/>
        <s v="aspenONE v7.3: Installation (+ PX customization) (#21311)" u="1"/>
        <s v="ALERT: [Medium] Malicious activity detected on GCZ50X2 (#44144)" u="1"/>
        <s v="Cypress Lawn -Network access to HQS-AD01 (#85618)" u="1"/>
        <s v="FW: [Cisco AMP for Endpoints Subscription] [gcb - threat detected] Matching Events Found On HOU-SVR-DC2.gulfcapital.com (#76170)" u="1"/>
        <s v="Epicor Down - Not Notified (#41560)" u="1"/>
        <s v="LSPI New Employee Request [#397] (#76795)" u="1"/>
        <s v="BACKUP FAILED (group: Bruegmann USA)(backup account: kyle@bruegmann-usa.com)(machine: APPSERVER.BRUEGMANN.local)(plan: BUSA - Appserver Plan) (#51519)" u="1"/>
        <s v="Nable Accounts (#35354)" u="1"/>
        <s v="Spam???  Fwd: PO#YU456783-5454 Ulrich Pack EKATO Corporation (#34996)" u="1"/>
        <s v="Coordinated with dell tech to replace Mother Board for Tyson laptop  (#26466)" u="1"/>
        <s v="Idocs Access for Process Engineer Training 2021 iDocs access (#79364)" u="1"/>
        <s v="Termination for Santiago Brito (#27396)" u="1"/>
        <s v="Alert: LiquidPower Specialty Products Inc. &gt; LIQ US TX Houston on HSNVMPOMNITRAC is Warning Disk  C: (#54195)" u="1"/>
        <s v="Your Cisco Webex subscription Sub657120 has been suspended (#45173)" u="1"/>
        <s v="VDI trouble (#73772)" u="1"/>
        <s v="Erroneous virus detected messages (#76468)" u="1"/>
        <s v="Account information for new or modified users (#67312)" u="1"/>
        <s v="Alert: LiquidPower Specialty Products Inc. &gt; LIQ US TX Bryan on bryntpiisint01 is Warning Disk  C: (#64986)" u="1"/>
        <s v="LSPI New Employee Request [#386] (#57895)" u="1"/>
        <s v="JDE AAI missing (#27499)" u="1"/>
        <s v="Unable to dial external numbers from desktop phone (#23062)" u="1"/>
        <s v="Alert: Alcami &gt; ALC Azure Production on alcnuwebes1-p02 is Failed Agent Status   (#83744)" u="1"/>
        <s v="AUTOCAD 2020 INSTALL (#30078)" u="1"/>
        <s v="Pro II 9.3.2 crash (#74390)" u="1"/>
        <s v="'RegistryExfil' detected on one endpoint Incident ID: 4043 (#73442)" u="1"/>
        <s v="ODOO Users (#22592)" u="1"/>
        <s v="FW: [Cisco AMP for Endpoints Subscription] [gcb - system] Matching Events Found On HOU-SVR-CA2.gulfcapital.com (#60205)" u="1"/>
        <s v="Autodesk DWG TrueView v2021: Install request (#30019)" u="1"/>
        <s v="Alert: Hikma &gt; HIK US OH Bedford on WW-BDF-IVANTI01 is Failed Agent Status   (#59879)" u="1"/>
        <s v="FW: [Cisco AMP for Endpoints Subscription] [gcb - system] Matching Events Found On HOU-SVR-CA2.gulfcapital.com (#60215)" u="1"/>
        <s v="Exactly IT Sentinel Alerts - Low  (#28709)" u="1"/>
        <s v="Alert: vm-app01 Memory -  service: Total Physical Memory: 32.00 GB_x000a_Used Physical Memory: 25.60 GB_x000a_Free Physical Memory: 6.40 GB_x000a_Physical Memory Usage: 80.00 %_x000a_Total Virtual Memory: 64.00 GB_x000a_Used Virtual Memory: 15.75 GB_x000a_Free Virtual Memory: 48.24 GB_x000a_Virtual Memory Usage: 25.00 %_x000a_Top Process 1: _proapsv (64 bit)_x000a_Top Process 2: _proapsv (64 bit)_x000a_Top Process 3: _proapsv (64 bit)_x000a_Top Process 4: _proapsv (64 bit)_x000a_Top Process 5: _proapsv (64 bit)_x000a_PID of Process 1: 4400_x000a_PID of Process 2: 5244_x000a_PID of Process 3: 5284_x000a_PID of Process 4: 700_x000a_PID of Process 5: 5152_x000a_User of Process 1: NT AUTHORITY\SYSTEM_x000a_User of Process 2: NT AUTHORITY\SYSTEM_x000a_User of Process 3: NT AUTHORITY\SYSTEM_x000a_User of Process 4: NT AUTHORITY\SYSTEM_x000a_User of Process 5: NT AUTHORITY\SYSTEM_x000a_Physical Memory for Process 1: 576.82 MB_x000a_Physical Memory for Process 2: 568.61 MB_x000a_Physical Memory for Process 3: 558.98 MB_x000a_Physical Memory for Process 4: 542.50 MB_x000a_Physical Memory for Process 5: 536.91 MB_x000a_Virtual Memory for Process 1: 580.80 MB_x000a_Virtual Memory for Process 2: 571.84 MB_x000a_Virtual Memory for Process 3: 572.40 MB_x000a_Virtual Memory for Process 4: 546.30 MB_x000a_Virtual Memory for Process 5: 539.70 MB 2024829364 (#27435)" u="1"/>
        <s v="Phone Error (Password has expired) (#73831)" u="1"/>
        <s v="FPDT-1158   (#24897)" u="1"/>
        <s v="Create users LiquidPower Spec (LSPI) (#53985)" u="1"/>
        <s v="Account information for new or modified users (#67313)" u="1"/>
        <s v="PC Running slow (#57754)" u="1"/>
        <s v="Access to TBG\Ethylene on Bloomfield P drive (#59376)" u="1"/>
        <s v="Alert: Lummus Technology &gt; LUM IND Gurgaon on gurgcucm02 is Failed Connectivity   (#58494)" u="1"/>
        <s v="Alert: Dallas Area Habitat for Humanity &gt; DAL US TX Dallas on AZURESQL is Warning Memory   (#51255)" u="1"/>
        <s v="Alert: BLOOMFIELD-IO1 Disk - C: service: Total disk size: 69.70 GB_x000a_Disk space used: 65.56 GB_x000a_Disk free space: 4.14 GB_x000a_Disk Usage: 94.00 % 811111005 (#28463)" u="1"/>
        <s v="New Joiner - Flor Garcia (#68847)" u="1"/>
        <s v="New AD security groups for folder LaborLU (#23730)" u="1"/>
        <s v="LinkedIn Learning Portal - Unable to access the application. (#60846)" u="1"/>
        <s v="ALERT: [Critical] Malicious activity detected on DESKTOP-I30M4FE (#31024)" u="1"/>
        <s v="Aryaka: [Non-Impacting] Cancellation of Core Link Maintenance on the Delhi to BOM2 MAA1 link [ref:_00DA0ISST._5003w1UB1vc:ref] (#22222)" u="1"/>
        <s v="WVD printers (#28553)" u="1"/>
        <s v="Access to shared mailbox (#31825)" u="1"/>
        <s v="Printers Install request (#76837)" u="1"/>
        <s v="LSPI Employee Termination Request [#84] (#90999)" u="1"/>
        <s v="Alert: LiquidPower Specialty Products Inc. &gt; LIQ US TX Houston on HSNVMPDB01 is Warning Disk  C: (#70515)" u="1"/>
        <s v="FW: **Auto Generated Email** -- [119:4:1] http_inspect: BARE BYTE UNICODE ENCODING [Impact: Unknown] (#61971)" u="1"/>
        <s v="Windows Servers Patching #1 (#26259)" u="1"/>
        <s v="Alert: Hisco &gt; HIS US TX Houston Servers - 2nd Patch Group on usscarlvinson is Failed Connectivity   (#53098)" u="1"/>
        <s v="License (#70777)" u="1"/>
        <s v="New ticket from: LConnect  (#44569) (#45476)" u="1"/>
        <s v="LSPI New Employee Request [#388] (#60047)" u="1"/>
        <s v="compintel@liquidpower.com (#80658)" u="1"/>
        <s v="Account information for new or modified users (#67314)" u="1"/>
        <s v="Outlook won't open (#50230)" u="1"/>
        <s v="iDocs VPN Remote Connection Failed (#32418)" u="1"/>
        <s v="fpdt-1158  print issues &amp; more (#25055)" u="1"/>
        <s v="Remote desktop not working/responding (#21202)" u="1"/>
        <s v="FW: PO Invoice Approval Required - LARSEN &amp; TOUBRO LIMITED_x000a_ INTL-PPI-LT-P04210022-04 156,480.00 1649937 (#31255)" u="1"/>
        <s v="Installation Request For Tekla Structures 2021 &amp; Environments (#60495)" u="1"/>
        <s v="Alert: Alcami &gt; ALC Azure Non-Production on alcnudbes1-d01 is Warning Memory   (#57186)" u="1"/>
        <s v="Lost access to PIVision (#71224)" u="1"/>
        <s v="problem with cell phone after changing password on computer (#66848)" u="1"/>
        <s v="ShareGate Apricot - where to find an archived Teams (#61517)" u="1"/>
        <s v="FW: Delete 0 record for Yongseok Won (N61051262) (#44698)" u="1"/>
        <s v="I am having problems with my HYSYS software (#28432)" u="1"/>
        <s v="JDE Security Changes (#25024)" u="1"/>
        <s v="Alert: Hikma &gt; HIK US OH Bedford on WW-BDF-VSphere is Warning Memory   (#55531)" u="1"/>
        <s v="Update Precision Builder (#67072)" u="1"/>
        <s v="New Hire Account (#41104)" u="1"/>
        <s v="[Failed] Agent Backup Copy - EGY-MAXP-HOU (1 VMs) 1 failed (#66027)" u="1"/>
        <s v="Alert: Hikma &gt; HIK US OH Columbus on AZRSVWDISOTDB01 is Warning Memory   (#49457)" u="1"/>
        <s v="FW: New Gurgaon Office - Questions from designers for few IT_x000a_ components (#41987)" u="1"/>
        <s v="FW: ISE Alarm : Warning : Queue Link Error: Message=From hsnvmpise01.liquidpower.com To bryvmpise02.liquidpower.com; Cause=Timeout (#53717)" u="1"/>
        <s v="Alert: LiquidPower Specialty Products Inc. &gt; LIQ US TX Houston on BYNVMPVEEAM01 is Warning Memory   (#78219)" u="1"/>
        <s v="VMware ESXi Upgrade 6.0 to 6.5 (#21517)" u="1"/>
        <s v="Alert: Hikma &gt; HIK US OH Columbus on WW-COL-INTRXP01 is Failed Connectivity   (#42520)" u="1"/>
        <s v="Odoo account creation Shane Garrett (#71782)" u="1"/>
        <s v="FW: CRITICAL ERROR for CONCORDTERMSVR on PHSDATTOSVR (B42E99AB260C) (#87025)" u="1"/>
        <s v="Alert: LiquidPower Specialty Products Inc. &gt; LIQ US TX Houston on localhost.localdomain is Failed Co... [100/112 characters] (#55622)" u="1"/>
        <s v="Frequent problems with VPN (#22860)" u="1"/>
        <s v="Alert: LiquidPower Specialty Products Inc. &gt; LIQ US TX Houston on MGMT (10.100.250.202) is Failed Co... [100/112 characters] (#55624)" u="1"/>
        <s v="Change Approvals (#22177)" u="1"/>
        <s v="create account for new hire (#34931)" u="1"/>
        <s v="Alert: Dallas Area Habitat for Humanity &gt; DAL US TX Dallas on Exchange2013 is Warning Disk  C: (#87764)" u="1"/>
        <s v="Work monitor problem (#67988)" u="1"/>
        <s v="Bootable Screenshot for CONCORDTERMSVR on PHSDATTOSVR (B42E99AB260C)_x000a_ FAILED (#85983)" u="1"/>
        <s v="Alert: Cintas Corporation &gt; Cin Azure Production on CPAZCRM01 is Warning SQL Memory Manager  MSSQLSE... [100/104 characters] (#48315)" u="1"/>
        <s v="Alert: Hisco &gt; HIS US TX Houston Servers - 5th Patch Group on DEVsql is Warning SQL Memory Manager  ... [100/111 characters] (#53722)" u="1"/>
        <s v="[Cisco AMP for Endpoints Subscription] [Stemmer-Tickets]_x000a_ [W-RSTEVENS-10.ad.imaging.de] Matching Compromise Updates (#45720)" u="1"/>
        <s v="Chimei DPC: Bluebeam Lummus tool chest not getting added (#52274)" u="1"/>
        <s v="Attn:  Windows AD group:  Please add my account on_x000a_ &quot;CBI-APPS-BOE-JDEPUBLIC&quot; windows AD group (#85883)" u="1"/>
        <s v="Notification of Termination (#52061)" u="1"/>
        <s v="ALERT: [Critical] Malicious activity detected on PSGOFMU84ECLGA5 (#33000)" u="1"/>
        <s v="FW: CRITICAL ERROR for WEBSVR on PHSDATTOSVR (B42E99AB260C) (#86795)" u="1"/>
        <s v="getting prompt that virus has been detected (#22154)" u="1"/>
        <s v="Keeper IOC access (#61737)" u="1"/>
        <s v="Resignation Nonilon Edan - Disable IT accounts (#25173)" u="1"/>
        <s v="Network Issues (#25312) - UPDATE and a new problem (#25891)" u="1"/>
        <s v="ORDER REQUEST - Dell Docking Stations for Precision 7530 (#27172)" u="1"/>
        <s v="Request installation office365 (#87825)" u="1"/>
        <s v="Add switch to n-able monitoring (#77457)" u="1"/>
        <s v="Alert: Hikma &gt; HIK US OH Columbus on WW-COL-VLINCP01 is Failed Agent Status   (#66132)" u="1"/>
        <s v="ENID app error message (#26697)" u="1"/>
        <s v="Nancy - email issue (#56052)" u="1"/>
        <s v="ALERT: [Critical] Malicious activity detected on FPLT-1197 (#32703)" u="1"/>
        <s v="EBI Sentinel Alerts - Medium  (#37094)" u="1"/>
        <s v="Group email add (#90349)" u="1"/>
        <s v="Lummus Account for JP Sacy (#51011)" u="1"/>
        <s v="ALERT: [Critical] Malicious activity detected on 1PLM7C3 (#45732)" u="1"/>
        <s v="MSS Security Incident Report Low SOCP00703138716 SIEM Anomaly (#52239)" u="1"/>
        <s v="ALERT: [Critical] Malicious activity detected on DT-CHEMSTOCK02 (#34461)" u="1"/>
        <s v="Alert: BMNPBR01 Memory -  service: Total Physical Memory: 16.00 GB_x000a_Used Physical Memory: 12.76 GB_x000a_Free Physical Memory: 3.24 GB_x000a_Physical Memory Usage: 80.00 %_x000a_Total Virtual Memory: 32.00 GB_x000a_Used Virtual Memory: 3.86 GB_x000a_Free Virtual Memory: 28.13 GB_x000a_Virtual Memory Usage: 12.00 %_x000a_Top Process 1: agent_x000a_Top Process 2: Tomcat7 (64 bit)_x000a_Top Process 3: cvd (64 bit)_x000a_Top Process 4: BASupSrvc_x000a_Top Process 5: CSFalconService (64 bit)_x000a_PID of Process 1: 372_x000a_PID of Process 2: 2856_x000a_PID of Process 3: 2844_x000a_PID of Process 4: 1568_x000a_PID of Process 5: 7428_x000a_User of Process 1: NT AUTHORITY\SYSTEM_x000a_User of Process 2: NT AUTHORITY\SYSTEM_x000a_User of Process 3: NT AUTHORITY\SYSTEM_x000a_User of Process 4: NT AUTHORITY\SYSTEM_x000a_User of Process 5: NT AUTHORITY\SYSTEM_x000a_Physical Memory for Process 1: 315.25 MB_x000a_Physical Memory for Process 2: 204.69 MB_x000a_Physical Memory for Process 3: 183.50 MB_x000a_Physical Memory for Process 4: 109.57 MB_x000a_Physical Memory for Process 5: 98.19 MB_x000a_Virtual Memory for Process 1: 314.22 MB_x000a_Virtual Memory for Process 2: 252.92 MB_x000a_Virtual Memory for Process 3: 32.57 MB_x000a_Virtual Memory for Process 4: 102.47 MB_x000a_Virtual Memory for Process 5: 95.64 MB 152976643 (#27453)" u="1"/>
        <s v="Delete psgrdses1pw01 AD Object (#37439)" u="1"/>
        <s v="FW: CRITICAL ERROR for PharmileServer on PHSDATTOSVR (B42E99AB260C) (#87161)" u="1"/>
        <s v="Export Data Customer Surveys (#72167)" u="1"/>
        <s v="Update: MSS Issue: Medium (2) : SOCP00703226822 OCR - Software Upgrade / Maintenance (#67527)" u="1"/>
        <s v="request wired mouse (#85202)" u="1"/>
        <s v="Who can fix this? Where do I send it?  (#24811)" u="1"/>
        <s v="LSPI Employee Termination Request [#83] (#88628)" u="1"/>
        <s v="Password expiration (#83144)" u="1"/>
        <s v="network in Pasadena MFG is down (#32019)" u="1"/>
        <s v="PSG | Create CIs in CMS in Odoo (#28936)" u="1"/>
        <s v="Spreadsheet Document is very slow (#60604)" u="1"/>
        <s v="New Joiner - Brian Rivas (#81465)" u="1"/>
        <s v="OrdersSC@hiscoinc.com inbox is not updating (#62901)" u="1"/>
        <s v="Install last version NCP (#37055)" u="1"/>
        <s v="DBMaker Problems (#25538)" u="1"/>
        <s v="ACH Remittance Update to P5504572 (#43106)" u="1"/>
        <s v="Maverick websites doesnt show up (#85476)" u="1"/>
        <s v="AspenTech Aspen Plus v12.1: Install v12 EE &amp; EDR (duplicate of #26869) (#26675)" u="1"/>
        <s v="Microsoft Projects license? (#82585)" u="1"/>
        <s v="ALERT: [Critical] Malicious activity detected on PSGOFMU84ECLGA5 (#33002)" u="1"/>
        <s v="Account information for new or modified users (#67318)" u="1"/>
        <s v="Alert: Puffer &gt; PUF US TX Stafford on BRY-SQL-0001 is Warning Memory   (#51087)" u="1"/>
        <s v="FW: [Cisco AMP for Endpoints Subscription] [nq - system] Matching Events Found On NQP-TERM-092.newquest.newquestproperties.com (#61492)" u="1"/>
        <s v="Unable to Access User via Splash Top (#18894)" u="1"/>
        <s v="Creation of user accounts for Converge Migration (#32425)" u="1"/>
        <s v="Windows Server Monthly Patching - February Rollup (#78257)" u="1"/>
        <s v="Computer Startup Error (#59667)" u="1"/>
        <s v="Alert: Alcami &gt; ALC Azure Non-Production on alcnuwebes1-v02 is Failed Memory   (#82523)" u="1"/>
        <s v="iPhone security (#24092)" u="1"/>
        <s v="RE: Forecast final for May'21-  We are done (206) (#27153)" u="1"/>
        <s v="Alert: Puffer &gt; PUF US TX Stafford on bry-sp-0001 is Failed Memory   (#58665)" u="1"/>
        <s v="Outlook permissions (#90150)" u="1"/>
        <s v="Request to Install Aspen Plus v9 (#29788)" u="1"/>
        <s v="Policy preventing Veeam for Azure from working (#73045)" u="1"/>
        <s v="ALERT: [Medium] Malicious activity detected on DESKTOP-FHD4A9D (#21800)" u="1"/>
        <s v="uninstall A+ V11 &amp; install V10 (#83883)" u="1"/>
        <s v="Alert: Puffer &gt; PUF US TX Stafford on stc128p is Warning Memory   (#53299)" u="1"/>
        <s v="Coyuchi Point Reyes Station trouble connecting computers to Printer (#28163)" u="1"/>
        <s v="Idocs Access (#27462)" u="1"/>
        <s v="Cloud Discovery anomaly detection Sentinel Incident ID: 4505 (#88545)" u="1"/>
        <s v="Account information for new or modified users (#67319)" u="1"/>
        <s v="MFA reset (#59516)" u="1"/>
        <s v="VPN issues (#79848)" u="1"/>
        <s v="Need Adobe Pro installed (#36167)" u="1"/>
        <s v="[Warning] HSNVMS (49 VMs) 49 warnings (#56684)" u="1"/>
        <s v="Replacement battery (#52485)" u="1"/>
        <s v="AVEVA PRO/II v10.1: Access issue (#30307)" u="1"/>
        <s v="Cato VPN timeout (#82574)" u="1"/>
        <s v="MFA reset (#70708)" u="1"/>
        <s v="New Joiners (#23780)" u="1"/>
        <s v="Docking Station Issue (#31231)" u="1"/>
        <s v="Cygnet Gladewater Application (#86327)" u="1"/>
        <s v="Create Lummus Account for New Joiner (#45786)" u="1"/>
        <s v="FW: ISE Alarm : Warning : AcsSyslogContentAaaDiagnostics:: ACTIVE_DIRECTORY_DIAGNOSTIC_TOOL_ISSUES_FOUND need to complete (#73407)" u="1"/>
        <s v="Alert: USHOUSAP033 Agent Status -  service: Agent check-in interval: 6.83 min (#30281)" u="1"/>
        <s v="AD Account Password Expired (#26278)" u="1"/>
        <s v="Exactly IT Sentinel Alerts - Medium  (#21422)" u="1"/>
        <s v="Alert: Cypress Lawn &gt; CYP US CA Colma on NCS-AD01 is Warning Disk  C: (#46992)" u="1"/>
        <s v="Software installation (#29077)" u="1"/>
        <s v="FW: CRITICAL ERROR for PHSSVR on PHSDATTOSVR (B42E99AB260C) (#85532)" u="1"/>
        <s v="RE: VMD and software setup (#46216)" u="1"/>
        <s v="Need to open an Enid project (#43420)" u="1"/>
        <s v="New Odoo Account:  Chris Newell (#27617)" u="1"/>
        <s v="EIT Security Environment - Activation of Defender ATP For Endpoints (#29128)" u="1"/>
        <s v="[OpenDNS] A user wants to access xiumi.us (#55832)" u="1"/>
        <s v="REQUEST for SHAREPOINT Folder Restricted to READ ONLY (#68705)" u="1"/>
        <s v="Alert: Lummus Technology &gt; LUM Azure Production on lum-wfswe-pw-01 is Warning Disk  H: (#43208)" u="1"/>
        <s v="AVEVA DYNSIM v6.2: Install Request (#26855) (#27694)" u="1"/>
        <s v="Issues with Active Directory for users and computers (#21409)" u="1"/>
        <s v="P-Drive and E-mail access (#71774)" u="1"/>
        <s v="N-able adm accounts creation (#82348)" u="1"/>
        <s v="Alert: Hikma &gt; HIK US OH Columbus on WW-COL-VDISQL01 is Failed Memory   (#42553)" u="1"/>
        <s v="Suspicious E-Mail (#43833)" u="1"/>
        <s v="KSINC1053949 - Promote to PD (#33317)" u="1"/>
        <s v="Alert: Dallas Area Habitat for Humanity &gt; DAL US TX Dallas on Veeam-Mgmt is Failed Memory   (#76657)" u="1"/>
        <s v="&lt;Memory is above 80%&gt; psgpdces1pw01 (#23558)" u="1"/>
        <s v="FW: Dashboards and related reports (#22615)" u="1"/>
        <s v="FW: RE: Notification for starting to work for project UEB096B001- KOM_x000a_ Date (#42819)" u="1"/>
        <s v="VPN unable to connect, (#81370)" u="1"/>
        <s v="Locked out of account (#73478)" u="1"/>
        <s v="provision version 10.1.3 not opening model (#43425)" u="1"/>
        <s v="IT Hardware Survey - Bloomfield Engineer Request (#45656)" u="1"/>
        <s v="IT Hardware Survey - Bloomfield Engineer Request (#45658)" u="1"/>
        <s v="Autocad 2016 problems (#24697)" u="1"/>
        <s v="JDE Access - Nicola Hamilton (#55181)" u="1"/>
        <s v="IT Hardware Survey - Bloomfield Engineer Request (#45659)" u="1"/>
        <s v="Alert: Coyuchi &gt; COY US SF Headquarters on vm-app03 is Warning Disk  C: (#84138)" u="1"/>
        <s v="HKGQ4Y2: UniSim Installation Issue (#47077)" u="1"/>
        <s v="Alert: Lummus Technology &gt; Lum Azure Non-Production on LUM-EAUTH-NP-01 is Warning Disk  C: (#46911)" u="1"/>
        <s v="More re. Ticket # 22152 (#22189)" u="1"/>
        <s v="Remote Access (#58526)" u="1"/>
        <s v="Re: Salesforce Users (#63589)" u="1"/>
        <s v="Easy Clock / Easy Workforce Time Attendance Software (#31723)" u="1"/>
        <s v="FW: Defender for Cloud Apps: Suspicious session detected (#71156)" u="1"/>
        <s v="LSPI- Sentinel Alerts  Low   (#75740)" u="1"/>
        <s v="Update: MSS Issue:  High (1)  SOCP00703162387  OUT-HC-Device Unreachable (#55798)" u="1"/>
        <s v="NQ-AB01 - 192.168.1.9 - onboard server (#76889)" u="1"/>
        <s v="Odoo:  Missing Work Location for Employees (#46950)" u="1"/>
        <s v="Alert: Hikma &gt; HIK US OH Columbus on WW-COL-SWNTADB is Failed CPU   (#47781)" u="1"/>
        <s v="Microsoft Project License (#25825)" u="1"/>
        <s v="Alert: Hikma &gt; HIK US OH Columbus on WW-COL-SWNTADB is Failed CPU   (#47782)" u="1"/>
        <s v="Two new laptops have been imaged for UAE employees (#28450)" u="1"/>
        <s v="Alert: NewQuest Properties &gt; NEW US TX Houston on DEATHSTAR is Failed Agent Status   (#66372)" u="1"/>
        <s v="New Medisoft Account - Laura A. Espinosa-Vazquez (#71289)" u="1"/>
        <s v="AutoCAD License (#32878)" u="1"/>
        <s v="Create Datto Account for New Hire (#30897)" u="1"/>
        <s v="Emails shown in Outlook is different than https://outlook.office.com...  (#83515)" u="1"/>
        <s v="Request for access to email address (#58990)" u="1"/>
        <s v="Alert: lum-idbus-pl-01 Disk - /oracle/LTDENPRO service: Total disk size: 34.99 GB_x000a_Disk space used: 33.60 GB_x000a_Disk free space: 1.39 GB_x000a_Disk Usage: 96.00 % 1813683562 (#27710)" u="1"/>
        <s v="Can not connect to VPN (#42455)" u="1"/>
        <s v="Alert: Lummus Technology &gt; LUM Azure Production on lum-stbin-pw-01 is Failed Connectivity   (#87430)" u="1"/>
        <s v="Ayuda con los monitores Dickson one en SIlao, Gto (#60773)" u="1"/>
        <s v="eVin Foreman (#85887)" u="1"/>
        <s v="Mobile not working (#49573)" u="1"/>
        <s v="Replacement/Upgrade of Company Cell Phone (#44359)" u="1"/>
        <s v="CRITICAL ERROR for PHSSVR on PHSDATTOSVR (B42E99AB260C) (#82829)" u="1"/>
        <s v="Adobe lincese (#76910)" u="1"/>
        <s v="Cannot Connect to VPN (#70117)" u="1"/>
        <s v="No additional activity on ticket # SOCP00703151754 (#55850)" u="1"/>
        <s v="Alert: Dallas Area Habitat for Humanity &gt; DAL US TX Dallas on DAHfH2008DC is Failed Memory   (#76752)" u="1"/>
        <s v="Create account for new IOC member (#25339)" u="1"/>
        <s v="FW: Veeam Backup Event ID Alerts for GCB (#52470)" u="1"/>
        <s v="FW: Ticket Opened - Sascochemical:BT896907 (#33208)" u="1"/>
        <s v="TECHCash 17 Week Roll Forward for the WE 12/10/22 (#50415)" u="1"/>
        <s v="New Program # (#41087)" u="1"/>
        <s v="F.I.R.S.T CONVAL-11: Installation request (#22688)" u="1"/>
        <s v="FW: CRITICAL ERROR for PITSVR on PHSDATTOSVR (B42E99AB260C) (#87177)" u="1"/>
        <s v="Alert: Cypress Lawn &gt; CYP US CA Colma on DEV-APP01 is Failed CPU   (#45456)" u="1"/>
        <s v="TECHCash 13 Week Roll Forward for 9th July (#28537)" u="1"/>
        <s v="China trip Engr S/W Access: CAESAR II, AutoCAD, FEpipe (#25337)" u="1"/>
        <s v="[Cisco AMP for Endpoints Subscription] [CypressLawn-Tickets]_x000a_ [HQW-JSTEINBERG.cypresslawn.corp] Matching Compromise Updates (#35172)" u="1"/>
        <s v="No network connection - Public Wi Fi (#34512)" u="1"/>
        <s v="Alert: Lummus Technology &gt; LUM Azure Production on lum-mvus-pw-02 is Failed Agent Status   (#55575)" u="1"/>
        <s v="Odoo Accounts Creation Coyuchi (#22600)" u="1"/>
        <s v="RE: Submit Data in Smartview (#70110)" u="1"/>
        <s v="Critical Device Stopped Sending Events Fired (#57322)" u="1"/>
        <s v="RE: cannot approve - IT problem - PreAuthorized Invoice Approval_x000a_ Required - LUMMUS TECH HEAT TRANSFER BV INDIAN OFF 259-TI-000174 5,390.00 0 (#31662)" u="1"/>
        <s v="[Failed] POCVMS (7 VMs) 2 failed (#78481)" u="1"/>
        <s v="BR&amp;E ProMax v5.x: Installation request (#37335)" u="1"/>
        <s v="RE: EXTERNAL:Accidentally changed Salesforce account’s email address (#33531)" u="1"/>
        <s v="Alert: Dallas Area Habitat for Humanity &gt; DAL US TX Dallas on voicegw is Failed Connectivity   (#65427)" u="1"/>
        <s v="Broadcast IP via VPN (#21960)" u="1"/>
        <s v="Create a new Proposal folder as “Coker Proposals” in P Drive under P:\Proposals (#76691)" u="1"/>
        <s v="LIMS not working (#23838)" u="1"/>
        <s v="Reemergence of Adobe Acrobat 2017 Text Problem (#35131) (#36689)" u="1"/>
        <s v="RE: AutoCad to be installed (#22914) (#23106)" u="1"/>
        <s v="F0618 Time Entry Extract (#24194)" u="1"/>
        <s v="ENID access : BCPL Ethylene (21029) (#51288)" u="1"/>
        <s v="Restore account - SAP CONCUR (Breedlove at Lummus Technology) (#35007)" u="1"/>
        <s v="Alert: Cypress Lawn &gt; CYP US CA Colma on NCS-AD01 is Warning Disk  C: (#44142)" u="1"/>
        <s v="SAP BO Application servers monitoring (#40877)" u="1"/>
        <s v="Proofpoint Threat Response: INC-2059 New alert (#57334)" u="1"/>
        <s v="Invoice scans don't appear in JDE  / TAP Approval invoice scans  (#22556)" u="1"/>
        <s v="SX password reset (#77163)" u="1"/>
        <s v="Access requested to P:\ drive at The Hague office (#48513)" u="1"/>
        <s v="issues on WVD and with Microsoft dynamics (#36785)" u="1"/>
        <s v="Coyuchi New User Creation (#34337)" u="1"/>
        <s v="Flow polymers inter site routing (#41501)" u="1"/>
        <s v="Add viscosity calculation on remote desk (#37432)" u="1"/>
        <s v="Require  update ProII9.1 to 10.1 (#67558)" u="1"/>
        <s v="[Failed] CKSVMS (7 VMs) 7 failed (#87803)" u="1"/>
        <s v="New Hire O365 account (#72245)" u="1"/>
        <s v="Lummus - &quot;Printing Nightmare patching&quot; (#28420)" u="1"/>
        <s v="change name of the customer manager group (#70738)" u="1"/>
        <s v="Decommission - Delete from monitoring tool (#45800)" u="1"/>
        <s v="ALERT: [High] Malicious activity detected on 73W2HM2 (#49489)" u="1"/>
        <s v="Alert: Puffer &gt; PUF US TX Stafford on bry-conn-0001 is Warning Disk  D: (#66034)" u="1"/>
        <s v="Add CI's to CMDB (#36584)" u="1"/>
        <s v="Microsoft Suite Remote Issues (#58675)" u="1"/>
        <s v="LSPI- Sentinel Alerts  Medium   (#82052)" u="1"/>
        <s v="Please reset my SAP Password (#67157)" u="1"/>
        <s v="Proofpoint Threat Response: INC-2065 New alert (#57362)" u="1"/>
        <s v="[Failed] CKSVMS (7 VMs) 7 failed (#81102)" u="1"/>
        <s v="PHISHING, OR LEGIT ? Second Debit Card Receipt Reminder (#22697)" u="1"/>
        <s v="CMV failed to boot operating system (#57147)" u="1"/>
        <s v="CRITICAL ERROR for CONCORDTERMSVR on PHSDATTOSVR (B42E99AB260C) (#87271)" u="1"/>
        <s v="Sector Details (#70053)" u="1"/>
        <s v="KS2 Preventative Maintenance (#60058)" u="1"/>
        <s v="Alert: Hikma &gt; HIK US OH Columbus on WW-COL-LWTSD01 is Warning Memory   (#50995)" u="1"/>
        <s v="FW: Mapping to IFS folders (#34525)" u="1"/>
        <s v="Blue Beam - Access required (#55122)" u="1"/>
        <s v="Alert: Lummus Technology &gt; LUM Azure Production on lum-prtin-pw-02 is Failed Connectivity   (#87421)" u="1"/>
        <s v="FW: Marissa Bonnett is trying to reach you in Microsoft Teams (#63813)" u="1"/>
        <s v="PO Print Issue - Change Orders show two totals instead of one -JDE/HEADER ISSUES? (#45293)" u="1"/>
        <s v="Alert: Lummus Technology &gt; LUM Azure Production on lum-medin-pw-01 is Failed Connectivity   (#87431)" u="1"/>
        <s v="Issues @MTC with the internet connection changeover on 06/07/21 (#25694)" u="1"/>
        <s v="Idocs Access for 239672-BCC Cracking heaters” – Bloomfield Serve (#29911)" u="1"/>
        <s v="Alert: Puffer &gt; PUF US TX Stafford on BRY-SQL-0003 is Warning Memory   (#51761)" u="1"/>
        <s v="New Odoo account creation Tyree Murry (#60678)" u="1"/>
        <s v="Unable to fetch data in excel using DB maker (#31007)" u="1"/>
        <s v="FW: CRITICAL ERROR for IPSTSVR on PHSDATTOSVR (B42E99AB260C) (#83299)" u="1"/>
        <s v="Alert: Hikma &gt; HIK US OH Columbus on WW-COL-BMRAMDBQ is Warning Memory   (#41619)" u="1"/>
        <s v="RE: Salesforce Development for Strategic Alliances (#27746)" u="1"/>
        <s v="Access and mapping share drive.  (#23538)" u="1"/>
        <s v="Access requested to P:\ drive at The Hague office (#49963)" u="1"/>
        <s v="IDocs ID issues (#86418)" u="1"/>
        <s v="Excel Addins to be added in remote desktop (#82809)" u="1"/>
        <s v="Install Additional Apps - After Converge Migration (#37033)" u="1"/>
        <s v="Alert: Alcami &gt; ALC Azure Production on alcnuwebes1-p01 is Failed Agent Status   (#83691)" u="1"/>
        <s v="Alert: LiquidPower Specialty Products Inc. &gt; LIQ US TX Houston on BRYVMPDC01 is Warning Memory   (#52482)" u="1"/>
        <s v="CSKID Jira Project - Changes needed to Skid On Board Workflow (#65826)" u="1"/>
        <s v="Alert: NewQuest Properties &gt; NEW US TX Houston on Board Room 2 is Failed Connectivity   (#57932)" u="1"/>
        <s v="Access to LONESTAR-GEN-1YR 575 in LSPI Logistics (#67135)" u="1"/>
        <s v="FW: [Failed] POCVMS (8 VMs) 1 failed (#90001)" u="1"/>
        <s v="Idocs Access for •_x0009_S-OIL Steam Cracker Complex BDE/MTBE (212253) (#45158)" u="1"/>
        <s v="Issues with Access Database for Aftermarket Spare Parts (#46941)" u="1"/>
        <s v="Windows Server Monthly Patching - January Rollup (#64050)" u="1"/>
        <s v="FW: EXTERNAL:Add help text and add new Awarded FEED field (#41153)" u="1"/>
        <s v="New Employee Spencer, Donnie (#21527)" u="1"/>
        <s v="scanner add/remove personnel (#74710)" u="1"/>
        <s v="Carbon Black Cloud Alert - aa664585-3afb-4b6f-e086-98bdc02b3ebb (#79944)" u="1"/>
        <s v="Idocs Access for &quot;Operations&quot; (#33102)" u="1"/>
        <s v="FW: Spam Notification: 1 New Messages (#23569)" u="1"/>
        <s v="Remote Desktop not working (#24313)" u="1"/>
        <s v="ALERT: [Critical] Malicious activity detected on GC8N433 (#65679)" u="1"/>
        <s v="FW: CRITICAL ERROR for PHSSVR on PHSDATTOSVR (B42E99AB260C) (#85632)" u="1"/>
        <s v="Alert: Dallas Area Habitat for Humanity &gt; DAL US TX Dallas on Lobby is Failed Connectivity   (#89670)" u="1"/>
        <s v="Jde (#22661)" u="1"/>
        <s v="Office Telephone (#53614)" u="1"/>
        <s v="No Network Access - Network is down (#86213)" u="1"/>
        <s v="Aryaka: [Sev=Low] Update for Service impacting outage on Ashburn POP_x000a_ [ref:_00DA0ISST._5003w1Vsryv:ref] (#26720)" u="1"/>
        <s v="Alert: LiquidPower Specialty Products Inc. &gt; LIQ US TX Houston on HSNVMDLAPP01 is Warning Disk  C: (#64188)" u="1"/>
        <s v="install /re-install crystal runtime (#61070)" u="1"/>
        <s v="Need equipment (#76424)" u="1"/>
        <s v="CrowdStrike detected a new incident (#35706)" u="1"/>
        <s v="Alert: Puffer &gt; PUF US TX Stafford on stc128p is Warning Memory   (#52234)" u="1"/>
        <s v="Alert: Vaalco Energy Inc &gt; VAA US TX Houston on EGY-MBX-HOU is Failed CPU   (#55781)" u="1"/>
        <s v="Work phone set-up (#32312)" u="1"/>
        <s v="need printers added (#52142)" u="1"/>
        <s v="WebTimeEntry performance (#48370)" u="1"/>
        <s v="Alert: Vaalco Energy Inc &gt; VAA US TX Houston on EGY-MBX-HOU is Failed CPU   (#55782)" u="1"/>
        <s v="Monitor and docking station (#80616)" u="1"/>
        <s v="Requesting Odoo Account creation (#80128)" u="1"/>
        <s v="Cisco AMP Deployment for Milton Keynes (#45762)" u="1"/>
        <s v="Laptop not charging and being turned off automatically. (#45098)" u="1"/>
        <s v="AVEVA PRO/II v*.*: Install Request (#28499)" u="1"/>
        <s v="iDocs and ENID access : BCPL and BCPL Expansion Study  (#82480)" u="1"/>
        <s v="Unable to access Microsoft teams (#68729)" u="1"/>
        <s v="RE: Salesforce - MDR Region field (New Formula field) (#25609)" u="1"/>
        <s v="Enertia code Error  (#73790)" u="1"/>
        <s v="FW: [Cisco AMP for Endpoints Subscription] [amre - system] Matching Events Found On LAPTOP-NUFVBDVC (#72610)" u="1"/>
        <s v="Computer Errors (#25468)" u="1"/>
        <s v="Alert: Lummus Technology &gt; LUM Azure Production on lum-mvus-pw-01 is Warning Memory   (#53593)" u="1"/>
        <s v="FW: [Cisco AMP for Endpoints Subscription] [nq - threat alert] Matching Events Found On NQP-AZ-L841200T (#82211)" u="1"/>
        <s v="Reset email password- Dexter Edwards (#46957)" u="1"/>
        <s v="FW: CRITICAL ERROR for PITSVR on PHSDATTOSVR (B42E99AB260C) (#86380)" u="1"/>
        <s v="FromEnid configuration in Virtual Machine (#36664)" u="1"/>
        <s v="Alert: Hikma &gt; HIK US OH Columbus on WW-COL-CTXDC04 is Failed Agent Status   (#89716)" u="1"/>
        <s v="End User Onboarding Alert (2/14) (#75356)" u="1"/>
        <s v="Access to T Drive (#21707)" u="1"/>
        <s v="Mannheim unable to access link for Trakstar (#88569)" u="1"/>
        <s v="Needs battery replacement (#36765)" u="1"/>
        <s v="Phone of Frank Fiedler not working (#26131)" u="1"/>
        <s v="New Employee Setup for Priti Moghe (#86769)" u="1"/>
        <s v="Office Phone Headset + Call Forwarding Disabled (#32136)" u="1"/>
        <s v="Computer not finding Wi-Fi (#90227)" u="1"/>
        <s v="Account information for new or modified users (#67280)" u="1"/>
        <s v="COMPRESS is down again (#29842)" u="1"/>
        <s v="iPhone - Unable to send pictures via email from the gallery. (#77071)" u="1"/>
        <s v="FW: CRITICAL ERROR for CONCORDTERMSVR on PHSDATTOSVR (B42E99AB260C) (#87000)" u="1"/>
        <s v="Critical Device Stopped Sending Events Fired (#62227)" u="1"/>
        <s v="Samantha Ortega - Needs Office 365 License (#79752)" u="1"/>
        <s v="New ticket from: Network Account for new temporary employee Amir Khan (#45776) (#46166)" u="1"/>
        <s v="Unable to use Datto to Remote via Splashtop (#23266)" u="1"/>
        <s v="BRYSYN01 - BRY Synology ALERTMonthly Disk Health Report on BRYSYN01 - Attention (#58151)" u="1"/>
        <s v="Alert: Lummus Technology &gt; LUM Azure Production on lum-umbin-pl-01 is Failed Connectivity   (#87432)" u="1"/>
        <s v="Your message couldn't be delivered (#79397)" u="1"/>
        <s v="Alert: Puffer &gt; PUF US TX Stafford on stc128p is Warning Memory   (#66244)" u="1"/>
        <s v="Offboard Matevz Rojc (#64142)" u="1"/>
        <s v="Alert: lum-tekus-pw-01 Memory -  service: Total Physical Memory: 4.00 GB_x000a_Used Physical Memory: 3.31 ... [100/1150 characters] (#30863)" u="1"/>
        <s v="FW: Banking information update - HIS COMPANY INCHISCO - WAYGATE TECH_x000a_ USA LP (#86255)" u="1"/>
        <s v="Unable to receive emails from third party (#52183)" u="1"/>
        <s v="Network Device Interfaces from all Customers (#52545)" u="1"/>
        <s v="FW: CRITICAL ERROR for CONCORDTERMSVR on PHSDATTOSVR (B42E99AB260C) (#87009)" u="1"/>
        <s v="Space issue (#52897)" u="1"/>
        <s v="IT Glue - External Access for Darwin Vendor (#86293)" u="1"/>
        <s v="SR- LiquidPower - Cisco IPS Monthly Tuning (#74471)" u="1"/>
        <s v="Network Drive Access (#45760)" u="1"/>
        <s v="PROII 10.1 (Error when using NIST23 thermo) (#33697)" u="1"/>
        <s v="Add new Coyuchi users (#28186)" u="1"/>
        <s v="ALERT: [Critical] Malicious activity detected on FPLT-1165 (#30816)" u="1"/>
        <s v="Alert: Lummus Technology &gt; LUM Azure Production on lum-mvus-pw-02 is Warning Memory   (#89253)" u="1"/>
        <s v="Teams app issue (#32053)" u="1"/>
        <s v="Critical Device Stopped Sending Events Fired (#55731)" u="1"/>
        <s v="Microsoft Garage Mouse without Borders Install required (#78579)" u="1"/>
        <s v="Autodesk AutoCAD-LT: Installation request (#22914)" u="1"/>
        <s v="Unavailability of IDOCS (#49959)" u="1"/>
        <s v="[Error] Scale-out Backup Repository: CKS-SOBR (#86847)" u="1"/>
        <s v="FW: Submission of hired candidates to People Soft (#43980)" u="1"/>
        <s v="AVEVA PRO/II v9.3: Install request (#25890)" u="1"/>
        <s v="Re: Couldn't render report (Strategic Alliance Report v2) (#42462)" u="1"/>
        <s v="ProII Error (#30967)" u="1"/>
        <s v="Softwares installation required (#90479)" u="1"/>
        <s v="Exactly IT Sentinel Alerts - Medium  (#25536)" u="1"/>
        <s v="iDocs - drag and drop (both directions) (#15579)" u="1"/>
        <s v="DocuSign (#33841)" u="1"/>
        <s v="Issues with Twilio (#26532)" u="1"/>
        <s v="Install 7Zip on user machine (#41359)" u="1"/>
        <s v="FW: CRITICAL ERROR for CONCORDTERMSVR on PHSDATTOSVR (B42E99AB260C) (#87141)" u="1"/>
        <s v="\\phssvc not accessible (#60008)" u="1"/>
        <s v="Excel One Drive File (View issue when editing) (#90183)" u="1"/>
        <s v="Spam email suspected (#72488)" u="1"/>
        <s v="Emailed Report (profile:_x000a_ JobSFMail-20211221184002.e276abec-e0f2-11e3-8169-6d9ed49b625f.txt - 5 records_x000a_ from egy.hou.fmc) (#55711)" u="1"/>
        <s v="FMC Error (#41175)" u="1"/>
        <s v="PRO II Keyword file run error (#45471)" u="1"/>
        <s v="FW: CRITICAL ERROR for PharmileServer on PHSDATTOSVR (B42E99AB260C) (#87149)" u="1"/>
        <s v="Alert: LiquidPower Specialty Products Inc. &gt; LIQ US TX Houston on MGMT.liquidpower.com (10.103.56.1)... [100/125 characters] (#55615)" u="1"/>
        <s v="Request for Ipad (#68589)" u="1"/>
        <s v="Simport 3 Issue on user machine (#76714)" u="1"/>
        <s v="Blocking the Following IP 176.121.14.60 (#61975)" u="1"/>
        <s v="FW: [Error] Failed to update license key (#53538)" u="1"/>
        <s v="&quot;Dead&quot; Office Phone Screen (#53605)" u="1"/>
        <s v="Alert: Hikma &gt; HIK US OH Columbus on WW-COL-VDISQL01 is Warning SQL Memory Manager  VDIVSPHERE6 (#54170)" u="1"/>
        <s v="Enable encryption on Latasha Ford's computer (#66025)" u="1"/>
        <s v="computer no longer connected to network (#45887)" u="1"/>
        <s v="Hexagon CAESAR II: Install Request (#26505)" u="1"/>
        <s v="account locked. (#66973)" u="1"/>
        <s v="Alert: Hikma &gt; HIK US OH Bedford on WW-BDF-AMMSDB2 is Warning Memory   (#44232)" u="1"/>
        <s v="Vulnerability Mitigation CVE-2021-40444 (#36130)" u="1"/>
        <s v="FW: [09:17 AM] : &quot;Call Approval_x000a_ Missed#Aschwarzhaupt&quot;/[ID#WIeGvkgKZsOAjToWHZpcFRrR4zb7lHmsWei8iXIYSfpQbmkjAj]/15_x000a_ October, 2021-09:17 AM/ (#43412)" u="1"/>
        <s v="Force TLS (#74094)" u="1"/>
        <s v="Lotus Import (#31399)" u="1"/>
        <s v="Potential Phish: [External]  Updated Catalog For BERGER GROUP GERMANY (#82813)" u="1"/>
        <s v="new employee setup (#53988)" u="1"/>
        <s v="REQUEST FOR INSTALLATION OF &quot;TEKLA 3D STRUCTURE&quot; (#26400)" u="1"/>
        <s v="CRITICAL ERROR for PHSSVR on PHSDATTOSVR (B42E99AB260C) (#82514)" u="1"/>
        <s v="Please clone lum-pdfus-pw-01 To create lum-pdfus-pw-02. (#43893)" u="1"/>
        <s v="Re: Ticket#583392/innowatts/Security updates for EC2AMAZ-RV8PS2B --_x000a_ has been updated (#51398)" u="1"/>
        <s v="Alert: lum-medcv-pw-01 CPU -  service: CPU Usage: 82.00 %_x000a_Top Process 1: vsbkp_x000a_Top Process 2: cvd_x000a_To... [100/634 characters] (#30069)" u="1"/>
        <s v="Microsoft Team (#44714)" u="1"/>
        <s v="Exactly IT Sentinel Alerts - Low  (#22823)" u="1"/>
        <s v="Connecting Laptop to printer network (#72968)" u="1"/>
        <s v="Create users Calpine (#53987)" u="1"/>
        <s v="Potential Phish: [External]  Validation Challenges for Bioassays (#51221)" u="1"/>
        <s v="FW: CRITICAL ERROR for CONCORDTERMSVR on PHSDATTOSVR (B42E99AB260C) (#87285)" u="1"/>
        <s v="Windows Server Monthly Patching - October Rollup (#43110)" u="1"/>
        <s v="Alert: Lummus Technology &gt; LUM Azure Production on lum-pdcin-pw-01 is Failed Connectivity   (#87423)" u="1"/>
        <s v="Alert: Lummus Technology &gt; Lum Azure Non-Production on lum-amsdb-dw-01 is Failed Memory   (#36827)" u="1"/>
        <s v="Alert: Memory -  service: Total Physical Memory: 8.00 GB_x000a_Used Physical Memory: 2.13 GB_x000a_Free Physical Memory: 5.87 GB_x000a_Physical Memory Usage: 27.00 %_x000a_Total Virtual Memory: 9.25 GB_x000a_Used Virtual Memory: 2.47 GB_x000a_Free Virtual Memory: 6.78 GB_x000a_Virtual Memory Usage: 27.00 %_x000a_Top Process 1: sqlservr (64 bit)_x000a_Top Process 2: MsMpEng (64 bit)_x000a_Top Process 3: msmdsrv (64 bit)_x000a_Top Process 4: RSPortal (64 bit)_x000a_Top Process 5: agent_x000a_PID of Process 1: 3876_x000a_PID of Process 2: 3100_x000a_PID of Process 3: 3988_x000a_PID of Process 4: 4572_x000a_PID of Process 5: 3084_x000a_User of Process 1: NT SERVICE\MSSQLSERVER_x000a_User of Process 2: NT AUTHORITY\SYSTEM_x000a_User of Process 3: NT SERVICE\MSSQLServerOLAPService_x000a_User of Process 4: NT SERVICE\SQLServerReportingServices_x000a_User of Process 5: NT AUTHORITY\SYSTEM_x000a_Physical Memory for Process 1: 375.75 MB_x000a_Physical Memory for Process 2: 171.20 MB_x000a_Physical Memory for Process 3: 147.35 MB_x000a_Physical Memory for Process 4: 118.60 MB_x000a_Physical Memory for Process 5: 108.20 MB_x000a_Virtual Memory for Process 1: 496.30 MB_x000a_Virtual Memory for Process 2: 191.95 MB_x000a_Virtual Memory for Process 3: 179.58 MB_x000a_Virtual Memory for Process 4: 110.46 MB_x000a_Virtual Memory for Process 5: 88.18 MB 2023318577 (#26698)" u="1"/>
        <s v="Add new user to GitHub repository (#80052)" u="1"/>
        <s v="Alert: Lummus Technology &gt; LUM Azure Production on lum-prtin-pw-01 is Failed Connectivity   (#87433)" u="1"/>
        <s v="RE: Printing multiple pdf (#90175)" u="1"/>
        <s v="Pasadena MFG requesting 3 tablets for End of Year Inventory Audit (#50960)" u="1"/>
        <s v="Teams suddenly blocking a user from creating a meeting and using video (#47460)" u="1"/>
        <s v="Alert: BMNPJA01 Disk - C: service: Total disk size: 59.70 GB_x000a_Disk space used: 56.20 GB_x000a_Disk free spa... [100/131 characters] (#30098)" u="1"/>
        <s v="Citrix (#83283)" u="1"/>
        <s v="Unfamiliar sign-in properties Incident ID: 4627 (#91372)" u="1"/>
        <s v="New PDBA and DBA setup and testing - JDE Payroll - URGENT request (#26764)" u="1"/>
        <s v="Quota exceeded (Tenant: Bruegmann USA; Contact email: kyle@bruegmann-usa.com) (#57130)" u="1"/>
        <s v="Linda Whitbeck (#80159)" u="1"/>
        <s v="Unable to add customer tags (#72166)" u="1"/>
        <s v="Alert A1056: HQS-NX: Critical: RAM Usage high on CVM : 10.10.1.232 (#85260)" u="1"/>
        <s v="Problem unpacking files (#60994)" u="1"/>
        <s v="Email Distribution List Edits (#81285)" u="1"/>
        <s v="[Cisco AMP for Endpoints Subscription] [Stemmer-Tickets]_x000a_ [N-TOLLSON-10.ad.imaging.de] Matching Compromise Updates (#43517)" u="1"/>
        <s v="New Joiner 13.09 (#36091)" u="1"/>
        <s v="Update user Sign-in method from password hash to Pass Through Authentication in AAD Connect (#31894)" u="1"/>
        <s v="profile issues on PSGRDSES1PW02 (#50274)" u="1"/>
        <s v="NCP error connection (#29766)" u="1"/>
        <s v="[Failed] VIL VM Group 1 (6 VMs) 6 failed (#83016)" u="1"/>
        <s v="Access to shared drive (#67798)" u="1"/>
        <s v="New Joiners (#22359)" u="1"/>
        <s v="Unable to work on Hydraulic calculation file (#23974)" u="1"/>
        <s v="problems with ukg (#76197)" u="1"/>
        <s v="Laptop battery damaged (#29982)" u="1"/>
        <s v="access to N-able in Knowledge base (#62913)" u="1"/>
        <s v="Getting error message from One Drive and MS teams upon restart (#21810)" u="1"/>
        <s v="FW: [MEDIUM]Incident: Unusual external user file activity - NewQuest Properties (#83400)" u="1"/>
        <s v="Office 365 Setup (#66081)" u="1"/>
        <s v="Phising Mail Alert - Fake Survey using address of Christopher Robbins (#55038)" u="1"/>
        <s v="New ticket from: Account Mapping Updates (#35328) (#36992)" u="1"/>
        <s v="FW: [Error] Scale-out Backup Repository: CKS-SOBR (#81146)" u="1"/>
        <s v="JDE-update (#21985)" u="1"/>
        <s v="FW: Defender for Cloud Apps: Suspicious session detected (#73291)" u="1"/>
        <s v="F5108 Update SQL for Year End Close (#71206)" u="1"/>
        <s v="User can't reply to the IOC email group. (#59195)" u="1"/>
        <s v="Lummus Sentinel Alerts - High  (#29880)" u="1"/>
        <s v="P:\TBG\Ethylene (#48616)" u="1"/>
        <s v="Nable request for Ellis Carter (#88137)" u="1"/>
        <s v="FW: Defender for Cloud Apps: Suspicious session detected (#75150)" u="1"/>
        <s v="AUS-40 Laptop Performance (#83942)" u="1"/>
        <s v="Unable to access vpn (#66984)" u="1"/>
        <s v="GL Date Change (#58486)" u="1"/>
        <s v="Spam message (#61506)" u="1"/>
        <s v="New ticket from: Phones not working (#26135) (#32697)" u="1"/>
        <s v="Bloomfield -MOVE - Christine Gabriele (#26372)" u="1"/>
        <s v="Incorrect product for batch Maximo (#66117)" u="1"/>
        <s v="Hexagon CAESAR II: Install Request (#26506)" u="1"/>
        <s v="Account information for new or modified users (#67287)" u="1"/>
        <s v="P drive LCFINING FOlder  (#22923)" u="1"/>
        <s v="Alert: Lummus Technology &gt; LUM Azure Production on lum-wfswe-pw-01 is Warning Disk  H: (#43327)" u="1"/>
        <s v="FW: Bootable Screenshot for IPSTSVR on PHSDATTOSVR (B42E99AB260C) FAILED (#76001)" u="1"/>
        <s v="Joe Bhavsar (#32315)" u="1"/>
        <s v="Add user Garrett Shane (#73561)" u="1"/>
        <s v="VISIO (#21389)" u="1"/>
        <s v="Vpn issue (#55580)" u="1"/>
        <s v="IT Hardware Survey - Bloomfield Engineer Request (#45771)" u="1"/>
        <s v="lab computer issue  (#25670)" u="1"/>
        <s v="NIST REFPROP (NIST23): Access error (#32284)" u="1"/>
        <s v="Telephone Issue at St Clair Facility (#55564)" u="1"/>
        <s v="Alert: LiquidPower Specialty Products Inc. &gt; LIQ US TX Houston on BYNVMPVEEAM01 is Failed Memory   (#70684)" u="1"/>
        <s v="IT Hardware Survey - Bloomfield Engineer Request (#45774)" u="1"/>
        <s v="Alert: NewQuest Properties &gt; NEW US TX Houston on DEATHSTAR is Stale Windows Service  Windows Softwa... [100/116 characters] (#77822)" u="1"/>
        <s v="IT Hardware Survey - Bloomfield Engineer Request (#45775)" u="1"/>
        <s v="[Failed] BYN VM Group 1 (4 VMs) 3 failed (#78455)" u="1"/>
        <s v="Alert: Lummus Technology &gt; LUM Azure Production on lum-hwein-pw-02 is Failed Connectivity   (#87424)" u="1"/>
        <s v="Alert: lum-medcv-pw-01 CPU -  service: CPU Usage: 97.00 %_x000a_Top Process 1: vsbkp_x000a_Top Process 2: cvd_x000a_To... [100/633 characters] (#35071)" u="1"/>
        <s v="Alert: Lummus Technology &gt; LUM Azure Production on lum-umbin-pl-02 is Failed Connectivity   (#87434)" u="1"/>
        <s v="New project folder (#42407)" u="1"/>
        <s v="Remote Access for approved Consultant (#78424)" u="1"/>
        <s v="Alert: Hikma &gt; HIK US NJ CherryHill on CHHSVWPCCURE1 is Warning Disk  D: (#82185)" u="1"/>
        <s v="Windows 10 Upgrade on 3 pc's in Gurgaon (#24992)" u="1"/>
        <s v="Autodesk Navisworks v*: Installation request (#24474)" u="1"/>
        <s v="Fwd: More new job codes - Strategic Sourcing (#75252)" u="1"/>
        <s v="Ramya Kantheti - needs Pasadena VoIP desk phone (#49605)" u="1"/>
        <s v="Pasadena Engineering building is down - Network (#34631)" u="1"/>
        <s v="Microsoft Teams- no access (#68755)" u="1"/>
        <s v="new user EuropeDiaLIMS (#90932)" u="1"/>
        <s v="MSS Security Incident Report Low SOCP00703151527 SIEM Anomaly (#53662)" u="1"/>
        <s v="Access to folder Masterplant (#25281)" u="1"/>
        <s v="PC Running very slow, CPU 99% Fans running all the time. (#57221)" u="1"/>
        <s v="Alert: Hikma &gt; HIK US OH Columbus on colnwps0606 is Failed Connectivity   (#37366)" u="1"/>
        <s v="VISIO Installation Required (#80833)" u="1"/>
        <s v="Microsoft Office Activation (#23078)" u="1"/>
        <s v="Parameter Estimation, aka Model Validation License (#33856)" u="1"/>
        <s v="Alert: Hikma &gt; HIK US NJ CherryHill on ww-chh-sccmdp is Failed Agent Status   (#41195)" u="1"/>
        <s v="FW: Reminder - Windows 10 Upgrade Required (#21897)" u="1"/>
        <s v="PeoplesoftApplication maintenance &amp; Monitoring (#60488)" u="1"/>
        <s v="Cygnet not working (#64547)" u="1"/>
        <s v="Vertical Soft Access (#23946)" u="1"/>
        <s v="Adobe Acrobat-unable to convert for full-text searching (#23905)" u="1"/>
        <s v="Alert: Lummus Technology &gt; LUM Azure Production on lum-idbus-pl-01 is Warning CPU   (#36923)" u="1"/>
        <s v="Alert: Dallas Area Habitat for Humanity &gt; DAL US TX Dallas on DAHfH2008DC is Failed Memory   (#68013)" u="1"/>
        <s v="problem with BI dashboards not refreshing (#82887)" u="1"/>
        <s v="LSPI New Employee Request [#405] (#88566)" u="1"/>
        <s v="calling unable to hit number for automated operator (#59435)" u="1"/>
        <s v="PRO-II version  (#42243)" u="1"/>
        <s v="Termination Report - Dec 2021 (#61661)" u="1"/>
        <s v="missing user odoo ,  : Kelly graff O'Rourke (#82331)" u="1"/>
        <s v="IBM Security Services - Ukraine Under Heightened Vigilance (#70439)" u="1"/>
        <s v="FW: CRITICAL ERROR for PITSVR on PHSDATTOSVR (B42E99AB260C) (#86563)" u="1"/>
        <s v="Alert: Alcami &gt; ALC Azure Production on alcnuctxes1-p00 is Failed Agent Status   (#50431)" u="1"/>
        <s v="Alert: Gulf Capital Bank &gt; GUL US TX Houston on HOU-SVR-NET2 is Warning Disk  C: (#53288)" u="1"/>
        <s v="Customer: Lummus , Detected Criteria: Backup for subclient failed_x000a_ consecutively for 3 attempts , Client: Azure Lummus WE PRD ,Job ID: Not_x000a_ Applicable , Virtual Machine Name: Not Applicable, Priority: Normal (#76105)" u="1"/>
        <s v="VPN and WiFi issues (#42335)" u="1"/>
        <s v="FW: [Warning] HSNVMS (49 VMs) 49 warnings (#57826)" u="1"/>
        <s v="Cisco Finesse Shows &quot;Talking-Read (pending)  (#63909)" u="1"/>
        <s v="Bootable Screenshot for WEBSVR on PHSDATTOSVR (B42E99AB260C) FAILED (#80796)" u="1"/>
        <s v="Windows updates (#20388)" u="1"/>
        <s v="New ticket from: Kevin Carey IT Ticket (#26932) (#27493)" u="1"/>
        <s v="Coyuchi Memory reached 95.0 % Used for 10 mins VM-APP01 (#26823)" u="1"/>
        <s v="PRO/ II 10.1.3 patch needed (#44976)" u="1"/>
        <s v="Alert: hqs-mx02 Memory -  service: Total Physical Memory: 8.00 GB_x000a_Used Physical Memory: 7.71 GB_x000a_Free... [100/1174 characters] (#32253)" u="1"/>
        <s v="HTRI HELIXCHANGER DLL Installation (#28541)" u="1"/>
        <s v="Offboarding of Kaustav Banerjee/India/IBM - LWD 14Jan2022 (#63296)" u="1"/>
        <s v="Aryaka: [Sev=Moderate] Services restored for Service impacting outage on Dallas POP [ref:_00DA0ISST._5003w1VpvWM:ref] (#25880)" u="1"/>
        <s v="RE: Odoo# 24016 (#24717)" u="1"/>
        <s v="AspenTech Aspen Plus v12.1: Install EE &amp; EDR from v12 (#26675)" u="1"/>
        <s v="FW: Salesforce  (#23773)" u="1"/>
        <s v="New ticket from: JDE Changing Line from a 3 way match to a 2 way match PO #1666383 (#25902) (#26267)" u="1"/>
        <s v="lumwvddynsp-10 has intentionally been shutdown (#30799)" u="1"/>
        <s v="Alert: Hikma &gt; HIK US OH Columbus on WW-COL-BMRAMDBQ is Warning Memory   (#41435)" u="1"/>
        <s v="Hyperion Application maintenance &amp; Monitoring - Jan'22 (#72085)" u="1"/>
        <s v="Alert: Puffer &gt; PUF US TX Stafford on BRY-CM-0001 is Warning Memory   (#84521)" u="1"/>
        <s v="Alert: Dallas Area Habitat for Humanity &gt; DAL US TX Dallas on dahfh2008fs is Failed Memory   (#52464)" u="1"/>
        <s v="Alert: Dallas Area Habitat for Humanity &gt; DAL US TX Dallas on dahfh2008dc is Failed Memory   (#54923)" u="1"/>
        <s v="Alert: Hikma &gt; HIK US OH Creekside on CRKSVWPDHCP01 is Warning Memory   (#44705)" u="1"/>
        <s v="My laptop screen is broken (#31839)" u="1"/>
        <s v="SmartCalcs.xla (#44744)" u="1"/>
        <s v="Alert: NewQuest Properties &gt; NEW US TX Houston on Su100-Office Hall is Failed Connectivity   (#79937)" u="1"/>
        <s v="Password to IQ1 (#83000)" u="1"/>
        <s v="New hire report for AD sync. (#24644)" u="1"/>
        <s v="Lummus Sentinel Alerts - High  (#29853)" u="1"/>
        <s v="FW: AS400 Account for Prem Kumar (#43112)" u="1"/>
        <s v="Problems with iDOCS\ENID connection (#26871)" u="1"/>
        <s v="Adding LUM Legal Vacation Calendar to my Outlook (#43430)" u="1"/>
        <s v="Alert: Puffer &gt; PUF US TX Stafford on BRY-SM-0008 is Failed Memory   (#88436)" u="1"/>
        <s v="FYI - lumwvddynsp-3 has turned on by request from the VMSS PowerApp (#57145)" u="1"/>
        <s v="Assign Teams Number (#25935)" u="1"/>
        <s v="Need docking station (#33577)" u="1"/>
        <s v="Administrator Permission Needed (#47438)" u="1"/>
        <s v="DynSim Remote Machine Access Locked (#33826)" u="1"/>
        <s v="Alert: Hisco &gt; HIS US TX Houston Servers - 3rd Patch Group on CyrPIMDB is Failed Memory   (#53155)" u="1"/>
        <s v="Alert: Lummus Technology &gt; LUM Azure Production on lum-scmin-pw-01 is Failed Connectivity   (#87425)" u="1"/>
        <s v="Enable a Virtual Machine for PowerPoint365 (#22769)" u="1"/>
        <s v="Alert: Lummus Technology &gt; LUM Azure Production on lum-wfsin-pw-01 is Failed Connectivity   (#87435)" u="1"/>
        <s v="Message notification (#57206)" u="1"/>
        <s v="Fw: Tasks (#53363)" u="1"/>
        <s v="Installing PE Tools (#90267)" u="1"/>
        <s v="FW: [Failed] BYN VM Group 1 (4 VMs) 1 failed (#61359)" u="1"/>
        <s v="RDP client help for LeMarkus Perkins (#23516)" u="1"/>
        <s v="MSS Security Incident Report Low SOCP00703171897 SIEM Authentication (#56630)" u="1"/>
        <s v="REMOTE DESKTOP - PCR TOOL - ACCESS (#37161)" u="1"/>
        <s v="Email messages containing malicious URL removed after delivery​ | Incident ID: 1398 (#37583)" u="1"/>
        <s v="New ticket from: Mind manager software (#24408) (#27594)" u="1"/>
        <s v="Lost access to Accounting Folders - Urgent! (#22890)" u="1"/>
        <s v="FW: New user Jan-Peter Schroeder (#90512)" u="1"/>
        <s v="Cannot see some folders on MED H drive (#24349)" u="1"/>
        <s v="Komprise Demo - Server creation (#29986)" u="1"/>
        <s v="File sharing in MS-Teams  (#81224)" u="1"/>
        <s v="HPL Ethylene 350424 Data Fetch via Enid (#22203)" u="1"/>
        <s v="Need permission to install downloaded 'Advantage Software' program (#26439)" u="1"/>
        <s v="Pro II 9.3 installation.  (#83877)" u="1"/>
        <s v="Request for Assistance Accessing PeopleSoft (#27648)" u="1"/>
        <s v="Internet latency on PHS (#51406)" u="1"/>
        <s v="Grant Access To Odoo to Sabyasachi Sen (#70852)" u="1"/>
        <s v="Critical Device Stopped Sending Events Fired (#57319)" u="1"/>
        <s v="Alert A1056: HQS-NX: Critical: RAM Usage high on CVM : 10.10.1.232 (#83706)" u="1"/>
        <s v="Alert: Hikma &gt; HIK US OH Columbus on ww-col-lwbgd01 is Warning Memory   (#49993)" u="1"/>
        <s v="Lummus Sentinel Alerts - High  (#29834)" u="1"/>
        <s v="New Users machine setup (#30819)" u="1"/>
        <s v="Slack DNS Resolution Error (#41322)" u="1"/>
        <s v="Ticket No.( #86,437), (#86,433) and (#85,187)  (#86449)" u="1"/>
        <s v="Files are takin hours to synchronize on SharePoint (#24855)" u="1"/>
        <s v="FW: [Failed] VIL File Server (1 VMs) 1 failed (#81416)" u="1"/>
        <s v="MAP DRIVES (#45503)" u="1"/>
        <s v="Crowdstrike - ADD USER (#44503)" u="1"/>
        <s v="Request - delete servers from CS / Umbrella (#27115)" u="1"/>
        <s v="RE: [External]  Ticket#583497/LiquidPower/RE: [External]_x000a_  Ticket#581240/LiquidPower/Phone - Calls not forwarding -- has been updated_x000a_ -- has been updated (#62385)" u="1"/>
        <s v="Alert: Lummus Technology &gt; LUM IND Gurgaon on IN-GGN-PA-FW-1 is Failed Connectivity   (#58496)" u="1"/>
        <s v="Alert: LiquidPower Specialty Products Inc. &gt; LIQ US TX Houston on 10.106.220.57 is Failed Connectivi... [100/104 characters] (#50940)" u="1"/>
        <s v="Virtual Machine (#22022)" u="1"/>
        <s v="No internet access (#76421)" u="1"/>
        <s v="Downgrade of SQL Server (#30911)" u="1"/>
        <s v="Maximo - Custodian Changes (#76794)" u="1"/>
        <s v="MSS Security Incident Report Low SOCP00703192768 SIEM Authentication (#59218)" u="1"/>
        <s v="Odoo:  Project Task - Progress Bar (#36192)" u="1"/>
        <s v="Alert: LiquidPower Specialty Products Inc. &gt; LIQ US TX Houston on 10.105.200.60 is Failed Connectivi... [100/104 characters] (#50944)" u="1"/>
        <s v="Zero Day Vulnerability | HiveNightmare | Pilot Group (#30213)" u="1"/>
        <s v="Issue downloading Office on cell phone (#22934)" u="1"/>
        <s v="FW: Defender for Cloud Apps: Suspicious session detected (#77152)" u="1"/>
        <s v="Printer malfunction with scanner (#59638)" u="1"/>
        <s v="LSPI- Sentinel Alerts  Medium   (#91077)" u="1"/>
        <s v="Re: Crowdstrike scan on FPLT-Spare1 (#41571)" u="1"/>
        <s v="Password Change (#67756)" u="1"/>
        <s v="Windows Server Monthly Patching - March Rollup (#86628)" u="1"/>
        <s v="Request for unblock Trakstar website  (#85606)" u="1"/>
        <s v="New Employee Setup for Sandra  Acevedo (#66142)" u="1"/>
        <s v="FW: ISE Alarm : Warning : Excessive Failed RADIUS Authentication Attempts(29) in the last 15 minutes (#80707)" u="1"/>
        <s v="New RSM user account (#59803)" u="1"/>
        <s v="Copy of Brian Boeger's OneDrive\Emails (#25094)" u="1"/>
        <s v="Windows error regarding sound card  (#25659)" u="1"/>
        <s v="Alert: Dallas Area Habitat for Humanity &gt; DAL US TX Dallas on dahfh_nas is Warning Agent Status   (#65437)" u="1"/>
        <s v="Carbon Black Cloud Alert - 1c9dbac6-03e4-f8bb-0c59-6965543ddd18 (#67654)" u="1"/>
        <s v="FW: [Cisco AMP for Endpoints Subscription] [nq - threat alert] Matching Events Found On NQP-TS-MP-P (#68851)" u="1"/>
        <s v="Lummus Sentinel Alerts - Medium  (#42601)" u="1"/>
        <s v="Webex Meeting Add-in for Outlook (#26136)" u="1"/>
        <s v="Alert: Lummus Technology &gt; LUM CH Beijing on CN-BEI-PA-GN-FW-02 is Failed Connectivity   (#59280)" u="1"/>
        <s v="Printer issue (#55650)" u="1"/>
        <s v="AVEVA PRO/II v10.1: Install request (#24431)" u="1"/>
        <s v="FW: [HIGH] Alert for Sophos Central [LiquidPower]: An attempt to protect a computer failed (#62080)" u="1"/>
        <s v="Audit Accudata users in GCB domain (CW 584604) (#63067)" u="1"/>
        <s v="Alert: Hikma &gt; HIK US OH Columbus on WW-COL-INTDBP01 is Failed Connectivity   (#45973)" u="1"/>
        <s v="Promote Co 345 Versions of R55JC0204 to PY (#25622)" u="1"/>
        <s v="Alert: Dallas Area Habitat for Humanity &gt; DAL US TX Dallas on exchange2013 is Failed Memory   (#51708)" u="1"/>
        <s v="Alert: Lummus Technology &gt; LUM Azure Production on lum-pdcin-pw-02 is Failed Connectivity   (#87426)" u="1"/>
        <s v="AVEVA PRO/II v.10.1: (ChE) Unusual C3 Splitter Property Profiles (#27535)" u="1"/>
        <s v="New Joiner - Adrian Garcia (#56260)" u="1"/>
        <s v="Alert: Mannheim-RDA1 Memory -  service: Total Physical Memory: 7.99 GB_x000a_Used Physical Memory: 7.25 GB_x000a_Free Physical Memory: 753.80 MB_x000a_Physical Memory Usage: 91.00 %_x000a_Total Virtual Memory: 15.98 GB_x000a_Used Virtual Memory: 8.28 GB_x000a_Free Virtual Memory: 7.70 GB_x000a_Virtual Memory Usage: 52.00 %_x000a_Top Process 1: sqlservr (64 bit)_x000a_Top Process 2: agent_x000a_Top Process 3: masvc (64 bit)_x000a_Top Process 4: dsm_om_connsvc64 (64 bit)_x000a_Top Process 5: svchost (64 bit)_x000a_PID of Process 1: 1064_x000a_PID of Process 2: 30392_x000a_PID of Process 3: 1852_x000a_PID of Process 4: 4416_x000a_PID of Process 5: 976_x000a_User of Process 1: NT AUTHORITY\NETWORK SERVICE_x000a_User of Process 2: NT AUTHORITY\SYSTEM_x000a_User of Process 3: NT AUTHORITY\SYSTEM_x000a_User of Process 4: NT AUTHORITY\SYSTEM_x000a_User of Process 5: NT AUTHORITY\SYSTEM_x000a_Physical Memory for Process 1: 1.35 GB_x000a_Physical Memory for Process 2: 212.87 MB_x000a_Physical Memory for Process 3: 212.80 MB_x000a_Physical Memory for Process 4: 85.85 MB_x000a_Physical Memory for Process 5: 76.39 MB_x000a_Virtual Memory for Process 1: 1.54 GB_x000a_Virtual Memory for Process 2: 210.65 MB_x000a_Virtual Memory for Process 3: 235.57 MB_x000a_Virtual Memory for Process 4: 148.35 MB_x000a_Virtual Memory for Process 5: 111.46 MB 1013633607 (#27384)" u="1"/>
        <s v="Odoo account creation Justin Wilhoit (#74118)" u="1"/>
        <s v="Bloomfield DHCP migration (#22935)" u="1"/>
        <s v="RE: [External]  RE: SharePoint Error (#61278)" u="1"/>
        <s v="NIST not working (#46171)" u="1"/>
        <s v="Modify personal Account birthday date. (#81002)" u="1"/>
        <s v="Access Modification to Office 365 Security &amp; Compliance (#22817)" u="1"/>
        <s v="Install Microsoft Visio standard (#80831)" u="1"/>
        <s v="lumwvddynsp-3 has been powered off by automation (#32117)" u="1"/>
        <s v="[Failed] CKSVMS (7 VMs) 7 failed (#86401)" u="1"/>
        <s v="Renee Osborne (#74139)" u="1"/>
        <s v="Delete Business Change Log SharePoint (#88157)" u="1"/>
        <s v="CRITICAL ERROR for UNITY-DB-SVR on PHSDATTOSVR (B42E99AB260C) (#83759)" u="1"/>
        <s v="Alert: Hikma &gt; HIK US OH Columbus on WW-COL-LWTSP04 is Failed Memory   (#41255)" u="1"/>
        <s v="Alert: LiquidPower Specialty Products Inc. &gt; LIQ US TX Houston on HSNVMPSGATE01 is Failed CPU   (#80454)" u="1"/>
        <s v="Alert: Hisco &gt; HIS US TX Houston Servers - 5th Patch Group on DRbackup is Failed Veeam Failed Jobs   (#53241)" u="1"/>
        <s v="Alert: lum-mcube-dl-02 Disk - / service: Total disk size: 28.91 GB_x000a_Disk space used: 28.31 GB_x000a_Disk fr... [100/139 characters] (#33890)" u="1"/>
        <s v="Landmark - Aries (#52207)" u="1"/>
        <s v="Fix ASR replica issues (#89094)" u="1"/>
        <s v="VM Data Store Expanded (#26954)" u="1"/>
        <s v="High priority WVD issue causing ERP connectivity issues (#31893)" u="1"/>
        <s v="Battery backup issue. (#79339)" u="1"/>
        <s v="FW: ISE Alarm : Warning : Unknown NAD : Server=bryvmpise02 NAS IP Address=10.102.100.40 (#70429)" u="1"/>
        <s v="Docking station needed for second monitor (#52456)" u="1"/>
        <s v="Salesforce output of Hyperion metadata file Issue (#35550)" u="1"/>
        <s v="ALERT: [Critical] Malicious activity detected on 7HGMMR2 (#56190)" u="1"/>
        <s v="Email (#23747)" u="1"/>
        <s v="FW: [Cisco AMP for Endpoints Subscription] [gcb - system] Matching Events Found On DESKTOP-6Q80MM6.gulfcapital.com (#55910)" u="1"/>
        <s v="Please allow these two URLs for external connectivity from Azure servers.  This is for Carbon Black antivirius. (#43341)" u="1"/>
        <s v="Lummus Sentinel Alerts - High  (#29856)" u="1"/>
        <s v="Lotus Notes Migration - Gabriele Laub (Schlegel) (#67458)" u="1"/>
        <s v="Lummus - Windows Server Disk Space Monitor has passed 95.0 % Used for 15 mins lum-winus-dw-04 (#24714)" u="1"/>
        <s v="aspenONE v10.1: Install request (#21486)" u="1"/>
        <s v="Sharepoint website Logistics team, access (#71815)" u="1"/>
        <s v="Follow UP FW: **Auto Generated Email** -- [1:49625:1] &quot;MALWARE-CNC Win.Trojan.Redaman outbound connection&quot; [Impact: Vulnerable] (#55763)" u="1"/>
        <s v="FW: **Auto Generated Email** -- [119:4:1] http_inspect: BARE BYTE UNICODE ENCODING [Impact: Unknown] (#52497)" u="1"/>
        <s v="Password mismatching problem (#44127)" u="1"/>
        <s v="FW: All active employee report (#46199)" u="1"/>
        <s v="RE: Hyperion Forecast directory (#22885)" u="1"/>
        <s v="Help with service account (#21494)" u="1"/>
        <s v="Urgent assistance needed to free hard disk space - ref IT ticket#_x000a_ 25,818 (#25247)" u="1"/>
        <s v="New Employee Setup for Roberto Diaz (#87480)" u="1"/>
        <s v="Alert: AM RE Syndicate Inc. &gt; AM US TX Dallas on GS1900 is Failed Connectivity   (#53227)" u="1"/>
        <s v="New team in Odoo  (#22951)" u="1"/>
        <s v="Test ticket to EIT on Azure infrastructure services (#37532)" u="1"/>
        <s v="Idocs Access for Ufa 300 kta Ethylene Plant (224492) (#45155)" u="1"/>
        <s v="Alert: Read King &gt; REA US TX Houston on RKFS is Warning Disk  E: (#52556)" u="1"/>
        <s v="DOCKING STATION FOR MY NEW LAPTOP (#28108)" u="1"/>
        <s v="Stolen Lap (#42976)" u="1"/>
        <s v="create automation account and enable change tracking (#53006)" u="1"/>
        <s v="fraud report. (#22302)" u="1"/>
        <s v="New user to be added to Pi (#60539)" u="1"/>
        <s v="FW: CRITICAL ERROR for PharmileServer on PHSDATTOSVR (B42E99AB260C) (#87265)" u="1"/>
        <s v="Outlook app does not start (#21267)" u="1"/>
        <s v="Users can't connect to VPN (#70925)" u="1"/>
        <s v="Remote desktop access requiered (#83884)" u="1"/>
        <s v="Alert: AZVAHSER004 Memory -  service: Total Physical Memory: 8.00 GB_x000a_Used Physical Memory: 6.68 GB_x000a_F... [100/1149 characters] (#31911)" u="1"/>
        <s v="Customer: Lummus , Detected Criteria: Job Failed , Client:_x000a_ OnPremLummus ,Job ID: 169681 , Virtual Machine Name: Not Applicable,_x000a_ Priority: Normal (#74995)" u="1"/>
        <s v="Alert: mhgpfs01 Disk - D: service: Total disk size: 1.25 TB_x000a_Disk space used: 1.20 TB_x000a_Disk free space... [100/130 characters] (#30657)" u="1"/>
        <s v="New ticket from: New Headset (#84786) (#87659)" u="1"/>
        <s v="Computer and Microsoft applications crashing (#60623)" u="1"/>
        <s v="Alert: lum-auefs-dw-01 CPU -  service: CPU Usage: 95.00 %_x000a_Top Process 1: MsMpEng_x000a_Top Process 2: svch... [100/649 characters] (#30583)" u="1"/>
        <s v="New Joiners 28.06 (#27095)" u="1"/>
        <s v="Offer Letter Template changes (#25080)" u="1"/>
        <s v="Need to install software (#41649)" u="1"/>
        <s v="Reminder: Register for a vManager Masterclass (#41577)" u="1"/>
        <s v="One drive is not accessible - IT Help &amp; Support  (#20272)" u="1"/>
        <s v="Cloud Discovery anomaly detection (#46951)" u="1"/>
        <s v="Jabber Extension Number-Updation Required (#42273)" u="1"/>
        <s v="ALERT: [High] Malicious activity detected on lumwvdenid-13 (#24175)" u="1"/>
        <s v="TAP Password Reset (#22023)" u="1"/>
        <s v="installing printer need admin credentials (#42159)" u="1"/>
        <s v="FW: CRITICAL ERROR for PHSSVR on PHSDATTOSVR (B42E99AB260C) (#87028)" u="1"/>
        <s v="LPT Database setup (#21708)" u="1"/>
        <s v="Alert: Hikma &gt; HIK US OH Columbus on WW-COL-VDISQL01 is Warning Memory   (#60906)" u="1"/>
        <s v="Rodney Ruff Email (#83089)" u="1"/>
        <s v="Cloud Discovery anomaly detection (#46955)" u="1"/>
        <s v="Turn off CW Manage customer portals (#52984)" u="1"/>
        <s v="user needs to be added to group in AD (#27320)" u="1"/>
        <s v="JD Edwards (#59681)" u="1"/>
        <s v="Lummus - Peoplesoft Test server (BMNTPS01) down. (#49229)" u="1"/>
        <s v="Alert: Lummus Technology &gt; LUM Azure Production on lum-idbus-pl-01 is Warning Memory   (#69657)" u="1"/>
        <s v="FW: ISE Alarm : Warning : AcsSyslogContentAaaDiagnostics:: ACTIVE_DIRECTORY_DIAGNOSTIC_TOOL_ISSUES_FOUND need to complete (#64373)" u="1"/>
        <s v="TB SSD Request (#82275)" u="1"/>
        <s v="UG2 Email Setu[ (#83927)" u="1"/>
        <s v="Hoover on-Site 2-8 (#76816)" u="1"/>
        <s v="DBA Action on IDX1BLP (#45078)" u="1"/>
        <s v="Gurgaon-Palo Alto FW Upgrade (#42836)" u="1"/>
        <s v="Alert: AZVAHSER004 CPU -  service: CPU Usage: 100.00 %_x000a_Top Process 1: NableReactiveManagement_x000a_Top Process 2: WmiPrvSE_x000a_Top Process 3: MsMpEng_x000a_Top Process 4: SRService_x000a_Top Process 5: svchost_x000a_PID of Process 1: 3928_x000a_PID of Process 2: 3752_x000a_PID of Process 3: 812_x000a_PID of Process 4: 2780_x000a_PID of Process 5: 968_x000a_User of Process 1: NT AUTHORITY\SYSTEM_x000a_User of Process 2: NT AUTHORITY\NETWORK SERVICE_x000a_User of Process 3: NT AUTHORITY\SYSTEM_x000a_User of Process 4: NT AUTHORITY\SYSTEM_x000a_User of Process 5: NT AUTHORITY\SYSTEM_x000a_CPU Usage for Process 1: 85.00 %_x000a_CPU Usage for Process 2: 5.00 %_x000a_CPU Usage for Process 3: 5.00 %_x000a_CPU Usage for Process 4: 0.00 %_x000a_CPU Usage for Process 5: 0.00 % 558941319 (#27568)" u="1"/>
        <s v="FW: Access Revoke - Shashe Ganji (#58898)" u="1"/>
        <s v="GP Will Not Launch-Desterity Runtime Error (#28861)" u="1"/>
        <s v="Alert: Puffer &gt; PUF US TX Stafford on BRY-CM-0001 is Warning Memory   (#64772)" u="1"/>
        <s v="Need Docking Station for Consuelo Lira- HiscoMex Monterrey  (#60687)" u="1"/>
        <s v="Critical Device Stopped Sending Events Fired (#55728)" u="1"/>
        <s v="Alert: lum-medcv-pw-01 CPU -  service: CPU Usage: 96.00 %_x000a_Top Process 1: vsbkp_x000a_Top Process 2: vsbkp_x000a_... [100/634 characters] (#31186)" u="1"/>
        <s v="Cleanup Production Hubs in JDE (#42694)" u="1"/>
        <s v="Office Applications not working. // Alanood AlHuarisi (#84392)" u="1"/>
        <s v="no emails from client. (#21237)" u="1"/>
        <s v="iphone locked, requires old passcode (#58981)" u="1"/>
        <s v="CRITICAL ERROR for PHSSVR on PHSDATTOSVR (B42E99AB260C) (#87027)" u="1"/>
        <s v="Odoo Issues (#84751)" u="1"/>
        <s v="Consult if licenses can apply to personal equipment (#83158)" u="1"/>
        <s v="FW: DOA Limits (#26724)" u="1"/>
        <s v="FW: [MEDIUM] Alert for Sophos Central [LiquidPower] (#69450)" u="1"/>
        <s v="Alert: Hisco &gt; HIS US TX Houston Servers - 5th Patch Group on CyrPS2 is Failed Connectivity   (#53139)" u="1"/>
        <s v="Network and Server Issues (#55639)" u="1"/>
        <s v="Add Topic folders to share point for SCZone VMI  (#61092)" u="1"/>
        <s v="need help recovering lost excel file if possible (#59384)" u="1"/>
        <s v="Alert: Hisco &gt; HIS US TX Houston Servers - 3rd Patch Group on CyrPIMDB is Failed Memory   (#53655)" u="1"/>
        <s v="Adobe Pro - link (#83371) (#87734)" u="1"/>
        <s v="Operating system fails to install (#21053)" u="1"/>
        <s v="ExactlyIT Sentinel Alerts - Medium  (#25772)" u="1"/>
        <s v="&quot;Possible Spam/Phising&quot; please investigate (#44054)" u="1"/>
        <s v="PSG- Security Metrics Scan Failed (#37433)" u="1"/>
        <s v="CRITICAL ERROR for WEBSVR on PHSDATTOSVR (B42E99AB260C) (#74428)" u="1"/>
        <s v="LTCInvoicing@PrincipleHS.com Settings (#83494)" u="1"/>
        <s v="FW: Jack Lin--terminated (#23009)" u="1"/>
        <s v="VM-APP03 - Enable SMTP (#35758)" u="1"/>
        <s v="Update: MSS Issue:  High (1)  SOCP00703205255  INC - Device Capacity/Performance Incident (#66232)" u="1"/>
        <s v="Migrations. (#23034)" u="1"/>
        <s v="LSPI New Employee Request [#393] (#74219)" u="1"/>
        <s v="MSS Security Incident Report Low SOCP00703219505 SIEM Anomaly (#65297)" u="1"/>
        <s v="Self-Healing Alert: Alcami &gt; ALC Azure Non-Production: alcnuctxes1-d01 Service: Uptime -  Self-Heali... [100/175 characters] (#42136)" u="1"/>
        <s v="Lummus Sentinel Alerts - Medium  (#26015)" u="1"/>
        <s v="SAP - ABAP runtime error (#59773)" u="1"/>
        <s v="ALERT: [Critical] Malicious activity detected on DESKTOP-7QPM7C3 (#30525)" u="1"/>
        <s v="FW: [EXTERNAL] Epicor - Order Confirmation (#28335)" u="1"/>
        <s v="Alert: Hisco &gt; HIS US TX Houston Servers - 5th Patch Group on DRbackup is Failed Connectivity   (#53291)" u="1"/>
        <s v="AVEVA PRO/II v10.1: OLI Electrolytes Issue (#13464)" u="1"/>
        <s v="Alert: Hikma &gt; HIK US OH Columbus on colnwps0504 is Failed Connectivity   (#41235)" u="1"/>
        <s v="Alert: Polymer Solutions Group &gt; POL Azure Production on psggpdes1pw01 is Warning Memory   (#40987)" u="1"/>
        <s v="Alert: LiquidPower Specialty Products Inc. &gt; LIQ US TX Bryan on BRYVMPFTP01 is Warning Disk  C: (#62895)" u="1"/>
        <s v="Change Order for Job Master - printing function (#31543)" u="1"/>
        <s v="Carbon Black Cloud Alert - 90707f09-ad9d-0719-33fd-4704981641df (#65698)" u="1"/>
        <s v="New Joiner - Pedro López (#56264)" u="1"/>
        <s v="Proofpoint Threat Response: INC-2061 New alert (#57342)" u="1"/>
        <s v="Alert: Lummus Technology &gt; LUM Azure Production on lum-medcv-pw-01 is Failed CPU   (#45709)" u="1"/>
        <s v="My LSPI project page (#66660)" u="1"/>
        <s v="Customer: PSG,Detected Criteria: Job Succeeded with Errors , Client:_x000a_ Azure PSG ALZ ,Job ID: 169655 , Virtual Machine Name: Not Applicable,_x000a_ Priority: Normal (#74975)" u="1"/>
        <s v="·3MX software installation (#31849)" u="1"/>
        <s v="Open Journal Period - Jan and Feb 2021 (#22712)" u="1"/>
        <s v="ALERT: [Critical] Malicious activity detected on DESKTOP-7QPM7C3 (#30526)" u="1"/>
        <s v="FW: **Auto Generated Email** -- [1:49625:1] &quot;MALWARE-CNC Win.Trojan.Redaman outbound connection&quot; [Impact: Vulnerable] (#55290)" u="1"/>
        <s v="Alert: Puffer &gt; PUF US TX Stafford on BRY-SM-0005 is Warning Memory   (#55878)" u="1"/>
        <s v="Lummus Sentinel Alerts - High  (#29889)" u="1"/>
        <s v="New ticket from: FW: Updated DOA (#25568) (#26825)" u="1"/>
        <s v="Adobe acrobat is not working (#37176)" u="1"/>
        <s v="Alert: Lummus Technology &gt; LUM Azure Production on lum-pdmin-pw-01 is Failed Connectivity   (#87428)" u="1"/>
        <s v="Twilio Issues (#83628)" u="1"/>
        <s v="Follow UP Alert: LiquidPower Specialty Products Inc. &gt; LIQ US TX Houston on HSN-ESX-HOST04 is Warning Memory   (#82913)" u="1"/>
        <s v="JD Edwards - log in  (#59616)" u="1"/>
        <s v="Alert: Hikma &gt; HIK US OH Columbus on colnwps0509 is Failed Connectivity   (#42275)" u="1"/>
        <s v="Wifi Error (#82700)" u="1"/>
        <s v="Alert: Dallas Area Habitat for Humanity &gt; DAL US TX Dallas on DAHASR01 is Failed CPU   (#90114)" u="1"/>
        <s v="Windows Password (#79155)" u="1"/>
        <s v="ALERT: [Critical] Malicious activity detected on GHT2X33 (#48344)" u="1"/>
        <s v="McAfee Popup (#25845)" u="1"/>
        <s v="Lummus Sentinel Alerts - Medium  (#25115)" u="1"/>
        <s v="Level 1 Access to Jacqueline Computer (#57237)" u="1"/>
        <s v="ALERT: [Critical] Malicious activity detected on LT2-PMCDONALD (#33511)" u="1"/>
        <s v="Printer driver update (#37117)" u="1"/>
        <s v="ANSYS CFD Workstation(s) Access Request (#21392)" u="1"/>
        <s v="FW: **Auto Generated Email** -- [1:49625:1] &quot;MALWARE-CNC Win.Trojan.Redaman outbound connection&quot; [Impact: Vulnerable] (#55292)" u="1"/>
        <s v="Request for New Servers (#71975)" u="1"/>
        <s v="FW: Spam Notification: 1 New Messages (#26070)" u="1"/>
        <s v="ALERT: [Critical] Malicious activity detected on GHT2X33 (#48345)" u="1"/>
        <s v="Alert: NewQuest Properties &gt; NEW US TX Houston on DEATHSTAR is Stale Windows Service  Windows Softwa... [100/128 characters] (#77823)" u="1"/>
        <s v="Emergency Windows Server Patching Print Vulnerability (#28596)" u="1"/>
        <s v="Access to Novolen p-drive folder P:\Technology Department  (#28267)" u="1"/>
        <s v="VPN login issue. (#62440)" u="1"/>
        <s v="Software Installation (#73958)" u="1"/>
        <s v="Wifi Issues (#51467)" u="1"/>
        <s v="Alert: Hikma &gt; HIK US OH Columbus on WW-COL-VDISQL01 is Warning Memory   (#59269)" u="1"/>
        <s v="Network Access Request: Heater Library Access  (#83095)" u="1"/>
        <s v="FW: **Auto Generated Email** -- [1:49625:1] &quot;MALWARE-CNC Win.Trojan.Redaman outbound connection&quot; [Impact: Vulnerable] (#55293)" u="1"/>
        <s v="Alert: Lummus Technology &gt; LUM US NJ BloomField on BMNDPCM01 is Warning Disk  C: (#81717)" u="1"/>
        <s v="Suresh Koduru - Dell Docking Station TB16 (#28293)" u="1"/>
        <s v="Emailed Report (profile:_x000a_ JobSFMail-20211221004501.e276abec-e0f2-11e3-8169-6d9ed49b625f.txt - 5 records_x000a_ from egy.hou.fmc) (#55368)" u="1"/>
        <s v="Reset Voicemail passcode (#88975)" u="1"/>
        <s v="Proofpoint Threat Response: INC-2060 New response action (#57335)" u="1"/>
        <s v="Idocs access (#41221)" u="1"/>
        <s v="Carbon Black Cloud Alert - 818047f2-0a41-b432-2d5f-d7764537c83c (#82822)" u="1"/>
        <s v="Alert: LiquidPower Specialty Products Inc. &gt; LIQ US TX Houston on BRYVMPSCCM01 is Warning Disk  C: (#55498)" u="1"/>
        <s v="FW: **Auto Generated Email** -- [1:49625:1] &quot;MALWARE-CNC Win.Trojan.Redaman outbound connection&quot; [Impact: Vulnerable] (#55294)" u="1"/>
        <s v="FW: [Cisco AMP for Endpoints Subscription] [gcb - threat detected] Matching Events Found On HOU-SVR-DC2.gulfcapital.com (#54921)" u="1"/>
        <s v="TEAMs issue (#82414)" u="1"/>
        <s v="&quot;O&quot; drive access (#22874)" u="1"/>
        <s v="Proofpoint Threat Response: INC-2060 New response action (#57336)" u="1"/>
        <s v="Evaluate WTE Vacation / Sick Time Report for automation (#44965)" u="1"/>
        <s v="Tekla Registration (#22566)" u="1"/>
        <s v="MSS Security Incident Report Medium SOCP00703210718 SIEM Anomaly (#62115)" u="1"/>
        <s v="Printer Access (#60576)" u="1"/>
        <s v="OCE data migration (#20323)" u="1"/>
        <s v="URGENT! Support requested for Installation of Trimble Connect_x000a_ software update. (#35081)" u="1"/>
        <s v="FW: **Auto Generated Email** -- [1:49625:1] &quot;MALWARE-CNC Win.Trojan.Redaman outbound connection&quot; [Impact: Vulnerable] (#55295)" u="1"/>
        <s v="ISE Alarm : Critical :  Trust certificate 'DST Root CA X3 Certificate Authority' expired on Thu; 30 Sep 2021 : Server=SEC-ISE-COLO-1 (#51285)" u="1"/>
        <s v="JDE / Webtime Nadia (#73975)" u="1"/>
        <s v="Mobile Device Registration (#21911)" u="1"/>
        <s v="Medisoft Account Setup - Kiffany Maldonado (#51389)" u="1"/>
        <s v="Alert: LiquidPower Specialty Products Inc. &gt; LIQ US TX Houston on CKSVMPDC01 is Warning Disk  C: (#52149)" u="1"/>
        <s v="Business Objects Path to Login (#28141)" u="1"/>
        <s v="Emailed Report (profile:_x000a_ JobSFMail-20211221005503.e276abec-e0f2-11e3-8169-6d9ed49b625f.txt - 4 records_x000a_ from egy.hou.fmc) (#55378)" u="1"/>
        <s v="PC Time is incorrect (#67959)" u="1"/>
        <s v="Promote ACH P5504572 changes to PD (#44345)" u="1"/>
        <s v="Enrollment (#24835)" u="1"/>
        <s v="Request Beijing office publish mailbox address (#22299)" u="1"/>
        <s v="Alert: HQS-VC01 Memory -  service: Total Physical Memory: 8.00 GB_x000a_Used Physical Memory: 6.40 GB_x000a_Free... [100/1143 characters] (#31626)" u="1"/>
        <s v="Alert: Cypress Lawn &gt; CYP US CA Colma on HQS-FPS02 is Warning Memory   (#55784)" u="1"/>
        <s v="FW: **Auto Generated Email** -- [1:49625:1] &quot;MALWARE-CNC Win.Trojan.Redaman outbound connection&quot; [Impact: Vulnerable] (#55296)" u="1"/>
        <s v="New user in Odoo (#59758)" u="1"/>
        <s v="FW: First Aid/CPR - HSN (#81405)" u="1"/>
        <s v="Outlook in Remote desktop (#33169)" u="1"/>
        <s v="Outlook &amp; Teams Setup on mobile (#22687)" u="1"/>
        <s v="New odoo account Norma Alvarenga (#74854)" u="1"/>
        <s v="ALERT: [High] Malicious activity detected on B57PN53 (#90786)" u="1"/>
        <s v="Need User added in Odoo for Liquid Power - Crystal Rubeiro (#51951)" u="1"/>
        <s v="No Levels Communication for Logistics or DRA Inventory Inbox (#61620)" u="1"/>
        <s v="FW: **Auto Generated Email** -- [119:15:2] http_inspect: OVERSIZE REQUEST-URI DIRECTORY [Impact: Unknown] (#60985)" u="1"/>
        <s v="FW: CRITICAL ERROR for UNITY-DB-SVR on PHSDATTOSVR (B42E99AB260C) (#62995)" u="1"/>
        <s v="Adobe pro (#33095)" u="1"/>
        <s v="Remote Descktop (#31874)" u="1"/>
        <s v="log in to 365 account / re set password (#70165)" u="1"/>
        <s v="Issue with PowerPoint - Mariane Hill (#23024)" u="1"/>
        <s v="AMSIM 2019.1 NOT WORKING (#34275)" u="1"/>
        <s v="Alert: lum-anslt-pw-01 Memory -  service: Total Physical Memory: 4.00 GB_x000a_Used Physical Memory: 3.59 ... [100/1144 characters] (#31188)" u="1"/>
        <s v="Appserver password reset (#55668)" u="1"/>
        <s v="Emerson PRV²SIZE (#22120)" u="1"/>
        <s v="Conversion of dwg file to pdf  (#43984)" u="1"/>
        <s v="Re: Round Five Well List Email.xlsx (#56435)" u="1"/>
        <s v="New ticket from: email set up  (#24502) (#24868)" u="1"/>
        <s v="R&amp;D_206037338 CWHE-Coil Wound Heat Exchg Dev_Opened in JDE - Please_x000a_ activate in HFM (#26007)" u="1"/>
        <s v="Sr. Shell FCU sql cluster problem. (#73098)" u="1"/>
        <s v="Ledership Team (Internal) dl.leadership@exactlyit.com - Correction (#26191)" u="1"/>
        <s v="Aries Qualifier Change Error (#59787)" u="1"/>
        <s v="Alert: Lummus Technology &gt; LUM Azure Production on lum-acsin-pw-01 is Failed Connectivity   (#87429)" u="1"/>
        <s v="Alert: BMNPEA01 CPU -  service: CPU Usage: 91.00 %_x000a_Top Process 1: MonAgentCore_x000a_Top Process 2: System_x000a_Top Process 3: svchost_x000a_Top Process 4: java_x000a_Top Process 5: sppsvc_x000a_PID of Process 1: 3152_x000a_PID of Process 2: 4_x000a_PID of Process 3: 996_x000a_PID of Process 4: 4600_x000a_PID of Process 5: 3580_x000a_User of Process 1: NT AUTHORITY\SYSTEM_x000a_User of Process 2: NT AUTHORITY\SYSTEM_x000a_User of Process 3: NT AUTHORITY\SYSTEM_x000a_User of Process 4: LUMMUSTECH\SVC-GLB-IDOCSJB_x000a_User of Process 5: NT AUTHORITY\NETWORK SERVICE_x000a_CPU Usage for Process 1: 63.00 %_x000a_CPU Usage for Process 2: 11.00 %_x000a_CPU Usage for Process 3: 5.00 %_x000a_CPU Usage for Process 4: 2.00 %_x000a_CPU Usage for Process 5: 2.00 % 354746159 (#27416)" u="1"/>
        <s v="Cannot Print (#42877)" u="1"/>
        <s v="FW: [Cisco AMP for Endpoints Subscription] [gcb - system] Matching Events Found On DESKTOP-R6U7N0V.gulfcapital.com (#60207)" u="1"/>
        <s v="FW: **Auto Generated Email** -- [1:49625:1] &quot;MALWARE-CNC Win.Trojan.Redaman outbound connection&quot; [Impact: Vulnerable] (#55299)" u="1"/>
        <s v="Connectwise (#61749)" u="1"/>
        <s v="Cant Map the M: Drive (#67178)" u="1"/>
        <s v="Cannot access Lotus Notes (#19736)" u="1"/>
        <s v="Phone replacement question (#80177)" u="1"/>
        <s v="CRITICAL ERROR for CONCORDTERMSVR on PHSDATTOSVR (B42E99AB260C) (#79406)" u="1"/>
        <s v="Alert: Dallas Area Habitat for Humanity &gt; DAL US TX Dallas on SWITCHSTACK is Failed Connectivity   (#65450)" u="1"/>
        <s v="User can't print (#61658)" u="1"/>
        <s v="Alert: bmnpcfd02 Connectivity -  service: Packet Loss: 100.00 %_x000a_Time To Live: 0.00 Hops_x000a_Average Round Trip Time: 0.00 msec_x000a_DNS Resolution: True 2023408902 (#29353)" u="1"/>
        <s v="FW: Survey on Annual Party  (#57505)" u="1"/>
        <s v="Audit Accudata users in NewQuest domain (CW 584611) (#62970)" u="1"/>
        <s v="Alert: HQS-VC01 Memory -  service: Total Physical Memory: 8.00 GB_x000a_Used Physical Memory: 7.20 GB_x000a_Free... [100/1143 characters] (#31657)" u="1"/>
        <s v="LOCKED OUT OF JDE (#72965)" u="1"/>
        <s v="JDE Access (#22584)" u="1"/>
        <s v="Lummus - External Sharing for Guest accounts (#22534)" u="1"/>
        <s v="Alert: Hoover Circular Solutions &gt; HOO US TX Houston on AZ-EX01 is Warning Disk  C: (#91136)" u="1"/>
        <s v="Cypress Lawn - Disk monitor has passed 90.0 % Used for 1 min HQS-MS01 (#29857)" u="1"/>
        <s v="AspenTech HYSYS v10.1: Installation request (#26662)" u="1"/>
        <s v="CRITICAL ERROR for CONCORDTERMSVR on PHSDATTOSVR (B42E99AB260C) (#78014)" u="1"/>
        <s v="VoIP phone in warehouse (#79962)" u="1"/>
        <s v="azure needs to authenticate with ad (#77637)" u="1"/>
        <s v="Alert: Hikma &gt; HIK US OH Columbus on ww-col-engwus01 is Failed Memory   (#37322)" u="1"/>
        <s v="Lummus - Whitelist IT Comm for Focused view (#34997)" u="1"/>
        <s v="ENID access to Rajath to BORL- Ethylene Cracker (THU / LPR) (361334) (#82490)" u="1"/>
        <s v="FW: **Auto Generated Email** -- [119:4:1] http_inspect: BARE BYTE UNICODE ENCODING [Impact: Unknown] (#60989)" u="1"/>
        <s v="Unable to save a file  (#22967)" u="1"/>
        <s v="Alert: Gulf Capital Bank &gt; GUL US TX Houston on VIDEO-FZCQ3Y2 is Warning Disk  E: (#50923)" u="1"/>
        <s v="need site security badge for Pasadena TX (#24560)" u="1"/>
        <s v="FW:  (#67180)" u="1"/>
        <s v="Alert: Hikma &gt; HIK US OH Columbus on WW-COL-DSPDB01 is Failed SQL Memory Manager  MSSQLSERVER (#46505)" u="1"/>
        <s v="ALERT: [Critical] Malicious activity detected on DESKTOP-ND0G0RH (#30801)" u="1"/>
        <s v="Critical Device Stopped Sending Events Fired (#68484)" u="1"/>
        <s v="received message that docking station fan has failed (#85801)" u="1"/>
        <s v="Alert: LiquidPower Specialty Products Inc. &gt; LIQ US TX Houston on BRYVMPSUBCA01 is Failed CPU   (#64897)" u="1"/>
        <s v="Docking Station USBs not working (#32276)" u="1"/>
        <s v="Please reset the invoice to status 20 !  (#26733)" u="1"/>
        <s v="FW: [External]  RE: Share point login error - Reg (#70022)" u="1"/>
        <s v="Form blocked due to potential phishing attempt (#47719)" u="1"/>
        <s v="iPhone update to 15.2.1 (#63706)" u="1"/>
        <s v="Cleartext passwords exposed using unencrypted LDAP authentications: BR vCenter &gt; Azure (#55139)" u="1"/>
        <s v="Alert: Hisco &gt; HIS US TX Houston Servers - 5th Patch Group on DEVscout is Warning Disk  C: (#72548)" u="1"/>
        <s v="Idocs Access (#26738)" u="1"/>
        <s v="New Odoo account creation Johnalan Brill (#67399)" u="1"/>
        <s v="James Stanford release mobile device and phone (#63646)" u="1"/>
        <s v="New ticket from: virtual desktop not working (#89361) (#90025)" u="1"/>
        <s v="Alert: Puffer &gt; PUF US TX Stafford on BRY-KRL-0001 is Warning Memory   (#55871)" u="1"/>
        <s v="Issues with VPN (#27705)" u="1"/>
        <s v="FW: FDMEE Validate Error TCPLAN-to-HFM CURRFCST Apr-2021  (#22426)" u="1"/>
        <s v="Alert: Gulf Capital Bank &gt; GUL US TX Houston on HOU-SVR-VEEAM1 is Failed Veeam Failed Jobs   (#90463)" u="1"/>
        <s v="CrowdStrike detected a new incident (#22411)" u="1"/>
        <s v="New employee - Husar, Casey (#26350)" u="1"/>
        <s v="Change: Cisco ExpresswayE Certificate Renewal (#47229)" u="1"/>
        <s v="ENID access for CPC Coker (201357621) project to: (#77750)" u="1"/>
        <s v="ALERT: [High] Malicious activity detected on FPDT-1168 (#23013)" u="1"/>
        <s v="Alert: Dallas Area Habitat for Humanity &gt; DAL US TX Dallas on DAHFH_2012_RD is Warning Disk  C: (#65023)" u="1"/>
        <s v="Drive Access (#68679)" u="1"/>
        <s v="Alert: Cypress Lawn &gt; CYP US CA Colma on HQS-OPP01 is Warning Disk  C: (#74046)" u="1"/>
        <s v="Remote Desktop not working (#80532)" u="1"/>
        <s v="Lumtray Cannot Connect to Enid Server (#37032)" u="1"/>
        <s v="Windows Server Monthly Patching - January Rollup (#67019)" u="1"/>
        <s v="Alert: Hisco &gt; HIS US TX Houston Servers - 4th Patch Group on MTR-FS1 is Warning Agent Status   (#83686)" u="1"/>
        <s v="FW: [Cisco AMP for Endpoints Subscription] [nq - threat alert] Matching Events Found On NQP-AZ-L841200T (#82212)" u="1"/>
        <s v="Windows Server Monthly Patching - September Rollup Wave 1 (#36536)" u="1"/>
        <s v="Alert: Dallas Area Habitat for Humanity &gt; DAL US TX Dallas on DAHAZAD03 is Failed Memory   (#89319)" u="1"/>
        <s v="Update WVDs (#53621)" u="1"/>
        <s v="SFTP Connection Set up (#85389)" u="1"/>
        <s v="FW: ISE Alarm : Warning : Excessive Failed RADIUS Authentication Attempts(29) in the last 15 minutes (#80717)" u="1"/>
        <s v="Potential Phish: [External]  Patrick // Stamping, Cutting, Bending -_x000a_ AMG Industries (#70523)" u="1"/>
        <s v="Problems with the password (#41549)" u="1"/>
        <s v="LSPI New Employee Request [#398] (#80143)" u="1"/>
        <s v="Alert: Alcami &gt; ALC Azure Non-Production on alcnudbes1-d01 is Warning Memory   (#47572)" u="1"/>
        <s v="Netscaler pointers of the following HTPPS url’s (#44078)" u="1"/>
        <s v="New Account for Infrastructure Operations Center Member (#30929)" u="1"/>
        <s v="7965 Side Car Update (#73243)" u="1"/>
        <s v="Appreciate your help (#29613)" u="1"/>
        <s v="Job Cost Cat Code Vocab Override Changes (#76418)" u="1"/>
        <s v="AspenTech Aspen Plus: Reactor Keq basis (#26044)" u="1"/>
        <s v="Twilio - Agent Showing on 3 Hour Call when Not in Call (#55952)" u="1"/>
        <s v="VPN Issue. (#21886)" u="1"/>
        <s v="Idocs Access (#41351)" u="1"/>
        <s v="New Employee Setup for Santos Lopez (#74201)" u="1"/>
        <s v="ALERT: [Medium] Malicious activity detected on 7ZQMGH2 (#75903)" u="1"/>
        <s v="CRITICAL ERROR for PITSVR on PHSDATTOSVR (B42E99AB260C) (#86776)" u="1"/>
        <s v="Autodiscover errors when attempting to use mapi remotely (#46819)" u="1"/>
        <s v="FW: Event ID: 280885 - REMINDER - Action Required: Security Update – SAP Ariba Website Certificate Renewal (#26534)" u="1"/>
        <s v="Follow UP Alert: LiquidPower Specialty Products Inc. &gt; LIQ US TX Houston on AZRVMPFILE01 is Failed Disk  P: (#77952)" u="1"/>
        <s v="FS Logix Apps Services delay (#32750)" u="1"/>
        <s v="Lummus - PY Refresh 02/19/2022 at 12 pm (#79945)" u="1"/>
        <s v="P drive reconnection issue (#85933)" u="1"/>
        <s v="Automatic reply: Closed: Ticket #550744/cannot logon to Outlook and_x000a_ Teams (#57094)" u="1"/>
        <s v="Alert: LiquidPower Specialty Products Inc. &gt; LIQ US TX Houston on BRY-SW-01-CORE (10.102.105.1) is F... [100/120 characters] (#55620)" u="1"/>
        <s v="Installation Request For Tekla Structures 2021 &amp; Environments (#60498)" u="1"/>
        <s v="Lummus - WVD Decommission (#35607)" u="1"/>
        <s v="VPN connection is terminate (#89059)" u="1"/>
        <s v="Alert: LiquidPower Specialty Products Inc. &gt; LIQ US TX Houston on BYN-SW-02-GATE.liquidpower.com is ... [100/121 characters] (#55613)" u="1"/>
        <s v="Alert: LiquidPower Specialty Products Inc. &gt; LIQ US TX Houston on HSN-SW-01-CORE (10.100.250.1) is F... [100/120 characters] (#55623)" u="1"/>
        <s v="JDE Printing Issues (#22638)" u="1"/>
        <s v="Primary SMTP Address (#68677)" u="1"/>
        <s v="Issues with TAPPROD and I-Docs  (#18798)" u="1"/>
        <s v="Help in installing printer software (#82412)" u="1"/>
        <s v="Breedlove - computer issues (Feb. 02, 2022) (#74435)" u="1"/>
        <s v="Require add a users to the DG_Comms_Local_Beijing_All  group (#25569)" u="1"/>
        <s v="Alert: Hisco &gt; HIS US TX Houston Servers - 3rd Patch Group on CyrPS1 is Failed CPU   (#55900)" u="1"/>
        <s v="Alert: LiquidPower Specialty Products Inc. &gt; LIQ US TX Houston on BRY-SW-01-CORE (10.102.101.1) is F... [100/120 characters] (#55625)" u="1"/>
        <s v="Saved file from Outlook - Urgent! (#25769)" u="1"/>
        <s v="Dell Memory for Latitude 7490 - 8GB (#21225)" u="1"/>
        <s v="Backup for subclient failed consecutively for 3 attempts Azure Lummus WE PRDVM: Not Applicable COMMVAULT JOB:  Not Applicable (#47166)" u="1"/>
        <s v="SAP Prod: BOL Issue (#78322)" u="1"/>
        <s v="Lummus - Update Remote Desktop Client (#24367)" u="1"/>
        <s v="SOW #9 - PO Print Issue -  case# CS0003099 (#25057)" u="1"/>
        <s v="Unable to access VPN (#28771)" u="1"/>
        <s v="Alert: LiquidPower Specialty Products Inc. &gt; LIQ US TX Houston on HSN-ESX-HOST04 is Warning Memory   (#80300)" u="1"/>
        <s v="Laptop battery not holding charge (#29076)" u="1"/>
        <s v="Printer issue  (#41071)" u="1"/>
        <s v="Alert: Hikma &gt; HIK US OH Columbus on WW-COL-IGNITA00 is Warning Memory   (#57189)" u="1"/>
        <s v="New Program  for HFM set up (#42495)" u="1"/>
        <s v="Carbon Black Cloud Alert - 6a171b6a-8052-e155-dedc-581342bbe185 (#71024)" u="1"/>
        <s v="ProMax &amp; Visio Installation for training (#25210)" u="1"/>
        <s v="Laptop case open on his front. (#44322)" u="1"/>
        <s v="RE: PSGWVDPOC-1 (#25673)" u="1"/>
        <s v="Emailed Report (profile:_x000a_ JobSFMail-20211221183502.e276abec-e0f2-11e3-8169-6d9ed49b625f.txt - 5 records_x000a_ from egy.hou.fmc) (#55702)" u="1"/>
        <s v="FW: CRITICAL ERROR for PHSSVR on PHSDATTOSVR (B42E99AB260C) (#87145)" u="1"/>
        <s v="Alert: Hikma &gt; HIK US OH Columbus on WW-COL-VDISQL01 is Failed Memory   (#61521)" u="1"/>
        <s v="FW: [Cisco AMP for Endpoints Subscription] [gcb - threat detected] Matching Events Found On DESKTOP-JUSFINT.gulfcapital.com (#51157)" u="1"/>
        <s v="reset password (#21509)" u="1"/>
        <s v="Not able to connect to any of the network like wifi or hotspot (#66860)" u="1"/>
        <s v="Create users AM RE Syndicate Inc (#54002)" u="1"/>
        <s v="Alert: beijing-fs1 Disk - C: service: Total disk size: 49.90 GB_x000a_Disk space used: 46.23 GB_x000a_Disk free ... [100/134 characters] (#33878)" u="1"/>
        <s v="FW: Vendor Payment Auto Deposit Advice (#61131)" u="1"/>
        <s v="PLEASE CONFIRM NETWORK ACCESS FOR MAGAD WAS TERMINATED (#61935)" u="1"/>
        <s v="Alert: Lummus Technology &gt; LUM Azure Production on lum-medin-pw-01 is Failed CPU   (#55791)" u="1"/>
        <s v="Updates and MFA (#22585)" u="1"/>
        <s v="Alert: BRCPQSTS003 Agent Status -  service: Agent check-in interval: 5.80 min (#30271)" u="1"/>
        <s v="JDE TIMESHEET CORRECTION (#22334)" u="1"/>
        <s v="RE: EXTERNAL:Salesforce Access Rights Change: Charlene Wang (#34288)" u="1"/>
        <s v="FW: CRITICAL ERROR for CONCORDTERMSVR on PHSDATTOSVR (B42E99AB260C) (#87245)" u="1"/>
        <s v="CT/GAINS REQUEST: NEW SITE ADDITION - 136171 PET BOOSTER (#62757)" u="1"/>
        <s v="Neil Wang - Mobile device upgrade (#47694)" u="1"/>
        <s v="RE: Payroll Calendar - Year 2022 (#53358)" u="1"/>
        <s v="JDE Login (#35299)" u="1"/>
        <s v="Alert: Lummus Technology &gt; LUM Azure Production on lum-idbus-pl-01 is Failed CPU   (#80535)" u="1"/>
        <s v="FW: Conflict of Interest Form- India Managers (#25466)" u="1"/>
        <s v="FW: Weekly Webroot Report for NewQuest Properties 20 - 27 Dec 2021 (#57200)" u="1"/>
        <s v="N-able failling, 1G5THR2 (#44670)" u="1"/>
        <s v="Employee Transfer Alert (2/17) (#82890)" u="1"/>
        <s v="FW: FSR distribution list (#63622)" u="1"/>
        <s v="Forecast final for June'21  (#31878)" u="1"/>
        <s v="Unable to with Bluetooth Mouse and Keyboard (#70112)" u="1"/>
        <s v="Self-Healing Alert: Coyuchi &gt; COY US SF Headquarters: vm-app02 Service: Windows Service - doc-link E... [100/188 characters] (#55545)" u="1"/>
        <s v="Account information for new or modified users (#67220)" u="1"/>
        <s v="Email Access  (#70976)" u="1"/>
        <s v="GCB- Monitoring of Host HOU-SVR-DC1 (#60405)" u="1"/>
        <s v="Issues with Simu program (#36119)" u="1"/>
        <s v="LSPI- Sentinel Alerts  Medium   (#66384)" u="1"/>
        <s v="Unable to access Cyrship website (#70710)" u="1"/>
        <s v="Alert: Hisco &gt; HIS US TX Houston Servers - 3rd Patch Group on CyrPIMDB is Failed Memory   (#52740)" u="1"/>
        <s v="# 5223 Printer/Scanner System Update (#83882)" u="1"/>
        <s v="RE: Query | Batch Time Entry Processor | JDE//Error 018A (#89090)" u="1"/>
        <s v="Access rights in Odoo (#90582)" u="1"/>
        <s v="Account locked on JDE (#28912)" u="1"/>
        <s v="Outlook Calendar Reminders (#32220)" u="1"/>
        <s v="Alert: Lummus Technology &gt; LUM Azure Production on lum-anslt-pw-01 is Warning Memory   (#45093)" u="1"/>
        <s v="Multiple problems - H drive &amp; Adobe Pro (#22913)" u="1"/>
        <s v="MS project installation (#33539)" u="1"/>
        <s v="Alert: Puffer &gt; PUF US TX Stafford on BRY-SQL-0003 is Warning SQL Memory Manager  MSSQLSERVER (#51943)" u="1"/>
        <s v="Link to training website is rejected (#26612)" u="1"/>
        <s v="DT app - unable to log in (#51841)" u="1"/>
        <s v="Exactly IT Sentinel Alerts - Medium  (#45634)" u="1"/>
        <s v="Enertia (#82597)" u="1"/>
        <s v="HTRI  installation (#90837)" u="1"/>
        <s v="Track Pad Issue/Swollen Battery (#28317)" u="1"/>
        <s v="Require add  a new EXT to the Cisco IP Phone (#36448)" u="1"/>
        <s v="FW: [MEDIUM] Incident: Internal Scanning Detected - NewQuest Properties (#51844)" u="1"/>
        <s v="Alert TPM device is not detected (#23662)" u="1"/>
        <s v="Software and Possible Hardware Request (#66555)" u="1"/>
        <s v="FW: PC (#80966)" u="1"/>
        <s v="Create users Kaneka (#54005)" u="1"/>
        <s v="New Joiner - Yamil Casillas (#87525)" u="1"/>
        <s v="Job Succeeded with Errors Azure Lummus WE PRDVM: Not Applicable COMMVAULT JOB:  135455 (#46980)" u="1"/>
        <s v="Customer: PSG,Detected Criteria: Job Failed , Client: Azure PSG ALZ_x000a_ ,Job ID: 169655 , Virtual Machine Name: psgrades1pw01, Priority: Normal (#74979)" u="1"/>
        <s v="Issues with Cisco Jabber (#26964)" u="1"/>
        <s v="Blue Screen Error on My DELL Laptop (#58566)" u="1"/>
        <s v="PO 1666704 John Zink (JDE Print Menu Issue) (#73054)" u="1"/>
        <s v="PDG Printer (#76773)" u="1"/>
        <s v="FW: [Cisco AMP for Endpoints Subscription] [Vaalco - Threat Alert] Matching Events Found On EGY-DC3-HOU.VAALCO.com (#53809)" u="1"/>
        <s v="ZEBRA PRINTER INSTALATION (#59665)" u="1"/>
        <s v="Bootable Screenshot for UNITY-DB-SVR on PHSDATTOSVR (B42E99AB260C)_x000a_ FAILED (#86414)" u="1"/>
        <s v="Citrix from guest wifi (#82689)" u="1"/>
        <s v="FW: Windows 10 Desktop remote (#57515)" u="1"/>
        <s v="New Computer Charger (#79690)" u="1"/>
        <s v="Enertia access issue (#58622)" u="1"/>
        <s v="Trouble logging on new computer (#65044)" u="1"/>
        <s v="[Cisco AMP for Endpoints Subscription] [CANCOMUS-Tickets] [bbrokerx1]_x000a_ Matching Compromise Updates (#27661)" u="1"/>
        <s v="Can't Access ODOO (#72152)" u="1"/>
        <s v="Not able to send email from LHT DDC India (#26301)" u="1"/>
        <s v="Account information for new or modified users (#67222)" u="1"/>
        <s v="Microsoft Teams issue (#22798)" u="1"/>
        <s v="Monthly Patch Prod - ERP Suites (#33516)" u="1"/>
        <s v="FW: [Failed] VILVMS to HSN (5 VMs) 5 failed (#51475)" u="1"/>
        <s v="FW: [Cisco AMP for Endpoints Subscription] [nq - system] Matching Events Found On NQP-AZ-14511553 (#61474)" u="1"/>
        <s v="ENID access : HMEL Mixed Feed Cracker (222334) (#58403)" u="1"/>
        <s v="secured FTP  (#85516)" u="1"/>
        <s v="Alert: ssos-esxi01 Connectivity -  service: Packet Loss: 0.00 %_x000a_Time To Live: 61.00 Hops_x000a_Average Rou... [100/146 characters] (#32627)" u="1"/>
        <s v="Idocs Access (#41381)" u="1"/>
        <s v="Alert: AZVAHSER004 Agent Status -  service: Agent check-in interval: 7.25 min (#30658)" u="1"/>
        <s v="JDE World Account (#63278)" u="1"/>
        <s v="Check Old Candidate's boarding screen (#25083)" u="1"/>
        <s v="Printer issue (#24902)" u="1"/>
        <s v="Alert: Polymer Solutions Group &gt; POL US GA Albany Pine on Maintenance Shop is Failed Connectivity   (#81990)" u="1"/>
        <s v="Concur issues (#59106)" u="1"/>
        <s v="Please install Moscow printer (#21827)" u="1"/>
        <s v="Account information for new or modified users (#67223)" u="1"/>
        <s v="ALERT: [Medium] Malicious activity detected on DESKTOP-V2OOR2K (#35097)" u="1"/>
        <s v="Alert: LiquidPower Specialty Products Inc. &gt; LIQ US TX Houston on BRYVMPSUBCA01 is Failed CPU   (#64898)" u="1"/>
        <s v="Upgrade mobile device # 281-684-4886 (#25641)" u="1"/>
        <s v="Alert: lum-anslt-pw-01 Memory -  service: Total Physical Memory: 4.00 GB_x000a_Used Physical Memory: 3.62 ... [100/1141 characters] (#33784)" u="1"/>
        <s v="Adobe Reader is not working (#41988)" u="1"/>
        <s v="CRITICAL ERROR for PITSVR on PHSDATTOSVR (B42E99AB260C) (#87175)" u="1"/>
        <s v="Puffer Network Down (#86250)" u="1"/>
        <s v="MS Visio + BR&amp;E ProMax: Install request (#27826)" u="1"/>
        <s v="Recreate P55HPP71P in EnterpriseOne to support 5 digit company_x000a_ numbers (#46659)" u="1"/>
        <s v="Cloud Discovery anomaly detection Incident ID: 2597 (#52319)" u="1"/>
        <s v="Running a technical software on my computer (#21516)" u="1"/>
        <s v="RE: invoice book issue (#49640)" u="1"/>
        <s v="Schedule a meeting with EIT to create VNET peering and NSGs for AX migration to Azure (#43207)" u="1"/>
        <s v="Remove Users (#44787)" u="1"/>
        <s v="access to CRO  log (#55761)" u="1"/>
        <s v="ISSUE WITH BLUE BEAM (#21612)" u="1"/>
        <s v="Service Ticket #577733 - Request: New Battery (11/09/2021) (#51399)" u="1"/>
        <s v="FW: [Failed] VIL File Server (1 VMs) 1 failed (#80152)" u="1"/>
        <s v="VPN Connection : PAP/CHAP Error (#77892)" u="1"/>
        <s v="AVEVA PROII v9.3: Install request (#25777)" u="1"/>
        <s v="Network drive access SWC Power (#21979)" u="1"/>
        <s v="AVEVA DYNSIM v6.2: Install Request (#22279)" u="1"/>
        <s v="Alert: Hikma &gt; HIK US OH Columbus on WW-COL-VARCP01 is Warning CPU   (#37320)" u="1"/>
        <s v="Alert: Alcami &gt; ALC Azure Non-Production on alcnuwebes1-v02 is Failed CPU   (#91279)" u="1"/>
        <s v="New Employee Setup for Sandra  Acevedo (#66145)" u="1"/>
        <s v="aspenONE v8.8 + v10.1: Installation Request (#21311)" u="1"/>
        <s v="Request to re-install Programs (Microsoft Projects and Visio) (#27393)" u="1"/>
        <s v="Quota exceeded (Tenant: Bruegmann USA; Contact email: kyle@bruegmann-usa.com) (#54085)" u="1"/>
        <s v="Alert: Hisco &gt; HIS US TX Houston Servers - 5th Patch Group on DRbackup is Failed SQL TCP Availabilit... [100/107 characters] (#53290)" u="1"/>
        <s v="Remove from Email Group (#86096)" u="1"/>
        <s v="Re: accudatasystems.com &amp; jooble (#87150)" u="1"/>
        <s v="496B8S2 device having issues with N-able (#41287)" u="1"/>
        <s v="Alert: LiquidPower Specialty Products Inc. &gt; LIQ US TX Houston on CKSVMPDHCP02 is Failed CPU   (#55488)" u="1"/>
        <s v="Todd Edd Computer (#82978)" u="1"/>
        <s v="Install economic package and EDR V12.1  (#26869)" u="1"/>
        <s v="Alert: Puffer &gt; PUF US TX Stafford on STC96p is Failed Disk  E: (#54047)" u="1"/>
        <s v="New email set up (#89476)" u="1"/>
        <s v="Offboard Peter Sjoberg (#68871)" u="1"/>
        <s v="Restore Deleted folder from \\lum-wfsus-pw-02 (#45663)" u="1"/>
        <s v="ALERT: [Critical] Malicious activity detected on DESKTOP-45ROVLQ (#30560)" u="1"/>
        <s v="Alert: LiquidPower Specialty Products Inc. &gt; LIQ US TX Houston on CKSVMPDHCP02 is Failed CPU   (#55489)" u="1"/>
        <s v="Read King On-Site 2-3 (#74791)" u="1"/>
        <s v="FW: Taleo Templates Job Code Issue (#31241)" u="1"/>
        <s v="Salesforce:  Change BU names for open H&amp;S opportunities (#22795)" u="1"/>
        <s v="iDocs access: YNCC No.3 Plant Expansion (Study): 201358078 (#24514)" u="1"/>
        <s v="Emergency Patching Servers (#27547)" u="1"/>
        <s v="SO21/3001240 Dell Professional Backpack (#25808)" u="1"/>
        <s v="MSS Security Incident Report Low SOCP00703185965 SIEM Anomaly (#58199)" u="1"/>
        <s v="Alert: Dallas Area Habitat for Humanity &gt; DAL US TX Dallas on Exchange2013 is Warning Memory   (#85050)" u="1"/>
        <s v="FW: Updates (#36845)" u="1"/>
        <s v="Three PC Setups (#30009)" u="1"/>
        <s v="Remove Fidelis from Endpoints /servers (#83552)" u="1"/>
        <s v="AspenTech aspenONE v12.1: Install request (#31354)" u="1"/>
        <s v="Account information for new or modified users (#67225)" u="1"/>
        <s v="Alert: LiquidPower Specialty Products Inc. &gt; LIQ US TX Houston on VILVMPVEEAM01 is Warning Memory   (#77838)" u="1"/>
        <s v="Visio Professional (#36655)" u="1"/>
        <s v="FW: CRITICAL ERROR for PITSVR on PHSDATTOSVR (B42E99AB260C) (#83777)" u="1"/>
        <s v="Alert: Hikma &gt; HIK US OH Columbus on ww-col-engwus01 is Failed Memory   (#83450)" u="1"/>
        <s v="Audit Accudata users in Kaneka domain (CW 584615) (#63053)" u="1"/>
        <s v="Alert: Dallas Area Habitat for Humanity &gt; DAL US TX Dallas on Exchange2013 is Warning Disk  C: (#91258)" u="1"/>
        <s v="Share File connection issue (#82304)" u="1"/>
        <s v="Alert: Hisco &gt; HIS US TX Houston Servers - 1st Patch Group on USSblueridge is Warning Disk  D: (#52513)" u="1"/>
        <s v="No Outlook and MS Office license (#21768)" u="1"/>
        <s v="Suspected brute-force attack (Kerberos, NTLM) on one endpoint Incident ID: 2730 (#53801)" u="1"/>
        <s v="Email isn’t updating  (#23057)" u="1"/>
        <s v="Biscom (#70380)" u="1"/>
        <s v="REQUEST FOR SOFTWARE- Bluebeam (#28000)" u="1"/>
        <s v="MSS Security Incident Report Low SOCP00703151654 SIEM Recon (#53669)" u="1"/>
        <s v="URGENT- RPMS v5 Installation / Upgrade for Arkady Bazhenov and_x000a_ Abhijeet Shukla (#26807)" u="1"/>
        <s v="Exactly IT Sentinel Alerts - Medium  (#31883)" u="1"/>
        <s v="No Network, (#66058)" u="1"/>
        <s v="Lummus - Delete local account Pmanning (#27486)" u="1"/>
        <s v="RE: Green Circle Approvals (#25177)" u="1"/>
        <s v="Alert: LiquidPower Specialty Products Inc. &gt; LIQ US TX Houston on HSNVMPDB01 is Warning Disk  C: (#55754)" u="1"/>
        <s v="PAF Finalized (#58518)" u="1"/>
        <s v="FW: CRITICAL ERROR for PITSVR on PHSDATTOSVR (B42E99AB260C) (#86777)" u="1"/>
        <s v="Alert: Hikma &gt; HIK US OH Columbus on WW-COL-TWUTP01 is Warning Memory   (#50965)" u="1"/>
        <s v="RE: Automated Reports Distribution List (#25680)" u="1"/>
        <s v="Potential Phish: [External]  urgeau@c (#59935)" u="1"/>
        <s v="FW: SUPPORT EXPIRED [Failed] Appplication Aware Backup (0 VMs) (#67499)" u="1"/>
        <s v="Stocking agreement inbox not working (#82527)" u="1"/>
        <s v="Follow UP Alert: Hikma &gt; HIK US OH Columbus on colnwguardshack01 is Failed Connectivity   (#46984)" u="1"/>
        <s v="RE: Treasury Tree (#12988)" u="1"/>
        <s v="ALERT: [High] Malicious activity detected on 23LWNF2 (#22660)" u="1"/>
        <s v="Idocs Access (#29883)" u="1"/>
        <s v="Bluebeam Revu v20.2.5: Install request (#35198)" u="1"/>
        <s v="Lummus - Windows server memory reached  90.0 % Used for 10 mins LUM-ANSLT-PW-01 (#22827)" u="1"/>
        <s v="Headset request (#53972)" u="1"/>
        <s v="Difficulty logging in to outlook (#32888)" u="1"/>
        <s v="NDrive access to Accounting Brussels Office folder (#67159)" u="1"/>
        <s v="New ticket from: Rquest to Setting up iDocs Redline (#86477) (#88442)" u="1"/>
        <s v="Account information for new or modified users (#67227)" u="1"/>
        <s v="Alert: Lummus Technology &gt; LUM Azure Production on BMNPJA01 is Warning Disk  C: (#52782)" u="1"/>
        <s v="FW: ISE Alarm : Warning : AcsSyslogContentAaaDiagnostics:: ACTIVE_DIRECTORY_DIAGNOSTIC_TOOL_ISSUES_FOUND need to complete (#84713)" u="1"/>
        <s v="New hire equipment- Therese Desormeaux (#58680)" u="1"/>
        <s v="Screen appears in black, blue and computer restarts (#24539)" u="1"/>
        <s v="Phishing mail received (#26947)" u="1"/>
        <s v="Cannot see printers on drop down list when printing PDF/word file (#29421)" u="1"/>
        <s v="Autodesk AutoCAD v2020: Install request (#31269)" u="1"/>
        <s v="Alert: Lummus Technology &gt; LUM IND Gurgaon on CIMC is Failed Connectivity   (#58497)" u="1"/>
        <s v="Ramya Kantheti - needs Pasadena security badge (#49604)" u="1"/>
        <s v="Backup for subclient failed consecutively for 3 attempts OnPremLummusVM: Not Applicable COMMVAULT JOB:  Not Applicable (#51232)" u="1"/>
        <s v="EXCEL ISSUE (#25008)" u="1"/>
        <s v="Provide Access to Declan Schedules Folder (#73713)" u="1"/>
        <s v="Quota exceeded (Tenant: Bruegmann USA; Contact email: kyle@bruegmann-usa.com) (#69818)" u="1"/>
        <s v="Alert: LiquidPower Specialty Products Inc. &gt; LIQ BE Vilvoorde on VILVMPVEEAM01 is Warning Memory   (#90356)" u="1"/>
        <s v="Alert: BLOOMFIELD-IO1 Disk - C: service: Total disk size: 69.70 GB_x000a_Disk space used: 65.87 GB_x000a_Disk free space: 3.83 GB_x000a_Disk Usage: 95.00 % 1284402762 (#28093)" u="1"/>
        <s v="Account information for new or modified users (#67228)" u="1"/>
        <s v="RE: Annual Close (#68577)" u="1"/>
        <s v="Unable to access remote system to work at home (#74676)" u="1"/>
        <s v="JDE Problem - PC Transfer for 206 (#23539)" u="1"/>
        <s v="Error uploading CAD drawings in iDocs  (#20261)" u="1"/>
        <s v="MSS Security Incident Report Low SOCP00703205480 SIEM Anomaly (#60806)" u="1"/>
        <s v="Alert: Dallas Area Habitat for Humanity &gt; DAL US TX Dallas on exchange2013 is Warning Disk  C: (#54114)" u="1"/>
        <s v="printer issues (#82929)" u="1"/>
        <s v="Replace VMI Laptops (#61233)" u="1"/>
        <s v="Alert: LiquidPower Specialty Products Inc. &gt; LIQ US TX Houston on VILVMPVEEAM01 is Warning Memory   (#70074)" u="1"/>
        <s v="helpdesk (delete teams video) (#32219)" u="1"/>
        <s v="McAfee encryption not allowing login (#54318)" u="1"/>
        <s v="Update W9 Lummus call (#90288)" u="1"/>
        <s v="Available port on switch (#23143)" u="1"/>
        <s v="New Programs Added to JDE that need updating in Planning (#27354)" u="1"/>
        <s v="Phone Errors (#73831)" u="1"/>
        <s v="RE: Meeting reminders (#41725)" u="1"/>
        <s v="LinkedIn Services Integration with Taleo (#23663)" u="1"/>
        <s v="Bad connection for Dell Docking Station at the Bloomfield Office (#28863)" u="1"/>
        <s v="Create users Bruegmann Group USA (#54008)" u="1"/>
        <s v="RE: change in the Opportunity view (#27616)" u="1"/>
        <s v="Can't log into VPN (#62378)" u="1"/>
        <s v="Account information for new or modified users (#67229)" u="1"/>
        <s v="FW: [Error] Scale-out Backup Repository: BYN-SOBR (#56129)" u="1"/>
        <s v="Termination account and Odoo - Emmanuel Lara (#36800)" u="1"/>
        <s v="Backup Failed:144821 - (CW 584291) (#68075)" u="1"/>
        <s v="Access to Milton Keynes Drive (#21815)" u="1"/>
        <s v="Remote Desktop not accessible (#22938)" u="1"/>
        <s v="QR code for a new smartphone needed (#45622)" u="1"/>
        <s v="Configuring Lummus email account in my company cell phone (#60686)" u="1"/>
        <s v="Phone for new user (#41665)" u="1"/>
        <s v="FW: Scan 16 Feb 22 · 10·23·34' (#80395)" u="1"/>
        <s v="FW: IT Notification | Phone System Migration Completed - The Hague (#21063)" u="1"/>
        <s v="No Levels Communication for Logistics or DRA Inventory Inbox (61620) (#65858)" u="1"/>
        <s v="Can't acces to Active Projects Folder (#22626)" u="1"/>
        <s v="Alert: LiquidPower Specialty Products Inc. &gt; LIQ US TX Houston on HSNVMPKMS01 is Failed CPU   (#65185)" u="1"/>
        <s v="Change: Pasadena SIP Trunk Network Setup - Plan (#49566)" u="1"/>
        <s v="CRITICAL ERROR for PITSVR on PHSDATTOSVR (B42E99AB260C) (#74413)" u="1"/>
        <s v="FW: Lummustech Fax Received for &quot;aivanova&quot; - 05/05/21 -19:27:44 (#23617)" u="1"/>
        <s v="Alert: Hikma &gt; HIK US OH Columbus on BKHSVWPCCURE1 is Failed Memory   (#37440)" u="1"/>
        <s v="Outlook Verification text for logging into account is incorrect - Ben_x000a_ Lindskog (#55776)" u="1"/>
        <s v="Odoo Update - Release 2.01.01 (#57542)" u="1"/>
        <s v="Alert: lum-awplt-pw-01 Memory -  service: Total Physical Memory: 4.00 GB_x000a_Used Physical Memory: 3.32 ... [100/1127 characters] (#29882)" u="1"/>
        <s v="IDM UltraEdit: Not working (#32594)" u="1"/>
        <s v="Service Ticket #583407 - install monitoring agent (Sid) (#51420)" u="1"/>
        <s v="ALERT: [Critical] Malicious activity detected on DESKTOP-D5EE6C5 (#33471)" u="1"/>
        <s v="Adobe (#23851)" u="1"/>
        <s v="FW: P1 Alert (#57350)" u="1"/>
        <s v="Copier #1747 / Accounting  (#77427)" u="1"/>
        <s v="Remove from N-able CHH-ETNCCURE (10.46.20.61) (#88313)" u="1"/>
        <s v="ALERT: [High] Malicious activity detected on DESKTOP-3HLGEJK (#22221)" u="1"/>
        <s v="Program to set up into HFM (#68747)" u="1"/>
        <s v="Problems with the Monitors (#41396)" u="1"/>
        <s v="Setup VPN for this account (#33048)" u="1"/>
        <s v="Account Additions to Hyperion and FI Template (#37158)" u="1"/>
        <s v="Alert: Hisco &gt; HIS US TX Houston Servers - 2nd Patch Group on USSSentry is Failed Connectivity   (#53109)" u="1"/>
        <s v="Alert: Lummus Technology &gt; LUM Azure Production on lum-wfswe-pw-01 is Failed Disk  H: (#42476)" u="1"/>
        <s v="Help (#59802)" u="1"/>
        <s v="You have new held messages (#79952)" u="1"/>
        <s v="[Warning] Backup Configuration Job (1 VMs) (#55190)" u="1"/>
        <s v="Alert: Hisco &gt; HIS US TX Houston Servers - 3rd Patch Group on CyrPIMDB is Warning Memory   (#53168)" u="1"/>
        <s v="LSPI SAP issue (#52138)" u="1"/>
        <s v="Alert: Cypress Lawn &gt; CYP US CA Colma on HQS-OPP02 is Warning Disk  C: (#73933)" u="1"/>
        <s v="Is this email valid? (#53169)" u="1"/>
        <s v="Fixed Asset Report R55FA0008 Support (#25467)" u="1"/>
        <s v="ALERT: [Critical] Malicious activity detected on DESKTOP-D5EE6C5 (#33472)" u="1"/>
        <s v="Follow UP Alert: Lummus Technology &gt; LUM Azure Production on lum-anslt-pw-01 is Warning Memory   (#45440)" u="1"/>
        <s v="Lotus Notes Password (#19921)" u="1"/>
        <s v="UltraEdit Installation (#41633)" u="1"/>
        <s v="Issues with Microsoft Endpoint Configuration Manager (#22312)" u="1"/>
        <s v="FW: [Cisco AMP for Endpoints Subscription] [gcb - threat detected] Matching Events Found On HOU-SVR-DC1.gulfcapital.com (#58394)" u="1"/>
        <s v="User not found.  Regina c Jared PHS (#82320)" u="1"/>
        <s v="FW: Setting up a new contract supervisor in JDE (#59319)" u="1"/>
        <s v="Customer: Lummus , Detected Criteria: No Backup for last 2 Days ,_x000a_ Client: lum-pfsus-dw-01 ,Job ID: Not Applicable , Virtual Machine Name: Not_x000a_ Applicable, Priority: Normal (#43758)" u="1"/>
        <s v="Odoo Error (#79753)" u="1"/>
        <s v="Missing Emails (#76426)" u="1"/>
        <s v="Hire Right Implementation (#36504)" u="1"/>
        <s v="Alert: Principle Health Systems &gt; PRI US TX Houston on IPSTSVR is Failed Disk  C: (#67852)" u="1"/>
        <s v="Beijing-Palo Alto FW Upgrade (#45552)" u="1"/>
        <s v="LSPI- Sentinel Alerts  Medium   (#81778)" u="1"/>
        <s v="FW: Randy's Computer (#74129)" u="1"/>
        <s v="Laptop battery broken (#90818)" u="1"/>
        <s v="FW: [Cisco AMP for Endpoints Subscription] [nq - threat alert] Matching Events Found On NQP-TS-MP-P (#68853)" u="1"/>
        <s v="Hexagon CAESAR-II: License outage / McDermott header (#30258)" u="1"/>
        <s v="FW: **Auto Generated Email** -- [119:4:1] http_inspect: BARE BYTE UNICODE ENCODING [Impact: Unknown] (#52006)" u="1"/>
        <s v="FW: [Warning] HSNVMS (49 VMs) 49 warnings (#58165)" u="1"/>
        <s v="Remote Desktop version 1.2.1844.0 (#23397)" u="1"/>
        <s v="require reomove a use mailbox from DG_common_Beijing DP (#23934)" u="1"/>
        <s v="Self-Healing Alert: EagleBurgmann &gt; EB Azure Production: AZVAHSAP013 Service: Uptime -  Self-Healing... [100/173 characters] (#55530)" u="1"/>
        <s v="Alert: Hikma &gt; HIK US OH Columbus on colnwguardshack01 is Failed Connectivity   (#46975)" u="1"/>
        <s v="Alert: Lummus Technology &gt; LUM Azure Production on lum-idbus-pl-01 is Failed Memory   (#58480)" u="1"/>
      </sharedItems>
    </cacheField>
    <cacheField name="Assigned to" numFmtId="0">
      <sharedItems containsBlank="1"/>
    </cacheField>
    <cacheField name="Stage" numFmtId="0">
      <sharedItems containsBlank="1"/>
    </cacheField>
    <cacheField name="Customer" numFmtId="0">
      <sharedItems containsBlank="1"/>
    </cacheField>
    <cacheField name="Helpdesk Team" numFmtId="0">
      <sharedItems containsBlank="1" count="82">
        <s v="EIT-Network"/>
        <s v="MSP-Tech Lead"/>
        <s v="Maverick-IT Global Service Desk"/>
        <s v="Lummus-Invasystems-Web Time Entry"/>
        <s v="EIT-Infrastructure Operations Center"/>
        <s v="Lummus IT Global Service Desk"/>
        <s v="Lummus-Desktop Support Europe"/>
        <s v="MSP-IT Global Service Desk"/>
        <s v="Lummus-Desktop Support Asia"/>
        <s v="Lummus-Document Management"/>
        <s v="EIT-Security Operations Center"/>
        <s v="EIT-DevOps"/>
        <s v="EIT-Clients and Applications"/>
        <s v="Hisco IT Global Service Desk"/>
        <s v="Lummus-Supply Chain"/>
        <s v="Maverick-IT Resolvers"/>
        <s v="EIT-Cloud Architect"/>
        <s v="Hisco-IT Resolvers"/>
        <s v="Lummus-Desktop Support Bloomfield"/>
        <s v="PSG IT Global Service Desk"/>
        <s v="EIT-Cloud Engineering"/>
        <s v="UG2-IT Global Service Desk"/>
        <s v="MSP-IT Global Service Desk User Admin"/>
        <s v="Lummus-Desktop Support Pasadena"/>
        <s v="PSG-IT Team"/>
        <s v="Lummus-ERPSuites"/>
        <s v="MSP-Field Team"/>
        <s v="Lummus-Invasystems-Taleo"/>
        <s v="Lummus-Desktop Support Woodlands"/>
        <s v="EIT-Monitoring Tools"/>
        <s v="EIT-Service Desk"/>
        <s v="Lummus-Invasystems-Peoplesoft"/>
        <s v="Lummus-Invasystems-Hyperion"/>
        <s v="Infrastructure Cloud Services"/>
        <s v="Lummus-Invasystems-Salesforce"/>
        <s v="Lummus-Desktop Support Beijing"/>
        <s v="Lummus-Finance"/>
        <s v="EIT-HR"/>
        <s v="Lummus-IT Resolvers"/>
        <s v="Lummus-Engineering"/>
        <s v="EIT-MSFT Premium Support"/>
        <s v="PHS-IT Global Service Desk"/>
        <s v="Lummus-Asset Management"/>
        <s v="MSP-Customer Success Manager"/>
        <s v="Lummus-Application Development"/>
        <s v="PSG-Perimeter BSI"/>
        <s v="Lummus-Human Resources"/>
        <s v="Lummus-Access Control"/>
        <s v="Lummus-Safety"/>
        <m/>
        <s v="Lummus-Vendor Management" u="1"/>
        <s v="Lummus-Travel &amp; Expense" u="1"/>
        <s v="Lummus-Security" u="1"/>
        <s v="Lummus-Market Intelligence" u="1"/>
        <s v="MSP-Customer Management" u="1"/>
        <s v="Customer Experience Center" u="1"/>
        <s v="PSG-CLE Support" u="1"/>
        <s v="Lummus-Project Controls" u="1"/>
        <s v="Lummus-Voice and Data Circuits" u="1"/>
        <s v="PSG-CLE Coit Support" u="1"/>
        <s v="Lummus-Communications" u="1"/>
        <s v="Lummus-General Engineering" u="1"/>
        <s v="Lummus-Process Engineering" u="1"/>
        <s v="Lummus-Project Engineering" u="1"/>
        <s v="Lummus-Collaboration Technologies" u="1"/>
        <s v="Lummus-Payroll" u="1"/>
        <s v="Lummus-Application Delivery" u="1"/>
        <s v="Coyuchi IT Global Service Desk" u="1"/>
        <s v="Lummus-Visualization" u="1"/>
        <s v="Lummus IT Global Service Desk_" u="1"/>
        <s v="Lummus-Multi-Discipline" u="1"/>
        <s v="Lummus-Manufacturing" u="1"/>
        <s v="Lummus-Engineering_ARCH" u="1"/>
        <s v="Lummus-Information Technology" u="1"/>
        <s v="Lummus-Civil/Structural Engineering" u="1"/>
        <s v="Lummus-Mechanical Engineering" u="1"/>
        <s v="Lummus-Invasystems-Business Object" u="1"/>
        <s v="Converge-Internal IT" u="1"/>
        <s v="PSG-GA Support" u="1"/>
        <s v="Lummus-R&amp;D/Lab" u="1"/>
        <s v="Lummus-Aftermarket Services" u="1"/>
        <s v="Lummus-McDermott " u="1"/>
      </sharedItems>
    </cacheField>
    <cacheField name="Created on" numFmtId="0">
      <sharedItems containsNonDate="0" containsDate="1" containsString="0" containsBlank="1" minDate="2020-12-10T01:57:25" maxDate="2022-03-21T06:06:54"/>
    </cacheField>
    <cacheField name="Last Updated on" numFmtId="0">
      <sharedItems containsNonDate="0" containsDate="1" containsString="0" containsBlank="1" minDate="2022-03-01T20:28:47" maxDate="2022-03-21T06:17:31"/>
    </cacheField>
    <cacheField name="Next Activity Type" numFmtId="0">
      <sharedItems containsBlank="1"/>
    </cacheField>
    <cacheField name="Last Updated by" numFmtId="0">
      <sharedItems containsBlank="1"/>
    </cacheField>
    <cacheField name="Activity State" numFmtId="0">
      <sharedItems containsDate="1" containsString="0" containsBlank="1" containsMixedTypes="1" minDate="2021-06-24T07:00:00" maxDate="1899-12-30T00:00:00"/>
    </cacheField>
    <cacheField name="SLA Deadline" numFmtId="0">
      <sharedItems containsBlank="1"/>
    </cacheField>
    <cacheField name="SLA Response Deadline" numFmtId="0">
      <sharedItems containsBlank="1"/>
    </cacheField>
    <cacheField name="SLA Resolution Deadline" numFmtId="0">
      <sharedItems containsNonDate="0" containsString="0" containsBlank="1"/>
    </cacheField>
    <cacheField name="Priority" numFmtId="0">
      <sharedItems containsNonDate="0" containsString="0" containsBlank="1"/>
    </cacheField>
    <cacheField name="Tags" numFmtId="0">
      <sharedItems containsNonDate="0" containsString="0" containsBlank="1"/>
    </cacheField>
    <cacheField name="Company" numFmtId="0">
      <sharedItems containsNonDate="0" containsString="0" containsBlank="1"/>
    </cacheField>
    <cacheField name="Ticket Source" numFmtId="0">
      <sharedItems containsNonDate="0" containsString="0" containsBlank="1"/>
    </cacheField>
    <cacheField name="Activity Exception Decoration" numFmtId="0">
      <sharedItems containsNonDate="0" containsString="0" containsBlank="1"/>
    </cacheField>
    <cacheField name="Close date" numFmtId="0">
      <sharedItems containsNonDate="0" containsString="0" containsBlank="1"/>
    </cacheField>
    <cacheField name="Project" numFmtId="0">
      <sharedItems containsNonDate="0" containsString="0" containsBlank="1"/>
    </cacheField>
    <cacheField name="Ticket Aging" numFmtId="0">
      <sharedItems containsString="0" containsBlank="1" containsNumber="1" containsInteger="1" minValue="0" maxValue="18"/>
    </cacheField>
    <cacheField name="Younger Than 10 days" numFmtId="0">
      <sharedItems containsBlank="1"/>
    </cacheField>
    <cacheField name="Older Than 10 days" numFmtId="0">
      <sharedItems containsBlank="1"/>
    </cacheField>
    <cacheField name="Older than 21 days"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ah Minor" refreshedDate="44641.571832407404" createdVersion="6" refreshedVersion="7" minRefreshableVersion="3" recordCount="129" xr:uid="{29DE3E5C-80E8-43CD-BC1B-2C07E4168852}">
  <cacheSource type="worksheet">
    <worksheetSource ref="A1:W130" sheet="Last24C"/>
  </cacheSource>
  <cacheFields count="23">
    <cacheField name="Ticket#" numFmtId="0">
      <sharedItems/>
    </cacheField>
    <cacheField name="Ticket Type" numFmtId="0">
      <sharedItems containsBlank="1" count="12">
        <s v="Incident Normal (P3)"/>
        <b v="0"/>
        <s v="Service Request Normal"/>
        <s v="Service Request Low"/>
        <s v="Incident Critical (P1)"/>
        <s v="Incident High (P2)"/>
        <s v="Change" u="1"/>
        <m u="1"/>
        <s v="Duplicate" u="1"/>
        <s v="Problem" u="1"/>
        <s v="Question" u="1"/>
        <s v="Incident Low (P4)" u="1"/>
      </sharedItems>
    </cacheField>
    <cacheField name="Display Name" numFmtId="0">
      <sharedItems containsBlank="1" count="8000" longText="1">
        <s v="Silent call (#91719)"/>
        <s v="New ticket from: New ticket from: PDF preview in my email (#88541) (#90244) (#92046)"/>
        <s v="carte password not working (#92045)"/>
        <s v="WTE-Approve Timesheet Option is not Available (#92044)"/>
        <s v="Alert: Cintas Corporation &gt; Cin Azure Production on prod-nc-wp-01 is Failed CPU   (#92043)"/>
        <s v="Alert: Cintas Corporation &gt; Cin Azure Production on prod-nc-wp-01 is Failed CPU   (#92042)"/>
        <s v="UG2 Boston office Planned outage (#92041)"/>
        <s v="FW: Timesheets - offset entry missing (#92040)"/>
        <s v="Alert: Hikma &gt; HIK US OH Columbus on WW-COL-DSPDB01 is Warning SQL TCP Availability  1433 (#92039)"/>
        <s v="FW: New investigation: 2022-03-21-003 (#92038)"/>
        <s v="Alert Email Digest: PrismCentral has 4 unresolved alerts (#92037)"/>
        <s v="Powerpoint presentation showing black when shared as a window on MS Teams. (#92036)"/>
        <s v="Important notice: We’ll be performing maintenance for the ExpressRoute Site in Dallas (#92035)"/>
        <s v="Alert: Hoover Circular Solutions &gt; HOO US TX Houston on JETDEVSQL01 is Failed Agent Status   (#92034)"/>
        <s v="Alert: Hoover Circular Solutions &gt; HOO US TX Houston on HVRFTH-Workflow is Failed Agent Status   (#92033)"/>
        <s v="Alert: Hoover Circular Solutions &gt; HOO US TX Houston on HVRFTH-OneSDEV is Failed Agent Status   (#92032)"/>
        <s v="Alert: Hoover Circular Solutions &gt; HOO US TX Houston on JETDEVAPP01 is Failed Agent Status   (#92031)"/>
        <s v="VPN is not working (#92030)"/>
        <s v="Alert: Alcami &gt; ALC Azure Non-Production on alcnuwebes1-v02 is Failed Memory   (#92029)"/>
        <s v="VPN issue (#92028)"/>
        <s v="Canceled: We'll be performing maintenance for the ExpressRoute Site_x000a_ in Washington DC (#92027)"/>
        <s v="Alert: LiquidPower Specialty Products Inc. &gt; LIQ US TX Bryan on bryntpiisint01 is Failed Memory   (#92026)"/>
        <s v="Your DigiCert certificate expires in 30 days (Order # 125685523) (#92025)"/>
        <s v="FW: New investigation: 2022-03-21-002 (#92024)"/>
        <s v="Alert: Hikma &gt; HIK US OH Columbus on WW-COL-VDISQL01 is Failed Memory   (#92023)"/>
        <s v="Alert: Cypress Lawn &gt; CYP US CA Colma HQ on HQS-ABS01 is Warning Disk  C: (#92022)"/>
        <s v="Alert: Dallas Area Habitat for Humanity &gt; DAL US TX Dallas on DAHAZAD03 is Warning Memory   (#92021)"/>
        <s v="Urgently Required | Lummus Account password reset for_x000a_ lorna.howell@lummusconsultants.com (#92020)"/>
        <s v="Alert: KS2 Technologies &gt; KS2 US TX Grapevine on 192.168.2.28 is Failed Connectivity   (#92019)"/>
        <s v="Alert: KS2 Technologies &gt; KS2 US TX Grapevine on KS2PROD is Failed Connectivity   (#92018)"/>
        <s v="Alert: KS2 Technologies &gt; KS2 US TX Grapevine on KS2PROD is Failed Connectivity   (#92017)"/>
        <s v="Alert: KS2 Technologies &gt; KS2 US TX Grapevine on ks2fiber1 is Failed Connectivity   (#92016)"/>
        <s v="Alert: KS2 Technologies &gt; KS2 US TX Grapevine on IBM_2498_X24 (192.168.2.42) is Failed Connectivity ... [100/101 characters] (#92015)"/>
        <s v="Alert: KS2 Technologies &gt; KS2 US TX Grapevine on 192.168.2.50 is Failed Connectivity   (#92014)"/>
        <s v="Alert: KS2 Technologies &gt; KS2 US TX Grapevine on KS2PROD is Failed Connectivity   (#92013)"/>
        <s v="Alert: KS2 Technologies &gt; KS2 US TX Grapevine on 192.168.2.47 is Failed Connectivity   (#92012)"/>
        <s v="Alert: KS2 Technologies &gt; KS2 US TX Grapevine on IBM_2498_X24 is Failed Connectivity   (#92011)"/>
        <s v="Alert: Lummus Technology &gt; LUM Azure Production on lum-jmpus-pw-01 is Failed CPU   (#92010)"/>
        <s v="Alert: Lummus Technology &gt; LUM Azure Production on lum-jmpus-pw-01 is Failed CPU   (#92009)"/>
        <s v="Problems logging into VPN (#92008)"/>
        <s v="Alert: Carousel Motor Group &gt; CAR RBC Plaza on CMG-CorpRBC-RT02 is Failed Connectivity   (#92007)"/>
        <s v="Pro-II Ver 10.1 (#92006)"/>
        <s v="Alert: Puffer &gt; PUF US TX Stafford on BRY-FS-0021 is Failed Memory   (#92005)"/>
        <s v="New ticket from: iDocs and ENID access : BCPL and BCPL Expansion Study  (#82480) (#92004)"/>
        <s v="Error in COMOS access  (#92003)"/>
        <s v="FW: Weekly Backup Report for RKDATTOSVR (#92002)"/>
        <s v="FW: Weekly Backup Report for RKDATTOSVR (#92001)"/>
        <s v="FW: Weekly Backup Report for RKDATTOSVR (#92000)"/>
        <s v="FW: Weekly Backup Report for RKDATTOSVR (#91999)"/>
        <s v="Alert: Puffer &gt; PUF US TX Stafford on BRY-SM-0008 is Warning Memory   (#91998)"/>
        <s v="Alert: Lummus Technology &gt; LUM Azure Production on lum-wfsus-pw-02 is Failed CPU   (#91997)"/>
        <s v="Alert: Lummus Technology &gt; LUM Azure Production on lum-wfsus-pw-02 is Failed CPU   (#91996)"/>
        <s v="FW: New investigation: 2022-03-21-001 (#91995)"/>
        <s v="Scheduled Task coyuchi cleanup shipmentprocesscheck folder Completed (#91994)"/>
        <s v="Follow UP Alert: Kaneka &gt; KAN US TX Pasadena on KNLLABWORKS is Warning Agent Status   (#91993)"/>
        <s v="Alert: Polymer Solutions Group &gt; POL Azure Production on psgnvdes1pw01 is Failed CPU   (#91992)"/>
        <s v="Alert: Polymer Solutions Group &gt; POL Azure Production on psgnvdes1pw01 is Failed CPU   (#91991)"/>
        <s v="Alert: Hoover Circular Solutions &gt; HOO US TX Houston on HFVWATS is Failed CPU   (#91990)"/>
        <s v="Alert: Hoover Circular Solutions &gt; HOO US TX Houston on HFVWATS is Failed CPU   (#91989)"/>
        <s v="Alert: Kaneka &gt; KAN US TX Pasadena on KNLLABWORKS is Warning Agent Status   (#91988)"/>
        <s v="Alert: NewQuest Properties &gt; NEW US TX Houston on Deathstar is Warning Memory   (#91987)"/>
        <s v="Alert: Polymer Solutions Group &gt; POL Azure Production on psgnvdes1pw01 is Warning Memory   (#91986)"/>
        <s v="Alert: Hikma &gt; HIK US OH Columbus on COLAS60053 is Failed Memory   (#91985)"/>
        <s v="Rquest to Setting up I-Docs Redline (#91984)"/>
        <s v="Datto ALERT SN: b42e99ab260c Host: PHSDATTOSVR ID: 2 Type: Device Not_x000a_ Seen Alert (#91983)"/>
        <s v="Alert: Dallas Area Habitat for Humanity &gt; DAL US TX Dallas on Veeam-Mgmt is Failed Memory   (#91982)"/>
        <s v="Carbon Black Cloud Alert - 4acba420-a623-17e3-2daf-b7d5bcad0cb6 (#91981)"/>
        <s v="Labworks not letting loggin in to users (#91980)"/>
        <s v="Alert: NewQuest Properties &gt; NEW US TX Houston on NQDATA3 is Warning Memory   (#91979)"/>
        <s v="LSPI- Sentinel Alerts  Medium   (#91978)"/>
        <s v="Alert: Lummus Technology &gt; LUM Azure Production on lum-jmpus-pw-02 is Failed CPU   (#91977)"/>
        <s v="Alert: Lummus Technology &gt; LUM Azure Production on lum-jmpus-pw-02 is Failed CPU   (#91976)"/>
        <s v="Unable to login (#91975)"/>
        <s v="Alert: Lummus Technology &gt; LUM US NJ BloomField on US-BMN-A1-CORE1 is Failed Connectivity   (#91974)"/>
        <s v="Alert: LiquidPower Specialty Products Inc. &gt; LIQ US TX Houston on HSNVMPVEEAM02 is Failed Memory   (#91973)"/>
        <s v="Alert: Alcami &gt; ALC Azure Non-Production on alcnuctxes1-d00 is Failed Agent Status   (#91972)"/>
        <s v="Alert: Hisco &gt; HIS US TX Houston Servers - 5th Patch Group on DEVpim is Warning Memory   (#91971)"/>
        <s v="FW: [Cisco AMP for Endpoints Subscription] [gcb - threat detected] Matching Events Found On HOU-SVR-DC2.gulfcapital.com (#91970)"/>
        <s v="Alert: LiquidPower Specialty Products Inc. &gt; LIQ US TX Houston on HSNVMPVEEAM02 is Warning Memory   (#91969)"/>
        <s v="Alert: NewQuest Properties &gt; NEW US TX Houston on NQDATA3 is Failed Memory   (#91968)"/>
        <s v="Alert: Lummus Technology &gt; LUM Azure Production on lum-medcv-pw-01 is Failed CPU   (#91967)"/>
        <s v="Alert: Lummus Technology &gt; LUM Azure Production on lum-medcv-pw-01 is Failed CPU   (#91966)"/>
        <s v="Alert: Alcami &gt; ALC Azure Non-Production on alcnuwebes1-v02 is Failed Agent Status   (#91965)"/>
        <s v="Alert: LiquidPower Specialty Products Inc. &gt; LIQ US TX Bryan on BRYVMPVEEAM02 is Warning Memory   (#91964)"/>
        <s v="Alert: LiquidPower Specialty Products Inc. &gt; LIQ US TX Bryan on BRYVMPVEEAM02 is Failed Memory   (#91963)"/>
        <s v="Alert: Lummus Technology &gt; LUM Azure Production on lum-eaus-pw-01 is Failed Agent Status   (#91962)"/>
        <s v="Alert: Hisco &gt; HIS US TX Houston Servers - 5th Patch Group on cyrbackup1 is Failed Memory   (#91961)"/>
        <s v="Alert: LiquidPower Specialty Products Inc. &gt; LIQ US TX Bryan on BYN-AP01-1STFL-OFFICE is Failed Conn... [100/110 characters] (#91960)"/>
        <s v="Alert: LiquidPower Specialty Products Inc. &gt; LIQ US OK Chickasha on CKSVMPVEEAM01 is Failed Memory   (#91959)"/>
        <s v="Alert: LiquidPower Specialty Products Inc. &gt; LIQ US TX Bryan on BYNMesh is Failed Connectivity   (#91958)"/>
        <s v="Alert: LiquidPower Specialty Products Inc. &gt; LIQ US TX Bryan on byn-esx-host01 is Failed Connectivit... [100/103 characters] (#91957)"/>
        <s v="Alert: LiquidPower Specialty Products Inc. &gt; LIQ US TX Bryan on BYN-SW-01-CORE is Failed Connectivit... [100/103 characters] (#91956)"/>
        <s v="SharePoint view changes request (#91955)"/>
        <s v="Alert: NewQuest Properties &gt; NEW US TX Houston on Deathstar is Failed Memory   (#91954)"/>
        <s v="Alert: Hisco &gt; HIS US TX Houston Servers - 5th Patch Group on DEVscout is Failed CPU   (#91953)"/>
        <s v="Alert: Hisco &gt; HIS US TX Houston Servers - 5th Patch Group on DEVscout is Failed CPU   (#91952)"/>
        <s v="Alert: Hisco &gt; HIS US TX Houston Servers - 5th Patch Group on DEVtfs is Warning Agent Status   (#91951)"/>
        <s v="Alert: Hoover Circular Solutions &gt; HOO US TX Houston on AZ-EX01 is Warning Disk  C: (#91950)"/>
        <s v="Alert: Lummus Technology &gt; LUM Azure Production on lum-teklt-pw-01 is Failed Memory   (#91949)"/>
        <s v="Alert: Hisco &gt; HIS US TX Houston Servers - 3rd Patch Group on CyrSXWeb2 is Failed Agent Status   (#91948)"/>
        <s v="Alert: Lummus Technology &gt; LUM Azure Production on lum-adknl-pw-01 is Warning Memory   (#91947)"/>
        <s v="Alert: Lummus Technology &gt; LUM Azure Production on lum-adknl-pw-01 is Failed Memory   (#91946)"/>
        <s v="Alert: Dallas Area Habitat for Humanity &gt; DAL US TX Dallas on Exchange2013 is Failed Disk  C: (#91945)"/>
        <s v="Alert: NewQuest Properties &gt; NEW US TX Houston on Su200-Finance Area is Failed Connectivity   (#91944)"/>
        <s v="Aryaka: [Non-Impacting] Emergency Maintenance on Beijing4 POP_x000a_ [ref:_00DA0ISST._5003w1c8iXg:ref] (#91943)"/>
        <s v="Alert: Dallas Area Habitat for Humanity &gt; DAL US TX Dallas on DAHfH2008DC is Failed Memory   (#91942)"/>
        <s v="Alert: Lummus Technology &gt; LUM Azure Production on lum-medwe-pw-01 is Failed CPU   (#91941)"/>
        <s v="Alert: Lummus Technology &gt; LUM Azure Production on lum-idbus-pl-01 is Failed CPU   (#91940)"/>
        <s v="Alert: Lummus Technology &gt; LUM Azure Production on lum-idbus-pl-01 is Failed CPU   (#91939)"/>
        <s v="Alert: Lummus Technology &gt; LUM Azure Production on lum-medwe-pw-01 is Failed CPU   (#91938)"/>
        <s v="Alert: Lummus Technology &gt; Lum Azure Non-Production on LUM-AMSDB-DW-01 is Warning Memory   (#91937)"/>
        <s v="Alert: Puffer &gt; PUF US TX Stafford on stc128p is Warning Memory   (#91936)"/>
        <s v="Alert: Alcami &gt; ALC Azure Non-Production on alcnuwebes1-v01 is Failed Memory   (#91935)"/>
        <s v="Alert: Hisco &gt; HIS US TX Houston Servers - 3rd Patch Group on CyrSXWeb4 is Failed Agent Status   (#91934)"/>
        <s v="Alert: Cypress Lawn &gt; CYP US CA Colma HQ on HQS-FPS02 is Warning Memory   (#91933)"/>
        <s v="Alert: Puffer &gt; PUF US TX Stafford on BRY-KRL-0001 is Warning Memory   (#91932)"/>
        <s v="Alert: Dallas Area Habitat for Humanity &gt; DAL US TX Dallas on DAHFH2008FS is Warning Memory   (#91931)"/>
        <s v="Alert: Puffer &gt; PUF US TX Stafford on BRY-SQL-0003 is Failed CPU   (#91930)"/>
        <s v="Alert: Puffer &gt; PUF US TX Stafford on BRY-SQL-0003 is Failed CPU   (#91929)"/>
        <s v="Alert: Puffer &gt; PUF US TX Stafford on BRY-SQL-0001 is Failed CPU   (#91928)"/>
        <s v="Alert: Puffer &gt; PUF US TX Stafford on BRY-SQL-0001 is Failed CPU   (#91927)"/>
        <s v="Alert: Puffer &gt; PUF US TX Stafford on bry-veem-0001 is Failed CPU   (#91926)"/>
        <s v="Alert: Puffer &gt; PUF US TX Stafford on bry-veem-0001 is Failed CPU   (#91925)"/>
        <s v="Alert: Puffer &gt; PUF US TX Stafford on BRY-CERT-0001 is Failed CPU   (#91924)"/>
        <s v="Alert: Puffer &gt; PUF US TX Stafford on BRY-CERT-0001 is Failed CPU   (#91923)"/>
        <s v="Alert: Puffer &gt; PUF US TX Stafford on bry-ecas-0002 is Failed CPU   (#91922)"/>
        <s v="Alert: Puffer &gt; PUF US TX Stafford on bry-ecas-0002 is Failed CPU   (#91921)"/>
        <s v="Alert: Puffer &gt; PUF US TX Stafford on BRY-NPS-0001 is Failed CPU   (#91920)"/>
        <s v="Alert: Puffer &gt; PUF US TX Stafford on BRY-NPS-0001 is Failed CPU   (#91919)"/>
        <s v="Ralph Casas - Unable to login to computer (#43886)" u="1"/>
        <s v="Alert: Cypress Lawn &gt; CYP US CA Colma on hqs-nx02 is Failed Connectivity   (#41889)" u="1"/>
        <s v="Alert: BMNPPRT02 Memory -  service: Total Physical Memory: 4.00 GB_x000a_Used Physical Memory: 3.18 GB_x000a_Fre... [100/1152 characters] (#32799)" u="1"/>
        <m u="1"/>
        <s v="Alert: Hikma &gt; HIK US OH Columbus on COL-SQLM01 is Warning SQL TCP Availability  1433 (#44681)" u="1"/>
        <s v="Fax Server Alert (#53339)" u="1"/>
        <s v="FYI - lumwvddynsp-4 has turned on by request from the VMSS PowerApp (#34566)" u="1"/>
        <s v="cannot upload files to idocs via cloud (#21252)" u="1"/>
        <s v="Alert: Principle Health Systems &gt; PRI US TX Houston on snmp-pas is Failed Connectivity   (#73395)" u="1"/>
        <s v="Proofpoint Threat Response: INC-2061 New response action (#57339)" u="1"/>
        <s v="Lummus - Windows server went offline for 1 min  SGRMILFPS001 (#27256)" u="1"/>
        <s v="FYI - lumwvddynsp-3 has turned on by request from the VMSS PowerApp (#34568)" u="1"/>
        <s v="bluebeam registration_ Urgent (#21143)" u="1"/>
        <s v="Alert: BMNPSCCM03 Agent Status -  service: Agent check-in interval: 5.05 min 465967740 (#29347)" u="1"/>
        <s v="Alert: Hoover Circular Solutions &gt; HOO US TX Houston on JETDEVSQL01 is Failed Agent Status   (#58455)" u="1"/>
        <s v="Alert: Lummus Technology &gt; Lum Azure Non-Production on lum-winus-dw-03 is Failed Connectivity   (#49456)" u="1"/>
        <s v="Alert: LiquidPower Specialty Products Inc. &gt; LIQ US TX Houston on HSNVMPVEEAM02 is Warning Memory   (#91067)" u="1"/>
        <s v="Alert: psgrdses1pw01 CPU -  service: CPU Usage: 100.00 %_x000a_Top Process 1: MsMpEng_x000a_Top Process 2: Syste... [100/634 characters] (#34304)" u="1"/>
        <s v="New ticket from: Twilio Report Access (#44479) (#49610)" u="1"/>
        <s v="Alert: Hikma &gt; HIK US NJ CherryHill on CHHSVWPCCURE1 is Failed Memory   (#83231)" u="1"/>
        <s v="Alert: Dallas Area Habitat for Humanity &gt; DAL US TX Dallas on dahfh2008dc is Failed Memory   (#59611)" u="1"/>
        <s v="Alert: Sasco15thSW2 Connectivity -  service: Packet Loss: 20.00 %_x000a_Time To Live: 199.00 Hops_x000a_Average ... [100/148 characters] (#34496)" u="1"/>
        <s v="A phone number (I’d like to keep Terry’s office phone but just need a new number) (#33579)" u="1"/>
        <s v="Alert: vm-term1 Connectivity -  service: Packet Loss: 85.00 %_x000a_Time To Live: 19.00 Hops_x000a_Average Round... [100/142 characters] (#34887)" u="1"/>
        <s v="Alert: 10.49.203.204 Connectivity -  service: Packet Loss: 25.00 %_x000a_Time To Live: 42.00 Hops_x000a_Average Round Trip Time: 111.00 msec_x000a_DNS Resolution: True 73929028 (#27530)" u="1"/>
        <s v="Alert: AZVAHSER004 Connectivity -  service: Packet Loss: 100.00 %_x000a_Time To Live: 0.00 Hops_x000a_Average Ro... [100/145 characters] (#32321)" u="1"/>
        <s v="Acrobat reader pro (#26961)" u="1"/>
        <s v="Carbon Black Cloud Alert - 988ebf5f-21dd-2192-22eb-d6c260c718ca (#80829)" u="1"/>
        <s v="Alert: Hikma &gt; HIK US OH Columbus on WWCOLEMPDBPA01 is Warning Memory   (#52353)" u="1"/>
        <s v="Alert: Lummus Technology &gt; Lum Azure Non-Production on lum-mcube-dl-02 is Failed Agent Status   (#45126)" u="1"/>
        <s v="Alert: Hoover Circular Solutions &gt; HOO US TX Houston on HVRFTH-OneSDEV is Failed Agent Status   (#61534)" u="1"/>
        <s v="Alert: LiquidPower Specialty Products Inc. &gt; LIQ Brussels on VIL-FW-100-PRI is Failed Connectivity   (#82508)" u="1"/>
        <s v="Alert: LiquidPower Specialty Products Inc. &gt; LIQ US TX Bryan on bryntpbas01 is Warning Memory   (#91328)" u="1"/>
        <s v="I cannot log into Job packet management (#23118)" u="1"/>
        <s v="Alert: lum-honlt-pw-01 CPU -  service: CPU Usage: 96.00 %_x000a_Top Process 1: MonAgentCore_x000a_Top Process 2: MsMpEng_x000a_Top Process 3: CLBackup_x000a_Top Process 4: CSFalconService_x000a_Top Process 5: System_x000a_PID of Process 1: 6340_x000a_PID of Process 2: 3796_x000a_PID of Process 3: 9888_x000a_PID of Process 4: 10192_x000a_PID of Process 5: 4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26.00 %_x000a_CPU Usage for Process 3: 12.00 %_x000a_CPU Usage for Process 4: 2.00 %_x000a_CPU Usage for Process 5: 0.00 % 1210378082 (#28084)" u="1"/>
        <s v="lumwvddynsp-3 will be shutdown by automation in 15 minutes (#49478)" u="1"/>
        <s v="Eagle Burgman - CPU reached 90.0 % Used for 10 mins AZHOUSBA502 (#26835)" u="1"/>
        <s v="Alert: Lummus Technology &gt; LUM Azure Production on lum-medwe-pw-01 is Failed CPU   (#49915)" u="1"/>
        <s v="FW: Survey on Annual Party  (#55057)" u="1"/>
        <s v="Request to upgrade Docking Station for Precision 5540 (#49734)" u="1"/>
        <s v="Alert: Lummus Technology &gt; LUM Azure Production on lum-wfsus-pw-02 is Warning CPU   (#37065)" u="1"/>
        <s v="Idocs access of IOCL ETHYLENE – 12605 (#76677)" u="1"/>
        <s v="Azure Log Analytics - East US - Mitigated (#80810)" u="1"/>
        <s v="Alert: Hikma &gt; HIK US OH Columbus on bkhnwlc01 is Failed Connectivity   (#47536)" u="1"/>
        <s v="Alert: Lummus Technology &gt; LUM Azure Production on lum-idbus-pl-01 is Failed CPU   (#43726)" u="1"/>
        <s v="Server is Down or unresponsive PSGRDSES1PW01 (#26341)" u="1"/>
        <s v="Alert: EagleBurgmann &gt; EB Azure Production on AZVAHSER004 is Failed CPU   (#47791)" u="1"/>
        <s v="FW: [Cisco AMP for Endpoints Subscription] [phs - threat alerts] Matching Events Found On HPDESKTOP3.PHS.LOCAL (#58459)" u="1"/>
        <s v="Alert: USHOUSDB034 Memory -  service: Total Physical Memory: 16.00 GB_x000a_Used Physical Memory: 12.86 GB_x000a_Free Physical Memory: 3.14 GB_x000a_Physical Memory Usage: 80.00 %_x000a_Total Virtual Memory: 26.50 GB_x000a_Used Virtual Memory: 16.91 GB_x000a_Free Virtual Memory: 9.59 GB_x000a_Virtual Memory Usage: 64.00 %_x000a_Top Process 1: sqlservr (64 bit)_x000a_Top Process 2: ReportingServicesService (64 bit)_x000a_Top Process 3: agent_x000a_Top Process 4: MsMpEng (64 bit)_x000a_Top Process 5: MonitoringHost (64 bit)_x000a_PID of Process 1: 1288_x000a_PID of Process 2: 2216_x000a_PID of Process 3: 1108_x000a_PID of Process 4: 916_x000a_PID of Process 5: 4428_x000a_User of Process 1: NT SERVICE\MSSQLSERVER_x000a_User of Process 2: NT AUTHORITY\NETWORK SERVICE_x000a_User of Process 3: NT AUTHORITY\SYSTEM_x000a_User of Process 4: NT AUTHORITY\SYSTEM_x000a_User of Process 5: NT AUTHORITY\SYSTEM_x000a_Physical Memory for Process 1: 9.78 GB_x000a_Physical Memory for Process 2: 405.27 MB_x000a_Physical Memory for Process 3: 307.16 MB_x000a_Physical Memory for Process 4: 240.57 MB_x000a_Physical Memory for Process 5: 156.00 MB_x000a_Virtual Memory for Process 1: 13.06 GB_x000a_Virtual Memory for Process 2: 429.96 MB_x000a_Virtual Memory for Process 3: 290.23 MB_x000a_Virtual Memory for Process 4: 258.14 MB_x000a_Virtual Memory for Process 5: 215.48 MB 317313540 (#29581)" u="1"/>
        <s v="Alert: LiquidPower Specialty Products Inc. &gt; LIQ US TX Houston on HSNVMPVEEAM02 is Failed Memory   (#57633)" u="1"/>
        <s v="FW: MT same problem (#23240)" u="1"/>
        <s v="Alert: Lummus Technology &gt; LUM Azure Production on lum-avelt-pw-01 is Failed CPU   (#91343)" u="1"/>
        <s v="FW: [Cisco AMP for Endpoints Subscription] [phs - threat alerts] Matching Events Found On HPDESKTOP3.PHS.LOCAL (#58469)" u="1"/>
        <s v="Alert: US-TX-PAS-SW05 Connectivity -  service: Packet Loss: 100.00 %_x000a_Time To Live: 0.00 Hops_x000a_Average... [100/148 characters] (#36464)" u="1"/>
        <s v="Critical Device Stopped Sending Events Fired (#70624)" u="1"/>
        <s v="Teckla licence (#45469)" u="1"/>
        <s v="CrowdStrike detected a new incident (#83746)" u="1"/>
        <s v="Alert: Coyuchi &gt; COY US SF Headquarters on COY-PR-FW-01 is Failed Connectivity   (#76632)" u="1"/>
        <s v="TAP approval does not work (#22130)" u="1"/>
        <s v="UPDATE PRISM CENTRAL &amp; AOS VERSION (#41174)" u="1"/>
        <s v="Alert: Hikma &gt; HIK US OH Columbus on WW-COL-SWNTADB is Failed Connectivity   (#49499)" u="1"/>
        <s v="Alert: lum-tekin-pw-01 Memory -  service: Total Physical Memory: 4.00 GB_x000a_Used Physical Memory: 3.56 ... [100/1158 characters] (#35370)" u="1"/>
        <s v="FW: Cybersecurity Training Session (#50397)" u="1"/>
        <s v="Audio issues in Jabber (#20985)" u="1"/>
        <s v="Please reactivate access to my JDE account  (#59245)" u="1"/>
        <s v="Alert: LiquidPower Specialty Products Inc. &gt; LIQ US TX Houston on HSNVMPNDES2 is Failed CPU   (#61505)" u="1"/>
        <s v="Aryaka: [Sev=Low] Update for Service impacting outage on Dallas POP_x000a_ [ref:_00DA0ISST._5003w1TsbF6:ref] (#20471)" u="1"/>
        <s v="Phone for new user (#52844)" u="1"/>
        <s v="Bluebeam v2020: Damaged by Win10 1909 update (#21026)" u="1"/>
        <s v="Azure Active Directory - Sign in log events delayed - Mitigated (#77268)" u="1"/>
        <s v="Alert: Puffer &gt; PUF US TX Stafford on 10.2.108.21 is Failed Connectivity   (#58827)" u="1"/>
        <s v="Alert: lum-medin-pw-01 CPU -  service: CPU Usage: 87.00 %_x000a_Top Process 1: vsbkp_x000a_Top Process 2: cvd_x000a_Top Process 3: System_x000a_Top Process 4: MicrosoftDependencyAgent_x000a_Top Process 5: MsMpEng_x000a_PID of Process 1: 2348_x000a_PID of Process 2: 2168_x000a_PID of Process 3: 4_x000a_PID of Process 4: 9148_x000a_PID of Process 5: 4624_x000a_User of Process 1: NT AUTHORITY\SYSTEM_x000a_User of Process 2: NT AUTHORITY\SYSTEM_x000a_User of Process 3: NT AUTHORITY\SYSTEM_x000a_User of Process 4: NT AUTHORITY\SYSTEM_x000a_User of Process 5: NT AUTHORITY\SYSTEM_x000a_CPU Usage for Process 1: 50.00 %_x000a_CPU Usage for Process 2: 6.00 %_x000a_CPU Usage for Process 3: 4.00 %_x000a_CPU Usage for Process 4: 0.00 %_x000a_CPU Usage for Process 5: 0.00 % 1188643988 (#29713)" u="1"/>
        <s v="Azure Log Analytics - East US - Mitigated (#80812)" u="1"/>
        <s v="Alert: Cypress Lawn &gt; CYP US CA Colma on HQ-SW-03 is Failed Connectivity   (#44626)" u="1"/>
        <s v="Lummus - Windows server CPU reached 80.0 % Used for 15 mins LUM-HONLT-PW-01 (#27149)" u="1"/>
        <s v="Alert: Hikma &gt; HIK US OH Columbus on ww-col-vdihs16.west-ward.org is Failed Connectivity   (#47535)" u="1"/>
        <s v="Alert: Lummus Technology &gt; Lum Azure Non-Production on lum-mcube-dl-01 is Failed Agent Status   (#55002)" u="1"/>
        <s v="Alert: Dallas Area Habitat for Humanity &gt; DAL US TX Dallas on exchange2013 is Warning Disk  C: (#59587)" u="1"/>
        <s v="ALERT: [Critical] Malicious activity detected on GHT2X33 (#53791)" u="1"/>
        <s v="Call searching Mike Davis (#44025)" u="1"/>
        <s v="Eagle Burgman - Device went offline for 1 min AZHOUSBA502 (#23912)" u="1"/>
        <s v="Alert: Principle Health Systems &gt; PRI US TX Houston on 10.1.10.211 is Failed Connectivity   (#73383)" u="1"/>
        <s v="Alert: LiquidPower Specialty Products Inc. &gt; LIQ US TX Houston on 10.105.250.40 is Failed Connectivi... [100/104 characters] (#50932)" u="1"/>
        <s v="Weekly Backup Report for PHSDATTOSVR (#76233)" u="1"/>
        <s v="Azure Log Analytics - East US - Mitigated (#80813)" u="1"/>
        <s v="Alert: lum-xtlus-pl-01 Agent Status -  service: Agent check-in interval: 3.13 min (#36293)" u="1"/>
        <s v="Alert: Lummus Technology &gt; LUM Azure Production on lum-medwe-pw-01 is Failed CPU   (#82418)" u="1"/>
        <s v="FW: [Cisco AMP for Endpoints Subscription] [gcb - system] Matching Events Found On DESKTOP-6Q80MM6.gulfcapital.com (#57680)" u="1"/>
        <s v="ALERT: [Critical] Malicious activity detected on GHT2X33 (#53792)" u="1"/>
        <s v="Alert: PASPDC20 Memory -  service: Total Physical Memory: 4.00 GB_x000a_Used Physical Memory: 3.20 GB_x000a_Free Physical Memory: 823.39 MB_x000a_Physical Memory Usage: 80.00 %_x000a_Total Virtual Memory: 5.37 GB_x000a_Used Virtual Memory: 2.97 GB_x000a_Free Virtual Memory: 2.40 GB_x000a_Virtual Memory Usage: 55.00 %_x000a_Top Process 1: TiWorker (64 bit)_x000a_Top Process 2: NPSrvHost (64 bit)_x000a_Top Process 3: agent_x000a_Top Process 4: lsass (64 bit)_x000a_Top Process 5: dns (64 bit)_x000a_PID of Process 1: 9696_x000a_PID of Process 2: 284_x000a_PID of Process 3: 752_x000a_PID of Process 4: 1020_x000a_PID of Process 5: 3992_x000a_User of Process 1: NT AUTHORITY\SYSTEM_x000a_User of Process 2: NT AUTHORITY\SYSTEM_x000a_User of Process 3: NT AUTHORITY\SYSTEM_x000a_User of Process 4: NT AUTHORITY\SYSTEM_x000a_User of Process 5: NT AUTHORITY\SYSTEM_x000a_Physical Memory for Process 1: 316.77 MB_x000a_Physical Memory for Process 2: 282.29 MB_x000a_Physical Memory for Process 3: 257.11 MB_x000a_Physical Memory for Process 4: 226.45 MB_x000a_Physical Memory for Process 5: 134.75 MB_x000a_Virtual Memory for Process 1: 323.38 MB_x000a_Virtual Memory for Process 2: 249.63 MB_x000a_Virtual Memory for Process 3: 225.06 MB_x000a_Virtual Memory for Process 4: 206.56 MB_x000a_Virtual Memory for Process 5: 134.54 MB 821847398 (#28798)" u="1"/>
        <s v="printer has to be updated (#44121)" u="1"/>
        <s v="Uninstall Fortinet VPN (#25830)" u="1"/>
        <s v="AMP Alert: Device Up (US-TX-PAS-MaW-WAP26) (#90422)" u="1"/>
        <s v="Alert: vm-app04 Agent Status -  service: Agent check-in interval: 3.40 min (#34897)" u="1"/>
        <s v="Aryaka: [Sev=Low] Update for Service impacting outage on Dallas POP_x000a_ [ref:_00DA0ISST._5003w1TsbF6:ref] (#20472)" u="1"/>
        <s v="Metadata update on 01-07-22 (#59915)" u="1"/>
        <s v="Alert: Bruegmann Group USA &gt; BRU US TX Houston on APPSERVER is Warning Memory   (#56096)" u="1"/>
        <s v="Alert: HQS-WPS01 SQL TCP Availability - 1433 service: DNS Resolution: True_x000a_Generic Service Availabil... [100/131 characters] (#32868)" u="1"/>
        <s v="Eagle Burgman - Memory reached  90.0 % Used for 10 mins USHOUSDB034 (#22253)" u="1"/>
        <s v="FW: Spam Notification: 1 New Messages (#21729)" u="1"/>
        <s v="Azure Log Analytics - East US - Mitigated (#80814)" u="1"/>
        <s v="RE: IOCL191: MS team message from unusual sender (#21418) (#22485)" u="1"/>
        <s v="Azure Active Directory - Sign in log events delayed - Mitigated (#77314)" u="1"/>
        <s v="JDE Account unlock. (#48522)" u="1"/>
        <s v="Missing folder after migration (#23124)" u="1"/>
        <s v="New ticket from: FW: Hardware hash (#37234) (#45085)" u="1"/>
        <s v="FW: Weekly Backup Report for PHSDATTOSVR (#76244)" u="1"/>
        <s v="Windows Server Monthly Patching - March Rollup (#87613)" u="1"/>
        <s v="Alert: IN-GGN-WLC-01 Connectivity -  service: Packet Loss: 0.00 %_x000a_Time To Live: 56.00 Hops_x000a_Average R... [100/148 characters] (#31805)" u="1"/>
        <s v="Wifi issue (#42082)" u="1"/>
        <s v="Alert: PineSW3 Connectivity -  service: Packet Loss: 40.00 %_x000a_Time To Live: 149.00 Hops_x000a_Average Round Trip Time: 138.00 msec_x000a_DNS Resolution: True 1013327795 (#27796)" u="1"/>
        <s v="Alert: Vaalco Energy Inc &gt; VAA US TX Houston on EGY-DC2-HOU is Failed Memory   (#57561)" u="1"/>
        <s v="R. Sowiak Password / Access Issues (#36995)" u="1"/>
        <s v="T2 entry missing for payroll week of Jan 28, 2022 (#88914)" u="1"/>
        <s v="User need an admin account to update the Remote desktop (#21339)" u="1"/>
        <s v="Alert: Gulf Capital Bank &gt; GUL US TX Houston on HOU-SVR-VEEAM1 is Warning Disk  C: (#73401)" u="1"/>
        <s v="Alert: Lummus Technology &gt; LUM US NJ BloomField on cucmpub is Failed Connectivity   (#45234)" u="1"/>
        <s v="Alert: vm-app03 Connectivity -  service: Packet Loss: 100.00 %_x000a_Time To Live: 0.00 Hops_x000a_Average Round Trip Time: 0.00 msec_x000a_DNS Resolution: True 1322063828 (#28526)" u="1"/>
        <s v="Dickson monitors  (#56071)" u="1"/>
        <s v="Disk is above 90% lum-medcv-pw-01 (#23406)" u="1"/>
        <s v="Alert: Bruegmann Group USA &gt; BRU US TX Houston on 10.1.0.153 is Failed Connectivity   (#49900)" u="1"/>
        <s v="Alert: Dallas Area Habitat for Humanity &gt; DAL US TX Dallas on printserver2 is Failed Memory   (#57412)" u="1"/>
        <s v="Alert: LiquidPower Specialty Products Inc. &gt; LIQ US TX Houston on MGMT (10.100.250.202) is Failed Co... [100/112 characters] (#51852)" u="1"/>
        <s v="Azure Log Analytics - East US - Mitigated (#80815)" u="1"/>
        <s v="Alert: Cypress Lawn &gt; CYP US CA Colma on HQS-MX02 is Failed Agent Status   (#50394)" u="1"/>
        <s v="Disk is above 90% lum-medcv-pw-01 (#23407)" u="1"/>
        <s v="ALERT: [Critical] Malicious activity detected on GHT2X33 (#53796)" u="1"/>
        <s v="ISE Alarm : Critical : Local certificate 'SEC-ISE-COLO-1 IDENTITY2 CERT' expired on Thu; 26 Aug 2021 : Server=SEC-ISE-COLO-1 (#51893)" u="1"/>
        <s v="Alert: Lummus Technology &gt; Lum Azure Non-Production on lum-mcube-dl-02 is Failed Agent Status   (#46699)" u="1"/>
        <s v="Self-Healing Alert: EagleBurgmann &gt; EB Azure Production: AZVAHSAP013 Service: Uptime -  Self-Healing... [100/173 characters] (#75132)" u="1"/>
        <s v="New AD account (#22060)" u="1"/>
        <s v="Disk is above 90% lum-medcv-pw-01 (#23408)" u="1"/>
        <s v="lumwvddynsp-3 has been powered off by automation (#48529)" u="1"/>
        <s v="Eagle Burgman - CPU reached 90.0 % Used for 10 mins AZHOUSBA502 (#20918)" u="1"/>
        <s v="Alert: SQL-SERVER Memory -  service: Total Physical Memory: 96.00 GB_x000a_Used Physical Memory: 76.35 GB_x000a_... [100/1182 characters] (#32028)" u="1"/>
        <s v="Shuk data backed up and restored  (#36406)" u="1"/>
        <s v="Alert: Hikma &gt; HIK US NJ CherryHill on chhnr-voice01 is Failed Connectivity   (#91007)" u="1"/>
        <s v="Disk is above 90% lum-medcv-pw-01 (#23409)" u="1"/>
        <s v="Cypress - Offline device by 1 min  CB-PTP230-SLAVE (#28792)" u="1"/>
        <s v="Alert: Hikma &gt; HIK US OH Columbus on colnwps0505 is Failed Connectivity   (#45088)" u="1"/>
        <s v="Alert: LiquidPower Specialty Products Inc. &gt; LIQ US TX Houston on HSNVMPSGATE01 is Failed CPU   (#54974)" u="1"/>
        <s v="Alert: Lummus Technology &gt; LUM UK Milton Keynes on GB-MIK-GN-FW-01 is Failed Connectivity   (#91126)" u="1"/>
        <s v="Azure Log Analytics - East US - Mitigated (#80816)" u="1"/>
        <s v="ALERT: [Critical] Malicious activity detected on GHT2X33 (#53798)" u="1"/>
        <s v="Require software to uncompress .rar file format (#46739)" u="1"/>
        <s v="Alert: HQS-ABS01 Memory -  service: Total Physical Memory: 15.84 GB_x000a_Used Physical Memory: 13.63 GB_x000a_F... [100/1147 characters] (#32479)" u="1"/>
        <s v="Alert: lum-jmpus-pw-01 Memory -  service: Total Physical Memory: 8.00 GB_x000a_Used Physical Memory: 6.42 ... [100/1129 characters] (#33620)" u="1"/>
        <s v="Fwd: Survey on Annual Party  (#55028)" u="1"/>
        <s v="Alert: Puffer &gt; PUF US TX Stafford on sta-dc-0017 is Failed CPU   (#57168)" u="1"/>
        <s v="FW: CRITICAL ERROR for UNITY-DB-SVR on PHSDATTOSVR (B42E99AB260C) (#90436)" u="1"/>
        <s v="ALERT: [Critical] Malicious activity detected on GHT2X33 (#53799)" u="1"/>
        <s v="Alert: EagleBurgmann &gt; EB Azure Production on AZCCSSAP021 is Warning Memory   (#74574)" u="1"/>
        <s v="Cisco Phones Not Working (#32598)" u="1"/>
        <s v="Azure Log Analytics - East US - Mitigated (#80817)" u="1"/>
        <s v="Alert: lum-idb-dl-01 CPU -  service: CPU Usage: 88.00 %_x000a_Top Process 1: /opt/cv/commvault/iDataAgent/... [100/698 characters] (#33078)" u="1"/>
        <s v="Falcon NEW Install Big Sur (#22523)" u="1"/>
        <s v="Emailed Report (profile:_x000a_ JobSFMail-20211221054501.e276abec-e0f2-11e3-8169-6d9ed49b625f.txt - 4 records_x000a_ from egy.hou.fmc) (#55451)" u="1"/>
        <s v="Alert: LiquidPower Specialty Products Inc. &gt; LIQ US TX Bryan on BRYVMPVEEAM02 is Warning Memory   (#91329)" u="1"/>
        <s v="O: drive access (#23036)" u="1"/>
        <s v="Alert: Dallas Area Habitat for Humanity &gt; DAL US TX Dallas on dahfh2008dc is Failed Memory   (#51840)" u="1"/>
        <s v="Alert: Cypress Lawn &gt; CYP US CA Colma on HQS-FPS02 is Warning Memory   (#50936)" u="1"/>
        <s v="Customer: Lummus , Detected Criteria: Job Failed , Client:_x000a_ lum-idb-dl-01 ,Job ID: 169470 , Virtual Machine Name: Not Applicable,_x000a_ Priority: Normal (#74614)" u="1"/>
        <s v="FW: Weekly Backup Report for RKDATTOSVR (#60420)" u="1"/>
        <s v="Alert: US-BMN-A1-CORE1 Connectivity -  service: Packet Loss: 75.00 %_x000a_Time To Live: 62.00 Hops_x000a_Averag... [100/150 characters] (#34588)" u="1"/>
        <s v="Pro/II v10.1 installation error (#35398)" u="1"/>
        <s v="Your message couldn't be delivered (#65663)" u="1"/>
        <s v="Alert: Hikma &gt; HIK US OH Columbus on WW-COL-VDISQL01 is Failed Memory   (#47055)" u="1"/>
        <s v="Alert: Lummus Technology &gt; LUM Azure Production on lum-medcv-pw-01 is Failed CPU   (#41214)" u="1"/>
        <s v="Customer: Lummus , Detected Criteria: Job Failed , Client:_x000a_ lum-idb-dl-01 ,Job ID: 169318 , Virtual Machine Name: Not Applicable,_x000a_ Priority: Normal (#74617)" u="1"/>
        <s v="FW: [Warning] HSNVMS (49 VMs) 49 warnings (#58424)" u="1"/>
        <s v="Alert: Lummus Technology &gt; LUM Azure Production on lum-idbus-pl-01 is Failed CPU   (#75015)" u="1"/>
        <s v="Alert: PineSW3 Connectivity -  service: Packet Loss: 30.00 %_x000a_Time To Live: 174.00 Hops_x000a_Average Round Trip Time: 41.00 msec_x000a_DNS Resolution: True 1577565035 (#28953)" u="1"/>
        <s v="lumwvddynsp-4 has been powered off by automation (#29323)" u="1"/>
        <s v="Forward ALL Emails for Nicholas Kinnis to Maria Fattorusso Starting_x000a_ Sept 17. (#36506)" u="1"/>
        <s v="Quota exceeded (Tenant: Bruegmann USA; Contact email: kyle@bruegmann-usa.com) (#80287)" u="1"/>
        <s v="Alert: PASPCCUBU01 Connectivity -  service: Packet Loss: 60.00 %_x000a_Time To Live: 48.00 Hops_x000a_Average Ro... [100/145 characters] (#32322)" u="1"/>
        <s v="Robert Martinez - Security badge is not working (#49751)" u="1"/>
        <s v="Alert: Vaalco Energy Inc &gt; VAA US TX Houston on EGY-FILESVR2-HOU is Failed CPU   (#57397)" u="1"/>
        <s v="Alert: Hikma &gt; HIK US OH Columbus on colnwmfg3701 is Failed Connectivity   (#44886)" u="1"/>
        <s v="FW: Case 01540206: New License Key    [_x000a_ ref:_00Df44Jqyd._5002S1LN55Q:ref ] (#32645)" u="1"/>
        <s v="Re: Newquest Message Audio (#52859)" u="1"/>
        <s v="FYI - lumwvddynsp-3 has turned on by request from the VMSS PowerApp (#43966)" u="1"/>
        <s v="Alert: Coit Middle Plant C27 Connectivity -  service: Packet Loss: 100.00 %_x000a_Time To Live: 0.00 Hops_x000a_... [100/155 characters] (#32154)" u="1"/>
        <s v="Alert: Hikma &gt; HIK US OH Columbus on WWCOLEMPDBPA01 is Warning Memory   (#45352)" u="1"/>
        <s v="Signal Access Issue (#55536)" u="1"/>
        <s v="JDE - error during RM booking (#27465)" u="1"/>
        <s v="FW: J. J. Keller® Online Training Course Enrollment - Popova, Kristina (#25768)" u="1"/>
        <s v="FW: [HIGH] Alert for Sophos Central [LiquidPower]: Sophos Central users and groups could not be synchronized with Active Directory (#73498)" u="1"/>
        <s v="User is not in Odoo (#23607)" u="1"/>
        <s v="SAP DT App Password Reset (#82745)" u="1"/>
        <s v="FYI - lumwvddynsp-3 has turned on by request from the VMSS PowerApp (#43969)" u="1"/>
        <s v="Account unlock request (#76961)" u="1"/>
        <s v="Alert: AZVAHSER004 Memory -  service: Total Physical Memory: 8.00 GB_x000a_Used Physical Memory: 7.69 GB_x000a_F... [100/1159 characters] (#31908)" u="1"/>
        <s v="Alert: Principle Health Systems &gt; PRI US TX Houston on 10.1.10.196 is Failed Connectivity   (#73394)" u="1"/>
        <s v="Termination-Linsey Peterson (#55797)" u="1"/>
        <s v="Alert: Dallas Area Habitat for Humanity &gt; DAL US TX Dallas on AzureApp is Failed CPU   (#73423)" u="1"/>
        <s v="Alert: Principle Health Systems &gt; PRI US TX Houston on snmp-pas is Failed Connectivity   (#85245)" u="1"/>
        <s v="Exactly IT Sentinel Alerts - High  (#28921)" u="1"/>
        <s v="Angelica Plascencia - Laptop vs Desktop (#59511)" u="1"/>
        <s v="User request Sofya Shuvalova and Martin Hradel (#21366)" u="1"/>
        <s v="Alert: Dallas Area Habitat for Humanity &gt; DAL US TX Dallas on AzureApp is Failed CPU   (#73424)" u="1"/>
        <s v="FW: Taleo Hires Screen (#24719)" u="1"/>
        <s v="Alert: Polymer Solutions Group &gt; POL Azure Production on psggpdes1pw01 is Warning Memory   (#81210)" u="1"/>
        <s v="Alert: EagleBurgmann &gt; EB Azure Production on AZHOUSDB034 is Warning Memory   (#46983)" u="1"/>
        <s v="Critical Device Stopped Sending Events Fired (#71129)" u="1"/>
        <s v="Finance Approval Tracking System Go-Live (#42024)" u="1"/>
        <s v="Don't Forget: Register for a vManager Masterclass (#37417)" u="1"/>
        <s v="Lummus Clone BMNTFAT04 to Create BMNTFAT05 and BMNTFAT06 (#26344)" u="1"/>
        <s v="ExactlyIT Sentinel Alerts - Low  (#23735)" u="1"/>
        <s v="Unfamiliar sign-in properties Incident ID: 4583 (#90736)" u="1"/>
        <s v="license expiration (#46920)" u="1"/>
        <s v="FW: CRITICAL ERROR for PharmileServer on PHSDATTOSVR (B42E99AB260C) (#87251)" u="1"/>
        <s v="Alert: Hoover Circular Solutions &gt; HOO US TX Houston on JETDEVAPP01 is Failed Agent Status   (#57435)" u="1"/>
        <s v="Phishing email? (#55023)" u="1"/>
        <s v="lumwvddynsp-3 has intentionally been shutdown (#32926)" u="1"/>
        <s v="Scheduled Task coyuchi cleanup shipmentprocesscheck folder Completed (#60874)" u="1"/>
        <s v="Azure Portal - Failures while viewing ARM deployments -  Applying_x000a_ Mitigation (#71029)" u="1"/>
        <s v="Web-Time issues (#26489)" u="1"/>
        <s v="A Call To Action: Support The Lummus Family     (#23973)" u="1"/>
        <s v="FW: CRITICAL ERROR for CONCORDTERMSVR on PHSDATTOSVR (B42E99AB260C) (#87254)" u="1"/>
        <s v="Unable to print (#76962)" u="1"/>
        <s v="Unable to Connect to Server (#33740)" u="1"/>
        <s v="Alert: Hikma &gt; HIK US OH Columbus on ww-col-engwus01 is Failed Memory   (#72807)" u="1"/>
        <s v="Alert: EagleBurgmann &gt; EB Azure Production on AZCUTSAP005 is Failed CPU   (#47777)" u="1"/>
        <s v="Alert: NewQuest Properties &gt; NEW US TX Houston on PRINT is Failed Memory   (#78151)" u="1"/>
        <s v="Alert: Lummus Technology &gt; LUM Azure Production on lum-comus-pw-01 is Failed Connectivity   (#43710)" u="1"/>
        <s v="FW: Weekly Backup Report for PHSDATTOSVR (#84727)" u="1"/>
        <s v="Alert: Hikma &gt; HIK US NJ CherryHill on WW-CHH-SCCMMM01 is Failed Memory   (#43122)" u="1"/>
        <s v="Alert: Lummus Technology &gt; LUM US NJ BloomField on bmnpcfd02 is Failed CPU   (#48561)" u="1"/>
        <s v="Web Time Error (#36083)" u="1"/>
        <s v="Lost Work due to One Drive (#20509)" u="1"/>
        <s v="iDocs Dev environment to Production (#45567)" u="1"/>
        <s v="Alert: Hikma &gt; HIK US OH Columbus on WWCOLEMPDBPA01 is Warning Memory   (#50201)" u="1"/>
        <s v="Re: [Cisco AMP for Endpoints Subscription] [HankinGroup-Tickets]_x000a_ [SMARTINSF2.HANKINGROUP.ORG] Matching Compromise Updates (#59519)" u="1"/>
        <s v="High memory of the server Bloomfield-pd2 - Analysis (#27355)" u="1"/>
        <s v="Accessing laptop to update remote tool (COY-MRKTG05) (#29864)" u="1"/>
        <s v="Alert: Hikma &gt; HIK US OH Columbus on AZRSVWDISOTDB01 is Warning Memory   (#65672)" u="1"/>
        <s v="Alert: lum-honlt-pw-01 CPU -  service: CPU Usage: 87.00 %_x000a_Top Process 1: MonAgentCore_x000a_Top Process 2: MsMpEng_x000a_Top Process 3: CLBackup_x000a_Top Process 4: CSFalconService_x000a_Top Process 5: System_x000a_PID of Process 1: 6624_x000a_PID of Process 2: 3680_x000a_PID of Process 3: 5256_x000a_PID of Process 4: 376_x000a_PID of Process 5: 4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13.00 %_x000a_CPU Usage for Process 3: 9.00 %_x000a_CPU Usage for Process 4: 2.00 %_x000a_CPU Usage for Process 5: 1.00 % 1594491444 (#29221)" u="1"/>
        <s v="FW: Bootable Screenshot for UNITY-DB-SVR on PHSDATTOSVR (B42E99AB260C) FAILED (#85977)" u="1"/>
        <s v="Self-Healing Alert: EagleBurgmann &gt; EB Azure Production: AZVAHSAP013 Service: Uptime -  Self-Healing... [100/173 characters] (#77278)" u="1"/>
        <s v="Termination Uriel Garcia (#26828)" u="1"/>
        <s v="Alert: Cypress Lawn &gt; CYP US CA Colma on UAT-APP03-01 is Failed Connectivity   (#44646)" u="1"/>
        <s v="Alert: Lummus Technology &gt; LUM Azure Production on lum-medin-pw-01 is Failed CPU   (#47746)" u="1"/>
        <s v="Scheduled Task coyuchi cleanup shipmentprocesscheck folder Completed (#50845)" u="1"/>
        <s v="Unable to view invoice images in TAP (#30160)" u="1"/>
        <s v="VPN doesn't connect. (#22059)" u="1"/>
        <s v="Alert: Cypress Lawn &gt; CYP US CA Colma on HQS-MX02 is Warning Memory   (#51213)" u="1"/>
        <s v="Alert: Cypress Lawn &gt; CYP US CA Colma on MD-FTD01 is Failed Connectivity   (#59874)" u="1"/>
        <s v="FW: CRITICAL ERROR for CONCORDTERMSVR on PHSDATTOSVR (B42E99AB260C) (#86394)" u="1"/>
        <s v="Problems with redlining on LHT projects (#50429)" u="1"/>
        <s v="FW: Unable to create/modify redline stamp due to Brava error (#32274)" u="1"/>
        <s v="Aryaka: [Non-Impacting] Planned Maintenance on Frankfurt POP [ref:_00DA0ISST._5003w1V5cTK:ref] (#23716)" u="1"/>
        <s v="Alert: Hikma &gt; HIK US OH Columbus on COLAS60053 is Warning Memory   (#48321)" u="1"/>
        <s v="Alert: BMNPEA01 CPU -  service: CPU Usage: 92.00 %_x000a_Top Process 1: MonAgentCore_x000a_Top Process 2: WmiPrvSE_x000a_Top Process 3: System_x000a_Top Process 4: cvd_x000a_Top Process 5: slapd_x000a_PID of Process 1: 4712_x000a_PID of Process 2: 2908_x000a_PID of Process 3: 4_x000a_PID of Process 4: 2188_x000a_PID of Process 5: 2012_x000a_User of Process 1: NT AUTHORITY\SYSTEM_x000a_User of Process 2: NT AUTHORITY\NETWORK SERVICE_x000a_User of Process 3: NT AUTHORITY\SYSTEM_x000a_User of Process 4: NT AUTHORITY\SYSTEM_x000a_User of Process 5: NT AUTHORITY\SYSTEM_x000a_CPU Usage for Process 1: 10.00 %_x000a_CPU Usage for Process 2: 0.00 %_x000a_CPU Usage for Process 3: 0.00 %_x000a_CPU Usage for Process 4: 0.00 %_x000a_CPU Usage for Process 5: 0.00 % 353778722 (#28968)" u="1"/>
        <s v="Lummus Ghost call (#50888)" u="1"/>
        <s v="[Error] Scale-out Backup Repository: VIL-SOBR (#82154)" u="1"/>
        <s v="Eagle Burgman - Memory reached  90.0 % Used for 10 mins USHOUSDB034 (#26391)" u="1"/>
        <s v="VPN login doesn't work. (#26748)" u="1"/>
        <s v="For Marco - Re- Thomas Dwyer (#42349)" u="1"/>
        <s v="How to use secure print (#77246)" u="1"/>
        <s v="FW: Weekly Backup Report for RKDATTOSVR (#82202)" u="1"/>
        <s v="Critical Device Stopped Sending Events Fired (#67587)" u="1"/>
        <s v="Alert: Lummus Technology &gt; LUM Azure Production on lum-medcv-pw-01 is Failed CPU   (#42540)" u="1"/>
        <s v="Alert: Lummus Technology &gt; LUM Azure Production on lum-xtlus-pl-01 is Failed Agent Status   (#45885)" u="1"/>
        <s v="ALERT: [High] Malicious activity detected on GBJDTC2 (#22282)" u="1"/>
        <s v="Alert: Gulf Capital Bank &gt; GUL US TX Houston on HOU-SVR-VEEAM1 is Failed Veeam Failed Jobs   (#82171)" u="1"/>
        <s v="SO21/3001216 Software Request  (#24651)" u="1"/>
        <s v="Eagle Burgman - Memory reached  90.0 % Used for 10 mins AZVAHSER004 (#23155)" u="1"/>
        <s v="Alert: Lummus Technology &gt; LUM Azure Production on lum-medcv-pw-01 is Warning CPU   (#41608)" u="1"/>
        <s v="Alert: Polymer Solutions Group &gt; POL Azure Production on psgnvdes1pw01 is Failed CPU   (#67511)" u="1"/>
        <s v="FYI - lumwvddynsp-10 has turned on by request from the VMSS PowerApp (#28950)" u="1"/>
        <s v="Alert: Polymer Solutions Group &gt; POL Azure Production on psgnvdes1pw01 is Failed CPU   (#67512)" u="1"/>
        <s v="Your message couldn't be delivered (#65644)" u="1"/>
        <s v="Alert: Cypress Lawn &gt; CYP US CA Colma on HQS-FPS02 is Warning Memory   (#48298)" u="1"/>
        <s v="FYI - lumwvddynsp-10 has turned on by request from the VMSS PowerApp (#28970)" u="1"/>
        <s v="Lummus - Winows server went Offline for 1 min LUM-PDCIN-PW-02 (#26790)" u="1"/>
        <s v="Lummus - Windows server CPU reached 80.0 % Used for 15 mins LUM-HONLT-PW-01 (#27288)" u="1"/>
        <s v="Alert: Lummus Technology &gt; LUM Azure Production on lum-medcv-pw-01 is Failed CPU   (#45400)" u="1"/>
        <s v="Alert: Hikma &gt; HIK US OH Columbus on WW-COL-BMRAMDBD is Warning Disk  D: (#43147)" u="1"/>
        <s v="Alert: Polymer Solutions Group &gt; POL Azure Production on psgnvdes1pw01 is Warning Memory   (#48361)" u="1"/>
        <s v="Alert: Cypress Lawn &gt; CYP US CA Colma on DEV-APP01 is Failed CPU   (#43180)" u="1"/>
        <s v="Lummus - Windows Server CPU reached 90.0 % Used for 10 mins LUM-CDWLT-PW-01 (#27246)" u="1"/>
        <s v="Alert: EagleBurgmann &gt; EB Azure Production on AZHOUSDB034 is Warning Memory   (#48366)" u="1"/>
        <s v="Alert: Lummus Technology &gt; LUM Azure Production on lum-cdwlt-pw-01 is Warning Memory   (#49931)" u="1"/>
        <s v="Docking station has no network. (#36736)" u="1"/>
        <s v="FW: CLG users of Lummus  Salesforce - Training (#22329)" u="1"/>
        <s v="FW: Payroll Processing Issue - Urgent (Ticket# 85650) (#85692)" u="1"/>
        <s v="Lummus | RADIUS Failover Tests for VPN Client Authentication (#21135)" u="1"/>
        <s v="IT ticket - LIMS access ( Lab Information and Management System) (#43807)" u="1"/>
        <s v="Aryaka: [Impacting] Reminder of Maintenance on Dallas POP [ref:_00DA0ISST._5003w1PNuSu:ref] (#20694)" u="1"/>
        <s v="Add members to a DL (#86379)" u="1"/>
        <s v="Request for Email DL (#87737)" u="1"/>
        <s v="New Company cell ...Need help with Azure update (#26821)" u="1"/>
        <s v="Critical Device Stopped Sending Events Fired (#54848)" u="1"/>
        <s v="Aryaka: Completion of Service Impacting Maintenance [ref:_00DA0ISST._5003w1WTH3b:ref] (#31755)" u="1"/>
        <s v="Hubble Reports - Publish to Audit Folder (#43245)" u="1"/>
        <s v="CRITICAL ERROR for IPSTSVR on PHSDATTOSVR (B42E99AB260C) (#82832)" u="1"/>
        <s v="Eagle Burgman - Device went offline for 1 min MXQROSAP001 (#20884)" u="1"/>
        <s v="Alert: hqs-mx02 Memory -  service: Total Physical Memory: 8.00 GB_x000a_Used Physical Memory: 7.16 GB_x000a_Free... [100/1158 characters] (#32171)" u="1"/>
        <s v="Installation of Aspen Hysys V12 (#46925)" u="1"/>
        <s v="FYI - lumwvddynsp-3 has turned on by request from the VMSS PowerApp (#49823)" u="1"/>
        <s v="Eagle Burgman - CPU reached 90.0 % Used for 10 mins AZHOUSBA502 (#22460)" u="1"/>
        <s v="Alert: Cypress Lawn &gt; CYP US CA SanMateo &amp; Snider&amp;Sullivan on ssos-ad01 is Failed Agent Status   (#44614)" u="1"/>
        <s v="Cisco Jabber  (#21934)" u="1"/>
        <s v="I can't see MS Teams pop up messages or sound. (#23001)" u="1"/>
        <s v="Alert: Cypress Lawn &gt; CYP US CA Colma on hqs-mx02 is Failed Memory   (#41217)" u="1"/>
        <s v="Alert: Lummus Technology &gt; LUM Azure Production on lum-avelt-pw-01 is Failed CPU   (#75035)" u="1"/>
        <s v="Alert: Hikma &gt; HIK US NJ CherryHill on chh-vs-sqlclst2 is Warning SQL TCP Availability  1433 (#50830)" u="1"/>
        <s v="Alert: Principle Health Systems &gt; PRI US TX Houston on 10.1.10.185 is Failed Connectivity   (#73385)" u="1"/>
        <s v="Alert: NewQuest Properties &gt; NEW US TX Houston on TW0RHVDVDNG0094N3894A00 is Failed Connectivity   (#59183)" u="1"/>
        <s v="Alert: Cypress Lawn &gt; CYP US CA Colma on sg-ptp230-slave is Failed Connectivity   (#51848)" u="1"/>
        <s v="Lummus - Network device went offline CN-BJS-Core (#23260)" u="1"/>
        <s v="Alert: psgfswes1pw01 CPU -  service: CPU Usage: 81.00 %_x000a_Top Process 1: MsMpEng_x000a_Top Process 2: CLBack... [100/670 characters] (#32473)" u="1"/>
        <s v="Alert: Lummus Technology &gt; LUM Azure Production on lonplims01.cbi.ch1b.cbiepc.com is Failed Agent St... [100/106 characters] (#80356)" u="1"/>
        <s v="DBR-Schlumberger AMSIM v2019: Access issue (#26817)" u="1"/>
        <s v="Alert: Alcami &gt; ALC Azure Production on alcnuwebes1-p02 is Failed CPU   (#49966)" u="1"/>
        <s v="Alert: Hoover Circular Solutions &gt; HOO US TX Houston on JETDEVSQL01 is Failed Agent Status   (#77244)" u="1"/>
        <s v="Alert: lum-medin-pw-01 CPU -  service: CPU Usage: 81.00 %_x000a_Top Process 1: vsbkp_x000a_Top Process 2: SIDB2_x000a_... [100/630 characters] (#30735)" u="1"/>
        <s v="Support to install Cherwell (#35245)" u="1"/>
        <s v="Thank You and Congratulations (#45869)" u="1"/>
        <s v="Windows 10 update running since 12 hours (#20561)" u="1"/>
        <s v="Lummus - Network device went offline US-TX-PAS-MaW-WAP23 (#20841)" u="1"/>
        <s v="Alert: Alcami &gt; ALC Azure Production on alcnuwebes1-p02 is Failed CPU   (#49967)" u="1"/>
        <s v="Alert: Lummustech-Telephony Connectivity -  service: Packet Loss: 100.00 %_x000a_Time To Live: 0.00 Hops_x000a_A... [100/154 characters] (#32647)" u="1"/>
        <s v="lumwvdaveva-1 will be shutdown by automation in 15 minutes (#25941)" u="1"/>
        <s v="Alert: Hikma &gt; HIK US NJ CherryHill on ww-chh-vmhs08 is Failed Connectivity   (#44867)" u="1"/>
        <s v="[Warning] EGY-DC6-POG (192.168.2.254) 1 (1 VMs) 1 warning (#70021)" u="1"/>
        <s v="Alert: Hikma &gt; HIK US OH Columbus on COL-ALMDBD01 is Warning SQL TCP Availability  1433 (#84671)" u="1"/>
        <s v="Alert: LiquidPower Specialty Products Inc. &gt; LIQ US TX Houston on HSNVMPVEEAM01 is Warning Disk  C: (#52788)" u="1"/>
        <s v="Sync issues with password (#28014)" u="1"/>
        <s v="AVEVA PRO/II v8.3.2: Access issue (#26659)" u="1"/>
        <s v="RCA - Log Analytics/Azure Sentinel – East US (#76750)" u="1"/>
        <s v="Alert: Cypress Lawn &gt; CYP US CA Colma on HQS-MX02 is Failed Agent Status   (#52846)" u="1"/>
        <s v="Alert: Hikma &gt; HIK US NJ CherryHill on ww-chh-sccmdp is Failed Agent Status   (#83782)" u="1"/>
        <s v="Alert: Puffer &gt; PUF US TX Stafford on BRY-CM-0001 is Warning Memory   (#63382)" u="1"/>
        <s v="Alert: Lummus Technology &gt; LUM Azure Production on lum-medcv-pw-01 is Failed CPU   (#47540)" u="1"/>
        <s v="Alert: Polymer Solutions Group &gt; POL Azure Production on psgnvdes1pw01 is Warning Memory   (#91355)" u="1"/>
        <s v="VPN is not working (#22679)" u="1"/>
        <s v="FW: Bootable Screenshot for EMRSVR on PHSDATTOSVR (B42E99AB260C) FAILED (#73305)" u="1"/>
        <s v="Alert: Lummus Technology &gt; LUM Azure Production on lum-tekin-pw-01 is Warning Memory   (#52362)" u="1"/>
        <s v="Alert: Hoover Circular Solutions &gt; HOO US TX Houston on JETPRDSQL01 is Warning Memory   (#90805)" u="1"/>
        <s v="Alert: lum-cnvlt-pw-01 Memory -  service: Total Physical Memory: 4.00 GB_x000a_Used Physical Memory: 3.23 ... [100/1153 characters] (#32679)" u="1"/>
        <s v="Alert: lum-htrnl-pw-01 Memory -  service: Total Physical Memory: 4.00 GB_x000a_Used Physical Memory: 3.24 ... [100/1135 characters] (#32088)" u="1"/>
        <s v="Alert: Hikma &gt; HIK US OH Columbus on AZRSVWPINSTS01 is Failed Memory   (#43338)" u="1"/>
        <s v="Alert: Cypress Lawn &gt; CYP US CA Burlingame &amp; CrosbyNGray on CNGS-FPS01 is Failed Connectivity   (#78123)" u="1"/>
        <s v="new email address (#66381)" u="1"/>
        <s v="CurrFcst/FC2111 Final (#46942)" u="1"/>
        <s v="Please create a new Project folder. (#29235)" u="1"/>
        <s v="Test -  EagleBurgmann Sentinel Alerts - Medium (#25805)" u="1"/>
        <s v="Alert: Hisco &gt; HIS US TX Houston Servers - 5th Patch Group on DEVpim is Warning Memory   (#85999)" u="1"/>
        <s v="Lummus - Network device went offline US-TX-PAS-MaW-WAP28 (#20842)" u="1"/>
        <s v="Aryaka: [Impacting] Reminder of Maintenance on Chicago POP [ref:_00DA0ISST._5003w1VVVXu:ref] (#25288)" u="1"/>
        <s v="Adobe Pro Request (#25695)" u="1"/>
        <s v="Eagle Burgman - Memory reached  90.0 % Used for 10 mins AZVAHSER004 (#24292)" u="1"/>
        <s v="Cannot connect to MTeams via VPN (#32628)" u="1"/>
        <s v="lumwvddynsp-3has failed to restart by PowerApp (#32120)" u="1"/>
        <s v="Alert: Cypress Lawn &gt; CYP US CA Colma on DEV-SQL01 is Warning Memory   (#41497)" u="1"/>
        <s v="Alert: hqs-mx02 Memory -  service: Total Physical Memory: 8.00 GB_x000a_Used Physical Memory: 6.84 GB_x000a_Free... [100/1165 characters] (#32032)" u="1"/>
        <s v="Suspected NTLM relay attack (Exchange Server account) (#41379)" u="1"/>
        <s v="FYI - lumwvddynsp-3 has turned on by request from the VMSS PowerApp (#50392)" u="1"/>
        <s v="Lummus - Windows server memory reached  90.0 % Used for 10 mins LUM-BRAUS-DW-01 (#27135)" u="1"/>
        <s v="Alert: LiquidPower Specialty Products Inc. &gt; LIQ US TX Houston on WAP-BYN-BRIDGE-1 is Failed Connect... [100/107 characters] (#56075)" u="1"/>
        <s v="Trying to save Data Browser Grid Format in PY (#42198)" u="1"/>
        <s v="Alert: Vaalco Energy Inc &gt; VAA US TX Houston on EGY-FILESVR2-HOU is Failed CPU   (#57140)" u="1"/>
        <s v="Alert: LiquidPower Specialty Products Inc. &gt; LIQ US TX Houston on HSNVMPSGATE01 is Failed CPU   (#54975)" u="1"/>
        <s v="Account lock (#78205)" u="1"/>
        <s v="Alert: psgcvmes1pw01 CPU -  service: CPU Usage: 89.00 %_x000a_Top Process 1: vsbkp_x000a_Top Process 2: cvd_x000a_Top ... [100/628 characters] (#34861)" u="1"/>
        <s v="Alert: psgcvmes1pw01 CPU -  service: CPU Usage: 94.00 %_x000a_Top Process 1: vsbkp_x000a_Top Process 2: System_x000a_T... [100/627 characters] (#34871)" u="1"/>
        <s v="Alert: LiquidPower Specialty Products Inc. &gt; LIQ US TX Houston on HSN-SW-02-ACCESS is Failed Connect... [100/107 characters] (#56078)" u="1"/>
        <s v="Alert: DEV-WEB01 Connectivity -  service: Packet Loss: 20.00 %_x000a_Time To Live: 100.00 Hops_x000a_Average Rou... [100/145 characters] (#32863)" u="1"/>
        <s v="Azure Active Directory - Sign in log events delayed - Mitigated (#77285)" u="1"/>
        <s v="Alert: hqs-mx02 Memory -  service: Total Physical Memory: 8.00 GB_x000a_Used Physical Memory: 7.49 GB_x000a_Free... [100/1167 characters] (#32072)" u="1"/>
        <s v="Important News about vCom Buyers' Club (#46628)" u="1"/>
        <s v="spam (#27478)" u="1"/>
        <s v="Hyperion Application maintenance &amp; Monitoring - Dec'21 (#58475)" u="1"/>
        <s v="Alert: lum-medwe-pw-01 CPU -  service: CPU Usage: 90.00 %_x000a_Top Process 1: vsbkp_x000a_Top Process 2: System... [100/652 characters] (#33325)" u="1"/>
        <s v="Adobe Acrobat Slow Down (#29381)" u="1"/>
        <s v="Your message couldn't be delivered (#65551)" u="1"/>
        <s v="Alert: Cypress Lawn &gt; CYP US CA Colma on HQS-MX is Failed Agent Status   (#43354)" u="1"/>
        <s v="Alert: Lummus Technology &gt; LUM US NJ BloomField on US-BMN-A1-SSW01 is Failed Connectivity   (#42362)" u="1"/>
        <s v="Lummus - Windows Server CPU reached 90.0 % Used for 10 mins LUM-HXGUS-PW-01 (#25985)" u="1"/>
        <s v="Alert: Lummus Technology &gt; LUM Azure Production on lum-medcv-pw-01 is Failed CPU   (#57176)" u="1"/>
        <s v="Vacation upload for India (#61546)" u="1"/>
        <s v="Lummus - Network device went offline de-mhg-f4-sw01 (#24735)" u="1"/>
        <s v="Cypress - Offline device by 1 min  CB-PTP230-SLAVE (#26062)" u="1"/>
        <s v="Alert: Principle Health Systems &gt; PRI US TX Houston on PHSSVR is Warning Agent Status   (#57810)" u="1"/>
        <s v="FW: [Cisco AMP for Endpoints Subscription] [Vaalco - Quarantine Failed] Matching Events Found On DESKTOP-7H912X2.VAALCO.com (#60952)" u="1"/>
        <s v="Alert: UAT-APP03-01 Disk - C: service: Total disk size: 59.51 GB_x000a_Disk space used: 56.25 GB_x000a_Disk free... [100/135 characters] (#32879)" u="1"/>
        <s v="Alert: AZVAHSER004 Memory -  service: Total Physical Memory: 8.00 GB_x000a_Used Physical Memory: 6.88 GB_x000a_Free Physical Memory: 1.12 GB_x000a_Physical Memory Usage: 86.00 %_x000a_Total Virtual Memory: 19.50 GB_x000a_Used Virtual Memory: 15.77 GB_x000a_Free Virtual Memory: 3.73 GB_x000a_Virtual Memory Usage: 81.00 %_x000a_Top Process 1: MsMpEng (64 bit)_x000a_Top Process 2: agent_x000a_Top Process 3: java (64 bit)_x000a_Top Process 4: MonitoringHost (64 bit)_x000a_Top Process 5: _mprosrv (64 bit)_x000a_PID of Process 1: 812_x000a_PID of Process 2: 3048_x000a_PID of Process 3: 2532_x000a_PID of Process 4: 15704_x000a_PID of Process 5: 7684_x000a_User of Process 1: NT AUTHORITY\SYSTEM_x000a_User of Process 2: NT AUTHORITY\SYSTEM_x000a_User of Process 3: NT AUTHORITY\SYSTEM_x000a_User of Process 4: NT AUTHORITY\SYSTEM_x000a_User of Process 5: NT AUTHORITY\SYSTEM_x000a_Physical Memory for Process 1: 249.40 MB_x000a_Physical Memory for Process 2: 235.77 MB_x000a_Physical Memory for Process 3: 203.77 MB_x000a_Physical Memory for Process 4: 128.10 MB_x000a_Physical Memory for Process 5: 105.14 MB_x000a_Virtual Memory for Process 1: 266.04 MB_x000a_Virtual Memory for Process 2: 214.77 MB_x000a_Virtual Memory for Process 3: 220.69 MB_x000a_Virtual Memory for Process 4: 167.53 MB_x000a_Virtual Memory for Process 5: 2.63 MB 1519209625 (#27395)" u="1"/>
        <s v="Critical Device Stopped Sending Events Fired (#59848)" u="1"/>
        <s v="Alert: Hoover Circular Solutions &gt; HOO US TX Houston on HVRFTH-Workflow is Failed Agent Status   (#74590)" u="1"/>
        <s v="Alert: Lummus Technology &gt; LUM Azure Production on lum-honlt-pw-01 is Failed Memory   (#37342)" u="1"/>
        <s v="Eagle Burgman - CPU reached 90.0 % Used for 10 mins AZHOUSBA502 (#22749)" u="1"/>
        <s v="LSPI - Authentication failures for single username (#71114)" u="1"/>
        <s v="Alert: Puffer &gt; PUF US TX Stafford on bry-dc-0017 is Warning Disk  C: (#79342)" u="1"/>
        <s v="Alert: Hikma &gt; HIK US NJ CherryHill on saluschh1 is Failed Connectivity   (#46423)" u="1"/>
        <s v="Alert: lum-medwe-pw-01 CPU -  service: CPU Usage: 92.00 %_x000a_Top Process 1: vsbkp_x000a_Top Process 2: System... [100/650 characters] (#34341)" u="1"/>
        <s v="Locked account (#26440)" u="1"/>
        <s v="Big Sur Install (#21377)" u="1"/>
        <s v="Add Brian Davis to Odoo (#47345)" u="1"/>
        <s v="FW: CRITICAL ERROR for UNITY-DB-SVR on PHSDATTOSVR (B42E99AB260C) (#82540)" u="1"/>
        <s v="URGENT - Orders not importing into Epicor (#27437)" u="1"/>
        <s v="Alert: Lummus Technology &gt; LUM UK Milton Keynes on GB-MIK-GN-FW-01 is Failed Connectivity   (#43919)" u="1"/>
        <s v="Alert: AZCUTSAP004 CPU -  service: CPU Usage: 88.00 %_x000a_Top Process 1: MsMpEng_x000a_Top Process 2: Monitori... [100/678 characters] (#33957)" u="1"/>
        <s v="Alert: Carousel Motor Group &gt; CAR Audi Minneapolis on CMG-MinnAud-RT01 is Failed Connectivity   (#90474)" u="1"/>
        <s v="Reboot Epicor Activity (#32002)" u="1"/>
        <s v="FW: Lummus - New CAT Account (#23590)" u="1"/>
        <s v="AMP Alert: Device Down (US-NJ-BMN-B1-WAP04) (#35130)" u="1"/>
        <s v="Your message couldn't be delivered (#65675)" u="1"/>
        <s v="Alert: Lummus Technology &gt; LUM US TX Pasadena on PASPSCCM02 is Failed Connectivity   (#46831)" u="1"/>
        <s v="April 2021 Post-Close Activities (#23879)" u="1"/>
        <s v="Aryaka: [Non-Impacting] Planned Maintenance on Delhi POP_x000a_ [ref:_00DA0ISST._5003w1VXRmO:ref] (#25552)" u="1"/>
        <s v="Alert: Cypress Lawn &gt; CYP US CA Colma HQ on gds-fps01 is Warning Disk  C: (#86071)" u="1"/>
        <s v="Cypress - Offline device by 1 min  CB-PTP230-SLAVE (#23877)" u="1"/>
        <s v="Alert: psggpdes1pw01 CPU -  service: CPU Usage: 94.00 %_x000a_Top Process 1: sqlservr_x000a_Top Process 2: Syste... [100/638 characters] (#35482)" u="1"/>
        <s v="Please grant Pavan permissions to Technical proposal folder (#21778)" u="1"/>
        <s v="Alert: lum-genlt-pw-01 Memory -  service: Total Physical Memory: 4.00 GB_x000a_Used Physical Memory: 3.19 GB_x000a_Free Physical Memory: 833.30 MB_x000a_Physical Memory Usage: 80.00 %_x000a_Total Virtual Memory: 6.00 GB_x000a_Used Virtual Memory: 3.38 GB_x000a_Free Virtual Memory: 2.62 GB_x000a_Virtual Memory Usage: 56.00 %_x000a_Top Process 1: agent_x000a_Top Process 2: MsMpEng (64 bit)_x000a_Top Process 3: cvd (64 bit)_x000a_Top Process 4: explorer (64 bit)_x000a_Top Process 5: CSFalconService (64 bit)_x000a_PID of Process 1: 2760_x000a_PID of Process 2: 3464_x000a_PID of Process 3: 5944_x000a_PID of Process 4: 9396_x000a_PID of Process 5: 2888_x000a_User of Process 1: NT AUTHORITY\SYSTEM_x000a_User of Process 2: NT AUTHORITY\SYSTEM_x000a_User of Process 3: NT AUTHORITY\SYSTEM_x000a_User of Process 4: LUMMUSTECH\sa.sxs_x000a_User of Process 5: NT AUTHORITY\SYSTEM_x000a_Physical Memory for Process 1: 232.41 MB_x000a_Physical Memory for Process 2: 215.43 MB_x000a_Physical Memory for Process 3: 183.39 MB_x000a_Physical Memory for Process 4: 130.52 MB_x000a_Physical Memory for Process 5: 111.92 MB_x000a_Virtual Memory for Process 1: 215.39 MB_x000a_Virtual Memory for Process 2: 222.38 MB_x000a_Virtual Memory for Process 3: 27.54 MB_x000a_Virtual Memory for Process 4: 46.63 MB_x000a_Virtual Memory for Process 5: 104.73 MB 2137263757 (#28905)" u="1"/>
        <s v="Reboot Epicor Activity (#32003)" u="1"/>
        <s v="RE: Accudata SOC Access (#44034)" u="1"/>
        <s v="lumwvddynsp-4 will be shutdown by automation in 15 minutes (#43860)" u="1"/>
        <s v="Self-Healing Alert: Polymer Solutions Group &gt; POL Azure Production: psgrdses1pw02 Service: Uptime - ... [100/186 characters] (#43157)" u="1"/>
        <s v="FW: Missing Timesheet - till Jan 21st, 2022 (#68524)" u="1"/>
        <s v="Alert: Cypress Lawn &gt; CYP US CA Colma on HQS-WEB01 is Warning Memory   (#47597)" u="1"/>
        <s v="Alert: Dallas Area Habitat for Humanity &gt; DAL US TX Dallas on Back Hallway is Failed Connectivity   (#57365)" u="1"/>
        <s v="Alert: gurgcucm01 Connectivity -  service: Packet Loss: 0.00 %_x000a_Time To Live: 56.00 Hops_x000a_Average Roun... [100/145 characters] (#31806)" u="1"/>
        <s v="lumwvddynsp-3 will be shutdown by automation in 15 minutes (#43962)" u="1"/>
        <s v="New ticket from: [Help] Network Drive Access (#47695) (#48485)" u="1"/>
        <s v="Motus issue (#59210)" u="1"/>
        <s v="lumwvddynsp-7 will be shutdown by automation in 15 minutes (#33720)" u="1"/>
        <s v="Eagle Burgman - CPU reached 90.0 % Used for 10 mins AZHOUSBA502 (#25749)" u="1"/>
        <s v="Alert: Lummus Technology &gt; LUM Azure Production on lum-jmpus-pw-01 is Failed CPU   (#90789)" u="1"/>
        <s v="Alert: Principle Health Systems &gt; PRI US TX Houston on 10.1.10.119 is Failed Connectivity   (#73376)" u="1"/>
        <s v="FW: [Cisco AMP for Endpoints Subscription] [Vaalco - Quarantine Failed] Matching Events Found On DESKTOP-7H912X2.VAALCO.com (#60966)" u="1"/>
        <s v="Reboot Epicor Activity (#32004)" u="1"/>
        <s v="Alert: lum-xtlus-pl-01 Agent Status -  service: Agent check-in interval: 3.18 min (#35085)" u="1"/>
        <s v="Alert: Lummus Technology &gt; LUM Azure Production on lum-wfsus-pw-02 is Warning Disk  B: (#44274)" u="1"/>
        <s v="Alert: Lummus Technology &gt; LUM Azure Production on lum-xtlus-pl-01 is Failed Agent Status   (#44220)" u="1"/>
        <s v="Alert: Hoover Circular Solutions &gt; HOO US TX Houston on 172.16.10.1 is Failed Connectivity   (#83196)" u="1"/>
        <s v="Alert: Hoover Circular Solutions &gt; HOO US TX Houston on HVRFTH-Workflow is Failed Agent Status   (#60903)" u="1"/>
        <s v="mCube VM (#20593)" u="1"/>
        <s v="Request for upgrade to newer version of HTRI (#43318)" u="1"/>
        <s v="Alert: Principle Health Systems &gt; PRI US TX Houston on 10.1.10.230 is Failed Connectivity   (#73386)" u="1"/>
        <s v="Self-Healing Alert: Hikma &gt; HIK US OH Columbus: WW-COL-BTNDTS01 Service: Uptime -  Self-Healing Acti... [100/168 characters] (#42471)" u="1"/>
        <s v="ALERT: [Critical] Malicious activity detected on FPDT-1218 (#33926)" u="1"/>
        <s v="Alert: Hikma &gt; HIK US OH Columbus on AZRSVWVCSOSB01 is Warning SQL TCP Availability  1433 (#50777)" u="1"/>
        <s v="Lummus Sentinel Alerts - Medium  (#33028)" u="1"/>
        <s v="Scan and repair C drive is frozen (#57558)" u="1"/>
        <s v="ALERT: [Critical] Malicious activity detected on 26F98S2 (#62245)" u="1"/>
        <s v="Follow UP Alert: Hikma &gt; HIK US OH Columbus on WW-COL-BMRAMDBD is Failed Disk  D: (#41656)" u="1"/>
        <s v="Alert: Hikma &gt; HIK US OH Columbus on WW-COL-BMRAMDBD is Failed SQL TCP Availability  1433 (#53777)" u="1"/>
        <s v="Alert: Lummus Technology &gt; Lum Azure Non-Production on LUM-AMSDB-DW-01 is Failed Memory   (#48424)" u="1"/>
        <s v="Alert: lum-medcv-pw-01 CPU -  service: CPU Usage: 96.00 %_x000a_Top Process 1: cvd_x000a_Top Process 2: SIDB2_x000a_To... [100/636 characters] (#36156)" u="1"/>
        <s v="Customer: Lummus , Detected Criteria: Job Failed , Client: Azure_x000a_ Lummus SCU PRD ,Job ID: 176771 , Virtual Machine Name: lum-wfsus-pw-01,_x000a_ Priority: Normal (#81216)" u="1"/>
        <s v="Something went wrong (#23388)" u="1"/>
        <s v="Alert: CB-PTP230-SLAVE Connectivity -  service: Packet Loss: 35.00 %_x000a_Time To Live: 39.00 Hops_x000a_Averag... [100/150 characters] (#33024)" u="1"/>
        <s v="Reboot Epicor Activity (#32005)" u="1"/>
        <s v="Alert: Hikma &gt; HIK US OH Columbus on colnd02-admin is Failed Connectivity   (#71023)" u="1"/>
        <s v="Alert: EagleBurgmann &gt; EB Azure Production on AZVAHSAP013 is Failed Connectivity   (#50198)" u="1"/>
        <s v="Alert: Polymer Solutions Group &gt; POL US GA Albany Pine on PineSW3 is Failed Connectivity   (#48533)" u="1"/>
        <s v="Alert: HQS-AD02 Connectivity -  service: Packet Loss: 20.00 %_x000a_Time To Live: 100.00 Hops_x000a_Average Roun... [100/144 characters] (#32877)" u="1"/>
        <s v="Alert: Hikma &gt; HIK US NJ CherryHill on ww-chh-sccmdp is Failed Agent Status   (#41514)" u="1"/>
        <s v="Alert: lum-idbus-pl-01 CPU -  service: CPU Usage: 91.00 %_x000a_Top Process 1: ora_j000_ltdenpro_x000a_Top Proce... [100/670 characters] (#35978)" u="1"/>
        <s v="New Email Account for Contract Management DEV (#31313)" u="1"/>
        <s v="Alert: Hikma &gt; HIK US OH Columbus on colnwps0507 is Failed Connectivity   (#43938)" u="1"/>
        <s v="Alert: Lummus Technology &gt; LUM Azure Production on lum-medcv-pw-01 is Failed CPU   (#45577)" u="1"/>
        <s v="Alert: LiquidPower Specialty Products Inc. &gt; LIQ US TX Houston on BRYVMPDB01 is Warning Memory   (#80802)" u="1"/>
        <s v="LSPI- Sentinel Alerts  Low   (#83743)" u="1"/>
        <s v="Alert: NewQuest Properties &gt; NEW US TX Houston on NQDATA3 is Warning Memory   (#91036)" u="1"/>
        <s v="Alert: Principle Health Systems &gt; PRI US TX Houston on 3H34657980738 is Failed Connectivity   (#59234)" u="1"/>
        <s v="LSPI- Sentinel Alerts  High   (#66336)" u="1"/>
        <s v="Exactly IT Sentinel Alerts - High  (#27544)" u="1"/>
        <s v="Folders missing on Mannheim projects drive (#26216)" u="1"/>
        <s v="FW: Weekly Backup Report for RKDATTOSVR (#69951)" u="1"/>
        <s v="Alert: Alcami &gt; ALC Azure Non-Production on alcnudbes1-d01 is Warning Memory   (#45263)" u="1"/>
        <s v="ALERT: [Critical] Malicious activity detected on 26F98S2 (#62248)" u="1"/>
        <s v="Alert: Lummus Technology &gt; LUM US NJ BloomField on cucmpub is Failed Connectivity   (#45406)" u="1"/>
        <s v="Jabber Does not work (#45107)" u="1"/>
        <s v="MS teams not working (#24467)" u="1"/>
        <s v="Alert: Puffer &gt; PUF US TX Stafford on bry-dc-0017 is Warning Disk  C: (#76267)" u="1"/>
        <s v="Critical Device Stopped Sending Events Fired (#70006)" u="1"/>
        <s v="lumwvddynsp-3 has intentionally been shutdown (#44217)" u="1"/>
        <s v="FYI - lumwvddynsp-3 has turned on by request from the VMSS PowerApp (#35545)" u="1"/>
        <s v="[Cisco AMP for Endpoints Subscription] [CANCOMUS-Tickets] [Wilson’s MacBook Pro] Matching Compromise Updates (#32776)" u="1"/>
        <s v="EIT-Network | Add email to DLs (#46853)" u="1"/>
        <s v="FYI - lumwvddynsp-1 has turned on by request from the VMSS PowerApp (#37405)" u="1"/>
        <s v="Alert: Puffer &gt; PUF US TX Stafford on BRY-FS-0021 is Failed Memory   (#91094)" u="1"/>
        <s v="Ghost call (#77237)" u="1"/>
        <s v="Lummus Sentinel Alerts - High  (#59522)" u="1"/>
        <s v="RE: April Mapping files from JDE to HFM (#24520)" u="1"/>
        <s v="ALERT: [Critical] Malicious activity detected on GTS3XM2 (#59276)" u="1"/>
        <s v="You have new held messages (#63430)" u="1"/>
        <s v="ALERT: [Medium] Malicious activity detected on CCQGP73 (#23633)" u="1"/>
        <s v="Alert: Lummus Technology &gt; LUM Azure Production on lum-medin-pw-01 is Failed Connectivity   (#83760)" u="1"/>
        <s v="Alert: Lummus Technology &gt; LUM Azure Production on lum-medwe-pw-01 is Failed CPU   (#43763)" u="1"/>
        <s v="VPN Client (#42325)" u="1"/>
        <s v="Alert: Cypress Lawn &gt; CYP US CA Colma on HQS-ABS01 is Failed Memory   (#80367)" u="1"/>
        <s v="Alert: Hikma &gt; HIK US OH Creekside on crknr-wan02 is Failed Connectivity   (#44823)" u="1"/>
        <s v="ALERT: [Critical] Malicious activity detected on GTS3XM2 (#59277)" u="1"/>
        <s v="IN Left issues (#28973)" u="1"/>
        <s v="BOROUGE DIMER EXP STUDY (358955) (#25541)" u="1"/>
        <s v="Lummus - Network device went offline US-TX-PAS-MaW-WAP38 (#21045)" u="1"/>
        <s v="Alert: Hikma &gt; HIK US OH Columbus on colcprime is Failed Connectivity   (#47528)" u="1"/>
        <s v="Alert: vm-app02 Agent Status -  service: Agent check-in interval: 5.60 min (#31931)" u="1"/>
        <s v="ukg log in (#61554)" u="1"/>
        <s v="Alert: Hikma &gt; HIK US OH Columbus on WW-COL-VDISQL01 is Failed Memory   (#45045)" u="1"/>
        <s v="Alert: Lummus Technology &gt; LUM Azure Production on lum-idbus-pl-01 is Failed CPU   (#49491)" u="1"/>
        <s v="Alert: Hikma &gt; HIK US OH Columbus on WW-COL-DSPDB01 is Failed SQL Memory Manager  MSSQLSERVER (#70649)" u="1"/>
        <s v="Bootable Screenshot for PITSVR on PHSDATTOSVR (B42E99AB260C) FAILED (#85624)" u="1"/>
        <s v="Alert: Cintas Corporation &gt; Cin Azure Production on prod-nc-wp-01 is Failed CPU   (#45876)" u="1"/>
        <s v="Aryaka: [Non-Impacting] Reminder of Scheduled Maintenance on Delhi POP [ref:_00DA0ISST._5003w1VXRmO:ref] (#25864)" u="1"/>
        <s v="iDocs not working (#42773)" u="1"/>
        <s v="Alert: lum-xtlus-pl-01 Agent Status -  service: Agent check-in interval: 3.23 min 227841659 (#29580)" u="1"/>
        <s v="Re: [Cisco AMP for Endpoints Subscription] [HankinGroup-Tickets]_x000a_ [JKENNEY.HANKINGROUP.ORG] Matching Compromise Updates (#45674)" u="1"/>
        <s v="APPROVAL REQUIRED_RE: SOD 34 Group DBA - Urgent request (#22000)" u="1"/>
        <s v="Lummus - Network device went offline US-TX-PAS-MaW-WAP37 (#21047)" u="1"/>
        <s v="Num Lock on the WVDs (#25797)" u="1"/>
        <s v="Carbon Black Cloud Alert - 6ad3df7c-323c-54fc-9f4d-54eadcb63d06 (#67655)" u="1"/>
        <s v="Alert: Hikma &gt; HIK US OH Columbus on WW-COL-VARCP01 is Warning CPU   (#37482)" u="1"/>
        <s v="FW: Internal Odoo training (1 of 5 - must attend at least one) new_x000a_ instance (#47476)" u="1"/>
        <s v="Alert: Mannheim-RDA1 Disk - E: service: Total disk size: 3.64 TB_x000a_Disk space used: 3.48 TB_x000a_Disk free ... [100/136 characters] (#33879)" u="1"/>
        <s v="Re: Installation Request For Tekla Structures 2021 &amp; Environments (#60491)" u="1"/>
        <s v="Request to Add Project Manager in JDE: Cui Clister, Sophia (#42194)" u="1"/>
        <s v="Alert: Puffer &gt; PUF US TX Stafford on BRY-SQL-0003 is Failed CPU   (#57637)" u="1"/>
        <s v="Can't Access P:\TBG\Ethylene folder or query ENID data (#22878)" u="1"/>
        <s v="Alert: Coyuchi &gt; COY US CA PointReyes on vm-dc3 is Failed Disk  C: (#45538)" u="1"/>
        <s v="Alert: Lummus Technology &gt; LUM Azure Production on lum-jmpus-pw-02 is Failed CPU   (#59590)" u="1"/>
        <s v="Alert: Hikma &gt; HIK US OH Columbus on AZRSVWVCSOSB01 is Warning SQL TCP Availability  1433 (#47028)" u="1"/>
        <s v="Alert: psggpdes1pw01 Memory -  service: Total Physical Memory: 14.00 GB_x000a_Used Physical Memory: 11.19 GB_x000a_Free Physical Memory: 2.81 GB_x000a_Physical Memory Usage: 80.00 %_x000a_Total Virtual Memory: 16.12 GB_x000a_Used Virtual Memory: 11.64 GB_x000a_Free Virtual Memory: 4.48 GB_x000a_Virtual Memory Usage: 72.00 %_x000a_Top Process 1: sqlservr (64 bit)_x000a_Top Process 2: ReportingServicesService (64 bit)_x000a_Top Process 3: cvd (64 bit)_x000a_Top Process 4: SQLBackup (64 bit)_x000a_Top Process 5: agent_x000a_PID of Process 1: 1112_x000a_PID of Process 2: 2180_x000a_PID of Process 3: 1080_x000a_PID of Process 4: 9140_x000a_PID of Process 5: 2484_x000a_User of Process 1: NT SERVICE\MSSQLSERVER_x000a_User of Process 2: NT SERVICE\ReportServer_x000a_User of Process 3: NT AUTHORITY\SYSTEM_x000a_User of Process 4: NT AUTHORITY\SYSTEM_x000a_User of Process 5: NT AUTHORITY\SYSTEM_x000a_Physical Memory for Process 1: 8.11 GB_x000a_Physical Memory for Process 2: 246.31 MB_x000a_Physical Memory for Process 3: 222.68 MB_x000a_Physical Memory for Process 4: 163.96 MB_x000a_Physical Memory for Process 5: 152.34 MB_x000a_Virtual Memory for Process 1: 8.17 GB_x000a_Virtual Memory for Process 2: 243.89 MB_x000a_Virtual Memory for Process 3: 59.64 MB_x000a_Virtual Memory for Process 4: 90.14 MB_x000a_Virtual Memory for Process 5: 118.71 MB 1342942778 (#28485)" u="1"/>
        <s v="Alert: USHOUSAP011 Agent Status -  service: Agent check-in interval: 3.32 min (#33351)" u="1"/>
        <s v="Alert: Hikma &gt; HIK US OH Columbus on WW-COL-Admin01 is Failed SQL TCP Availability  1433 (#44985)" u="1"/>
        <s v="Alert: HQS-VC01 Memory -  service: Total Physical Memory: 8.00 GB_x000a_Used Physical Memory: 7.05 GB_x000a_Free... [100/1144 characters] (#32986)" u="1"/>
        <s v="Alert: Hikma &gt; HIK US OH Columbus on colnswlc02 is Failed Connectivity   (#44900)" u="1"/>
        <s v="New Joiners 14.06 (#25829)" u="1"/>
        <s v="ENID access for 224492 - UFA 300KTA Ethylene Plant (#82496)" u="1"/>
        <s v="Alert: Lummus Technology &gt; LUM US NJ BloomField on US-NJ-BMN-B1-SSW01 is Failed Connectivity   (#90514)" u="1"/>
        <s v="Alert: LiquidPower Specialty Products Inc. &gt; LIQ US TX Houston on HSNVMPVEEAM02 is Warning Memory   (#80758)" u="1"/>
        <s v="Taleo Access Locked (#49619)" u="1"/>
        <s v="Alert: Cypress Lawn &gt; CYP US CA Colma on UAT-APP03-01 is Failed Connectivity   (#46494)" u="1"/>
        <s v="Alert: LiquidPower Specialty Products Inc. &gt; LIQ US TX Houston on BHC3850-E13DD3 is Failed Connectiv... [100/105 characters] (#50903)" u="1"/>
        <s v="New ticket from: Printer Driver Update - The Hague Office (#37218) (#37487)" u="1"/>
        <s v="Excel templete to ENID for amine (#26155)" u="1"/>
        <s v="Alert: CB-PTP230-SLAVE Connectivity -  service: Packet Loss: 35.00 %_x000a_Time To Live: 39.00 Hops_x000a_Averag... [100/149 characters] (#32317)" u="1"/>
        <s v="Cloud Discovery anomaly detection Incident ID: 1569 (#42869)" u="1"/>
        <s v="Alert: Puffer &gt; PUF US TX Stafford on bry-ds-0002 is Warning Memory   (#52838)" u="1"/>
        <s v="EIT Ticket: Start/Stop Solution for HOU VMs is wrong configured - INC0042744 (#28146)" u="1"/>
        <s v="Alert: Lummus Technology &gt; LUM Azure Production on lum-jmpus-pw-01 is Failed CPU   (#73976)" u="1"/>
        <s v="Alert: lum-wfsin-pw-01 CPU -  service: CPU Usage: 90.00 %_x000a_Top Process 1: TiWorker_x000a_Top Process 2: MsM... [100/635 characters] (#34149)" u="1"/>
        <s v="Alert: lum-idb-dl-01 CPU -  service: CPU Usage: 95.00 %_x000a_Top Process 1: ora_j000_LTDENDES_x000a_Top Process 2: /opt/cv/commvault/iDataAgent/clBackup_x000a_Top Process 3: /opt/cv/commvault/iDataAgent/clBackup_x000a_Top Process 4: /opt/cv/commvault/iDataAgent/clBackup_x000a_Top Process 5: /opt/cv/commvault/iDataAgent/clBackup_x000a_PID of Process 1: 25813_x000a_PID of Process 2: 12963_x000a_PID of Process 3: 12964_x000a_PID of Process 4: 12966_x000a_PID of Process 5: 12965_x000a_User of Process 1: oracle_x000a_User of Process 2: root_x000a_User of Process 3: root_x000a_User of Process 4: root_x000a_User of Process 5: root_x000a_CPU Usage for Process 1: 99.00 %_x000a_CPU Usage for Process 2: 34.00 %_x000a_CPU Usage for Process 3: 34.00 %_x000a_CPU Usage for Process 4: 33.00 %_x000a_CPU Usage for Process 5: 33.00 % 1780263748 (#27785)" u="1"/>
        <s v="Alert: Hikma &gt; HIK US OH Columbus on COLSVWPAPI is Warning Memory   (#47314)" u="1"/>
        <s v="Alert: HQS-FPS02 Disk - C: service: Total disk size: 162.90 GB_x000a_Disk space used: 145.92 GB_x000a_Disk free ... [100/135 characters] (#31654)" u="1"/>
        <s v="ALERT: [High] Malicious activity detected on 4RHRZ53 (#29754)" u="1"/>
        <s v="Access to Z drive for MED (#25332)" u="1"/>
        <s v="Create Lummus Service Account (#23902)" u="1"/>
        <s v="ALERT: [Critical] Malicious activity detected on 6G7SMR2 (#49711)" u="1"/>
        <s v="Exactly IT Sentinel Alerts - Low  (#25464)" u="1"/>
        <s v="Reset Password for Mariane Hill - Taleo (#24037)" u="1"/>
        <s v="Alert: Principle Health Systems &gt; PRI US TX Houston on 10.1.10.103 is Failed Connectivity   (#73387)" u="1"/>
        <s v="Alert: LUM-MAIL-NP-01 Memory -  service: Total Physical Memory: 8.00 GB_x000a_Used Physical Memory: 6.66 GB_x000a_Free Physical Memory: 1.34 GB_x000a_Physical Memory Usage: 83.00 %_x000a_Total Virtual Memory: 16.00 GB_x000a_Used Virtual Memory: 6.99 GB_x000a_Free Virtual Memory: 9.01 GB_x000a_Virtual Memory Usage: 44.00 %_x000a_Top Process 1: java (64 bit)_x000a_Top Process 2: svchost (64 bit)_x000a_Top Process 3: TrustedInstaller (64 bit)_x000a_Top Process 4: agent_x000a_Top Process 5: BASupSrvc_x000a_PID of Process 1: 2600_x000a_PID of Process 2: 984_x000a_PID of Process 3: 7912_x000a_PID of Process 4: 14488_x000a_PID of Process 5: 1796_x000a_User of Process 1: LUMMUSTECH\SVC-GLB-IDOCSJB_x000a_User of Process 2: NT AUTHORITY\SYSTEM_x000a_User of Process 3: NT AUTHORITY\SYSTEM_x000a_User of Process 4: NT AUTHORITY\SYSTEM_x000a_User of Process 5: NT AUTHORITY\SYSTEM_x000a_Physical Memory for Process 1: 1.69 GB_x000a_Physical Memory for Process 2: 922.55 MB_x000a_Physical Memory for Process 3: 366.80 MB_x000a_Physical Memory for Process 4: 132.30 MB_x000a_Physical Memory for Process 5: 68.93 MB_x000a_Virtual Memory for Process 1: 2.26 GB_x000a_Virtual Memory for Process 2: 1.73 GB_x000a_Virtual Memory for Process 3: 361.41 MB_x000a_Virtual Memory for Process 4: 175.73 MB_x000a_Virtual Memory for Process 5: 121.77 MB 1229980404 (#29678)" u="1"/>
        <s v="ALERT: [Critical] Malicious activity detected on 6G7SMR2 (#49712)" u="1"/>
        <s v="Critical Device Stopped Sending Events Fired (#69996)" u="1"/>
        <s v="Alert: Lummus Technology &gt; LUM Azure Production on lum-idbus-pl-01 is Failed CPU   (#41042)" u="1"/>
        <s v="ShareGate Apricot (#78147)" u="1"/>
        <s v="Alert: Cypress Lawn &gt; CYP US CA Colma on my-ptp450-slave is Failed Connectivity   (#44592)" u="1"/>
        <s v="N able not activated in HSNLT6891L (#66287)" u="1"/>
        <s v="Alert: Alcami &gt; ALC Azure Non-Production on alcnuctxes1-d00 is Failed Agent Status   (#49472)" u="1"/>
        <s v="DELL command update doesn't work (#50854)" u="1"/>
        <s v="Alert: lum-aftus-pw-01 CPU -  service: CPU Usage: 83.00 %_x000a_Top Process 1: MonAgentCore_x000a_Top Process 2:... [100/655 characters] (#31963)" u="1"/>
        <s v="FYI - lumwvddynsp-4 has turned on by request from the VMSS PowerApp (#41940)" u="1"/>
        <s v="Alert: Lummus Technology &gt; Lum Azure Non-Production on LUM-AMSDB-DW-01 is Failed Memory   (#50772)" u="1"/>
        <s v="VPN issues. (#42875)" u="1"/>
        <s v="Issues with computer (#23108)" u="1"/>
        <s v="Access Bloomfield Legal folder (#24042)" u="1"/>
        <s v="ALERT: [Critical] Malicious activity detected on 6G7SMR2 (#49714)" u="1"/>
        <s v="Alert: Hoover Circular Solutions &gt; HOO US TX Houston on HVRFTH-OneSDEV is Failed Agent Status   (#57858)" u="1"/>
        <s v="Alert: CNGS-FPS01 Connectivity -  service: Packet Loss: 50.00 %_x000a_Time To Live: 62.00 Hops_x000a_Average Rou... [100/144 characters] (#35153)" u="1"/>
        <s v="Alert: Hikma &gt; HIK US NJ CherryHill on ww-expwyc is Failed Connectivity   (#50097)" u="1"/>
        <s v="RE: Setting up iDocs redlining. (#27800)" u="1"/>
        <s v="Alert: Dallas Area Habitat for Humanity &gt; DAL US TX Dallas on dahfh2008dc is Warning Memory   (#53349)" u="1"/>
        <s v="ALERT: [Critical] Malicious activity detected on 6G7SMR2 (#49715)" u="1"/>
        <s v="user need to Idocs access. (#23839)" u="1"/>
        <s v="Alert: Lummus Technology &gt; LUM Azure Production on lum-idbus-pl-01 is Failed CPU   (#45434)" u="1"/>
        <s v="CRITICAL ERROR for CONCORDTERMSVR on PHSDATTOSVR (B42E99AB260C) (#82534)" u="1"/>
        <s v="Alert: Puffer &gt; PUF US TX Stafford on BRY-SQL-0003 is Failed Memory   (#52367)" u="1"/>
        <s v="Alert: Alcami &gt; ALC Azure Production on alcnuctxes1-p00 is Failed Agent Status   (#56113)" u="1"/>
        <s v="Alert: Lummus Technology &gt; LUM Azure Production on lum-htrnl-pw-01 is Failed Connectivity   (#43713)" u="1"/>
        <s v="PRO II 9.1 Provision Initialization Error (#41947)" u="1"/>
        <s v="Aryaka: [Sev=High] Service impacting outage on London POP_x000a_ [ref:_00DA0ISST._5003w1W6f2v:ref] (#27271)" u="1"/>
        <s v="PDF editing software required : User name - Ameya Natu  ; Employee_x000a_ number - 63197539 (#68440)" u="1"/>
        <s v="Alert: Coyuchi &gt; COY US SF Headquarters on COY-PR-AP-01 is Failed Connectivity   (#69886)" u="1"/>
        <s v="Phone shows wrong number (#88950)" u="1"/>
        <s v="Alert: Hikma &gt; HIK US OH Columbus on COL-ABSQLP01 is Failed Connectivity   (#41923)" u="1"/>
        <s v="Alert: gurgcuc Connectivity -  service: Packet Loss: 0.00 %_x000a_Time To Live: 56.00 Hops_x000a_Average Round T... [100/142 characters] (#31968)" u="1"/>
        <s v="Alert: hqs-mx02 Memory -  service: Total Physical Memory: 8.00 GB_x000a_Used Physical Memory: 6.85 GB_x000a_Free... [100/1159 characters] (#34944)" u="1"/>
        <s v="Exactly IT Sentinel Alerts - High  (#26176)" u="1"/>
        <s v="VPN Connection (#26264)" u="1"/>
        <s v="Lummus - Winows server went Offline for 1 min lum-winus-dw-03 (#22664)" u="1"/>
        <s v="Steve Stainly - WiFi not connecting while at home (#31573)" u="1"/>
        <s v="Alert: Lummus Technology &gt; LUM Azure Production on lum-stbin-pw-01 is Failed Connectivity   (#83761)" u="1"/>
        <s v="Alert: LiquidPower Specialty Products Inc. &gt; LIQ US TX Houston on CKSVMPSCCMDP01 is Failed CPU   (#70548)" u="1"/>
        <s v="Your message couldn't be delivered (#65543)" u="1"/>
        <s v="Alert: Hikma &gt; HIK US NJ CherryHill on ww-chh-dolphpr is Warning Memory   (#49853)" u="1"/>
        <s v="Alert: Lummus Technology &gt; LUM US NJ BloomField on US-BMN-A1-CORE2 is Failed Connectivity   (#42354)" u="1"/>
        <s v="General Share Folder (#25826)" u="1"/>
        <s v="One drive deleted - not sure how (#21186)" u="1"/>
        <s v="Cypress - Offline device by 1 min  CB-PTP230-SLAVE (#29518)" u="1"/>
        <s v="iDocs request : Orpic MTBE/Butene-1 (209191574) -  (#25582)" u="1"/>
        <s v="Lummus - Windows server memory reached  95.0 % Used for 10 mins BLOOMFIELD-IO1 (#26958)" u="1"/>
        <s v="Alert: Lummus Technology &gt; LUM Azure Production on lum-medcv-pw-01 is Failed CPU   (#43128)" u="1"/>
        <s v="EBI Sentinel Alerts - Medium  (#37029)" u="1"/>
        <s v="Lummus - Windows Server CPU reached 90.0 % Used for 10 mins LUM-PDCIN-PW-02 (#22462)" u="1"/>
        <s v="Unable to access VPN (#67853)" u="1"/>
        <s v="Alert: Lummus Technology &gt; LUM Azure Production on lum-idbus-pl-01 is Failed CPU   (#72787)" u="1"/>
        <s v="Alert: lum-alslt-pw-01 CPU -  service: CPU Usage: 86.00 %_x000a_Top Process 1: MonAgentCore_x000a_Top Process 2: MsMpEng_x000a_Top Process 3: CSFalconService_x000a_Top Process 4: cvfwd_x000a_Top Process 5: System_x000a_PID of Process 1: 7088_x000a_PID of Process 2: 2500_x000a_PID of Process 3: 1372_x000a_PID of Process 4: 2148_x000a_PID of Process 5: 4_x000a_User of Process 1: NT AUTHORITY\SYSTEM_x000a_User of Process 2: NT AUTHORITY\SYSTEM_x000a_User of Process 3: NT AUTHORITY\SYSTEM_x000a_User of Process 4: NT AUTHORITY\SYSTEM_x000a_User of Process 5: NT AUTHORITY\SYSTEM_x000a_CPU Usage for Process 1: 45.00 %_x000a_CPU Usage for Process 2: 13.00 %_x000a_CPU Usage for Process 3: 1.00 %_x000a_CPU Usage for Process 4: 1.00 %_x000a_CPU Usage for Process 5: 1.00 % 395983847 (#27450)" u="1"/>
        <s v="Your message couldn't be delivered (#65607)" u="1"/>
        <s v="Alert: Memory on DEV-SQL01 is Warning (#36557)" u="1"/>
        <s v="Lummus - Winows server went Offline for 1 min LUM-RADWE-PW-01 (#25612)" u="1"/>
        <s v="Deliveryapp access issue (#51842)" u="1"/>
        <s v="Alert: Lummus Technology &gt; LUM Azure Production on lum-medcv-pw-01 is Failed CPU   (#52771)" u="1"/>
        <s v="new R&amp;D number - Co#258 (#20921)" u="1"/>
        <s v="Alert: Cypress Lawn &gt; CYP US CA Colma on MD-FTD01 is Failed Connectivity   (#44073)" u="1"/>
        <s v="Alert: Lummus Technology &gt; LUM Azure Production on lum-amslt-pw-01 is Warning Memory   (#42081)" u="1"/>
        <s v="Alert: US-PAS-BA-SW1 Connectivity -  service: Packet Loss: 50.00 %_x000a_Time To Live: 124.00 Hops_x000a_Average... [100/149 characters] (#36470)" u="1"/>
        <s v="Promax Installation (#43942)" u="1"/>
        <s v="PRO-II NOT WORKING (#25651)" u="1"/>
        <s v="Your message couldn't be delivered (#65627)" u="1"/>
        <s v="Lummus | Create CI in CMS for the new Houston office in Odoo (#45112)" u="1"/>
        <s v="ALERT: [Critical] Malicious activity detected on DFGYHK2 (#58880)" u="1"/>
        <s v="Alert: Lummus Technology &gt; LUM Azure Production on lum-wfsus-pw-02 is Warning CPU   (#41050)" u="1"/>
        <s v="Your message couldn't be delivered (#65637)" u="1"/>
        <s v="FW: Technical Workshop Meeting IT Requirements (#26029)" u="1"/>
        <s v="Alert: Cypress Lawn &gt; CYP US CA Colma on HQS-FPS02 is Warning Memory   (#46898)" u="1"/>
        <s v="Alert: Hoover Circular Solutions &gt; HOO US TX Houston on JETDEVSQL01 is Failed Agent Status   (#59620)" u="1"/>
        <s v="No VPN Access (#51957)" u="1"/>
        <s v="You have new held messages (#61577)" u="1"/>
        <s v="Outlook prompting MDR credentials- Oscar Castillo (#45619)" u="1"/>
        <s v="Alert: LiquidPower Specialty Products Inc. &gt; LIQ US TX Houston on BYN-SW-01-CORE.liquidpower.com is ... [100/121 characters] (#74455)" u="1"/>
        <s v="Alert: HQS-VC01 Memory -  service: Total Physical Memory: 8.00 GB_x000a_Used Physical Memory: 7.77 GB_x000a_Free... [100/1157 characters] (#32808)" u="1"/>
        <s v="ALERT: [Critical] Malicious activity detected on DFGYHK2 (#58881)" u="1"/>
        <s v="Alert: Puffer &gt; PUF US TX Stafford on stc128p is Failed Memory   (#81204)" u="1"/>
        <s v="Alert: Lummus Technology &gt; LUM US NJ BloomField on US-BMN-A2-SW02 is Failed Connectivity   (#55539)" u="1"/>
        <s v="Alert: lum-prtin-pw-01 Connectivity -  service: Packet Loss: 75.00 %_x000a_Time To Live: 30.00 Hops_x000a_Averag... [100/150 characters] (#32899)" u="1"/>
        <s v="FW: Audio message Released|Time Duration 00:41|Tuesday, March 15,_x000a_ 2022 (#90517)" u="1"/>
        <s v="Alert: Hikma &gt; HIK US OH Columbus on COLSVWQGRD9AP01 is Failed Agent Status   (#55014)" u="1"/>
        <s v="secondary account locked (#25760)" u="1"/>
        <s v="Server is Down or unresponsive psgkktes1pw01 (#28041)" u="1"/>
        <s v="ISE Alarm : Critical : Local certificate 'Default self-signed saml server certificate - CN=SAML_SEC-ISE-CORP-1.accusys.com' expired on Wed; 13 Oct 2021 : Server=SEC-ISE-CORP-1 (#51286)" u="1"/>
        <s v="LSPI- Sentinel Alerts  Low   (#88911)" u="1"/>
        <s v="FW: Welcome to Trakstar Perform (Login Credentials) (#88428)" u="1"/>
        <s v="ALERT: [Critical] Malicious activity detected on DFGYHK2 (#58882)" u="1"/>
        <s v="New User Device Set up (#27391)" u="1"/>
        <s v="Load from JDE to Hyperion access (#28239)" u="1"/>
        <s v="Alert: Cypress Lawn &gt; CYP US CA Colma on HQS-MX02 is Failed Agent Status   (#53345)" u="1"/>
        <s v="Alert: LiquidPower Specialty Products Inc. &gt; LIQ US TX Houston on CKS-AP02-1STFL-LAB is Failed Conne... [100/109 characters] (#68458)" u="1"/>
        <s v="Servers Down? (#87466)" u="1"/>
        <s v="Alert: Hikma &gt; HIK US OH Columbus on WWCOLEMPDBPA01 is Warning Memory   (#47201)" u="1"/>
        <s v="Alert: Cypress Lawn &gt; CYP US CA Colma on HQS-AD02 is Failed Connectivity   (#37288)" u="1"/>
        <s v="Lummus - Windows Server CPU reached 90.0 % Used for 10 mins LUM-ADKDE-PW-01 (#24307)" u="1"/>
        <s v="Alert: lum-prtus-pw-01 CPU -  service: CPU Usage: 89.00 %_x000a_Top Process 1: MonAgentCore_x000a_Top Process 2:... [100/658 characters] (#31330)" u="1"/>
        <s v="VPN  (#27364)" u="1"/>
        <s v="Undeliverable message (#76639)" u="1"/>
        <s v="Your message couldn't be delivered (#74050)" u="1"/>
        <s v="FW: Defender for Cloud Apps: New policy match detected (#77808)" u="1"/>
        <s v="Alert: Lummus Technology &gt; LUM Azure Production on lum-honlt-pw-01 is Warning Memory   (#46912)" u="1"/>
        <s v="AD password reset (#76754)" u="1"/>
        <s v="Your message couldn't be delivered (#74060)" u="1"/>
        <s v="Alert: Hikma &gt; HIK US OH Columbus on AZRSVWPSAGE01 is Warning SQL TCP Availability  1433 (#45920)" u="1"/>
        <s v="ALERT: [High] Malicious activity detected on 4RHRZ53 (#83747)" u="1"/>
        <s v="Alert: Vaalco Energy Inc &gt; VAA US TX Houston on EGY-FILESVR2-HOU is Failed CPU   (#57398)" u="1"/>
        <s v="Alert: AZVAHSAP013 Connectivity -  service: Packet Loss: 100.00 %_x000a_Time To Live: 0.00 Hops_x000a_Average Round Trip Time: 0.00 msec_x000a_DNS Resolution: True 1942964723 (#28836)" u="1"/>
        <s v="Alert: Hikma &gt; HIK US OH Columbus on WW-COL-SWNTADB is Failed Connectivity   (#50982)" u="1"/>
        <s v="HTRI-DLL NOT WORKING (#73965)" u="1"/>
        <s v="Alert: Lummus Technology &gt; LUM US NJ BloomField on bmnpcfd02 is Failed CPU   (#49922)" u="1"/>
        <s v="Hysys 12.1 Installation (#46959)" u="1"/>
        <s v="Verify Daniel Espinosa membership (#47733)" u="1"/>
        <s v="iDocs Emergency Outage and Intermittent Issues (#27399)" u="1"/>
        <s v="Notification of Termination (#65689)" u="1"/>
        <s v="Mail cyber attack attempt? (#26409) (#26655)" u="1"/>
        <s v="ALERT: [Critical] Malicious activity detected on G5TMDC2 (#62258)" u="1"/>
        <s v="Alert: Lummus Technology &gt; LUM Azure Production on lum-genlt-pw-01 is Warning Memory   (#43089)" u="1"/>
        <s v="Alert: Lummus Technology &gt; LUM Azure Production on lum-tekin-pw-01 is Warning Memory   (#67626)" u="1"/>
        <s v="Alert: BMNPCM01 Memory -  service: Total Physical Memory: 48.00 GB_x000a_Used Physical Memory: 39.08 GB_x000a_Fr... [100/1227 characters] (#32769)" u="1"/>
        <s v="Alert: Hikma &gt; HIK US OH Columbus on WWCOLEMPDBP01 is Failed CPU   (#49465)" u="1"/>
        <s v="ALERT: [Critical] Malicious activity detected on G5TMDC2 (#62259)" u="1"/>
        <s v="Alert: Polymer Solutions Group &gt; POL Azure Production on psgnvdes1pw01 is Failed CPU   (#82486)" u="1"/>
        <s v="Alert: Hikma &gt; HIK US OH Columbus on COL-ALMDBD01 is Warning SQL TCP Availability  1433 (#43082)" u="1"/>
        <s v="Alert: Hikma &gt; HIK US OH Creekside on CRK-SCCMDP is Failed Agent Status   (#57115)" u="1"/>
        <s v="Alert: Polymer Solutions Group &gt; POL Azure Production on psgnvdes1pw01 is Failed CPU   (#82487)" u="1"/>
        <s v="Alert: Principle Health Systems &gt; PRI US TX Houston on 10.1.10.170 is Failed Connectivity   (#73388)" u="1"/>
        <s v="[Cisco AMP for Endpoints Subscription] [CANCOMUS-Tickets]_x000a_ [Steve-Surface01] Matching Compromise Updates (#33913)" u="1"/>
        <s v="Alert: Cypress Lawn &gt; CYP US CA Colma on HQS-VC01 is Failed Memory   (#78185)" u="1"/>
        <s v="Cypress - Offline device by 1 min  NC-PTP450-MASTER (#24526)" u="1"/>
        <s v="Quota exceeded (Tenant: Bruegmann USA; Contact email: kyle@bruegmann-usa.com) (#81122)" u="1"/>
        <s v="lumwvddynsp-10 will be shutdown by automation in 15 minutes (#35216)" u="1"/>
        <s v="Sander Willems - Precision 5530 - Swollen Battery - Dell Support: SR#_x000a_ 1070292336 from Charla Mckinsey (#36537)" u="1"/>
        <s v="Alert: Hikma &gt; HIK US OH Columbus on WW-COL-UNFDB is Warning SQL Memory Manager  MSSQLSERVER (#44336)" u="1"/>
        <s v="Alert: Lummus Technology &gt; LUM UK Milton Keynes on MiltonKeynes_Cube is Failed Connectivity   (#79899)" u="1"/>
        <s v="AUto Cad 2022 LT (#46747)" u="1"/>
        <s v="lumwvddynsp-3 will be shutdown by automation in 15 minutes (#48468)" u="1"/>
        <s v="Alert: HQS-FPS02 Memory -  service: Total Physical Memory: 6.00 GB_x000a_Used Physical Memory: 5.61 GB_x000a_Fre... [100/1157 characters] (#32690)" u="1"/>
        <s v="FW: CBI logo in WTE (#28107)" u="1"/>
        <s v="Alert: Lummus Technology &gt; LUM US TX Pasadena on US-PAS-TAC-SW1 is Failed Connectivity   (#79915)" u="1"/>
        <s v="Company iPhone Problem (#23953)" u="1"/>
        <s v="Alert: Lummus Technology &gt; LUM Azure Production on lum-hxgus-pw-01 is Warning Memory   (#44089)" u="1"/>
        <s v="Keyboard/Mouse connectivity issue (#73365)" u="1"/>
        <s v="Lummus - Winows server went Offline for 1 min BLOOMFIELD-IO1 (#26596)" u="1"/>
        <s v="Alert: Coyuchi &gt; COY US SF Headquarters on EPICOR-TEST is Warning Disk  C: (#88501)" u="1"/>
        <s v="Alert: Hikma &gt; HIK US OH Columbus on COL-CCUREMAS is Failed Agent Status   (#55056)" u="1"/>
        <s v="Alert: Gulf Capital Bank &gt; GUL US TX Houston on HOU-SVR-VEEAM1 is Failed Veeam Failed Jobs   (#60432)" u="1"/>
        <s v="JDE Payroll - Corrections to eliminate bad error messages (#21162)" u="1"/>
        <s v="FW: China itinerary [Request: 210317-002218] (#20607)" u="1"/>
        <s v="FW: CRITICAL ERROR for CONCORDTERMSVR on PHSDATTOSVR (B42E99AB260C) (#86377)" u="1"/>
        <s v="Screen Frozen when open PDF (#24099)" u="1"/>
        <s v="Wechat application install on laptop (#49855)" u="1"/>
        <s v="Accessing laptop to update remote tool (COY-MRKTG15) (#29863)" u="1"/>
        <s v="Carbon Black Cloud Alert - 2ba1a71f-a09b-1d68-f26f-a7a9144238ba (#80835)" u="1"/>
        <s v="Alert: Hikma &gt; HIK US OH Columbus on WW-COL-VDISQL01 is Failed Memory   (#41036)" u="1"/>
        <s v="Alert: EagleBurgmann &gt; EB Azure Production on AZHOUSDB034 is Warning Memory   (#47346)" u="1"/>
        <s v="Battery on Laptop (#20928)" u="1"/>
        <s v="Aryaka: [Sev=Low] Service impacting outage on Dallas POP [ref:_00DA0ISST._5003w1VpvWM:ref] (#25753)" u="1"/>
        <s v="Case: 00551455:  [Sev=High] [Lummus Technology LLC] Both tunnels down for Last Mile Managed site Beijing: [ref:_00DA0ISST._5003w1USnJJ:ref] (#23259)" u="1"/>
        <s v="email set up  (#24502)" u="1"/>
        <s v="Alert: SQL-SERVER Agent Status -  service: Agent check-in interval: 3.70 min 1400481302 (#27439)" u="1"/>
        <s v="FW: Defender for Cloud Apps: Suspicious session detected (#76311)" u="1"/>
        <s v="Alert: Hikma &gt; HIK US OH Bedford on WW-BDF-VSphere is Warning Memory   (#41642)" u="1"/>
        <s v="Chris Courson new laptop (#23616)" u="1"/>
        <s v="[Failed] Vaalco - Exchange Copy_clone1 (3 VMs) 3 failed (#71050)" u="1"/>
        <s v="Alert: bloomfield-ln1 Agent Status -  service: Agent check-in interval: 6.03 min 1424474844 (#29354)" u="1"/>
        <s v="Alert: BMNPDC23 Connectivity -  service: Packet Loss: 40.00 %_x000a_Time To Live: 70.00 Hops_x000a_Average Round Trip Time: 31.00 msec_x000a_DNS Resolution: True 1639483312 (#29198)" u="1"/>
        <s v="Reported Storm in Bloomfield New Jersey (#35272)" u="1"/>
        <s v="Lummus - Network device went offline  AE-DXB-MOOS-VPN01 (#25727)" u="1"/>
        <s v="The Woodlands Migrate Firewall and Layer 3 configs to Core (#22985)" u="1"/>
        <s v="Alert: Lummus Technology &gt; LUM Azure Production on lum-umbin-pl-02 is Failed Connectivity   (#83762)" u="1"/>
        <s v="Alert: lum-brelt-pw-01 Memory -  service: Total Physical Memory: 4.00 GB_x000a_Used Physical Memory: 3.19 ... [100/1144 characters] (#33387)" u="1"/>
        <s v="Desktop is not working (#55786)" u="1"/>
        <s v="Alert: Hikma &gt; HIK US OH Columbus on WW-COL-DCNM is Warning Memory   (#45425)" u="1"/>
        <s v="Laptop clock is wrong (#22921)" u="1"/>
        <s v="outlook archive empty (#20862)" u="1"/>
        <s v="Notification of Termination (#58511)" u="1"/>
        <s v="LSPI Employee Termination Request [#79] (#82466)" u="1"/>
        <s v="CrowdStrike detected a new incident (#22669)" u="1"/>
        <s v="Alert: Hisco &gt; HIS US TX Houston Servers - 5th Patch Group on DEVpim is Failed CPU   (#86005)" u="1"/>
        <s v="Alert: Lummus Technology &gt; LUM Azure Production on lum-ptcus-pw-01 is Warning Memory   (#50340)" u="1"/>
        <s v="vpn issues (#82208)" u="1"/>
        <s v="Coyuchi - Business Call (#43321)" u="1"/>
        <s v="Alert: Hisco &gt; HIS US TX Houston Servers - 5th Patch Group on DEVpim is Warning Memory   (#83689)" u="1"/>
        <s v="Alert: LiquidPower Specialty Products Inc. &gt; LIQ US TX Houston on HSNVMPOMNITRAC is Warning Disk  C: (#55752)" u="1"/>
        <s v="Exactly IT Sentinel Alerts - Medium  (#23303)" u="1"/>
        <s v="ALERT: [Critical] Malicious activity detected on H4Q70X2 (#65623)" u="1"/>
        <s v="Alert: Hisco &gt; HIS US TX Houston Servers - 5th Patch Group on DEVpim is Failed CPU   (#85193)" u="1"/>
        <s v="Alert: LiquidPower Specialty Products Inc. &gt; LIQ US TX Houston on CKS-SW-07-STAGING-ACCESS.liquidpow... [100/131 characters] (#57641)" u="1"/>
        <s v="Customer: PSG,Detected Criteria: Test Alert , Client: Not Applicable_x000a_ ,Job ID: 0 , Virtual Machine Name: Not Applicable, Priority: Normal (#37051)" u="1"/>
        <s v="Can´t connect a second monitor (#26552)" u="1"/>
        <s v="tablespace in LTDENPRO (#20708)" u="1"/>
        <s v="ALERT: [Critical] Malicious activity detected on H4Q70X2 (#65624)" u="1"/>
        <s v="Alert: Hoover Circular Solutions &gt; HOO US TX Houston on JETDEVAPP01 is Failed Agent Status   (#74589)" u="1"/>
        <s v="Download Web-E-TDS (#34376)" u="1"/>
        <s v="Access rights to shared mailbox for Kasiah Rothenstein (#80825)" u="1"/>
        <s v="Alert: cucmpub Connectivity -  service: Packet Loss: 25.00 %_x000a_Time To Live: 41.00 Hops_x000a_Average Round ... [100/142 characters] (#32476)" u="1"/>
        <s v="Lummus - Winows server went Offline for 1 min lum-hwein-pw-02 (#22028)" u="1"/>
        <s v="Alert: Cypress Lawn &gt; CYP US CA Colma on HQ-PTP230-MASTER is Failed Connectivity   (#41879)" u="1"/>
        <s v="Alert: Hikma &gt; HIK US OH Columbus on HP-COL-KMS01 is Failed Agent Status   (#42391)" u="1"/>
        <s v="Important Cyber Security Alert (#31579)" u="1"/>
        <s v="iPhone doesn't update Outlook emails (#22648)" u="1"/>
        <s v="CRITICAL ERROR for EMRSVR on PHSDATTOSVR (B42E99AB260C) (#83292)" u="1"/>
        <s v="VPN doesn't connect. (#22479)" u="1"/>
        <s v="iDocs-ENID WVD Problem (#30053)" u="1"/>
        <s v="Notification of Termination (#58521)" u="1"/>
        <s v="ALERT: [Medium] Malicious activity detected on DESKTOP-FHD4A9D (#21556)" u="1"/>
        <s v="Alert: Lummus Technology &gt; LUM Azure Production on lum-medcv-pw-01 is Failed CPU   (#85592)" u="1"/>
        <s v="FYI - lumwvddynsp-10 has turned on by request from the VMSS PowerApp (#28998)" u="1"/>
        <s v="Alert: Vaalco Energy Inc &gt; VAA US TX Houston on EGY-HOU-VEEAM is Warning Memory   (#57636)" u="1"/>
        <s v="SK Chowdhury - Precision 5530 - Swollen Battery - Dell Support: SR#_x000a_ 1070294514 from Charla Mckinsey (#36544)" u="1"/>
        <s v="Alert: psggpdes1pw01 CPU -  service: CPU Usage: 95.00 %_x000a_Top Process 1: sqlservr_x000a_Top Process 2: Syste... [100/644 characters] (#33268)" u="1"/>
        <s v="Metadata update on 08-06-21 (#32400)" u="1"/>
        <s v="Your message couldn't be delivered (#74031)" u="1"/>
        <s v="Lummus - Winows server went Offline for 1 min LUM-ADKIN-PW-01 (#26788)" u="1"/>
        <s v="ALERT: [Critical] Malicious activity detected on B3R0KR2 (#47684)" u="1"/>
        <s v="Alert: Cypress Lawn &gt; CYP US CA Colma on GD-SW-01 is Failed Connectivity   (#37388)" u="1"/>
        <s v="Password issues with N-able (#43878)" u="1"/>
        <s v="lumwvddynsp-10 will be shutdown by automation in 15 minutes (#30047)" u="1"/>
        <s v="Alert: Lummus Technology &gt; Lum Azure Non-Production on LUM-AMSDB-DW-01 is Failed Memory   (#45223)" u="1"/>
        <s v="ALERT: [Critical] Malicious activity detected on B3R0KR2 (#47685)" u="1"/>
        <s v="Eagle Burgman - Device went offline for 1 min MXQROSAP001 (#20866)" u="1"/>
        <s v="Alert: Lummus Technology &gt; LUM Azure Production on lum-idbus-pl-01 is Failed CPU   (#84655)" u="1"/>
        <s v="ALERT: [Medium] Malicious activity detected on DESKTOP-FHD4A9D (#21656)" u="1"/>
        <s v="Kelly Lange – all data and settings copied from old desktop to new laptop (#36379)" u="1"/>
        <s v="Need assistance please with JDE password reset. (#26758)" u="1"/>
        <s v="FW: Scheduled server maintenance on 14th January 2022 (#60506)" u="1"/>
        <s v="Alert: Puffer &gt; PUF US TX Stafford on bry-dc-0017 is Failed CPU   (#59873)" u="1"/>
        <s v="Alert: Hikma &gt; HIK US OH Columbus on WW-COL-VDISQL01 is Warning Memory   (#45470)" u="1"/>
        <s v="Alert: AZVAHSER004 CPU -  service: CPU Usage: 100.00 %_x000a_Top Process 1: NableReactiveManagement_x000a_Top Pr... [100/675 characters] (#35148)" u="1"/>
        <s v="PROII needed (#90499)" u="1"/>
        <s v="FW: Scheduled server maintenance on 14th January 2022 (#60482)" u="1"/>
        <s v="Alert: Hikma &gt; HIK US OH Columbus on WWCOLEMPDBPA01 is Warning Memory   (#37346)" u="1"/>
        <s v="Follow UP Alert: Lummus Technology &gt; LUM Azure Production on lum-adkus-pw-01 is Failed Connectivity   (#47709)" u="1"/>
        <s v="ALERT: [Critical] Malicious activity detected on B3R0KR2 (#47686)" u="1"/>
        <s v="Alert: KS2 Technologies &gt; KS2 US TX Grapevine on KS2HV01 is Stale Windows Service  Windows Software ... [100/113 characters] (#91061)" u="1"/>
        <s v="Alert: Lummus Technology &gt; LUM Azure Production on lum-prtus-pw-01 is Warning CPU   (#36896)" u="1"/>
        <s v="Problems with the computer (#41396)" u="1"/>
        <s v="Cypress - Offline device by 1 min  NC-RT-01 (#25713)" u="1"/>
        <s v="ALERT: [Medium] Malicious activity detected on JUA-15 (#68435)" u="1"/>
        <s v="ALERT: [Critical] Malicious activity detected on B3R0KR2 (#47687)" u="1"/>
        <s v="Alert: Dallas Area Habitat for Humanity &gt; DAL US TX Dallas on DAHfH2008DC is Failed Agent Status   (#74981)" u="1"/>
        <s v="Alert: Dallas Area Habitat for Humanity &gt; DAL US TX Dallas on 2960G.dallas-habitat.local is Failed C... [100/113 characters] (#52816)" u="1"/>
        <s v="network folder access needed (#83727)" u="1"/>
        <s v="MSS Security Incident Report Low SOCP00703191115 SIEM Malware (#59561)" u="1"/>
        <s v="PW Expiring (#55559)" u="1"/>
        <s v="Alert: Cypress Lawn &gt; CYP US CA Colma on GD-PTP450-SLAVE is Failed Connectivity   (#46475)" u="1"/>
        <s v="Alert: Principle Health Systems &gt; PRI US TX Houston on 10.1.10.197 is Failed Connectivity   (#73379)" u="1"/>
        <s v="Alert: KS2 Technologies &gt; KS2 US TX Grapevine on KS2PROD is Failed Connectivity   (#77796)" u="1"/>
        <s v="Alert: Hisco &gt; HIS US TX Houston Servers - 5th Patch Group on DEVpim is Warning Memory   (#58406)" u="1"/>
        <s v="Alert: Principle Health Systems &gt; PRI US TX Houston on 10.1.10.113 is Failed Connectivity   (#73389)" u="1"/>
        <s v="Alert: Hisco &gt; HIS US TX Houston Servers - 3rd Patch Group on CyrSXWeb4 is Failed Agent Status   (#82173)" u="1"/>
        <s v="Alert: Hikma &gt; HIK US OH Columbus on COLAS60053 is Warning Memory   (#49443)" u="1"/>
        <s v="Alert: Hikma &gt; HIK US OH Columbus on WW-COL-VDISQL01 is Warning Memory   (#44145)" u="1"/>
        <s v="lumwvddynsp-3 has intentionally been shutdown (#45212)" u="1"/>
        <s v="Re: [Cisco AMP for Endpoints Subscription] [CypressLawn-Tickets]_x000a_ [HQW-SLI.cypresslawn.corp] Matching Compromise Updates (#31005)" u="1"/>
        <s v="shared mailbox needed (#69971)" u="1"/>
        <s v="Alert: lum-medcv-pw-01 CPU -  service: CPU Usage: 91.00 %_x000a_Top Process 1: vsbkp_x000a_Top Process 2: cvd_x000a_Top Process 3: SIDB2_x000a_Top Process 4: SIDB2_x000a_Top Process 5: System_x000a_PID of Process 1: 6976_x000a_PID of Process 2: 5584_x000a_PID of Process 3: 11588_x000a_PID of Process 4: 5988_x000a_PID of Process 5: 4_x000a_User of Process 1: NT AUTHORITY\SYSTEM_x000a_User of Process 2: NT AUTHORITY\SYSTEM_x000a_User of Process 3: NT AUTHORITY\SYSTEM_x000a_User of Process 4: NT AUTHORITY\SYSTEM_x000a_User of Process 5: NT AUTHORITY\SYSTEM_x000a_CPU Usage for Process 1: 31.00 %_x000a_CPU Usage for Process 2: 11.00 %_x000a_CPU Usage for Process 3: 10.00 %_x000a_CPU Usage for Process 4: 10.00 %_x000a_CPU Usage for Process 5: 3.00 % 933081708 (#28089)" u="1"/>
        <s v="Alert: lum-avelt-pw-01 CPU -  service: CPU Usage: 88.00 %_x000a_Top Process 1: MonAgentCore_x000a_Top Process 2: MsMpEng_x000a_Top Process 3: CSFalconService_x000a_Top Process 4: cvfwd_x000a_Top Process 5: System_x000a_PID of Process 1: 7832_x000a_PID of Process 2: 3556_x000a_PID of Process 3: 2900_x000a_PID of Process 4: 8456_x000a_PID of Process 5: 4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16.00 %_x000a_CPU Usage for Process 3: 2.00 %_x000a_CPU Usage for Process 4: 1.00 %_x000a_CPU Usage for Process 5: 0.00 % 1754515466 (#29064)" u="1"/>
        <s v="Create AD &amp; Application Accounts for New Hires (#22235)" u="1"/>
        <s v="Carbon Black Cloud Alert - c64d6f88-05d0-36c1-5603-e55d1cdab340 (#85189)" u="1"/>
        <s v="[MEDIUM] Incident: Webroot - System is Infected (#73443)" u="1"/>
        <s v="Arun Arora – outlook, teams and Jabber configured and setup (#47303)" u="1"/>
        <s v="N-Able PW Reset - Urgent (#45179)" u="1"/>
        <s v="Alert: Lummus Technology &gt; LUM Azure Production on lum-xtlus-pl-01 is Failed Agent Status   (#45726)" u="1"/>
        <s v="Alert: Lummus Technology &gt; LUM Azure Production on lum-idbus-pl-01 is Failed CPU   (#47657)" u="1"/>
        <s v="Alert: AZVAHSAP002 CPU -  service: CPU Usage: 92.00 %_x000a_Top Process 1: NableReactiveManagement_x000a_Top Process 2: MsMpEng_x000a_Top Process 3: WmiPrvSE_x000a_Top Process 4: WmiPrvSE_x000a_Top Process 5: services_x000a_PID of Process 1: 3528_x000a_PID of Process 2: 892_x000a_PID of Process 3: 2916_x000a_PID of Process 4: 2980_x000a_PID of Process 5: 664_x000a_User of Process 1: NT AUTHORITY\SYSTEM_x000a_User of Process 2: NT AUTHORITY\SYSTEM_x000a_User of Process 3: NT AUTHORITY\NETWORK SERVICE_x000a_User of Process 4: NT AUTHORITY\SYSTEM_x000a_User of Process 5: NT AUTHORITY\SYSTEM_x000a_CPU Usage for Process 1: 84.00 %_x000a_CPU Usage for Process 2: 1.00 %_x000a_CPU Usage for Process 3: 1.00 %_x000a_CPU Usage for Process 4: 0.00 %_x000a_CPU Usage for Process 5: 0.00 % 344190003 (#28459)" u="1"/>
        <s v="FYI - lumwvddynsp-3 has turned on by request from the VMSS PowerApp (#49944)" u="1"/>
        <s v="PC can not be found in Datto (#27708)" u="1"/>
        <s v="Alert: Hikma &gt; HIK US OH Columbus on WW-COL-LWTSP05 is Warning Memory   (#48331)" u="1"/>
        <s v="Alert: Hikma &gt; HIK US OH Columbus on WWCOLEMPDBPA01 is Warning Memory   (#48341)" u="1"/>
        <s v="FW: New investigation: 2022-02-10-001 (#77779)" u="1"/>
        <s v="Delete Device from N-able. (#48518)" u="1"/>
        <s v="FW: [Cisco AMP for Endpoints Subscription] [Vaalco - Quarantine Failed] Matching Events Found On DESKTOP-7H912X2.VAALCO.com (#60950)" u="1"/>
        <s v="ALERT: [Critical] Malicious activity detected on C5LMYD3 (#63340)" u="1"/>
        <s v="Alert: EagleBurgmann &gt; EB Azure Production on AZVAHSER001 is Failed CPU   (#43921)" u="1"/>
        <s v="ALERT: [Critical] Malicious activity detected on GHJS4Y2 (#62235)" u="1"/>
        <s v="Alert: lum-teknl-pw-01 Agent Status -  service: Agent check-in interval: 5.92 min (#30206)" u="1"/>
        <s v="Alert: Lummus Technology &gt; Lum Azure Non-Production on lum-eaus-dw-01 is Failed Memory   (#44087)" u="1"/>
        <s v="ENID not working (#50853)" u="1"/>
        <s v="ALERT: [Critical] Malicious activity detected on C5LMYD3 (#63341)" u="1"/>
        <s v="Alert: Puffer &gt; PUF US TX Stafford on stc4235ap-6 is Failed Connectivity   (#72911)" u="1"/>
        <s v="COMPUTER IS NOT WORKING (#22973)" u="1"/>
        <s v="lumwvddynsp-7 has been powered off by automation (#34488)" u="1"/>
        <s v="Alert: Hikma &gt; HIK US OH Columbus on WW-ETN-SCRIPTS is Warning Memory   (#45124)" u="1"/>
        <s v="Alert: NewQuest Properties &gt; NEW US TX Houston on Su100-Office Hall is Failed Connectivity   (#85239)" u="1"/>
        <s v="Alert: vm-file1 Disk - E: service: Total disk size: 440.00 GB_x000a_Disk space used: 394.43 GB_x000a_Disk free space: 45.57 GB_x000a_Disk Usage: 90.00 % 606559458 (#29119)" u="1"/>
        <s v="Telephone answering machine doesn't work. (#45828)" u="1"/>
        <s v="Alert: EagleBurgmann &gt; EB Azure Production on AZCCSSAP021 is Failed Memory   (#76739)" u="1"/>
        <s v="Alert: Hikma &gt; HIK US OH Columbus on AZRSVWPCSOSB01 is Warning SQL TCP Availability  1433 (#57676)" u="1"/>
        <s v="Alert: Lummus Technology &gt; LUM Azure Production on lum-pdmin-pw-01 is Failed Connectivity   (#83763)" u="1"/>
        <s v="FW: MAXIMO Assigning MABBE skids to RIRY (#77325)" u="1"/>
        <s v="Cypress - Offline device by 1 min  CB-PTP230-SLAVE (#30771)" u="1"/>
        <s v="ALERT: [Medium] Malicious activity detected on CCQGP73 (#23763)" u="1"/>
        <s v="Self-Healing Alert: EagleBurgmann &gt; EB Azure Production: AZVAHSAP013 Service: Uptime -  Self-Healing... [100/173 characters] (#42269)" u="1"/>
        <s v="FW: INC1207802 | Sao Paulo, Brazil Hyper-V Host  | Windows Server_x000a_ 2008 R2 Rationalization (#45067)" u="1"/>
        <s v="Alert: vm-term1 Memory -  service: Total Physical Memory: 16.00 GB_x000a_Used Physical Memory: 12.72 GB_x000a_Free Physical Memory: 3.28 GB_x000a_Physical Memory Usage: 80.00 %_x000a_Total Virtual Memory: 32.00 GB_x000a_Used Virtual Memory: 7.86 GB_x000a_Free Virtual Memory: 24.13 GB_x000a_Virtual Memory Usage: 25.00 %_x000a_Top Process 1: svchost (64 bit)_x000a_Top Process 2: MfgSys_x000a_Top Process 3: agent_x000a_Top Process 4: MfgSys_x000a_Top Process 5: MfgSys_x000a_PID of Process 1: 944_x000a_PID of Process 2: 7528_x000a_PID of Process 3: 39784_x000a_PID of Process 4: 59968_x000a_PID of Process 5: 7444_x000a_User of Process 1: NT AUTHORITY\LOCAL SERVICE_x000a_User of Process 2: COYUCHIDOM\cpuzon_x000a_User of Process 3: NT AUTHORITY\SYSTEM_x000a_User of Process 4: COYUCHIDOM\calaolao_x000a_User of Process 5: COYUCHIDOM\mlargosa_x000a_Physical Memory for Process 1: 947.41 MB_x000a_Physical Memory for Process 2: 297.07 MB_x000a_Physical Memory for Process 3: 278.78 MB_x000a_Physical Memory for Process 4: 247.02 MB_x000a_Physical Memory for Process 5: 197.28 MB_x000a_Virtual Memory for Process 1: 944.24 MB_x000a_Virtual Memory for Process 2: 241.27 MB_x000a_Virtual Memory for Process 3: 271.52 MB_x000a_Virtual Memory for Process 4: 330.93 MB_x000a_Virtual Memory for Process 5: 250.94 MB 1792447659 (#27605)" u="1"/>
        <s v="Alert: EagleBurgmann &gt; EB Azure Production on AZVAHSAP013 is Failed Connectivity   (#57653)" u="1"/>
        <s v="Alert: Polymer Solutions Group &gt; POL Azure Production on psggpdes1pw01 is Failed CPU   (#50350)" u="1"/>
        <s v="Server is Down or unresponsive lum-idb-dl-01 (#24256)" u="1"/>
        <s v="lumwvddynsp-10 has been powered off by automation (#28337)" u="1"/>
        <s v="Alert: Hikma &gt; HIK US OH Bedford on WW-BDF-VSphere is Failed Memory   (#73477)" u="1"/>
        <s v="Alert: Cypress Lawn &gt; CYP US CA Colma HQ on hqs-br01 is Warning Memory   (#84735)" u="1"/>
        <s v="Alert: lum-olilt-pw-01 CPU -  service: CPU Usage: 85.00 %_x000a_Top Process 1: MonAgentCore_x000a_Top Process 2: MsMpEng_x000a_Top Process 3: CSFalconService_x000a_Top Process 4: System_x000a_Top Process 5: cvfwd_x000a_PID of Process 1: 6416_x000a_PID of Process 2: 3572_x000a_PID of Process 3: 2908_x000a_PID of Process 4: 4_x000a_PID of Process 5: 8924_x000a_User of Process 1: NT AUTHORITY\SYSTEM_x000a_User of Process 2: NT AUTHORITY\SYSTEM_x000a_User of Process 3: NT AUTHORITY\SYSTEM_x000a_User of Process 4: NT AUTHORITY\SYSTEM_x000a_User of Process 5: NT AUTHORITY\SYSTEM_x000a_CPU Usage for Process 1: 44.00 %_x000a_CPU Usage for Process 2: 12.00 %_x000a_CPU Usage for Process 3: 1.00 %_x000a_CPU Usage for Process 4: 1.00 %_x000a_CPU Usage for Process 5: 1.00 % 1810272333 (#29084)" u="1"/>
        <s v="lumwvddynsp-3 will be shutdown by automation in 15 minutes (#33320)" u="1"/>
        <s v="Alert: LiquidPower Specialty Products Inc. &gt; LIQ US TX Bryan on BRY-SW-07-GUARD is Failed Connectivi... [100/104 characters] (#81191)" u="1"/>
        <s v="Alert: Coyuchi &gt; COY US CA PointReyes on vm-file1 is Failed Connectivity   (#47015)" u="1"/>
        <s v="Alert: Hikma &gt; HIK US OH Columbus on WW-COL-VARCP01 is Failed Connectivity   (#45702)" u="1"/>
        <s v="Alert: LiquidPower Specialty Products Inc. &gt; LIQ US TX Bryan on BRY-AP22-FREE09 is Failed Connectivi... [100/104 characters] (#81192)" u="1"/>
        <s v="Your message couldn't be delivered (#65575)" u="1"/>
        <s v="Alert: LiquidPower Specialty Products Inc. &gt; LIQ US TX Bryan on BRY-SW-04-FREE01 is Failed Connectiv... [100/105 characters] (#81183)" u="1"/>
        <s v="Outlook Issue (#25313)" u="1"/>
        <s v="Critical Device Stopped Sending Events Fired (#68481)" u="1"/>
        <s v="lumwvddynsp-3 will be shutdown by automation in 15 minutes (#47238)" u="1"/>
        <s v="Alert: Hikma &gt; HIK US OH Columbus on col-vdivc is Failed Connectivity   (#72794)" u="1"/>
        <s v="BACKUP FAILED (group: Bruegmann USA)(backup account: kyle@bruegmann-usa.com)(machine: APPSERVER.BRUEGMANN.local)(plan: BUSA - Appserver Plan) (#57394)" u="1"/>
        <s v="FW: Joely.Konrad New Vnote Alert on 29/04 (#23263)" u="1"/>
        <s v="Lummus - Windows server CPU reached 80.0 % Used for 15 mins LUM-AVELT-BW-01 (#24704)" u="1"/>
        <s v="Carbon Black Cloud Alert - e3a91d3f-fa8f-0ba5-2d64-3d2ecac72d07 (#91310)" u="1"/>
        <s v="Alert: LiquidPower Specialty Products Inc. &gt; LIQ US TX Bryan on BRY-AP21-FREE08 is Failed Connectivi... [100/104 characters] (#81197)" u="1"/>
        <s v="Alert: Lummus Technology &gt; LUM Azure Production on lum-pdc-pw-02 is Failed Connectivity   (#76613)" u="1"/>
        <s v="Alert: LiquidPower Specialty Products Inc. &gt; LIQ US TX Bryan on BRYVMPDB01 is Warning Memory   (#90524)" u="1"/>
        <s v="Alert: BMNPJA01 Disk - C: service: Total disk size: 59.70 GB_x000a_Disk space used: 57.69 GB_x000a_Disk free spa... [100/131 characters] (#34189)" u="1"/>
        <s v="Alert: Hoover Circular Solutions &gt; HOO US TX Houston on JETDEVSQL01 is Failed Agent Status   (#89304)" u="1"/>
        <s v="Alert: HQS-FPS02 Memory -  service: Total Physical Memory: 6.00 GB_x000a_Used Physical Memory: 5.48 GB_x000a_Fre... [100/1167 characters] (#32573)" u="1"/>
        <s v="Alert: PASPDC20 Memory -  service: Total Physical Memory: 4.00 GB_x000a_Used Physical Memory: 3.21 GB_x000a_Free... [100/1131 characters] (#33307)" u="1"/>
        <s v="Alert: lum-awplt-pw-01 Memory -  service: Total Physical Memory: 4.00 GB_x000a_Used Physical Memory: 3.28 GB_x000a_Free Physical Memory: 741.61 MB_x000a_Physical Memory Usage: 82.00 %_x000a_Total Virtual Memory: 4.69 GB_x000a_Used Virtual Memory: 3.55 GB_x000a_Free Virtual Memory: 1.13 GB_x000a_Virtual Memory Usage: 76.00 %_x000a_Top Process 1: w3wp (64 bit)_x000a_Top Process 2: agent_x000a_Top Process 3: cvd (64 bit)_x000a_Top Process 4: BASupSrvc_x000a_Top Process 5: dns (64 bit)_x000a_PID of Process 1: 3052_x000a_PID of Process 2: 7572_x000a_PID of Process 3: 6020_x000a_PID of Process 4: 1876_x000a_PID of Process 5: 292_x000a_User of Process 1: IIS APPPOOL\AMSLUMMUS_x000a_User of Process 2: NT AUTHORITY\SYSTEM_x000a_User of Process 3: NT AUTHORITY\SYSTEM_x000a_User of Process 4: NT AUTHORITY\SYSTEM_x000a_User of Process 5: NT AUTHORITY\SYSTEM_x000a_Physical Memory for Process 1: 343.22 MB_x000a_Physical Memory for Process 2: 243.58 MB_x000a_Physical Memory for Process 3: 189.00 MB_x000a_Physical Memory for Process 4: 119.42 MB_x000a_Physical Memory for Process 5: 92.76 MB_x000a_Virtual Memory for Process 1: 314.61 MB_x000a_Virtual Memory for Process 2: 224.87 MB_x000a_Virtual Memory for Process 3: 32.89 MB_x000a_Virtual Memory for Process 4: 111.14 MB_x000a_Virtual Memory for Process 5: 93.86 MB 58715811 (#29593)" u="1"/>
        <s v="Accessing a Google Drive Link (#22546)" u="1"/>
        <s v="Aryaka: [Sev=Moderate] RCA for Increase in loss/latency on sites connected to Delhi POP [ref:_00DA0ISST._5003w1VtmbX:ref] (#29034)" u="1"/>
        <s v="Alert: UAT-APP03-02 Connectivity -  service: Packet Loss: 20.00 %_x000a_Time To Live: 100.00 Hops_x000a_Average ... [100/148 characters] (#32861)" u="1"/>
        <s v="VPN Issues (#22241)" u="1"/>
        <s v="Your message couldn't be delivered (#65649)" u="1"/>
        <s v="Alert: Hikma &gt; HIK US OH Columbus on col-vdivc is Failed Connectivity   (#52799)" u="1"/>
        <s v="Alert: Hikma &gt; HIK US OH Columbus on WW-COL-VDISQL01 is Warning Memory   (#45421)" u="1"/>
        <s v="Monthly JDE Test Environment Refresh (#47432)" u="1"/>
        <s v="ALERT: [Critical] Malicious activity detected on LT-DFERNANDO2 (#33863)" u="1"/>
        <s v="Lummus - Windows Server CPU reached 90.0 % Used for 10 mins LUM-ADKDE-PW-01 (#26306)" u="1"/>
        <s v="Alert: Hoover Circular Solutions &gt; HOO US TX Houston on JETDEVSQL01 is Failed Agent Status   (#81223)" u="1"/>
        <s v="lumwvddynsp-3 has intentionally been shutdown (#47278)" u="1"/>
        <s v="Alert: Lummus Technology &gt; LUM Azure Production on lum-jmpus-pw-01 is Failed CPU   (#77321)" u="1"/>
        <s v="Alert: Hikma &gt; HIK US OH Columbus on AZRSVWPCSOSB01 is Warning SQL TCP Availability  1433 (#78160)" u="1"/>
        <s v="FW: [Cisco AMP for Endpoints Subscription] [Vaalco - Quarantine Failed] Matching Events Found On DESKTOP-7H912X2.VAALCO.com (#60964)" u="1"/>
        <s v="CRITICAL ERROR for PITSVR on PHSDATTOSVR (B42E99AB260C) (#86392)" u="1"/>
        <s v="Lummus - Winows server went Offline for 1 min BLOOMFIELD-IO1 (#21448)" u="1"/>
        <s v="Alert: Lummus Technology &gt; LUM RU Moscow on RU-MOS-CORE01 is Failed Connectivity   (#45747)" u="1"/>
        <s v="Alert: Hisco &gt; HIS US TX Houston Servers - 3rd Patch Group on CyrSXES3 is Failed Agent Status   (#82249)" u="1"/>
        <s v="Alert: Lummus Technology &gt; LUM Azure Production on lum-cdwlt-pw-01 is Warning Memory   (#80318)" u="1"/>
        <s v="Network device Down or unresponsive PineSW8 (#26587)" u="1"/>
        <s v="Alert: Lummus Technology &gt; LUM Azure Production on lum-medcv-pw-01 is Failed CPU   (#50219)" u="1"/>
        <s v="Telephony issue - Woodlands (#32612)" u="1"/>
        <s v="CRITICAL ERROR for IPSTSVR on PHSDATTOSVR () (#89315)" u="1"/>
        <s v="Patricia Colangelo – Z Network Shared drive mapped for her (#44204)" u="1"/>
        <s v="Alert: lum-xtlus-pl-01 Agent Status -  service: Agent check-in interval: 3.03 min (#29850)" u="1"/>
        <s v="Cypress - Offline device by 1 min  NB-PTP450-SLAVE (#31599)" u="1"/>
        <s v="New Email address required:  Contract Management  (for Agiloft_x000a_ Implementation) (#24363)" u="1"/>
        <s v="Alert: Lummus Technology &gt; LUM US NJ BloomField on bmnpcfd02 is Failed CPU   (#49923)" u="1"/>
        <s v="Alert: Vaalco Energy Inc &gt; VAA US TX Houston on EGY-DC2-HOU is Warning Memory   (#57865)" u="1"/>
        <s v="Alert: lum-idbus-pl-01 CPU -  service: CPU Usage: 86.00 %_x000a_Top Process 1: ora_j000_ltdenpro_x000a_Top Proce... [100/646 characters] (#34223)" u="1"/>
        <s v="Lummus - Winows server went Offline for 1 min LUM-HONUS-PW-01 (#24259)" u="1"/>
        <s v="&quot;AVEVA PRO/II v10.1: Install request&quot; (#42939)" u="1"/>
        <s v="lumwvddynsp-4 has intentionally been shutdown (#34657)" u="1"/>
        <s v="Alert: Dallas Area Habitat for Humanity &gt; DAL US TX Dallas on dahfh2008dc is Warning Memory   (#51220)" u="1"/>
        <s v="Alert: LiquidPower Specialty Products Inc. &gt; LIQ US TX Houston on BRYVMPDB01 is Warning Memory   (#60423)" u="1"/>
        <s v="KGTower: Install request (#20584)" u="1"/>
        <s v="Alert: Hikma &gt; HIK US OH Columbus on COL-BIAP01 is Warning Memory   (#43184)" u="1"/>
        <s v="PSG Notification DL (#24370)" u="1"/>
        <s v="ExactlyIT Sentinel Alerts - Medium  (#24805)" u="1"/>
        <s v="Lummus | VPN Client IP Subnets Change and set Lummus-Global VPN Profile as default (#21180)" u="1"/>
        <s v="Project drive not map (#90117)" u="1"/>
        <s v="Alert: Cypress Lawn &gt; CYP US CA Colma on HQS-ABS01 is Warning Memory   (#36734)" u="1"/>
        <s v="Alert: lum-medin-pw-01 CPU -  service: CPU Usage: 93.00 %_x000a_Top Process 1: vsbkp_x000a_Top Process 2: cvd_x000a_Top Process 3: System_x000a_Top Process 4: MicrosoftDependencyAgent_x000a_Top Process 5: SIDB2_x000a_PID of Process 1: 4644_x000a_PID of Process 2: 4756_x000a_PID of Process 3: 4_x000a_PID of Process 4: 9148_x000a_PID of Process 5: 8548_x000a_User of Process 1: NT AUTHORITY\SYSTEM_x000a_User of Process 2: NT AUTHORITY\SYSTEM_x000a_User of Process 3: NT AUTHORITY\SYSTEM_x000a_User of Process 4: NT AUTHORITY\SYSTEM_x000a_User of Process 5: NT AUTHORITY\SYSTEM_x000a_CPU Usage for Process 1: 51.00 %_x000a_CPU Usage for Process 2: 10.00 %_x000a_CPU Usage for Process 3: 4.00 %_x000a_CPU Usage for Process 4: 0.00 %_x000a_CPU Usage for Process 5: 0.00 % 290400310 (#28768)" u="1"/>
        <s v="Issue wireless keyboard\mouse (#50895)" u="1"/>
        <s v="Alert: Hikma &gt; HIK US OH Dayton on DTNSVWPCCURE1 is Failed Agent Status   (#47570)" u="1"/>
        <s v="Password expired (#41595)" u="1"/>
        <s v="Issue wireless keyboard\mouse (#50896)" u="1"/>
        <s v="Lummus Sentinel Alerts - Medium  (#47175)" u="1"/>
        <s v="New Odoo Account for Jefferson Geery (#59174)" u="1"/>
        <s v="Printer issues with the main computer (#87249)" u="1"/>
        <s v="Issue wireless keyboard\mouse (#50897)" u="1"/>
        <s v="[Case 01221899] [] [Case 01221866] [] [Case 01221859] [] ExactlyIT_x000a_ Inc.: Service  Rating Request Has Been  Set to Archived (#88834) Has Been_x000a_ Set to Archived (#88843) Has Been Created [ref:_00D60J3AQ._5004W1w8Lap:ref] (#88859)" u="1"/>
        <s v="Alert: Puffer &gt; PUF US TX Stafford on BRY-SQL-0003 is Warning Memory   (#90521)" u="1"/>
        <s v="Alert: Lummus Technology &gt; LUM Azure Production on lum-medcv-pw-01 is Failed CPU   (#49929)" u="1"/>
        <s v="Alert: Hisco &gt; HIS US TX Houston Servers - 3rd Patch Group on CyrPS1 is Failed CPU   (#71161)" u="1"/>
        <s v="Alert: lum-adkde-pw-01 Memory -  service: Total Physical Memory: 4.00 GB_x000a_Used Physical Memory: 3.45 GB_x000a_Free Physical Memory: 564.48 MB_x000a_Physical Memory Usage: 86.00 %_x000a_Total Virtual Memory: 4.69 GB_x000a_Used Virtual Memory: 3.32 GB_x000a_Free Virtual Memory: 1.36 GB_x000a_Virtual Memory Usage: 71.00 %_x000a_Top Process 1: CLBackup (64 bit)_x000a_Top Process 2: MsMpEng (64 bit)_x000a_Top Process 3: agent_x000a_Top Process 4: cvd (64 bit)_x000a_Top Process 5: CSFalconService (64 bit)_x000a_PID of Process 1: 1476_x000a_PID of Process 2: 2792_x000a_PID of Process 3: 3908_x000a_PID of Process 4: 372_x000a_PID of Process 5: 2860_x000a_User of Process 1: NT AUTHORITY\SYSTEM_x000a_User of Process 2: NT AUTHORITY\SYSTEM_x000a_User of Process 3: NT AUTHORITY\SYSTEM_x000a_User of Process 4: NT AUTHORITY\SYSTEM_x000a_User of Process 5: NT AUTHORITY\SYSTEM_x000a_Physical Memory for Process 1: 254.85 MB_x000a_Physical Memory for Process 2: 243.51 MB_x000a_Physical Memory for Process 3: 218.38 MB_x000a_Physical Memory for Process 4: 185.06 MB_x000a_Physical Memory for Process 5: 111.67 MB_x000a_Virtual Memory for Process 1: 220.58 MB_x000a_Virtual Memory for Process 2: 228.08 MB_x000a_Virtual Memory for Process 3: 192.59 MB_x000a_Virtual Memory for Process 4: 29.80 MB_x000a_Virtual Memory for Process 5: 104.86 MB 2106448105 (#28840)" u="1"/>
        <s v="Alert: Hikma &gt; HIK US OH Columbus on AZRSVWPZVM01 is Warning Memory   (#44660)" u="1"/>
        <s v="Alert: Bruegmann Group USA &gt; BRU US TX Houston on 10.1.0.117 is Failed Connectivity   (#50379)" u="1"/>
        <s v="TAP Bottomline -Reset Password  (#23883)" u="1"/>
        <s v="Self-Healing Alert: EagleBurgmann &gt; EB Azure Production: AZVAHSAP013 Service: Uptime -  Self-Healing... [100/173 characters] (#45267)" u="1"/>
        <s v="User requested migration of his device (#23771)" u="1"/>
        <s v="RCA - Log Analytics/Azure Sentinel – East US (#76747)" u="1"/>
        <s v="Alert: Puffer &gt; PUF US TX Stafford on bry-dc-0017 is Failed CPU   (#79291)" u="1"/>
        <s v="Alert: Cypress Lawn &gt; CYP US CA Colma on HQS-FPS02 is Warning Memory   (#44082)" u="1"/>
        <s v="Alert: Hikma &gt; HIK US OH Columbus on WW-COL-VDISQL01 is Failed Memory   (#43175)" u="1"/>
        <s v="Alert: lum-xtlus-pl-01 Agent Status -  service: Agent check-in interval: 3.03 min (#35587)" u="1"/>
        <s v="Azure Portal - Failures while viewing ARM deployments -  Applying_x000a_ Mitigation (#71059)" u="1"/>
        <s v="Alert: Lummus Technology &gt; LUM Azure Production on lum-cdwlt-pw-01 is Failed Connectivity   (#43706)" u="1"/>
        <s v="Account Locked Out (#69937)" u="1"/>
        <s v="Alert: Puffer &gt; PUF US TX Stafford on BRY-DC-0002 is Failed CPU   (#79383)" u="1"/>
        <s v="Not working - NIST properties tool (#32284)" u="1"/>
        <s v="MS Teams not installed on new users Laptop (#44691)" u="1"/>
        <s v="Alert: Lummus Technology &gt; LUM US NJ BloomField on cimp01 is Failed Connectivity   (#44401)" u="1"/>
        <s v="[Case 01221859] [] ExactlyIT Inc.: Service Rating Request Has Been_x000a_ Set to Archived (#88834)" u="1"/>
        <s v="ALERT: [High] Malicious activity detected on FPLT-1192 (#22280)" u="1"/>
        <s v="Test Alert Not ApplicableVM: Not Applicable COMMVAULT JOB:  0 (#43231)" u="1"/>
        <s v="Alert: lonplims01.cbi.ch1b.cbiepc.com Disk - /usr01 service: Total disk size: 76.96 GB_x000a_Disk space us... [100/157 characters] (#33570)" u="1"/>
        <s v="Help with JDE Access enabling (#27105)" u="1"/>
        <s v="Alert: LiquidPower Specialty Products Inc. &gt; LIQ US TX Houston on BRYVMPVEEAM02 is Warning Memory   (#83680)" u="1"/>
        <s v="Alert: Lummus Technology &gt; LUM Azure Production on lum-medin-pw-01 is Failed CPU   (#48537)" u="1"/>
        <s v="Alert: Polymer Solutions Group &gt; POL Azure Production on psgnvdes1pw01 is Warning Memory   (#82482)" u="1"/>
        <s v="[Cisco AMP for Endpoints Subscription] [Stemmer-Tickets]_x000a_ [DESKTOP-D7NIBLM] Matching Compromise Updates (#33730)" u="1"/>
        <s v="ISE Alarm : Critical : Local certificate 'Default self-signed server certificate' expired on Fri; 7 May 2021 : Server=SEC-ISE-DAL-1 (#53272)" u="1"/>
        <s v="Alert: Hikma &gt; HIK US OH Columbus on WW-COL-UNFDB is Warning SQL TCP Availability  1433 (#45825)" u="1"/>
        <s v="Alert: LiquidPower Specialty Products Inc. &gt; LIQ US TX Houston on HSNVMPNDES2 is Failed CPU   (#61504)" u="1"/>
        <s v="Alert: Lummus Technology &gt; LUM Azure Production on lum-pdcin-pw-02 is Failed Connectivity   (#83754)" u="1"/>
        <s v="FC2107 Journal Periods (#35243)" u="1"/>
        <s v="Serial number Request (#42464)" u="1"/>
        <s v="Alert: Lummus Technology &gt; LUM Azure Production on lum-scmin-pw-01 is Failed Connectivity   (#83764)" u="1"/>
        <s v="Carbon Black Cloud Alert - 99ee3854-6769-0275-dcf0-dcd87b7df76c (#75138)" u="1"/>
        <s v="RE: [External]  Waiting On Approval: Ticket #583135/VPN - Unable to_x000a_ log in - client service is not responding (#51959)" u="1"/>
        <s v="Customer: Exactly IT , Detected Criteria: Job Succeeded with Errors ,_x000a_ Client: Azure ,Job ID: 44461 , Virtual Machine Name: Not Applicable,_x000a_ Priority: Normal (#21062)" u="1"/>
        <s v="Pc migration  (#23698)" u="1"/>
        <s v="my NB issue - freezing and VPN  (#69913)" u="1"/>
        <s v="Alert: Cypress Lawn &gt; CYP US CA Colma on HQ-SW-04 is Failed Connectivity   (#44625)" u="1"/>
        <s v="Alert: LiquidPower Specialty Products Inc. &gt; LIQ US OK Chickasha on CKSVMPMSTN01 is Failed Agent Sta... [100/105 characters] (#66330)" u="1"/>
        <s v="IT Help (#23125)" u="1"/>
        <s v="Alert: Hikma &gt; HIK US OH Columbus on COLSVWPASRSD01 is Failed SQL TCP Availability  1433 (#43000)" u="1"/>
        <s v="Alert: LiquidPower Specialty Products Inc. &gt; LIQ US OK Chickasha on CKSVMPMSTN02 is Failed Agent Sta... [100/105 characters] (#66331)" u="1"/>
        <s v="Alert: LiquidPower Specialty Products Inc. &gt; LIQ US TX Bryan on byn-esx-host02 is Failed Connectivit... [100/103 characters] (#91322)" u="1"/>
        <s v="AspenTech Aspen Plus v11: Enterprise DB issue (#23541)" u="1"/>
        <s v="Citrix problem (#79398)" u="1"/>
        <s v="Cypress Lawn - Memory reached 95.0 % Used for 20 mins HQS-MX02 (#22372)" u="1"/>
        <s v="Alert: Lummus Technology &gt; LUM Azure Production on lum-tekin-pw-01 is Failed Memory   (#41392)" u="1"/>
        <s v="ALERT: [Critical] Malicious activity detected on H4Q70X2 (#67623)" u="1"/>
        <s v="Alert: Gulf Capital Bank &gt; GUL US TX Houston on HOU-SVR-VEEAM1 is Failed Veeam Failed Jobs   (#91356)" u="1"/>
        <s v="Alert: Cypress Lawn &gt; CYP US CA Colma on HQS-WEB01 is Failed Memory   (#48445)" u="1"/>
        <s v="FW: JDE access (#57166)" u="1"/>
        <s v="Patch Installation on Cisco ISE (#45239)" u="1"/>
        <s v="Alert: Lummus Technology &gt; LUM Azure Production on lum-idbus-pl-01 is Failed CPU   (#57133)" u="1"/>
        <s v="Weekly Backup Report for PHSDATTOSVR (#76232)" u="1"/>
        <s v="FW: Reminder - Scheduled server maintenance on 14th January 2022 (#61481)" u="1"/>
        <s v="Alert: Hikma &gt; HIK US NJ CherryHill on chhnw-sectransitsw is Failed Connectivity   (#44864)" u="1"/>
        <s v="I need to add my cell phone to my Microsoft account so I can get_x000a_ verified (#20410)" u="1"/>
        <s v="Not able to connect network drives folder &quot;G&quot; &amp; &quot;P&quot; (#21055)" u="1"/>
        <s v="&lt;Memory is above 80%&gt; PSGNVDES1PW01 (#25623)" u="1"/>
        <s v="Alert: Hikma &gt; HIK US OH Columbus on col-vdiuag02 is Failed Connectivity   (#50121)" u="1"/>
        <s v="Alert: LiquidPower Specialty Products Inc. &gt; LIQ US TX Houston on POCVMPDC01 is Warning Memory   (#79909)" u="1"/>
        <s v="Alert: hqs-mx02 Memory -  service: Total Physical Memory: 8.00 GB_x000a_Used Physical Memory: 6.87 GB_x000a_Free... [100/1154 characters] (#33374)" u="1"/>
        <s v="Alert: Hikma &gt; HIK US OH Columbus on COL-ENGSQL01 is Failed Memory   (#45764)" u="1"/>
        <s v="Alert: Cypress Lawn &gt; CYP US CA Colma on HQ-SW-02 is Failed Connectivity   (#46811)" u="1"/>
        <s v="Lummus - Windows server CPU reached 80.0 % Used for 15 mins lum-medwe-pw-01 (#22726)" u="1"/>
        <s v="Urgent: DG_Comms_Local_Pasadena_All_x000a_ &lt;DG_Comms_Local_Pasadena_All@lummustech.com&gt; Group Not Working (#27537)" u="1"/>
        <s v="Battery backup issue (#79341)" u="1"/>
        <s v="Scheduled Task coyuchi cleanup shipmentprocesscheck folder Completed (#60412)" u="1"/>
        <s v="Alert: Lummus Technology &gt; LUM Azure Production on lum-idbus-pl-01 is Failed CPU   (#43926)" u="1"/>
        <s v="Alert: lum-aftus-pw-01 CPU -  service: CPU Usage: 90.00 %_x000a_Top Process 1: MonAgentCore_x000a_Top Process 2:... [100/651 characters] (#30984)" u="1"/>
        <s v="Alert: lum-idbus-pl-01 CPU -  service: CPU Usage: 83.00 %_x000a_Top Process 1: ora_j000_ltdenpro_x000a_Top Process 2: /opt/cv/commvault/iDataAgent/clBackup_x000a_Top Process 3: /opt/cv/commvault/iDataAgent/clBackup_x000a_Top Process 4: /opt/cv/commvault/iDataAgent/clBackup_x000a_Top Process 5: /opt/cv/commvault/iDataAgent/clBackup_x000a_PID of Process 1: 13054_x000a_PID of Process 2: 7141_x000a_PID of Process 3: 7139_x000a_PID of Process 4: 7138_x000a_PID of Process 5: 7140_x000a_User of Process 1: oracle_x000a_User of Process 2: root_x000a_User of Process 3: root_x000a_User of Process 4: root_x000a_User of Process 5: root_x000a_CPU Usage for Process 1: 48.00 %_x000a_CPU Usage for Process 2: 34.00 %_x000a_CPU Usage for Process 3: 33.00 %_x000a_CPU Usage for Process 4: 33.00 %_x000a_CPU Usage for Process 5: 31.00 % 169906370 (#28942)" u="1"/>
        <s v="lum-alz-scu-afw Decomm (#23332)" u="1"/>
        <s v="Alert: Hikma &gt; HIK US OH Columbus on AZRSVWPINSTS01 is Warning Memory   (#43337)" u="1"/>
        <s v="Alert: AZVAHSER004 Memory -  service: Total Physical Memory: 8.00 GB_x000a_Used Physical Memory: 6.58 GB_x000a_F... [100/1139 characters] (#31776)" u="1"/>
        <s v="Weekly Backup Report for PHSDATTOSVR (#82194)" u="1"/>
        <s v="Alert: Hikma &gt; HIK US OH Columbus on WW-COL-SWNTADB is Failed CPU   (#56144)" u="1"/>
        <s v="Alert: KS2 Technologies &gt; KS2 US TX Grapevine on KS2PROD is Failed Connectivity   (#85660)" u="1"/>
        <s v="Your message couldn't be delivered (#74023)" u="1"/>
        <s v="Alert: Hikma &gt; HIK US OH Columbus on WW-COL-SWNTADB is Failed CPU   (#56145)" u="1"/>
        <s v="Alert: Alcami &gt; ALC Azure Non-Production on alcnuctxes1-d01 is Failed Connectivity   (#83223)" u="1"/>
        <s v="New ticket from: Overview of LT-SOC Protocols (#27429) (#28136)" u="1"/>
        <s v="TimeSheet Validation issue (#20517)" u="1"/>
        <s v="Bomgar access request and install app (#47834)" u="1"/>
        <s v="lumwvddynsp-1 will be shutdown by automation in 15 minutes (#25942)" u="1"/>
        <s v="WAB North Conference Room Audio/Video   (#57192)" u="1"/>
        <s v="Alert: Hikma &gt; HIK US OH Columbus on BKHSVWPCCURE1 is Warning Memory   (#76269)" u="1"/>
        <s v="Alert: EagleBurgmann &gt; EB Azure Production on AZHOUSDB034 is Warning Memory   (#70051)" u="1"/>
        <s v="Alert: lum-jmpus-pw-01 Memory -  service: Total Physical Memory: 8.00 GB_x000a_Used Physical Memory: 6.39 ... [100/1125 characters] (#32068)" u="1"/>
        <s v="Problem to open a ProII simulation (#36786)" u="1"/>
        <s v="Your message couldn't be delivered (#74043)" u="1"/>
        <s v="Virtual Machine Self Service PowerApp Go Live (#25628)" u="1"/>
        <s v="Cypress - Offline device by 1 min  CB-PTP230-SLAVE (#27608)" u="1"/>
        <s v="Alert: LiquidPower Specialty Products Inc. &gt; LIQ US TX Houston on HSN-FW-100 is Failed Connectivity ... [100/101 characters] (#51920)" u="1"/>
        <s v="Alert: lum-idb-dl-01 CPU -  service: CPU Usage: 86.00 %_x000a_Top Process 1: ora_j000_LTDENDES_x000a_Top Process 2: /opt/cv/commvault/iDataAgent/clBackup_x000a_Top Process 3: /opt/cv/commvault/iDataAgent/clBackup_x000a_Top Process 4: /opt/cv/commvault/iDataAgent/clBackup_x000a_Top Process 5: /opt/cv/commvault/iDataAgent/clBackup_x000a_PID of Process 1: 24842_x000a_PID of Process 2: 14954_x000a_PID of Process 3: 14955_x000a_PID of Process 4: 14956_x000a_PID of Process 5: 14957_x000a_User of Process 1: oracle_x000a_User of Process 2: root_x000a_User of Process 3: root_x000a_User of Process 4: root_x000a_User of Process 5: root_x000a_CPU Usage for Process 1: 97.00 %_x000a_CPU Usage for Process 2: 34.00 %_x000a_CPU Usage for Process 3: 34.00 %_x000a_CPU Usage for Process 4: 33.00 %_x000a_CPU Usage for Process 5: 33.00 % 429187616 (#29536)" u="1"/>
        <s v="Alert: Hikma &gt; HIK US OH Columbus on colnwsdk01 is Failed Connectivity   (#44880)" u="1"/>
        <s v="Self-Healing Alert: EagleBurgmann &gt; EB Azure Production: AZHOUSAP032 Service: Uptime -  Self-Healing... [100/173 characters] (#48260)" u="1"/>
        <s v="Alert: Cypress Lawn &gt; CYP US CA Colma on HQS-MX02 is Failed Agent Status   (#48431)" u="1"/>
        <s v="FTP download (#23312)" u="1"/>
        <s v="Alert: Hikma &gt; HIK US OH Columbus on COL-ALMDBD01 is Warning SQL TCP Availability  1433 (#45816)" u="1"/>
        <s v="Alert: lum-ptcus-pw-01 Memory -  service: Total Physical Memory: 4.00 GB_x000a_Used Physical Memory: 3.20 ... [100/1147 characters] (#32995)" u="1"/>
        <s v="Alert: Cypress Lawn &gt; CYP US CA Colma on HQS-ABS01 is Warning Memory   (#78131)" u="1"/>
        <s v="Alert: Lummus Technology &gt; LUM UK Milton Keynes on GB-MIK-GN-FW-01 is Failed Connectivity   (#52327)" u="1"/>
        <s v="Aryaka: [Sev=Low] RCA for Service impacting outage on Delhi POP [ref:_00DA0ISST._5003w1U9t15:ref] (#21605)" u="1"/>
        <s v="Alert: lum-adkde-pw-01 Memory -  service: Total Physical Memory: 4.00 GB_x000a_Used Physical Memory: 3.40 GB_x000a_Free Physical Memory: 613.35 MB_x000a_Physical Memory Usage: 85.00 %_x000a_Total Virtual Memory: 4.69 GB_x000a_Used Virtual Memory: 3.44 GB_x000a_Free Virtual Memory: 1.25 GB_x000a_Virtual Memory Usage: 73.00 %_x000a_Top Process 1: MsMpEng (64 bit)_x000a_Top Process 2: CLBackup (64 bit)_x000a_Top Process 3: agent_x000a_Top Process 4: cvd (64 bit)_x000a_Top Process 5: CSFalconService (64 bit)_x000a_PID of Process 1: 3556_x000a_PID of Process 2: 4952_x000a_PID of Process 3: 3604_x000a_PID of Process 4: 4108_x000a_PID of Process 5: 2976_x000a_User of Process 1: NT AUTHORITY\SYSTEM_x000a_User of Process 2: NT AUTHORITY\SYSTEM_x000a_User of Process 3: NT AUTHORITY\SYSTEM_x000a_User of Process 4: NT AUTHORITY\SYSTEM_x000a_User of Process 5: NT AUTHORITY\SYSTEM_x000a_Physical Memory for Process 1: 245.87 MB_x000a_Physical Memory for Process 2: 224.91 MB_x000a_Physical Memory for Process 3: 223.52 MB_x000a_Physical Memory for Process 4: 158.51 MB_x000a_Physical Memory for Process 5: 108.50 MB_x000a_Virtual Memory for Process 1: 248.12 MB_x000a_Virtual Memory for Process 2: 190.84 MB_x000a_Virtual Memory for Process 3: 189.67 MB_x000a_Virtual Memory for Process 4: 32.50 MB_x000a_Virtual Memory for Process 5: 101.21 MB 1437848375 (#28217)" u="1"/>
        <s v="RE: Beweismittel (#21824)" u="1"/>
        <s v="Zouping Li’s laptop battery replaced  (#26891)" u="1"/>
        <s v="FW: Scheduled server maintenance on 14th January 2022 (#60484)" u="1"/>
        <s v="FW: Weekly Backup Report for RKDATTOSVR (#57164)" u="1"/>
        <s v="ALERT: [Critical] Malicious activity detected on JCY64Y2 (#41583)" u="1"/>
        <s v="Alert: Gulf Capital Bank &gt; GUL US TX Houston on HOU-SVR-DC1 is Failed Memory   (#59870)" u="1"/>
        <s v="Idocs access (#23938)" u="1"/>
        <s v="Ticket for addition of Teams plugin into Outlook (#42456)" u="1"/>
        <s v="Lummus - Winows server went Offline for 1 min BLOOMFIELD-IO1 (#21617)" u="1"/>
        <s v="Alert: Lummus Technology &gt; LUM Azure Production on lum-xtlus-pl-01 is Failed Agent Status   (#45590)" u="1"/>
        <s v="ALERT: [Critical] Malicious activity detected on 7DVPMR2 (#45780)" u="1"/>
        <s v="ALERT: [Critical] Malicious activity detected on JCY64Y2 (#41584)" u="1"/>
        <s v="New Rule for New exchange server (#41321)" u="1"/>
        <s v="Alert: Hikma &gt; HIK US OH Columbus on COL-CCUREMAS is Warning SQL TCP Availability  1433 (#45896)" u="1"/>
        <s v="Scheduled Task coyuchi cleanup shipmentprocesscheck folder Completed (#90461)" u="1"/>
        <s v="Alert: Lummus Technology &gt; LUM UK Milton Keynes on GB-MIK-SW01 is Failed Connectivity   (#56176)" u="1"/>
        <s v="[Cisco AMP for Endpoints Subscription] [Stemmer-Tickets]_x000a_ [DESKTOP-D7NIBLM] Matching Compromise Updates (#26963)" u="1"/>
        <s v="Alert: lum-azbas-pw-01 Connectivity -  service: Packet Loss: 100.00 %_x000a_Time To Live: 0.00 Hops_x000a_Average Round Trip Time: 0.00 msec_x000a_DNS Resolution: True 1924659885 (#28934)" u="1"/>
        <s v="FW: Hao Wang will soon celebrate a 20 Year service anniversary (#37042)" u="1"/>
        <s v="Alert: lum-tekin-pw-01 Memory -  service: Total Physical Memory: 4.00 GB_x000a_Used Physical Memory: 3.45 ... [100/1156 characters] (#35179)" u="1"/>
        <s v="ALERT: [Critical] Malicious activity detected on JCY64Y2 (#41585)" u="1"/>
        <s v="Alert: Hikma &gt; HIK US OH Bedford on WW-BDF-VSphere is Failed SQL TCP Availability  1433 (#43088)" u="1"/>
        <s v="lumwvddynsp-10 will be shutdown by automation in 15 minutes (#28465)" u="1"/>
        <s v="Alert: Cypress Lawn &gt; CYP US CA Colma on HQS-MX is Warning Memory   (#47169)" u="1"/>
        <s v="Alert: Cypress Lawn &gt; CYP US CA SanMateo &amp; Snider&amp;Sullivan on ssos-esxi01 is Failed Connectivity   (#44613)" u="1"/>
        <s v="ISE Alarm : Critical :  Trust certificate 'Default self-signed server certificate' expired on Wed; 7 Feb 2018 : Server=SEC-ISE-COLO-1 (#52306)" u="1"/>
        <s v="Customer: Lummus ,Detected Criteria: Job Failed , Client: Azure_x000a_ Lummus WE PRD ,Job ID: 40988 , Virtual Machine Name: Not Applicable,_x000a_ Priority: Normal (#20539)" u="1"/>
        <s v="Account disabled (#45714)" u="1"/>
        <s v="No updates on a shared folder (#24312)" u="1"/>
        <s v="Alert: NewQuest Properties &gt; NEW US TX Houston on NQDATA3 is Failed Memory   (#78091)" u="1"/>
        <s v="Alert: Hoover Circular Solutions &gt; HOO US TX Houston on HVRFTH-Workflow is Failed Agent Status   (#57437)" u="1"/>
        <s v="ALERT: [Medium] Malicious activity detected on CEL-02 (#68546)" u="1"/>
        <s v="Alert: Lummus Technology &gt; LUM US NJ BloomField on BMNPDC23 is Failed Connectivity   (#45910)" u="1"/>
        <s v="Potential Phish: [External]  Todd, don't let your existing WMS_x000a_ technology hold you back (#53311)" u="1"/>
        <s v="Team is not working (#20966)" u="1"/>
        <s v="new firewall rule (#41290)" u="1"/>
        <s v="Alert: Principle Health Systems &gt; PRI US TX Houston on ProCurve Switch 2810-48G is Failed Connectivi... [100/104 characters] (#73392)" u="1"/>
        <s v="FW: CRITICAL ERROR for PHSSVR on PHSDATTOSVR (B42E99AB260C) (#74437)" u="1"/>
        <s v="Alert: AZCCSSAP021 CPU -  service: CPU Usage: 100.00 %_x000a_Top Process 1: NableReactiveManagement_x000a_Top Pr... [100/674 characters] (#32081)" u="1"/>
        <s v="RE: Technology Hyperion Metadata report extract (#23419)" u="1"/>
        <s v="Alert: Hikma &gt; HIK US OH Columbus on COL-CELONISCON is Failed Memory   (#42390)" u="1"/>
        <s v="Alert: Lummus Technology &gt; LUM Azure Production on lum-pdcin-pw-02 is Failed Connectivity   (#42244)" u="1"/>
        <s v="Lummus - Windows Server CPU reached 90.0 % Used for 10 mins BMNPFS20 (#26151)" u="1"/>
        <s v="Alert: EagleBurgmann &gt; EB Azure Production on AZVAHSAP002 is Failed CPU   (#91294)" u="1"/>
        <s v="Alert: Lummus Technology &gt; LUM Azure Production on lum-epclt-pw-01 is Failed Connectivity   (#43707)" u="1"/>
        <s v="lumwvddynsp-3 has intentionally been shutdown (#30266)" u="1"/>
        <s v="lumwvddynsp-4 will be shutdown by automation in 15 minutes (#42550)" u="1"/>
        <s v="FW: CRITICAL ERROR for PHSSVR on PHSDATTOSVR (B42E99AB260C) (#81119)" u="1"/>
        <s v="Alert: Hikma &gt; HIK US OH Columbus on WWCOLEMPDBD01 is Warning Memory   (#48590)" u="1"/>
        <s v="delete AD object / DNS entries (#21446)" u="1"/>
        <s v="View your Microsoft 365 Business Standard invoice (#79916)" u="1"/>
        <s v="Alert: AZVAHSAP013 Connectivity -  service: Packet Loss: 100.00 %_x000a_Time To Live: 0.00 Hops_x000a_Average Ro... [100/145 characters] (#29878)" u="1"/>
        <s v="Folder Access needed (#76612)" u="1"/>
        <s v="iDocs Server Migration | Firewall rule and NAT modification (#49956)" u="1"/>
        <s v="How to Charge Projects in Concur  (#44385)" u="1"/>
        <s v="lumwvddynsp-4 has intentionally been shutdown (#30901)" u="1"/>
        <s v="Alert: Coyuchi &gt; COY US CA PointReyes on vm-term1 is Failed Agent Status   (#48284)" u="1"/>
        <s v="ISE Alarm : Critical :  Trust certificate 'DST Root CA X3 Certificate Authority' expired on Thu; 30 Sep 2021 : Server=SEC-ISE-COLO-1 (#52302)" u="1"/>
        <s v="Alert: AZVAHSDB002 Agent Status -  service: Agent check-in interval: 6.28 min (#30938)" u="1"/>
        <s v="Alert: Lummus Technology &gt; Lum Azure Non-Production on LUM-AMSDB-DW-01 is Warning Memory   (#80344)" u="1"/>
        <s v="Alert: AZVAHSER004 Connectivity -  service: Packet Loss: 30.00 %_x000a_Time To Live: 89.00 Hops_x000a_Average Ro... [100/145 characters] (#33567)" u="1"/>
        <s v="New user David Santori (#52842)" u="1"/>
        <s v="Lummus P2P calculation file not working (#85628)" u="1"/>
        <s v="Alert: lum-jmpus-pw-02 Connectivity -  service: Packet Loss: 45.00 %_x000a_Time To Live: 70.00 Hops_x000a_Average Round Trip Time: 0.00 msec_x000a_DNS Resolution: True 1211269989 (#29337)" u="1"/>
        <s v="Alert: Hikma &gt; HIK US NJ CherryHill on ww-chh-dolphpr is Warning Memory   (#49593)" u="1"/>
        <s v="Alert: Alcami &gt; ALC Azure Non-Production on alcnuwebes1-v02 is Warning Memory   (#82421)" u="1"/>
        <s v="Alert: Lummus Technology &gt; LUM Azure Production on lum-idbus-pl-01 is Failed CPU   (#44674)" u="1"/>
        <s v="Alert: Lummus Technology &gt; LUM Azure Production on lum-medcv-pw-01 is Failed CPU   (#58405)" u="1"/>
        <s v="Alert: LiquidPower Specialty Products Inc. &gt; LIQ US TX Bryan on bryntpbas01 is Warning Memory   (#91051)" u="1"/>
        <s v="Remove email account (#22968)" u="1"/>
        <s v="Alert: Lummus Technology &gt; LUM Azure Production on lum-medcv-pw-01 is Failed CPU   (#42228)" u="1"/>
        <s v="Windows Server Monthly Patching - November Rollup Wave 1 (#47158)" u="1"/>
        <s v="Lummus - Winows server went Offline for 1 min LUM-AUEIN-DW-01 (#25193)" u="1"/>
        <s v="Alert: Lummus Technology &gt; LUM GE Mannheim on MHGPDC20 is Failed Connectivity   (#56099)" u="1"/>
        <s v="ALERT: [Critical] Malicious activity detected on DESKTOP-UERPDO1 (#30803)" u="1"/>
        <s v="Alert: Hikma &gt; HIK US OH Columbus on WW-COL-BMRAMDBQ is Warning Memory   (#88873)" u="1"/>
        <s v="Alert: Lummus Technology &gt; LUM Azure Production on lum-tekin-pw-01 is Failed Connectivity   (#83765)" u="1"/>
        <s v="Loaner MiFi request (#37401)" u="1"/>
        <s v="JDE - unable to access (#45176)" u="1"/>
        <s v="FW: CRITICAL ERROR for PITSVR on PHSDATTOSVR (B42E99AB260C) (#80305)" u="1"/>
        <s v="Alert: EagleBurgmann &gt; EB Azure Production on AZVAHSLC021 is Failed CPU   (#91332)" u="1"/>
        <s v="Alert: Polymer Solutions Group &gt; POL US GA Albany Pine on PineSW2 is Failed Connectivity   (#49666)" u="1"/>
        <s v="Ghost call (#83753)" u="1"/>
        <s v="Network Account for new temporary employee Daiane Medeiros (#67576)" u="1"/>
        <s v="Name on phone is incorrect. (#31920)" u="1"/>
        <s v="Windows Server Monthly Patching - November Rollup Wave 2 (#47159)" u="1"/>
        <s v="My Teams is not working (#34285)" u="1"/>
        <s v="can't connect to printers  (#28126)" u="1"/>
        <s v="Lummus Sentinel Alerts - Medium  (#20476)" u="1"/>
        <s v="Termination Twilio - Emmanuel Lara (#36801)" u="1"/>
        <s v="ALERT: [Critical] Malicious activity detected on HWY11B3 (#58890)" u="1"/>
        <s v="Alert: Puffer &gt; PUF US TX Stafford on sta-dc-0017 is Failed CPU   (#57169)" u="1"/>
        <s v="Admin rights (#31590)" u="1"/>
        <s v="Alert: LiquidPower Specialty Products Inc. &gt; LIQ US TX Houston on BRY-AP19-FREE06 is Failed Connecti... [100/106 characters] (#68465)" u="1"/>
        <s v="FW: CRITICAL ERROR for EMRSVR on PHSDATTOSVR (B42E99AB260C) (#82837)" u="1"/>
        <s v="Alert: BLOOMFIELD-IO1 Memory -  service: Total Physical Memory: 8.00 GB_x000a_Used Physical Memory: 6.38 GB_x000a_Free Physical Memory: 1.62 GB_x000a_Physical Memory Usage: 80.00 %_x000a_Total Virtual Memory: 16.00 GB_x000a_Used Virtual Memory: 4.22 GB_x000a_Free Virtual Memory: 11.77 GB_x000a_Virtual Memory Usage: 26.00 %_x000a_Top Process 1: java (64 bit)_x000a_Top Process 2: agent_x000a_Top Process 3: cvd (64 bit)_x000a_Top Process 4: CSFalconService (64 bit)_x000a_Top Process 5: svchost (64 bit)_x000a_PID of Process 1: 7216_x000a_PID of Process 2: 2832_x000a_PID of Process 3: 3244_x000a_PID of Process 4: 380_x000a_PID of Process 5: 1016_x000a_User of Process 1: LUMMUSTECH\SVC-GLB-IDOCSJB_x000a_User of Process 2: NT AUTHORITY\SYSTEM_x000a_User of Process 3: NT AUTHORITY\SYSTEM_x000a_User of Process 4: NT AUTHORITY\SYSTEM_x000a_User of Process 5: NT AUTHORITY\SYSTEM_x000a_Physical Memory for Process 1: 754.13 MB_x000a_Physical Memory for Process 2: 202.08 MB_x000a_Physical Memory for Process 3: 183.61 MB_x000a_Physical Memory for Process 4: 99.69 MB_x000a_Physical Memory for Process 5: 87.54 MB_x000a_Virtual Memory for Process 1: 1.26 GB_x000a_Virtual Memory for Process 2: 175.71 MB_x000a_Virtual Memory for Process 3: 31.29 MB_x000a_Virtual Memory for Process 4: 95.34 MB_x000a_Virtual Memory for Process 5: 68.11 MB 1465913927 (#27495)" u="1"/>
        <s v="Ghost call (#85616)" u="1"/>
        <s v="Alert: Hoover Circular Solutions &gt; HOO US TX Houston on JETDEVSQL01 is Failed Agent Status   (#59260)" u="1"/>
        <s v="ALERT: [Critical] Malicious activity detected on HWY11B3 (#58891)" u="1"/>
        <s v="Lummus - Winows server went Offline for 1 min LUM-RADWE-PW-01 (#25613)" u="1"/>
        <s v="FYI - lumwvddynsp-3 has turned on by request from the VMSS PowerApp (#43929)" u="1"/>
        <s v="Alert: Cypress Lawn &gt; CYP US CA Colma on sg-ptp230-slave is Failed Connectivity   (#45231)" u="1"/>
        <s v="Alert: Hisco &gt; HIS US TX Houston Servers - 5th Patch Group on DEVpim is Failed CPU   (#85601)" u="1"/>
        <s v="Alert: Cypress Lawn &gt; CYP US CA Colma on gds-fps01 is Failed Connectivity   (#45532)" u="1"/>
        <s v="Hubble Reinstalled on my Computer (#28118)" u="1"/>
        <s v="Laptop setup for K.McAllister (PYPS) (#28138)" u="1"/>
        <s v="Outlook Search - indexer got corrupted (#22979)" u="1"/>
        <s v="Eagle Burgman - CPU reached 90.0 % Used for 10 mins AZHOUSBA502 (#21148)" u="1"/>
        <s v="PeoplesoftApplication maintenance &amp; Monitoring (#41579)" u="1"/>
        <s v="New ticket from: JDE service billing - job name not visible (#32615) (#34934)" u="1"/>
        <s v="Password Change (#21032)" u="1"/>
        <s v="Alert: Cypress Lawn &gt; CYP US CA Colma on DEV-ES01 is Failed Connectivity   (#46473)" u="1"/>
        <s v="Alert: alcnuctxes1-v01 Agent Status -  service: Agent check-in interval: 56.58 min (#35919)" u="1"/>
        <s v="Offboarding (#23359)" u="1"/>
        <s v="Exactly IT Sentinel Alerts - Low  (#47450)" u="1"/>
        <s v="New Help for Printer Setup CA2225-L (#82742)" u="1"/>
        <s v="Alert A130195: HQS-NX: Warning: Protected VM Not Recoverable (#83254)" u="1"/>
        <s v="Outlook pop up (#20822)" u="1"/>
        <s v="Camara  not available (#91396)" u="1"/>
        <s v="Alert: Hikma &gt; HIK US NJ CherryHill on ww-chh-dolphdv is Warning SQL TCP Availability  1433 (#70525)" u="1"/>
        <s v="Job Succeeded with Errors Azure Lummus SCU PRDVM: Not Applicable COMMVAULT JOB:  123179 (#43196)" u="1"/>
        <s v="AVEVA PRO/II v10.1: Install Request (#59263)" u="1"/>
        <s v="ALERT: [Critical] Malicious activity detected on HWY11B3 (#58894)" u="1"/>
        <s v="Azure Active Directory - Sign in log events delayed - Mitigated (#77262)" u="1"/>
        <s v="Alert: Lummus Technology &gt; LUM Azure Production on lum-mvus-dw-02 is Failed Agent Status   (#50187)" u="1"/>
        <s v="Service Ticket #577725 - DHCP server error event detected:150313 - (#57284)" u="1"/>
        <s v="Fixes for PS-LUM AD Sync interface (#25252)" u="1"/>
        <s v="SO21/3001226 Dell Standard Business Laptop Dock 130W (#25801)" u="1"/>
        <s v="Not a customer (#76401)" u="1"/>
        <s v="Alert: Hikma &gt; HIK US OH Columbus on colnwlab31 is Failed Connectivity   (#44881)" u="1"/>
        <s v="Monitors (#82737)" u="1"/>
        <s v="Alert: Hikma &gt; HIK US OH Columbus on colnwhco01 is Failed Connectivity   (#44891)" u="1"/>
        <s v="New cell phone (#25235)" u="1"/>
        <s v="Alert: Lummus Technology &gt; LUM US TX Pasadena on US-PAS-TAC-SW1 is Failed Connectivity   (#43026)" u="1"/>
        <s v="PA test - please ignore (#44977)" u="1"/>
        <s v="Malware detection Incident ID: 4450 (#87438)" u="1"/>
        <s v="FW: Request for ERP Suites Support - Re:  Rajesh Samarth Expenses_x000a_ January thru April   (#23906)" u="1"/>
        <s v="Alert: Hikma &gt; HIK US OH Columbus on WW-COL-VDISQL01 is Warning SQL TCP Availability  1433 (#52770)" u="1"/>
        <s v="Alert: VM-RDS01 Disk - E: service: Total disk size: 350.00 MB_x000a_Disk space used: 242.74 MB_x000a_Disk free s... [100/135 characters] (#34318)" u="1"/>
        <s v="Alert: Hoover Circular Solutions &gt; HOO US TX Houston on HVRFTH-OneSDEV is Failed Agent Status   (#66367)" u="1"/>
        <s v="Alert: Hoover Circular Solutions &gt; HOO US TX Houston on JETDEVSQL01 is Failed Agent Status   (#76274)" u="1"/>
        <s v="ALERT: [Critical] Malicious activity detected on DHFJR72 (#65660)" u="1"/>
        <s v="Alert: lum-tekus-pw-01 Memory -  service: Total Physical Memory: 4.00 GB_x000a_Used Physical Memory: 3.18 ... [100/1157 characters] (#32953)" u="1"/>
        <s v="iDocs request : Lukoil Burgas-MTBE-ETBE (357506)  -  (#29240)" u="1"/>
        <s v="Alert: Hikma &gt; HIK US OH Columbus on colnwps0504 is Failed Connectivity   (#43198)" u="1"/>
        <s v="Alert: Hikma &gt; HIK US NJ CherryHill on WW-CHH-VMHS03.west-ward.org is Failed Connectivity   (#44831)" u="1"/>
        <s v="FW: ISE Alarm : Warning : AcsSyslogContentAaaDiagnostics:: ACTIVE_DIRECTORY_DIAGNOSTIC_TOOL_ISSUES_FOUND need to complete (#52824)" u="1"/>
        <s v="Alert: US-NJ-MBN-GN-FW-01 Connectivity -  service: Packet Loss: 100.00 %_x000a_Time To Live: 0.00 Hops_x000a_Ave... [100/152 characters] (#36485)" u="1"/>
        <s v="Alert: EagleBurgmann &gt; EB Azure Production on AZDARSAP102 is Failed Agent Status   (#53730)" u="1"/>
        <s v="ALERT: [Critical] Malicious activity detected on DHFJR72 (#65661)" u="1"/>
        <s v="FW: CRITICAL ERROR for PHSSVR on PHSDATTOSVR (B42E99AB260C) (#85585)" u="1"/>
        <s v="Edge browser is not working (#45451)" u="1"/>
        <s v="Eagle Burgman - CPU reached 90.0 % Used for 10 mins AZHOUSBA502 (#24148)" u="1"/>
        <s v="Cypress Lawn - Device went offline for 2 min HQS-APP03 (#24582)" u="1"/>
        <s v="Alert: psgcvmes1pw01 CPU -  service: CPU Usage: 85.00 %_x000a_Top Process 1: vsbkp_x000a_Top Process 2: cvd_x000a_Top ... [100/646 characters] (#32505)" u="1"/>
        <s v="Need access to Z drive FCC (#47328)" u="1"/>
        <s v="Cisco Jabber for new user (#52845)" u="1"/>
        <s v="Ufa--300 kta ethylene plant (#86039)" u="1"/>
        <s v="Critical Device Stopped Sending Events Fired (#60395)" u="1"/>
        <s v="ENID - NOT WORKING (#33114)" u="1"/>
        <s v="Alert: Hikma &gt; HIK US OH Columbus on COL-APPD01 is Failed SQL TCP Availability  1433 (#42971)" u="1"/>
        <s v="Weekly Backup Report for PHSDATTOSVR (#90059)" u="1"/>
        <s v="FW: Weekly Backup Report for RKDATTOSVR (#54979)" u="1"/>
        <s v="Alert: IN-GGN-CORE-01 Connectivity -  service: Packet Loss: 0.00 %_x000a_Time To Live: 247.00 Hops_x000a_Average... [100/150 characters] (#31970)" u="1"/>
        <s v="Question on how to map a shared folder (#21127)" u="1"/>
        <s v="Alert: Hikma &gt; HIK US NJ CherryHill on chhnw-bld9a-commandpost01 is Failed Connectivity   (#44861)" u="1"/>
        <s v="Alert: Lummus Technology &gt; LUM Azure Production on lum-medin-pw-01 is Failed Connectivity   (#42245)" u="1"/>
        <s v="Alert: Hikma &gt; HIK US NJ CherryHill on WW-CHH-SCCMMM01 is Warning Memory   (#41617)" u="1"/>
        <s v="Alert: Hikma &gt; HIK US OH Creekside on crknr-dmvpn01 is Failed Connectivity   (#44394)" u="1"/>
        <s v="Unable to open Excel files (#24861)" u="1"/>
        <s v="Alert: HQS-FPS02 Agent Status -  service: Agent check-in interval: 4.15 min (#36071)" u="1"/>
        <s v="Alert: LiquidPower Specialty Products Inc. &gt; LIQ US TX Houston on BRYVMPMSTONE01 is Failed CPU   (#55481)" u="1"/>
        <s v="Alert: AZVAHSER004 CPU -  service: CPU Usage: 84.00 %_x000a_Top Process 1: WmiPrvSE_x000a_Top Process 2: MsSense... [100/668 characters] (#32332)" u="1"/>
        <s v="Mobile phone upgrade (#23850)" u="1"/>
        <s v="Alert: Cypress Lawn &gt; CYP US CA SanMateo &amp; Snider&amp;Sullivan on SSOS-FTD01 is Failed Connectivity   (#69962)" u="1"/>
        <s v="Alert: Hikma &gt; HIK US OH Columbus on COL-GALAXYUX01 is Failed Agent Status   (#42926)" u="1"/>
        <s v="Alert: RU-MOS-WLC01 Connectivity -  service: Packet Loss: 30.00 %_x000a_Time To Live: 39.00 Hops_x000a_Average Round Trip Time: 124.00 msec_x000a_DNS Resolution: True 838077234 (#27555)" u="1"/>
        <s v="lumwvddynsp-3 has intentionally been shutdown (#43892)" u="1"/>
        <s v="ALERT: [Critical] Malicious activity detected on 1G5THR2 (#50351)" u="1"/>
        <s v="Alert: Polymer Solutions Group &gt; POL Azure Production on psggpdes1pw01 is Failed CPU   (#45900)" u="1"/>
        <s v="New laptop has to be imaged (#75103)" u="1"/>
        <s v="Lanxess BD Study(179668) (#86070)" u="1"/>
        <s v="ALERT: [Critical] Malicious activity detected on 1G5THR2 (#50352)" u="1"/>
        <s v="FW: Posting Error (#55734)" u="1"/>
        <s v="Alert: Lummus Technology &gt; LUM Azure Production on lum-medcv-pw-01 is Failed CPU   (#69899)" u="1"/>
        <s v="Unable to access M: drive (#77358)" u="1"/>
        <s v="lumwvddynsp-9 has been powered off by automation (#33316)" u="1"/>
        <s v="TAP access (#29691)" u="1"/>
        <s v="Critical Device Stopped Sending Events Fired (#59573)" u="1"/>
        <s v="Alert: BMNPJA01 Agent Status -  service: Agent check-in interval: 3.18 min (#33715)" u="1"/>
        <s v="Alert: Lummus Technology &gt; LUM Azure Production on lum-wfsin-pw-01 is Failed Connectivity   (#83766)" u="1"/>
        <s v="Alert: LiquidPower Specialty Products Inc. &gt; LIQ US TX Houston on CKS-SW-03-BREAKROOM-ACCESS.liquidp... [100/133 characters] (#57609)" u="1"/>
        <s v="Permission to procedures folder (#22778)" u="1"/>
        <s v="Scheduled Hubble Report is not Generating (#59287)" u="1"/>
        <s v="ALERT: [Critical] Malicious activity detected on 1G5THR2 (#50353)" u="1"/>
        <s v="Alert: Gulf Capital Bank &gt; GUL US TX Houston on HOU-SVR-CA2 is Failed Disk  C: (#67523)" u="1"/>
        <s v="Alert: Hikma &gt; HIK US OH Columbus on WW-COL-IGNITP02 is Failed SQL Memory Manager  MSSQLSERVER (#42996)" u="1"/>
        <s v="Help! Cisco Jabber (#45579)" u="1"/>
        <s v="Critical Device Stopped Sending Events Fired (#61441)" u="1"/>
        <s v="Alert: LiquidPower Specialty Products Inc. &gt; LIQ US TX Bryan on BRYVMPDB01 is Warning Memory   (#86044)" u="1"/>
        <s v="Eagle Burgman - CPU reached 90.0 % Used for 10 mins AZHOUSBA502 (#22474)" u="1"/>
        <s v="Alert: Cypress Lawn &gt; CYP US CA Colma on hqs-mx02 is Warning Memory   (#40999)" u="1"/>
        <s v="Alert: Lummus Technology &gt; LUM Azure Production on lum-medin-pw-01 is Failed CPU   (#45554)" u="1"/>
        <s v="Alert: Hoover Circular Solutions &gt; HOO US TX Houston on HVRFTH-OneSDEV is Failed Agent Status   (#76273)" u="1"/>
        <s v="CANCOM Sentinel Alerts - High   (#32762)" u="1"/>
        <s v="Alert: vm-app03 Agent Status -  service: Agent check-in interval: 4.93 min 1931218429 (#27418)" u="1"/>
        <s v="Alert: Cypress Lawn &gt; CYP US CA Colma on HQS-VC01 is Warning Memory   (#57184)" u="1"/>
        <s v="Alert: Cypress Lawn &gt; CYP US CA Colma on HQS-ABS01 is Warning Disk  C: (#66345)" u="1"/>
        <s v="Alert: Lummus Technology &gt; LUM Azure Production on lum-prtus-pw-01 is Failed CPU   (#75049)" u="1"/>
        <s v="VPN is not working   (#23420)" u="1"/>
        <s v="Printer  driver update (#41394)" u="1"/>
        <s v="IDocs Remote Desktop (#50887)" u="1"/>
        <s v="issues with printing to network printers (#32100)" u="1"/>
        <s v="lumwvddynsp-1 has intentionally been shutdown (#25952)" u="1"/>
        <s v="ALERT: [Critical] Malicious activity detected on 1G5THR2 (#50355)" u="1"/>
        <s v="Alert: Lummus Technology &gt; LUM Azure Production on lum-medcv-pw-01 is Failed CPU   (#90812)" u="1"/>
        <s v="Self-Healing Alert: EagleBurgmann &gt; EB Azure Production: AZVAHSAP013 Service: Uptime -  Self-Healing... [100/173 characters] (#57669)" u="1"/>
        <s v="Informational Ticket regarding sharefolder (#79371)" u="1"/>
        <s v="lumwvddynsp-3 will be shutdown by automation in 15 minutes (#49603)" u="1"/>
        <s v="Alert: EagleBurgmann &gt; EB Azure Production on AZCCSSAP021 is Warning Memory   (#76697)" u="1"/>
        <s v="Alert: Coyuchi &gt; COY US SF Headquarters on COY-PR-FW-01 is Failed Connectivity   (#51847)" u="1"/>
        <s v="Alert: Hoover Circular Solutions &gt; HOO US TX Houston on HVRFTH-Workflow is Failed Agent Status   (#66369)" u="1"/>
        <s v="possible Spam (#35921)" u="1"/>
        <s v="Alert: Puffer &gt; PUF US TX Stafford on stc128p is Warning Memory   (#90741)" u="1"/>
        <s v="NKNK 150 kta Dimer/OCU (360014) (#82491)" u="1"/>
        <s v="Alert: Lummus Technology &gt; LUM Azure Production on lum-idbus-pl-01 is Failed CPU   (#58402)" u="1"/>
        <s v="Alert: Lummus Technology &gt; LUM US NJ BloomField on US-BMN-A2-SW02 is Failed Connectivity   (#90515)" u="1"/>
        <s v="On Behalf of Sean Glackin (#24742)" u="1"/>
        <s v="iDocs Access (#26663)" u="1"/>
        <s v="Coyuchi Memory reached 95.0 % Used for 10 mins VM-APP03 (#26818)" u="1"/>
        <s v="CRITICAL ERROR for PHSSVR on PHSDATTOSVR (B42E99AB260C) (#88944)" u="1"/>
        <s v="Alert: Hikma &gt; HIK US OH Columbus on colnwlab22 is Failed Connectivity   (#44852)" u="1"/>
        <s v="Alert: Lummus Technology &gt; LUM US NJ BloomField on US-BMN-A1DC-SW08 is Failed Connectivity   (#46833)" u="1"/>
        <s v="ALERT: [Medium] Malicious activity detected on DESKTOP-FHD4A9D (#21566)" u="1"/>
        <s v="Alert: Cypress Lawn &gt; CYP US CA Colma on UAT-APP03-01 is Warning Disk  C: (#41078)" u="1"/>
        <s v="Lummus - Network device went offline NL-HAG-LT-PA-FW01 (#24838)" u="1"/>
        <s v="FW: CRITICAL ERROR for UNITY-DB-SVR on PHSDATTOSVR (B42E99AB260C) (#80270)" u="1"/>
        <s v="Alert: Lummus Technology &gt; LUM Azure Production on lum-tekin-pw-01 is Failed Memory   (#42521)" u="1"/>
        <s v="Alert: WLDPSCM01 Connectivity -  service: Packet Loss: 100.00 %_x000a_Time To Live: 0.00 Hops_x000a_Average Roun... [100/143 characters] (#36095)" u="1"/>
        <s v="lumwvddynsp-1 has intentionally been shutdown (#28475)" u="1"/>
        <s v="Lummus - Winows server went Offline for 1 min LUM-ADKIN-PW-01 (#26789)" u="1"/>
        <s v="Alert: Hikma &gt; HIK US OH Columbus on WW-COL-VDI-CS01 is Failed Agent Status   (#42784)" u="1"/>
        <s v="AutoCad (#86062)" u="1"/>
        <s v="Follow UP Alert: Lummus Technology &gt; LUM Azure Production on lum-idbus-pl-01 is Failed CPU   (#71017)" u="1"/>
        <s v="[Error] Scale-out Backup Repository: VIL-SOBR (#83696)" u="1"/>
        <s v="Alert: lum-medcv-pw-01 CPU -  service: CPU Usage: 88.00 %_x000a_Top Process 1: cvd_x000a_Top Process 2: SIDB2_x000a_Top Process 3: SIDB2_x000a_Top Process 4: SIDB2_x000a_Top Process 5: SIDB2_x000a_PID of Process 1: 5584_x000a_PID of Process 2: 7400_x000a_PID of Process 3: 5940_x000a_PID of Process 4: 20344_x000a_PID of Process 5: 21008_x000a_User of Process 1: NT AUTHORITY\SYSTEM_x000a_User of Process 2: NT AUTHORITY\SYSTEM_x000a_User of Process 3: NT AUTHORITY\SYSTEM_x000a_User of Process 4: NT AUTHORITY\SYSTEM_x000a_User of Process 5: NT AUTHORITY\SYSTEM_x000a_CPU Usage for Process 1: 18.00 %_x000a_CPU Usage for Process 2: 13.00 %_x000a_CPU Usage for Process 3: 12.00 %_x000a_CPU Usage for Process 4: 5.00 %_x000a_CPU Usage for Process 5: 5.00 % 1536132834 (#28519)" u="1"/>
        <s v="Your message couldn't be delivered (#74055)" u="1"/>
        <s v="FW: Req List (#43958)" u="1"/>
        <s v="ALERT: [Medium] Malicious activity detected on DESKTOP-FHD4A9D (#21666)" u="1"/>
        <s v="Alert: Coyuchi &gt; COY US CA PointReyes on COY-PR-AP-01 is Failed Connectivity   (#45851)" u="1"/>
        <s v="Alert: Dallas Area Habitat for Humanity &gt; DAL US TX Dallas on DAHFH2008FS is Failed CPU   (#91305)" u="1"/>
        <s v="Fax Server Alert (#51269)" u="1"/>
        <s v="ALERT: [Critical] Malicious activity detected on 73B5NF2 (#31002)" u="1"/>
        <s v="MT again not working (#27757)" u="1"/>
        <s v="Resmote Desktop too slow (#59244)" u="1"/>
        <s v="Disable and remove accounts for Alex Fiegly (#33739)" u="1"/>
        <s v="New devices are not showing in Active Directory (#32211)" u="1"/>
        <s v="Cloud Discovery anomaly detection Incident ID: 2595 (#52318)" u="1"/>
        <s v="ALERT: [Critical] Malicious activity detected on 73B5NF2 (#31003)" u="1"/>
        <s v="Alert A1056: HQS-NX: Critical: RAM Usage high on CVM : 10.10.1.232 (#82784)" u="1"/>
        <s v="Azure Active Directory - Sign in log events delayed - Mitigated (#77299)" u="1"/>
        <s v="Alert: Alcami &gt; ALC Azure Non-Production on alcnuctxes1-d01 is Failed CPU   (#44435)" u="1"/>
        <s v="Strange email received (#20750)" u="1"/>
        <s v="please give me idocs access of MNPZ Coker (#82499)" u="1"/>
        <s v="Datto account for Cecilia Arias &lt;Cecilia.Arias@exactlyit.com&gt; (#21313)" u="1"/>
        <s v="Critical Device Stopped Sending Events Fired (#71123)" u="1"/>
        <s v="Cloud Discovery anomaly detection Incident ID: 4514 (#88875)" u="1"/>
        <s v="Alert: Alcami &gt; ALC Azure Non-Production on alcnuctxes1-d01 is Failed CPU   (#44436)" u="1"/>
        <s v="Name change from Madison Annitto to Madison TenBrink (#25616)" u="1"/>
        <s v="Cypress Lawn - Device went offline for 2 min GDS-AD01 (#28047)" u="1"/>
        <s v="Alert: EagleBurgmann &gt; EB Azure Production on AZVAHSAP013 is Failed Connectivity   (#83248)" u="1"/>
        <s v="Alert: HQS-ITS01 Memory -  service: Total Physical Memory: 7.97 GB_x000a_Used Physical Memory: 6.99 GB_x000a_Fre... [100/1180 characters] (#32162)" u="1"/>
        <s v="Lummus - Windows Server CPU reached 90.0 % Used for 10 mins LUM-RCSLT-PW-01 (#26125)" u="1"/>
        <s v="Alert: lum-cdwlt-pw-01 Memory -  service: Total Physical Memory: 4.00 GB_x000a_Used Physical Memory: 3.49 GB_x000a_Free Physical Memory: 521.19 MB_x000a_Physical Memory Usage: 87.00 %_x000a_Total Virtual Memory: 4.81 GB_x000a_Used Virtual Memory: 3.44 GB_x000a_Free Virtual Memory: 1.37 GB_x000a_Virtual Memory Usage: 72.00 %_x000a_Top Process 1: CLBackup (64 bit)_x000a_Top Process 2: MsMpEng (64 bit)_x000a_Top Process 3: agent_x000a_Top Process 4: cvd (64 bit)_x000a_Top Process 5: CSFalconService (64 bit)_x000a_PID of Process 1: 4332_x000a_PID of Process 2: 3404_x000a_PID of Process 3: 3396_x000a_PID of Process 4: 4560_x000a_PID of Process 5: 3368_x000a_User of Process 1: NT AUTHORITY\SYSTEM_x000a_User of Process 2: NT AUTHORITY\SYSTEM_x000a_User of Process 3: NT AUTHORITY\SYSTEM_x000a_User of Process 4: NT AUTHORITY\SYSTEM_x000a_User of Process 5: NT AUTHORITY\SYSTEM_x000a_Physical Memory for Process 1: 296.73 MB_x000a_Physical Memory for Process 2: 261.76 MB_x000a_Physical Memory for Process 3: 219.89 MB_x000a_Physical Memory for Process 4: 158.09 MB_x000a_Physical Memory for Process 5: 108.66 MB_x000a_Virtual Memory for Process 1: 263.75 MB_x000a_Virtual Memory for Process 2: 250.56 MB_x000a_Virtual Memory for Process 3: 200.56 MB_x000a_Virtual Memory for Process 4: 32.54 MB_x000a_Virtual Memory for Process 5: 101.17 MB 372755197 (#27974)" u="1"/>
        <s v="Alert: Lummus Technology &gt; LUM Azure Production on lum-medin-pw-01 is Failed CPU   (#47162)" u="1"/>
        <s v="Alert: Hikma &gt; HIK US OH Columbus on COL-PSSOV01 is Failed Memory   (#41499)" u="1"/>
        <s v="ALERT: [Medium] Malicious activity detected on DESKTOP-FHD4A9D (#21866)" u="1"/>
        <s v="Alert: Puffer &gt; PUF US TX Stafford on STA-SQL-0003 is Failed CPU   (#70593)" u="1"/>
        <s v="Eagle Burgman - Memory reached  90.0 % Used for 10 mins AZVAHSER004 (#23394)" u="1"/>
        <s v="Alert: KS2 Technologies &gt; KS2 US TX Grapevine on KS2HV01 is Stale Windows Service  Windows Software ... [100/125 characters] (#91060)" u="1"/>
        <s v="User can open reports on Oddo (#29631)" u="1"/>
        <s v="Alert: Hikma &gt; HIK US OH Columbus on COLAS60053 is Warning Memory   (#48568)" u="1"/>
        <s v="Scheduled Task coyuchi cleanup shipmentprocesscheck folder Completed (#50200)" u="1"/>
        <s v="Test problem (#27753)" u="1"/>
        <s v="Eagle Burgman - Memory reached  90.0 % Used for 10 mins AZVAHSER004 (#23398)" u="1"/>
        <s v="ISE Alarm : Critical : Local certificate 'Default self-signed server certificate' expired on Wed; 13 Oct 2021 : Server=SEC-ISE-CORP-1 (#53277)" u="1"/>
        <s v="Eagle Burgman - Memory reached  90.0 % Used for 10 mins AZVAHSER004 (#25257)" u="1"/>
        <s v="Alert: Lummus Technology &gt; LUM Azure Production on lum-braus-pw-01 is Failed Agent Status   (#55512)" u="1"/>
        <s v="Alert: Lummus Technology &gt; LUM Azure Production on lum-wfsin-pw-01 is Failed Connectivity   (#42246)" u="1"/>
        <s v="FW: ISE Alarm : Warning : AcsSyslogContentAaaDiagnostics:: ACTIVE_DIRECTORY_DIAGNOSTIC_TOOL_ISSUES_FOUND need to complete (#72828)" u="1"/>
        <s v="Alert: Hikma &gt; HIK US OH Bedford on WW-BDF-BSSAP01 is Failed Agent Status   (#42791)" u="1"/>
        <s v="Alert: LiquidPower Specialty Products Inc. &gt; LIQ US TX Houston on CKSVMPSCCMDP01 is Failed CPU   (#70550)" u="1"/>
        <s v="Alert: psggpdes1pw01 CPU -  service: CPU Usage: 92.00 %_x000a_Top Process 1: sqlservr_x000a_Top Process 2: Syste... [100/643 characters] (#36255)" u="1"/>
        <s v="BRYSYN01 - BRY Synology ALERTA new DSM update has been detected on BRYSYN01 (#91117)" u="1"/>
        <s v="Jabber and MDR popup  (#21065)" u="1"/>
        <s v="Alert: Lummus Technology &gt; LUM Azure Production on lum-htrus-pw-01 is Failed Connectivity   (#43709)" u="1"/>
        <s v="Alert: FACTSHOST Disk - C: service: Total disk size: 39.66 GB_x000a_Disk space used: 35.55 GB_x000a_Disk free sp... [100/132 characters] (#32348)" u="1"/>
        <s v="My e-mail address needs to be added to the copy machine so that I can scan documents. (#33582)" u="1"/>
        <s v="Alert: Polymer Solutions Group &gt; POL Azure Production on psgcvmes1pw01 is Failed CPU   (#50331)" u="1"/>
        <s v="Alert: LiquidPower Specialty Products Inc. &gt; LIQ US TX Bryan on BRY-SW-08-BUILD is Failed Connectivi... [100/104 characters] (#81170)" u="1"/>
        <s v="Alert: Polymer Solutions Group &gt; POL Azure Production on psgcvmes1pw01 is Failed CPU   (#50332)" u="1"/>
        <s v="MDR Re-image - Kyle Lam User's laptop (#91012)" u="1"/>
        <s v="Enid access for MOCD2 Project (201228099). (#76696)" u="1"/>
        <s v="Please install Moscow printer on my Laptop (#21298)" u="1"/>
        <s v="lumwvddynsp-1 will be shutdown by automation in 15 minutes (#27235)" u="1"/>
        <s v="Alert: Cypress Lawn &gt; CYP US CA Colma on HQS-MX is Failed Memory   (#47813)" u="1"/>
        <s v="Lummus - Network device went offline GB-MIK-WLC01 (#27055)" u="1"/>
        <s v="Alert: Cypress Lawn &gt; CYP US CA Colma on nc-ptp450-master is Failed Connectivity   (#44587)" u="1"/>
        <s v="Re: [Cisco AMP for Endpoints Subscription] [HankinGroup-Tickets]_x000a_ [HSTEWARTLP.HANKINGROUP.ORG] Matching Compromise Updates (#22782)" u="1"/>
        <s v="VPN issue (#47424)" u="1"/>
        <s v="Excel issues (#41580)" u="1"/>
        <s v="Alert: LiquidPower Specialty Products Inc. &gt; LIQ US TX Bryan on BRY-AP20-FREE07 is Failed Connectivi... [100/104 characters] (#81176)" u="1"/>
        <s v="Alert: LiquidPower Specialty Products Inc. &gt; LIQ US TX Bryan on BRY-ESX-HOST03 is Failed Connectivit... [100/103 characters] (#81186)" u="1"/>
        <s v="Alert: Hikma &gt; HIK US OH Columbus on WW-COL-VDISQL01 is Warning Memory   (#55508)" u="1"/>
        <s v="Alert: NewQuest Properties &gt; NEW US TX Houston on PRINT is Warning Memory   (#82145)" u="1"/>
        <s v="Scheduled Task coyuchi cleanup shipmentprocesscheck folder Completed (#50408)" u="1"/>
        <s v="Alert: LiquidPower Specialty Products Inc. &gt; LIQ US TX Bryan on BRY-AP05-GUARD is Failed Connectivit... [100/103 characters] (#81188)" u="1"/>
        <s v="Support required. Outlook is not working (#52341)" u="1"/>
        <s v="Lummus - Network device went offline gurgcuc (#23193)" u="1"/>
        <s v="Alert: LiquidPower Specialty Products Inc. &gt; LIQ US TX Bryan on BRY-SW-03-RM211 is Failed Connectivi... [100/104 characters] (#81179)" u="1"/>
        <s v="Lummus - Windows server memory reached 85.0 % Used for 15 mins MANNHEIM-PRT1 (#25394)" u="1"/>
        <s v="Alert: Lummus Technology &gt; LUM Azure Production on lum-acsin-pw-01 is Failed Connectivity   (#83767)" u="1"/>
        <s v="Alert: lum-mtwus-pw-01 Memory -  service: Total Physical Memory: 4.00 GB_x000a_Used Physical Memory: 3.43 ... [100/1135 characters] (#32152)" u="1"/>
        <s v="Alert: lum-awplt-pw-01 Memory -  service: Total Physical Memory: 4.00 GB_x000a_Used Physical Memory: 3.27 GB_x000a_Free Physical Memory: 742.15 MB_x000a_Physical Memory Usage: 82.00 %_x000a_Total Virtual Memory: 4.69 GB_x000a_Used Virtual Memory: 3.54 GB_x000a_Free Virtual Memory: 1.14 GB_x000a_Virtual Memory Usage: 76.00 %_x000a_Top Process 1: w3wp (64 bit)_x000a_Top Process 2: agent_x000a_Top Process 3: cvd (64 bit)_x000a_Top Process 4: CSFalconService (64 bit)_x000a_Top Process 5: dns (64 bit)_x000a_PID of Process 1: 8172_x000a_PID of Process 2: 7572_x000a_PID of Process 3: 6020_x000a_PID of Process 4: 1908_x000a_PID of Process 5: 292_x000a_User of Process 1: IIS APPPOOL\AMSLUMMUS_x000a_User of Process 2: NT AUTHORITY\SYSTEM_x000a_User of Process 3: NT AUTHORITY\SYSTEM_x000a_User of Process 4: NT AUTHORITY\SYSTEM_x000a_User of Process 5: NT AUTHORITY\SYSTEM_x000a_Physical Memory for Process 1: 317.13 MB_x000a_Physical Memory for Process 2: 238.19 MB_x000a_Physical Memory for Process 3: 188.16 MB_x000a_Physical Memory for Process 4: 107.76 MB_x000a_Physical Memory for Process 5: 92.73 MB_x000a_Virtual Memory for Process 1: 357.95 MB_x000a_Virtual Memory for Process 2: 212.63 MB_x000a_Virtual Memory for Process 3: 32.27 MB_x000a_Virtual Memory for Process 4: 103.32 MB_x000a_Virtual Memory for Process 5: 93.83 MB 769192593 (#29365)" u="1"/>
        <s v="MS Teams doesn't show status icon. (#26728)" u="1"/>
        <s v="Alert: Lummus Technology &gt; LUM Azure Production on lum-idbus-pl-01 is Failed CPU   (#47803)" u="1"/>
        <s v="Exactly IT Sentinel Alerts - Medium  (#25179)" u="1"/>
        <s v="Calvin Rugg – new laptop imaged and configured  (#47469)" u="1"/>
        <s v="Carbon Black Cloud Alert - a9dbe603-9a78-d6dc-31d0-ba1baca725c9 (#83280)" u="1"/>
        <s v="Scheduled Task coyuchi cleanup shipmentprocesscheck folder Completed (#51897)" u="1"/>
        <s v="[Cisco AMP for Endpoints Subscription] [Stemmer-Tickets]_x000a_ [w-sklink-10.ad.imaging.de] Matching Compromise Updates (#45835)" u="1"/>
        <s v="Jabber doesn't work. (#43954)" u="1"/>
        <s v="New Joiner machine setup. (#30824)" u="1"/>
        <s v="Lummus - Monthly Patching May 2021 (#24365)" u="1"/>
        <s v="Your Vonage Business Case (08774890) Has Been Updated (#57381)" u="1"/>
        <s v="software install (#35137)" u="1"/>
        <s v="Alert: Cypress Lawn &gt; CYP US CA Colma on HQ-SW-04 is Failed Connectivity   (#46487)" u="1"/>
        <s v="Alert: Lummus Technology &gt; LUM Azure Production on lum-medwe-pw-01 is Failed CPU   (#90709)" u="1"/>
        <s v="Alert: LiquidPower Specialty Products Inc. &gt; LIQ US TX Houston on CKSVMPDHCP02 is Warning Disk  C: (#70567)" u="1"/>
        <s v="FW: [Cisco AMP for Endpoints Subscription] [Vaalco - Quarantine Failed] Matching Events Found On DESKTOP-7H912X2.VAALCO.com (#60962)" u="1"/>
        <s v="Access to MK drives (#22863)" u="1"/>
        <s v="Alert: LiquidPower Specialty Products Inc. &gt; LIQ US TX Bryan on bryntpbas01 is Failed CPU   (#66310)" u="1"/>
        <s v="Alert: HQS-SQL03B Disk - C: service: Total disk size: 39.51 GB_x000a_Disk space used: 35.49 GB_x000a_Disk free s... [100/133 characters] (#32872)" u="1"/>
        <s v="Alert: Lummus Technology &gt; LUM UK Milton Keynes on GB-MIK-SW01 is Failed Connectivity   (#88918)" u="1"/>
        <s v="Alert: BMNPLIC01 Connectivity -  service: Packet Loss: 100.00 %_x000a_Time To Live: 0.00 Hops_x000a_Average Round Trip Time: 0.00 msec_x000a_DNS Resolution: True 1292649700 (#27626)" u="1"/>
        <s v="[Cisco AMP for Endpoints Subscription] [Stemmer-Tickets]_x000a_ [w-edekoe-10.ad.imaging.de] Matching Compromise Updates (#45837)" u="1"/>
        <s v="Aryaka: [Impacting] Completion of Maintenance on Miami POP [ref:_00DA0ISST._5003w1X1jTh:ref] (#35480)" u="1"/>
        <s v="ENERTIA - STRUCTURE UPDATE MESSAGE (#57679)" u="1"/>
        <s v="Aryaka: [Sev=Low] Service impacting outage on Delhi POP [ref:_00DA0ISST._5003w1U9t15:ref] (#21575)" u="1"/>
        <s v="[Cisco AMP for Endpoints Subscription] [Stemmer-Tickets]_x000a_ [W-AHOMAN-10.ad.imaging.de] Matching Compromise Updates (#45838)" u="1"/>
        <s v="Update IP for DNS name bmnpise01 (#28911)" u="1"/>
        <s v="Alert: Lummus Technology &gt; Lum Azure Non-Production on lum-pdfus-dw-02 is Failed CPU   (#45558)" u="1"/>
        <s v="Exactly IT Sentinel Alerts - High  (#36098)" u="1"/>
        <s v="TECHCash 17 Week Roll Forward for WE 12/03/21 (#49480)" u="1"/>
        <s v="Alert: Lummus Technology &gt; Lum Azure Non-Production on lum-pdfus-dw-02 is Failed CPU   (#45559)" u="1"/>
        <s v="Alert: Hisco &gt; HIS US TX Houston Servers - 5th Patch Group on DRbackup is Failed Connectivity   (#52822)" u="1"/>
        <s v="Carbon Black Cloud Alert - 3d7c9238-16b8-b83a-7a60-81d0954a7541 (#73896)" u="1"/>
        <s v="Alert: Coyuchi &gt; COY US SF Headquarters on vm-dc3 is Warning Disk  C: (#54952)" u="1"/>
        <s v="Alert: LiquidPower Specialty Products Inc. &gt; LIQ US TX Houston on HSNVMPVEEAM01 is Warning Disk  C: (#89207)" u="1"/>
        <s v="Removing Datto (#33576)" u="1"/>
        <s v="Lummus - Windows server went offline for 1 min  PASPSQL02 (#26230)" u="1"/>
        <s v="Implementing Screening Services Integration (#21110)" u="1"/>
        <s v="PPBuilder file not working (#51906)" u="1"/>
        <s v="Alert: lonplims01.cbi.ch1b.cbiepc.com Disk - /usr01 service: Total disk size: 76.96 GB_x000a_Disk space us... [100/157 characters] (#32550)" u="1"/>
        <s v="Self-Healing Alert: EagleBurgmann &gt; EB Azure Production: AZVAHSLC021 Service: Uptime -  Self-Healing... [100/173 characters] (#43380)" u="1"/>
        <s v="FW: Taleo Login (#35220)" u="1"/>
        <s v="Self-Healing Alert: EagleBurgmann &gt; EB Azure Production: AZCCSSAP021 Service: Uptime -  Self-Healing... [100/173 characters] (#43381)" u="1"/>
        <s v="ProII9.1 Installation. (#44299)" u="1"/>
        <s v="ExactlyIT - New Twilio Developer Account (#23984)" u="1"/>
        <s v="user needs to be added to several groups in AD (#26730)" u="1"/>
        <s v="Alert: Hikma &gt; HIK US OH Columbus on AZRSVWPINSTS01 is Warning Memory   (#42323)" u="1"/>
        <s v="Self-Healing Alert: EagleBurgmann &gt; EB Azure Production: AZQROSAP001 Service: Uptime -  Self-Healing... [100/173 characters] (#43382)" u="1"/>
        <s v="FW: CRITICAL ERROR for IPSTSVR on PHSDATTOSVR (B42E99AB260C) (#79405)" u="1"/>
        <s v="Alert: Lummus Technology &gt; LUM Azure Production on lum-cdwlt-pw-01 is Failed Memory   (#43261)" u="1"/>
        <s v="Alert: Hisco &gt; HIS US TX Houston Servers - 2nd Patch Group on USScurrent is Failed Agent Status   (#54947)" u="1"/>
        <s v="Idoca Access for  HPL OCT project 358673 (#30802)" u="1"/>
        <s v="Lummus - Windows server went offline for 1 min  BEIPDC01 (#21902)" u="1"/>
        <s v="[Case 01221870] [] [Case 01221867] [] [Case 01221859] [] ExactlyIT_x000a_ Inc.: Service  Rating Request Has Been  Set to Archived (#88834) Has Been_x000a_ Set to Archived (#88837) Has Been Created [ref:_00D60J3AQ._5004W1w8LVt:ref] (#88839)" u="1"/>
        <s v="FW: Scheduled server maintenance on 14th January 2022 (#60497)" u="1"/>
        <s v="Quota exceeded (Tenant: Bruegmann USA; Contact email: kyle@bruegmann-usa.com) (#59197)" u="1"/>
        <s v="Alert: LiquidPower Specialty Products Inc. &gt; LIQ US TX Houston on HSNVMPMFA01 is Warning Memory   (#88445)" u="1"/>
        <s v="FW: [MEDIUM] Alert for Sophos Central [LiquidPower]: A computer is out of date (#66268)" u="1"/>
        <s v="Alert: Hikma &gt; HIK US OH Columbus on AZRSVWPCSOSB01 is Warning SQL TCP Availability  1433 (#51260)" u="1"/>
        <s v="FW: [Error] Scale-out Backup Repository: VIL-SOBR (#83697)" u="1"/>
        <s v="Alert: Hikma &gt; HIK US OH Columbus on WW-COL-VDISQL01 is Warning Memory   (#46948)" u="1"/>
        <s v="Please install new Moscow printer. (#21345)" u="1"/>
        <s v="No Backup for last 2 Days psgnnses1pw01VM: Not Applicable COMMVAULT JOB:  Not Applicable (#45199)" u="1"/>
        <s v="FW: CRITICAL ERROR for UNITY-DB-SVR on PHSDATTOSVR (B42E99AB260C) (#77330)" u="1"/>
        <s v="Alert: Cintas Corporation &gt; Cin Azure Production on prod-nc-wp-01 is Failed CPU   (#49538)" u="1"/>
        <s v="Alert: lum-medwe-pw-01 CPU -  service: CPU Usage: 87.00 %_x000a_Top Process 1: vsbkp_x000a_Top Process 2: System... [100/652 characters] (#33569)" u="1"/>
        <s v="Alert: LiquidPower Specialty Products Inc. &gt; LIQ US TX Houston on BRYVMPDB01 is Warning Memory   (#79301)" u="1"/>
        <s v="printer IP address (#21160)" u="1"/>
        <s v="Alert: PASTINV01 Connectivity -  service: Packet Loss: 20.00 %_x000a_Time To Live: 102.00 Hops_x000a_Average Rou... [100/144 characters] (#36267)" u="1"/>
        <s v="Alert: Hikma &gt; HIK US OH Columbus on colnwps1603 is Failed Connectivity   (#44033)" u="1"/>
        <s v="Alert: Lummus Technology &gt; LUM Azure Production on lum-medwe-pw-01 is Failed CPU   (#42823)" u="1"/>
        <s v="FW: FW: Your mailbox is almost full. (#66997) - Approval required (#67566)" u="1"/>
        <s v="Lummus - Windows server CPU reached 80.0 % Used for 15 mins LUM-AVELT-BW-01 (#25980)" u="1"/>
        <s v="Alert: Lummus Technology &gt; LUM IND Gurgaon on gurgcuc is Failed Connectivity   (#58492)" u="1"/>
        <s v="Alert: Lummus Technology &gt; LUM Azure Production on lum-idbus-pl-01 is Failed CPU   (#50951)" u="1"/>
        <s v="FW: Defender for Cloud Apps: New policy match detected (#90801)" u="1"/>
        <s v="Alert: Polymer Solutions Group &gt; POL Azure Production on psgnvdes1pw01 is Failed CPU   (#69892)" u="1"/>
        <s v="Lummus - Windows server CPU reached 80.0 % Used for 15 mins LUM-GENLT-PW-01 (#20661)" u="1"/>
        <s v="Alert: Polymer Solutions Group &gt; POL Azure Production on psgnvdes1pw01 is Failed CPU   (#69893)" u="1"/>
        <s v="User need a file encryption (#47547)" u="1"/>
        <s v="AVEVA PRO/II v8.3.2: Install request (#26541)" u="1"/>
        <s v="ALERT: [Critical] Malicious activity detected on GQ8J8S2 (#66252)" u="1"/>
        <s v="Alert: Hikma &gt; HIK US OH Columbus on WW-COL-VDISQL01 is Warning Memory   (#45599)" u="1"/>
        <s v="Alert: Gulf Capital Bank &gt; GUL US TX Houston on HOU-SVR-DC1 is Warning Memory   (#50942)" u="1"/>
        <s v="Alert: Hikma &gt; HIK US OH Columbus on WW-COL-DSPDB01 is Failed SQL Memory Manager  MSSQLSERVER (#43183)" u="1"/>
        <s v="Alert: vm-app03 Agent Status -  service: Agent check-in interval: 7.12 min (#34534)" u="1"/>
        <s v="ALERT: [Critical] Malicious activity detected on 9J72X33 (#60406)" u="1"/>
        <s v="Alert: lum-adkus-pw-01 Memory -  service: Total Physical Memory: 4.00 GB_x000a_Used Physical Memory: 3.58 ... [100/1138 characters] (#34172)" u="1"/>
        <s v="installation of printer driver (#37092)" u="1"/>
        <s v="FW: [Cisco AMP for Endpoints Subscription] [psp - system] Matching Events Found On TINA.psp.cxm (#61464)" u="1"/>
        <s v="Alert: Polymer Solutions Group &gt; POL US GA Albany Pine on PineSW3 is Failed Connectivity   (#57657)" u="1"/>
        <s v="Alert: lum-idb-dl-01 CPU -  service: CPU Usage: 87.00 %_x000a_Top Process 1: ora_j000_LTDENDES_x000a_Top Process... [100/703 characters] (#30961)" u="1"/>
        <s v="New Server requests (#45517)" u="1"/>
        <s v="Fax Server Alert (#53334)" u="1"/>
        <s v="ALERT: [Critical] Malicious activity detected on 9J72X33 (#60407)" u="1"/>
        <s v="Alert: Hikma &gt; HIK US OH Columbus on COL-SFTP is Failed Connectivity   (#50139)" u="1"/>
        <s v="Alert: Cintas Corporation &gt; Cin Azure Production on prod-nc-wp-01 is Failed CPU   (#45696)" u="1"/>
        <s v="iPhone replacement. (#88526)" u="1"/>
        <s v="P2P file is not working. (#44300)" u="1"/>
        <s v="Alert: Cypress Lawn &gt; CYP US CA Colma on gds-esxi01 is Failed Connectivity   (#43217)" u="1"/>
        <s v="Alert: Lummus Technology &gt; LUM Azure Production on lum-jmpus-pw-01 is Failed Memory   (#41007)" u="1"/>
        <s v="ALERT: [Critical] Malicious activity detected on 9J72X33 (#60408)" u="1"/>
        <s v="Autodesk Navisworks Freedom v2020: Install request (#29985)" u="1"/>
        <s v="Pasadena TX facility unable to make or receive phone calls (#23268)" u="1"/>
        <s v="FW: [Cisco AMP for Endpoints Subscription] [nq - system] Matching Events Found On NQP-AZ-24481353 (#61536)" u="1"/>
        <s v="Alert: Lummus Technology &gt; LUM Azure Production on BMNPJA01 is Warning Disk  C: (#43721)" u="1"/>
        <s v="Alert: LiquidPower Specialty Products Inc. &gt; LIQ US TX Houston on BYNVMPDC02 is Warning Memory   (#80342)" u="1"/>
        <s v="BR&amp;E ProMax v5: Installation request (#24117)" u="1"/>
        <s v="Critical Device Stopped Sending Events Fired (#59842)" u="1"/>
        <s v="Alert: BMNPFS20 Disk - C: service: Total disk size: 127.46 GB_x000a_Disk space used: 114.66 GB_x000a_Disk free space: 12.80 GB_x000a_Disk Usage: 90.00 % 328254114 (#29145)" u="1"/>
        <s v="ALERT: [Critical] Malicious activity detected on 9J72X33 (#60409)" u="1"/>
        <s v="Scheduled Task coyuchi cleanup shipmentprocesscheck folder Completed (#41622)" u="1"/>
        <s v="Lee Smith - Dell Docking Station WD19 130W (#28292)" u="1"/>
        <s v="Alert: BMNPEA01 Disk - C: service: Total disk size: 59.70 GB_x000a_Disk space used: 58.50 GB_x000a_Disk free space: 1.21 GB_x000a_Disk Usage: 98.00 % 794359541 (#27412)" u="1"/>
        <s v="Bluebeam v2020: Does not open (#21081)" u="1"/>
        <s v="Fwd: Spam Notification: 11 New Messages (#51254)" u="1"/>
        <s v="239672 BCC - iDocs Redline/Publishing issue  (#87342)" u="1"/>
        <s v="Alert A1056: HQS-NX: Critical: Main memory usage in CVM 10.10.1.228 is high, 494364 KB is free. (#27561)" u="1"/>
        <s v="Coyuchi New User Creation (#34325)" u="1"/>
        <s v="SAP BO Application maintenance &amp; Monitoring (#45356)" u="1"/>
        <s v="Alert: Lummus Technology &gt; LUM Azure Production on lum-xtlus-pl-01 is Failed Agent Status   (#45410)" u="1"/>
        <s v="Alert: lum-medwe-pw-01 CPU -  service: CPU Usage: 87.00 %_x000a_Top Process 1: vsbkp_x000a_Top Process 2: System... [100/651 characters] (#35576)" u="1"/>
        <s v="Alert: lum-jmpus-pw-01 Memory -  service: Total Physical Memory: 8.00 GB_x000a_Used Physical Memory: 6.88 ... [100/1133 characters] (#35995)" u="1"/>
        <s v="Alert: Coyuchi &gt; COY US CA PointReyes on COY-PR-AP-01 is Failed Connectivity   (#43765)" u="1"/>
        <s v="Alert: Hoover Circular Solutions &gt; HOO US TX Houston on JETDEVAPP01 is Failed Agent Status   (#68515)" u="1"/>
        <s v="Alert: lum-adkde-pw-01 Memory -  service: Total Physical Memory: 4.00 GB_x000a_Used Physical Memory: 3.47 GB_x000a_Free Physical Memory: 543.42 MB_x000a_Physical Memory Usage: 87.00 %_x000a_Total Virtual Memory: 4.69 GB_x000a_Used Virtual Memory: 3.53 GB_x000a_Free Virtual Memory: 1.16 GB_x000a_Virtual Memory Usage: 75.00 %_x000a_Top Process 1: MsMpEng (64 bit)_x000a_Top Process 2: CLBackup (64 bit)_x000a_Top Process 3: agent_x000a_Top Process 4: cvd (64 bit)_x000a_Top Process 5: CSFalconService (64 bit)_x000a_PID of Process 1: 3556_x000a_PID of Process 2: 3528_x000a_PID of Process 3: 3604_x000a_PID of Process 4: 4108_x000a_PID of Process 5: 2976_x000a_User of Process 1: NT AUTHORITY\SYSTEM_x000a_User of Process 2: NT AUTHORITY\SYSTEM_x000a_User of Process 3: NT AUTHORITY\SYSTEM_x000a_User of Process 4: NT AUTHORITY\SYSTEM_x000a_User of Process 5: NT AUTHORITY\SYSTEM_x000a_Physical Memory for Process 1: 261.91 MB_x000a_Physical Memory for Process 2: 230.74 MB_x000a_Physical Memory for Process 3: 225.61 MB_x000a_Physical Memory for Process 4: 159.39 MB_x000a_Physical Memory for Process 5: 108.50 MB_x000a_Virtual Memory for Process 1: 281.57 MB_x000a_Virtual Memory for Process 2: 196.09 MB_x000a_Virtual Memory for Process 3: 196.68 MB_x000a_Virtual Memory for Process 4: 34.20 MB_x000a_Virtual Memory for Process 5: 101.21 MB 1078030887 (#28388)" u="1"/>
        <s v="SharePoint (#74621)" u="1"/>
        <s v="FW: Job Postings and Descriptions (#44132)" u="1"/>
        <s v="Alert: Hisco &gt; HIS US TX Houston Servers - 5th Patch Group on cyrbackup1 is Failed Disk  E: (#85219)" u="1"/>
        <s v="Jira ticket for UI &amp; GW components Sync due to Newer version released_x000a_  between Upgrade GAP time frame of GD1 &amp; GP1 (#51226)" u="1"/>
        <s v="Excel smarsheet not fetching data (#50396)" u="1"/>
        <s v="Alert: Cypress Lawn &gt; CYP US CA Colma on HQS-MX is Warning Memory   (#44288)" u="1"/>
        <s v="Kevin Carey IT Ticket (#26932)" u="1"/>
        <s v="Exactly IT Sentinel Alerts - Medium  (#27717)" u="1"/>
        <s v="Alert Email Digest: PrismCentral has 5 unresolved alerts (#88912)" u="1"/>
        <s v="Alert: Hikma &gt; HIK US NJ CherryHill on chhns-srv02 is Failed Connectivity   (#50154)" u="1"/>
        <s v="Alert: Lummus Technology &gt; LUM Azure Production on lum-avelt-pw-01 is Failed CPU   (#91065)" u="1"/>
        <s v="Alert: Lummus Technology &gt; LUM Azure Production on lum-xtlus-pl-01 is Failed Agent Status   (#44021)" u="1"/>
        <s v="Phisihing Attack - Survey on Annual Party  (#55058)" u="1"/>
        <s v="Lummus - Windows Server CPU reached 90.0 % Used for 10 mins LUM-HONLT-PW-01 (#25984)" u="1"/>
        <s v="Alert: Lummus Technology &gt; LUM IND Gurgaon on lum-komin-pl-01 is Failed Agent Status   (#85699)" u="1"/>
        <s v="Lummus Sentinel Alerts - Medium  (#51225)" u="1"/>
        <s v="Alert: LiquidPower Specialty Products Inc. &gt; LIQ US OK Chickasha on CKS-RTR-01.liquidpower.com is Fa... [100/119 characters] (#86025)" u="1"/>
        <s v="Exactly IT Sentinel Alerts - Medium  (#25465)" u="1"/>
        <s v="Lummus - Windows server CPU reached 80.0 % Used for 15 mins LUM-CDWLT-PW-01 (#26621)" u="1"/>
        <s v="Alert: Hisco &gt; HIS US TX Houston Servers - 4th Patch Group on pcw-fs1 is Failed Agent Status   (#52364)" u="1"/>
        <s v="Alert: Lummus Technology &gt; LUM US NJ BloomField on cuc01 is Failed Connectivity   (#37506)" u="1"/>
        <s v="Alert: NewQuest Properties &gt; NEW US TX Houston on NQUVA01 (DNS) is Failed Connectivity   (#91069)" u="1"/>
        <s v="Can't access to JDE (#21773)" u="1"/>
        <s v="Cisco Install Patch - Log4j2 (#59868)" u="1"/>
        <s v="FYI - lumwvddynsp-3 has turned on by request from the VMSS PowerApp (#59212)" u="1"/>
        <s v="Alert: HQS-VC01 Memory -  service: Total Physical Memory: 8.00 GB_x000a_Used Physical Memory: 6.81 GB_x000a_Free... [100/1143 characters] (#32517)" u="1"/>
        <s v="Termination for Rafael Luevano (#23030)" u="1"/>
        <s v="how to remove Amex email address out of Junk Mail list (#60404)" u="1"/>
        <s v="Self-Healing Alert: Coyuchi &gt; COY US CA PointReyes: SQL-SERVER Service: Uptime -  Self-Healing Actio... [100/167 characters] (#48307)" u="1"/>
        <s v="Critical Device Stopped Sending Events Fired (#57590)" u="1"/>
        <s v="Trimble Viewer: Erroneously associated with Tekla (#24372)" u="1"/>
        <s v="Alert: Lummus Technology &gt; LUM Azure Production on lum-idbus-pl-01 is Failed CPU   (#57811)" u="1"/>
        <s v="Alert: Hikma &gt; HIK US OH Columbus on WW-COL-DSPAP01 is Failed Windows Service  CranSoft Service DSP2 (#50165)" u="1"/>
        <s v="Alert: HQS-ABS01 Memory -  service: Total Physical Memory: 15.84 GB_x000a_Used Physical Memory: 14.11 GB_x000a_F... [100/1147 characters] (#33288)" u="1"/>
        <s v="Laptop making noises (#21103)" u="1"/>
        <s v="FW: [Cisco AMP for Endpoints Subscription] [nq - system] Matching Events Found On LT-D55F8G3 (#82823)" u="1"/>
        <s v="PROII, urgent! (#25893)" u="1"/>
        <s v="Alert: Hoover Circular Solutions &gt; HOO US TX Houston on RDGateway01 is Failed CPU   (#85625)" u="1"/>
        <s v="Cypress Lawn - Device went offline for 2 min GDS-AD01 (#29374)" u="1"/>
        <s v="Alert: LiquidPower Specialty Products Inc. &gt; LIQ US TX Houston on CKSVMPDC01 is Warning Memory   (#51849)" u="1"/>
        <s v="Alert: Hikma &gt; HIK US OH Columbus on WWCOLEMPDBP01 is Failed CPU   (#48549)" u="1"/>
        <s v="Alert: Lummus Technology &gt; Lum Azure Non-Production on lum-eaus-dw-01 is Failed CPU   (#44702)" u="1"/>
        <s v="Download file from L connect (#21014)" u="1"/>
        <s v="Your message couldn't be delivered (#74067)" u="1"/>
        <s v="IDM UltraEdit: Installation request (#28147)" u="1"/>
        <s v="Alert: Hikma &gt; HIK US OH Columbus on col-vdivc is Failed Connectivity   (#57644)" u="1"/>
        <s v="ALERT: [Critical] Malicious activity detected on C526NF2 (#63330)" u="1"/>
        <s v="Alert: hqs-mx02 Memory -  service: Total Physical Memory: 8.00 GB_x000a_Used Physical Memory: 6.84 GB_x000a_Free... [100/1158 characters] (#34554)" u="1"/>
        <s v="Create a new assignment group (#25472)" u="1"/>
        <s v="Alert: Lummus Technology &gt; LUM Azure Production on lum-cdwlt-pw-01 is Warning Memory   (#36893)" u="1"/>
        <s v="FW: New investigation: 2022-02-23-005 (#83182)" u="1"/>
        <s v="Alert: Hikma &gt; HIK US NJ CherryHill on chhnw-sectransitsw is Failed Connectivity   (#46432)" u="1"/>
        <s v="Alert: hqs-mx02 Memory -  service: Total Physical Memory: 8.00 GB_x000a_Used Physical Memory: 7.57 GB_x000a_Free... [100/1158 characters] (#35993)" u="1"/>
        <s v="Alert: Lummus Technology &gt; LUM Azure Production on lum-tekin-pw-01 is Warning Memory   (#36895)" u="1"/>
        <s v="Self-Healing Alert: EagleBurgmann &gt; EB Azure Production: AZVAHSAP013 Service: Uptime -  Self-Healing... [100/173 characters] (#47389)" u="1"/>
        <s v="Alert: LiquidPower Specialty Products Inc. &gt; LIQ US TX Houston on BRYVMPDHCP03 is Warning Disk  C: (#60879)" u="1"/>
        <s v="Remote desktop (#23000)" u="1"/>
        <s v="New ticket from: Overview of LT-SOC Protocols (#27429) (#28976)" u="1"/>
        <s v="Self-Healing Alert: Lummus Technology &gt; LUM US TX Pasadena: PASPSCCM02 Service: Uptime -  Self-Heali... [100/175 characters] (#50764)" u="1"/>
        <s v="Add missing contacts to outlook (#91056)" u="1"/>
        <s v="MONTHLY FX RATES - Restatement Rates - JANUARY 2022 (#73320)" u="1"/>
        <s v="Unable to move closed out projects to new online archive mailbox (#68541)" u="1"/>
        <s v="Create rule on Azure Firewall to allow communication to Lummus Media Agents (#87611)" u="1"/>
        <s v="Aryaka: [Sev=Low] Update for increase in loss/latency issue between_x000a_ Dubai and Frankfurt POPs [ref:_00DA0ISST._5003w1VVKC8:ref] (#24782)" u="1"/>
        <s v="lumwvddynsp-3 has been powered off by automation (#46745)" u="1"/>
        <s v="Cypress Lawn - Device went offline for 2 min GDS-AD01 (#28049)" u="1"/>
        <s v="Alert: Vaalco Energy Inc &gt; VAA US TX Houston on EGY-DC2-HOU is Failed CPU   (#52265)" u="1"/>
        <s v="FW: Updates to 2 Salesforce entries (#24528)" u="1"/>
        <s v="Alert: Hikma &gt; HIK US OH Columbus on COL-ALMDBP01 is Warning SQL TCP Availability  1433 (#44090)" u="1"/>
        <s v="Alert: Lummus Technology &gt; LUM US NJ BloomField on US-NJ-BMN-B1-SSW01 is Failed Connectivity   (#42166)" u="1"/>
        <s v="ALERT: [Critical] Malicious activity detected on G5TMDC2 (#62241)" u="1"/>
        <s v="Alert: Hikma &gt; HIK US OH Columbus on WW-COL-VDISQL01 is Failed Memory   (#45167)" u="1"/>
        <s v="issues with printing to network printers (#33629)" u="1"/>
        <s v="ALERT: [Critical] Malicious activity detected on C526NF2 (#63333)" u="1"/>
        <s v="Alert: Hikma &gt; HIK US NJ CherryHill on WW-CHH-VMHS05.west-ward.org is Failed Connectivity   (#44874)" u="1"/>
        <s v="Call asking for Mike Davis (#45191)" u="1"/>
        <s v="Alert: Vaalco Energy Inc &gt; VAA US TX Houston on EGY-DC2-HOU is Failed CPU   (#52266)" u="1"/>
        <s v="Rong Fang - Precision 5530 - Swollen Battery -Dell Support: SR#_x000a_ 1070291610 from Charla Mckinsey    (#36534)" u="1"/>
        <s v="Cypress Lawn - Device went offline for 2 min HQS-APP01 (#24578)" u="1"/>
        <s v="lumwvddynsp-4 will be shutdown by automation in 15 minutes (#32036)" u="1"/>
        <s v="Alert: GB-MIK-WLC01 Connectivity -  service: Packet Loss: 5.00 %_x000a_Time To Live: 53.00 Hops_x000a_Average Round Trip Time: 464.00 msec_x000a_DNS Resolution: True 1415304468 (#29143)" u="1"/>
        <s v="Idocs Access (#41347)" u="1"/>
        <s v="Lummus - Network device went offline cuc01 (#27058)" u="1"/>
        <s v="ALERT: [Critical] Malicious activity detected on G5TMDC2 (#62242)" u="1"/>
        <s v="Alert: Lummus Technology &gt; LUM US NJ BloomField on cucmsub02 is Failed Connectivity   (#44402)" u="1"/>
        <s v="Alert: LiquidPower Specialty Products Inc. &gt; LIQ US TX Houston on BRYVMPDB01 is Warning Memory   (#57157)" u="1"/>
        <s v="ALERT: [Critical] Malicious activity detected on C526NF2 (#63334)" u="1"/>
        <s v="Alert: Cypress Lawn &gt; CYP US CA Colma on HQ-SW-02 is Failed Connectivity   (#44072)" u="1"/>
        <s v="Alert: Coyuchi &gt; COY US SF Headquarters on vm-dc3 is Warning Disk  C: (#48573)" u="1"/>
        <s v="FW: [Failed] BRYVMS (19 VMs) (#82449)" u="1"/>
        <s v="Critical Device Stopped Sending Events Fired (#70000)" u="1"/>
        <s v="Windows Server Monthly Patching - March Rollup (#87167)" u="1"/>
        <s v="Coyuchi Memory reached 95.0 % Used for 10 mins VM-APP01 (#27103)" u="1"/>
        <s v="FW: CRITICAL ERROR for PITSVR on PHSDATTOSVR (B42E99AB260C) (#88954)" u="1"/>
        <s v="Alert: BMNPFS20 Memory -  service: Total Physical Memory: 16.00 GB_x000a_Used Physical Memory: 14.16 GB_x000a_Fr... [100/1285 characters] (#31946)" u="1"/>
        <s v="ALERT: [Critical] Malicious activity detected on G5TMDC2 (#62243)" u="1"/>
        <s v="Alert: Lummus Technology &gt; LUM Azure Production on lum-mgpwe-dl-01 is Failed Agent Status   (#85696)" u="1"/>
        <s v="Termination for Rafael Luevano (#23031)" u="1"/>
        <s v="Alert: Lummus Technology &gt; LUM US NJ BloomField on BMNPDC23 is Failed Connectivity   (#37257)" u="1"/>
        <s v="Alert: Lummus Technology &gt; Lum Azure Non-Production on LUM-AMSDB-DW-01 is Warning Memory   (#50339)" u="1"/>
        <s v="Alert: Gulf Capital Bank &gt; GUL US TX Houston on HOU-SVR-VEEAM1 is Failed Veeam Failed Jobs   (#58449)" u="1"/>
        <s v="Cypress Windows Server Monthly Patching - June Rollup (#26244)" u="1"/>
        <s v="Aryaka: [Non-Impacting] Completion of Core Link Emergency Maintenance on the Mumbai to Dubai link [ref:_00DA0ISST._5003w1UAQOz:ref] (#21916)" u="1"/>
        <s v="ALERT: [Critical] Malicious activity detected on G5TMDC2 (#62244)" u="1"/>
        <s v="Alert: LUM-MAIL-NP-01 Memory -  service: Total Physical Memory: 8.00 GB_x000a_Used Physical Memory: 6.57 GB_x000a_Free Physical Memory: 1.42 GB_x000a_Physical Memory Usage: 82.00 %_x000a_Total Virtual Memory: 16.00 GB_x000a_Used Virtual Memory: 4.16 GB_x000a_Free Virtual Memory: 11.84 GB_x000a_Virtual Memory Usage: 26.00 %_x000a_Top Process 1: java (64 bit)_x000a_Top Process 2: agent_x000a_Top Process 3: MonitoringHost (64 bit)_x000a_Top Process 4: SolarWinds.MSP.Ecosystem.WindowsAgent (64 bit)_x000a_Top Process 5: svchost (64 bit)_x000a_PID of Process 1: 6884_x000a_PID of Process 2: 2144_x000a_PID of Process 3: 3256_x000a_PID of Process 4: 828_x000a_PID of Process 5: 992_x000a_User of Process 1: LUMMUSTECH\SVC-GLB-IDOCSJB_x000a_User of Process 2: NT AUTHORITY\SYSTEM_x000a_User of Process 3: NT AUTHORITY\SYSTEM_x000a_User of Process 4: NT AUTHORITY\SYSTEM_x000a_User of Process 5: NT AUTHORITY\SYSTEM_x000a_Physical Memory for Process 1: 284.33 MB_x000a_Physical Memory for Process 2: 81.42 MB_x000a_Physical Memory for Process 3: 56.79 MB_x000a_Physical Memory for Process 4: 29.40 MB_x000a_Physical Memory for Process 5: 26.57 MB_x000a_Virtual Memory for Process 1: 1.79 GB_x000a_Virtual Memory for Process 2: 167.86 MB_x000a_Virtual Memory for Process 3: 134.92 MB_x000a_Virtual Memory for Process 4: 44.39 MB_x000a_Virtual Memory for Process 5: 35.25 MB 89324748 (#27732)" u="1"/>
        <s v="Cannot connect to TE Client through RF guns (#77826)" u="1"/>
        <s v="[Warning] EGY-DC6-POG (192.168.2.254) 1 (1 VMs) 1 warning (#72874)" u="1"/>
        <s v="Coyuchi Memory reached 95.0 % Used for 10 mins EPICOR-TEST (#23072)" u="1"/>
        <s v="Alert: UG2 &gt; UG2 US MA Boston on UG2BOSLM01 - WS Probe is Failed Windows Service  Windows Software P... [100/112 characters] (#80301)" u="1"/>
        <s v="Fax Server Alert (#53344)" u="1"/>
        <s v="Alert: Hikma &gt; HIK US OH Columbus on WW-COL-SWNTADB is Warning Memory   (#48384)" u="1"/>
        <s v="Alert: Hoover Circular Solutions &gt; HOO US TX Houston on RDGateway01 is Failed CPU   (#85627)" u="1"/>
        <s v="Alert: Lummus Technology &gt; LUM Azure Production on lum-xtlus-pl-01 is Failed Agent Status   (#36964)" u="1"/>
        <s v="Alert: LiquidPower Specialty Products Inc. &gt; LIQ US TX Houston on HSNVMPVEEAM02 is Warning Memory   (#57146)" u="1"/>
        <s v="Your message couldn't be delivered (#76702)" u="1"/>
        <s v="FW: How to Disqualify candidates in Taleo  (#70663)" u="1"/>
        <s v="Alert: Dallas Area Habitat for Humanity &gt; DAL US TX Dallas on AZURESQL is Warning Memory   (#50969)" u="1"/>
        <s v="Alert: LiquidPower Specialty Products Inc. &gt; LIQ US TX Houston on BRY-AP10-Lobby is Failed Connectiv... [100/105 characters] (#68457)" u="1"/>
        <s v="ALERT: [Critical] Malicious activity detected on C526NF2 (#63337)" u="1"/>
        <s v="lumwvddynsp-3 will be shutdown by automation in 15 minutes (#33050)" u="1"/>
        <s v="Alert: Hisco &gt; HIS US TX Houston Servers - 5th Patch Group on DEVpim is Warning Memory   (#82464)" u="1"/>
        <s v="External monitors are not working (#25176)" u="1"/>
        <s v="Alert: Lummus Technology &gt; LUM US NJ BloomField on cucmpub is Failed Connectivity   (#41056)" u="1"/>
        <s v="Your message couldn't be delivered (#76722)" u="1"/>
        <s v="Alert: Coyuchi &gt; COY US CA PointReyes on COY-PR-AP-01 is Failed Connectivity   (#41596)" u="1"/>
        <s v="Alert: Lummus Technology &gt; LUM US NJ BloomField on expc is Failed Connectivity   (#91330)" u="1"/>
        <s v="Alert: Lummus Technology &gt; LUM Azure Production on lum-cdwlt-pw-01 is Warning Memory   (#41182)" u="1"/>
        <s v="Alert: Gulf Capital Bank &gt; GUL US TX Houston on HOU-SVR-VEEAM1 is Failed Veeam Failed Jobs   (#79288)" u="1"/>
        <s v="Bill Jenkins reports rouge device with same IP (#73552)" u="1"/>
        <s v="ALERT: [Critical] Malicious activity detected on JCY74Y2 (#65586)" u="1"/>
        <s v="Alert: lum-wfsus-pw-02 CPU -  service: CPU Usage: 93.00 %_x000a_Top Process 1: MonAgentCore_x000a_Top Process 2: IFind_x000a_Top Process 3: svchost_x000a_Top Process 4: CSFalconService_x000a_Top Process 5: System_x000a_PID of Process 1: 4112_x000a_PID of Process 2: 11092_x000a_PID of Process 3: 7080_x000a_PID of Process 4: 6676_x000a_PID of Process 5: 4_x000a_User of Process 1: NT AUTHORITY\SYSTEM_x000a_User of Process 2: NT AUTHORITY\SYSTEM_x000a_User of Process 3: NT AUTHORITY\SYSTEM_x000a_User of Process 4: NT AUTHORITY\SYSTEM_x000a_User of Process 5: NT AUTHORITY\SYSTEM_x000a_CPU Usage for Process 1: 50.00 %_x000a_CPU Usage for Process 2: 25.00 %_x000a_CPU Usage for Process 3: 6.00 %_x000a_CPU Usage for Process 4: 2.00 %_x000a_CPU Usage for Process 5: 2.00 % 1939312268 (#29376)" u="1"/>
        <s v="Locked out (#86343)" u="1"/>
        <s v="Your message couldn't be delivered (#76742)" u="1"/>
        <s v="ALERT: [Critical] Malicious activity detected on DFGYHK2 (#58874)" u="1"/>
        <s v="lumwvddynsp-4 will be shutdown by automation in 15 minutes (#42498)" u="1"/>
        <s v="Self-Healing Alert: Lummus Technology &gt; LUM Azure Production: BMNPCM01 Service: Uptime -  Self-Heali... [100/175 characters] (#52760)" u="1"/>
        <s v="VPN - Connection Failed (#33538)" u="1"/>
        <s v="Exactly IT Sentinel Alerts - Medium  (#24817)" u="1"/>
        <s v="FW: Weekly Backup Report for PHSDATTOSVR (#79312)" u="1"/>
        <s v="Alert: Lummus Technology &gt; LUM Azure Production on lum-tekin-pw-01 is Warning Memory   (#41187)" u="1"/>
        <s v="Critical Device Stopped Sending Events Fired (#59207)" u="1"/>
        <s v="lumwvddynsp-10 has been powered off by automation (#29303)" u="1"/>
        <s v="Alert: Puffer &gt; PUF US TX Stafford on STC96p is Warning Memory   (#73887)" u="1"/>
        <s v="ALERT: [Critical] Malicious activity detected on DFGYHK2 (#58875)" u="1"/>
        <s v="CRITICAL ERROR for CONCORDTERMSVR on PHSDATTOSVR (B42E99AB260C) (#83202)" u="1"/>
        <s v="Alert: EagleBurgmann &gt; EB Azure Production on AZVAHSAP013 is Failed Connectivity   (#47519)" u="1"/>
        <s v="Alert: Cypress Lawn &gt; CYP US CA Colma on hqs-nx01 is Failed Connectivity   (#41873)" u="1"/>
        <s v="Alert: Puffer &gt; PUF US TX Stafford on BRY-CM-0001 is Failed Agent Status   (#89292)" u="1"/>
        <s v="Cisco Desk Phone to be connected (#72869)" u="1"/>
        <s v="Critical Device Stopped Sending Events Fired (#71140)" u="1"/>
        <s v="ALERT: [Critical] Malicious activity detected on JCY74Y2 (#65588)" u="1"/>
        <s v="dBmaker application (#45495)" u="1"/>
        <s v="monitor has to be replaced (#85657)" u="1"/>
        <s v="Lummus - Network device went offline US-NJ-BMN-WLC01 (#27050)" u="1"/>
        <s v="[Cisco AMP for Endpoints] File upload failed (#22743)" u="1"/>
        <s v="Issues with MS teams  (#29876)" u="1"/>
        <s v="Idocs Access (#41357)" u="1"/>
        <s v="[Error] Scale-out Backup Repository: VIL-SOBR (#80770)" u="1"/>
        <s v="Alert: Polymer Solutions Group &gt; POL Azure Production on psgnvdes1pw01 is Warning Memory   (#47333)" u="1"/>
        <s v="Alert: Hikma &gt; HIK US OH Columbus on colnwlab21 is Failed Connectivity   (#44835)" u="1"/>
        <s v="Service Ticket #580342 - New Laptop Request (11/18/21) (#51939)" u="1"/>
        <s v="Exactly IT Sentinel Alerts - Medium  (#23751)" u="1"/>
        <s v="Alert: GD-RTR-01 Connectivity -  service: Packet Loss: 20.00 %_x000a_Time To Live: 202.00 Hops_x000a_Average Rou... [100/145 characters] (#32875)" u="1"/>
        <s v="Computer Lockout Issue (#91292)" u="1"/>
        <s v="Termination for Rafael Luevano (#23032)" u="1"/>
        <s v="unable to access voice mail on desk phone (#46662)" u="1"/>
        <s v="Alert: EagleBurgmann &gt; EB Azure Production on AZCUTSAP006 is Failed CPU   (#47762)" u="1"/>
        <s v="Backup Success Report - Datto SaaS Protection (#57444)" u="1"/>
        <s v="Alert: Hikma &gt; HIK US NJ CherryHill on CHH-ZVM01 is Failed CPU   (#55012)" u="1"/>
        <s v="Alert: Cypress Lawn &gt; CYP US CA Colma on UAT-APP03-02 is Failed Connectivity   (#44631)" u="1"/>
        <s v="Alert: LiquidPower Specialty Products Inc. &gt; LIQ US TX Houston on HSNVMPNDES2 is Failed CPU   (#54967)" u="1"/>
        <s v="ALERT: [Critical] Malicious activity detected on DFGYHK2 (#58879)" u="1"/>
        <s v="R55JC0204 Versions to promote (#24754)" u="1"/>
        <s v="Your message couldn't be delivered (#74038)" u="1"/>
        <s v="new VPN (#24552)" u="1"/>
        <s v="iDocs request : Orpic MTBE/Butene-1 (209191574) -  (#27703)" u="1"/>
        <s v="ALERT: [Medium] Malicious activity detected on BYS6HR2 (#21749)" u="1"/>
        <s v="Alert: Hisco &gt; HIS US TX Houston Servers - 5th Patch Group on DEVtfs is Warning Memory   (#51938)" u="1"/>
        <s v="Update: MSS Issue: OUT-HC-Device Unreachable  SOCP00703162387  - Customer Ticket ID:  TS007919225 (#56086)" u="1"/>
        <s v="network folder access needed (#85691)" u="1"/>
        <s v="FYI - lumwvddynsp-1 has turned on by request from the VMSS PowerApp (#42074)" u="1"/>
        <s v="Alert: Hikma &gt; HIK US OH Columbus on colnswlc01 is Failed Connectivity   (#44909)" u="1"/>
        <s v="Alert: Lummus Technology &gt; LUM US NJ BloomField on US-NJ-MBN-GN-FW-01 is Failed Connectivity   (#43162)" u="1"/>
        <s v="Alert: HQS-VC01 Memory -  service: Total Physical Memory: 8.00 GB_x000a_Used Physical Memory: 7.03 GB_x000a_Free... [100/1145 characters] (#32569)" u="1"/>
        <s v="Alert: Lummus Technology &gt; LUM Azure Production on lum-ious-dw-01 is Failed Agent Status   (#78188)" u="1"/>
        <s v="monitor has to be replaced (#85658)" u="1"/>
        <s v="FW: CRITICAL ERROR for UNITY-DB-SVR on PHSDATTOSVR (B42E99AB260C) (#81236)" u="1"/>
        <s v="Alert: HQS-ITS01 Memory -  service: Total Physical Memory: 7.97 GB_x000a_Used Physical Memory: 6.56 GB_x000a_Fre... [100/1177 characters] (#32020)" u="1"/>
        <s v="Alert: Hikma &gt; HIK US OH Columbus on WW-COL-BMRAMDBD is Failed Connectivity   (#41907)" u="1"/>
        <s v="Alert: CB-PTP230-SLAVE Connectivity -  service: Packet Loss: 100.00 %_x000a_Time To Live: 0.00 Hops_x000a_Averag... [100/149 characters] (#36417)" u="1"/>
        <s v="Ability to upload Docs in Sharepoint (#67543)" u="1"/>
        <s v="R55JC0210 Create Hub Entries  (#45886)" u="1"/>
        <s v="Trimble Connect: Mandatory upgrade to v1.12.2.333-x64 (The Hague) (related to #35150) (#35147)" u="1"/>
        <s v="Critical Device Stopped Sending Events Fired (#69990)" u="1"/>
        <s v="NAV PRINTER (#28096)" u="1"/>
        <s v="Alert: Hikma &gt; HIK US NJ CherryHill on WW-CHH-VMHS04.west-ward.org is Failed Connectivity   (#44825)" u="1"/>
        <s v="network issue (#45505)" u="1"/>
        <s v="Alert: Hikma &gt; HIK US OH Bedford on BDF-VMHS02.WEST-WARD.ORG is Failed Connectivity   (#47625)" u="1"/>
        <s v="Follow UP Alert: Hikma &gt; HIK US OH Columbus on AZRSVWPISOTDB01 is Failed Connectivity   (#50162)" u="1"/>
        <s v="VPN Connectivity Issue (#26723)" u="1"/>
        <s v="Lummus - Winows server went Offline for 1 min LUM-LUCID-NP-01 (#21304)" u="1"/>
        <s v="Alert: Hoover Circular Solutions &gt; HOO US TX Houston on RDGateway01 is Failed Memory   (#57751)" u="1"/>
        <s v="Alert: AZVAHSAP013 Connectivity -  service: Packet Loss: 100.00 %_x000a_Time To Live: 0.00 Hops_x000a_Average Ro... [100/145 characters] (#36144)" u="1"/>
        <s v="lumwvddynsp-10 has been powered off by automation (#29304)" u="1"/>
        <s v="Eagle Burgman - Device went offline for 1 min USHOUSAP005 (#26480)" u="1"/>
        <s v="Alert: Hikma &gt; HIK US NJ CherryHill on CHH-ZVM01 is Failed CPU   (#55013)" u="1"/>
        <s v="Alert: Hikma &gt; HIK US OH Columbus on WW-COL-LWTSP04 is Failed Agent Status   (#57622)" u="1"/>
        <s v="Case: 00643689:  [Sev=High] [Alcami Corporation] RTP419 Last Mile_x000a_ Managed Site: Primary tunnel is down, traffic on backup tunnel (Initial_x000a_ Notification): [ref:_00DA0ISST._5003w1bIQpz:ref] (#73406)" u="1"/>
        <s v="expired password (#24858)" u="1"/>
        <s v="access to schedules (#26455)" u="1"/>
        <s v="AutoCAD not working (#85276)" u="1"/>
        <s v="Alert: Alcami &gt; ALC Azure Production on alc-ctxfa-es1-1 is Failed Connectivity   (#41559)" u="1"/>
        <s v="Alert: Cypress Lawn &gt; CYP US CA Colma on gds-fps01 is Warning Disk  C: (#79392)" u="1"/>
        <s v="Alert: Puffer &gt; PUF US TX Stafford on bry-ecas-0002 is Failed CPU   (#57078)" u="1"/>
        <s v="Alert: Lummus Technology &gt; LUM Azure Production on lum-wfsus-pw-02 is Failed CPU   (#79294)" u="1"/>
        <s v="Alert: Puffer &gt; PUF US TX Stafford on bry-ecas-0002 is Failed CPU   (#57079)" u="1"/>
        <s v="Alert: Hikma &gt; HIK US OH Columbus on colnwpmdi0102-2 is Failed Connectivity   (#37350)" u="1"/>
        <s v="Alert: Hikma &gt; HIK US OH Columbus on WW-COL-VDIVC is Failed SQL TCP Availability  1433 (#45759)" u="1"/>
        <s v="JDE User Sign In (#23490)" u="1"/>
        <s v="LSPI- Sentinel Alerts  Low   (#76716)" u="1"/>
        <s v="Datto ALERT SN: b42e99ab260c Host: PHSDATTOSVR ID: 7 Type: Low Disk_x000a_ Space Alert (#82506)" u="1"/>
        <s v="Cannot access LHT shared driver (#22901)" u="1"/>
        <s v="Critical Device Stopped Sending Events Fired (#60401)" u="1"/>
        <s v="Alert: Puffer &gt; PUF US TX Stafford on stc4235ap-6 is Failed Connectivity   (#58811)" u="1"/>
        <s v="lumwvddynsp-3 has been powered off by automation (#33322)" u="1"/>
        <s v="Lummus - Network device went offline NL-HAG-LT-PA-FW01 (#27063)" u="1"/>
        <s v="Proofpoint Threat Response: INC-2059 Threat score updated (#57333)" u="1"/>
        <s v="Critical Device Stopped Sending Events Fired (#67607)" u="1"/>
        <s v="no VPN Connect possible !   VPN  connection cannot be done (#36334)" u="1"/>
        <s v="ALERT: [High] Malicious activity detected on BLOOMFIELD-PD2 (#20524)" u="1"/>
        <s v="Alert: lum-prtus-pw-01 CPU -  service: CPU Usage: 95.00 %_x000a_Top Process 1: MonAgentCore_x000a_Top Process 2:... [100/651 characters] (#36222)" u="1"/>
        <s v="EBI TEST Incident (#33732)" u="1"/>
        <s v="Lummus Sentinel Alerts - Medium  (#36526)" u="1"/>
        <s v="Alert: lum-cnvlt-pw-01 Memory -  service: Total Physical Memory: 4.00 GB_x000a_Used Physical Memory: 3.35 GB_x000a_Free Physical Memory: 662.74 MB_x000a_Physical Memory Usage: 84.00 %_x000a_Total Virtual Memory: 4.69 GB_x000a_Used Virtual Memory: 3.47 GB_x000a_Free Virtual Memory: 1.22 GB_x000a_Virtual Memory Usage: 74.00 %_x000a_Top Process 1: agent_x000a_Top Process 2: cvd (64 bit)_x000a_Top Process 3: MsMpEng (64 bit)_x000a_Top Process 4: BASupSrvc_x000a_Top Process 5: Registry (64 bit)_x000a_PID of Process 1: 1360_x000a_PID of Process 2: 6320_x000a_PID of Process 3: 3096_x000a_PID of Process 4: 3076_x000a_PID of Process 5: 88_x000a_User of Process 1: NT AUTHORITY\SYSTEM_x000a_User of Process 2: NT AUTHORITY\SYSTEM_x000a_User of Process 3: NT AUTHORITY\SYSTEM_x000a_User of Process 4: NT AUTHORITY\SYSTEM_x000a_User of Process 5: NT AUTHORITY\SYSTEM_x000a_Physical Memory for Process 1: 232.43 MB_x000a_Physical Memory for Process 2: 181.28 MB_x000a_Physical Memory for Process 3: 166.38 MB_x000a_Physical Memory for Process 4: 117.39 MB_x000a_Physical Memory for Process 5: 96.73 MB_x000a_Virtual Memory for Process 1: 201.49 MB_x000a_Virtual Memory for Process 2: 27.07 MB_x000a_Virtual Memory for Process 3: 288.36 MB_x000a_Virtual Memory for Process 4: 107.23 MB_x000a_Virtual Memory for Process 5: 364.00 KB 1841862858 (#29722)" u="1"/>
        <s v="Status Of Enertia This Tuesday, Decamber 28 - Unable To Log In (#57453)" u="1"/>
        <s v="Alert: Hikma &gt; HIK US OH Columbus on WW-COL-SYSTECHD is Failed SQL TCP Availability  1433 (#41426)" u="1"/>
        <s v="FW: PRO II Warning (#20482)" u="1"/>
        <s v="Termination for Rafael Luevano (#23033)" u="1"/>
        <s v="Critical Device Stopped Sending Events Fired (#63355)" u="1"/>
        <s v="Alert: Alcami &gt; ALC Azure Production on alc-dc-es1-p01 is Warning Memory   (#45652)" u="1"/>
        <s v="Alert: LiquidPower Specialty Products Inc. &gt; LIQ US TX Houston on HSNVMPVEEAM01 is Warning Disk  C: (#55672)" u="1"/>
        <s v="New user Liubov Bendler (#41664)" u="1"/>
        <s v="ALERT: [Critical] Malicious activity detected on HJB5NF2 (#43800)" u="1"/>
        <s v="Alert: Cypress Lawn &gt; CYP US CA Colma on HQS-SQL03B is Failed Connectivity   (#44627)" u="1"/>
        <s v="ALERT: [Critical] Malicious activity detected on H7FVQ73 (#30945)" u="1"/>
        <s v="lumwvddynsp-4 will be shutdown by automation in 15 minutes (#29122)" u="1"/>
        <s v="lumwvddynsp-4 will be shutdown by automation in 15 minutes (#34319)" u="1"/>
        <s v="issues with printing to network printers (#32114)" u="1"/>
        <s v="Taleo Application Maintenance &amp; Monitoring-Feb 2022 (#84749)" u="1"/>
        <s v="ALERT: [High] Malicious activity detected on DNLVCB3 (#23236)" u="1"/>
        <s v="ALERT: [Critical] Malicious activity detected on HJB5NF2 (#43801)" u="1"/>
        <s v="Alert: Hikma &gt; HIK US OH Columbus on WWCOLEMPDBP01 is Failed CPU   (#43265)" u="1"/>
        <s v="Alert: Cypress Lawn &gt; CYP US CA Colma on gds-ad01 is Failed Connectivity   (#37387)" u="1"/>
        <s v="Lummus - Windows Server CPU reached 90.0 % Used for 10 mins LUM-AVELT-BW-01 (#25443)" u="1"/>
        <s v="PC for new user (#44939)" u="1"/>
        <s v="Alert: Lummus Technology &gt; LUM Azure Production on lum-wfsus-pw-02 is Failed CPU   (#84694)" u="1"/>
        <s v="Alert: LiquidPower Specialty Products Inc. &gt; LIQ US TX Houston on BRY-AP05-GUARD is Failed Connectiv... [100/105 characters] (#73994)" u="1"/>
        <s v="Visio Request (#24894)" u="1"/>
        <s v="ALERT: [Critical] Malicious activity detected on FZRK8S2 (#62274)" u="1"/>
        <s v="Eagle Burgman - Memory reached  90.0 % Used for 10 mins USHOUSDB034 (#26473)" u="1"/>
        <s v="Alert: Hikma &gt; HIK US NJ CherryHill on CHH-ZVM01 is Failed Connectivity   (#89247)" u="1"/>
        <s v="Your message couldn't be delivered (#76733)" u="1"/>
        <s v="Alert: psggpdes1pw01 CPU -  service: CPU Usage: 90.00 %_x000a_Top Process 1: sqlservr_x000a_Top Process 2: Syste... [100/643 characters] (#34230)" u="1"/>
        <s v="ALERT: [Critical] Malicious activity detected on DESKTOP-T6HC11A (#30718)" u="1"/>
        <s v="Follow UP Alert: Alcami &gt; ALC Azure Production on alcnuctxes1-p00 is Failed Connectivity   (#47377)" u="1"/>
        <s v="Alert: Principle Health Systems &gt; PRI US TX Houston on 3H04675700CE5 is Failed Connectivity   (#52347)" u="1"/>
        <s v="password reset, (#90138)" u="1"/>
        <s v="Disk is above 90% lum-medcv-pw-01 (#23655)" u="1"/>
        <s v="&lt;Memory is above 80%&gt; psgpdces1pw01 (#24386)" u="1"/>
        <s v="Reinstallation of Ultraedit for PROII 10.1 (#22549)" u="1"/>
        <s v="FW: CRITICAL ERROR for CONCORDTERMSVR on PHSDATTOSVR (B42E99AB260C) (#87470)" u="1"/>
        <s v="Alert: Lummus Technology &gt; LUM Azure Production on lum-medin-pw-01 is Failed CPU   (#49906)" u="1"/>
        <s v="ALERT: [Critical] Malicious activity detected on FZRK8S2 (#62275)" u="1"/>
        <s v="Mouse moves by itself (#47307)" u="1"/>
        <s v="Alert: Lummus Technology &gt; LUM Azure Production on lum-idbus-pl-01 is Failed CPU   (#50390)" u="1"/>
        <s v="Concur Password Issue (#21303)" u="1"/>
        <s v="Please configure Outlook on my iPhone (#49758)" u="1"/>
        <s v="Alert: Gulf Capital Bank &gt; GUL US TX Houston on HOU-SVR-DC2 is Warning Memory   (#81143)" u="1"/>
        <s v="Disk is above 90% lum-medcv-pw-01 (#23657)" u="1"/>
        <s v="Alert: Cypress Lawn &gt; CYP US CA Colma on HQS-ABS01 is Warning Disk  C: (#69959)" u="1"/>
        <s v="Alert: Hikma &gt; HIK US OH Columbus on colnwps0611 is Failed Connectivity   (#41268)" u="1"/>
        <s v="Alert: NewQuest Properties &gt; NEW US TX Houston on Deathstar is Warning Memory   (#91311)" u="1"/>
        <s v="Disk is above 90% lum-medcv-pw-01 (#23658)" u="1"/>
        <s v="Create Geographic-based firewall policies (#87779)" u="1"/>
        <s v="Critical Device Stopped Sending Events Fired (#70615)" u="1"/>
        <s v="Alert: Hikma &gt; HIK US OH Columbus on COL-BIAP01 is Warning Memory   (#41004)" u="1"/>
        <s v="Alert: Hisco &gt; HIS US TX Houston Servers - 5th Patch Group on DEVpim is Failed CPU   (#85194)" u="1"/>
        <s v="BEIJING-FS1 | BEIJING-FS1 | Lummus.On.Premises.Servers | performance_x000a_ | Disk Space Monitor | has passed 96.0 % Used for 5 mins (#26595)" u="1"/>
        <s v="Disk is above 90% lum-medcv-pw-01 (#23659)" u="1"/>
        <s v="Exactly IT Sentinel Alerts - Low  (#27587)" u="1"/>
        <s v="Lummus - Monthly Patching - September 2021 (#37049)" u="1"/>
        <s v="Critical Device Stopped Sending Events Fired (#66355)" u="1"/>
        <s v="Alert: Hikma &gt; HIK US NJ CherryHill on WW-CHH-SCCMMM01 is Warning Memory   (#44951)" u="1"/>
        <s v="Alert: AZVAHSER004 Memory -  service: Total Physical Memory: 8.00 GB_x000a_Used Physical Memory: 7.77 GB_x000a_F... [100/1151 characters] (#31163)" u="1"/>
        <s v="Alert: Hikma &gt; HIK US OH Columbus on AZRSVWPINSTS01 is Failed Memory   (#44335)" u="1"/>
        <s v="VPN connection issues (#24844)" u="1"/>
        <s v="Exactly IT Sentinel Alerts - Low  (#20570)" u="1"/>
        <s v="Alert: Hikma &gt; HIK US OH Columbus on WWCOLEMPDBPA01 is Warning Memory   (#50313)" u="1"/>
        <s v="Alert: Alcami &gt; ALC Azure Production on alc-bst-es1-p01 is Failed Disk  C: (#44366)" u="1"/>
        <s v="Alert: Lummus Technology &gt; LUM CH Beijing on BEIPFS02 is Failed Connectivity   (#79926)" u="1"/>
        <s v="Alert: Dallas Area Habitat for Humanity &gt; DAL US TX Dallas on DAHFH2008FS is Failed CPU   (#91304)" u="1"/>
        <s v="Alert: Cypress Lawn &gt; CYP US CA Burlingame &amp; CrosbyNGray on CNGS-FPS01 is Failed Connectivity   (#44637)" u="1"/>
        <s v="Alert: lum-cnvlt-pw-01 Memory -  service: Total Physical Memory: 4.00 GB_x000a_Used Physical Memory: 3.25 ... [100/1147 characters] (#33588)" u="1"/>
        <s v="Alert: Lummus Technology &gt; LUM UAE Dubai on AE-DXB-MOOS-CME1 is Failed Connectivity   (#43085)" u="1"/>
        <s v="Alert: Polymer Solutions Group &gt; POL US GA Albany Pine on Maintenance Shop is Failed Connectivity   (#43107)" u="1"/>
        <s v="VM-APP03 Unresponsive (#27436)" u="1"/>
        <s v="Alert: Lummus Technology &gt; LUM Azure Production on lum-jmpus-pw-01 is Warning Memory   (#52309)" u="1"/>
        <s v="Alert: Lummus Technology &gt; LUM Azure Production on lum-medcv-pw-01 is Failed CPU   (#44262)" u="1"/>
        <s v="Self-Healing Alert: Alcami &gt; ALC Azure Production: alc-dc-es1-p01 Service: Uptime -  Self-Healing Ac... [100/170 characters] (#43114)" u="1"/>
        <s v="Alert: vm-file1 Connectivity -  service: Packet Loss: 100.00 %_x000a_Time To Live: 0.00 Hops_x000a_Average Round Trip Time: 0.00 msec_x000a_DNS Resolution: True 1556564852 (#28527)" u="1"/>
        <s v="Azure Active Directory - Sign in log events delayed - Mitigated (#77259)" u="1"/>
        <s v="Alert: lum-umbin-pl-01 Connectivity -  service: Packet Loss: 35.00 %_x000a_Time To Live: 37.00 Hops_x000a_Averag... [100/151 characters] (#30731)" u="1"/>
        <s v="Notification of Termination (#58522)" u="1"/>
        <s v="Laptop Stock replacement order (#23603)" u="1"/>
        <s v="Alert: Lummus Technology &gt; LUM Azure Production on lum-medwe-pw-01 is Failed CPU   (#45794)" u="1"/>
        <s v="Alert: lum-umbin-pl-02 Connectivity -  service: Packet Loss: 40.00 %_x000a_Time To Live: 34.00 Hops_x000a_Averag... [100/151 characters] (#30732)" u="1"/>
        <s v="Alert: Lummus Technology &gt; LUM UAE Dubai on AE-DXB-WLC-01 is Failed Connectivity   (#43080)" u="1"/>
        <s v="Self-Healing Alert: Alcami &gt; ALC Azure Production: alc-dc-es1-p02 Service: Uptime -  Self-Healing Ac... [100/170 characters] (#43117)" u="1"/>
        <s v="Dell Laptop Turning On (#35304)" u="1"/>
        <s v="Alert: Puffer &gt; PUF US TX Stafford on bry-test-0002 is Failed Connectivity   (#53263)" u="1"/>
        <s v="Lummus Sentinel Alerts - Medium  (#23775)" u="1"/>
        <s v="lumwvddynsp-7 has been powered off by automation (#32582)" u="1"/>
        <s v="Alert: lum-ptcus-pw-01 Memory -  service: Total Physical Memory: 4.00 GB_x000a_Used Physical Memory: 3.21 ... [100/1149 characters] (#32522)" u="1"/>
        <s v="Lummus - Network device went offline de-mhg-f4-sw01 (#24732)" u="1"/>
        <s v="ALERT: [Critical] Malicious activity detected on 58LF8S2 (#44693)" u="1"/>
        <s v="Alert: EagleBurgmann &gt; EB Azure Production on AZCUTSAP004 is Failed CPU   (#43757)" u="1"/>
        <s v="Alert: Hikma &gt; HIK US NJ CherryHill on WW-CHH-SCCMMM01 is Failed Memory   (#45128)" u="1"/>
        <s v="ALERT: [Medium] Malicious activity detected on DESKTOP-FHD4A9D (#21676)" u="1"/>
        <s v="Alert: Vaalco Energy Inc &gt; VAA US TX Houston on EGY-DHCP-HOU is Failed CPU   (#52268)" u="1"/>
        <s v="Assistance creating a ticket (#27230)" u="1"/>
        <s v="Phone connection at office not working (#25159)" u="1"/>
        <s v="Lummus - Windows Server CPU reached 90.0 % Used for 10 mins lum-medwe-pw-01 (#21809)" u="1"/>
        <s v="Alert: Lummus Technology &gt; LUM Azure Production on lum-prtus-pw-01 is Failed CPU   (#78149)" u="1"/>
        <s v="WTE Proofing  (#27325)" u="1"/>
        <s v="Alert: Puffer &gt; PUF US TX Stafford on stc4235ap-5 is Failed Connectivity   (#72910)" u="1"/>
        <s v="Alert: LiquidPower Specialty Products Inc. &gt; LIQ US TX Houston on HSNVMPVEEAM02 is Failed Memory   (#54934)" u="1"/>
        <s v="Allow to pass through quarantine (#21730)" u="1"/>
        <s v="FYI - lumwvddynsp-10 has turned on by request from the VMSS PowerApp (#29741)" u="1"/>
        <s v="Alert: Hoover Circular Solutions &gt; HOO US TX Houston on AZ-DC01 is Warning Memory   (#85204)" u="1"/>
        <s v="Alert: hqs-mx02 Memory -  service: Total Physical Memory: 8.00 GB_x000a_Used Physical Memory: 7.68 GB_x000a_Free... [100/1158 characters] (#35997)" u="1"/>
        <s v="Unable to make phone calls from Deskphone (#45879)" u="1"/>
        <s v="Please move project folder Ningxia3 back to original location (#49598)" u="1"/>
        <s v="Alert: EagleBurgmann &gt; EB Azure Production on AZHOUSAP011 is Failed Agent Status   (#53727)" u="1"/>
        <s v="Alert: lum-amsdb-dw-01 Memory -  service: Total Physical Memory: 4.00 GB_x000a_Used Physical Memory: 3.80 ... [100/1155 characters] (#35279)" u="1"/>
        <s v="Locked Out of Account (#79385)" u="1"/>
        <s v="Alert: lum-olilt-pw-01 Memory -  service: Total Physical Memory: 4.00 GB_x000a_Used Physical Memory: 3.29 ... [100/1152 characters] (#32689)" u="1"/>
        <s v="ISE Alarm : Warning :  Trust certificate 'Certificate Services Endpoint Sub CA - SEC-ISE-COLO-1#00003' will expire in 53 days : Server=SEC-ISE-COLO-1 (#53269)" u="1"/>
        <s v="Alert: Hikma &gt; HIK US OH Columbus on WW-COL-DSPDB01 is Failed SQL Memory Manager  MSSQLSERVER (#55520)" u="1"/>
        <s v="Alert: Hoover Circular Solutions &gt; HOO US TX Houston on HVRFTH-OneSDEV is Failed Agent Status   (#67615)" u="1"/>
        <s v="access to the server needed (#22212)" u="1"/>
        <s v="Cypress - Offline device by 1 min  CB-PTP230-SLAVE (#31167)" u="1"/>
        <s v="Lummus - Network device went offline US-TX-PAS-TAC-WAP03 (#20475)" u="1"/>
        <s v="Alert: Hikma &gt; HIK US OH Columbus on AZRSVWPINSTS01 is Warning Memory   (#41310)" u="1"/>
        <s v="Bit locker (#43199)" u="1"/>
        <s v="Alert: Connectivity on COY-PR-FW-01 is Failed (#36580)" u="1"/>
        <s v="Alert: LiquidPower Specialty Products Inc. &gt; LIQ US TX Bryan on BRY-AP04-PROD is Failed Connectivity... [100/102 characters] (#81171)" u="1"/>
        <s v="Alert: lum-tekus-pw-01 CPU -  service: CPU Usage: 88.00 %_x000a_Top Process 1: MonAgentCore_x000a_Top Process 2: MsMpEng_x000a_Top Process 3: CSFalconService_x000a_Top Process 4: cvfwd_x000a_Top Process 5: System_x000a_PID of Process 1: 6376_x000a_PID of Process 2: 3780_x000a_PID of Process 3: 8876_x000a_PID of Process 4: 3284_x000a_PID of Process 5: 4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12.00 %_x000a_CPU Usage for Process 3: 2.00 %_x000a_CPU Usage for Process 4: 1.00 %_x000a_CPU Usage for Process 5: 1.00 % 577540208 (#28067)" u="1"/>
        <s v="Critical Device Stopped Sending Events Fired (#68495)" u="1"/>
        <s v="Alert: Coyuchi &gt; COY US CA PointReyes on vm-app04 is Failed Connectivity   (#47014)" u="1"/>
        <s v="Alert: Lummus Technology &gt; LUM GE Mannheim on Mannheim-RDA1 is Warning Memory   (#58491)" u="1"/>
        <s v="Alert: Lummus Technology &gt; LUM Azure Production on lum-medcv-pw-01 is Failed CPU   (#47262)" u="1"/>
        <s v="Strategic Alliances to be available for reporting (#32111)" u="1"/>
        <s v="FYI - lumwvddynsp-7 has turned on by request from the VMSS PowerApp (#31622)" u="1"/>
        <s v="Alert: EagleBurgmann &gt; EB Azure Production on AZCUTSAP005 is Failed Agent Status   (#45121)" u="1"/>
        <s v="Alert: LiquidPower Specialty Products Inc. &gt; LIQ US TX Bryan on BRY-AP06-TOTE is Failed Connectivity... [100/102 characters] (#81173)" u="1"/>
        <s v="Cypress Lawn - Device went offline for 2 min HQS-OPP02 (#24596)" u="1"/>
        <s v="Disk Space Monitor - has passed 99.0 % Used for 1 min BLOOMFIELD-IO1 (#21396)" u="1"/>
        <s v="Alert: Gulf Capital Bank &gt; GUL US TX Houston on HOU-SVR-VEEAM1 is Failed Veeam Failed Jobs   (#77828)" u="1"/>
        <s v="FW: JDE Payroll Error (#55567)" u="1"/>
        <s v="CAR 2021-0046 - Bloomfield Laptop Order (#35973)" u="1"/>
        <s v="Lummus - Windows Server CPU reached 90.0 % Used for 10 mins LUM-RCSLT-PW-01 (#25746)" u="1"/>
        <s v="FW: ISE Alarm : Warning : AcsSyslogContentAaaDiagnostics:: ACTIVE_DIRECTORY_DIAGNOSTIC_TOOL_ISSUES_FOUND need to complete (#77749)" u="1"/>
        <s v="Alert: lum-idbus-pl-01 CPU -  service: CPU Usage: 97.00 %_x000a_Top Process 1: ora_j002_ltdenpro_x000a_Top Proce... [100/704 characters] (#30740)" u="1"/>
        <s v="Alert: lum-medcv-pw-01 CPU -  service: CPU Usage: 100.00 %_x000a_Top Process 1: vsbkp_x000a_Top Process 2: cvd_x000a_T... [100/633 characters] (#33266)" u="1"/>
        <s v="&lt;Memory is above 90%&gt; PSGGPDES1PW01 (#25119)" u="1"/>
        <s v="Alert: Hikma &gt; HIK US NJ CherryHill on CHHSVWPCCURE1 is Failed Memory   (#80336)" u="1"/>
        <s v="Alert: Lummus Technology &gt; LUM Azure Production on lum-avelt-pw-01 is Failed CPU   (#74475)" u="1"/>
        <s v="Alert: lum-brelt-pw-01 Memory -  service: Total Physical Memory: 4.00 GB_x000a_Used Physical Memory: 3.64 ... [100/1140 characters] (#34181)" u="1"/>
        <s v="Alert A130195: HQS-NX: Warning: Protected VM Not Recoverable (#88888)" u="1"/>
        <s v="Your message couldn't be delivered (#76630)" u="1"/>
        <s v="Alert A1056: HQS-NX: Critical: RAM Usage high on CVM : 10.10.1.232 (#82796)" u="1"/>
        <s v="Alert: NewQuest Properties &gt; NEW US TX Houston on PRINT is Warning Memory   (#56143)" u="1"/>
        <s v="Alert: Lummus Technology &gt; LUM Azure Production on lum-idbus-pl-01 is Failed Agent Status   (#36926)" u="1"/>
        <s v="Alert: Dallas Area Habitat for Humanity &gt; DAL US TX Dallas on dahfh2008dc is Failed Memory   (#53756)" u="1"/>
        <s v="Lummus - Network device went offline RU-MOS-LT-PA-FW01 (#25532)" u="1"/>
        <s v="Self-Healing Alert: EagleBurgmann &gt; EB Azure Production: AZVAHSAP013 Service: Uptime -  Self-Healing... [100/173 characters] (#84752)" u="1"/>
        <s v="Account locked (#49802)" u="1"/>
        <s v="Exactly IT Sentinel Alerts - Medium  (#34616)" u="1"/>
        <s v="Alert: Hikma &gt; HIK US OH Columbus on WW-COL-SWNTADB is Failed CPU   (#49810)" u="1"/>
        <s v="Alert: FACTSHOST SQL TCP Availability - 1433 service: DNS Resolution: True_x000a_Generic Service Availabil... [100/131 characters] (#32336)" u="1"/>
        <s v="Lummus Sentinel Alerts - Medium  (#36912)" u="1"/>
        <s v="Delete employee from timesheet list (#41977)" u="1"/>
        <s v="ALERT: [Critical] Malicious activity detected on C5LMYD3 (#63336)" u="1"/>
        <s v="Alert: Coyuchi &gt; COY US CA PointReyes on DC-BDC is Warning Memory   (#47652)" u="1"/>
        <s v="Alert: Hikma &gt; HIK US OH Columbus on WW-COL-SWNTADB is Failed CPU   (#49811)" u="1"/>
        <s v="Alert: NewQuest Properties &gt; NEW US TX Houston on NQ 1st floor 2 is Failed Connectivity   (#91099)" u="1"/>
        <s v="Alert: BMNPSCCM03 Connectivity -  service: Packet Loss: 100.00 %_x000a_Time To Live: 0.00 Hops_x000a_Average Round Trip Time: 0.00 msec_x000a_DNS Resolution: True 2105678570 (#29342)" u="1"/>
        <s v="Alert: Gulf Capital Bank &gt; GUL US TX Houston on HOU-SVR-NET2 is Warning Disk  C: (#88413)" u="1"/>
        <s v="Outlook (#34622)" u="1"/>
        <s v="Alert: Gulf Capital Bank &gt; GUL US TX Houston on HOU-SVR-CA3 is Warning Disk  C: (#56110)" u="1"/>
        <s v="VPN  (#21129)" u="1"/>
        <s v="WTE Application monitoring and maintenance (#49700)" u="1"/>
        <s v="Alert: NewQuest Properties &gt; NEW US TX Houston on NQDATA3 is Warning Memory   (#83207)" u="1"/>
        <s v="Add users (#79917)" u="1"/>
        <s v="Your message couldn't be delivered (#76704)" u="1"/>
        <s v="Alert: Hikma &gt; HIK US OH Columbus on AZRSVWVCSOSB01 is Warning SQL TCP Availability  1433 (#49626)" u="1"/>
        <s v="FW: ISE Alarm : Warning : AcsSyslogContentAaaDiagnostics:: ACTIVE_DIRECTORY_DIAGNOSTIC_TOOL_ISSUES_FOUND need to complete (#83253)" u="1"/>
        <s v="FW: [Cisco AMP for Endpoints Subscription] [Vaalco - Quarantine Failed] Matching Events Found On DESKTOP-7H912X2.VAALCO.com (#60960)" u="1"/>
        <s v="Your message couldn't be delivered (#76680)" u="1"/>
        <s v="Remote Desktop/DiaLIMS Connection timeouts (#35201)" u="1"/>
        <s v="Alert: NewQuest Properties &gt; NEW US TX Houston on Su100-Office Hall is Failed Connectivity   (#91103)" u="1"/>
        <s v="Alert: Cypress Lawn &gt; CYP US CA Colma on HQS-VC01 is Warning Memory   (#50939)" u="1"/>
        <s v="AutoCAD v2018: Fatal Error Crashing (#22500)" u="1"/>
        <s v="Alert: Cypress Lawn &gt; CYP US CA Colma on GD-SW-01 is Failed Connectivity   (#41887)" u="1"/>
        <s v="Alert: DEV-APP01 Memory -  service: Total Physical Memory: 16.00 GB_x000a_Used Physical Memory: 12.78 GB_x000a_F... [100/1137 characters] (#31781)" u="1"/>
        <s v="Alert: Hikma &gt; HIK US OH Bedford on WW-BDF-AMMSDB2 is Warning Memory   (#41590)" u="1"/>
        <s v="Alert: Lummus Technology &gt; LUM Azure Production on lum-medcv-pw-01 is Failed CPU   (#80297)" u="1"/>
        <s v="FW: Emailing rtheunissen (#21206)" u="1"/>
        <s v="ALERT: [Critical] Malicious activity detected on C5LMYD3 (#63339)" u="1"/>
        <s v="Alert: cucmpub Connectivity -  service: Packet Loss: 30.00 %_x000a_Time To Live: 38.00 Hops_x000a_Average Round ... [100/142 characters] (#35578)" u="1"/>
        <s v="[Help] Network Drive Access (#47695)" u="1"/>
        <s v="Alert: Puffer &gt; PUF US TX Stafford on stc128p is Failed Memory   (#82177)" u="1"/>
        <s v="Alert: Polymer Solutions Group &gt; POL US GA Albany Pine on PineSW9 is Failed Connectivity   (#76643)" u="1"/>
        <s v="Password requirements (#20949)" u="1"/>
        <s v="Metadata update on 06-01-21 (#25238)" u="1"/>
        <s v="Printer driver could not be installed (#41663)" u="1"/>
        <s v="Self-Healing Alert: Lummus Technology &gt; LUM Azure Production: lum-prtin-pw-01 Service: Uptime -  Sel... [100/182 characters] (#44137)" u="1"/>
        <s v="new R&amp;D project (#27810)" u="1"/>
        <s v="Create PSG Credentials for SD Agents (#27750)" u="1"/>
        <s v="FW: FDMEE Load Error TCPRJ_JDE_14 PRJEAC Sep-2021  (#42163)" u="1"/>
        <s v="Alert: Lummus Technology &gt; LUM US TX Pasadena on PASPBE02 is Failed Connectivity   (#44369)" u="1"/>
        <s v="Alert: Lummus Technology &gt; LUM Azure Production on lum-idbus-pl-01 is Warning Disk  /oracle/LTDENPRO (#55499)" u="1"/>
        <s v="Alert: cucmpub Connectivity -  service: Packet Loss: 20.00 %_x000a_Time To Live: 44.00 Hops_x000a_Average Round Trip Time: 42.00 msec_x000a_DNS Resolution: True 207893194 (#28851)" u="1"/>
        <s v="PSG - Load Assets in Odoo CMDB (#23537)" u="1"/>
        <s v="Exactly IT Sentinel Alerts - Medium  (#26579)" u="1"/>
        <s v="FYI - lumwvddynsp-10 has turned on by request from the VMSS PowerApp (#28383)" u="1"/>
        <s v="Network Drives Missing (#45435)" u="1"/>
        <s v="Unusual Sequence of failed logons (#44333)" u="1"/>
        <s v="Patricia Colangelo – Data moved from one profile to another one (#44207)" u="1"/>
        <s v="Alert: Hikma &gt; HIK US OH Columbus on WW-COL-VDISQL01 is Warning Memory   (#45355)" u="1"/>
        <s v="JDE can not sign in (#51914)" u="1"/>
        <s v="Lummus - Windows Server CPU reached 90.0 % Used for 10 mins LUM-AVELT-BW-01 (#23925)" u="1"/>
        <s v="Eagle Burgman - Memory reached  90.0 % Used for 10 mins AZVAHSER004 (#26374)" u="1"/>
        <s v="Alert: Lummus Technology &gt; LUM Azure Production on lum-jmpus-pw-02 is Failed CPU   (#60386)" u="1"/>
        <s v="Alert: Lummus Technology &gt; LUM Azure Production on lum-anslt-pw-01 is Failed Agent Status   (#45473)" u="1"/>
        <s v="Password change (#21038)" u="1"/>
        <s v="Alert: Alcami &gt; ALC Azure Non-Production on alcnuctxes1-d00 is Failed Agent Status   (#90011)" u="1"/>
        <s v="Alert: Lummus Technology &gt; LUM Azure Production on lum-comus-pw-01 is Failed Agent Status   (#45507)" u="1"/>
        <s v="Self-Healing Alert: EagleBurgmann &gt; EB Azure Production: AZVAHSDB002 Service: Uptime -  Self-Healing... [100/173 characters] (#43366)" u="1"/>
        <s v="Alert: lum-ious-dw-01 Connectivity -  service: Packet Loss: 100.00 %_x000a_Time To Live: 0.00 Hops_x000a_Average Round Trip Time: 0.00 msec_x000a_DNS Resolution: True 1328623383 (#29717)" u="1"/>
        <s v="Bitlocker key needed (#78187)" u="1"/>
        <s v="Alert: Hikma &gt; HIK US OH Columbus on colnwlab23 is Failed Connectivity   (#44847)" u="1"/>
        <s v="Self-Healing Alert: EagleBurgmann &gt; EB Azure Production: AZHOUSAP005 Service: Uptime -  Self-Healing... [100/173 characters] (#43367)" u="1"/>
        <s v="Holiday Calendars EIT 2022 Odoo (#57560)" u="1"/>
        <s v="The Concord Consortium Energy2D: Install request (#33867)" u="1"/>
        <s v="ALERT: [Medium] Malicious activity detected on 7ZQMGH2 (#22278)" u="1"/>
        <s v="Alert: Lummus Technology &gt; LUM Azure Production on lum-honlt-pw-01 is Failed Memory   (#36838)" u="1"/>
        <s v="Self-Healing Alert: EagleBurgmann &gt; EB Azure Production: AZHOUSAP011 Service: Uptime -  Self-Healing... [100/173 characters] (#43368)" u="1"/>
        <s v="Requesting JDE access for Gary Marett (#47615)" u="1"/>
        <s v="Network device Down or unresponsive PineSW1 (#27041)" u="1"/>
        <s v="Self-Healing Alert: EagleBurgmann &gt; EB Azure Production: AZVAHSAP011 Service: Uptime -  Self-Healing... [100/173 characters] (#43369)" u="1"/>
        <s v="ALERT: [Critical] Malicious activity detected on DFGYHK2 (#66382)" u="1"/>
        <s v="Slowly laptop (#42185)" u="1"/>
        <s v="Alert: Coyuchi &gt; COY US CA PointReyes on DC-BDC is Warning Memory   (#47795)" u="1"/>
        <s v="Alert: Hikma &gt; HIK US OH Columbus on WW-COL-SWNTADB is Failed CPU   (#52246)" u="1"/>
        <s v="Monitor set up (#24062)" u="1"/>
        <s v="LSPI- Sentinel Alerts  Low   (#91345)" u="1"/>
        <s v="Alert: Cypress Lawn &gt; CYP US CA Colma on HQS-SQL03 is Warning Disk  E: (#49449)" u="1"/>
        <s v="Alert: Hikma &gt; HIK US OH Columbus on WWCOLEMPDBPA01 is Warning Memory   (#48463)" u="1"/>
        <s v="FW: Lavanya Govindaraj.1 wants to share EIS INPEX - Lummus - 2022_x000a_ Site Visit (#90531)" u="1"/>
        <s v="Ghost Call (#74450)" u="1"/>
        <s v="Outlook data issues (#23649)" u="1"/>
        <s v="Application for Installing Acrobat 2017 Professional (#35531)" u="1"/>
        <s v="Ghost call (#76310)" u="1"/>
        <s v="Synchronization with Share Point (#29031)" u="1"/>
        <s v="remove old shared/ auto mapped mailboxes (#20714)" u="1"/>
        <s v="ALERT: [Critical] Malicious activity detected on LAPTOP-7U09JH63 (#46889)" u="1"/>
        <s v="Proofpoint Threat Response: INC-2065 Threat score updated (#57360)" u="1"/>
        <s v="Lummus - Windows server memory reached  90.0 % Used for 10 mins LUM-ANSLT-PW-01 (#27250)" u="1"/>
        <s v="SK Ali Chowdhury - Dell Precision 5530 - BM56HR2 - Service request_x000a_ processed (#36527)" u="1"/>
        <s v="Alert: Lummus Technology &gt; LUM Azure Production on lum-honlt-pw-01 is Failed Memory   (#43173)" u="1"/>
        <s v="Share folder access (#76270)" u="1"/>
        <s v="Alert: Lummus Technology &gt; LUM Azure Production on lum-medcv-pw-01 is Failed CPU   (#50419)" u="1"/>
        <s v="Self-Healing Alert: Lummus Technology &gt; Lum Azure Non-Production: lum-pdfus-dw-02 Service: Uptime - ... [100/186 characters] (#44233)" u="1"/>
        <s v="Scale not working on laptop (#55771)" u="1"/>
        <s v="Lummus - Winows server went Offline for 1 min lum-hwein-pw-02 (#22991)" u="1"/>
        <s v="Alert: Hikma &gt; HIK US OH Columbus on COL-BIAP01 is Failed Memory   (#43171)" u="1"/>
        <s v="Alert: Hikma &gt; HIK US OH Columbus on WWCOLEMPDBP01 is Failed CPU   (#48433)" u="1"/>
        <s v="Self-Healing Alert: Lummus Technology &gt; Lum Azure Non-Production: lum-pdfus-dw-03 Service: Uptime - ... [100/186 characters] (#44234)" u="1"/>
        <s v="Comos (#36996)" u="1"/>
        <s v="Request to setup new laptop (#21188)" u="1"/>
        <s v="Service Account for Nerdio (#28982)" u="1"/>
        <s v="Maximo Spare part request issue. (#53751)" u="1"/>
        <s v="Alert: vm-file1 Agent Status -  service: Agent check-in interval: 4.10 min 1204038705 (#28530)" u="1"/>
        <s v="Alert: vm-app03 Agent Status -  service: Agent check-in interval: 3.40 min (#34895)" u="1"/>
        <s v="Alert: Vaalco Energy Inc &gt; VAA US TX Houston on EGY-FILESVR2-HOU is Warning Memory   (#57625)" u="1"/>
        <s v="Alert: Polymer Solutions Group &gt; POL Azure Production on psgcvmes1pw01 is Failed CPU   (#69875)" u="1"/>
        <s v="Alert: Polymer Solutions Group &gt; POL Azure Production on psgcvmes1pw01 is Failed CPU   (#69876)" u="1"/>
        <s v="Alert: Cypress Lawn &gt; CYP US CA Colma on HQS-FPS02 is Warning Memory   (#46695)" u="1"/>
        <s v="Alert: bmnpise01 Connectivity -  service: Packet Loss: 100.00 %_x000a_Time To Live: 0.00 Hops_x000a_Average Roun... [100/143 characters] (#36484)" u="1"/>
        <s v="Self-Healing Alert: Lummus Technology &gt; Lum Azure Non-Production: lum-braus-dw-02 Service: Uptime - ... [100/186 characters] (#44239)" u="1"/>
        <s v="P_249LTFREC  needed in Planning (#22093)" u="1"/>
        <s v="Alert: Lummus Technology &gt; Lum Azure Non-Production on LUM-AMSDB-DW-01 is Warning Memory   (#74473)" u="1"/>
        <s v="VPN Access (#25814)" u="1"/>
        <s v="Lummus - Windows server memory reached  95.0 % Used for 10 mins LUM-ANSLT-PW-01 (#22871)" u="1"/>
        <s v="Alert: lum-medwe-pw-01 CPU -  service: CPU Usage: 87.00 %_x000a_Top Process 1: vsbkp_x000a_Top Process 2: System... [100/651 characters] (#36415)" u="1"/>
        <s v="Alert: PASPDC20 Memory -  service: Total Physical Memory: 4.00 GB_x000a_Used Physical Memory: 3.49 GB_x000a_Free... [100/1122 characters] (#34240)" u="1"/>
        <s v="Termination Jonathan Juarez Twilio (#21547)" u="1"/>
        <s v="VPN not connecting - urgent, please (#90103)" u="1"/>
        <s v="Cypress - Offline device by 1 min  CB-PTP230-SLAVE (#31187)" u="1"/>
        <s v="Office phone number wrong ? / I can't make a phone call (#43304)" u="1"/>
        <s v="Alert: Puffer &gt; PUF US TX Stafford on BRY-CERT-0002 is Failed CPU   (#57076)" u="1"/>
        <s v="Alert: Hikma &gt; HIK US OH Columbus on AZRSVWPSAGE01 is Warning SQL TCP Availability  1433 (#52775)" u="1"/>
        <s v="Alert: PineSW2 Connectivity -  service: Packet Loss: 55.00 %_x000a_Time To Live: 112.00 Hops_x000a_Average Round... [100/143 characters] (#32480)" u="1"/>
        <s v="&lt;Memory is above 80%&gt; psgpdces1pw01 (#27291)" u="1"/>
        <s v="Alert: Puffer &gt; PUF US TX Stafford on BRY-CERT-0002 is Failed CPU   (#57077)" u="1"/>
        <s v="iDocs access for – Ufa 300 kta Ethylene Plant (224492) (#76295)" u="1"/>
        <s v="Lummus - Windows server went offline for 1 min  BEIPDC01 (#26569)" u="1"/>
        <s v="Email messages from a campaign removed after delivery​, Incident ID: 1634 (#43806)" u="1"/>
        <s v="VPN (#22061)" u="1"/>
        <s v="Alert: Lummus Technology &gt; LUM Azure Production on lum-honlt-pw-01 is Failed Memory   (#41005)" u="1"/>
        <s v="Access to server for Hyperion restart (#25401)" u="1"/>
        <s v="Alert: Dallas Area Habitat for Humanity &gt; DAL US TX Dallas on DAHAZAD03 is Warning Memory   (#82430)" u="1"/>
        <s v="Alert: lum-comus-pw-01 Memory -  service: Total Physical Memory: 4.00 GB_x000a_Used Physical Memory: 3.28 ... [100/1133 characters] (#29900)" u="1"/>
        <s v="FW: FAKE Email (#55026)" u="1"/>
        <s v="Weekly Backup Report for PHSDATTOSVR (#76231)" u="1"/>
        <s v="DL not receiving emails from external domains (#23041)" u="1"/>
        <s v="FW: POS pay file (#37501)" u="1"/>
        <s v="Alert: Hisco &gt; HIS US TX Houston Servers - 3rd Patch Group on CyrPS1 is Failed CPU   (#71162)" u="1"/>
        <s v="BACKUP FAILED (group: Bruegmann USA)(backup account: kyle@bruegmann-usa.com)(machine: APPSERVER.BRUEGMANN.local)(plan: BUSA - Appserver Plan) (#73871)" u="1"/>
        <s v="Cypress Lawn - Memory reached 95.0 % Used for 20 mins HQS-OPP01 (#21713)" u="1"/>
        <s v="Alert: LiquidPower Specialty Products Inc. &gt; LIQ US TX Bryan on BYN-FW-01-PRI is Failed Connectivity... [100/102 characters] (#85177)" u="1"/>
        <s v="Service Account for Nerdio (#28983)" u="1"/>
        <s v="IDM UltraEdit: Reactivation request (#21332)" u="1"/>
        <s v="Aveva Dynsim Simulation 6.2 version access issue  (#69972)" u="1"/>
        <s v="Alert: LiquidPower Specialty Products Inc. &gt; LIQ US TX Bryan on BYN-FW-01-SEC is Failed Connectivity... [100/102 characters] (#85178)" u="1"/>
        <s v="Alert: Cypress Lawn &gt; CYP US CA Colma on HQS-FPS02 is Failed Memory   (#36940)" u="1"/>
        <s v="Access Required to Setup Depreciation Default Coding - Fixed Assets -_x000a_ JDE (#25153)" u="1"/>
        <s v="Alert: Cypress Lawn &gt; CYP US CA Colma on MY-PTP230-MASTER is Failed Connectivity   (#48295)" u="1"/>
        <s v="Alert: lum-WVD-SD-1 Connectivity -  service: Packet Loss: 30.00 %_x000a_Time To Live: 44.00 Hops_x000a_Average Round Trip Time: 0.00 msec_x000a_DNS Resolution: True 1522361902 (#28974)" u="1"/>
        <s v="Disable Sabyasachi Sen Odoo account (#42336)" u="1"/>
        <s v="Alert: Puffer &gt; PUF US TX Stafford on bry-dc-0017 is Failed CPU   (#79292)" u="1"/>
        <s v="Alert: Coyuchi &gt; COY US CA PointReyes on vcenter is Failed Connectivity   (#48287)" u="1"/>
        <s v="Alert: Lummus Technology &gt; LUM Azure Production on lum-medcv-pw-01 is Failed CPU   (#43923)" u="1"/>
        <s v="Aryaka: [Sev=Low] RCA for Service impacting outage on London POP [ref:_00DA0ISST._5003w1WUIFV:ref] (#31189)" u="1"/>
        <s v="Weekly Backup Report for PHSDATTOSVR (#82193)" u="1"/>
        <s v="Alert: vm-app01 Agent Status -  service: Agent check-in interval: 8.15 min (#31923)" u="1"/>
        <s v="Alert: Alcami &gt; ALC Azure Non-Production on alcnuctxes1-d01 is Failed Agent Status   (#82456)" u="1"/>
        <s v="Alert: Hikma &gt; HIK US OH Columbus on COLSVWPCCUREM01 is Failed SQL TCP Availability  1433 (#78172)" u="1"/>
        <s v="Alert: Puffer &gt; PUF US TX Stafford on BRY-DC-0002 is Failed CPU   (#79384)" u="1"/>
        <s v="FW: Weekly Backup Report for PHSDATTOSVR (#76243)" u="1"/>
        <s v="Alert: Hikma &gt; HIK US OH Columbus on WWCOLEMPDBPA01 is Warning Memory   (#53318)" u="1"/>
        <s v="Alert: LiquidPower Specialty Products Inc. &gt; LIQ US TX Houston on CKS-RTR-01.liquidpower.com is Fail... [100/117 characters] (#59190)" u="1"/>
        <s v="Alert: Puffer &gt; PUF US TX Stafford on BRY-FS-0021 is Failed Memory   (#83234)" u="1"/>
        <s v="Alert: Hikma &gt; HIK US OH Columbus on WW-COL-LWTSD01 is Failed Memory   (#50997)" u="1"/>
        <s v="Alert: Hikma &gt; HIK US OH Columbus on WW-COL-TESTSQL is Warning SQL TCP Availability  1433 (#50788)" u="1"/>
        <s v="Alert: LiquidPower Specialty Products Inc. &gt; LIQ US OK Chickasha on CKS-AP03-2NDFL-BREAKROOM is Fail... [100/117 characters] (#86020)" u="1"/>
        <s v="Alert: Cypress Lawn &gt; CYP US CA Colma on HQGD-PTP450-MASTER is Failed Connectivity   (#46457)" u="1"/>
        <s v="iDocs access (#27319)" u="1"/>
        <s v="IT Glue - External Access for Darwin to ReadKing (#87600)" u="1"/>
        <s v="Alert: Polymer Solutions Group &gt; POL US OH Clair on STC-AP14 is Failed Connectivity   (#85266)" u="1"/>
        <s v="Lummus - Winows server went Offline for 1 min LUM-SI-NP-01 (#21305)" u="1"/>
        <s v="FW: Abnormally large DNS Request from Firefox [_x000a_ ref:_00Dd0btJo._5006T1qLBwf:ref ] (#35307)" u="1"/>
        <s v="Alert: mannheim-prt1 Connectivity -  service: Packet Loss: 20.00 %_x000a_Time To Live: 96.00 Hops_x000a_Average ... [100/149 characters] (#30989)" u="1"/>
        <s v="Alert: PineSW2 Connectivity -  service: Packet Loss: 30.00 %_x000a_Time To Live: 174.00 Hops_x000a_Average Round... [100/143 characters] (#35344)" u="1"/>
        <s v="Self-Healing Alert: Coyuchi &gt; COY US CA PointReyes: vm-app04 Service: Uptime -  Self-Healing Action:... [100/165 characters] (#48300)" u="1"/>
        <s v="Your message couldn't be delivered (#76725)" u="1"/>
        <s v="Azure Log Analytics - East US - Mitigated (#80805)" u="1"/>
        <s v="Alert: Cypress Lawn &gt; CYP US CA Colma on gds-ad01 is Failed Agent Status   (#41859)" u="1"/>
        <s v="Alert: Hikma &gt; HIK US OH Columbus on colnwpsp0503 is Failed Connectivity   (#43335)" u="1"/>
        <s v="Alert: Lummus Technology &gt; LUM Azure Production on lum-medcv-pw-01 is Failed CPU   (#70604)" u="1"/>
        <s v="Update Employee Handbook document in Policy Acknowledgements in US Onboarding Process (#21109)" u="1"/>
        <s v="Self-Healing Alert: Coyuchi &gt; COY US CA PointReyes: vm-app02 Service: Uptime -  Self-Healing Action:... [100/165 characters] (#48301)" u="1"/>
        <s v="&lt;Memory is above 80%&gt; PSGADCES1PW01 (#23776)" u="1"/>
        <s v="Your message couldn't be delivered (#76735)" u="1"/>
        <s v="Alert: EagleBurgmann &gt; EB Azure Production on AZVAHSAP013 is Failed Connectivity   (#46722)" u="1"/>
        <s v="Self-Healing Alert: Coyuchi &gt; COY US CA PointReyes: vm-app01 Service: Uptime -  Self-Healing Action:... [100/165 characters] (#48303)" u="1"/>
        <s v="New account for CAT member team (#48517)" u="1"/>
        <s v="Barbara Stancato - Missing Inbox (#31899)" u="1"/>
        <s v="Self-Healing Alert: Coyuchi &gt; COY US CA PointReyes: vm-file1 Service: Uptime -  Self-Healing Action:... [100/165 characters] (#48304)" u="1"/>
        <s v="New software request (#23549)" u="1"/>
        <s v="Self-Healing Alert: Coyuchi &gt; COY US CA PointReyes: vm-term1 Service: Uptime -  Self-Healing Action:... [100/165 characters] (#48305)" u="1"/>
        <s v="Alert: psgnvdes1pw01 CPU -  service: CPU Usage: 95.00 %_x000a_Top Process 1: System_x000a_Top Process 2: WmiPrvSE_x000a_Top Process 3: cvd_x000a_Top Process 4: MonitoringHost_x000a_Top Process 5: RMM.WebRemote_x000a_PID of Process 1: 4_x000a_PID of Process 2: 1240_x000a_PID of Process 3: 2856_x000a_PID of Process 4: 4004_x000a_PID of Process 5: 6092_x000a_User of Process 1: NT AUTHORITY\SYSTEM_x000a_User of Process 2: NT AUTHORITY\NETWORK SERVICE_x000a_User of Process 3: NT AUTHORITY\SYSTEM_x000a_User of Process 4: NT AUTHORITY\SYSTEM_x000a_User of Process 5: NT AUTHORITY\SYSTEM_x000a_CPU Usage for Process 1: 11.00 %_x000a_CPU Usage for Process 2: 7.00 %_x000a_CPU Usage for Process 3: 5.00 %_x000a_CPU Usage for Process 4: 4.00 %_x000a_CPU Usage for Process 5: 4.00 % 1390043497 (#28361)" u="1"/>
        <s v="Self-Healing Alert: Coyuchi &gt; COY US CA PointReyes: vm-app03 Service: Uptime -  Self-Healing Action:... [100/165 characters] (#48306)" u="1"/>
        <s v="Idocs access for Lanxess Butadiene Study(20356) (#86069)" u="1"/>
        <s v="Qian – MS teams issue, removed and reinstalled  (#28923)" u="1"/>
        <s v="New ticket from: Twilio Report Access (#44479) (#49612)" u="1"/>
        <s v="User has not access to Outlook (#23630)" u="1"/>
        <s v="Azure Log Analytics - East US - Mitigated (#80806)" u="1"/>
        <s v="Install MS Visio (#23293)" u="1"/>
        <s v="Alert: Lummus Technology &gt; LUM Azure Production on lum-medcv-pw-01 is Failed CPU   (#89297)" u="1"/>
        <s v="Added two new servers in Azure.  Make sure they are backed up and replicated to DR and send screenshots of the backup configuration. (#47306)" u="1"/>
        <s v="Alert: MY-PTP230-MASTER Connectivity -  service: Packet Loss: 25.00 %_x000a_Time To Live: 48.00 Hops_x000a_Avera... [100/150 characters] (#31949)" u="1"/>
        <s v="FW: [Failed] HSNVMS (49 VMs) 1 failed (#62253)" u="1"/>
        <s v="216283  Moscow DCU project --- -access to project folders (#85287)" u="1"/>
        <s v="Alert: Lummus Technology &gt; LUM Azure Production on lum-braus-dw-02 is Failed Agent Status   (#46863)" u="1"/>
        <s v="Alert: LiquidPower Specialty Products Inc. &gt; LIQ US TX Houston on HSN-SW-01-CORE (10.100.250.1) is F... [100/120 characters] (#50831)" u="1"/>
        <s v="Add @convergetp.com as external domain (#41452)" u="1"/>
        <s v="Self-Healing Alert: Alcami &gt; ALC Azure Non-Production: alcnuctxes1-v00 Service: Uptime -  Self-Heali... [100/175 characters] (#45482)" u="1"/>
        <s v="FW: Pending records for approval (#20663)" u="1"/>
        <s v="Access to &quot;Product Database&quot; for Tsubasa Watanabe (#22477)" u="1"/>
        <s v="Alert: Lummus Technology &gt; LUM Azure Production on lum-xtlus-pl-01 is Failed Agent Status   (#45454)" u="1"/>
        <s v="ALERT: [Critical] Malicious activity detected on 7DFJ8S2 (#63412)" u="1"/>
        <s v="Lummus - Windows Server CPU reached 90.0 % Used for 10 mins LUM-AVELT-BW-01 (#24925)" u="1"/>
        <s v="Alert: Lummus Technology &gt; LUM Azure Production on lum-avelt-pw-01 is Failed CPU   (#90743)" u="1"/>
        <s v="Azure Log Analytics - East US - Mitigated (#80807)" u="1"/>
        <s v="ALERT: [Medium] Malicious activity detected on AIF-02 (#68517)" u="1"/>
        <s v="Alert: Dallas Area Habitat for Humanity &gt; DAL US TX Dallas on AZURESQL is Failed Connectivity   (#52800)" u="1"/>
        <s v="Alert: Lummus Technology &gt; LUM Azure Production on lum-jmpus-pw-01 is Warning Memory   (#41020)" u="1"/>
        <s v="Lummus - Windows Server Disk Space Monitor has passed 95.0 % Used for 15 mins lum-medcv-pw-01 (#20383)" u="1"/>
        <s v="ALERT: [Critical] Malicious activity detected on 7DFJ8S2 (#63413)" u="1"/>
        <s v="lumwvddynsp-4 will be shutdown by automation in 15 minutes (#35541)" u="1"/>
        <s v="Exchange email password (#41023)" u="1"/>
        <s v="Alert: EagleBurgmann &gt; EB Azure Production on AZQROSAP001 is Failed CPU   (#81115)" u="1"/>
        <s v="RE: Lummus IT - Windows Upgrade (#20560)" u="1"/>
        <s v="Help request - Follow up to ticket #22195 (#22719)" u="1"/>
        <s v="no network connection (#45854)" u="1"/>
        <s v="Exactly IT Sentinel Alerts - Medium  (#28865)" u="1"/>
        <s v="CRITICAL ERROR for PHSSVR on PHSDATTOSVR (B42E99AB260C) (#86042)" u="1"/>
        <s v="Is iDocs down again? (#27299)" u="1"/>
        <s v="No remote connection (#24316)" u="1"/>
        <s v="RE: 356992 LACC 7th Heater Project Schedule Native File (#49738)" u="1"/>
        <s v="Alert: KS2 Technologies &gt; KS2 US TX Grapevine on KS2PROD is Failed Connectivity   (#71107)" u="1"/>
        <s v="Alert: lum-anslt-pw-01 Memory -  service: Total Physical Memory: 4.00 GB_x000a_Used Physical Memory: 3.45 ... [100/1162 characters] (#34210)" u="1"/>
        <s v="Azure Log Analytics - East US - Mitigated (#80808)" u="1"/>
        <s v="Lummus - Windows server memory reached 85.0 % Used for 15 mins MANNHEIM-PRT1 (#26706)" u="1"/>
        <s v="Alert: Hikma &gt; HIK US NJ CherryHill on ww-chh-lhdbp is Warning SQL TCP Availability  1433 (#45926)" u="1"/>
        <s v="Alert: Puffer &gt; PUF US TX Stafford on BRY-CM-0001 is Warning Memory   (#57624)" u="1"/>
        <s v="Alert: Lummus Technology &gt; LUM US TX Pasadena on PASPBE02 is Failed Connectivity   (#46741)" u="1"/>
        <s v="Alert: Lummus Technology &gt; LUM Azure Production on lum-mtwus-pw-01 is Warning Memory   (#41028)" u="1"/>
        <s v="Alert: Puffer &gt; PUF US TX Stafford on bry-conn-0001 is Failed Connectivity   (#53264)" u="1"/>
        <s v="Aryaka: [Sev=Moderate] RCA for Service impacting outage on Delhi POP [ref:_00DA0ISST._5003w1XDDwn:ref] (#36034)" u="1"/>
        <s v="New phone, MFA setup (#45620)" u="1"/>
        <s v="Unlocked Domain account (#88951)" u="1"/>
        <s v="Fwd: You Have 12 Unread Message At 02/10/2022 08:26:32 pm (#78203)" u="1"/>
        <s v="MSS Security Incident Report Low SOCP00703166012 SIEM Anomaly (#56092)" u="1"/>
        <s v="Alert: Puffer &gt; PUF US TX Stafford on BRY-FS-0021 is Failed Memory   (#84664)" u="1"/>
        <s v="Lummus - Windows server memory reached 85.0 % Used for 15 mins MANNHEIM-PRT1 (#26716)" u="1"/>
        <s v="Alert: Hikma &gt; HIK US OH Columbus on colnssu-1809telcorm is Failed Connectivity   (#44889)" u="1"/>
        <s v="Alert: Lummus Technology &gt; LUM Azure Production on lum-mvus-dw-02 is Failed Agent Status   (#47171)" u="1"/>
        <s v="Alert: HQS-VC01 Memory -  service: Total Physical Memory: 8.00 GB_x000a_Used Physical Memory: 7.40 GB_x000a_Free... [100/1145 characters] (#32150)" u="1"/>
        <s v="Update Firefox (#35349)" u="1"/>
        <s v="Alert: Lummus Technology &gt; LUM Azure Production on lum-jmpus-pw-02 is Failed CPU   (#72786)" u="1"/>
        <s v="Alert: Lummus Technology &gt; LUM Azure Production on lum-eaus-dw-01 is Failed Agent Status   (#47172)" u="1"/>
        <s v="Email handover (#26676)" u="1"/>
        <s v="Azure Log Analytics - East US - Mitigated (#80809)" u="1"/>
        <s v="Eagle Burgman - Memory reached  90.0 % Used for 10 mins USHOUSDB034 (#21451)" u="1"/>
        <s v="Alert: Vaalco Energy Inc &gt; VAA US TX Houston on EGY-DHCP-HOU is Failed CPU   (#52269)" u="1"/>
        <s v="Alert: Lummus Technology &gt; LUM UK Milton Keynes on GB-MIK-GN-FW-01 is Failed Connectivity   (#42118)" u="1"/>
        <s v="CRITICAL ERROR for UNITY-DB-SVR on PHSDATTOSVR (B42E99AB260C) (#81235)" u="1"/>
        <s v="Alert: Hikma &gt; HIK US OH Columbus on ET-VM-BOOMiATOM is Failed Agent Status   (#47582)" u="1"/>
        <s v="Alert: Lummus Technology &gt; LUM Azure Production on lum-medwe-pw-01 is Failed CPU   (#44671)" u="1"/>
        <s v="Alert: Lummus Technology &gt; LUM Azure Production on lum-ious-dw-01 is Failed Agent Status   (#47174)" u="1"/>
        <s v="Alert: Hikma &gt; HIK US OH Columbus on COL-ALMDBD01 is Warning SQL TCP Availability  1433 (#45437)" u="1"/>
        <s v="New Cell phone for Rosette Barias (#29024)" u="1"/>
        <s v="outlook issues (#32192)" u="1"/>
        <s v="Access to Multitran App (#55907)" u="1"/>
        <s v="Alert: Hoover Circular Solutions &gt; HOO US TX Houston on HVRFTH-OneSDEV is Failed Agent Status   (#77799)" u="1"/>
        <s v="FW: iDocs Communications - iDocs Application Upgrade &amp; Version_x000a_ 3.5.0.70 Release Schedule for Sunday, February 20, 2022 (#79951)" u="1"/>
        <s v="FW: P1 Alert (#57356)" u="1"/>
        <s v="FW: CRITICAL ERROR for UNITY-DB-SVR on PHSDATTOSVR (B42E99AB260C) (#90418)" u="1"/>
        <s v="Scheduled Task coyuchi cleanup shipmentprocesscheck folder Completed (#90042)" u="1"/>
        <s v="Alert: QA-APP03-01 Agent Status -  service: Agent check-in interval: 4.15 min (#36063)" u="1"/>
        <s v="Alert: Lummus Technology &gt; LUM Azure Production on lum-idbus-pl-01 is Failed CPU   (#45688)" u="1"/>
        <s v="User needs advise how to activate WVD for diaLims (#44437)" u="1"/>
        <s v="Alert: Lummus Technology &gt; LUM Azure Production on lum-medwe-pw-01 is Failed CPU   (#45671)" u="1"/>
        <s v="[EXTERNAL]: RE: OpenInvoice &quot;Approved Invoice Export&quot; is unable to_x000a_ process_x000a_ some documents for Maverick Natural Resources,_x000a_ LLC.    [ ref:_00DA0aSLJ._5004TDOyf2:ref ] (#82785)" u="1"/>
        <s v="Alert: Hikma &gt; HIK US OH Columbus on AZRSVWPSAGE01 is Warning SQL TCP Availability  1433 (#47601)" u="1"/>
        <s v="Critical Device Stopped Sending Events Fired (#70632)" u="1"/>
        <s v="Cypress Lawn - Device went offline for 2 min HQS-AW01 (#29275)" u="1"/>
        <s v="Alert: Cintas Corporation on test1 is Failed Connectivity   (#47623)" u="1"/>
        <s v="Alert: Lummus Technology &gt; LUM UAE Dubai on DUBPFS01 is Failed Agent Status   (#90074)" u="1"/>
        <s v="Alert: LiquidPower Specialty Products Inc. &gt; LIQ US TX Bryan on BRYVMPVEEAM02 is Failed Memory   (#89195)" u="1"/>
        <s v="ALERT: [Critical] Malicious activity detected on 43LMYD3 (#59237)" u="1"/>
        <s v="FW: CRITICAL ERROR for IPSTSVR on PHSDATTOSVR (B42E99AB260C) (#82538)" u="1"/>
        <s v="Alert: Hikma &gt; HIK US OH Columbus on COLAS60053 is Failed Memory   (#47665)" u="1"/>
        <s v="Aryaka: [Sev=Low] Services restored for Service impacting outage on Delhi POP [ref:_00DA0ISST._5003w1U9t15:ref] (#21588)" u="1"/>
        <s v="Alert: BLOOMFIELD-IO1 Disk - C: service: Total disk size: 69.70 GB_x000a_Disk space used: 65.74 GB_x000a_Disk free space: 3.97 GB_x000a_Disk Usage: 94.00 % 1923775448 (#29132)" u="1"/>
        <s v="Alert: HQS-FPS02 Disk - C: service: Total disk size: 162.90 GB_x000a_Disk space used: 146.03 GB_x000a_Disk free ... [100/135 characters] (#31873)" u="1"/>
        <s v="Disk is above 90% lum-medcv-pw-01 (#23501)" u="1"/>
        <s v="Carbon Black Cloud Alert - c1bc2b41-ec80-937f-d42f-e21d43bf590f (#70052)" u="1"/>
        <s v="Alert: Read King &gt; REA US TX Houston on RKHOST is Warning Memory   (#79391)" u="1"/>
        <s v="Alert: Hikma &gt; HIK US OH Columbus on WW-COL-VDISQL01 is Failed Memory   (#44293)" u="1"/>
        <s v="Alert: Lummus Technology &gt; LUM Azure Production on lum-xtlus-pl-01 is Failed Agent Status   (#36918)" u="1"/>
        <s v="Alert: LiquidPower Specialty Products Inc. &gt; LIQ US TX Houston on BRY-SW-01-CORE (10.102.101.1) is F... [100/120 characters] (#52836)" u="1"/>
        <s v="Bitlocker Recovery Key (#80830)" u="1"/>
        <s v="Disk is above 90% lum-medcv-pw-01 (#23502)" u="1"/>
        <s v="Change Pasadena old network devices disconnection (#26668)" u="1"/>
        <s v="ALERT: [Critical] Malicious activity detected on 43LMYD3 (#59238)" u="1"/>
        <s v="Alert: lonplims01.cbi.ch1b.cbiepc.com Disk - /usr01 service: Total disk size: 76.96 GB_x000a_Disk space used: 76.94 GB_x000a_Disk free space: 20.91 MB_x000a_Disk Usage: 99.00 % 2038646074 (#27404)" u="1"/>
        <s v="Alert: Hikma &gt; HIK US OH Columbus on COL-BIAP01 is Failed Memory   (#45556)" u="1"/>
        <s v="+12168684102 Hikma ghost call (#47730)" u="1"/>
        <s v="Disk is above 90% lum-medcv-pw-01 (#23503)" u="1"/>
        <s v="FW: Defender for Cloud Apps: New policy match detected (#91391)" u="1"/>
        <s v="Alert: Cypress Lawn &gt; CYP US CA Colma on HQS-ES01 is Failed Connectivity   (#46472)" u="1"/>
        <s v="Honeywell Unisim (#34942)" u="1"/>
        <s v="Email reported by user as malware or phish Incident ID: 4335 (#81230)" u="1"/>
        <s v="Bootable Screenshot for WEBSVR on PHSDATTOSVR (B42E99AB260C) FAILED (#85981)" u="1"/>
        <s v="Your message couldn't be delivered (#76652)" u="1"/>
        <s v="Unisim Add-on required in Excel (#61495)" u="1"/>
        <s v="Cypress - Offline device by 1 min  HQ-SW-01 (#23820)" u="1"/>
        <s v="Azure Active Directory - Sign in log events delayed - Mitigated (#77276)" u="1"/>
        <s v="installation failure for Adobe Reader and Adobe Pro (#24119)" u="1"/>
        <s v="Alert: Lummus Technology &gt; LUM CH Beijing on BEIPSCCM01 is Failed Agent Status   (#56157)" u="1"/>
        <s v="Alert: Hoover Circular Solutions &gt; HOO US TX Houston on JETDEVSQL01 is Failed Agent Status   (#57860)" u="1"/>
        <s v="CRITICAL ERROR for CONCORDTERMSVR on PHSDATTOSVR (B42E99AB260C) (#82834)" u="1"/>
        <s v="Alert: Hikma &gt; HIK US OH Columbus on WW-COL-DSPDB01 is Failed SQL TCP Availability  1433 (#44916)" u="1"/>
        <s v="ALERT: [Medium] Malicious activity detected on CORP-23 (#68578)" u="1"/>
        <s v="Self-Healing Alert: EagleBurgmann &gt; EB Azure Production: AZVAHSAP013 Service: Uptime -  Self-Healing... [100/173 characters] (#73471)" u="1"/>
        <s v="Potential Phish: [External]  Re: Connecting (#72886)" u="1"/>
        <s v="Alert: Hikma &gt; HIK US OH Columbus on WW-COL-VDISQL01 is Failed Memory   (#56156)" u="1"/>
        <s v="Alert: Hikma &gt; HIK US OH Columbus on WW-COL-DSPDB01 is Failed SQL Memory Manager  MSSQLSERVER (#47683)" u="1"/>
        <s v="Alert: Cypress Lawn &gt; CYP US CA Colma on GD-RTR-01 is Failed Connectivity   (#45525)" u="1"/>
        <s v="Alert: LiquidPower Specialty Products Inc. &gt; LIQ US TX Houston on HSNVMPMFA01 is Failed CPU   (#54989)" u="1"/>
        <s v="BACKUP FAILED (group: Bruegmann USA)(backup account: kyle@bruegmann-usa.com)(machine: APPSERVER.BRUEGMANN.local)(plan: BUSA - Appserver Plan) (#73314)" u="1"/>
        <s v="&lt;Memory is above 90%&gt; PSGGPDES1PW01 (#25839)" u="1"/>
        <s v="FW: Weekly Backup Report for PHSDATTOSVR (#84726)" u="1"/>
        <s v="User lock from computer (#85174)" u="1"/>
        <s v="Cypress - Offline device by 1 min  CB-PTP230-SLAVE (#28793)" u="1"/>
        <s v="Payment in JDE (#57432)" u="1"/>
        <s v="WEBEX Meetings with Clients (#43204)" u="1"/>
        <s v="ExactlyIT Sentinel Alerts - High  (#27543)" u="1"/>
        <s v="Alert: Alcami &gt; ALC Azure Production on alcnuwebes1-p01 is Failed CPU   (#57442)" u="1"/>
        <s v="Lummus - Windows Server CPU reached 90.0 % Used for 10 mins LUM-CDWLT-PW-01 (#25361)" u="1"/>
        <s v="Alert: Lummus Technology &gt; Lum Azure Non-Production on LUM-AMSDB-DW-01 is Failed Memory   (#49821)" u="1"/>
        <s v="Computer doesn't show any Wireless network (#81233)" u="1"/>
        <s v="Lummus - Network device went offline de-mhg-f4-sw01 (#22159)" u="1"/>
        <s v="Alert: Cypress Lawn &gt; CYP US CA Burlingame &amp; CrosbyNGray on CNGS-AD01 is Failed Connectivity   (#45522)" u="1"/>
        <s v="Alert: LiquidPower Specialty Products Inc. &gt; LIQ US TX Houston on BRYVMPDB01 is Warning Memory   (#57677)" u="1"/>
        <s v="Alert: lum-prtus-pw-01 CPU -  service: CPU Usage: 82.00 %_x000a_Top Process 1: MonAgentCore_x000a_Top Process 2:... [100/651 characters] (#32345)" u="1"/>
        <s v="Alert: US-PAS-SHIP-RECEIVING-SW1 Connectivity -  service: Packet Loss: 90.00 %_x000a_Time To Live: 24.00 H... [100/159 characters] (#36497)" u="1"/>
        <s v="Alert: Alcami &gt; ALC Azure Production on alcnuwebes1-p01 is Failed CPU   (#57443)" u="1"/>
        <s v="Alert: Hisco &gt; HIS US TX Houston Servers - 5th Patch Group on DEVpim is Failed CPU   (#78140)" u="1"/>
        <s v="Alert: Polymer Solutions Group &gt; POL Azure Production on psggpdes1pw01 is Warning Memory   (#37325)" u="1"/>
        <s v="Alert: Dallas Area Habitat for Humanity &gt; DAL US TX Dallas on Exchange2013 is Warning Memory   (#81202)" u="1"/>
        <s v="Alert: EagleBurgmann &gt; EB Azure Production on AZHOUSAP033 is Failed Agent Status   (#53744)" u="1"/>
        <s v="Scanning in The Hague - quarantine (#20699)" u="1"/>
        <s v="Alert: Lummus Technology &gt; LUM Azure Production on lum-wfswe-pw-01 is Failed Agent Status   (#46844)" u="1"/>
        <s v="Lummus Sentinel Alerts - Medium  (#43387)" u="1"/>
        <s v="ALERT: [Critical] Malicious activity detected on HWY11B3 (#58888)" u="1"/>
        <s v="Alert: Hikma &gt; HIK US OH Columbus on colnd02-admin is Failed Connectivity   (#45154)" u="1"/>
        <s v="Alert: Lummus Technology &gt; LUM Azure Production on lum-medcv-pw-01 is Failed CPU   (#49671)" u="1"/>
        <s v="JDE-Report Question (#21641)" u="1"/>
        <s v="REQUEST: Audit server logs: Priority 2 (#55318)" u="1"/>
        <s v="Alert: Hoover Circular Solutions &gt; HOO US TX Houston on JETDEVSQL01 is Failed Agent Status   (#80383)" u="1"/>
        <s v="Alert: Lummus Technology &gt; LUM Azure Production on lum-medwe-pw-01 is Failed CPU   (#59167)" u="1"/>
        <s v="Alert: Vaalco Energy Inc &gt; VAA US TX Houston on EGY-FILESTORE-HOU is Failed Memory   (#55670)" u="1"/>
        <s v="StarCCM+ (#25945)" u="1"/>
        <s v="WVD Shortcuts missing (#25833)" u="1"/>
        <s v="PRO/II v8.3.2 (+older legacy versions) access ends 2021Aug14 (#30055)" u="1"/>
        <s v="ALERT: [Critical] Malicious activity detected on HWY11B3 (#58889)" u="1"/>
        <s v="Alert: Hisco &gt; HIS US TX Houston Servers - 5th Patch Group on DEVpim is Failed CPU   (#85602)" u="1"/>
        <s v="Alert: Vaalco Energy Inc &gt; VAA US TX Houston on EGY-SWINDS-HOU is Failed Connectivity   (#53246)" u="1"/>
        <s v="Cannot login into Remote Desktop (#31900)" u="1"/>
        <s v="Alert: Hikma &gt; HIK US OH Columbus on COLSVWPCCUREM01 is Failed SQL Memory Manager  MSSQLSERVER (#42980)" u="1"/>
        <s v="Concur (#22928)" u="1"/>
        <s v="Installed another docking station for Zouping Li (#26894)" u="1"/>
        <s v="Alert: EagleBurgmann &gt; EB Azure Production on AZVAHSAP013 is Failed Connectivity   (#57152)" u="1"/>
        <s v="Alert: beijing-fs1 Agent Status -  service: Agent check-in interval: 7.37 min 1685139451 (#29050)" u="1"/>
        <s v="Aryaka: [Non-Impacting] Planned Maintenance on Miami POP_x000a_ [ref:_00DA0ISST._5003w1bvc8w:ref] (#84745)" u="1"/>
        <s v="WTE doesn't work. (#29759)" u="1"/>
        <s v="Follow UP Coyuchi Disk Space reached 85% EPICOR-TEST (#26462)" u="1"/>
        <s v="Alert A130195: HQS-NX: Warning: Protected VM Not Recoverable (#90075)" u="1"/>
        <s v="shared mailbox in Outlook needed (#90094)" u="1"/>
        <s v="Weekly Backup Report for PHSDATTOSVR (#90058)" u="1"/>
        <s v="Critical Device Stopped Sending Events Fired (#57587)" u="1"/>
        <s v="Alert: Hoover Circular Solutions &gt; HOO US TX Houston on JETDEVAPP01 is Failed Agent Status   (#84739)" u="1"/>
        <s v="Login to VPN  (#23826)" u="1"/>
        <s v="Aruba Access Points for new Gurgaon office (#55557)" u="1"/>
        <s v="Alert: Dallas Area Habitat for Humanity &gt; DAL US TX Dallas on DAHAZAD01 is Failed CPU   (#60480)" u="1"/>
        <s v="Alert: Lummus Technology &gt; LUM Azure Production on lum-adkde-pw-01 is Warning Memory   (#43168)" u="1"/>
        <s v="Renqiu JiujIu: iDocs access to Ashwin B (#29745)" u="1"/>
        <s v="Alert: Lummus Technology &gt; LUM Azure Production on lum-medwe-pw-01 is Failed CPU   (#45428)" u="1"/>
        <s v="Alert: Hikma &gt; HIK US NJ CherryHill on ww-chh-lhdbp is Failed SQL TCP Availability  1433 (#44826)" u="1"/>
        <s v="Harlingen group email removal request (#91351)" u="1"/>
        <s v="Kg Tower Renewal (#26907)" u="1"/>
        <s v="Password needs to be changed (#60899)" u="1"/>
        <s v="ALERT: [Medium] Malicious activity detected on FG469H2 (#22451)" u="1"/>
        <s v="Alert: Lummus Technology &gt; LUM Azure Production on lum-jmpus-pw-01 is Failed CPU   (#91108)" u="1"/>
        <s v="Lummus - Windows Server CPU reached 90.0 % Used for 10 mins LUM-CDWLT-PW-01 (#24703)" u="1"/>
        <s v="Loud noise when moving mouse (#20513)" u="1"/>
        <s v="TAP approval does not work (#22213)" u="1"/>
        <s v="FW: CRITICAL ERROR for PharmileServer on PHSDATTOSVR (B42E99AB260C) (#87318)" u="1"/>
        <s v="Alert: Lummus Technology &gt; LUM GE Mannheim on Mannheim-RDA1 is Failed Connectivity   (#91087)" u="1"/>
        <s v="FW: New Inbound Fax Recieved (#88003)" u="1"/>
        <s v="Alert: Cypress Lawn &gt; CYP US CA Colma on HQS-MX02 is Warning Memory   (#50389)" u="1"/>
        <s v="lumwvddynsp-1 will be shutdown by automation in 15 minutes (#30161)" u="1"/>
        <s v="FW: Invoice 0171106141,ENBRIDGE ENERGY LIMITED PARTNERSHIP,BELVIDERE_x000a_ STATION L61 (#59518)" u="1"/>
        <s v="Alert: CH-BJS-Core Memory (Cisco) - Driver text service: Scan error: 205  Device IP not reachable  G... [100/144 characters] (#33013)" u="1"/>
        <s v="Alert: Alcami &gt; ALC Azure Non-Production on alcnuctxes1-v03 is Failed Agent Status   (#48532)" u="1"/>
        <s v="FW: New investigation: 2022-02-25-001 (#83723)" u="1"/>
        <s v="Alert: Hikma &gt; HIK US OH Columbus on WW-COL-IGNITP04 is Failed SQL TCP Availability  1433 (#41425)" u="1"/>
        <s v="Account locked out. (#21419)" u="1"/>
        <s v="CRITICAL ERROR for PHSSVR on PHSDATTOSVR (B42E99AB260C) (#83757)" u="1"/>
        <s v="Alert: NL-HAG-LT-PA-FW01 Connectivity -  service: Packet Loss: 20.00 %_x000a_Time To Live: 44.00 Hops_x000a_Average Round Trip Time: 100.00 msec_x000a_DNS Resolution: True 333583229 (#28008)" u="1"/>
        <s v="Cypress - Offline device by 1 min  SG-PTP230-SLAVE (#31389)" u="1"/>
        <s v="Alert: lum-aspus-pw-01 CPU -  service: CPU Usage: 83.00 %_x000a_Top Process 1: MonAgentCore_x000a_Top Process 2:... [100/657 characters] (#30226)" u="1"/>
        <s v="Alert: lum-hxgus-pw-01 Memory -  service: Total Physical Memory: 4.00 GB_x000a_Used Physical Memory: 3.27 ... [100/1148 characters] (#31978)" u="1"/>
        <s v="Alert: lum-mvus-dw-01 Connectivity -  service: Packet Loss: 100.00 %_x000a_Time To Live: 0.00 Hops_x000a_Average Round Trip Time: 0.00 msec_x000a_DNS Resolution: True 1928570795 (#29718)" u="1"/>
        <s v="Lummus - Windows server CPU reached 80.0 % Used for 15 mins BMNPEA01 (#24632)" u="1"/>
        <s v="Alert: lum-anslt-pw-01 CPU -  service: CPU Usage: 89.00 %_x000a_Top Process 1: System_x000a_Top Process 2: MsMpE... [100/666 characters] (#31796)" u="1"/>
        <s v="Log in into GP (#28411)" u="1"/>
        <s v="FC2110 Journal Periods Open (#45868)" u="1"/>
        <s v="Exactly IT Sentinel Alerts - Low  (#21423)" u="1"/>
        <s v="Cypress - Offline device by 1 min  NC-SW-01 (#24390)" u="1"/>
        <s v="Critical Device Stopped Sending Events Fired (#57101)" u="1"/>
        <s v="Alert: Hikma &gt; HIK US OH Columbus on WWCOLEMPDBPA01 is Warning Memory   (#45453)" u="1"/>
        <s v="Alert: lum-xtlus-pl-01 Agent Status -  service: Agent check-in interval: 3.63 min (#34367)" u="1"/>
        <s v="Alert: lum-idbus-pl-01 CPU -  service: CPU Usage: 93.00 %_x000a_Top Process 1: ora_j002_ltdenpro_x000a_Top Process 2: ora_j000_ltdenpro_x000a_Top Process 3: ora_j003_ltdenpro_x000a_Top Process 4: /opt/cv/commvault/iDataAgent/clBackup_x000a_Top Process 5: /opt/cv/commvault/iDataAgent/clBackup_x000a_PID of Process 1: 18361_x000a_PID of Process 2: 21130_x000a_PID of Process 3: 21134_x000a_PID of Process 4: 19426_x000a_PID of Process 5: 19425_x000a_User of Process 1: oracle_x000a_User of Process 2: oracle_x000a_User of Process 3: oracle_x000a_User of Process 4: root_x000a_User of Process 5: root_x000a_CPU Usage for Process 1: 85.00 %_x000a_CPU Usage for Process 2: 81.00 %_x000a_CPU Usage for Process 3: 33.00 %_x000a_CPU Usage for Process 4: 33.00 %_x000a_CPU Usage for Process 5: 32.00 % 406183317 (#27780)" u="1"/>
        <s v="Printer driver update (#45739)" u="1"/>
        <s v="Alert: cucmpub Connectivity -  service: Packet Loss: 25.00 %_x000a_Time To Live: 41.00 Hops_x000a_Average Round ... [100/142 characters] (#31551)" u="1"/>
        <s v="Alert: LiquidPower Specialty Products Inc. &gt; LIQ US TX Houston on POC-AP02-5THFL-DC is Failed Connec... [100/108 characters] (#51262)" u="1"/>
        <s v="Install a new Dickson monitor for Cool Room in ELP (#83235)" u="1"/>
        <s v="Alert: Dallas Area Habitat for Humanity &gt; DAL US TX Dallas on DAHFH2008FS is Failed Memory   (#91300)" u="1"/>
        <s v="lumwvddynsp-3 has intentionally been shutdown (#43093)" u="1"/>
        <s v="Cypress - Offline device by 1 min  MY-PTP450-SLAVE (#26240)" u="1"/>
        <s v="FW: [Cisco AMP for Endpoints Subscription] [nq - system] Matching Events Found On NQP-TERM-142 (#61561)" u="1"/>
        <s v="Emailed Report (profile:_x000a_ JobSFMail-20211221060002.e276abec-e0f2-11e3-8169-6d9ed49b625f.txt - 5 records_x000a_ from egy.hou.fmc) (#55473)" u="1"/>
        <s v="Alert: Lummus Technology &gt; LUM Azure Production on lum-xtlus-pl-01 is Failed Agent Status   (#46701)" u="1"/>
        <s v="Alert: LiquidPower Specialty Products Inc. &gt; LIQ US TX Houston on BRY-AP24-400 is Failed Connectivit... [100/103 characters] (#73995)" u="1"/>
        <s v="Alert: Lummus Technology &gt; Lum Azure Non-Production on LUM-AMSDB-DW-01 is Failed Memory   (#47220)" u="1"/>
        <s v="FW: User at risk detected (#83683)" u="1"/>
        <s v="Eagle Burgman - Device went offline for 1 min MXCUTSAP006 (#26474)" u="1"/>
        <s v="Alert: Lummus Technology &gt; Lum Azure Non-Production on LUM-AMSDB-DW-01 is Failed Memory   (#50182)" u="1"/>
        <s v="URGENT: Adobe License (#36592)" u="1"/>
        <s v="Alert: Lummus Technology &gt; LUM Azure Production on lum-mvus-dw-02 is Failed Agent Status   (#82163)" u="1"/>
        <s v="Alert: AZVAHSER004 Memory -  service: Total Physical Memory: 8.00 GB_x000a_Used Physical Memory: 6.38 GB_x000a_Free Physical Memory: 1.62 GB_x000a_Physical Memory Usage: 80.00 %_x000a_Total Virtual Memory: 19.00 GB_x000a_Used Virtual Memory: 15.40 GB_x000a_Free Virtual Memory: 3.60 GB_x000a_Virtual Memory Usage: 81.00 %_x000a_Top Process 1: agent_x000a_Top Process 2: java (64 bit)_x000a_Top Process 3: MsMpEng (64 bit)_x000a_Top Process 4: MonitoringHost (64 bit)_x000a_Top Process 5: _mprosrv (64 bit)_x000a_PID of Process 1: 13512_x000a_PID of Process 2: 2456_x000a_PID of Process 3: 832_x000a_PID of Process 4: 4200_x000a_PID of Process 5: 6764_x000a_User of Process 1: NT AUTHORITY\SYSTEM_x000a_User of Process 2: NT AUTHORITY\SYSTEM_x000a_User of Process 3: NT AUTHORITY\SYSTEM_x000a_User of Process 4: NT AUTHORITY\SYSTEM_x000a_User of Process 5: NT AUTHORITY\SYSTEM_x000a_Physical Memory for Process 1: 224.43 MB_x000a_Physical Memory for Process 2: 200.57 MB_x000a_Physical Memory for Process 3: 199.97 MB_x000a_Physical Memory for Process 4: 129.91 MB_x000a_Physical Memory for Process 5: 121.71 MB_x000a_Virtual Memory for Process 1: 198.39 MB_x000a_Virtual Memory for Process 2: 211.59 MB_x000a_Virtual Memory for Process 3: 238.14 MB_x000a_Virtual Memory for Process 4: 176.29 MB_x000a_Virtual Memory for Process 5: 3.84 MB 1312916523 (#28952)" u="1"/>
        <s v="Alert: Hikma &gt; HIK US NJ CherryHill on ww-chh-webca1 is Warning Disk  C: (#88868)" u="1"/>
        <s v="Alert: Lummus Technology &gt; LUM Azure Production on lum-tekin-pw-01 is Warning Memory   (#47025)" u="1"/>
        <s v="Alert: Dallas Area Habitat for Humanity &gt; DAL US TX Dallas on DAHAZAD01 is Failed CPU   (#60481)" u="1"/>
        <s v="Alert: Lummus Technology &gt; Lum Azure Non-Production on LUM-AMSDB-DW-01 is Warning Memory   (#61463)" u="1"/>
        <s v="Alert: Lummus Technology &gt; LUM IND Gurgaon on IN-GGN-VOICE-GWY-01 is Failed Connectivity   (#58500)" u="1"/>
        <s v="Alert: lum-anslt-pw-01 Memory -  service: Total Physical Memory: 4.00 GB_x000a_Used Physical Memory: 3.82 ... [100/1162 characters] (#34213)" u="1"/>
        <s v="Our travel site (#22607)" u="1"/>
        <s v="Alert: Lummus Technology &gt; LUM Azure Production on lum-wfsus-pw-02 is Failed CPU   (#83700)" u="1"/>
        <s v="ExactlyIT Sentinel Alerts - Low  (#44930)" u="1"/>
        <s v="Alert: lum-cnvlt-pw-01 Memory -  service: Total Physical Memory: 4.00 GB_x000a_Used Physical Memory: 3.21 ... [100/1147 characters] (#33318)" u="1"/>
        <s v="Expired Password (#52361)" u="1"/>
        <s v="lumwvddynsp-7 has been powered off by automation (#31560)" u="1"/>
        <s v="Azure Active Directory - Unable to view audit logs - Applying_x000a_ Mitigation (#82725)" u="1"/>
        <s v="Case: 00546302:  [Sev=Moderate] [Lummus Technology LLC] Secondary tunnel is down, traffic is on primary tunnel for site Mannheim: [ref:_00DA0ISST._5003w1UC8jn:ref] (#22146)" u="1"/>
        <s v="Your message couldn't be delivered (#76683)" u="1"/>
        <s v="FYI - lumwvddynsp-3 has turned on by request from the VMSS PowerApp (#45056)" u="1"/>
        <s v="Alert: Dallas Area Habitat for Humanity &gt; DAL US TX Dallas on dahfh2008dc is Failed Memory   (#60510)" u="1"/>
        <s v="Bitlocker key required (#66347)" u="1"/>
        <s v="FW: ISE Alarm : Warning : AcsSyslogContentAaaDiagnostics:: ACTIVE_DIRECTORY_DIAGNOSTIC_TOOL_ISSUES_FOUND need to complete (#78171)" u="1"/>
        <s v="Alert: Alcami &gt; ALC Azure Non-Production on alcnuctxes1-d01 is Failed Connectivity   (#41950)" u="1"/>
        <s v="Scheduled Task coyuchi cleanup shipmentprocesscheck folder Completed (#52815)" u="1"/>
        <s v="Bluebeam: Install request (#25765)" u="1"/>
        <s v="RE: PeopleSoft Active User list (#29029)" u="1"/>
        <s v="Your message couldn't be delivered (#76737)" u="1"/>
        <s v="Alert: NewQuest Properties &gt; NEW US TX Houston on NQDATA3 is Failed Memory   (#83183)" u="1"/>
        <s v="Alert: Hisco &gt; HIS US TX Houston Servers - 5th Patch Group on DEVtfs is Warning Memory   (#57439)" u="1"/>
        <s v="Alert: Principle Health Systems &gt; PRI US TX Houston on LABDQSVR is Failed Memory   (#90701)" u="1"/>
        <s v="Alert: Lummus Technology &gt; LUM Azure Production on lum-idbus-pl-01 is Warning Disk  /oracle/LTDENPRO (#50216)" u="1"/>
        <s v="Alert: AZVAHSER004 Memory -  service: Total Physical Memory: 8.00 GB_x000a_Used Physical Memory: 6.38 GB_x000a_Free Physical Memory: 1.62 GB_x000a_Physical Memory Usage: 80.00 %_x000a_Total Virtual Memory: 19.00 GB_x000a_Used Virtual Memory: 15.60 GB_x000a_Free Virtual Memory: 3.40 GB_x000a_Virtual Memory Usage: 82.00 %_x000a_Top Process 1: MsMpEng (64 bit)_x000a_Top Process 2: agent_x000a_Top Process 3: svchost (64 bit)_x000a_Top Process 4: java (64 bit)_x000a_Top Process 5: MonitoringHost (64 bit)_x000a_PID of Process 1: 832_x000a_PID of Process 2: 13512_x000a_PID of Process 3: 996_x000a_PID of Process 4: 2456_x000a_PID of Process 5: 4200_x000a_User of Process 1: NT AUTHORITY\SYSTEM_x000a_User of Process 2: NT AUTHORITY\SYSTEM_x000a_User of Process 3: NT AUTHORITY\SYSTEM_x000a_User of Process 4: NT AUTHORITY\SYSTEM_x000a_User of Process 5: NT AUTHORITY\SYSTEM_x000a_Physical Memory for Process 1: 254.34 MB_x000a_Physical Memory for Process 2: 236.25 MB_x000a_Physical Memory for Process 3: 220.13 MB_x000a_Physical Memory for Process 4: 199.95 MB_x000a_Physical Memory for Process 5: 129.91 MB_x000a_Virtual Memory for Process 1: 243.05 MB_x000a_Virtual Memory for Process 2: 213.91 MB_x000a_Virtual Memory for Process 3: 208.82 MB_x000a_Virtual Memory for Process 4: 210.91 MB_x000a_Virtual Memory for Process 5: 182.34 MB 947327834 (#29331)" u="1"/>
        <s v="Follow UP Alert: Cypress Lawn &gt; CYP US CA Colma on MD-FTD01 is Failed Connectivity   (#41624)" u="1"/>
        <s v="P Drive Access (#26884)" u="1"/>
        <s v="Hubble Report Is Not being received (#20574)" u="1"/>
        <s v="Emergency Patching Non-Production Servers (#28332)" u="1"/>
        <s v="Backup Success Report - Datto SaaS Protection (#59271)" u="1"/>
        <s v="Alert: Cypress Lawn &gt; CYP US CA SanMateo &amp; Snider&amp;Sullivan on SSOS-FTD01 is Failed Connectivity   (#83726)" u="1"/>
        <s v="Alert: LiquidPower Specialty Products Inc. &gt; LIQ US TX Houston on HSNVMPVEEAM02 is Warning Memory   (#52275)" u="1"/>
        <s v="Lummus Sentinel Alerts - Medium  (#20588)" u="1"/>
        <s v="Alert: ssos-ad01 Agent Status -  service: Agent check-in interval: 3.47 min (#32531)" u="1"/>
        <s v="Alert: MHGPSCCM01 Agent Status -  service: Agent check-in interval: 3.63 min (#29942)" u="1"/>
        <s v="Alert: EagleBurgmann &gt; EB Azure Production on AZHOUSDB034 is Warning Memory   (#83179)" u="1"/>
        <s v="Alert: Lummus Technology &gt; LUM US TX Pasadena on PASPBE02 is Failed Connectivity   (#50786)" u="1"/>
        <s v="Alert: lum-adkde-pw-01 Memory -  service: Total Physical Memory: 4.00 GB_x000a_Used Physical Memory: 3.37 ... [100/1151 characters] (#30985)" u="1"/>
        <s v="Critical Device Stopped Sending Events Fired (#71137)" u="1"/>
        <s v="ALERT: [Medium] Malicious activity detected on DESKTOP-FHD4A9D (#21572)" u="1"/>
        <s v="Follow UP Alert: Hikma &gt; HIK US OH Columbus on WW-COL-DCNM is Warning Disk  C: (#46905)" u="1"/>
        <s v="Alert: Gulf Capital Bank &gt; GUL US TX Houston on HOU-SVR-VEEAM1 is Failed Veeam Failed Jobs   (#85622)" u="1"/>
        <s v="Remove account from DL (#26172)" u="1"/>
        <s v="Alert: Lummus Technology &gt; LUM US NJ BloomField on cucmpub is Failed Connectivity   (#50362)" u="1"/>
        <s v="Alert: AZVAHSER004 Memory -  service: Total Physical Memory: 8.00 GB_x000a_Used Physical Memory: 6.74 GB_x000a_F... [100/1139 characters] (#31183)" u="1"/>
        <s v="Customer: PSG,Detected Criteria: Test Alert , Client: Not Applicable_x000a_ ,Job ID: 0 , Virtual Machine Name: Not Applicable, Priority: Normal (#37054)" u="1"/>
        <s v="Alert: Hikma &gt; HIK US OH Columbus on WW-COL-BMRAMDBP is Warning Memory   (#45032)" u="1"/>
        <s v="FW: Vacante Disponible (#22541)" u="1"/>
        <s v="Alert: AM RE Syndicate Inc. &gt; AM US TX Dallas on GS1900 is Failed Connectivity   (#52256)" u="1"/>
        <s v="FW: WTE Proofing DB for Kris Howard (#22792)" u="1"/>
        <s v="Cypress - Offline device by 1 min  HQ-SW-04 (#29238)" u="1"/>
        <s v="Alert: Gulf Capital Bank &gt; GUL US TX Houston on HOU-SVR-DC1 is Failed Memory   (#56120)" u="1"/>
        <s v="Alert: Dallas Area Habitat for Humanity &gt; DAL US TX Dallas on DAHAZAD03 is Warning Memory   (#91013)" u="1"/>
        <s v="ALERT: [Medium] Malicious activity detected on DESKTOP-FHD4A9D (#21672)" u="1"/>
        <s v="Alert: Cypress Lawn &gt; CYP US CA Colma on PREPROD-ES01 is Failed Connectivity   (#46476)" u="1"/>
        <s v="Alert: Hisco &gt; HIS US TX Houston Servers - 5th Patch Group on DRbackup is Failed Veeam Failed Jobs   (#53793)" u="1"/>
        <s v="VPN Connection (#22229)" u="1"/>
        <s v="Alert: Hikma &gt; HIK US OH Columbus on BKHSVWPCCURE1 is Failed SQL TCP Availability  1433 (#46622)" u="1"/>
        <s v="Term'd accounts (#42204)" u="1"/>
        <s v="Program Detail Report is not picking up the correct values - JDE (#90137)" u="1"/>
        <s v="Windows 10 1909 In-Place Upgrade (#21142)" u="1"/>
        <s v="Critical Device Stopped Sending Events Fired (#65595)" u="1"/>
        <s v="Alert: Hikma &gt; HIK US OH Columbus on WW-COL-VDIVC is Failed Memory   (#45805)" u="1"/>
        <s v="Local printer does not work (#47408)" u="1"/>
        <s v="Ethylene folder needs to be added to the printer in order to scan to_x000a_ folder (#28897)" u="1"/>
        <s v="VPN  (#41055)" u="1"/>
        <s v="New user Sujith Kumbalath (#70603)" u="1"/>
        <s v="Lummus - Winows server went Offline for 1 min LUM-AVELT-BW-01 (#26599)" u="1"/>
        <s v="Outlook language configuration (#36092)" u="1"/>
        <s v="CRITICAL ERROR for PHSSVR on PHSDATTOSVR (B42E99AB260C) (#87242)" u="1"/>
        <s v="Alert: Hikma &gt; HIK US OH Bedford on BDFSVWSWORKS01 is Failed Agent Status   (#42781)" u="1"/>
        <s v="Alert: Lummus Technology &gt; LUM Azure Production on lum-adkde-pw-01 is Failed Memory   (#36722)" u="1"/>
        <s v="SketchUp Software License. (#59795)" u="1"/>
        <s v="Cypress Lawn - Device went offline for 2 min NCS-AD01 (#22380)" u="1"/>
        <s v="Can not access my Microsoft account from my computer.  Can only_x000a_ access through the Webccess (#23028)" u="1"/>
        <s v="Request to sign in into my old McDermott account (#57182)" u="1"/>
        <s v="iDocs Access (#47368)" u="1"/>
        <s v="Mail from AIChE (#87590)" u="1"/>
        <s v="Alert: Cypress Lawn &gt; CYP US CA Colma on gds-fps01 is Warning Disk  C: (#78208)" u="1"/>
        <s v="lumwvddynsp-10 has been powered off by automation (#29186)" u="1"/>
        <s v="Quota exceeded (Tenant: Bruegmann USA; Contact email: kyle@bruegmann-usa.com) (#52761)" u="1"/>
        <s v="Alert: Lummus Technology &gt; LUM Azure Production on lum-medcv-pw-01 is Failed CPU   (#46894)" u="1"/>
        <s v="Alert: Lummus Technology &gt; LUM Azure Production on lum-braus-dw-02 is Failed Agent Status   (#46989)" u="1"/>
        <s v="Critical Device Stopped Sending Events Fired (#69987)" u="1"/>
        <s v="ALERT: [Medium] Malicious activity detected on LT-RDEMOTT (#59792)" u="1"/>
        <s v="Re: Salesforce access  (#86066)" u="1"/>
        <s v="lumwvddynsp-7 has been powered off by automation (#33566)" u="1"/>
        <s v="Scheduled Task coyuchi cleanup shipmentprocesscheck folder Completed (#72815)" u="1"/>
        <s v="Alert: Carousel Motor Group &gt; CAR North Branch Chevrolet on CMG-NoBrChe-RT01 is Failed Connectivity ... [100/101 characters] (#90473)" u="1"/>
        <s v="Frank Mulcahey - new laptop imaged and configured (#46966)" u="1"/>
        <s v="Cloud Discovery anomaly detection Incident ID: 3772 (#71069)" u="1"/>
        <s v="Non functioning of Time sheet (#26643)" u="1"/>
        <s v="Aryaka: [Non-Impacting] Completion of Emergency  Scheduled Maintenance on Miami POP [ref:_00DA0ISST._5003w1WT5uq:ref] (#30698)" u="1"/>
        <s v="Non functioning of Time sheet (#26644)" u="1"/>
        <s v="Aryaka: [Non-Impacting] Planned Maintenance on Amsterdam POP [ref:_00DA0ISST._5003w1UCVOx:ref] (#22345)" u="1"/>
        <s v="Aryaka: [Sev=Low] Services restored for Service impacting outage on New Jersey POP [ref:_00DA0ISST._5003w1WUMLF:ref] (#31217)" u="1"/>
        <s v="Critical Device Stopped Sending Events Fired (#67595)" u="1"/>
        <s v="Cypress - Offline device by 1 min  HQGD-PTP450-MASTER (#31370)" u="1"/>
        <s v="Alert: LiquidPower Specialty Products Inc. &gt; LIQ US TX Bryan on BRY-AP24-400 is Failed Connectivity ... [100/101 characters] (#81169)" u="1"/>
        <s v="Alert: Hikma &gt; HIK US OH Columbus on WW-COL-WOREHS01 is Failed Connectivity   (#50159)" u="1"/>
        <s v="Alert: hqs-mx02 Memory -  service: Total Physical Memory: 8.00 GB_x000a_Used Physical Memory: 7.30 GB_x000a_Free... [100/1162 characters] (#34219)" u="1"/>
        <s v="FW: Offer Letters- Not being sent  (#20774)" u="1"/>
        <s v="Job Failed lum-idbus-pl-01VM: Not Applicable COMMVAULT JOB:  154551 (#57449)" u="1"/>
        <s v="Alert: Alcami &gt; ALC Azure Production on alc-dc-es1-p02 is Failed CPU   (#43116)" u="1"/>
        <s v="Alert: Hikma &gt; HIK US OH Columbus on WW-COL-SOTISQL1 is Failed SQL TCP Availability  1433 (#46625)" u="1"/>
        <s v="Outlook connectivity issue (#66344)" u="1"/>
        <s v="lumwvddynsp-10 will be shutdown by automation in 15 minutes (#28965)" u="1"/>
        <s v="Lummus - Windows server CPU reached 80.0 % Used for 15 mins BMNPEA01 (#24664)" u="1"/>
        <s v="Alert: Hikma &gt; HIK US OH Columbus on WW-COL-SCCMDP is Failed Agent Status   (#42786)" u="1"/>
        <s v="Alert: Sasco15thSW1 Connectivity -  service: Packet Loss: 100.00 %_x000a_Time To Live: 0.00 Hops_x000a_Average R... [100/146 characters] (#31559)" u="1"/>
        <s v="WVD user unlock (#77805)" u="1"/>
        <s v="Cypress - Offline device by 1 min  HQNC-PTP450-MASTER (#23860)" u="1"/>
        <s v="ProII 10.1 Installation (#49847)" u="1"/>
        <s v="Critical Device Stopped Sending Events Fired (#68501)" u="1"/>
        <s v="ALERT: [Medium] Malicious activity detected on DESKTOP-V2OOR2K (#35300)" u="1"/>
        <s v="Alert: Hikma &gt; HIK US OH Columbus on WW-COL-DSPDB01 is Warning SQL Memory Manager  MSSQLSERVER (#45846)" u="1"/>
        <s v="Alert: lum-medwe-pw-01 CPU -  service: CPU Usage: 87.00 %_x000a_Top Process 1: vsbkp_x000a_Top Process 2: System_x000a_Top Process 3: SIDB2_x000a_Top Process 4: SIDB2_x000a_Top Process 5: cvd_x000a_PID of Process 1: 4220_x000a_PID of Process 2: 4_x000a_PID of Process 3: 9620_x000a_PID of Process 4: 1988_x000a_PID of Process 5: 6160_x000a_User of Process 1: NT AUTHORITY\SYSTEM_x000a_User of Process 2: NT AUTHORITY\SYSTEM_x000a_User of Process 3: NT AUTHORITY\SYSTEM_x000a_User of Process 4: NT AUTHORITY\SYSTEM_x000a_User of Process 5: NT AUTHORITY\SYSTEM_x000a_CPU Usage for Process 1: 46.00 %_x000a_CPU Usage for Process 2: 2.00 %_x000a_CPU Usage for Process 3: 2.00 %_x000a_CPU Usage for Process 4: 2.00 %_x000a_CPU Usage for Process 5: 2.00 % 1233537884 (#28813)" u="1"/>
        <s v="Need IT Glue ticket for Jefferson Geery (#59180)" u="1"/>
        <s v="Your message couldn't be delivered (#76624)" u="1"/>
        <s v="Eagle Burgman - Device went offline for 1 min MXCUTSAP004 (#26475)" u="1"/>
        <s v="Alert: Lummus Technology &gt; LUM Azure Production on lum-jmpus-pw-02 is Failed CPU   (#82159)" u="1"/>
        <s v="[Cisco AMP for Endpoints Subscription] [Stemmer-Tickets]_x000a_ [N-POOL04-10.ad.imaging.de] Matching Compromise Updates (#45827)" u="1"/>
        <s v="Lummus - Network device went offline gurgcuc (#27067)" u="1"/>
        <s v="Alert: bmnpome01 Connectivity -  service: Packet Loss: 25.00 %_x000a_Time To Live: 40.00 Hops_x000a_Average Round Trip Time: 55.00 msec_x000a_DNS Resolution: True 465039827 (#27517)" u="1"/>
        <s v="Ghost call (#91286)" u="1"/>
        <s v="error when logging on VDT (#86113)" u="1"/>
        <s v="the whole office can not print (#28128)" u="1"/>
        <s v="FW: Instrumentation Sizing Software's - Control Valve and Flow_x000a_ Elements (#89230)" u="1"/>
        <s v="Alert: Lummus Technology &gt; LUM IND Gurgaon on gurgcucm02 is Failed Connectivity   (#61479)" u="1"/>
        <s v="Scheduled Task coyuchi cleanup shipmentprocesscheck folder Completed (#61447)" u="1"/>
        <s v="Password Reset (#35086)" u="1"/>
        <s v="A Sincere Thank You From India (#24433)" u="1"/>
        <s v="Alert: Cypress Lawn &gt; CYP US CA Colma on DEV-APP01 is Failed CPU   (#75135)" u="1"/>
        <s v="Alert: PASPDC20 Agent Status -  service: Agent check-in interval: 4.73 min (#34581)" u="1"/>
        <s v="Serial number (#31574)" u="1"/>
        <s v="SA account password (#37026)" u="1"/>
        <s v="Unable to Open PDF in VDI (#74064)" u="1"/>
        <s v="&lt;Memory is above 80%&gt; psgpdces1pw01 (#24011)" u="1"/>
        <s v="Error Message - Virus Detected on 10 Excel Files on One Drive - Sync_x000a_ has been Stopped (#20858)" u="1"/>
        <s v="[Cisco AMP for Endpoints Subscription] [Stemmer-Tickets]_x000a_ [W-PKeppler-10.ad.imaging.de] Matching Compromise Updates (#43894)" u="1"/>
        <s v="Nable Accounts IT Academy (#74477)" u="1"/>
        <s v="Alert: Lummus Technology &gt; LUM Azure Production on lum-idbus-pl-01 is Failed CPU   (#45565)" u="1"/>
        <s v="Dongel required for IOCL BGR site visit (#51940)" u="1"/>
        <s v="Alert: lum-cdwlt-pw-01 Memory -  service: Total Physical Memory: 4.00 GB_x000a_Used Physical Memory: 3.61 ... [100/1138 characters] (#35178)" u="1"/>
        <s v="Self-Healing Alert: Alcami &gt; ALC Azure Production: alc-bst-es1-p01 Service: Uptime -  Self-Healing A... [100/171 characters] (#43360)" u="1"/>
        <s v="Datto ALERT SN: b42e99ab260c Host: PHSDATTOSVR ID: 2 Type: Device Not_x000a_ Seen Alert (#90021)" u="1"/>
        <s v="LSPI- Sentinel Alerts  Low   (#73315)" u="1"/>
        <s v="Folder Access (#42502)" u="1"/>
        <s v="delete servers - CW / Umbrella (#21447)" u="1"/>
        <s v="Bootable Screenshot for CONCORDTERMSVR on PHSDATTOSVR (B42E99AB260C)_x000a_ FAILED (#82443)" u="1"/>
        <s v="HYSYS V8.8 simulation tool installation (#42217)" u="1"/>
        <s v="Alert: Hisco &gt; HIS US TX Houston Servers - 5th Patch Group on cyrbackup1 is Warning Memory   (#78094)" u="1"/>
        <s v="Alert: LiquidPower Specialty Products Inc. &gt; LIQ US TX Houston on HSNVMPVEEAM01 is Failed Disk  C: (#56122)" u="1"/>
        <s v="iDocs Access (#53787)" u="1"/>
        <s v="Alert: Lummus Technology &gt; LUM Azure Production on lum-medcv-pw-01 is Failed CPU   (#42259)" u="1"/>
        <s v="Alert: lum-medcv-pw-01 CPU -  service: CPU Usage: 96.00 %_x000a_Top Process 1: vsbkp_x000a_Top Process 2: vsbkp_x000a_... [100/631 characters] (#35268)" u="1"/>
        <s v="Alert: Lummus Technology &gt; LUM Azure Production on BLOOMFIELD-IO1 is Warning Disk  C: (#45881)" u="1"/>
        <s v="Alert: NewQuest Properties &gt; NEW US TX Houston on NQ 1st floor 3 is Failed Connectivity   (#85236)" u="1"/>
        <s v="VPN issues (#22320)" u="1"/>
        <s v="Alert: Polymer Solutions Group &gt; POL US GA Albany Pine on Lab is Failed Connectivity   (#46872)" u="1"/>
        <s v="VPN issues (#22321)" u="1"/>
        <s v="Percentage of failed files is more than 5 Azure EIT PRDVM: Not Applicable COMMVAULT JOB:  129323 (#45172)" u="1"/>
        <s v="Alert: LiquidPower Specialty Products Inc. &gt; LIQ US TX Houston on POCVMPVEEAM01 is Failed Memory   (#82441)" u="1"/>
        <s v="Alert: Alcami &gt; ALC Azure Production on alcnuctxes1-p01 is Failed Agent Status   (#41141)" u="1"/>
        <s v="Alert: Lummus Technology &gt; LUM Azure Production on lum-prtus-pw-01 is Failed CPU   (#49940)" u="1"/>
        <s v="JDE-Faulk (#21118)" u="1"/>
        <s v="Exactly IT Sentinel Alerts - Low  (#24422)" u="1"/>
        <s v="Re: [Cisco AMP for Endpoints Subscription] [HankinGroup-Tickets]_x000a_ [VMACNEILLLP.HANKINGROUP.ORG] Matching Compromise Updates (#26154)" u="1"/>
        <s v="Office Guest Wifi Setup (#49898)" u="1"/>
        <s v="Alert: Hikma &gt; HIK US OH Columbus on WW-COL-SWNTADB is Failed CPU   (#49935)" u="1"/>
        <s v="Alert: Hikma &gt; HIK US OH Columbus on COL-GALAXYDB01 is Warning SQL TCP Availability  1433 (#46725)" u="1"/>
        <s v="Cypress Lawn - Memory reached 95.0 % Used for 20 mins HQS-AD02 (#28904)" u="1"/>
        <s v="Alert: Hikma &gt; HIK US OH Columbus on WW-COL-SWNTADB is Failed CPU   (#49936)" u="1"/>
        <s v="Alert: LiquidPower Specialty Products Inc. &gt; LIQ US TX Bryan on bryntpbas01 is Failed CPU   (#66308)" u="1"/>
        <s v="Alert: lum-pdcwe-pw-01 Connectivity -  service: Packet Loss: 20.00 %_x000a_Time To Live: 96.00 Hops_x000a_Average Round Trip Time: 99.00 msec_x000a_DNS Resolution: True 1296308361 (#28730)" u="1"/>
        <s v="teams no working (#79933)" u="1"/>
        <s v="Printer Offline Again (#49597)" u="1"/>
        <s v="Printer needs to be updated (#42266)" u="1"/>
        <s v="&quot;Quest VDI server is currently unavailable.&quot; (#47444)" u="1"/>
        <s v="Alan Goode neds to be added on Odoo database (#51218)" u="1"/>
        <s v="Exactly IT Sentinel Alerts - Medium  (#28979)" u="1"/>
        <s v="Alert: SQL-SERVER Memory -  service: Total Physical Memory: 96.00 GB_x000a_Used Physical Memory: 77.24 GB_x000a_Free Physical Memory: 18.76 GB_x000a_Physical Memory Usage: 80.00 %_x000a_Total Virtual Memory: 192.00 GB_x000a_Used Virtual Memory: 76.91 GB_x000a_Free Virtual Memory: 115.08 GB_x000a_Virtual Memory Usage: 40.00 %_x000a_Top Process 1: sqlservr (64 bit)_x000a_Top Process 2: sqlservr (64 bit)_x000a_Top Process 3: PhoenixSQLUploader (64 bit)_x000a_Top Process 4: agent_x000a_Top Process 5: ReportingServicesService (64 bit)_x000a_PID of Process 1: 2740_x000a_PID of Process 2: 3156_x000a_PID of Process 3: 2548_x000a_PID of Process 4: 7376_x000a_PID of Process 5: 3996_x000a_User of Process 1: NT AUTHORITY\LOCAL SERVICE_x000a_User of Process 2: NT AUTHORITY\SYSTEM_x000a_User of Process 3: NT AUTHORITY\SYSTEM_x000a_User of Process 4: NT AUTHORITY\SYSTEM_x000a_User of Process 5: NT AUTHORITY\NETWORK SERVICE_x000a_Physical Memory for Process 1: 3.98 GB_x000a_Physical Memory for Process 2: 2.10 GB_x000a_Physical Memory for Process 3: 824.77 MB_x000a_Physical Memory for Process 4: 272.38 MB_x000a_Physical Memory for Process 5: 162.54 MB_x000a_Virtual Memory for Process 1: 4.53 GB_x000a_Virtual Memory for Process 2: 2.90 GB_x000a_Virtual Memory for Process 3: 935.37 MB_x000a_Virtual Memory for Process 4: 245.77 MB_x000a_Virtual Memory for Process 5: 368.82 MB 1520849035 (#29387)" u="1"/>
        <s v="FW: Marked-up PFDs for ADNOC DHT Proposal (#23585)" u="1"/>
        <s v="Alert: Hikma &gt; HIK US OH Columbus on COL-BIAP01 is Warning Memory   (#44129)" u="1"/>
        <s v="Alert: Puffer &gt; PUF US TX Stafford on fpcap-2 is Failed Connectivity   (#70602)" u="1"/>
        <s v="Alert: Lummus Technology &gt; LUM US TX Pasadena on PASPBE02 is Failed Connectivity   (#57832)" u="1"/>
        <s v="SA.RLO needs ability to change passwords (#21432)" u="1"/>
        <s v="MFA Set up on new computer (#24557)" u="1"/>
        <s v="Customer: Lummus , Detected Criteria: Job Failed , Client: Azure_x000a_ Lummus WE PRD ,Job ID: 169653 , Virtual Machine Name: lum-medwe-pw-01,_x000a_ Priority: Normal (#74983)" u="1"/>
        <s v="login failure (#20779)" u="1"/>
        <s v="Update: Vishing and Personal Email Scams   (#26049)" u="1"/>
        <s v="Alert: MXCUTSAP005 Agent Status -  service: Agent check-in interval: 4.32 min (#30275)" u="1"/>
        <s v="Alert: Alcami &gt; ALC Azure Production on alc-dc-es1-p01 is Failed Connectivity   (#43113)" u="1"/>
        <s v="Self-Healing Alert: Lummus Technology &gt; Lum Azure Non-Production: lum-mvus-dw-01 Service: Uptime -  ... [100/185 characters] (#44226)" u="1"/>
        <s v="No additional activity on ticket # SOCP00703151800 (#55849)" u="1"/>
        <s v="Alert: Hikma &gt; HIK US OH Columbus on ww-col-lwbgd01 is Warning Memory   (#48458)" u="1"/>
        <s v="RAR file support (#37410)" u="1"/>
        <s v="Alert: lum-adknl-pw-01 Memory -  service: Total Physical Memory: 4.00 GB_x000a_Used Physical Memory: 3.22 ... [100/1147 characters] (#33753)" u="1"/>
        <s v="VPN connection issues (#26875)" u="1"/>
        <s v="Another laptop has been configured for Shuk as her old laptop crashed (#36407)" u="1"/>
        <s v="Azure Active Directory - Sign in log events delayed - Mitigated (#77293)" u="1"/>
        <s v="Alert: Gulf Capital Bank &gt; GUL US TX Houston on HOU-SVR-DC1 is Warning Memory   (#76636)" u="1"/>
        <s v="FW: Defender for Cloud Apps: New policy match detected (#83732)" u="1"/>
        <s v="Alert: lum-medwe-pw-01 CPU -  service: CPU Usage: 90.00 %_x000a_Top Process 1: vsbkp_x000a_Top Process 2: System... [100/650 characters] (#34549)" u="1"/>
        <s v="Alert: AZVAHSER004 Memory -  service: Total Physical Memory: 8.00 GB_x000a_Used Physical Memory: 7.91 GB_x000a_F... [100/1150 characters] (#33774)" u="1"/>
        <s v="Lummus - Windows Server CPU reached 90.0 % Used for 10 mins lum-medin-pw-01 (#27226)" u="1"/>
        <s v="VPN Issue (#53257)" u="1"/>
        <s v="Can not access Citrix (#58435)" u="1"/>
        <s v="Alert: Hikma &gt; HIK US OH Columbus on ww-mph-vmhs01 is Failed Connectivity   (#50140)" u="1"/>
        <s v="Alert: HQS-VC01 Memory -  service: Total Physical Memory: 8.00 GB_x000a_Used Physical Memory: 6.45 GB_x000a_Free... [100/1145 characters] (#33595)" u="1"/>
        <s v="Alcami Notification DL - Creation request (#26190)" u="1"/>
        <s v="Lummus - Windows Server CPU reached 90.0 % Used for 10 mins lum-medin-pw-01 (#27227)" u="1"/>
        <s v="Alert: LUM-AWPLT-DW-01 CPU -  service: CPU Usage: 88.00 %_x000a_Top Process 1: agent_x000a_Top Process 2: Setup_x000a_Top Process 3: WmiPrvSE_x000a_Top Process 4: Setup_x000a_Top Process 5: System_x000a_PID of Process 1: 3060_x000a_PID of Process 2: 3492_x000a_PID of Process 3: 3596_x000a_PID of Process 4: 32_x000a_PID of Process 5: 4_x000a_User of Process 1: NT AUTHORITY\SYSTEM_x000a_User of Process 2: LUM-AWPLT-DW-01\eitadm_x000a_User of Process 3: NT AUTHORITY\NETWORK SERVICE_x000a_User of Process 4: LUM-AWPLT-DW-01\eitadm_x000a_User of Process 5: NT AUTHORITY\SYSTEM_x000a_CPU Usage for Process 1: 40.00 %_x000a_CPU Usage for Process 2: 5.00 %_x000a_CPU Usage for Process 3: 5.00 %_x000a_CPU Usage for Process 4: 4.00 %_x000a_CPU Usage for Process 5: 2.00 % 1850716857 (#28324)" u="1"/>
        <s v="Alert: Hikma &gt; HIK US OH Columbus on ww-col-vmhs03 is Failed Connectivity   (#50141)" u="1"/>
        <s v="Alert: Hisco &gt; HIS US TX Houston Servers - 6th Patch Group on CyrSQL is Warning Disk  D: (#53247)" u="1"/>
        <s v="Alert: lum-pdcin-pw-01 Connectivity -  service: Packet Loss: 75.00 %_x000a_Time To Live: 30.00 Hops_x000a_Averag... [100/150 characters] (#30727)" u="1"/>
        <s v="Alert: ssos-fps01 Connectivity -  service: Packet Loss: 0.00 %_x000a_Time To Live: 125.00 Hops_x000a_Average Rou... [100/146 characters] (#32620)" u="1"/>
        <s v="Cannot connect to VPN (#46626)" u="1"/>
        <s v="Alert: HQS-FPS02 Memory -  service: Total Physical Memory: 6.00 GB_x000a_Used Physical Memory: 4.90 GB_x000a_Fre... [100/1156 characters] (#32065)" u="1"/>
        <s v="Alert: HQS-FPS02 Memory -  service: Total Physical Memory: 6.00 GB_x000a_Used Physical Memory: 5.45 GB_x000a_Fre... [100/1158 characters] (#32045)" u="1"/>
        <s v="Disk usage is above threshold 85%  PSGGPDES1PW01 (#25268)" u="1"/>
        <s v="[Failed] Vaalco - Util Copy_clone1 (5 VMs) 5 failed (#71041)" u="1"/>
        <s v="Alert: Hoover Circular Solutions &gt; HOO US TX Houston on HVRFTH-Workflow is Failed Agent Status   (#84738)" u="1"/>
        <s v="Outlook on phone (#47576)" u="1"/>
        <s v="Alert: Lummus Technology &gt; LUM Azure Production on lum-jmpus-pw-02 is Failed CPU   (#90027)" u="1"/>
        <s v="Coyuchi New User Creation (#34339)" u="1"/>
        <s v="Alert: Hikma &gt; HIK US OH Columbus on ww-col-vmhs22 is Failed Connectivity   (#50142)" u="1"/>
        <s v="FW: [HIGH] Alert for Sophos Central [LiquidPower]: An attempt to protect a computer failed (#59528)" u="1"/>
        <s v="Alert: Hikma &gt; HIK US OH Columbus on COL-ENGSQL01 is Warning SQL Memory Manager  MSSQLSERVER (#44051)" u="1"/>
        <s v="Alert: Hoover Circular Solutions &gt; HOO US TX Houston on HVRFTH-OneSDEV is Failed Agent Status   (#56165)" u="1"/>
        <s v="iDocs request : Lukoil Burgas-MTBE-ETBE (357506)  -  (#36217)" u="1"/>
        <s v="BACKUP FAILED (group: Bruegmann USA)(backup account: kyle@bruegmann-usa.com)(machine: APPSERVER.BRUEGMANN.local)(plan: BUSA - Appserver Plan) (#59199)" u="1"/>
        <s v="computer pop up  (#23705)" u="1"/>
        <s v="Docking Station in Office Not Working (#79942)" u="1"/>
        <s v="Alert: Hikma &gt; HIK US OH Columbus on colnwps0504 is Failed Connectivity   (#43773)" u="1"/>
        <s v="AMP Alert: Device Down (US-TX-HOU-FL6-WAP24) (#46829)" u="1"/>
        <s v="Alert: PASPTW01 Connectivity -  service: Packet Loss: 60.00 %_x000a_Time To Live: 48.00 Hops_x000a_Average Round... [100/142 characters] (#32324)" u="1"/>
        <s v="Replace Willem van Ramshorst 19&quot; Monitor (#44221)" u="1"/>
        <s v="Alert: Hikma &gt; HIK US OH Columbus on WW-COL-VDISQL01 is Failed Memory   (#62288)" u="1"/>
        <s v="Case: 00553397:  [Sev=Moderate] [Polymer Solutions Group] Secondary_x000a_ tunnel is down, traffic is on primary tunnel for site Flow Coit Rd:_x000a_ [ref:_00DA0ISST._5003w1V6QEN:ref] (#23703)" u="1"/>
        <s v="Password Reset (#57081)" u="1"/>
        <s v="Your message couldn't be delivered (#76615)" u="1"/>
        <s v="Need to add an external guest to the CAPC team in MS Teams (#21197)" u="1"/>
        <s v="Alert: Polymer Solutions Group &gt; POL US OH Clair on STC-AP07 is Failed Connectivity   (#85264)" u="1"/>
        <s v="Create AMP account for Fernando Bravo (#45790)" u="1"/>
        <s v="RCA - Azure Active Directory - Delays when dismissing user risk via_x000a_ Azure Identity Protection (#74552)" u="1"/>
        <s v="Your message couldn't be delivered (#76635)" u="1"/>
        <s v="lumwvddynsp-3 has been powered off by automation (#41980)" u="1"/>
        <s v="FW: **Auto Generated Email** -- [119:15:2] http_inspect: OVERSIZE REQUEST-URI DIRECTORY [Impact: Unknown] (#59635)" u="1"/>
        <s v="Alert: Puffer &gt; PUF US TX Stafford on fpcap-2 is Failed Connectivity   (#82478)" u="1"/>
        <s v="RCA - Azure Active Directory - Delays when dismissing user risk via_x000a_ Azure Identity Protection (#74553)" u="1"/>
        <s v="Alert: lum-idbus-pl-01 CPU -  service: CPU Usage: 92.00 %_x000a_Top Process 1: ora_j004_ltdenpro_x000a_Top Process 2: /opt/cv/commvault/iDataAgent/clBackup_x000a_Top Process 3: /opt/cv/commvault/iDataAgent/clBackup_x000a_Top Process 4: /opt/cv/commvault/iDataAgent/clBackup_x000a_Top Process 5: /opt/cv/commvault/iDataAgent/clBackup_x000a_PID of Process 1: 25414_x000a_PID of Process 2: 26619_x000a_PID of Process 3: 26616_x000a_PID of Process 4: 26618_x000a_PID of Process 5: 26617_x000a_User of Process 1: oracle_x000a_User of Process 2: root_x000a_User of Process 3: root_x000a_User of Process 4: root_x000a_User of Process 5: root_x000a_CPU Usage for Process 1: 84.00 %_x000a_CPU Usage for Process 2: 32.00 %_x000a_CPU Usage for Process 3: 31.00 %_x000a_CPU Usage for Process 4: 31.00 %_x000a_CPU Usage for Process 5: 31.00 % 1327641415 (#29063)" u="1"/>
        <s v="LSPI VPN Password Reset (#57673)" u="1"/>
        <s v="Alert: lum-hxgus-pw-01 CPU -  service: CPU Usage: 97.00 %_x000a_Top Process 1: MonAgentCore_x000a_Top Process 2: MsMpEng_x000a_Top Process 3: CLBackup_x000a_Top Process 4: CSFalconService_x000a_Top Process 5: cvfwd_x000a_PID of Process 1: 7892_x000a_PID of Process 2: 3748_x000a_PID of Process 3: 8980_x000a_PID of Process 4: 1084_x000a_PID of Process 5: 3176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22.00 %_x000a_CPU Usage for Process 3: 11.00 %_x000a_CPU Usage for Process 4: 2.00 %_x000a_CPU Usage for Process 5: 1.00 % 551904320 (#28083)" u="1"/>
        <s v="Out of Hubble Licenses (#22419)" u="1"/>
        <s v="Alert: Hikma &gt; HIK US OH Columbus on WW-COL-UNFDB is Warning SQL TCP Availability  1433 (#45276)" u="1"/>
        <s v="Coyuchi Track New Computer in N-Able (#35174)" u="1"/>
        <s v="Cypress Lawn - Device went offline for 2 min NCS-FPS01 (#29281)" u="1"/>
        <s v="lumwvddynsp-4 has intentionally been shutdown (#33737)" u="1"/>
        <s v="Aryaka: [Sev=Low] Services restored for increase in loss/latency issue between Chennai and Singapore POPs [ref:_00DA0ISST._5003w1VtC30:ref] (#26866)" u="1"/>
        <s v="Your message couldn't be delivered (#76675)" u="1"/>
        <s v="&lt;Memory is above 80%&gt; PSGFSWES1PW01 (#24143)" u="1"/>
        <s v="Cannot Make or Receive Calls to External Number (#23314)" u="1"/>
        <s v="ALERT: [Critical] Malicious activity detected on BR06HR2 (#48508)" u="1"/>
        <s v="Alert: Hikma &gt; HIK US OH Columbus on WW-COL-SCCMDP is Warning Memory   (#60434)" u="1"/>
        <s v="Case: 00657131:  [Sev=High] [Lummus Technology LLC] Milton Keynes_x000a_ Site: Both tunnels down (Initial Notification):_x000a_ [ref:_00DA0ISST._5003w1bz6j7:ref] (#90455)" u="1"/>
        <s v="Alert: Lummus Technology &gt; LUM Azure Production on lum-medin-pw-01 is Failed CPU   (#46977)" u="1"/>
        <s v="RCA - Azure Active Directory - Delays when dismissing user risk via_x000a_ Azure Identity Protection (#74555)" u="1"/>
        <s v="Alert: MD-FTD01 Connectivity -  service: Packet Loss: 100.00 %_x000a_Time To Live: 0.00 Hops_x000a_Average Round... [100/142 characters] (#32813)" u="1"/>
        <s v="Alert: Hikma &gt; HIK US OH Columbus on ww-mph-vmhs03 is Failed Connectivity   (#50148)" u="1"/>
        <s v="VPN doesn't connect (#22618)" u="1"/>
        <s v="Alert: Hikma &gt; HIK US OH Columbus on WW-COL-VDISQL01 is Warning Memory   (#45266)" u="1"/>
        <s v="Alert: EagleBurgmann &gt; EB Azure Production on AZHOUSDB034 is Warning Memory   (#43363)" u="1"/>
        <s v="RCA - Azure Active Directory - Delays when dismissing user risk via_x000a_ Azure Identity Protection (#74556)" u="1"/>
        <s v="RE: Requesting Help - Cannot Access LHT O Drive &amp; Now Accounting H_x000a_ Drive (#22887) (#22983)" u="1"/>
        <s v="Alert: Lummus Technology &gt; LUM Azure Production on lum-honlt-pw-01 is Warning Memory   (#41000)" u="1"/>
        <s v="Alert: Puffer &gt; PUF US TX Stafford on stc128p is Failed Agent Status   (#89284)" u="1"/>
        <s v="Alert: Puffer &gt; PUF US TX Stafford on BRY-FS-0021 is Warning Memory   (#52270)" u="1"/>
        <s v="Alert: NewQuest Properties &gt; NEW US TX Houston on Deathstar is Warning Memory   (#82453)" u="1"/>
        <s v="RCA - Azure Active Directory - Delays when dismissing user risk via_x000a_ Azure Identity Protection (#74557)" u="1"/>
        <s v="Alert: AZVAHSAP013 Connectivity -  service: Packet Loss: 100.00 %_x000a_Time To Live: 0.00 Hops_x000a_Average Ro... [100/145 characters] (#30244)" u="1"/>
        <s v="Alert: CB-PTP230-SLAVE Connectivity -  service: Packet Loss: 25.00 %_x000a_Time To Live: 45.00 Hops_x000a_Averag... [100/150 characters] (#34229)" u="1"/>
        <s v="lumwvddynsp-3 will be shutdown by automation in 15 minutes (#31110)" u="1"/>
        <s v="Alert: Hoover Circular Solutions &gt; HOO US TX Houston on HVRFTH-OneSDEV is Failed Agent Status   (#88922)" u="1"/>
        <s v="Alert: Puffer &gt; PUF US TX Stafford on BRY-DC-0001 is Failed CPU   (#76192)" u="1"/>
        <s v="Ghost call +12817969224 Lummus (#47461)" u="1"/>
        <s v="Data exfiltration to an app that is not sanctioned Incident ID: 1722 (#45149)" u="1"/>
        <s v="Alert: Hikma &gt; HIK US OH Columbus on WW-COL-VDISQL01 is Failed Memory   (#43286)" u="1"/>
        <s v="ALERT: [Medium] Malicious activity detected on LT-DAVEHILL (#72885)" u="1"/>
        <s v="RCA - Azure Active Directory - Delays when dismissing user risk via_x000a_ Azure Identity Protection (#74558)" u="1"/>
        <s v="Customer: Lummus , Detected Criteria: Job Failed , Client: Azure_x000a_ Lummus ALZ ,Job ID: 169656 , Virtual Machine Name: lum-medcv-pw-01, Priority:_x000a_ Normal (#75027)" u="1"/>
        <s v="Datto ALERT SN: b42e99ab260c Host: PHSDATTOSVR ID: 2 Type: Device Not_x000a_ Seen Alert (#91075)" u="1"/>
        <s v="Self-Healing Alert: Lummus Technology &gt; LUM US TX Pasadena: PASPPRT01 Service: Uptime -  Self-Healin... [100/174 characters] (#50734)" u="1"/>
        <s v="Alert: lum-jmpus-pw-01 Memory -  service: Total Physical Memory: 8.00 GB_x000a_Used Physical Memory: 6.97 ... [100/1134 characters] (#34187)" u="1"/>
        <s v="RE: New Computer - Jim Pleasant (#86101)" u="1"/>
        <s v="ALERT: [Critical] Malicious activity detected on C526NF2 (#63322)" u="1"/>
        <s v="RE: Forecast final for April'21 (#24741)" u="1"/>
        <s v="SAP BO Application maintenance &amp; Monitoring (#49704)" u="1"/>
        <s v="Idocs access for NKNK Ethylene Revamp(12034) (#82498)" u="1"/>
        <s v="CRITICAL ERROR for PHSSVR on PHSDATTOSVR (B42E99AB260C) (#73909)" u="1"/>
        <s v="Alert: EPICOR-TEST SQL TCP Availability - 1433 service: DNS Resolution: True_x000a_Generic Service Availab... [100/133 characters] (#32222)" u="1"/>
        <s v="ALERT: [Critical] Malicious activity detected on C526NF2 (#63323)" u="1"/>
        <s v="Eagle Burgman - CPU reached 90.0 % Used for 10 mins MXCUTSAP004 (#23044)" u="1"/>
        <s v="Alert: Puffer &gt; PUF US TX Stafford on bry-ti-0002 is Warning Agent Status   (#88899)" u="1"/>
        <s v="lumwvddynsp-4 has been powered off by automation (#44354)" u="1"/>
        <s v="ALERT: [Critical] Malicious activity detected on C526NF2 (#63324)" u="1"/>
        <s v="ALERT: [High] Malicious activity detected on LUM-PDFUS-PW-02 (#47736)" u="1"/>
        <s v="Alert: Hikma &gt; HIK US OH Columbus on WW-COL-PMXAQ01 is Failed Agent Status   (#77768)" u="1"/>
        <s v="Alert: lum-alslt-pw-01 Agent Status -  service: Agent check-in interval: 3.03 min (#33704)" u="1"/>
        <s v="Critical Device Stopped Sending Events Fired (#57790)" u="1"/>
        <s v="Alert: Cypress Lawn &gt; CYP US CA Colma on UPS10 is Failed Connectivity   (#45535)" u="1"/>
        <s v="Alert: LiquidPower Specialty Products Inc. &gt; LIQ US TX Bryan on bryntpiisint01 is Warning Memory   (#50917)" u="1"/>
        <s v="Alert: Vaalco Energy Inc &gt; VAA US TX Houston on EGY-FILESVR2-HOU is Failed CPU   (#52316)" u="1"/>
        <s v="Alert: Coyuchi &gt; COY US CA PointReyes on COY-PR-AP-01 is Failed Connectivity   (#42381)" u="1"/>
        <s v="Alert: Lummus Technology &gt; LUM Azure Production on lum-jaus-dw-01 is Failed Agent Status   (#47167)" u="1"/>
        <s v="Alert: Hikma &gt; HIK US OH Columbus on WWCOLEMPDBP01 is Failed CPU   (#44406)" u="1"/>
        <s v="Alert: Hikma &gt; HIK US OH Columbus on WWCOLEMPDBD01 is Warning Memory   (#47819)" u="1"/>
        <s v="Alert: Hikma &gt; HIK US OH Columbus on colnd02-admin is Failed Connectivity   (#43778)" u="1"/>
        <s v="Alert: EagleBurgmann &gt; EB Azure Production on AZCCSSAP021 is Warning Memory   (#83271)" u="1"/>
        <s v="ALERT: [Critical] Malicious activity detected on VM-0254 (#45657)" u="1"/>
        <s v="FW: CRITICAL ERROR for PHSSVR on PHSDATTOSVR (B42E99AB260C) (#79422)" u="1"/>
        <s v="[Case 01221872] [] [Case 01221866] [] [Case 01221859] [] ExactlyIT_x000a_ Inc.: Service  Rating Request Has Been  Set to Archived (#88834) Has Been_x000a_ Set to Archived (#88843) Has Been Created [ref:_00D60J3AQ._5004W1w8LO2:ref] (#88844)" u="1"/>
        <s v="Access to Active Directory (#28512)" u="1"/>
        <s v="ALERT: [High] Malicious activity detected on LUM-PDFUS-PW-02 (#47737)" u="1"/>
        <s v="Alert: Hikma &gt; HIK US OH Columbus on AZRSVWPINSTS01 is Failed Memory   (#45648)" u="1"/>
        <s v="RE: Changes to LHT’s U.S. Organization- updated info to A&amp;M (#43077)" u="1"/>
        <s v="Alert: lum-adkde-pw-01 Memory -  service: Total Physical Memory: 4.00 GB_x000a_Used Physical Memory: 3.49 GB_x000a_Free Physical Memory: 524.56 MB_x000a_Physical Memory Usage: 87.00 %_x000a_Total Virtual Memory: 4.69 GB_x000a_Used Virtual Memory: 3.45 GB_x000a_Free Virtual Memory: 1.24 GB_x000a_Virtual Memory Usage: 74.00 %_x000a_Top Process 1: CLBackup (64 bit)_x000a_Top Process 2: MsMpEng (64 bit)_x000a_Top Process 3: agent_x000a_Top Process 4: cvd (64 bit)_x000a_Top Process 5: Registry (64 bit)_x000a_PID of Process 1: 8996_x000a_PID of Process 2: 2792_x000a_PID of Process 3: 3908_x000a_PID of Process 4: 372_x000a_PID of Process 5: 88_x000a_User of Process 1: NT AUTHORITY\SYSTEM_x000a_User of Process 2: NT AUTHORITY\SYSTEM_x000a_User of Process 3: NT AUTHORITY\SYSTEM_x000a_User of Process 4: NT AUTHORITY\SYSTEM_x000a_User of Process 5: NT AUTHORITY\SYSTEM_x000a_Physical Memory for Process 1: 289.82 MB_x000a_Physical Memory for Process 2: 258.58 MB_x000a_Physical Memory for Process 3: 227.64 MB_x000a_Physical Memory for Process 4: 193.09 MB_x000a_Physical Memory for Process 5: 94.30 MB_x000a_Virtual Memory for Process 1: 256.81 MB_x000a_Virtual Memory for Process 2: 272.16 MB_x000a_Virtual Memory for Process 3: 204.82 MB_x000a_Virtual Memory for Process 4: 35.36 MB_x000a_Virtual Memory for Process 5: 352.00 KB 1521801390 (#29386)" u="1"/>
        <s v="Password issue (#26632)" u="1"/>
        <s v="PSG Coit Rd Computer Issue (#22134)" u="1"/>
        <s v="Alert: Lummus Technology &gt; LUM Azure Production on lum-avelt-pw-01 is Failed CPU   (#85191)" u="1"/>
        <s v="Alert: Hikma &gt; HIK US OH Columbus on colnwps0609 is Failed Connectivity   (#37374)" u="1"/>
        <s v="Alert: Lummus Technology &gt; LUM Azure Production on lum-medcv-pw-01 is Failed CPU   (#47053)" u="1"/>
        <s v="Alert: Lummus Technology &gt; LUM IND Gurgaon on IN-GGN-PA-FW-2 is Failed Connectivity   (#58502)" u="1"/>
        <s v="Odoo Users  (#47477)" u="1"/>
        <s v="Undeliverable message (#76638)" u="1"/>
        <s v="Alert: Hikma &gt; HIK US OH Columbus on COLAS60053 is Failed Memory   (#50975)" u="1"/>
        <s v="Alert: Hikma &gt; HIK US OH Columbus on AZRSVWPINSTS01 is Failed Memory   (#49648)" u="1"/>
        <s v="Alert: Cypress Lawn &gt; CYP US CA Colma on HQS-MX02 is Failed Agent Status   (#78156)" u="1"/>
        <s v="Alert: RU-MOS-WLC01 Connectivity -  service: Packet Loss: 25.00 %_x000a_Time To Live: 42.00 Hops_x000a_Average R... [100/148 characters] (#30958)" u="1"/>
        <s v="Alert: Lummus Technology &gt; LUM Azure Production on lum-jmpus-pw-01 is Warning Memory   (#43001)" u="1"/>
        <s v="Alert: AZVAHSAP013 Connectivity -  service: Packet Loss: 100.00 %_x000a_Time To Live: 0.00 Hops_x000a_Average Ro... [100/145 characters] (#32242)" u="1"/>
        <s v="Alert: Polymer Solutions Group &gt; POL US GA Albany Sasco 7th on ALBANYWHSEAP01 is Failed Connectivity... [100/102 characters] (#43044)" u="1"/>
        <s v="FW: CRITICAL ERROR for PITSVR on PHSDATTOSVR (B42E99AB260C) (#87198)" u="1"/>
        <s v="ALERT: [Critical] Malicious activity detected on DESKTOP-E2RR7NC (#31833)" u="1"/>
        <s v="Lummus - Windows Server CPU reached 90.0 % Used for 10 mins LUM-CDWLT-PW-01 (#25847)" u="1"/>
        <s v="Monitors, Keyboard and Mouse (#45519)" u="1"/>
        <s v="Alert: Hikma &gt; HIK US OH Columbus on WW-COL-LWTSD01 is Warning Memory   (#49592)" u="1"/>
        <s v="it.info@principlehs.com email list (#57849)" u="1"/>
        <s v="Alert: Lummus Technology &gt; LUM Azure Production on lum-comus-pw-01 is Warning Memory   (#43007)" u="1"/>
        <s v="FW: [Cisco AMP for Endpoints Subscription] [Vaalco - Threat Alert] Matching Events Found On EGY-DC3-HOU.VAALCO.com (#51866)" u="1"/>
        <s v="Change Password (#59609)" u="1"/>
        <s v="Unlock account and password reset (#60511)" u="1"/>
        <s v="Lummus - Windows server CPU reached 80.0 % Used for 15 mins BMNPEA01 (#24658)" u="1"/>
        <s v="Alert: Cypress Lawn &gt; CYP US CA Colma on MD-FTD01 is Failed Connectivity   (#45686)" u="1"/>
        <s v="Alert: Puffer &gt; PUF US TX Stafford on BRY-DC-0002 is Failed Agent Status   (#89291)" u="1"/>
        <s v="Alert: Alcami &gt; ALC Azure Non-Production on alcnudbes1-d01 is Warning Memory   (#45614)" u="1"/>
        <s v="Alert: LiquidPower Specialty Products Inc. &gt; LIQ US OK Chickasha on CKSVMPSCCMDP01 is Warning Memory... [100/102 characters] (#90699)" u="1"/>
        <s v="Alert: NewQuest Properties &gt; NEW US TX Houston on PRINT is Failed Memory   (#73363)" u="1"/>
        <s v="FW: [Failed] CKSVMS (7 VMs) 7 failed (#80275)" u="1"/>
        <s v="Issue with laptop (#30704)" u="1"/>
        <s v="UniSim R480 installation (#46719)" u="1"/>
        <s v="FW: Defender for Cloud Apps: New policy match detected (#90791)" u="1"/>
        <s v="lumwvddynsp-10 will be shutdown by automation in 15 minutes (#28533)" u="1"/>
        <s v="Lummus - Windows server CPU reached 80.0 % Used for 15 mins BMNPEA01 (#24698)" u="1"/>
        <s v="Alert: Hoover Circular Solutions &gt; HOO US TX Houston on HVRFTH-OneSDEV is Failed Agent Status   (#81222)" u="1"/>
        <s v="FW: ISE Alarm : Warning : Excessive Failed TACACS Authentication Attempts(18) in the last 15 minutes (#54933)" u="1"/>
        <s v="Can´t edit pdf files in Revu (#23660)" u="1"/>
        <s v="Alert: EagleBurgmann &gt; EB Azure Production on AZVAHSAP013 is Failed Connectivity   (#37067)" u="1"/>
        <s v="Alert: Lummus Technology &gt; LUM Azure Production on lum-xtlus-pl-01 is Failed Agent Status   (#45251)" u="1"/>
        <s v="Reset Datto 2FA (#23295)" u="1"/>
        <s v="Your monthly digest (#76202)" u="1"/>
        <s v="Indexing- Need Corrected ASAP (#21130)" u="1"/>
        <s v="FW: World Test Instance (#28462)" u="1"/>
        <s v="Alert: Lummus Technology &gt; LUM Azure Production on lum-jmpus-pw-01 is Failed CPU   (#70592)" u="1"/>
        <s v="Acces to Outlook (#21720)" u="1"/>
        <s v="Request for Andy Andres to find missing folder on P:\ drive (#22833)" u="1"/>
        <s v="vCom Ticket # 458366, Cypress Lawn - Cypress Lawn - Daly City - Blvd (#40979)" u="1"/>
        <s v="Test System Patching - December (#52372)" u="1"/>
        <s v="Unlock account (#48490)" u="1"/>
        <s v="Your message couldn't be delivered (#76656)" u="1"/>
        <s v="Alert: Hikma &gt; HIK US OH Columbus on COLSVWPRDSLIC01 is Failed Connectivity   (#50941)" u="1"/>
        <s v="Lummus - Winows server went Offline for 1 min lum-winus-dw-03 (#24224)" u="1"/>
        <s v="Your message couldn't be delivered (#76666)" u="1"/>
        <s v="Alert: LiquidPower Specialty Products Inc. &gt; LIQ US TX Houston on HSNVMPNDES2 is Failed CPU   (#54966)" u="1"/>
        <s v="Alert: LiquidPower Specialty Products Inc. &gt; LIQ US TX Houston on HSNVMPNDES is Failed CPU   (#54965)" u="1"/>
        <s v="toner has to be replaced (#44936)" u="1"/>
        <s v="NIST RepRap installation (#22050)" u="1"/>
        <s v="Alert A130195: HQS-NX: Warning: Protected VM Not Recoverable (#89251)" u="1"/>
        <s v="Alert: Cypress Lawn &gt; CYP US CA Colma on hqs-br01 is Warning Memory   (#45265)" u="1"/>
        <s v="Bluetooth (#23846)" u="1"/>
        <s v="AR invoice (#30064)" u="1"/>
        <s v="Alert: Puffer &gt; PUF US TX Stafford on BRY-EBS-0002 is Failed CPU   (#69974)" u="1"/>
        <s v="Alert: LiquidPower Specialty Products Inc. &gt; LIQ US TX Houston on CKS-AP01-1STFL-SERVROOM is Failed ... [100/114 characters] (#68469)" u="1"/>
        <s v="Critical Device Stopped Sending Events Fired (#62229)" u="1"/>
        <s v="Alert: Hikma &gt; HIK US OH Columbus on COL-CCUREMAS is Failed Disk  C: (#55037)" u="1"/>
        <s v="Alert: Cypress Lawn &gt; CYP US CA Colma on HQGD-PTP450-MASTER is Failed Connectivity   (#45526)" u="1"/>
        <s v="Alert: Lummus Technology &gt; LUM Azure Production on lum-eaus-dw-01 is Failed Agent Status   (#78169)" u="1"/>
        <s v="lumwvddynsp-1 will be shutdown by automation in 15 minutes (#37422)" u="1"/>
        <s v="Alert: Alcami &gt; ALC Azure Non-Production on alcnuctxes1-v03 is Failed Agent Status   (#49484)" u="1"/>
        <s v="Alert: Cypress Lawn &gt; CYP US CA Colma on HQS-MX02 is Failed Agent Status   (#49930)" u="1"/>
        <s v="FW: [Cisco AMP for Endpoints Subscription] [Vaalco - System] Matching Events Found On EGY-VPN12-HOU.VAALCO.com (#61465)" u="1"/>
        <s v="Scheduled Task coyuchi cleanup shipmentprocesscheck folder Completed (#81203)" u="1"/>
        <s v="Eagle Burgman - Device went offline for 1 min USHOUSDB033 (#25865)" u="1"/>
        <s v="Alert: Vaalco Energy Inc &gt; VAA US TX Houston on EGY-MBX2-HOU is Failed Memory   (#57181)" u="1"/>
        <s v="Alert: SQL-SERVER Disk - C: service: Total disk size: 219.90 GB_x000a_Disk space used: 196.83 GB_x000a_Disk free... [100/136 characters] (#32085)" u="1"/>
        <s v="Alert: lum-idb-dl-01 CPU -  service: CPU Usage: 86.00 %_x000a_Top Process 1: /opt/cv/commvault/iDataAgent/... [100/698 characters] (#34250)" u="1"/>
        <s v="Alert: Hikma &gt; HIK US OH Columbus on colnwgxa3601 is Failed Connectivity   (#46397)" u="1"/>
        <s v="FW: Password (#49753)" u="1"/>
        <s v="ALERT: [High] Malicious activity detected on GBJDTC2 (#22234)" u="1"/>
        <s v="Alert: Lummus Technology &gt; LUM Azure Production on lum-olilt-pw-01 is Warning Memory   (#45008)" u="1"/>
        <s v="Alert: LiquidPower Specialty Products Inc. &gt; LIQ US TX Houston on HSNVMPSGATE01 is Failed CPU   (#78145)" u="1"/>
        <s v="VPN Issue (#22079)" u="1"/>
        <s v="medisoft logins (#78120)" u="1"/>
        <s v="Office and WFH Equipment Not Working (#29020)" u="1"/>
        <s v="FW: Request to Change Salary Transfer Account. (#37007)" u="1"/>
        <s v="Lummus - Windows server CPU reached 80.0 % Used for 15 mins BMNPEA01 (#24679)" u="1"/>
        <s v="Alert: CB-PTP230-SLAVE Connectivity -  service: Packet Loss: 25.00 %_x000a_Time To Live: 45.00 Hops_x000a_Averag... [100/149 characters] (#31799)" u="1"/>
        <s v="FW: PeopleSoft access (#47057)" u="1"/>
        <s v="Alert: Carousel Motor Group &gt; CAR Boone Ave on CMG-BOONE-RT-02 is Failed Connectivity   (#85640)" u="1"/>
        <s v="Exactly IT Sentinel Alerts - Medium  (#23301)" u="1"/>
        <s v="CYPRESS LAWN – WINDOWS SERVERS PATCHING - APRIL (#22238)" u="1"/>
        <s v="FW: CRITICAL ERROR for IPSTSVR on PHSDATTOSVR (B42E99AB260C) (#82844)" u="1"/>
        <s v="Alert: Hikma &gt; HIK US OH Columbus on AZRSVWPINSTS01 is Failed Memory   (#43233)" u="1"/>
        <s v="Alert: USHOUSDB034 Memory -  service: Total Physical Memory: 16.00 GB_x000a_Used Physical Memory: 14.36 GB_x000a_Free Physical Memory: 1.64 GB_x000a_Physical Memory Usage: 90.00 %_x000a_Total Virtual Memory: 26.00 GB_x000a_Used Virtual Memory: 16.40 GB_x000a_Free Virtual Memory: 9.60 GB_x000a_Virtual Memory Usage: 63.00 %_x000a_Top Process 1: sqlservr (64 bit)_x000a_Top Process 2: ReportingServicesService (64 bit)_x000a_Top Process 3: agent_x000a_Top Process 4: MsMpEng (64 bit)_x000a_Top Process 5: MonitoringHost (64 bit)_x000a_PID of Process 1: 1296_x000a_PID of Process 2: 2308_x000a_PID of Process 3: 2800_x000a_PID of Process 4: 912_x000a_PID of Process 5: 4412_x000a_User of Process 1: NT SERVICE\MSSQLSERVER_x000a_User of Process 2: NT AUTHORITY\NETWORK SERVICE_x000a_User of Process 3: NT AUTHORITY\SYSTEM_x000a_User of Process 4: NT AUTHORITY\SYSTEM_x000a_User of Process 5: NT AUTHORITY\SYSTEM_x000a_Physical Memory for Process 1: 11.05 GB_x000a_Physical Memory for Process 2: 432.74 MB_x000a_Physical Memory for Process 3: 287.13 MB_x000a_Physical Memory for Process 4: 212.71 MB_x000a_Physical Memory for Process 5: 152.54 MB_x000a_Virtual Memory for Process 1: 12.82 GB_x000a_Virtual Memory for Process 2: 452.10 MB_x000a_Virtual Memory for Process 3: 271.52 MB_x000a_Virtual Memory for Process 4: 227.90 MB_x000a_Virtual Memory for Process 5: 205.44 MB 2103968950 (#27567)" u="1"/>
        <s v="Alert: Puffer &gt; PUF US TX Stafford on stc4235ap-5 is Failed Connectivity   (#58810)" u="1"/>
        <s v="Alert: Hikma &gt; HIK US OH Columbus on WW-COL-DSPDB01 is Failed SQL Memory Manager  MSSQLSERVER (#52848)" u="1"/>
        <s v="Exactly IT Sentinel Alerts - Medium  (#25301)" u="1"/>
        <s v="Alert: AZVAHSER004 Memory -  service: Total Physical Memory: 8.00 GB_x000a_Used Physical Memory: 7.90 GB_x000a_F... [100/1158 characters] (#33560)" u="1"/>
        <s v="Lummus - Windows server memory reached  90.0 % Used for 10 mins LUM-BRAUS-DW-01 (#27261)" u="1"/>
        <s v="Aryaka: [Non-Impacting] Starting Scheduled Maintenance on Delhi POP_x000a_ [ref:_00DA0ISST._5003w1VXRmO:ref] (#26105)" u="1"/>
        <s v="FW: Survey on Annual Party  (#55547)" u="1"/>
        <s v="Install Google Earth Admin rights (#21816)" u="1"/>
        <s v="Need Updated Req template and updated Job codes in Taleo (#48494)" u="1"/>
        <s v="Lummus - Winows server went Offline for 1 min BLOOMFIELD-PD2 (#25112)" u="1"/>
        <s v="Alert: Lummus Technology &gt; LUM US TX Pasadena on PASPBE02 is Failed Connectivity   (#45206)" u="1"/>
        <s v="Issues with Code of conduct questionnaire. (#37349)" u="1"/>
        <s v="Lummus - Windows server went offline for 1 min  PASPPRT01 (#26279)" u="1"/>
        <s v="Alert: Hikma &gt; HIK US OH Columbus on WW-COL-PWCEV01 is Failed Agent Status   (#42808)" u="1"/>
        <s v="Alert: Dallas Area Habitat for Humanity &gt; DAL US TX Dallas on DAHAZAD02 is Warning Memory   (#51858)" u="1"/>
        <s v="Alert: Lummus Technology &gt; LUM Azure Production on lum-xtlus-pl-01 is Failed Agent Status   (#36735)" u="1"/>
        <s v="Alert: Cypress Lawn &gt; CYP US CA Colma on HQS-ABS01 is Warning Memory   (#41009)" u="1"/>
        <s v="Alert: Hisco &gt; HIS US TX Houston Servers - 4th Patch Group on CyrShip is Failed CPU   (#59613)" u="1"/>
        <s v="Problems with media player (#21379)" u="1"/>
        <s v="CRITICAL ERROR for PITSVR on PHSDATTOSVR (B42E99AB260C) (#83290)" u="1"/>
        <s v="Alert: Cypress Lawn &gt; CYP US CA Colma on NB-PTP450-SLAVE is Failed Connectivity   (#50744)" u="1"/>
        <s v="Printer Connection Issue (#55630)" u="1"/>
        <s v="IP phone / Cisco Jabber (#31861)" u="1"/>
        <s v="New ticket from: Edit Access Required - Depreciation Information - Fixed Assets - JDE (#25175) (#25395)" u="1"/>
        <s v="Urgent (#27606)" u="1"/>
        <s v="CRITICAL ERROR for WEBSVR on PHSDATTOSVR (B42E99AB260C) (#77757)" u="1"/>
        <s v="Alert: Lummus Technology &gt; LUM Azure Production on lum-honlt-pw-01 is Warning Memory   (#43281)" u="1"/>
        <s v="Alert: EagleBurgmann &gt; EB Azure Production on AZVAHSAP002 is Failed CPU   (#44352)" u="1"/>
        <s v="Alert: Hikma &gt; HIK US OH Columbus on colnwps0509 is Failed Connectivity   (#43193)" u="1"/>
        <s v="Not able to connect to computers using N-ABLE (#30155)" u="1"/>
        <s v="Alert: Polymer Solutions Group &gt; POL Azure Production on psgnvdes1pw01 is Failed CPU   (#79285)" u="1"/>
        <s v="Alert: HQS-FPS02 Memory -  service: Total Physical Memory: 6.00 GB_x000a_Used Physical Memory: 5.52 GB_x000a_Fre... [100/1157 characters] (#34877)" u="1"/>
        <s v="Alert: Polymer Solutions Group &gt; POL Azure Production on psgnvdes1pw01 is Failed CPU   (#79286)" u="1"/>
        <s v="[Cisco AMP for Endpoints Subscription] [HankinGroup-Tickets]_x000a_ [LADAMS.HANKINGROUP.ORG] Matching Compromise Updates (#22741)" u="1"/>
        <s v="NSF File Import (#24637)" u="1"/>
        <s v="Alert: Coyuchi &gt; COY US SF Headquarters on vm-file1 is Warning Disk  E: (#91336)" u="1"/>
        <s v="Lummus - Windows server memory reached  95.0 % Used for 10 mins LUM-BRAUS-DW-01 (#27263)" u="1"/>
        <s v="FW: SUPPORT EXPIRED [Failed] Appplication Aware Backup (0 VMs) (#69882)" u="1"/>
        <s v="Alert: EagleBurgmann &gt; EB Azure Production on AZVAHSAP013 is Failed Connectivity   (#48327)" u="1"/>
        <s v="Alert: Principle Health Systems &gt; PRI US TX Houston on 3H04675P00C1F is Failed Connectivity   (#52346)" u="1"/>
        <s v="Alert: LiquidPower Specialty Products Inc. &gt; LIQ US TX Houston on bry-rtr-01 is Failed Connectivity ... [100/101 characters] (#73998)" u="1"/>
        <s v="Alert: Lummus Technology &gt; LUM Azure Production on lum-prtin-pw-01 is Failed CPU   (#44136)" u="1"/>
        <s v="Alert: Polymer Solutions Group &gt; POL US GA Albany Pine on PineSW3 is Failed Connectivity   (#74623)" u="1"/>
        <s v="Lummus - Windows Server CPU reached 90.0 % Used for 10 mins LUM-HONLT-PW-01 (#26208)" u="1"/>
        <s v="Alert: Lummus Technology &gt; LUM UK Milton Keynes on GB-MIK-SW01 is Failed Connectivity   (#48388)" u="1"/>
        <s v="Migration help (#23675)" u="1"/>
        <s v="Alert: HQS-WEB01 Memory -  service: Total Physical Memory: 8.00 GB_x000a_Used Physical Memory: 7.19 GB_x000a_Fre... [100/1154 characters] (#31848)" u="1"/>
        <s v="Modify Account (#22263)" u="1"/>
        <s v="Critical Device Stopped Sending Events Fired (#70629)" u="1"/>
        <s v="Alert: Hikma &gt; HIK US OH Columbus on WW-COL-IGNITA00 is Failed CPU   (#44028)" u="1"/>
        <s v="Warning about deleted files (#51323)" u="1"/>
        <s v="Balmasda display issue resolved  (#26892)" u="1"/>
        <s v="Alert: EagleBurgmann &gt; EB Azure Production on AZCCSSAP021 is Warning Memory   (#81229)" u="1"/>
        <s v="Alert: Lummus Technology &gt; LUM Azure Production on lum-mvus-dw-02 is Failed Agent Status   (#80299)" u="1"/>
        <s v="Unable to dial 22222 from extension  (#76247)" u="1"/>
        <s v="Alert: Coyuchi &gt; COY US CA PointReyes on vm-app03 is Failed Connectivity   (#48276)" u="1"/>
        <s v="Case: 00592505:  [Sev=Low] [Lummus Technology LLC] Restoration Notification: The Hague: Edge Link Down due to Last Mile Issue: [ref:_00DA0ISST._5003w1XCMIm:ref] (#35257)" u="1"/>
        <s v="FW: Bootable Screenshot for CONCORDTERMSVR on PHSDATTOSVR (B42E99AB260C) FAILED (#78109)" u="1"/>
        <s v="Trakstar (#88435)" u="1"/>
        <s v="cannot login to JDE (#45651)" u="1"/>
        <s v="Eagle Burgman - Device went offline for 1 min MXCUTSAP006 (#26476)" u="1"/>
        <s v="ALERT: [Medium] Malicious activity detected on BCSKGH2 (#23620)" u="1"/>
        <s v="New ticket from: FW: Access to Pro/II and ENID intelligent data transfer (#26749) (#27336)" u="1"/>
        <s v="Alert: Lummus Technology &gt; LUM Azure Production on lum-adkde-pw-01 is Warning Memory   (#44286)" u="1"/>
        <s v="Your message couldn't be delivered (#76647)" u="1"/>
        <s v="Alert: Puffer &gt; PUF US TX Stafford on stc128p is Warning Memory   (#55503)" u="1"/>
        <s v="Alert: Vaalco Energy Inc &gt; VAA US TX Houston on EGY-VALT-HOU is Failed Memory   (#57187)" u="1"/>
        <s v="Exactly IT Sentinel Alerts - High  (#27117)" u="1"/>
        <s v="Maryann Gentile – Data Copied and moved to new laptop (#44202)" u="1"/>
        <s v="Alert: lum-tekus-pw-01 CPU -  service: CPU Usage: 88.00 %_x000a_Top Process 1: MonAgentCore_x000a_Top Process 2: MsMpEng_x000a_Top Process 3: CSFalconService_x000a_Top Process 4: cvfwd_x000a_Top Process 5: System_x000a_PID of Process 1: 6376_x000a_PID of Process 2: 3780_x000a_PID of Process 3: 9812_x000a_PID of Process 4: 3284_x000a_PID of Process 5: 4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13.00 %_x000a_CPU Usage for Process 3: 2.00 %_x000a_CPU Usage for Process 4: 1.00 %_x000a_CPU Usage for Process 5: 1.00 % 181487504 (#27431)" u="1"/>
        <s v="Arun Arora – outlook, teams and Jabber configured and setup (#47302)" u="1"/>
        <s v="Alert: Lummus Technology &gt; LUM Azure Production on lum-pdc-pw-01 is Failed Agent Status   (#56130)" u="1"/>
        <s v="Alert: Hikma &gt; HIK US NJ CherryHill on CHHSVWPCCURE1 is Warning Memory   (#40995)" u="1"/>
        <s v="ALERT: [Medium] Malicious activity detected on LAP-OPS03 (#21748)" u="1"/>
        <s v="Alert: Hisco &gt; HIS US TX Houston Servers - 4th Patch Group on CyrShip is Failed CPU   (#53317)" u="1"/>
        <s v="Backup Success Report - Datto SaaS Protection (#55525)" u="1"/>
        <s v="Can´t log in JDE (#37429)" u="1"/>
        <s v="Create Datto access (#22015)" u="1"/>
        <s v="Cloud Discovery anomaly detection Incident ID: 4231 (#78143)" u="1"/>
        <s v="Alert: Lummus Technology &gt; LUM CH Beijing on BEIJING-VS1 is Failed Connectivity   (#50970)" u="1"/>
        <s v="Alert: Hoover Circular Solutions &gt; HOO US TX Houston on HVRFTH-Workflow is Failed Agent Status   (#85688)" u="1"/>
        <s v="Eagle Burgman - CPU reached 90.0 % Used for 10 mins MXCUTSAP004 (#22845)" u="1"/>
        <s v="Alert: Lummus Technology &gt; LUM Azure Production on lum-jaus-pw-01 is Failed Agent Status   (#91291)" u="1"/>
        <s v="Alert: Polymer Solutions Group &gt; POL Azure Production on psgnvdes1pw01 is Failed CPU   (#43150)" u="1"/>
        <s v="Alert: LiquidPower Specialty Products Inc. &gt; LIQ US TX Houston on POC-AP02-5THFL-DC is Failed Connec... [100/108 characters] (#53244)" u="1"/>
        <s v="FW: TAP Access (#36121)" u="1"/>
        <s v="Alert: Polymer Solutions Group &gt; POL Azure Production on psgnvdes1pw01 is Failed CPU   (#43151)" u="1"/>
        <s v="lumwvddynsp-3 will be shutdown by automation in 15 minutes (#45210)" u="1"/>
        <s v="Delete employee from timesheet (#36327)" u="1"/>
        <s v="Customer: PSG,Detected Criteria: Test Alert , Client: Not Applicable_x000a_ ,Job ID: 0 , Virtual Machine Name: Not Applicable, Priority: Normal (#37045)" u="1"/>
        <s v="Alert: LiquidPower Specialty Products Inc. &gt; LIQ US TX Houston on BRY-VOICE.liquidpower.com is Faile... [100/116 characters] (#73989)" u="1"/>
        <s v="Alert: Lummus Technology &gt; LUM Azure Production on lum-medcv-pw-01 is Failed CPU   (#82460)" u="1"/>
        <s v="FW: Users (#27597)" u="1"/>
        <s v="Alert: Polymer Solutions Group &gt; POL Azure Production on psgnvdes1pw01 is Failed CPU   (#84682)" u="1"/>
        <s v="Cypress Lawn Email issue (#22347)" u="1"/>
        <s v="Notification of Termination (#58513)" u="1"/>
        <s v="Alert: Polymer Solutions Group &gt; POL Azure Production on psgnvdes1pw01 is Failed CPU   (#84683)" u="1"/>
        <s v="Alert: lum-medwe-pw-01 CPU -  service: CPU Usage: 81.00 %_x000a_Top Process 1: vsbkp_x000a_Top Process 2: System_x000a_Top Process 3: MicrosoftDependencyAgent_x000a_Top Process 4: MsMpEng_x000a_Top Process 5: cvd_x000a_PID of Process 1: 3980_x000a_PID of Process 2: 4_x000a_PID of Process 3: 10116_x000a_PID of Process 4: 3532_x000a_PID of Process 5: 5036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6.00 %_x000a_CPU Usage for Process 3: 0.00 %_x000a_CPU Usage for Process 4: 0.00 %_x000a_CPU Usage for Process 5: 0.00 % 1301922437 (#28198)" u="1"/>
        <s v="7Zip Installation (#41197)" u="1"/>
        <s v="FW: Weekly Backup Report for RKDATTOSVR (#51901)" u="1"/>
        <s v="Cypress - Offline device by 1 min  HQ-RT-01 (#26063)" u="1"/>
        <s v="Access to the Accounting/Common/Karen/Revenue Recognition/2021/ Apr_x000a_ Rev Rec  directory (#23317)" u="1"/>
        <s v="Alert: CADARSAP102 Agent Status -  service: Agent check-in interval: 4.80 min (#30272)" u="1"/>
        <s v="Alert: Hisco &gt; HIS US TX Houston Servers - 5th Patch Group on DEVpim is Warning Memory   (#90014)" u="1"/>
        <s v="PROII Expiration (#20623)" u="1"/>
        <s v="Odoo Telephony System (#41556)" u="1"/>
        <s v="FYI - lumwvddynsp-3 has turned on by request from the VMSS PowerApp (#47034)" u="1"/>
        <s v="lumwvddynsp-4 will be shutdown by automation in 15 minutes (#35099)" u="1"/>
        <s v="Alert: Coyuchi &gt; COY US CA PointReyes on vm-app01 is Failed Connectivity   (#47013)" u="1"/>
        <s v="Alert: Lummus Technology &gt; LUM Azure Production on lum-wfsus-pw-02 is Failed CPU   (#46896)" u="1"/>
        <s v="Alert: LiquidPower Specialty Products Inc. &gt; LIQ US TX Houston on POC-FW-01-SEC is Failed Connectivi... [100/104 characters] (#81112)" u="1"/>
        <s v="RE: FDMEE Validate Error TCHFM_JDE_22 ACTUAL Jul-2021  (#32250)" u="1"/>
        <s v="ALERT: [Medium] Malicious activity detected on DESKTOP-FHD4A9D (#21682)" u="1"/>
        <s v="Alert: Puffer &gt; PUF US TX Stafford on bry-sffs-0001 is Warning Agent Status   (#89295)" u="1"/>
        <s v="Alert: Hikma &gt; HIK US OH Columbus on WW-COL-DSPDB01 is Failed SQL Memory Manager  MSSQLSERVER (#44296)" u="1"/>
        <s v="Welcome Eric Marlin, Vice President of People (#83784)" u="1"/>
        <s v="Alert: LiquidPower Specialty Products Inc. &gt; LIQ US TX Houston on HSN-RTR-01.liquidpower.com is Fail... [100/117 characters] (#52297)" u="1"/>
        <s v="Alert: Hikma &gt; HIK US OH Columbus on WWCOLEMPDBPA01 is Warning Memory   (#45580)" u="1"/>
        <s v="BACKUP FAILED (group: Bruegmann USA)(backup account: kyle@bruegmann-usa.com)(machine: APPSERVER.BRUEGMANN.local)(plan: BUSA - Appserver Plan) (#59563)" u="1"/>
        <s v="Your message couldn't be delivered (#75001)" u="1"/>
        <s v="Lummus - Network device went offline US-TX-PAS-TAC-WAP03 (#20467)" u="1"/>
        <s v="lumwvddynsp-3 will be shutdown by automation in 15 minutes (#49763)" u="1"/>
        <s v="FW: CRITICAL ERROR for WEBSVR on PHSDATTOSVR (B42E99AB260C) (#83298)" u="1"/>
        <s v="Lummus - Winows server went Offline for 1 min LUM-AMSDB-DW-01 (#22449)" u="1"/>
        <s v="Email is no longer working (#45512)" u="1"/>
        <s v="Your message couldn't be delivered (#75011)" u="1"/>
        <s v="FW: Weekly Backup Report for RKDATTOSVR (#82205)" u="1"/>
        <s v="FW: CRITICAL ERROR for PITSVR on PHSDATTOSVR (B42E99AB260C) (#83204)" u="1"/>
        <s v="Lummus - Winows server went Offline for 1 min LUM-AUEIN-DW-01 (#24772)" u="1"/>
        <s v="Alert: Cypress Lawn &gt; CYP US CA Colma on HQS-MX02 is Failed Agent Status   (#52357)" u="1"/>
        <s v="Alert: Polymer Solutions Group &gt; POL US OH Clair on STC-AP23 is Failed Connectivity   (#36830)" u="1"/>
        <s v="Alert: LiquidPower Specialty Products Inc. &gt; LIQ US TX Houston on BYN-AP02-1STFL-OFFICE is Failed Co... [100/112 characters] (#56067)" u="1"/>
        <s v="Remote tools not working (#41081)" u="1"/>
        <s v="Lummus - Network device went offline US-TX-PAS-TAC-WAP02 (#20468)" u="1"/>
        <s v="Request for John Gianatasio Data Backup to Share Network (#25836)" u="1"/>
        <s v="Printer Error message (#41375)" u="1"/>
        <s v="Notification of Termination (#58523)" u="1"/>
        <s v="Critical Device Stopped Sending Events Fired (#65601)" u="1"/>
        <s v="Alert: Lummus Technology &gt; LUM Azure Production on lum-idbus-pl-01 is Failed CPU   (#45917)" u="1"/>
        <s v="Your message couldn't be delivered (#75031)" u="1"/>
        <s v="Eagle Burgman - CPU reached 90.0 % Used for 10 mins AZHOUSBA502 (#22820)" u="1"/>
        <s v="Alert: lum-honlt-pw-01 CPU -  service: CPU Usage: 98.00 %_x000a_Top Process 1: MonAgentCore_x000a_Top Process 2: MsMpEng_x000a_Top Process 3: CLBackup_x000a_Top Process 4: CSFalconService_x000a_Top Process 5: cvfwd_x000a_PID of Process 1: 6340_x000a_PID of Process 2: 3796_x000a_PID of Process 3: 1960_x000a_PID of Process 4: 10192_x000a_PID of Process 5: 3240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30.00 %_x000a_CPU Usage for Process 3: 11.00 %_x000a_CPU Usage for Process 4: 2.00 %_x000a_CPU Usage for Process 5: 0.00 % 850397242 (#28393)" u="1"/>
        <s v="IronPort Spam Quarantine Notification (#83778)" u="1"/>
        <s v="call trying to talk with Michael Davis (#34651)" u="1"/>
        <s v="Scheduled Task coyuchi cleanup shipmentprocesscheck folder Completed (#51287)" u="1"/>
        <s v="Alert: Alcami &gt; ALC Azure Production on alc-dc-es1-p02 is Failed CPU   (#43115)" u="1"/>
        <s v="Alert: LiquidPower Specialty Products Inc. &gt; LIQ US TX Houston on CKSVMPDC01 is Failed CPU   (#55490)" u="1"/>
        <s v="Lummus - Windows server memory reached  95.0 % Used for 10 mins LUM-PDFUS-PW-01 (#21918)" u="1"/>
        <s v="VPN is not connecting. (#22043)" u="1"/>
        <s v="Eagle Burgman - CPU reached 90.0 % Used for 10 mins AZHOUSBA502 (#22382)" u="1"/>
        <s v="Alert: Dallas Area Habitat for Humanity &gt; DAL US TX Dallas on DAHASR01 is Failed CPU   (#61450)" u="1"/>
        <s v="Alert: Polymer Solutions Group &gt; POL US OH Cleveland Coit on Coit South Front Office is Failed Conne... [100/109 characters] (#45395)" u="1"/>
        <s v="Alert: lum-medcv-pw-01 CPU -  service: CPU Usage: 87.00 %_x000a_Top Process 1: vsbkp_x000a_Top Process 2: cvd_x000a_To... [100/636 characters] (#32335)" u="1"/>
        <s v="Alert: Puffer &gt; PUF US TX Stafford on stc128p is Warning Memory   (#73325)" u="1"/>
        <s v="Alert: psgcvmes1pw01 CPU -  service: CPU Usage: 95.00 %_x000a_Top Process 1: vsbkp_x000a_Top Process 2: cvd_x000a_Top Process 3: System_x000a_Top Process 4: SIDB2_x000a_Top Process 5: SIDB2_x000a_PID of Process 1: 4580_x000a_PID of Process 2: 4080_x000a_PID of Process 3: 4_x000a_PID of Process 4: 9352_x000a_PID of Process 5: 10320_x000a_User of Process 1: NT AUTHORITY\SYSTEM_x000a_User of Process 2: NT AUTHORITY\SYSTEM_x000a_User of Process 3: NT AUTHORITY\SYSTEM_x000a_User of Process 4: NT AUTHORITY\SYSTEM_x000a_User of Process 5: NT AUTHORITY\SYSTEM_x000a_CPU Usage for Process 1: 62.00 %_x000a_CPU Usage for Process 2: 5.00 %_x000a_CPU Usage for Process 3: 3.00 %_x000a_CPU Usage for Process 4: 1.00 %_x000a_CPU Usage for Process 5: 1.00 % 563478022 (#28776)" u="1"/>
        <s v="Access to iDocs (#25738)" u="1"/>
        <s v="Alert: Hikma &gt; HIK US OH Columbus on AZRSVWPINSTS01 is Warning Memory   (#47446)" u="1"/>
        <s v="Alert: lum-alslt-pw-01 CPU -  service: CPU Usage: 92.00 %_x000a_Top Process 1: MonAgentCore_x000a_Top Process 2: TiWorker_x000a_Top Process 3: MsMpEng_x000a_Top Process 4: svchost_x000a_Top Process 5: explorer_x000a_PID of Process 1: 7088_x000a_PID of Process 2: 4444_x000a_PID of Process 3: 3024_x000a_PID of Process 4: 68_x000a_PID of Process 5: 7184_x000a_User of Process 1: NT AUTHORITY\SYSTEM_x000a_User of Process 2: NT AUTHORITY\SYSTEM_x000a_User of Process 3: NT AUTHORITY\SYSTEM_x000a_User of Process 4: NT AUTHORITY\SYSTEM_x000a_User of Process 5: lum-alslt-pw-01\eitadm_x000a_CPU Usage for Process 1: 45.00 %_x000a_CPU Usage for Process 2: 17.00 %_x000a_CPU Usage for Process 3: 8.00 %_x000a_CPU Usage for Process 4: 5.00 %_x000a_CPU Usage for Process 5: 3.00 % 1275178262 (#28731)" u="1"/>
        <s v="Datto Issues (#24127)" u="1"/>
        <s v="Alert: lum-medcv-pw-01 CPU -  service: CPU Usage: 90.00 %_x000a_Top Process 1: vsbkp_x000a_Top Process 2: cvd_x000a_To... [100/636 characters] (#32339)" u="1"/>
        <s v="RE: Reminder : STAAD.Pro evaluation license expiry (#20771)" u="1"/>
        <s v="Alert: lum-medcv-pw-01 CPU -  service: CPU Usage: 100.00 %_x000a_Top Process 1: vsbkp_x000a_Top Process 2: cvd_x000a_T... [100/633 characters] (#34228)" u="1"/>
        <s v="Eagle Burgman - CPU reached 90.0 % Used for 10 mins AZHOUSBA502 (#23382)" u="1"/>
        <s v="New ticket from: Lummus | Modify CI name in CMS in Odoo (#34669) (#35154)" u="1"/>
        <s v="Cannot access to VPN (#44290)" u="1"/>
        <s v="Re: [Cisco AMP for Endpoints Subscription] [CypressLawn-Tickets]_x000a_ [HQW-SCANNER02.cypresslawn.corp] Matching Compromise Updates (#20583)" u="1"/>
        <s v="Critical Device Stopped Sending Events Fired (#67601)" u="1"/>
        <s v="Not able to attend conference thru office network (#47509)" u="1"/>
        <s v="Fw: REQUEST for Access to be DISABLED: Radha Nayar (#51209)" u="1"/>
        <s v="Network printer issue. (#87620)" u="1"/>
        <s v="&lt;Memory is above 80%&gt; PSGGPDES1PW01 (#24559)" u="1"/>
        <s v="Alert: Alcami &gt; ALC Azure Production on alc-bst-es1-p01 is Failed CPU   (#61566)" u="1"/>
        <s v="Alert: US-TX-WLD-PA-FW-01 Connectivity -  service: Packet Loss: 100.00 %_x000a_Time To Live: 0.00 Hops_x000a_Ave... [100/152 characters] (#36106)" u="1"/>
        <s v="activate live link add ins for excel (#25139)" u="1"/>
        <s v="RE: Unable to reach the Lummus Remote Desktop system (#35598), #35988 (#36020)" u="1"/>
        <s v="Alert: Alcami &gt; ALC Azure Production on alc-bst-es1-p01 is Failed CPU   (#61567)" u="1"/>
        <s v="Lummus - Windows Server Disk Space Monitor has passed 95.0 % Used for 15 mins LUM-WFSUS-PW-01 (#24497)" u="1"/>
        <s v="Lummus Sentinel Alerts - Medium  (#22172)" u="1"/>
        <s v="Unable to log in to Microsoft Accounts (#65793)" u="1"/>
        <s v="Alert: Carousel Motor Group &gt; CAR Boone Ave on CMG-BOONE-RT-01 is Failed Connectivity   (#85643)" u="1"/>
        <s v="Sharepoint access requested (#80091)" u="1"/>
        <s v="FW: ISE Alarm : Warning : AcsSyslogContentAaaDiagnostics:: ACTIVE_DIRECTORY_DIAGNOSTIC_TOOL_ISSUES_FOUND need to complete (#60873)" u="1"/>
        <s v="Error message (#51912)" u="1"/>
        <s v="Scheduled Maintenance Request - UPS Battery Replacement (#47349)" u="1"/>
        <s v="Alert: lum-mtwus-pw-01 CPU -  service: CPU Usage: 88.00 %_x000a_Top Process 1: MonAgentCore_x000a_Top Process 2: MsMpEng_x000a_Top Process 3: CSFalconService_x000a_Top Process 4: cvfwd_x000a_Top Process 5: System_x000a_PID of Process 1: 3736_x000a_PID of Process 2: 3636_x000a_PID of Process 3: 2896_x000a_PID of Process 4: 3972_x000a_PID of Process 5: 4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15.00 %_x000a_CPU Usage for Process 3: 2.00 %_x000a_CPU Usage for Process 4: 1.00 %_x000a_CPU Usage for Process 5: 1.00 % 496821094 (#28844)" u="1"/>
        <s v="FW: P1 Alert (#90039)" u="1"/>
        <s v="Lummus - Winows server went Offline for 1 min LUM-SCMNL-PW-01 (#21472)" u="1"/>
        <s v="lumwvddynsp-3 has been powered off by automation (#35569)" u="1"/>
        <s v="Alert: NewQuest Properties &gt; NEW US TX Houston on NQ8827-Su100-1 is Failed Connectivity   (#85235)" u="1"/>
        <s v="Adobe Acrobat Pro: Install request (#35390)" u="1"/>
        <s v="Backup Success Report - Datto SaaS Protection (#59610)" u="1"/>
        <s v="Lummus - Windows server CPU reached 80.0 % Used for 15 mins BMNPEA01 (#24425)" u="1"/>
        <s v="Unable to sign in to Microsoft Authenticator App (#31877)" u="1"/>
        <s v="RE: Open Tickets (#29321)" u="1"/>
        <s v="User need advise how to open PDFs in separate windows. (#44431)" u="1"/>
        <s v="FW: CRITICAL ERROR for PITSVR on PHSDATTOSVR (B42E99AB260C) (#79419)" u="1"/>
        <s v="Alert: Hikma &gt; HIK US NJ CherryHill on WW-CHH-SCCMMM01 is Warning Memory   (#45229)" u="1"/>
        <s v="CRITICAL ERROR for EMRSVR on PHSDATTOSVR (B42E99AB260C) (#79408)" u="1"/>
        <s v="Alert: Cypress Lawn &gt; CYP US CA Colma on HQ-PTP450-MASTER is Failed Connectivity   (#41495)" u="1"/>
        <s v="FW: [Cisco AMP for Endpoints Subscription] [Vaalco - Quarantine Failed] Matching Events Found On DESKTOP-7H912X2.VAALCO.com (#60970)" u="1"/>
        <s v="Your message couldn't be delivered (#76688)" u="1"/>
        <s v="Request for email ID and Network ID creation (#91131)" u="1"/>
        <s v="Alert: lum-medcv-pw-01 CPU -  service: CPU Usage: 90.00 %_x000a_Top Process 1: vsbkp_x000a_Top Process 2: cvd_x000a_To... [100/632 characters] (#36232)" u="1"/>
        <s v="Alert: psgkktes1pw01 CPU -  service: CPU Usage: 83.00 %_x000a_Top Process 1: MsMpEng_x000a_Top Process 2: System_x000a_Top Process 3: MonitoringHost_x000a_Top Process 4: sppsvc_x000a_Top Process 5: svchost_x000a_PID of Process 1: 4544_x000a_PID of Process 2: 4_x000a_PID of Process 3: 2152_x000a_PID of Process 4: 768_x000a_PID of Process 5: 2840_x000a_User of Process 1: NT AUTHORITY\SYSTEM_x000a_User of Process 2: NT AUTHORITY\SYSTEM_x000a_User of Process 3: NT AUTHORITY\SYSTEM_x000a_User of Process 4: NT AUTHORITY\NETWORK SERVICE_x000a_User of Process 5: NT AUTHORITY\SYSTEM_x000a_CPU Usage for Process 1: 24.00 %_x000a_CPU Usage for Process 2: 9.00 %_x000a_CPU Usage for Process 3: 8.00 %_x000a_CPU Usage for Process 4: 7.00 %_x000a_CPU Usage for Process 5: 3.00 % 1645446436 (#28372)" u="1"/>
        <s v="Alert: KS2 Technologies &gt; KS2 US TX Grapevine on KS2PROD is Failed Connectivity   (#73983)" u="1"/>
        <s v="IDocs Access of Haike Siluria (#47543)" u="1"/>
        <s v="Vulnerability Patch - Upgrade ASA Image on US-TX-PAS-GN-FW-01 (#32048)" u="1"/>
        <s v="Alert: lum-medcv-pw-01 CPU -  service: CPU Usage: 95.00 %_x000a_Top Process 1: vsbkp_x000a_Top Process 2: cvd_x000a_To... [100/632 characters] (#36235)" u="1"/>
        <s v="Alert: Puffer &gt; PUF US TX Stafford on BRY-SM-0008 is Warning Memory   (#61473)" u="1"/>
        <s v="Alert: Hikma &gt; HIK US OH Columbus on WW-COL-VDISQL01 is Warning Memory   (#85277)" u="1"/>
        <s v="Alert: BLOOMFIELD-IO1 Disk - C: service: Total disk size: 69.70 GB_x000a_Disk space used: 67.82 GB_x000a_Disk fr... [100/137 characters] (#31346)" u="1"/>
        <s v="Alert: Vaalco Energy Inc &gt; VAA US TX Houston on EGY-CAS-HOU is Warning Disk  C: (#51838)" u="1"/>
        <s v="Alert: Cypress Lawn &gt; CYP US CA Colma on MD-FTD01 is Failed Connectivity   (#41623)" u="1"/>
        <s v="Alert: Alcami &gt; ALC Azure Production on alc-moda-db-p01 is Warning SQL Memory Manager  MSSQLSERVER (#57569)" u="1"/>
        <s v="Case: 00543565:  [Sev=Moderate] [Lummus Technology LLC] ANAP device rebooted recently for site Dubai: [ref:_00DA0ISST._5003w1UA36k:ref] (#21598)" u="1"/>
        <s v="Register for a vManager Masterclass this Fall 🍁 (#36125)" u="1"/>
        <s v="Alert: Cypress Lawn &gt; CYP US CA Colma HQ on gds-fps01 is Warning Disk  C: (#88522)" u="1"/>
        <s v="shared mailbox needed (#25168)" u="1"/>
        <s v="Lummus - Winows server went Offline for 1 min lum-hwein-pw-02 (#23110)" u="1"/>
        <s v="Alert: EagleBurgmann &gt; EB Azure Production on AZCCSSAP021 is Warning CPU   (#36897)" u="1"/>
        <s v="Aryaka: [Non-Impacting] Emergency Maintenance on Miami POP [ref:_00DA0ISST._5003w1WT5uq:ref] (#30065)" u="1"/>
        <s v="Alert: LiquidPower Specialty Products Inc. &gt; LIQ US TX Bryan on BYNMesh is Failed Connectivity   (#85655)" u="1"/>
        <s v="Cloud Discovery anomaly detection | Sharepoint/OD4B id:1413 (#41599)" u="1"/>
        <s v="Alert: Puffer &gt; PUF US TX Stafford on 10.2.108.23 is Failed Connectivity   (#58824)" u="1"/>
        <s v="Audio does not work (#20495)" u="1"/>
        <s v="ERP - Windows/Linux Patching for WTE (#66254)" u="1"/>
        <s v="FYI - lumwvddynsp-7 has turned on by request from the VMSS PowerApp (#31860)" u="1"/>
        <s v="Alert: Lummus Technology &gt; LUM UK Milton Keynes on GB-MIK-GN-FW-01 is Failed Connectivity   (#63375)" u="1"/>
        <s v="Alert: LiquidPower Specialty Products Inc. &gt; LIQ US TX Houston on HSNVMPSGATE01 is Failed CPU   (#78146)" u="1"/>
        <s v="iDocs request : HMEL Mixed Feed Cracker Project (222334) -  (#90130)" u="1"/>
        <s v="Azure Active Directory - Sign in log events delayed - Mitigated (#77253)" u="1"/>
        <s v="Alert: Lummus Technology &gt; LUM US NJ BloomField on bmnpcfd02 is Failed CPU   (#48394)" u="1"/>
        <s v="Alert: Lummus Technology &gt; LUM Azure Production on lum-medcv-pw-01 is Failed CPU   (#63358)" u="1"/>
        <s v="CRITICAL ERROR for PharmileServer on PHSDATTOSVR (B42E99AB260C) (#84765)" u="1"/>
        <s v="Alert: lum-cdwlt-pw-01 Memory -  service: Total Physical Memory: 4.00 GB_x000a_Used Physical Memory: 3.42 GB_x000a_Free Physical Memory: 593.61 MB_x000a_Physical Memory Usage: 86.00 %_x000a_Total Virtual Memory: 4.81 GB_x000a_Used Virtual Memory: 3.27 GB_x000a_Free Virtual Memory: 1.54 GB_x000a_Virtual Memory Usage: 68.00 %_x000a_Top Process 1: CLBackup (64 bit)_x000a_Top Process 2: MsMpEng (64 bit)_x000a_Top Process 3: cvd (64 bit)_x000a_Top Process 4: agent_x000a_Top Process 5: CSFalconService (64 bit)_x000a_PID of Process 1: 5580_x000a_PID of Process 2: 3404_x000a_PID of Process 3: 4560_x000a_PID of Process 4: 3396_x000a_PID of Process 5: 3368_x000a_User of Process 1: NT AUTHORITY\SYSTEM_x000a_User of Process 2: NT AUTHORITY\SYSTEM_x000a_User of Process 3: NT AUTHORITY\SYSTEM_x000a_User of Process 4: NT AUTHORITY\SYSTEM_x000a_User of Process 5: NT AUTHORITY\SYSTEM_x000a_Physical Memory for Process 1: 271.83 MB_x000a_Physical Memory for Process 2: 224.91 MB_x000a_Physical Memory for Process 3: 183.79 MB_x000a_Physical Memory for Process 4: 157.12 MB_x000a_Physical Memory for Process 5: 107.13 MB_x000a_Virtual Memory for Process 1: 238.04 MB_x000a_Virtual Memory for Process 2: 212.16 MB_x000a_Virtual Memory for Process 3: 27.86 MB_x000a_Virtual Memory for Process 4: 130.58 MB_x000a_Virtual Memory for Process 5: 99.65 MB 2116848634 (#27783)" u="1"/>
        <s v="[OpenDNS] A user wants to access srvmsg.manoir.eu.com (#23612)" u="1"/>
        <s v="&lt;Server is Down or Unresponsive&gt; EPICOR-TEST (#20478)" u="1"/>
        <s v="Shanna Rodgers - 2FA issues (#57738)" u="1"/>
        <s v="Lummus - Network device went offline US-PAS-ENG-SW1 (#26976)" u="1"/>
        <s v="Alert: lum-wfsus-pw-02 Agent Status -  service: Agent check-in interval: 7.93 min (#33714)" u="1"/>
        <s v="FW: New investigation: 2022-03-01-002 (#85289)" u="1"/>
        <s v="Alert: LiquidPower Specialty Products Inc. &gt; LIQ US TX Houston on BRYVMPS2MGMT01 is Failed CPU   (#70549)" u="1"/>
        <s v="Re: Salesforce Access (#43859)" u="1"/>
        <s v="Proofpoint Threat Response: INC-2062 New alert (#57345)" u="1"/>
        <s v="Lummus - Network device went offline AE-DXB-MOOS-CME1 (#24943)" u="1"/>
        <s v="Error in Web time entry Portal (#20568)" u="1"/>
        <s v="Weekly Backup Report for PHSDATTOSVR (#76230)" u="1"/>
        <s v="Lummus - Winows server went Offline for 1 min LUM-CDPUS-PW-01 (#24254)" u="1"/>
        <s v="Your message couldn't be delivered (#77840)" u="1"/>
        <s v="Odoo:  Update Permissions - Gantt View - SCREEN TO PDF (#42509)" u="1"/>
        <s v="Eagle Burgman - Device went offline for 1 min MXCUTSAP005 (#26477)" u="1"/>
        <s v="Alert: DTNSVWQASCAP01 Connectivity -  service: Packet Loss: 100.00 %_x000a_Time To Live: 0.00 Hops_x000a_Average... [100/148 characters] (#35565)" u="1"/>
        <s v="Alert: Lummus Technology &gt; LUM Azure Production on lum-idbus-pl-01 is Failed CPU   (#46711)" u="1"/>
        <s v="Alert: DTNSVWQASCAP01 Connectivity -  service: Packet Loss: 100.00 %_x000a_Time To Live: 0.00 Hops_x000a_Average... [100/148 characters] (#35566)" u="1"/>
        <s v="Sunil Panditrau – Laptop Battery Replaced  (#42044)" u="1"/>
        <s v="ALERT: [Medium] Malicious activity detected on B9N00Z2 (#21756)" u="1"/>
        <s v="Alert: DTNSVWQASCDB01 Connectivity -  service: Packet Loss: 100.00 %_x000a_Time To Live: 0.00 Hops_x000a_Average... [100/148 characters] (#35564)" u="1"/>
        <s v="CRITICAL ERROR for UNITY-DB-SVR on PHSDATTOSVR (B42E99AB260C) (#82532)" u="1"/>
        <s v="I changed my password and having problems logging into OneDrive (#21381)" u="1"/>
        <s v="Alert: Hoover Circular Solutions &gt; HOO US TX Houston on JETDEVSQL01 is Failed Agent Status   (#91123)" u="1"/>
        <s v="Your message couldn't be delivered (#75022)" u="1"/>
        <s v="Alert: Cypress Lawn &gt; CYP US CA Colma HQ on MD-FTD01 is Failed Connectivity   (#83725)" u="1"/>
        <s v="Alert: Hikma &gt; HIK US OH Columbus on WW-COL-SYSTECHD is Warning SQL TCP Availability  1433 (#59600)" u="1"/>
        <s v="Alert: Hoover Circular Solutions &gt; HOO US TX Houston on HVRFTH-Workflow is Failed Agent Status   (#59262)" u="1"/>
        <s v="Alert: Hikma &gt; HIK US OH Columbus on WW-COL-DSPAP01 is Failed Windows Service  CranSoft Service DSP (#50164)" u="1"/>
        <s v="Alert: LiquidPower Specialty Products Inc. &gt; LIQ US TX Houston on BRYVMPVEEAM02 is Warning Memory   (#59833)" u="1"/>
        <s v="Alert: Hikma &gt; HIK US OH Columbus on BKHSVWPVARCP01 is Warning Memory   (#67582)" u="1"/>
        <s v="Alert: DTNSVWQASCDB01 Connectivity -  service: Packet Loss: 100.00 %_x000a_Time To Live: 0.00 Hops_x000a_Average... [100/148 characters] (#35567)" u="1"/>
        <s v="Access Request JDE (#41090)" u="1"/>
        <s v="Submit a ticket for your NAV issue (#24907)" u="1"/>
        <s v="RE: Name change (#36632)" u="1"/>
        <s v="Weekly Backup Report for PHSDATTOSVR (#82192)" u="1"/>
        <s v="Idocs Access for  Project Name: ChiMei 2X78 kTA DPC (249-239080) (#41224)" u="1"/>
        <s v="Alert: Hikma &gt; HIK US OH Columbus on WW-COL-VDIVC is Warning Disk  C: (#73927)" u="1"/>
        <s v="Update: MSS Issue:  High (1)  SOCP00703205255  INC - Device Capacity/Performance Incident (#60907)" u="1"/>
        <s v="Alert: lum-olilt-pw-01 Memory -  service: Total Physical Memory: 4.00 GB_x000a_Used Physical Memory: 3.43 ... [100/1148 characters] (#33543)" u="1"/>
        <s v="Fax Server Alert (#51274)" u="1"/>
        <s v="Alert: Hikma &gt; HIK US OH Columbus on WW-COL-LWTSP05 is Warning Memory   (#47575)" u="1"/>
        <s v="Alert: Lummus Technology &gt; LUM Azure Production on lum-medin-pw-01 is Failed CPU   (#47219)" u="1"/>
        <s v="Follow UP Atypical travel | Sentinel ID: 1656 - Medium (#45897)" u="1"/>
        <s v="Alert: lum-xtlus-pl-01 Agent Status -  service: Agent check-in interval: 3.22 min 908373631 (#29515)" u="1"/>
        <s v="East gate phone x48123 is not auto dialing. (#45642)" u="1"/>
        <s v="Alert: Alcami &gt; ALC Azure Production on alc-moda-as-p01 is Failed CPU   (#67662)" u="1"/>
        <s v="Alert: Lummus Technology &gt; LUM Azure Production on lum-pdc-pw-02 is Failed CPU   (#80348)" u="1"/>
        <s v="Alert: Lummus Technology &gt; LUM US NJ BloomField on cucmpub is Failed Connectivity   (#42192)" u="1"/>
        <s v="AspenTech aspenOne v11: Install Request (#43243)" u="1"/>
        <s v="[Error] Scale-out Backup Repository: CKS-SOBR (#80316)" u="1"/>
        <s v="Alert: Polymer Solutions Group &gt; POL US OH Clair on STC-AP05 is Failed Connectivity   (#85262)" u="1"/>
        <s v="Alert: Alcami &gt; ALC Azure Production on alc-moda-as-p01 is Failed CPU   (#67663)" u="1"/>
        <s v="Alert: beijing-fs1 Memory -  service: Total Physical Memory: 4.00 GB_x000a_Used Physical Memory: 3.59 GB_x000a_Free Physical Memory: 416.41 MB_x000a_Physical Memory Usage: 90.00 %_x000a_Total Virtual Memory: 8.00 GB_x000a_Used Virtual Memory: 4.17 GB_x000a_Free Virtual Memory: 3.83 GB_x000a_Virtual Memory Usage: 52.00 %_x000a_Top Process 1: NableReactiveManagement (64 bit)_x000a_Top Process 2: svchost (64 bit)_x000a_Top Process 3: TrustedInstaller (64 bit)_x000a_Top Process 4: agent_x000a_Top Process 5: RequestHandlerAgent_x000a_PID of Process 1: 6100_x000a_PID of Process 2: 304_x000a_PID of Process 3: 7476_x000a_PID of Process 4: 8628_x000a_PID of Process 5: 8944_x000a_User of Process 1: NT AUTHORITY\SYSTEM_x000a_User of Process 2: NT AUTHORITY\SYSTEM_x000a_User of Process 3: NT AUTHORITY\SYSTEM_x000a_User of Process 4: NT AUTHORITY\SYSTEM_x000a_User of Process 5: NT AUTHORITY\SYSTEM_x000a_Physical Memory for Process 1: 1002.82 MB_x000a_Physical Memory for Process 2: 483.91 MB_x000a_Physical Memory for Process 3: 396.23 MB_x000a_Physical Memory for Process 4: 97.98 MB_x000a_Physical Memory for Process 5: 71.73 MB_x000a_Virtual Memory for Process 1: 1.15 GB_x000a_Virtual Memory for Process 2: 885.82 MB_x000a_Virtual Memory for Process 3: 394.69 MB_x000a_Virtual Memory for Process 4: 87.17 MB_x000a_Virtual Memory for Process 5: 52.87 MB 500100496 (#28024)" u="1"/>
        <s v="Outlook Phishing Test &quot;Hyperlink Exception-SOC team only&quot; (#30012)" u="1"/>
        <s v="Alert: Dallas Area Habitat for Humanity &gt; DAL US TX Dallas on dahfh2008fs is Warning Memory   (#52355)" u="1"/>
        <s v="Computer slowness &amp; bad performance (#32618)" u="1"/>
        <s v="Alert: Lummus Technology &gt; LUM Azure Production on lum-htrnl-pw-01 is Failed Memory   (#36948)" u="1"/>
        <s v="Network device Down or unresponsive PineSW1 (#26649)" u="1"/>
        <s v="Cypress Lawn - Memory reached 95.0 % Used for 20 mins HQS-DEV01 (#26385)" u="1"/>
        <s v="REQUEST FOR SOFTWARE-PRO II 10.1  (#27999)" u="1"/>
        <s v="Accessing laptop to update remote tool (LAP-CS04) (#29862)" u="1"/>
        <s v="Cypress - Offline device by 1 min  CB-PTP230-SLAVE (#29569)" u="1"/>
        <s v="Alert: Hikma &gt; HIK US OH Columbus on WW-COL-TESTSQL is Warning SQL TCP Availability  1433 (#43123)" u="1"/>
        <s v="Alert: Lummus Technology &gt; Lum Azure Non-Production on LUM-AWPLT-DW-01 is Warning Memory   (#45455)" u="1"/>
        <s v="Alert: Lummus Technology &gt; LUM NE The Hague on NL-HAG-CORE-02 is Failed Connectivity   (#56163)" u="1"/>
        <s v="Customer: Lummus , Detected Criteria: Job Failed , Client: Azure_x000a_ Lummus INC PRD ,Job ID: 169654 , Virtual Machine Name: lum-tekin-pw-01,_x000a_ Priority: Normal (#74978)" u="1"/>
        <s v="Set up device correctly (#26699)" u="1"/>
        <s v="Exactly IT Sentinel Alerts - Low  (#22690)" u="1"/>
        <s v="Lummus Sentinel Alerts - Medium  (#23372)" u="1"/>
        <s v="Alert: Cypress Lawn &gt; CYP US CA Colma on gds-ad01 is Failed Agent Status   (#37392)" u="1"/>
        <s v="Alert: Puffer &gt; PUF US TX Stafford on BRY-FS-0021 is Warning Memory   (#78150)" u="1"/>
        <s v="Alert: Hikma &gt; HIK US OH Columbus on WW-COL-VDISQL01 is Warning Memory   (#45166)" u="1"/>
        <s v="The monitor is not working (#45242)" u="1"/>
        <s v="Alert: Dallas Area Habitat for Humanity &gt; DAL US TX Dallas on veeam-mgmt is Warning Memory   (#51871)" u="1"/>
        <s v="Scam (#26032)" u="1"/>
        <s v="Connection issues diaLIMS on EuropeDiaLims (#36628)" u="1"/>
        <s v="Eagle Burgman - CPU reached 90.0 % Used for 10 mins AZHOUSBA502 (#27139)" u="1"/>
        <s v="Alert: Cypress Lawn &gt; CYP US CA Colma on GD-PTP450-SLAVE is Failed Connectivity   (#43219)" u="1"/>
        <s v="Alert: Lummus Technology &gt; LUM Azure Production on lum-braus-pw-01 is Failed Agent Status   (#46693)" u="1"/>
        <s v="Cisco Ip phone configuration (#23787)" u="1"/>
        <s v="ALERT: [Medium] Malicious activity detected on MTR-12 (#68564)" u="1"/>
        <s v="Dubai DHCP migration (#22929)" u="1"/>
        <s v="Alert: Hikma &gt; HIK US OH Columbus on WW-COL-IGNITP04 is Failed SQL TCP Availability  1433 (#41924)" u="1"/>
        <s v="Software installation on Service Desk agents machines. (#22170)" u="1"/>
        <s v="Sending from mailbox (#56175)" u="1"/>
        <s v="Lummus - Winows server went Offline for 1 min LUM-ILMUS-PW-01 (#23921)" u="1"/>
        <s v="Carbon Black Cloud Alert - 28560ffa-faa2-4547-7c67-d640596a1351 (#72915)" u="1"/>
        <s v="Alert: HQS-MX03 Agent Status -  service: Agent check-in interval: 4.15 min (#36060)" u="1"/>
        <s v="Alert: Lummus Technology &gt; LUM Azure Production on lum-idbus-pl-01 is Failed Disk  /oracle/LTDENPRO (#57191)" u="1"/>
        <s v="FW: ISE Alarm : Warning : AcsSyslogContentAaaDiagnostics:: ACTIVE_DIRECTORY_DIAGNOSTIC_TOOL_ISSUES_FOUND need to complete (#69914)" u="1"/>
        <s v="Suspicious e-mail (#23212)" u="1"/>
        <s v="Alert: Hikma &gt; HIK US OH Columbus on WW-COL-DSPDB01 is Warning SQL Memory Manager  MSSQLSERVER (#50208)" u="1"/>
        <s v="Alert: Cypress Lawn &gt; CYP US CA Colma on HQS-SQL03B is Warning SQL TCP Availability  1433 (#36950)" u="1"/>
        <s v="Eagle Burgman - CPU reached 90.0 % Used for 10 mins MXCUTSAP004 (#23004)" u="1"/>
        <s v="Alert: Coyuchi &gt; COY US CA PointReyes on vm-app04 is Failed Agent Status   (#48282)" u="1"/>
        <s v="FW: Printer (#55590)" u="1"/>
        <s v="New Joiner - Ubaldo Moran (#84759)" u="1"/>
        <s v="VPN issues (#50411)" u="1"/>
        <s v="Unable to Sign in to Remote Desktop (#59228)" u="1"/>
        <s v="&lt;Memory is above 80%&gt; PSGFSWES1PW01 (#24683)" u="1"/>
        <s v="Quota exceeded (Tenant: Bruegmann USA; Contact email: kyle@bruegmann-usa.com) (#51851)" u="1"/>
        <s v="Alert: lum-aspus-pw-01 CPU -  service: CPU Usage: 81.00 %_x000a_Top Process 1: MonAgentCore_x000a_Top Process 2: MsMpEng_x000a_Top Process 3: CLBackup_x000a_Top Process 4: CSFalconService_x000a_Top Process 5: cvfwd_x000a_PID of Process 1: 9944_x000a_PID of Process 2: 3508_x000a_PID of Process 3: 5764_x000a_PID of Process 4: 3516_x000a_PID of Process 5: 4632_x000a_User of Process 1: NT AUTHORITY\SYSTEM_x000a_User of Process 2: NT AUTHORITY\SYSTEM_x000a_User of Process 3: NT AUTHORITY\SYSTEM_x000a_User of Process 4: NT AUTHORITY\SYSTEM_x000a_User of Process 5: NT AUTHORITY\SYSTEM_x000a_CPU Usage for Process 1: 46.00 %_x000a_CPU Usage for Process 2: 18.00 %_x000a_CPU Usage for Process 3: 10.00 %_x000a_CPU Usage for Process 4: 2.00 %_x000a_CPU Usage for Process 5: 1.00 % 1034409855 (#29203)" u="1"/>
        <s v="Alert: Memory on alc-ctxcc-es1-2 is Warning (#36559)" u="1"/>
        <s v="Alert: Lummus Technology &gt; LUM Azure Production on lum-jaus-pw-01 is Failed Agent Status   (#91008)" u="1"/>
        <s v="Alert: Hoover Circular Solutions &gt; HOO US TX Houston on HVRFTH-Workflow is Failed Agent Status   (#76276)" u="1"/>
        <s v="Alert: Hikma &gt; HIK US OH Columbus on COL-EFORMSID01 is Failed Agent Status   (#52745)" u="1"/>
        <s v="[Cisco AMP for Endpoints Subscription] [Stemmer-Tickets]_x000a_ [n-mswartz-10.ad.imaging.de] Matching Compromise Updates (#42865)" u="1"/>
        <s v="FW: CRITICAL ERROR for PHSSVR on PHSDATTOSVR (B42E99AB260C) (#80304)" u="1"/>
        <s v="NAV Access (#23843)" u="1"/>
        <s v="Let's talk Partnership with NO-BS Marketplace for accudatasystems.com (#62313)" u="1"/>
        <s v="Alert: Hikma &gt; HIK US OH Columbus on colnwld03 is Failed Connectivity   (#44894)" u="1"/>
        <s v="Box 1 – SHJGD1535000309 (#32194)" u="1"/>
        <s v="Alert: Cypress Lawn &gt; CYP US CA Colma on HQS-MX is Warning Memory   (#45368)" u="1"/>
        <s v="Lummus - Windows server memory reached  95.0 % Used for 10 mins LUM-PDFUS-PW-01 (#21882)" u="1"/>
        <s v="Aryaka: [Non-Impacting] Completion of  Scheduled Maintenance on Delhi_x000a_ POP [ref:_00DA0ISST._5003w1UB1wa:ref] (#23367)" u="1"/>
        <s v="Metadata Update on 12-02-21  (#49978)" u="1"/>
        <s v="Alert: Hikma &gt; HIK US OH Columbus on colnwhco1 is Failed Connectivity   (#44895)" u="1"/>
        <s v="ALERT: [Critical] Malicious activity detected on 7DFJ8S2 (#63409)" u="1"/>
        <s v="ALERT: [Medium] Malicious activity detected on DESKTOP-559O17E (#21780)" u="1"/>
        <s v="Alert: Lummus Technology &gt; LUM Azure Production on lum-honlt-pw-01 is Failed Memory   (#37488)" u="1"/>
        <s v="Cypress - Offline device by 1 min  HQ-PTP450-MASTER (#26238)" u="1"/>
        <s v="Alert: Polymer Solutions Group &gt; POL US OH Clair on STC-AP30 is Failed Connectivity   (#45378)" u="1"/>
        <s v="Cypress - Offline device by 1 min  HQ-PTP230-MASTER (#23864)" u="1"/>
        <s v="Alert: Hikma &gt; HIK US OH Columbus on COL-BIAP01 is Failed Memory   (#43295)" u="1"/>
        <s v="Alert: Principle Health Systems &gt; PRI US TX Houston on PharmileServer is Warning Memory   (#82244)" u="1"/>
        <s v="Your message couldn't be delivered (#77831)" u="1"/>
        <s v="Self-Healing Alert: Lummus Technology &gt; LUM US TX Pasadena: PASPDC20 Service: Uptime -  Self-Healing... [100/173 characters] (#70577)" u="1"/>
        <s v="Alert: Hikma &gt; HIK US OH Columbus on COLAS00017 is Failed Connectivity   (#45830)" u="1"/>
        <s v="Alert: EPICOR-TEST SQL TCP Availability - 1433 service: DNS Resolution: True_x000a_Generic Service Availab... [100/133 characters] (#31347)" u="1"/>
        <s v="JDE World Account (#43946)" u="1"/>
        <s v="VPN connection issue (#32037)" u="1"/>
        <s v="ALERT: [Critical] Malicious activity detected on HGHBMQ2 (#30941)" u="1"/>
        <s v="Alert: Alcami &gt; ALC Azure Non-Production on ALCNUWEBES1-V02 is Warning CPU   (#36842)" u="1"/>
        <s v="Alert: LiquidPower Specialty Products Inc. &gt; LIQ US TX Houston on CKSVMPVEEAM01 is Failed Memory   (#52754)" u="1"/>
        <s v="VPN connection issue (#31994)" u="1"/>
        <s v="Bentley STAAD.Pro: Stopped working (#21965)" u="1"/>
        <s v="Alert: Hikma &gt; HIK US NJ CherryHill on WW-CHH-SCCMMM01 is Warning Memory   (#37478)" u="1"/>
        <s v="Lummus - Windows server CPU reached 80.0 % Used for 15 mins LUM-CDWLT-PW-01 (#26124)" u="1"/>
        <s v="Alert: Hikma &gt; HIK US OH Columbus on AZRSVWPISOTAP01 is Failed Connectivity   (#50161)" u="1"/>
        <s v="Alert: Vaalco Energy Inc &gt; VAA US TX Houston on EGY-FILESVR2-HOU is Failed CPU   (#52317)" u="1"/>
        <s v="test (#42959)" u="1"/>
        <s v="IDM UltraEdit: Installation request (#28142)" u="1"/>
        <s v="Follow UP Alert: Cypress Lawn &gt; CYP US CA SanMateo &amp; Snider&amp;Sullivan on SSOS-FTD01 is Failed Connectivity   (#44619)" u="1"/>
        <s v="FW: Job Shopper Indicator Daiane Medeiros (#70018)" u="1"/>
        <s v="iDocs request : LHT - 239672 - BCC Cracking Heaters -  (#23572)" u="1"/>
        <s v="Alert: Hoover Circular Solutions &gt; HOO US TX Houston on JETDEVSQL01 is Failed Agent Status   (#65625)" u="1"/>
        <s v="Aryaka: [Non-Impacting] Completion of Emergency  Scheduled_x000a_ Maintenance on Miami POP [ref:_00DA0ISST._5003w1WT5uq:ref] (#30702)" u="1"/>
        <s v="FW: ISE Alarm : Warning : AcsSyslogContentAaaDiagnostics:: ACTIVE_DIRECTORY_DIAGNOSTIC_TOOL_ISSUES_FOUND need to complete (#85259)" u="1"/>
        <s v="FW: SUPPORT EXPIRED [Failed] SQL (0 VMs) (#69878)" u="1"/>
        <s v="Self-Healing Alert: Lummus Technology &gt; LUM GE Mannheim: MHGPSCCM01 Service: Uptime -  Self-Healing ... [100/172 characters] (#52737)" u="1"/>
        <s v="Alert: Lummus Technology &gt; LUM Azure Production on lum-xtlus-pl-01 is Failed Agent Status   (#45141)" u="1"/>
        <s v="Alert: LiquidPower Specialty Products Inc. &gt; LIQ US TX Houston on HSNVMPMFA01 is Failed CPU   (#54988)" u="1"/>
        <s v="Multiple Issues- Company Resources (#25682)" u="1"/>
        <s v="Alert: Puffer &gt; PUF US TX Stafford on sta-cube-rtr.puffer.com is Failed Connectivity   (#58838)" u="1"/>
        <s v="Eagle Burgman - CPU reached 90.0 % Used for 10 mins AZHOUSBA502 (#23651)" u="1"/>
        <s v="New database needed (#21404)" u="1"/>
        <s v="Employee Termination - AD  (#24360)" u="1"/>
        <s v="Alert: lum-tekus-pw-01 Agent Status -  service: Agent check-in interval: 4.92 min (#30205)" u="1"/>
        <s v="FW: eScanner-284-08 | Scan Notification | 11 May, 2021.  (#23967)" u="1"/>
        <s v="Alert: vm-app03 Agent Status -  service: Agent check-in interval: 4.10 min 1223057506 (#28531)" u="1"/>
        <s v="Aryaka: [Non-Impacting] Increase in loss/latency due emergency maintenance on Delhi POP [ref:_00DA0ISST._5003w1VYIb8:ref] (#25752)" u="1"/>
        <s v="Alert: Cypress Lawn &gt; CYP US CA Colma on HQS-MX is Warning Memory   (#47365)" u="1"/>
        <s v="Alert: Lummus Technology &gt; LUM Azure Production on lum-wfsus-pw-02 is Failed CPU   (#77706)" u="1"/>
        <s v="Aryaka: [Sev=Low] Update for Service impacting outage on Delhi POP [ref:_00DA0ISST._5003w1U9t15:ref] (#21579)" u="1"/>
        <s v="Alert: Puffer &gt; PUF US TX Stafford on stcap-6 is Failed Connectivity   (#79901)" u="1"/>
        <s v="Please create a new Proposal folder “Sulfur &amp; Hydrogen Proposals” in P:\Proposals (#87419)" u="1"/>
        <s v="CRITICAL ERROR for PITSVR on PHSDATTOSVR (B42E99AB260C) (#74991)" u="1"/>
        <s v="FW: [Cisco AMP for Endpoints Subscription] [Vaalco - Threat Alert] Matching Events Found On EGY-DC3-HOU.VAALCO.com (#51868)" u="1"/>
        <s v="Alert: Hikma &gt; HIK US NJ CherryHill on chhnw-areaiii01 is Failed Connectivity   (#44871)" u="1"/>
        <s v="Alert: LiquidPower Specialty Products Inc. &gt; LIQ US TX Houston on CKS-AP08-1STFL-OFFICE is Failed Co... [100/112 characters] (#68467)" u="1"/>
        <s v="Self-Healing Alert: EagleBurgmann &gt; EB Azure Production: AZVAHSAP013 Service: Uptime -  Self-Healing... [100/173 characters] (#49460)" u="1"/>
        <s v="Coyuchi Memory reached 95.0 % Used for 10 mins EPICOR-TEST (#26448)" u="1"/>
        <s v="Alert: vm-term1 Agent Status -  service: Agent check-in interval: 7.12 min (#34536)" u="1"/>
        <s v="Alert: EagleBurgmann &gt; EB Azure Production on AZDARSAP102 is Failed Connectivity   (#47670)" u="1"/>
        <s v="Emailed Report (profile:_x000a_ JobSFMail-20211221053002.e276abec-e0f2-11e3-8169-6d9ed49b625f.txt - 3 records_x000a_ from egy.hou.fmc) (#55434)" u="1"/>
        <s v="Alert: Hikma &gt; HIK US OH Columbus on AZRSVWPCSOSB01 is Warning SQL TCP Availability  1433 (#52285)" u="1"/>
        <s v="Alert: Principle Health Systems &gt; PRI US TX Houston on 3AS46C5J0009E is Failed Connectivity   (#73393)" u="1"/>
        <s v="Case: 00537268:  [Sev=High] [Lummus Technology LLC] Primary tunnel is down, traffic on backup tunnel for Last Mile Managed site BloomField: [ref:_00DA0ISST._5003w1Tsv4x:ref] (#20542)" u="1"/>
        <s v="Eagle Burgman - Memory reached  90.0 % Used for 10 mins USHOUSDB034 (#22552)" u="1"/>
        <s v="problem with password entering JJ Keller training site (#28222)" u="1"/>
        <s v="Alert: Lummus Technology &gt; Lum Azure Non-Production on LUM-AMSDB-DW-01 is Warning Memory   (#85599)" u="1"/>
        <s v="Profile update - Habeeb Al Muzel  (#21898)" u="1"/>
        <s v="Cypress Lawn - Device went offline for 2 min HQS-SQL03 (#26329)" u="1"/>
        <s v="Lummus - Network device went offline US-TX-PAS-MaW-WAP32 (#20782)" u="1"/>
        <s v="Alert: LiquidPower Specialty Products Inc. &gt; LIQ US TX Houston on BRYVMPDB01 is Failed Memory   (#80793)" u="1"/>
        <s v="Alert: LiquidPower Specialty Products Inc. &gt; LIQ US OK Chickasha on cks-esx-host02 is Failed Connect... [100/107 characters] (#89229)" u="1"/>
        <s v="Alert: Lummus Technology &gt; LUM Azure Production on lum-mvus-dw-02 is Failed Agent Status   (#81142)" u="1"/>
        <s v="Alert: lum-ilmus-pw-01 Memory -  service: Total Physical Memory: 4.00 GB_x000a_Used Physical Memory: 3.23 ... [100/1166 characters] (#32991)" u="1"/>
        <s v="Wipe devices (#45670)" u="1"/>
        <s v="Weekly Backup Report for PHSDATTOSVR (#90057)" u="1"/>
        <s v="Assist Craig with MFA authenticator tool setup (#91053)" u="1"/>
        <s v="Alert: Alcami &gt; ALC Azure Non-Production on alcnuctxes1-d00 is Failed Agent Status   (#90737)" u="1"/>
        <s v="Alert: Lummus Technology &gt; LUM Azure Production on lum-kpsus-pw-01 is Warning Memory   (#84651)" u="1"/>
        <s v="Idocs Access (#26734)" u="1"/>
        <s v="[Cisco AMP for Endpoints Subscription] [CypressLawn-Tickets]_x000a_ [HQW-SCANNER02.cypresslawn.corp] Matching Compromise Updates (#20550)" u="1"/>
        <s v="Backup Success Report - Datto SaaS Protection (#57185)" u="1"/>
        <s v="Proofpoint Threat Response: INC-2061 Threat score updated (#57341)" u="1"/>
        <s v="FW: CRITICAL ERROR for PITSVR on PHSDATTOSVR (B42E99AB260C) (#84770)" u="1"/>
        <s v="Alert: Puffer &gt; PUF US TX Stafford on BRY-FS-0021 is Failed Memory   (#85645)" u="1"/>
        <s v="Alert: Dallas Area Habitat for Humanity &gt; DAL US TX Dallas on dahfh2008dc is Warning Memory   (#53847)" u="1"/>
        <s v="Autodesk AutoCAD v***: Installation request (#22914)" u="1"/>
        <s v="Eagle Burgman - CPU reached 90.0 % Used for 10 mins AZCCSSAP021 (#26479)" u="1"/>
        <s v="Alert: Hikma &gt; HIK US NJ CherryHill on chhnw-areaiii02 is Failed Connectivity   (#44873)" u="1"/>
        <s v="Alert: Lummus Technology &gt; LUM Azure Production on lum-xtlus-pl-01 is Failed Agent Status   (#45349)" u="1"/>
        <s v="Alert: AZVAHSER004 Memory -  service: Total Physical Memory: 8.00 GB_x000a_Used Physical Memory: 7.61 GB_x000a_F... [100/1140 characters] (#32051)" u="1"/>
        <s v="VPN Profile Issue (#50872)" u="1"/>
        <s v="Lummus - Network device went offline US-TX-PAS-MaW-WAP31 (#20785)" u="1"/>
        <s v="DBR-Schlumberger AMSIM 2019: Install request (#22804)" u="1"/>
        <s v="Eagle Burgman - Memory reached  90.0 % Used for 10 mins USHOUSDB034 (#21693)" u="1"/>
        <s v="Lummus - Windows server CPU reached 80.0 % Used for 15 mins BMNPEA01 (#24499)" u="1"/>
        <s v="Lummus - Windows Server CPU reached 90.0 % Used for 10 mins LUM-ADKDE-PW-01 (#25563)" u="1"/>
        <s v="AMP Alert: Device Down (US-NJ-BMN-A1-WAP03) (#33530)" u="1"/>
        <s v="Alert: Alcami &gt; ALC Azure Non-Production on alcnuctxes1-v04 is Failed Agent Status   (#45494)" u="1"/>
        <s v="Alert: hqs-br01 Memory -  service: Total Physical Memory: 31.25 GB_x000a_Used Physical Memory: 26.69 GB_x000a_Fr... [100/1182 characters] (#31885)" u="1"/>
        <s v="Alert: Alcami &gt; ALC Azure Production on alc-bst-es1-p01 is Warning Disk  C: (#47207)" u="1"/>
        <s v="MSD Lummus Technology DL - Update request (#29013)" u="1"/>
        <s v="Not able to create new suppliers -  Application- P01012 (#45077)" u="1"/>
        <s v="iDocs and AMS Portal Outage Complete (#42828)" u="1"/>
        <s v="Scam email (#34520)" u="1"/>
        <s v="Alert: Puffer &gt; PUF US TX Stafford on stc128p is Warning Memory   (#87449)" u="1"/>
        <s v="Frank Mulcahey – new docking station has been installed (#46971)" u="1"/>
        <s v="CRITICAL ERROR for PharmileServer on PHSDATTOSVR (B42E99AB260C) (#87316)" u="1"/>
        <s v="Alert: Puffer &gt; PUF US TX Stafford on stc128p is Warning Memory   (#84660)" u="1"/>
        <s v="FW: ISE Alarm : Warning : AcsSyslogContentAaaDiagnostics:: ACTIVE_DIRECTORY_DIAGNOSTIC_TOOL_ISSUES_FOUND need to complete (#88884)" u="1"/>
        <s v="URGENT_Voided Journal Entry did not Post Correctly (#25402)" u="1"/>
        <s v="Alert: Hikma &gt; HIK US OH Columbus on WW-COL-VDISQL01 is Warning Memory   (#75126)" u="1"/>
        <s v="Alert: Hikma &gt; HIK US OH Bedford on WW-BDF-SCCMDP is Failed Connectivity   (#47797)" u="1"/>
        <s v="Alert: Hikma &gt; HIK US OH Columbus on COL-INTUNECC is Failed SQL TCP Availability  1433 (#42977)" u="1"/>
        <s v="Alert: Lummus Technology &gt; LUM Azure Production on lum-genlt-pw-01 is Warning Memory   (#44128)" u="1"/>
        <s v="iDocs access of Wanhua PDH (357949) (#87414)" u="1"/>
        <s v="FW: Welcome to Trakstar Perform (Login Credentials) (#88437)" u="1"/>
        <s v="Alert: Lummus Technology &gt; LUM US NJ BloomField on bmnpcfd02 is Failed CPU   (#48395)" u="1"/>
        <s v="Alert: Hikma &gt; HIK US OH Columbus on COLEFORMSDEV is Failed SQL TCP Availability  1433 (#42979)" u="1"/>
        <s v="VPN doesn't connect (#28848)" u="1"/>
        <s v="Alert: Lummus Technology &gt; LUM US NJ BloomField on US-BMN-A1-CORE2 is Failed Connectivity   (#43388)" u="1"/>
        <s v="Alert: lum-cdwlt-pw-01 CPU -  service: CPU Usage: 83.00 %_x000a_Top Process 1: TiWorker_x000a_Top Process 2: MsMpEng_x000a_Top Process 3: cvfwd_x000a_Top Process 4: System_x000a_Top Process 5: cvd_x000a_PID of Process 1: 6912_x000a_PID of Process 2: 3404_x000a_PID of Process 3: 3284_x000a_PID of Process 4: 4_x000a_PID of Process 5: 4560_x000a_User of Process 1: NT AUTHORITY\SYSTEM_x000a_User of Process 2: NT AUTHORITY\SYSTEM_x000a_User of Process 3: NT AUTHORITY\SYSTEM_x000a_User of Process 4: NT AUTHORITY\SYSTEM_x000a_User of Process 5: NT AUTHORITY\SYSTEM_x000a_CPU Usage for Process 1: 39.00 %_x000a_CPU Usage for Process 2: 24.00 %_x000a_CPU Usage for Process 3: 1.00 %_x000a_CPU Usage for Process 4: 1.00 %_x000a_CPU Usage for Process 5: 1.00 % 1632150347 (#28493)" u="1"/>
        <s v="Alert: Hikma &gt; HIK US NJ CherryHill on sdluschh01 is Failed Connectivity   (#50133)" u="1"/>
        <s v="Computer will not turn on (#60541)" u="1"/>
        <s v="Alert: Cypress Lawn &gt; CYP US CA Colma on HQS-APP03 is Failed Connectivity   (#44653)" u="1"/>
        <s v="BACKUP FAILED (group: Bruegmann USA)(backup account: kyle@bruegmann-usa.com)(machine: APPSERVER.BRUEGMANN.local)(plan: BUSA - Appserver Plan) (#80753)" u="1"/>
        <s v="Alert: Connectivity -  service: Packet Loss: 100.00 %_x000a_Time To Live: 0.00 Hops_x000a_Average Round Trip Time: 0.00 msec_x000a_DNS Resolution: True 2042148608 (#26783)" u="1"/>
        <s v="help Jay with telephone setup (#25425)" u="1"/>
        <s v="Exactly IT Sentinel Alerts - High  (#29711)" u="1"/>
        <s v="Exactly IT Sentinel Alerts - Medium  (#48514)" u="1"/>
        <s v="Order# 90960115 for Cisco Webex services has been completed (#49759)" u="1"/>
        <s v="Alert: Hoover Circular Solutions &gt; HOO US TX Houston on HVRFTH-OneSDEV is Failed Agent Status   (#91120)" u="1"/>
        <s v="Alert: LiquidPower Specialty Products Inc. &gt; LIQ US TX Houston on POCVMPDC01 is Warning Memory   (#77819)" u="1"/>
        <s v="Lummus - Network device went offline US-TX-PAS-MaW-WAP34 (#20789)" u="1"/>
        <s v="Alert: Cypress Lawn &gt; CYP US CA Colma HQ on HQS-SQL03 is Warning Disk  E: (#84707)" u="1"/>
        <s v="Alert: EPICOR-TEST Agent Status -  service: Agent check-in interval: 8.15 min (#31922)" u="1"/>
        <s v="Alert: Cypress Lawn &gt; CYP US CA Colma on hqs-app01 is Failed Connectivity   (#44654)" u="1"/>
        <s v="Alert: Lummus Technology &gt; LUM Azure Production on lum-idbus-pl-01 is Warning Disk  /oracle/LTDENPRO (#53821)" u="1"/>
        <s v="Salesforce edits when locked (#21686)" u="1"/>
        <s v="Critical Device Stopped Sending Events Fired (#57787)" u="1"/>
        <s v="Calvin Rugg – outlook, teams and Jabber configured and setup (#47471)" u="1"/>
        <s v="Alert: Hikma &gt; HIK US OH Columbus on COLAS60053 is Failed Memory   (#49946)" u="1"/>
        <s v="Alert: Hikma &gt; HIK US NJ CherryHill on CHHSVWPCCURE1 is Warning Disk  D: (#50847)" u="1"/>
        <s v="Eagle Burgman - Memory reached  90.0 % Used for 10 mins USHOUSDB034 (#26414)" u="1"/>
        <s v="HEADSET MIC NOT WORKING (#28074)" u="1"/>
        <s v="Alert: Lummus Technology &gt; LUM Azure Production on lum-prtus-pw-01 is Failed CPU   (#42236)" u="1"/>
        <s v="Case: 00543418:  [Sev=High] [Lummus Technology LLC] Both tunnels down for site Dubai: [ref:_00DA0ISST._5003w1U9wHA:ref] (#21587)" u="1"/>
        <s v="Alert: Vaalco Energy Inc &gt; VAA US TX Houston on EGY-FILESVR2-HOU is Warning Memory   (#58484)" u="1"/>
        <s v="Eagle Burgman - Memory reached  90.0 % Used for 10 mins USHOUSDB034 (#26419)" u="1"/>
        <s v="FYI - lumwvddynsp-4 has turned on by request from the VMSS PowerApp (#45010)" u="1"/>
        <s v="Alert: Cypress Lawn &gt; CYP US CA Colma on HQS-MX02 is Failed Agent Status   (#79908)" u="1"/>
        <s v="Alert: vm-file1 Disk - E: service: Total disk size: 440.00 GB_x000a_Disk space used: 393.90 GB_x000a_Disk free s... [100/134 characters] (#30006)" u="1"/>
        <s v="Your message couldn't be delivered (#75044)" u="1"/>
        <s v="FYI - lumwvddynsp-3 has turned on by request from the VMSS PowerApp (#45011)" u="1"/>
        <s v="MFA revoque (#76685)" u="1"/>
        <s v="Calvin Rugg – outlook, teams and Jabber configured and setup (#47472)" u="1"/>
        <s v="Your message couldn't be delivered (#75054)" u="1"/>
        <s v="Alert: Hikma &gt; HIK US OH Columbus on colnr-1809telcorm is Failed Connectivity   (#44877)" u="1"/>
        <s v="Eagle Burgman - Device went offline for 1 min USHOUSAP902 (#24568)" u="1"/>
        <s v="Alert: Alcami &gt; ALC Azure Non-Production on alcnuctxes1-v02 is Failed Connectivity   (#49912)" u="1"/>
        <s v="Aryaka: [Sev=Moderate] Services restored for Service impacting outage on Frankfurt POP [ref:_00DA0ISST._5003w1U8uKH:ref] (#21407)" u="1"/>
        <s v="AVEVA PRO/II v9.1: Access error (Unable to initialize security) (#22346)" u="1"/>
        <s v="Alert: Cintas Corporation &gt; Cin Azure Production on prod-nc-wp-01 is Failed CPU   (#47495)" u="1"/>
        <s v="Alert: Hisco &gt; HIS US TX Houston Servers - 4th Patch Group on pcw-fs1 is Failed CPU   (#57799)" u="1"/>
        <s v="Aryaka: [Non-Impacting] Reminder of Scheduled Maintenance on Frankfurt POP [ref:_00DA0ISST._5003w1UCYE7:ref] (#22610)" u="1"/>
        <s v="Create secounday account for Raymond Harp (#43223)" u="1"/>
        <s v="Alert: lum-adknl-pw-01 Memory -  service: Total Physical Memory: 4.00 GB_x000a_Used Physical Memory: 3.18 ... [100/1147 characters] (#33508)" u="1"/>
        <s v="Alert: Cypress Lawn &gt; CYP US CA Colma on HQS-OPP02 is Failed Connectivity   (#44658)" u="1"/>
        <s v="FW: Bootable Screenshot for CONCORDTERMSVR on PHSDATTOSVR (B42E99AB260C) FAILED (#73869)" u="1"/>
        <s v="App gets blocked by my PC (#22627)" u="1"/>
        <s v="Alert: Vaalco Energy Inc &gt; VAA US TX Houston on EGY-CAS-HOU is Failed Connectivity   (#52278)" u="1"/>
        <s v="Alert: LiquidPower Specialty Products Inc. &gt; LIQ US TX Houston on HSNVMPDB01 is Failed Connectivity ... [100/101 characters] (#52298)" u="1"/>
        <s v="Alert: AZHOUSDB033 Agent Status -  service: Agent check-in interval: 3.45 min (#33707)" u="1"/>
        <s v="Alert: lum-ptcus-pw-01 Memory -  service: Total Physical Memory: 4.00 GB_x000a_Used Physical Memory: 3.18 ... [100/1143 characters] (#33321)" u="1"/>
        <s v="Unfamiliar sign-in properties Sentinel Incident ID: 4497 (#88518)" u="1"/>
        <s v="Alert: Lummus Technology &gt; LUM Azure Production on lum-cdwlt-pw-01 is Warning Memory   (#44269)" u="1"/>
        <s v="Windows Server Monthly Patching - December Rollup (#52801)" u="1"/>
        <s v="lumwvddynsp-3 has been powered off by automation (#29147)" u="1"/>
        <s v="Azure Active Directory - Sign in log events delayed - Mitigated (#77270)" u="1"/>
        <s v="Alert: Cypress Lawn &gt; CYP US CA Colma on hqs-br01 is Warning Memory   (#37476)" u="1"/>
        <s v="Alert: Hikma &gt; HIK US OH Columbus on WW-COL-VDISQL01 is Failed Memory   (#47270)" u="1"/>
        <s v="Thomas Dwyer – gave him power extension cord  (#28446)" u="1"/>
        <s v="Alert: LiquidPower Specialty Products Inc. &gt; LIQ US TX Houston on BRYVMPVEEAM02 is Warning Disk  C: (#77230)" u="1"/>
        <s v="Prepare Laptop for the first use. (#51928)" u="1"/>
        <s v="Alert: COY-PR-FW-01 Connectivity -  service: Packet Loss: 100.00 %_x000a_Time To Live: 0.00 Hops_x000a_Average R... [100/146 characters] (#35584)" u="1"/>
        <s v="VPN licensing issues (#83218)" u="1"/>
        <s v="Alert: Vaalco Energy Inc &gt; VAA US TX Houston on EGY-HOU-VEEAM is Warning Disk  C: (#57137)" u="1"/>
        <s v="Scheduled Task coyuchi cleanup shipmentprocesscheck folder Completed (#42406)" u="1"/>
        <s v="Alert: Hikma &gt; HIK US OH Columbus on COL-ALMDBP01 is Failed SQL TCP Availability  1433 (#67549)" u="1"/>
        <s v="Alert: Cypress Lawn &gt; CYP US CA Burlingame &amp; CrosbyNGray on CNGS-AD01 is Failed Connectivity   (#44657)" u="1"/>
        <s v="Alert: Cypress Lawn &gt; CYP US CA Colma on gds-esxi01 is Failed Connectivity   (#44589)" u="1"/>
        <s v="Alert A3032: HQS-NX: Critical: Cluster services down on Controller VM_x000a_ 10.10.1.225 (#85233)" u="1"/>
        <s v="&lt;Memory is above 90%&gt; PSGGPDES1PW01 (#25504)" u="1"/>
        <s v="Alert: Alcami &gt; ALC Azure Non-Production on alcnuctxes1-v04 is Failed Connectivity   (#45518)" u="1"/>
        <s v="Alert: Puffer &gt; PUF US TX Stafford on stc128p is Failed CPU   (#51295)" u="1"/>
        <s v="Alert: Lummus Technology &gt; LUM Azure Production on lum-medin-pw-01 is Failed CPU   (#44376)" u="1"/>
        <s v="Alert: lum-anslt-pw-01 CPU -  service: CPU Usage: 91.00 %_x000a_Top Process 1: System_x000a_Top Process 2: MsMpE... [100/654 characters] (#34870)" u="1"/>
        <s v="FW: [Cisco AMP for Endpoints Subscription] [nq - threat alert] Matching Events Found On NQP-TERM-118.newquest.newquestproperties.com (#82253)" u="1"/>
        <s v="Tunnel configuration change (#43914)" u="1"/>
        <s v="Issue with CAR system sending Outbound Emails (#24756)" u="1"/>
        <s v="Lummus - Windows server went offline for 1 min  BEIJING-FS1 (#24008)" u="1"/>
        <s v="Alert: Hikma &gt; HIK US OH Columbus on WW-COL-VDIVC is Failed Memory   (#45415)" u="1"/>
        <s v="outlook issues (#30021)" u="1"/>
        <s v="FYI - lumwvddynsp-4 has turned on by request from the VMSS PowerApp (#45152)" u="1"/>
        <s v="Alert: cucmpub Connectivity -  service: Packet Loss: 20.00 %_x000a_Time To Live: 44.00 Hops_x000a_Average Round ... [100/142 characters] (#32650)" u="1"/>
        <s v="Lummus - Winows server went Offline for 1 min LUM-RADWE-PW-01 (#24258)" u="1"/>
        <s v="Alert: LiquidPower Specialty Products Inc. &gt; LIQ US TX Houston on POC-VOICE.liquidpower.com is Faile... [100/116 characters] (#52282)" u="1"/>
        <s v="FW: [Cisco AMP for Endpoints Subscription] [nq - threat alert] Matching Events Found On NQP-TERM-118.newquest.newquestproperties.com (#82255)" u="1"/>
        <s v="lumwvddynsp-7 has been powered off by automation (#31663)" u="1"/>
        <s v="Alert: Lummus Technology &gt; LUM Azure Production on lum-tekin-pw-01 is Failed Memory   (#41915)" u="1"/>
        <s v="Eagle Burgman - CPU reached 90.0 % Used for 10 mins AZHOUSBA502 (#22202)" u="1"/>
        <s v="FW: ASPEN 10 (#36383)" u="1"/>
        <s v="Cypress Lawn - Device went offline for 2 min GDS-FPS01 (#20764)" u="1"/>
        <s v="Alert: Vaalco Energy Inc &gt; VAA US TX Houston on EGY-MBX-HOU is Failed Memory   (#57090)" u="1"/>
        <s v="Alert: LiquidPower Specialty Products Inc. &gt; LIQ US TX Houston on CKS-SW-03-BREAKROOM-ACCESS.liquidp... [100/133 characters] (#57806)" u="1"/>
        <s v="Alert: LiquidPower Specialty Products Inc. &gt; LIQ US TX Houston on HSN-SW-03-3RDFLOOR-ACCESS is Faile... [100/116 characters] (#52286)" u="1"/>
        <s v="autocad license needed (#74609)" u="1"/>
        <s v="AMP Alert: Device Down (US-TX-PAS-MaW-WAP31) (#91114)" u="1"/>
        <s v="Installation request for Ludwigshafen shared drives (#27459)" u="1"/>
        <s v="ALERT: [Medium] Malicious activity detected on DESKTOP-Q8DFCLJ (#21785)" u="1"/>
        <s v="Lummus - Windows Server CPU reached 90.0 % Used for 10 mins LUM-HONLT-PW-01 (#24961)" u="1"/>
        <s v="FW: Bootable Screenshot for UNITY-DB-SVR on PHSDATTOSVR (B42E99AB260C) FAILED (#86415)" u="1"/>
        <s v="Coyuchi Memory reached 95.0 % Used for 10 mins VM-APP03 (#27301)" u="1"/>
        <s v="Alert: Dallas Area Habitat for Humanity &gt; DAL US TX Dallas on dahfh2008dc is Failed Memory   (#60990)" u="1"/>
        <s v="[Cisco AMP for Endpoints Subscription] [HankinGroup-Tickets]_x000a_ [hhirschlp.HANKINGROUP.ORG] Matching Compromise Updates (#42075)" u="1"/>
        <s v="Alert: Cintas Corporation &gt; Cin Azure Production on prod-nc-wp-01 is Failed CPU   (#48410)" u="1"/>
        <s v="AVEVA DYNSIM v6.2: Install Request  (#27981)" u="1"/>
        <s v="FW: Haldia 5PD PP Project: Lumtray and Simport accessibility issue (#49845)" u="1"/>
        <s v="Alert: Hikma &gt; HIK US OH Columbus on WW-COL-DSPAP01 is Failed Windows Service  CranSoft Service DSP (#43244)" u="1"/>
        <s v="Pasadena TX Guest Wireless account (#23752)" u="1"/>
        <s v="Alert: Hikma &gt; HIK US OH Bedford on WW-BDF-VSphere is Failed Memory   (#74053)" u="1"/>
        <s v="Alert: Hikma &gt; HIK US OH Bedford on WW-BDF-VSphere is Failed Agent Status   (#42775)" u="1"/>
        <s v="Alert: psgcvmes1pw01 CPU -  service: CPU Usage: 84.00 %_x000a_Top Process 1: vsbkp_x000a_Top Process 2: System_x000a_T... [100/648 characters] (#30969)" u="1"/>
        <s v="UAC Permissions  (#31142)" u="1"/>
        <s v="Your message couldn't be delivered (#77803)" u="1"/>
        <s v="ALERT: [Medium] Malicious activity detected on CCQGP73 (#23759)" u="1"/>
        <s v="Alert: Dallas Area Habitat for Humanity &gt; DAL US TX Dallas on AZURESQL is Warning Memory   (#54937)" u="1"/>
        <s v="RE: Attn:  Windows AD group:  Please add my account on_x000a_  &quot;CBI-APPS-BOE-JDEPUBLIC&quot; windows AD group (#85883)- Don't close the ticket (#87663)" u="1"/>
        <s v="lumwvddynsp-4 will be shutdown by automation in 15 minutes (#41003)" u="1"/>
        <s v="CRITICAL ERROR for PharmileServer on PHSDATTOSVR (B42E99AB260C) (#87250)" u="1"/>
        <s v="Scheduled Task coyuchi cleanup shipmentprocesscheck folder Completed (#91085)" u="1"/>
        <s v="Metadata update on 06-03-21 (#25385)" u="1"/>
        <s v="Alert A1056: HQS-NX: Critical: RAM Usage high on CVM : 10.10.1.232 (#89243)" u="1"/>
        <s v="Alert: lum-medin-pw-01 CPU -  service: CPU Usage: 84.00 %_x000a_Top Process 1: vsbkp_x000a_Top Process 2: System_x000a_Top Process 3: cvd_x000a_Top Process 4: MicrosoftDependencyAgent_x000a_Top Process 5: MsMpEng_x000a_PID of Process 1: 10352_x000a_PID of Process 2: 4_x000a_PID of Process 3: 2168_x000a_PID of Process 4: 9148_x000a_PID of Process 5: 4624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5.00 %_x000a_CPU Usage for Process 3: 2.00 %_x000a_CPU Usage for Process 4: 0.00 %_x000a_CPU Usage for Process 5: 0.00 % 1517602051 (#29525)" u="1"/>
        <s v="Alert: Cypress Lawn &gt; CYP US CA Colma on hqs-nx01 is Failed Connectivity   (#46485)" u="1"/>
        <s v="JDE Account (#50766)" u="1"/>
        <s v="VPN doesn't work (#29755)" u="1"/>
        <s v="FW: (Message Encrypted) Account Statements For This Month. (#91046)" u="1"/>
        <s v="Alert: NewQuest Properties &gt; NEW US TX Houston on NQ-AB01 is Failed Agent Status   (#91071)" u="1"/>
        <s v="Alert: Hikma &gt; HIK US OH Columbus on WW-COL-DSPDB01 is Failed SQL Memory Manager  MSSQLSERVER (#44696)" u="1"/>
        <s v="Alert: Hikma &gt; HIK US OH Columbus on WW-COL-VDISQL01 is Failed Memory   (#42128)" u="1"/>
        <s v="FW: Missing Union Codes (#22004)" u="1"/>
        <s v="Lummus Phone Numbers - The Hague (#59246)" u="1"/>
        <s v="SFDC Application maintenance &amp; Monitoring (#84747)" u="1"/>
        <s v="Lummus - Network device went offline GB-MIK-VPN01 (#26093)" u="1"/>
        <s v="Assistance creating a ticket (#29123)" u="1"/>
        <s v="Need support on creating Subledgers on Timesheets (#23299)" u="1"/>
        <s v="FYI - lumwvddynsp-10 has turned on by request from the VMSS PowerApp (#30800)" u="1"/>
        <s v="Alert: Hikma &gt; HIK US OH Bedford on WW-BDF-UNFRPS1 is Failed Agent Status   (#42778)" u="1"/>
        <s v="Help desk Ticket - Project - link lot number to mfg date (#21945)" u="1"/>
        <s v="Alert: esx2-drac Connectivity -  service: Packet Loss: 100.00 %_x000a_Time To Live: 0.00 Hops_x000a_Average Roun... [100/143 characters] (#35260)" u="1"/>
        <s v="Cypress - Offline device by 1 min  HQ-RT-01 (#26273)" u="1"/>
        <s v="Alert: Hikma &gt; HIK US OH Columbus on WW-COL-UNFDB is Warning Memory   (#42929)" u="1"/>
        <s v="Alert: Hikma &gt; HIK US OH Columbus on WWCOLEMPDBPA01 is Warning Memory   (#50420)" u="1"/>
        <s v="Alert: Lummus Technology &gt; LUM Azure Production on lum-mvus-pw-02 is Failed Agent Status   (#62287)" u="1"/>
        <s v="Check / Update Monitor Device Drivers (#42210)" u="1"/>
        <s v="Alert: lum-xtlus-pl-01 Agent Status -  service: Agent check-in interval: 3.08 min (#33965)" u="1"/>
        <s v="AVEVA PRO/II v9.1: Bad encryption handshake (-33, 376) (#25651)" u="1"/>
        <s v="Alert: HQS-VC01 Memory -  service: Total Physical Memory: 8.00 GB_x000a_Used Physical Memory: 7.28 GB_x000a_Free... [100/1145 characters] (#35992)" u="1"/>
        <s v="ALERT: [Medium] Malicious activity detected on MTR-15 (#68526)" u="1"/>
        <s v="Update To OH Rates - JDE Payroll (#85708)" u="1"/>
        <s v="Lummus - Winows server went Offline for 1 min BLOOMFIELD-IO1 (#24262)" u="1"/>
        <s v="BACKUP FAILED (group: Bruegmann USA)(backup account: kyle@bruegmann-usa.com)(machine: APPSERVER.BRUEGMANN.local)(plan: BUSA - Appserver Plan) (#57814)" u="1"/>
        <s v="Alert: Cypress Lawn &gt; CYP US CA Colma on HQS-MX is Warning Memory   (#59625)" u="1"/>
        <s v="Alert: Puffer &gt; PUF US TX Stafford on BRY-FS-0021 is Warning Memory   (#56131)" u="1"/>
        <s v="FW: PO 361255-1194 - Q-Plus B.V. (#79913)" u="1"/>
        <s v="Self-Healing Alert: Lummus Technology &gt; LUM Azure Production: lum-anslt-pw-01 Service: Uptime -  Sel... [100/182 characters] (#43214)" u="1"/>
        <s v="Case: 00640449:  [Sev=Moderate] [Lummus Technology LLC] Secondary_x000a_ tunnel is down, traffic is on primary tunnel for Last Mile Managed site_x000a_ Houston: [ref:_00DA0ISST._5003w1bG3KK:ref] (#67538)" u="1"/>
        <s v="Requesting Assistance with JDE Access (#35974)" u="1"/>
        <s v="RE: New Dept Mapping IBW (Document Control)  (#26759)" u="1"/>
        <s v="Cypress - Offline device by 1 min  HQGD-PTP450-MASTER (#31378)" u="1"/>
        <s v="Alert: Lummus Technology &gt; LUM Azure Production on lum-idbus-pl-01 is Warning Disk  /oracle/LTDENPRO (#41014)" u="1"/>
        <s v="Alert: Lummus Technology &gt; LUM Azure Production on lum-medin-pw-01 is Failed CPU   (#48422)" u="1"/>
        <s v="Alert: Polymer Solutions Group &gt; POL Azure Production on psgnvdes1pw01 is Failed CPU   (#44277)" u="1"/>
        <s v="Alert: LiquidPower Specialty Products Inc. &gt; LIQ US TX Houston on BRYVMPDB01 is Warning Memory   (#82495)" u="1"/>
        <s v="Alert: psgcvmes1pw01 CPU -  service: CPU Usage: 84.00 %_x000a_Top Process 1: vsbkp_x000a_Top Process 2: System_x000a_T... [100/648 characters] (#32965)" u="1"/>
        <s v="Alert: Connectivity -  service: Packet Loss: 100.00 %_x000a_Time To Live: 0.00 Hops_x000a_Average Round Trip Time: 0.00 msec_x000a_DNS Resolution: True 1496342364 (#26778)" u="1"/>
        <s v="Can not open AD users and computers (#23491)" u="1"/>
        <s v="Alert: Polymer Solutions Group &gt; POL Azure Production on psgnvdes1pw01 is Failed CPU   (#44278)" u="1"/>
        <s v="Alert: LiquidPower Specialty Products Inc. &gt; LIQ US TX Houston on CKSVMPDC02 is Warning Disk  C: (#57126)" u="1"/>
        <s v="lumwvddynsp-7 will be shutdown by automation in 15 minutes (#31660)" u="1"/>
        <s v="Lummus - Windows Server CPU reached 90.0 % Used for 10 mins LUM-AVELT-BW-01 (#24081)" u="1"/>
        <s v="Alert: Lummus Technology &gt; LUM US NJ BloomField on BMNPDC23 is Failed Connectivity   (#42366)" u="1"/>
        <s v="PLEASE CLOSE:   Ticket#583872/LiquidPower/Network Slow Response -_x000a_ Ponca City-EMERGENCY -- has been updated (#55601)" u="1"/>
        <s v="New Odoo account Priti Moghe (#87709)" u="1"/>
        <s v="Lummus - Windows server went offline for 1 min  PASPSCCM02 (#20422)" u="1"/>
        <s v="Aryaka: [Sev=Low] Services restored for Service impacting outage on New Jersey POP [ref:_00DA0ISST._5003w1V6pj7:ref] (#23814)" u="1"/>
        <s v="Carbon Black Cloud Alert - d100e0e1-34d2-e54a-e914-8eca27ba41ba (#71194)" u="1"/>
        <s v="Maria Fattorusso – Management meeting at Margate (#46965)" u="1"/>
        <s v="Aryaka: [Non-Impacting] Emergency Maintenance on Frankfurt POP [ref:_00DA0ISST._5003w1UAQrQ:ref] (#21812)" u="1"/>
        <s v="Alert: Lummus Technology &gt; LUM Azure Production on lum-medcv-pw-01 is Failed CPU   (#91382)" u="1"/>
        <s v="Alert: Hikma &gt; HIK US OH Columbus on WW-COL-TESTSQL is Warning SQL TCP Availability  1433 (#74498)" u="1"/>
        <s v="VPN Connection (#22349)" u="1"/>
        <s v="Carbon Black Cloud Alert - 299bb970-3383-f756-9a8e-1478434b1e7e (#73897)" u="1"/>
        <s v="Self-Healing Alert: Alcami &gt; ALC Azure Non-Production: alcnuctxes1-v03 Service: Uptime -  Self-Heali... [100/175 characters] (#42421)" u="1"/>
        <s v="Cannot access to T drive (#21967)" u="1"/>
        <s v="FW: Alert for 1 Riverway - switch - switches came up (#91371)" u="1"/>
        <s v="ALERT: [Critical] Malicious activity detected on LT-DDUNCAN (#31160)" u="1"/>
        <s v="Alert: Puffer &gt; PUF US TX Stafford on bry-dc-0017 is Failed Disk  C: (#51304)" u="1"/>
        <s v="Lummus - Windows server CPU reached 80.0 % Used for 15 mins LUM-GENLT-PW-01 (#20640)" u="1"/>
        <s v="Alert: Hikma &gt; HIK US OH Columbus on WW-COL-DSPDB01 is Failed SQL Memory Manager  MSSQLSERVER (#44433)" u="1"/>
        <s v="Lummus - Windows server CPU reached 80.0 % Used for 15 mins lum-medwe-pw-01 (#22981)" u="1"/>
        <s v="Self-Healing Alert: Alcami &gt; ALC Azure Non-Production: alcnuctxes1-v01 Service: Uptime -  Self-Heali... [100/175 characters] (#42424)" u="1"/>
        <s v="Customer: Lummus , Detected Criteria: Job Failed , Client:_x000a_ OnPremLummus ,Job ID: 169660 , Virtual Machine Name: Not Applicable,_x000a_ Priority: Normal (#74968)" u="1"/>
        <s v="lumwvddynsp-10 will be shutdown by automation in 15 minutes (#29833)" u="1"/>
        <s v="Self-Healing Alert: EagleBurgmann &gt; EB Azure Production: AZVAHSAP013 Service: Uptime -  Self-Healing... [100/173 characters] (#44303)" u="1"/>
        <s v="Alert: psggpdes1pw01 Memory -  service: Total Physical Memory: 14.00 GB_x000a_Used Physical Memory: 11.14 ... [100/1182 characters] (#32552)" u="1"/>
        <s v="Test problem (#27754)" u="1"/>
        <s v="Self-Healing Alert: Alcami &gt; ALC Azure Non-Production: alcnuctxes1-v02 Service: Uptime -  Self-Heali... [100/175 characters] (#42426)" u="1"/>
        <s v="Alert: lum-adknl-pw-01 Memory -  service: Total Physical Memory: 4.00 GB_x000a_Used Physical Memory: 3.21 ... [100/1147 characters] (#33323)" u="1"/>
        <s v="Quota exceeded (Tenant: Bruegmann USA; Contact email: kyle@bruegmann-usa.com) (#83208)" u="1"/>
        <s v="[Cisco AMP for Endpoints Subscription] [Stemmer-Tickets]_x000a_ [W-BHALLGREN-10.ad.imaging.de] Matching Compromise Updates (#45950)" u="1"/>
        <s v="Critical Device Stopped Sending Events Fired (#71131)" u="1"/>
        <s v="Alert: Puffer &gt; PUF US TX Stafford on BRY-SM-0008 is Failed Memory   (#90044)" u="1"/>
        <s v="Your message couldn't be delivered (#77710)" u="1"/>
        <s v="lumwvddynsp-3has failed to restart by PowerApp (#32123)" u="1"/>
        <s v="Alert: Puffer &gt; PUF US TX Stafford on BRY-SQL-0003 is Warning Memory   (#51246)" u="1"/>
        <s v="Re: [Cisco AMP for Endpoints Subscription] [HankinGroup-Tickets]_x000a_ [CMullanNLP.HANKINGROUP.ORG] Matching Compromise Updates (#22784)" u="1"/>
        <s v="Alert: MXCUTSAP005 CPU -  service: CPU Usage: 81.00 %_x000a_Top Process 1: MsMpEng_x000a_Top Process 2: TiWorker_x000a_Top Process 3: MsSenseS_x000a_Top Process 4: WmiPrvSE_x000a_Top Process 5: MonitoringHost_x000a_PID of Process 1: 780_x000a_PID of Process 2: 3960_x000a_PID of Process 3: 6028_x000a_PID of Process 4: 2956_x000a_PID of Process 5: 4644_x000a_User of Process 1: NT AUTHORITY\SYSTEM_x000a_User of Process 2: NT AUTHORITY\SYSTEM_x000a_User of Process 3: NT AUTHORITY\SYSTEM_x000a_User of Process 4: NT AUTHORITY\NETWORK SERVICE_x000a_User of Process 5: NT AUTHORITY\SYSTEM_x000a_CPU Usage for Process 1: 24.00 %_x000a_CPU Usage for Process 2: 23.00 %_x000a_CPU Usage for Process 3: 21.00 %_x000a_CPU Usage for Process 4: 5.00 %_x000a_CPU Usage for Process 5: 4.00 % 1486268878 (#29363)" u="1"/>
        <s v="Alert: Polymer Solutions Group &gt; POL US GA Albany Pine on Lab is Failed Connectivity   (#89252)" u="1"/>
        <s v="lumwvddynsp-3 has intentionally been shutdown (#43975)" u="1"/>
        <s v="lumwvddynsp-4has failed to restart by PowerApp (#47320)" u="1"/>
        <s v="Alert: EagleBurgmann &gt; EB Azure Production on AZCUTSAP005 is Failed CPU   (#68447)" u="1"/>
        <s v="Alert: Cypress Lawn &gt; CYP US CA Colma on GD-PTP450-SLAVE is Failed Connectivity   (#46814)" u="1"/>
        <s v="Alert: Alcami &gt; ALC Azure Non-Production on alcnuctxes1-d00 is Failed Agent Status   (#48593)" u="1"/>
        <s v="Alert: lum-medin-pw-01 CPU -  service: CPU Usage: 86.00 %_x000a_Top Process 1: vsbkp_x000a_Top Process 2: System... [100/651 characters] (#31827)" u="1"/>
        <s v="Please update bank signing plugin (#22393)" u="1"/>
        <s v="Setup Test &amp; Configured New Hire (Cristina Carrion) (#44223)" u="1"/>
        <s v="Carbon Black Cloud Alert - 1908c3c2-572b-7ed7-fb04-65b409e9a356 (#75024)" u="1"/>
        <s v="Alert: lum-medin-pw-01 CPU -  service: CPU Usage: 90.00 %_x000a_Top Process 1: vsbkp_x000a_Top Process 2: System... [100/651 characters] (#31828)" u="1"/>
        <s v="Link is not working for ADP (#25822)" u="1"/>
        <s v="Web Time entry - overtime option not available (#44284)" u="1"/>
        <s v="Alert: AZVAHSER004 Memory -  service: Total Physical Memory: 8.00 GB_x000a_Used Physical Memory: 6.71 GB_x000a_F... [100/1139 characters] (#33574)" u="1"/>
        <s v="Scheduled Task coyuchi cleanup shipmentprocesscheck folder Completed (#42241)" u="1"/>
        <s v="Alert: Cypress Lawn &gt; CYP US CA Colma on hqs-mx02 is Warning Memory   (#41335)" u="1"/>
        <s v="Alert: Hikma &gt; HIK US NJ CherryHill on chhnssu-mdf is Failed Connectivity   (#50132)" u="1"/>
        <s v="[Cisco AMP for Endpoints Subscription] [HankinGroup-Tickets]_x000a_ [HSTEWARTSL.HANKINGROUP.ORG] Matching Compromise Updates (#46960)" u="1"/>
        <s v="Alert: Lummus Technology &gt; LUM Azure Production on lum-wfsus-pw-02 is Warning CPU   (#37457)" u="1"/>
        <s v="Scheduled Task coyuchi cleanup shipmentprocesscheck folder Completed (#71068)" u="1"/>
        <s v="Laptop case is open on the front. (#37003)" u="1"/>
        <s v="New ticket from: Phone number assignment (#44740) (#47463)" u="1"/>
        <s v="Coyuchi Memory reached 95.0 % Used for 10 mins EPICOR-TEST (#23345)" u="1"/>
        <s v="Deleted excel file (#27500)" u="1"/>
        <s v="Printer needs to be updated (#42267)" u="1"/>
        <s v="Lummus Sentinel Alerts - High  (#41451)" u="1"/>
        <s v="FromENID references in smart datasheets not working (#43320)" u="1"/>
        <s v="Alert: Hikma &gt; HIK US OH Columbus on WWCOLEMPDBP01 is Failed CPU   (#44102)" u="1"/>
        <s v="Alert: LiquidPower Specialty Products Inc. &gt; LIQ US TX Houston on BRYVMPVEEAM02 is Failed Memory   (#81121)" u="1"/>
        <s v="Alert: Alcami &gt; ALC Azure Production on ALCNUCTXES1-P02 is Failed Connectivity   (#41281)" u="1"/>
        <s v="Zeleznik Lost Access... (#34502)" u="1"/>
        <s v="Alert: Hikma &gt; HIK US OH Columbus on WW-COL-VDISQL01 is Failed Memory   (#44126)" u="1"/>
        <s v="Alert: Hikma &gt; HIK US OH Columbus on WW-COL-VDISQL01 is Warning Memory   (#47780)" u="1"/>
        <s v="Alert Email Digest: PrismCentral has 3 unresolved alerts (#86060)" u="1"/>
        <s v="Alert: Lummus Technology &gt; LUM Azure Production on lum-medcv-pw-01 is Failed CPU   (#41067)" u="1"/>
        <s v="Alert: Hikma &gt; HIK US OH Columbus on WW-COL-VDISQL01 is Warning SQL TCP Availability  1433 (#57736)" u="1"/>
        <s v="Alert: AZVAHSAP002 CPU -  service: CPU Usage: 99.00 %_x000a_Top Process 1: miraserv_x000a_Top Process 2: mirakon... [100/658 characters] (#35383)" u="1"/>
        <s v="Alert: LiquidPower Specialty Products Inc. &gt; LIQ US OK Chickasha on CKS-AP02-1STFL-LAB is Failed Con... [100/111 characters] (#86022)" u="1"/>
        <s v="Self-Healing Alert: EagleBurgmann &gt; EB Azure Production: AZVAHSAP013 Service: Uptime -  Self-Healing... [100/173 characters] (#44442)" u="1"/>
        <s v="VPN Problems (#22560)" u="1"/>
        <s v="Laptop Issue (#87636)" u="1"/>
        <s v="CRITICAL ERROR for IPSTSVR on PHSDATTOSVR (B42E99AB260C) (#77327)" u="1"/>
        <s v="Alert: Cypress Lawn &gt; CYP US CA Colma on DEV-APP01 is Failed CPU   (#73460)" u="1"/>
        <s v="Alert: LiquidPower Specialty Products Inc. &gt; LIQ US OK Chickasha on CKS-SW-10-DC-Access is Failed Co... [100/112 characters] (#86017)" u="1"/>
        <s v="Fwd: St Clair scanner (#25357)" u="1"/>
        <s v="Azure Right - Purchase Reservations (#37287)" u="1"/>
        <s v="Aryaka: [Non-Impacting] Cancellation of Emergency  Scheduled_x000a_ Maintenance on Ashburn POP [ref:_00DA0ISST._5003w1VtUap:ref] (#26968)" u="1"/>
        <s v="FW: Invoices without Coding (#49650)" u="1"/>
        <s v="Hyperion server - Problem Ticket (#23249)" u="1"/>
        <s v="Alert: LUM-AWPLT-DW-01 Memory -  service: Total Physical Memory: 4.00 GB_x000a_Used Physical Memory: 3.19 ... [100/1142 characters] (#30221)" u="1"/>
        <s v="Alert: Lummus Technology &gt; LUM Azure Production on lum-idbus-pl-01 is Failed CPU   (#50195)" u="1"/>
        <s v="ERP Windows and Linux Production Servers (#66250)" u="1"/>
        <s v="FW: CRITICAL ERROR for EMRSVR on PHSDATTOSVR (B42E99AB260C) (#60422)" u="1"/>
        <s v="FW: Screening questions (#88940)" u="1"/>
        <s v="Scheduled Task coyuchi cleanup shipmentprocesscheck folder Completed (#82497)" u="1"/>
        <s v="Alert: Lummus Technology &gt; LUM Azure Production on lum-pdc-pw-01 is Failed CPU   (#80349)" u="1"/>
        <s v="Alert: lum-anslt-pw-01 Agent Status -  service: Agent check-in interval: 8.10 min (#31780)" u="1"/>
        <s v="printer needs to be updated (#42277)" u="1"/>
        <s v="AVEVA PRO/II v9.1: Bad encryption handshake (-33, 376) (#25661)" u="1"/>
        <s v="Alert: Lummus Technology &gt; Lum Azure Non-Production on LUM-AMSDB-DW-01 is Failed Memory   (#57580)" u="1"/>
        <s v="Alert: Hoover Circular Solutions &gt; HOO US TX Houston on HVRFTH-OneSDEV is Failed Agent Status   (#71152)" u="1"/>
        <s v="JDE access (#20736)" u="1"/>
        <s v="Daniel Cano - New badge setup for Pasadena (#50900)" u="1"/>
        <s v="Alert: lum-jmpus-pw-01 Memory -  service: Total Physical Memory: 8.00 GB_x000a_Used Physical Memory: 6.45 GB_x000a_Free Physical Memory: 1.55 GB_x000a_Physical Memory Usage: 81.00 %_x000a_Total Virtual Memory: 9.25 GB_x000a_Used Virtual Memory: 6.41 GB_x000a_Free Virtual Memory: 2.84 GB_x000a_Virtual Memory Usage: 69.00 %_x000a_Top Process 1: CLBackup (64 bit)_x000a_Top Process 2: MsMpEng (64 bit)_x000a_Top Process 3: agent_x000a_Top Process 4: gc_service (64 bit)_x000a_Top Process 5: wsp_x000a_PID of Process 1: 18364_x000a_PID of Process 2: 1052_x000a_PID of Process 3: 3928_x000a_PID of Process 4: 16152_x000a_PID of Process 5: 3612_x000a_User of Process 1: NT AUTHORITY\SYSTEM_x000a_User of Process 2: NT AUTHORITY\SYSTEM_x000a_User of Process 3: NT AUTHORITY\SYSTEM_x000a_User of Process 4: NT AUTHORITY\SYSTEM_x000a_User of Process 5: LUMMUSTECH\sa.axr_x000a_Physical Memory for Process 1: 368.90 MB_x000a_Physical Memory for Process 2: 301.82 MB_x000a_Physical Memory for Process 3: 242.09 MB_x000a_Physical Memory for Process 4: 219.84 MB_x000a_Physical Memory for Process 5: 216.59 MB_x000a_Virtual Memory for Process 1: 337.75 MB_x000a_Virtual Memory for Process 2: 274.21 MB_x000a_Virtual Memory for Process 3: 226.52 MB_x000a_Virtual Memory for Process 4: 181.19 MB_x000a_Virtual Memory for Process 5: 206.06 MB 473867665 (#28513)" u="1"/>
        <s v="Limited-time: Rebates available through QuantumShift 👀 (#47329)" u="1"/>
        <s v="TECHCash 13 Week Roll Forward for 15th Oct (#43784)" u="1"/>
        <s v="C drive error on work computer- outlook not working (#67665)" u="1"/>
        <s v="Timesheet issue (#24097)" u="1"/>
        <s v="Cypress Lawn - Device went offline for 2 min HQS-ITS01 (#24585)" u="1"/>
        <s v="Alert: psgpdces1pw01 Memory -  service: Total Physical Memory: 8.00 GB_x000a_Used Physical Memory: 7.01 GB_x000a_Free Physical Memory: 1016.34 MB_x000a_Physical Memory Usage: 88.00 %_x000a_Total Virtual Memory: 11.12 GB_x000a_Used Virtual Memory: 7.84 GB_x000a_Free Virtual Memory: 3.28 GB_x000a_Virtual Memory Usage: 70.00 %_x000a_Top Process 1: TiWorker (64 bit)_x000a_Top Process 2: agent_x000a_Top Process 3: mstsc (64 bit)_x000a_Top Process 4: MsMpEng (64 bit)_x000a_Top Process 5: svchost (64 bit)_x000a_PID of Process 1: 7444_x000a_PID of Process 2: 3356_x000a_PID of Process 3: 6892_x000a_PID of Process 4: 21948_x000a_PID of Process 5: 19872_x000a_User of Process 1: NT AUTHORITY\SYSTEM_x000a_User of Process 2: NT AUTHORITY\SYSTEM_x000a_User of Process 3: PSGroup\sa.mxt_x000a_User of Process 4: NT AUTHORITY\SYSTEM_x000a_User of Process 5: NT AUTHORITY\SYSTEM_x000a_Physical Memory for Process 1: 475.66 MB_x000a_Physical Memory for Process 2: 304.31 MB_x000a_Physical Memory for Process 3: 287.95 MB_x000a_Physical Memory for Process 4: 237.73 MB_x000a_Physical Memory for Process 5: 196.73 MB_x000a_Virtual Memory for Process 1: 577.61 MB_x000a_Virtual Memory for Process 2: 289.64 MB_x000a_Virtual Memory for Process 3: 259.51 MB_x000a_Virtual Memory for Process 4: 292.73 MB_x000a_Virtual Memory for Process 5: 104.14 MB 1867094491 (#28371)" u="1"/>
        <s v="Upgrade AutoCAD Electrical from 2016 to 2021 (#20718)" u="1"/>
        <s v="SharePoint changes related to permissions and other non documented updates (#45865)" u="1"/>
        <s v="M365 Service Health Notification (#82260)" u="1"/>
        <s v="Idocs Access (#44313)" u="1"/>
        <s v="RE: NAV ERROR (#34281)" u="1"/>
        <s v="Eagle Burgman - Device went offline for 1 min AZVAHSAP011 (#26285)" u="1"/>
        <s v="desktop PC graphics issue (#24899)" u="1"/>
        <s v="[Error] Scale-out Backup Repository: VIL-SOBR (#80317)" u="1"/>
        <s v="Alert: Lummus Technology &gt; LUM Azure Production on lum-cdwlt-pw-01 is Warning Memory   (#36813)" u="1"/>
        <s v="Webtime is down (#28319)" u="1"/>
        <s v="Visio (#22186)" u="1"/>
        <s v="Critical Device Stopped Sending Events Fired (#63346)" u="1"/>
        <s v="Windows Server Monthly Patching - December Rollup (#52805)" u="1"/>
        <s v="Requested to create a folder in P drive with the name of “5PD TC2C”. (#82493)" u="1"/>
        <s v="Alert: Cypress Lawn &gt; CYP US CA Colma on HQS-FPS02 is Warning Memory   (#52743)" u="1"/>
        <s v="Follow UP Alert: Principle Health Systems &gt; PRI US TX Houston on WEBSVR is Warning Disk  L: (#52847)" u="1"/>
        <s v="Alert: lum-idb-dl-01 CPU -  service: CPU Usage: 99.00 %_x000a_Top Process 1: ora_j000_LTDENDES_x000a_Top Process... [100/671 characters] (#32341)" u="1"/>
        <s v="Alert: LiquidPower Specialty Products Inc. &gt; LIQ US TX Houston on BRYVMPDC01 is Warning Memory   (#50761)" u="1"/>
        <s v="Alert: LiquidPower Specialty Products Inc. &gt; LIQ US TX Houston on CKSVMPSCCMDP01 is Failed CPU   (#66307)" u="1"/>
        <s v="[Cisco AMP for Endpoints Subscription] [Stemmer-Tickets]_x000a_ [W-MLINGENFE-10.ad.imaging.de] Matching Compromise Updates (#45595)" u="1"/>
        <s v="Access to ODOO for Neetu Verma (#23154)" u="1"/>
        <s v="lumwvddynsp-3 has been powered off by automation (#42949)" u="1"/>
        <s v="Alert: NewQuest Properties &gt; NEW US TX Houston on nqpmridb01 is Failed Connectivity   (#51184)" u="1"/>
        <s v="Alert: Puffer &gt; PUF US TX Stafford on BRY-SQL-0003 is Failed Memory   (#51243)" u="1"/>
        <s v="Alert: Hikma &gt; HIK US OH Columbus on WWCOLEMPDBPA01 is Warning Memory   (#48576)" u="1"/>
        <s v="need to establish a VPN tunnel between our Azure environment and IDBS in AWS (#49659)" u="1"/>
        <s v="Alert: psgnvdes1pw01 CPU -  service: CPU Usage: 99.00 %_x000a_Top Process 1: TiWorker_x000a_Top Process 2: Syste... [100/646 characters] (#34268)" u="1"/>
        <s v="issues with printing to network printers (#33628)" u="1"/>
        <s v="Alert: Dallas Area Habitat for Humanity &gt; DAL US TX Dallas on DAHFH2008FS is Warning Memory   (#91118)" u="1"/>
        <s v="Alert: Hikma &gt; HIK US OH Columbus on WW-COL-DSPDB01 is Failed SQL Memory Manager  MSSQLSERVER (#48347)" u="1"/>
        <s v="Aryaka: [Non-Impacting] Reminder of Core Link Maintenance on the Delhi to BOM2 MAA1 link [ref:_00DA0ISST._5003w1UB1vc:ref] (#22200)" u="1"/>
        <s v="Units of Measure Conversion EXE (#22698)" u="1"/>
        <s v="CRITICAL ERROR for PHSSVR on PHSDATTOSVR (B42E99AB260C) (#87255)" u="1"/>
        <s v="ALERT: [Critical] Malicious activity detected on JCY74Y2 (#65561)" u="1"/>
        <s v="Alert: AZHOUSAP902 CPU -  service: CPU Usage: 87.00 %_x000a_Top Process 1: MsMpEng_x000a_Top Process 2: Monitori... [100/668 characters] (#34383)" u="1"/>
        <s v="Password Reset (#70059)" u="1"/>
        <s v="Alert: AZVAHSER004 Memory -  service: Total Physical Memory: 8.00 GB_x000a_Used Physical Memory: 7.51 GB_x000a_Free Physical Memory: 502.45 MB_x000a_Physical Memory Usage: 94.00 %_x000a_Total Virtual Memory: 19.00 GB_x000a_Used Virtual Memory: 15.47 GB_x000a_Free Virtual Memory: 3.53 GB_x000a_Virtual Memory Usage: 81.00 %_x000a_Top Process 1: MsMpEng (64 bit)_x000a_Top Process 2: agent_x000a_Top Process 3: java (64 bit)_x000a_Top Process 4: _mprosrv (64 bit)_x000a_Top Process 5: _mprosrv (64 bit)_x000a_PID of Process 1: 812_x000a_PID of Process 2: 2732_x000a_PID of Process 3: 2792_x000a_PID of Process 4: 6760_x000a_PID of Process 5: 6740_x000a_User of Process 1: NT AUTHORITY\SYSTEM_x000a_User of Process 2: NT AUTHORITY\SYSTEM_x000a_User of Process 3: NT AUTHORITY\SYSTEM_x000a_User of Process 4: NT AUTHORITY\SYSTEM_x000a_User of Process 5: NT AUTHORITY\SYSTEM_x000a_Physical Memory for Process 1: 259.67 MB_x000a_Physical Memory for Process 2: 242.48 MB_x000a_Physical Memory for Process 3: 202.32 MB_x000a_Physical Memory for Process 4: 196.77 MB_x000a_Physical Memory for Process 5: 174.57 MB_x000a_Virtual Memory for Process 1: 257.79 MB_x000a_Virtual Memory for Process 2: 217.04 MB_x000a_Virtual Memory for Process 3: 219.77 MB_x000a_Virtual Memory for Process 4: 3.84 MB_x000a_Virtual Memory for Process 5: 4.10 MB 933754681 (#29577)" u="1"/>
        <s v="Alert: Hikma &gt; HIK US OH Columbus on COLAS60053 is Failed Memory   (#49444)" u="1"/>
        <s v="Alert: Lummus Technology &gt; LUM NE The Hague on NL-HAG-CME-01 is Failed Connectivity   (#45678)" u="1"/>
        <s v="Request access for JDE - Jenny Miller (#22571)" u="1"/>
        <s v="Can`t connect to VPN (#21211)" u="1"/>
        <s v="dynsim WVD disconnection issue (#29946)" u="1"/>
        <s v="Lummus Sentinel Alerts - Medium  (#22099)" u="1"/>
        <s v="Coyuchi Memory reached 95.0 % Used for 10 mins VM-APP01 (#27101)" u="1"/>
        <s v="Follow UP Alert: Cypress Lawn &gt; CYP US CA Colma on MY-PTP230-MASTER is Failed Connectivity   (#49692)" u="1"/>
        <s v="AVEVA PRO/II v9.3.2: Corrupted PRZ file (#24532)" u="1"/>
        <s v="Bitlocker Recovary Key-Siva Kumar (#78180)" u="1"/>
        <s v="Alert: Hikma &gt; HIK US OH Columbus on colnwcrm3 is Failed Connectivity   (#44883)" u="1"/>
        <s v="ALERT: [Critical] Malicious activity detected on JCY74Y2 (#65563)" u="1"/>
        <s v="Alert: Cypress Lawn &gt; CYP US CA Colma on HQS-MX02 is Failed Agent Status   (#80369)" u="1"/>
        <s v="Alert: Cypress Lawn &gt; CYP US CA Colma on HQS-VC01 is Failed Memory   (#72850)" u="1"/>
        <s v="Alert: Lummus Technology &gt; LUM Azure Production on lum-prtus-pw-01 is Failed CPU   (#47505)" u="1"/>
        <s v="Self-Healing Alert: Alcami &gt; ALC Azure Non-Production: alcnuctxes1-d04 Service: Uptime -  Self-Heali... [100/175 characters] (#45560)" u="1"/>
        <s v="Lummus - Network device went offline NL-HAG-WLC-01 (#27045)" u="1"/>
        <s v="Eagle Burgman - Device went offline for 1 min AZHOUSDC001 (#20874)" u="1"/>
        <s v="Lobby phone setup for Houston office (#47599)" u="1"/>
        <s v="[Warning] HSNVMS (49 VMs) 49 warnings (#53807)" u="1"/>
        <s v="Alert: Puffer &gt; PUF US TX Stafford on BRY-FS-0021 is Failed Memory   (#55495)" u="1"/>
        <s v="Alert: Polymer Solutions Group &gt; POL US GA Albany Pine on Front office Area is Failed Connectivity   (#59914)" u="1"/>
        <s v="RE: Lummus PRI voice routers on CMS to be decommissioned (#24115)" u="1"/>
        <s v="FYI - lumwvddynsp-3 has turned on by request from the VMSS PowerApp (#58410)" u="1"/>
        <s v="FCC Yield model install (#26348)" u="1"/>
        <s v="Alert: Hikma &gt; HIK US OH Columbus on WW-COL-SWNTADB is Warning CPU   (#37444)" u="1"/>
        <s v="Alert: Hikma &gt; HIK US OH Columbus on colnwsec2 is Failed Connectivity   (#44888)" u="1"/>
        <s v="FW: Hubble License  (#24114)" u="1"/>
        <s v="Lummus - Winows server went Offline for 1 min BMNPCA20 (#23208)" u="1"/>
        <s v="N-able Down (#33719)" u="1"/>
        <s v="Drive mapping issue (#21265)" u="1"/>
        <s v="Need to add subnets to various tunnels (#70054)" u="1"/>
        <s v="Azure Log Analytics - East US - Applying Mitigation (#80768)" u="1"/>
        <s v="Alert: Hikma &gt; HIK US OH Columbus on WW-COL-SWNTADB is Failed Agent Status   (#51294)" u="1"/>
        <s v="Lummus - Windows server memory reached 85.0 % Used for 15 mins MANNHEIM-PRT1 (#26638)" u="1"/>
        <s v="Alert: Puffer &gt; PUF US TX Stafford on BRY-DC-0001 is Failed CPU   (#76193)" u="1"/>
        <s v="Quota exceeded (Tenant: Bruegmann USA; Contact email: kyle@bruegmann-usa.com) (#55827)" u="1"/>
        <s v="Alert: AZVAHSER004 Memory -  service: Total Physical Memory: 8.00 GB_x000a_Used Physical Memory: 6.70 GB_x000a_F... [100/1149 characters] (#32067)" u="1"/>
        <s v="FW: Weekly Backup Report for PHSDATTOSVR (#79311)" u="1"/>
        <s v="Your message couldn't be delivered (#77771)" u="1"/>
        <s v="Alert: Cypress Lawn &gt; CYP US CA Colma on QA-ES03 is Failed Connectivity   (#45523)" u="1"/>
        <s v="Cypress - Offline device by 1 min  HQS-FTD02 (#31592)" u="1"/>
        <s v="New ticket from: Phone number assignment (#44740) (#47465)" u="1"/>
        <s v="Your message couldn't be delivered (#77781)" u="1"/>
        <s v="LSPI Delivery Tix Inbox  - remove ex-emps (#81527)" u="1"/>
        <s v="Lummus - Network device went offline IN-GGN-PA-FW-2 (#24047)" u="1"/>
        <s v="Lummus - Windows server went offline for 1 min  BEIPDC01 (#22682)" u="1"/>
        <s v="[Cisco AMP for Endpoints Subscription] [CypressLawn-Tickets]_x000a_ [HQW-SCANNER02.cypresslawn.corp] Matching Compromise Updates (#22945)" u="1"/>
        <s v="Alert: Puffer &gt; PUF US TX Stafford on bry-dc-0017 is Warning Memory   (#90088)" u="1"/>
        <s v="Alert: Puffer &gt; PUF US TX Stafford on BRY-PS-0003 is Failed Agent Status   (#89290)" u="1"/>
        <s v="Cypress - Offline device by 1 min  GD-RTR-01 (#25810)" u="1"/>
        <s v="MFA issues (#59869)" u="1"/>
        <s v="Your message couldn't be delivered (#77825)" u="1"/>
        <s v="Cloud Discovery anomaly detection Incident ID: 2202 (#49817)" u="1"/>
        <s v="Printing from NAV (#27106)" u="1"/>
        <s v="Alert: KS2 Technologies &gt; KS2 US TX Grapevine on KS2JDEENT is Warning Agent Status   (#91107)" u="1"/>
        <s v="Alert: hqs-sql02 Connectivity -  service: Packet Loss: 20.00 %_x000a_Time To Live: 100.00 Hops_x000a_Average Rou... [100/145 characters] (#32393)" u="1"/>
        <s v="Network folder access needed (#31012)" u="1"/>
        <s v="Alert: Puffer &gt; PUF US TX Stafford on BRY-ARC-0002 is Failed CPU   (#77778)" u="1"/>
        <s v="Potential Phishing (#37284)" u="1"/>
        <s v="Alert: Hikma &gt; HIK US OH Columbus on ww-col-engwus01 is Failed Agent Status   (#82475)" u="1"/>
        <s v="Alert: Cypress Lawn &gt; CYP US CA Colma on NB-PTP450-SLAVE is Failed Connectivity   (#44241)" u="1"/>
        <s v="Self-Healing Alert: Lummus Technology &gt; LUM Azure Production: lum-adkde-pw-01 Service: Uptime -  Sel... [100/182 characters] (#48355)" u="1"/>
        <s v="Alert: Lummus Technology &gt; LUM Azure Production on lum-adkde-pw-01 is Warning Memory   (#42102)" u="1"/>
        <s v="Self-Healing Alert: Lummus Technology &gt; LUM Azure Production: lum-adknl-pw-01 Service: Uptime -  Sel... [100/182 characters] (#48356)" u="1"/>
        <s v="iDocs Error (#43170)" u="1"/>
        <s v="Alert: Lummus Technology &gt; LUM Azure Production on lum-honlt-pw-01 is Warning Memory   (#42104)" u="1"/>
        <s v="Lummus - Network device went offline AE-DXB-PA-FW-01 (#23720)" u="1"/>
        <s v="Alert: Lummus Technology &gt; LUM Azure Production on lum-jmpus-pw-01 is Warning Memory   (#42105)" u="1"/>
        <s v="DG_Comms_Local_Beijing_All  issues (#20616)" u="1"/>
        <s v="Microsoft Dynamics GP Management Reporter (#32530)" u="1"/>
        <s v="Alert: EagleBurgmann &gt; EB Azure Production on AZVAHSAP002 is Failed CPU   (#47638)" u="1"/>
        <s v="Alert: Hoover Circular Solutions &gt; HOO US TX Houston on HVRFTH-Workflow is Failed Agent Status   (#62309)" u="1"/>
        <s v="Alert: HQS-ABS01 Memory -  service: Total Physical Memory: 15.84 GB_x000a_Used Physical Memory: 14.03 GB_x000a_F... [100/1146 characters] (#35288)" u="1"/>
        <s v="LSPI - Fix Printer In Mac's Office (#47442)" u="1"/>
        <s v="Cypress Lawn - has passed 85.0 % Used for 1 min CNGS-FPS01 (#24534)" u="1"/>
        <s v="Need share folder (#22333)" u="1"/>
        <s v="Alert: Coyuchi &gt; COY US CA PointReyes on EPICOR-TEST is Warning Memory   (#43345)" u="1"/>
        <s v="Alert: Lummus Technology &gt; LUM Azure Production on lum-medcv-pw-01 is Failed CPU   (#47785)" u="1"/>
        <s v="Issue VPN and Mathcad licence (#22342)" u="1"/>
        <s v="TAP Access (#23878)" u="1"/>
        <s v="Network VAPT Remediation (#49786)" u="1"/>
        <s v="Alert: Alcami &gt; ALC Azure Non-Production on alcnuctxes1-v00 is Failed Agent Status   (#47258)" u="1"/>
        <s v="Alert: LiquidPower Specialty Products Inc. &gt; LIQ US TX Houston on HSNVMPDB01 is Failed CPU   (#61542)" u="1"/>
        <s v="Alert: Lummus Technology &gt; LUM Azure Production on lum-medcv-pw-01 is Failed CPU   (#54999)" u="1"/>
        <s v="JDE Issues (#22267)" u="1"/>
        <s v="Cannot open PDFs in JDE (#28164)" u="1"/>
        <s v="Your message couldn't be delivered (#75067)" u="1"/>
        <s v="FW: CRITICAL ERROR for PharmileServer on PHSDATTOSVR (B42E99AB260C) (#82539)" u="1"/>
        <s v="Critical Device Stopped Sending Events Fired (#68486)" u="1"/>
        <s v="Alert: Polymer Solutions Group &gt; POL US OH Cleveland Coit on FPFTP1 is Failed SQL TCP Availability  ... [100/104 characters] (#43121)" u="1"/>
        <s v="Alert: Lummus Technology &gt; LUM US NJ BloomField on cuc01 is Failed Connectivity   (#43741)" u="1"/>
        <s v="Alert: Dallas Area Habitat for Humanity &gt; DAL US TX Dallas on dahfh2008fs is Warning Memory   (#52855)" u="1"/>
        <s v="Lummus - Network device went offline US-TX-PAS-MaW-WAP14 (#20781)" u="1"/>
        <s v="Alert: Puffer &gt; PUF US TX Stafford on BRY-SQL-0003 is Warning Memory   (#55546)" u="1"/>
        <s v="Aryaka: [Sev=Low] Services restored for increase in loss/latency issue between Dubai and Frankfurt POPs [ref:_00DA0ISST._5003w1aMbbN:ref] (#50199)" u="1"/>
        <s v="Scan to email setup (#77064)" u="1"/>
        <s v="Alert: HQS-VC01 Memory -  service: Total Physical Memory: 8.00 GB_x000a_Used Physical Memory: 7.99 GB_x000a_Free... [100/1140 characters] (#34370)" u="1"/>
        <s v="locked up in Enertia Balance Inquiry (#91130)" u="1"/>
        <s v="Delete Email Address- Cornelius Hurley (#41472)" u="1"/>
        <s v="lumwvddynsp-4 has been powered off by automation (#47319)" u="1"/>
        <s v="Issue faced with laptop while working (#34852)" u="1"/>
        <s v="Alert: Puffer &gt; PUF US TX Stafford on BRY-SM-0008 is Warning Memory   (#87193)" u="1"/>
        <s v="Alert: Puffer &gt; PUF US TX Stafford on fpcap-2 is Failed Connectivity   (#82161)" u="1"/>
        <s v="Alert: Lummus Technology &gt; LUM Azure Production on lum-jaus-pw-01 is Failed Agent Status   (#77280)" u="1"/>
        <s v="Paul Moore – connected printers (#36791)" u="1"/>
        <s v="New ticket from: FCC Network Folder (#36204) (#37035)" u="1"/>
        <s v="lumwvddynsp-4 has intentionally been shutdown (#32643)" u="1"/>
        <s v="Alert: Hikma &gt; HIK US NJ CherryHill on chh-vs-sqlclst2 is Warning SQL TCP Availability  1433 (#45402)" u="1"/>
        <s v="Change IP  Hikma &gt;chhnr-voice01 (#91018)" u="1"/>
        <s v="Idocs Access (#41348)" u="1"/>
        <s v="lumwvddynsp-3 will be shutdown by automation in 15 minutes (#32490)" u="1"/>
        <s v="Alert: Hisco &gt; HIS US TX Houston Servers - 3rd Patch Group on CyrPIMDB is Failed Memory   (#52313)" u="1"/>
        <s v="Self-Healing Alert: EagleBurgmann &gt; EB Azure Production: AZVAHSAP013 Service: Uptime -  Self-Healing... [100/173 characters] (#48584)" u="1"/>
        <s v="Alert: BMNPCM01 Memory -  service: Total Physical Memory: 48.00 GB_x000a_Used Physical Memory: 38.20 GB_x000a_Free Physical Memory: 9.80 GB_x000a_Physical Memory Usage: 80.00 %_x000a_Total Virtual Memory: 55.00 GB_x000a_Used Virtual Memory: 40.31 GB_x000a_Free Virtual Memory: 14.69 GB_x000a_Virtual Memory Usage: 73.00 %_x000a_Top Process 1: sqlservr (64 bit)_x000a_Top Process 2: w3wp (64 bit)_x000a_Top Process 3: RSHostingService (64 bit)_x000a_Top Process 4: ReportingServicesService (64 bit)_x000a_Top Process 5: WsusService (64 bit)_x000a_PID of Process 1: 7608_x000a_PID of Process 2: 27244_x000a_PID of Process 3: 6452_x000a_PID of Process 4: 10752_x000a_PID of Process 5: 5100_x000a_User of Process 1: LUMMUSTECH\SVC-GLB-SQLSDB_x000a_User of Process 2: NT AUTHORITY\NETWORK SERVICE_x000a_User of Process 3: NT SERVICE\SQLServerReportingServices_x000a_User of Process 4: NT SERVICE\SQLServerReportingServices_x000a_User of Process 5: NT AUTHORITY\NETWORK SERVICE_x000a_Physical Memory for Process 1: 17.93 GB_x000a_Physical Memory for Process 2: 3.42 GB_x000a_Physical Memory for Process 3: 1.14 GB_x000a_Physical Memory for Process 4: 1.02 GB_x000a_Physical Memory for Process 5: 704.00 MB_x000a_Virtual Memory for Process 1: 18.15 GB_x000a_Virtual Memory for Process 2: 4.96 GB_x000a_Virtual Memory for Process 3: 1.18 GB_x000a_Virtual Memory for Process 4: 1.10 GB_x000a_Virtual Memory for Process 5: 702.05 MB 1504221015 (#28237)" u="1"/>
        <s v="Password Reset Help (#22427)" u="1"/>
        <s v="Alert: lum-prtus-pw-01 CPU -  service: CPU Usage: 86.00 %_x000a_Top Process 1: MsMpEng_x000a_Top Process 2: Taskmgr_x000a_Top Process 3: svchost_x000a_Top Process 4: CSFalconService_x000a_Top Process 5: System_x000a_PID of Process 1: 3564_x000a_PID of Process 2: 7588_x000a_PID of Process 3: 1396_x000a_PID of Process 4: 3016_x000a_PID of Process 5: 4_x000a_User of Process 1: NT AUTHORITY\SYSTEM_x000a_User of Process 2: LUMMUSTECH\sa.gxd_x000a_User of Process 3: NT AUTHORITY\LOCAL SERVICE_x000a_User of Process 4: NT AUTHORITY\SYSTEM_x000a_User of Process 5: NT AUTHORITY\SYSTEM_x000a_CPU Usage for Process 1: 39.00 %_x000a_CPU Usage for Process 2: 1.00 %_x000a_CPU Usage for Process 3: 1.00 %_x000a_CPU Usage for Process 4: 1.00 %_x000a_CPU Usage for Process 5: 1.00 % 863668197 (#29705)" u="1"/>
        <s v="CRITICAL ERROR for PHSSVR on PHSDATTOSVR (B42E99AB260C) (#87355)" u="1"/>
        <s v="Lummus - Windows server memory reached  95.0 % Used for 10 mins BLOOMFIELD-PD2 (#27138)" u="1"/>
        <s v="Re: [Cisco AMP for Endpoints Subscription] [CANCOMUS-Tickets]_x000a_ [Elite-840-12.hpmnetworks.com] Matching Compromise Updates (#88852)" u="1"/>
        <s v="Bluetooth headset doesn't work. (#49762)" u="1"/>
        <s v="Create ticket for Kernel upgrade SAP landscape (#56117)" u="1"/>
        <s v="[Cisco AMP for Endpoints Subscription] [HankinGroup-Tickets]_x000a_ [hankinfs2.HANKINGROUP.ORG] Matching Compromise Updates (#53240)" u="1"/>
        <s v="Windows Server Monthly Patching - August Rollup (#33547)" u="1"/>
        <s v="EBI Sentinel Alerts - Medium  (#36324)" u="1"/>
        <s v="Possible DNS issue? - Mail not being routed  (#22348)" u="1"/>
        <s v="Cypress Lawn - Device went offline for 2 min HQS-AD1 (#21471)" u="1"/>
        <s v="Alert: Hikma &gt; HIK US OH Columbus on COL-GALAXYDB01 is Failed SQL TCP Availability  1433 (#55011)" u="1"/>
        <s v="ALERT: [Critical] Malicious activity detected on C5LMYD3 (#62315)" u="1"/>
        <s v="Lummus - Network device went offline US-TX-PAS-MaW-WAP10 (#20787)" u="1"/>
        <s v="EBI Sentinel Alerts - Low  (#35930)" u="1"/>
        <s v="FW: 360388 - need to fix GP=0 (#22182)" u="1"/>
        <s v="New Twilio Account - Jefferson Geery (#59176)" u="1"/>
        <s v="Alert: Lummus Technology &gt; LUM Azure Production on lum-adkde-pw-01 is Warning Memory   (#42248)" u="1"/>
        <s v="Alert: lum-pdc-pw-02 CPU -  service: CPU Usage: 100.00 %_x000a_Top Process 1: TiWorker_x000a_Top Process 2: MsSense_x000a_Top Process 3: MsMpEng_x000a_Top Process 4: System_x000a_Top Process 5: svchost_x000a_PID of Process 1: 11284_x000a_PID of Process 2: 4020_x000a_PID of Process 3: 4476_x000a_PID of Process 4: 4_x000a_PID of Process 5: 1724_x000a_User of Process 1: NT AUTHORITY\SYSTEM_x000a_User of Process 2: NT AUTHORITY\SYSTEM_x000a_User of Process 3: NT AUTHORITY\SYSTEM_x000a_User of Process 4: NT AUTHORITY\SYSTEM_x000a_User of Process 5: NT AUTHORITY\LOCAL SERVICE_x000a_CPU Usage for Process 1: 38.00 %_x000a_CPU Usage for Process 2: 29.00 %_x000a_CPU Usage for Process 3: 15.00 %_x000a_CPU Usage for Process 4: 6.00 %_x000a_CPU Usage for Process 5: 1.00 % 2142828753 (#28344)" u="1"/>
        <s v="RE: Thermal Calculation / Refractory Software (#27649)" u="1"/>
        <s v="Alert: Dallas Area Habitat for Humanity &gt; DAL US TX Dallas on Hallway Intersection is Failed Connect... [100/107 characters] (#57368)" u="1"/>
        <s v="Cloud Discovery anomaly detection Incident ID: 1723 (#45139)" u="1"/>
        <s v="Alert: AZVAHSAP013 Connectivity -  service: Packet Loss: 100.00 %_x000a_Time To Live: 0.00 Hops_x000a_Average Ro... [100/145 characters] (#33349)" u="1"/>
        <s v="Access to TBG Ethylene  (#82739)" u="1"/>
        <s v="Alert: EagleBurgmann &gt; EB Azure Production on AZCCSSAP021 is Failed CPU   (#47748)" u="1"/>
        <s v="BACKUP FAILED (group: Bruegmann USA)(backup account: kyle@bruegmann-usa.com)(machine: APPSERVER.BRUEGMANN.local)(plan: BUSA - Appserver Plan) (#80296)" u="1"/>
        <s v="New Server Request (#21936)" u="1"/>
        <s v="Lummus Sentinel Alerts - Medium  (#29299)" u="1"/>
        <s v="upgrade mobile device # 346.413.1668 (#25642)" u="1"/>
        <s v="Alert: Hikma &gt; HIK US OH Bedford on WW-BDF-VSphere is Warning Memory   (#41364)" u="1"/>
        <s v="ProII provision output cannot be taken by ENID (#34922)" u="1"/>
        <s v="lumwvddynsp-1 will be shutdown by automation in 15 minutes (#27128)" u="1"/>
        <s v="SXe connection issues (#70263)" u="1"/>
        <s v="lumwvddynsp-3 has intentionally been shutdown (#46665)" u="1"/>
        <s v="Twilio Errors (#44083)" u="1"/>
        <s v="CRITICAL ERROR for PHSSVR on PHSDATTOSVR (B42E99AB260C) (#77756)" u="1"/>
        <s v="New project Emailbox (#25780)" u="1"/>
        <s v="FW: [Error] Scale-out Backup Repository: CKS-SOBR (#86432)" u="1"/>
        <s v="Alert: MXCUTSAP005 CPU -  service: CPU Usage: 81.00 %_x000a_Top Process 1: NableReactiveManagement_x000a_Top Process 2: MsMpEng_x000a_Top Process 3: COFIDI.Servicio_x000a_Top Process 4: MsSenseS_x000a_Top Process 5: WmiPrvSE_x000a_PID of Process 1: 3832_x000a_PID of Process 2: 780_x000a_PID of Process 3: 4256_x000a_PID of Process 4: 6008_x000a_PID of Process 5: 3176_x000a_User of Process 1: NT AUTHORITY\SYSTEM_x000a_User of Process 2: NT AUTHORITY\SYSTEM_x000a_User of Process 3: MXCUTSAP005\Administrator_x000a_User of Process 4: NT AUTHORITY\SYSTEM_x000a_User of Process 5: NT AUTHORITY\SYSTEM_x000a_CPU Usage for Process 1: 42.00 %_x000a_CPU Usage for Process 2: 14.00 %_x000a_CPU Usage for Process 3: 11.00 %_x000a_CPU Usage for Process 4: 1.00 %_x000a_CPU Usage for Process 5: 1.00 % 1214475517 (#28517)" u="1"/>
        <s v="Unable to login at office (#70060)" u="1"/>
        <s v="Alert: Polymer Solutions Group &gt; POL Azure Production on psgnvdes1pw01 is Failed CPU   (#80780)" u="1"/>
        <s v="Phone number assignment (#48386)" u="1"/>
        <s v="[Error] Scale-out Backup Repository: VIL-SOBR (#81147)" u="1"/>
        <s v="Alert: Alcami &gt; ALC Azure Non-Production on alcnuctxes1-v03 is Failed Agent Status   (#45942)" u="1"/>
        <s v="Alert: Polymer Solutions Group &gt; POL Azure Production on psgnvdes1pw01 is Failed CPU   (#80781)" u="1"/>
        <s v="Jean-Francois Borny need to be able to install Datto RMM on a machine and be able to remote to that machine. (#25702)" u="1"/>
        <s v="Bluebeam (#37416)" u="1"/>
        <s v="User pmcdonald: WVD Group Policy Client, Access is denied error (#50889)" u="1"/>
        <s v="Alert: Hikma &gt; HIK US OH Columbus on COLSVWPCCUREM01 is Warning SQL TCP Availability  1433 (#79872)" u="1"/>
        <s v="Alert: Hikma &gt; HIK US OH Columbus on WWCOLEMPDBP01 is Failed CPU   (#47027)" u="1"/>
        <s v="Alert: Hikma &gt; HIK US NJ CherryHill on CHH-ZVM01 is Warning Memory   (#41002)" u="1"/>
        <s v="Alert: Hikma &gt; HIK US OH Columbus on COL-PMXTSD01 is Warning Memory   (#53296)" u="1"/>
        <s v="Alert: Puffer &gt; PUF US TX Stafford on STA-DC-0004 is Failed Agent Status   (#58858)" u="1"/>
        <s v="VPN doesn't work (#59249)" u="1"/>
        <s v="Bluebeam Revu not working (#20492)" u="1"/>
        <s v="Your message couldn't be delivered (#77816)" u="1"/>
        <s v="Your message couldn't be delivered (#77792)" u="1"/>
        <s v="Alert: LiquidPower Specialty Products Inc. &gt; LIQ US TX Houston on HSNVMPFILE10 is Failed Connectivit... [100/103 characters] (#52250)" u="1"/>
        <s v="Alert: lum-awplt-pw-01 Memory -  service: Total Physical Memory: 4.00 GB_x000a_Used Physical Memory: 3.22 GB_x000a_Free Physical Memory: 796.51 MB_x000a_Physical Memory Usage: 81.00 %_x000a_Total Virtual Memory: 4.81 GB_x000a_Used Virtual Memory: 3.62 GB_x000a_Free Virtual Memory: 1.19 GB_x000a_Virtual Memory Usage: 75.00 %_x000a_Top Process 1: w3wp (64 bit)_x000a_Top Process 2: agent_x000a_Top Process 3: svchost (64 bit)_x000a_Top Process 4: ServerManager (64 bit)_x000a_Top Process 5: BASupSrvc_x000a_PID of Process 1: 6704_x000a_PID of Process 2: 2260_x000a_PID of Process 3: 912_x000a_PID of Process 4: 336_x000a_PID of Process 5: 1884_x000a_User of Process 1: IIS APPPOOL\AMSLUMMUS_x000a_User of Process 2: NT AUTHORITY\SYSTEM_x000a_User of Process 3: NT AUTHORITY\SYSTEM_x000a_User of Process 4: LUM-AWPLT-PW-01\eitadm_x000a_User of Process 5: NT AUTHORITY\SYSTEM_x000a_Physical Memory for Process 1: 358.42 MB_x000a_Physical Memory for Process 2: 216.98 MB_x000a_Physical Memory for Process 3: 155.27 MB_x000a_Physical Memory for Process 4: 153.64 MB_x000a_Physical Memory for Process 5: 125.89 MB_x000a_Virtual Memory for Process 1: 330.40 MB_x000a_Virtual Memory for Process 2: 236.09 MB_x000a_Virtual Memory for Process 3: 142.15 MB_x000a_Virtual Memory for Process 4: 118.69 MB_x000a_Virtual Memory for Process 5: 118.22 MB 465720528 (#27539)" u="1"/>
        <s v="US number over teams (#23881)" u="1"/>
        <s v="Alert: MHGPDC20 Memory -  service: Total Physical Memory: 4.00 GB_x000a_Used Physical Memory: 3.49 GB_x000a_Free Physical Memory: 521.43 MB_x000a_Physical Memory Usage: 87.00 %_x000a_Total Virtual Memory: 5.43 GB_x000a_Used Virtual Memory: 3.24 GB_x000a_Free Virtual Memory: 2.19 GB_x000a_Virtual Memory Usage: 60.00 %_x000a_Top Process 1: TiWorker (64 bit)_x000a_Top Process 2: MsMpEng (64 bit)_x000a_Top Process 3: agent_x000a_Top Process 4: svchost (64 bit)_x000a_Top Process 5: NPSrvHost (64 bit)_x000a_PID of Process 1: 13632_x000a_PID of Process 2: 5628_x000a_PID of Process 3: 3132_x000a_PID of Process 4: 1552_x000a_PID of Process 5: 3100_x000a_User of Process 1: NT AUTHORITY\SYSTEM_x000a_User of Process 2: NT AUTHORITY\SYSTEM_x000a_User of Process 3: NT AUTHORITY\SYSTEM_x000a_User of Process 4: NT AUTHORITY\SYSTEM_x000a_User of Process 5: NT AUTHORITY\SYSTEM_x000a_Physical Memory for Process 1: 268.33 MB_x000a_Physical Memory for Process 2: 261.39 MB_x000a_Physical Memory for Process 3: 257.67 MB_x000a_Physical Memory for Process 4: 191.09 MB_x000a_Physical Memory for Process 5: 169.33 MB_x000a_Virtual Memory for Process 1: 267.52 MB_x000a_Virtual Memory for Process 2: 309.38 MB_x000a_Virtual Memory for Process 3: 262.47 MB_x000a_Virtual Memory for Process 4: 170.22 MB_x000a_Virtual Memory for Process 5: 237.76 MB 1698011725 (#28325)" u="1"/>
        <s v="Group creation in AD &quot;Wireless Guest Sponsors (#45892)" u="1"/>
        <s v="GL Entry - In USE (#22930)" u="1"/>
        <s v="Damon Armstrong - requesting replacement security card (#49624)" u="1"/>
        <s v="Alert: Hoover Circular Solutions &gt; HOO US TX Houston on JETDEVAPP01 is Failed Agent Status   (#70644)" u="1"/>
        <s v="Alert: lum-hxgus-pw-01 Memory -  service: Total Physical Memory: 4.00 GB_x000a_Used Physical Memory: 3.27 ... [100/1161 characters] (#32568)" u="1"/>
        <s v="Access to comm-db needed (#44935)" u="1"/>
        <s v="Alert: lum-idbus-pl-01 CPU -  service: CPU Usage: 90.00 %_x000a_Top Process 1: ora_j002_ltdenpro_x000a_Top Process 2: /opt/cv/commvault/iDataAgent/clBackup_x000a_Top Process 3: /opt/cv/commvault/iDataAgent/clBackup_x000a_Top Process 4: /opt/cv/commvault/iDataAgent/clBackup_x000a_Top Process 5: /opt/cv/commvault/iDataAgent/clBackup_x000a_PID of Process 1: 17825_x000a_PID of Process 2: 10365_x000a_PID of Process 3: 10364_x000a_PID of Process 4: 10363_x000a_PID of Process 5: 10362_x000a_User of Process 1: oracle_x000a_User of Process 2: root_x000a_User of Process 3: root_x000a_User of Process 4: root_x000a_User of Process 5: root_x000a_CPU Usage for Process 1: 76.00 %_x000a_CPU Usage for Process 2: 33.00 %_x000a_CPU Usage for Process 3: 31.00 %_x000a_CPU Usage for Process 4: 30.00 %_x000a_CPU Usage for Process 5: 27.00 % 1253672920 (#29533)" u="1"/>
        <s v="Alert: Lummus Technology &gt; LUM IND Gurgaon on gurgcupc01 is Failed Connectivity   (#58499)" u="1"/>
        <s v="Alert: Alcami &gt; ALC Azure Non-Production on alcnuctxes1-d02 is Failed CPU   (#42546)" u="1"/>
        <s v="Remove device from N-Able (#83242)" u="1"/>
        <s v="Lummus - Winows server went Offline for 1 min LUM-BRAUS-DW-02 (#25344)" u="1"/>
        <s v="Alert: LiquidPower Specialty Products Inc. &gt; LIQ US OK Chickasha on CKSVMPVEEAM01 is Failed Memory   (#91044)" u="1"/>
        <s v="Customer: Lummus , Detected Criteria: Job Failed , Client: Azure_x000a_ Lummus SCU PRD ,Job ID: 169827 , Virtual Machine Name: Not Applicable,_x000a_ Priority: Normal (#75098)" u="1"/>
        <s v="Unisim Add-on required in Excel (#61526)" u="1"/>
        <s v="Lummus - Winows server went Offline for 1 min BMNQWEB01 (#24768)" u="1"/>
        <s v="Alert: Hikma &gt; HIK US OH Columbus on COL-ALMDBD01 is Failed Connectivity   (#52281)" u="1"/>
        <s v="Alert: Alcami &gt; ALC Azure Non-Production on alcnuctxes1-d02 is Failed CPU   (#42547)" u="1"/>
        <s v="Alert: Polymer Solutions Group &gt; POL US GA Albany Sasco 7th on Sasco7thSW1 is Failed Connectivity   (#76218)" u="1"/>
        <s v="ALERT: [Critical] Malicious activity detected on D31LTT2 (#63423)" u="1"/>
        <s v="[Cisco AMP for Endpoints Subscription] [Stemmer-Tickets]_x000a_ [W-BHALLGREN-10.ad.imaging.de] Matching Compromise Updates (#45947)" u="1"/>
        <s v="Pro-II: Version upgrade (from 9.1 to 10.1) (#32382)" u="1"/>
        <s v="New ticket from: Unable to open Excel files (#24861) (#25583)" u="1"/>
        <s v="Alert: Hikma &gt; HIK US OH Columbus on WW-COL-VDISQL01 is Failed Memory   (#91112)" u="1"/>
        <s v="Teams Chat Room Problem - Failure to send text message to others in_x000a_ Chat Room (#30020)" u="1"/>
        <s v="Headset Exchange &amp; Ethernet Cable (#82791)" u="1"/>
        <s v="Alert: Puffer &gt; PUF US TX Stafford on fpcap-2 is Failed Connectivity   (#88876)" u="1"/>
        <s v="My password has expired and I can't seem to change it (#28100)" u="1"/>
        <s v="WVD (#85187) and Aveva 6.1 Installation ((#86093, #86437, #86433) (#86448)" u="1"/>
        <s v="Alert: ssos-fps01 Agent Status -  service: Agent check-in interval: 3.83 min (#32675)" u="1"/>
        <s v="Alert: lum-adkde-pw-01 Memory -  service: Total Physical Memory: 4.00 GB_x000a_Used Physical Memory: 3.46 ... [100/1139 characters] (#31964)" u="1"/>
        <s v="Alert: HQS-WEB01 Memory -  service: Total Physical Memory: 8.00 GB_x000a_Used Physical Memory: 7.19 GB_x000a_Fre... [100/1154 characters] (#32680)" u="1"/>
        <s v="CRITICAL ERROR for PharmileServer on PHSDATTOSVR (B42E99AB260C) (#90424)" u="1"/>
        <s v="Alert: Hikma &gt; HIK US NJ CherryHill on CHHSVWPCCURE1 is Failed Memory   (#37307)" u="1"/>
        <s v="Alert: LiquidPower Specialty Products Inc. &gt; LIQ US TX Houston on HSNVMPFILE10 is Failed Connectivit... [100/103 characters] (#53253)" u="1"/>
        <s v="Alert: Lummus Technology &gt; Lum Azure Non-Production on lum-mcube-dl-02 is Failed Agent Status   (#47410)" u="1"/>
        <s v="Your message couldn't be delivered (#66290)" u="1"/>
        <s v="Your message couldn't be delivered (#75088)" u="1"/>
        <s v="Exactly IT Sentinel Alerts - Medium  (#24028)" u="1"/>
        <s v="ALERT: [Critical] Malicious activity detected on D31LTT2 (#63425)" u="1"/>
        <s v="Alert: lum-xtlus-pl-01 Agent Status -  service: Agent check-in interval: 3.02 min (#32967)" u="1"/>
        <s v="Cypress Lawn - Memory reached 95.0 % Used for 20 mins HQS-VC01 (#22284)" u="1"/>
        <s v="request for assistance (#20493)" u="1"/>
        <s v="New Joiner 07.06 (#25501)" u="1"/>
        <s v="RE: Cant access NAV via remote desktop web client (#43869)" u="1"/>
        <s v="Lummus - Windows Server CPU reached 90.0 % Used for 10 mins LUM-CDWLT-PW-01 (#24207)" u="1"/>
        <s v="Alert: EagleBurgmann &gt; EB Azure Production on AZHOUSDB034 is Failed Memory   (#41330)" u="1"/>
        <s v="Alert: Hisco &gt; HIS US TX Houston Servers - 3rd Patch Group on CyrSXIOS is Warning Agent Status   (#76717)" u="1"/>
        <s v="Alert: Cypress Lawn &gt; CYP US CA Colma on HQS-FPS02 is Failed Memory   (#49476)" u="1"/>
        <s v="Alert: NewQuest Properties &gt; NEW US TX Houston on construction exit is Failed Connectivity   (#78195)" u="1"/>
        <s v="Suspicious URL clicked (#37490)" u="1"/>
        <s v="ALERT: [Critical] Malicious activity detected on D31LTT2 (#63427)" u="1"/>
        <s v="Alert: Cypress Lawn &gt; CYP US CA Colma on HQ-SW-02 is Failed Connectivity   (#50736)" u="1"/>
        <s v="ALERT: [Critical] Malicious activity detected on GTS3XM2 (#49725)" u="1"/>
        <s v="Aryaka: [Non-Impacting] Planned Maintenance on Delhi POP_x000a_ [ref:_00DA0ISST._5003w1UB1wa:ref] (#21944)" u="1"/>
        <s v="Alert: LiquidPower Specialty Products Inc. &gt; LIQ US TX Houston on HSNVMPVEEAM01 is Warning Disk  C: (#77231)" u="1"/>
        <s v="Aryaka: [Non-Impacting] Starting Scheduled Maintenance on Miami POP [ref:_00DA0ISST._5003w1WUcJa:ref] (#32508)" u="1"/>
        <s v="PW Reset (#36511)" u="1"/>
        <s v="McAfee login (#53353)" u="1"/>
        <s v="Alert: Coyuchi &gt; COY US SF Headquarters on SQL-SERVER is Warning Memory   (#86050)" u="1"/>
        <s v="Alert: PREPROD-APP01 Connectivity -  service: Packet Loss: 25.00 %_x000a_Time To Live: 93.00 Hops_x000a_Average ... [100/148 characters] (#32862)" u="1"/>
        <s v="ALERT: [Critical] Malicious activity detected on D31LTT2 (#63428)" u="1"/>
        <s v="ALERT: [Critical] Malicious activity detected on GTS3XM2 (#49726)" u="1"/>
        <s v="FYI - lumwvddynsp-3 has turned on by request from the VMSS PowerApp (#45137)" u="1"/>
        <s v="Alert: lum-comus-pw-01 Memory -  service: Total Physical Memory: 4.00 GB_x000a_Used Physical Memory: 3.20 ... [100/1149 characters] (#30963)" u="1"/>
        <s v="Eagle Burgman - CPU reached 90.0 % Used for 10 mins AZHOUSBA502 (#25648)" u="1"/>
        <s v="Alert: Coyuchi &gt; COY US CA PointReyes on vm-term1 is Failed Connectivity   (#47012)" u="1"/>
        <s v="Alert: BEIJING-VS1 Disk - E: service: Total disk size: 3.27 TB_x000a_Disk space used: 3.05 TB_x000a_Disk free space: 224.25 GB_x000a_Disk Usage: 93.00 % 986055044 (#29157)" u="1"/>
        <s v="lumwvddynsp-3 has intentionally been shutdown (#44970)" u="1"/>
        <s v="Alert: Lummus Technology &gt; Lum Azure Non-Production on LUM-AMSDB-DW-01 is Failed Memory   (#49932)" u="1"/>
        <s v="Alert: PineSW3 Connectivity -  service: Packet Loss: 25.00 %_x000a_Time To Live: 186.00 Hops_x000a_Average Round... [100/144 characters] (#34950)" u="1"/>
        <s v="Access to iDOCs (#24005)" u="1"/>
        <s v="Urgent request - Unable to change my password  (#27362)" u="1"/>
        <s v="Alert: Hikma &gt; HIK US OH Columbus on WW-COL-VARIDU01 is Warning CPU   (#37332)" u="1"/>
        <s v="request to create ticket to resolve Breedlove's jabber / Office_x000a_ phone: 1-281-368-3118 (#47753)" u="1"/>
        <s v="Alert: lum-prtus-pw-01 CPU -  service: CPU Usage: 89.00 %_x000a_Top Process 1: MonAgentCore_x000a_Top Process 2:... [100/651 characters] (#34565)" u="1"/>
        <s v="iPhone broken. (#22591)" u="1"/>
        <s v="Office Phone not working (#36627)" u="1"/>
        <s v="Critical Device Stopped Sending Events Fired (#62223)" u="1"/>
        <s v="Alert: Lummus Technology &gt; Lum Azure Non-Production on LUM-AWPLT-DW-01 is Warning Memory   (#42439)" u="1"/>
        <s v="Alert: Puffer &gt; PUF US TX Stafford on stc128p is Failed CPU   (#51296)" u="1"/>
        <s v="Alert: AZVAHSAP013 Connectivity -  service: Packet Loss: 100.00 %_x000a_Time To Live: 0.00 Hops_x000a_Average Ro... [100/145 characters] (#35486)" u="1"/>
        <s v="Network folder access does not work (#73978)" u="1"/>
        <s v="New ticket from: PTC MathCAD v15: Licensing issue (#25365) (#28102)" u="1"/>
        <s v="FYI - lumwvddynsp-3 has turned on by request from the VMSS PowerApp (#44270)" u="1"/>
        <s v="Alert: lum-hxgus-pw-01 Agent Status -  service: Agent check-in interval: 3.27 min (#33702)" u="1"/>
        <s v="ALERT: [Critical] Malicious activity detected on GTS3XM2 (#49728)" u="1"/>
        <s v="Eagle Burgman - Device went offline for 1 min MXCUTSAP004 (#22730)" u="1"/>
        <s v="Alert: Hikma &gt; HIK US OH Columbus on AZRSVWPCSOSB01 is Warning SQL TCP Availability  1433 (#45436)" u="1"/>
        <s v="Alert: Polymer Solutions Group &gt; POL US GA Albany Pine on PineSW2 is Failed Connectivity   (#69898)" u="1"/>
        <s v="Docking station, mouse, keyboard and two monitors have been installed_x000a_ for new comer in Bloomfield (#36402)" u="1"/>
        <s v="VPN Connection (#27480)" u="1"/>
        <s v="Unable to access links from Mcdermott (#83274)" u="1"/>
        <s v="ALERT: [Critical] Malicious activity detected on GTS3XM2 (#49729)" u="1"/>
        <s v="Alert: Puffer &gt; PUF US TX Stafford on BRY-FS-0021 is Warning Memory   (#59217)" u="1"/>
        <s v="Alert: Hikma &gt; HIK US OH Columbus on COL-BIAP01 is Failed Memory   (#41639)" u="1"/>
        <s v="Alert: Puffer &gt; PUF US TX Stafford on bry-ds-0002 is Failed Memory   (#51265)" u="1"/>
        <s v="Software Installation Request (#26506)" u="1"/>
        <s v="Your message couldn't be delivered (#76304)" u="1"/>
        <s v="FW: [Error] Scale-out Backup Repository: CKS-SOBR (#87833)" u="1"/>
        <s v="Coyuchi - Business Call (#43317)" u="1"/>
        <s v="Bootable Screenshot for CONCORDTERMSVR on PHSDATTOSVR (B42E99AB260C)_x000a_ FAILED (#73868)" u="1"/>
        <s v="Your message couldn't be delivered (#76314)" u="1"/>
        <s v="Not received email (#21663)" u="1"/>
        <s v="printer has to be updated (#45858)" u="1"/>
        <s v="Create account for new employee (#85648)" u="1"/>
        <s v="Anthony Oriolo - Bad USB Keyboard (#44371)" u="1"/>
        <s v="Alert: Hoover Circular Solutions &gt; HOO US TX Houston on JETPRDSQL01 is Warning Memory   (#83694)" u="1"/>
        <s v="Your message couldn't be delivered (#77743)" u="1"/>
        <s v="Scheduled Task coyuchi cleanup shipmentprocesscheck folder Completed (#62216)" u="1"/>
        <s v="Creat N-able account for new joiner (#46644)" u="1"/>
        <s v="Alert: Cypress Lawn &gt; CYP US CA Colma on HQ-SW-04 is Failed Connectivity   (#41885)" u="1"/>
        <s v="Mapping drives on my computer (#22790)" u="1"/>
        <s v="Unlock FC2104 Scenario (#23596)" u="1"/>
        <s v="Notification of Termination (#58514)" u="1"/>
        <s v="Alert: Cypress Lawn &gt; CYP US CA Colma on UAT-APP03-02 is Warning CPU   (#41202)" u="1"/>
        <s v="Alert: Lummus Technology &gt; LUM Azure Production on lum-medcv-pw-01 is Failed CPU   (#50204)" u="1"/>
        <s v="ProVision 8.3 (#20597)" u="1"/>
        <s v="I need 7-Zip installed. (#42860)" u="1"/>
        <s v="Web connectivity on LUM-ASPUS-PW-01 (#24030)" u="1"/>
        <s v="lumwvddynsp-4 will be shutdown by automation in 15 minutes (#45076)" u="1"/>
        <s v="Lummus - Windows server memory reached  90.0 % Used for 10 mins LUM-WFSUS-PW-02 (#23955)" u="1"/>
        <s v="Alert: lum-scmin-pw-01 Connectivity -  service: Packet Loss: 75.00 %_x000a_Time To Live: 30.00 Hops_x000a_Averag... [100/150 characters] (#30733)" u="1"/>
        <s v="Lummus - Network device went offline de-mhg-f1-sw01 (#24955)" u="1"/>
        <s v="Your message couldn't be delivered (#77807)" u="1"/>
        <s v="lumwvddynsp-3has failed to restart by PowerApp (#48474)" u="1"/>
        <s v="Alert: Alcami &gt; ALC Azure Non-Production on ALCNUDBES1-D01 is Warning Memory   (#41928)" u="1"/>
        <s v="Laptop is not maintaining a stable connection (#85701)" u="1"/>
        <s v="Alert: Hisco &gt; HIS US TX Houston Servers - 3rd Patch Group on CyrSXWeb2 is Failed Agent Status   (#91290)" u="1"/>
        <s v="Alert: Lummus Technology &gt; LUM US TX Pasadena on PASPBE02 is Failed Connectivity   (#76227)" u="1"/>
        <s v="Alert: Hikma &gt; HIK US OH Columbus on COL-SFTP is Failed Connectivity   (#44884)" u="1"/>
        <s v="permissions to new CMS features for the Customer Success Manager team (#74058)" u="1"/>
        <s v="Your message couldn't be delivered (#67620)" u="1"/>
        <s v="New groups in AD needed (#41223)" u="1"/>
        <s v="Alert: Hoover Circular Solutions &gt; HOO US TX Houston on JETDEVSQL01 is Failed Agent Status   (#79375)" u="1"/>
        <s v="Home Monitor  (#59539)" u="1"/>
        <s v="Alert: Hisco &gt; HIS US TX Houston Servers - 3rd Patch Group on CyrSXWeb4 is Failed Agent Status   (#81156)" u="1"/>
        <s v="Alert: Hoover Circular Solutions &gt; HOO US TX Houston on JETDEVAPP01 is Failed Agent Status   (#85284)" u="1"/>
        <s v="account blocked (#85659)" u="1"/>
        <s v="RCA - Azure Monitor - West US (#75079)" u="1"/>
        <s v="Alert: Lummus Technology &gt; LUM Azure Production on lum-tekin-pw-01 is Warning Memory   (#48245)" u="1"/>
        <s v="Alert: Hoover Circular Solutions &gt; HOO US TX Houston on 10.32.136.2 is Failed Connectivity   (#66333)" u="1"/>
        <s v="Notification of Termination (#58524)" u="1"/>
        <s v="Docking station is not working on all monitors (#41154)" u="1"/>
        <s v="Forecast- Income Statement 5 Year   template needs to be updated  (#36973)" u="1"/>
        <s v="Cloud Discovery anomaly detection Incident ID: 1545 (#42861)" u="1"/>
        <s v="Cypress Lawn - Device went offline for 2 min HQS-SQL02 (#24589)" u="1"/>
        <s v="Alert: Puffer &gt; PUF US TX Stafford on stc128p is Failed CPU   (#91368)" u="1"/>
        <s v="Adobe Acrobat17 Installation. (#46721)" u="1"/>
        <s v="Taleo Application Maintenance &amp; Monitoring (#49846)" u="1"/>
        <s v="Access to Lummus Consultants fileserver in Houston (#55796)" u="1"/>
        <s v="Alert: Lummus Technology &gt; LUM Azure Production on lum-idbus-pl-01 is Failed CPU   (#43725)" u="1"/>
        <s v="Cypress - Offline device by 1 min  MY-PTP230-MASTER (#30988)" u="1"/>
        <s v="Alert: Hikma &gt; HIK US NJ CherryHill on CHHSVWPCCURE1 is Failed Memory   (#37447)" u="1"/>
        <s v="CrowdStrike detected a new incident (#90076)" u="1"/>
        <s v="RE: New Hire (US Position) Candidate data feed to Peoplesoft (#51320)" u="1"/>
        <s v="Alert: Lummus Technology &gt; LUM Azure Production on lum-prtin-pw-01 is Failed CPU   (#47522)" u="1"/>
        <s v="New User Details - Network Login Creation (#36149)" u="1"/>
        <s v="Alert: Lummus Technology &gt; LUM Azure Production on lum-avelt-pw-01 is Failed CPU   (#91342)" u="1"/>
        <s v="Alert: DTNSVWPASCSS01 Connectivity -  service: Packet Loss: 0.00 %_x000a_Time To Live: 124.00 Hops_x000a_Average... [100/149 characters] (#36399)" u="1"/>
        <s v="Evin Foreman (#82779)" u="1"/>
        <s v="Jared Bracken user permissions (#28913)" u="1"/>
        <s v="Critical Device Stopped Sending Events Fired (#70623)" u="1"/>
        <s v="Alert: KS2 Technologies &gt; KS2 US TX Grapevine on KS2DOM2012 is Failed Connectivity   (#91043)" u="1"/>
        <s v="Payroll Processing Issue - Urgent (#85650)" u="1"/>
        <s v="FW: New investigation: 2022-03-01-001 (#85275)" u="1"/>
        <s v="Alert: EagleBurgmann &gt; EB Azure Production on AZHOUSDB034 is Warning SQL Memory Manager  MSSQLSERVER (#90036)" u="1"/>
        <s v="lumwvddynsp-3 has been powered off by automation (#34666)" u="1"/>
        <s v="Alert: US-NJ-BMN-DC-2960-01 Connectivity -  service: Packet Loss: 20.00 %_x000a_Time To Live: 196.00 Hops_x000a_Average Round Trip Time: 46.00 msec_x000a_DNS Resolution: True 1259411632 (#27492)" u="1"/>
        <s v="Access Database for AMP (#43100)" u="1"/>
        <s v="Enloe - Microsoft Premier Support (#45782)" u="1"/>
        <s v="Alert: lum-awplt-pw-01 Memory -  service: Total Physical Memory: 4.00 GB_x000a_Used Physical Memory: 3.31 ... [100/1142 characters] (#30247)" u="1"/>
        <s v="FW: ISE Alarm : Warning : Fewer VM licenses installed: Details=VM Licenses are not matching as per the size or no. of VM nodes deployed (#80341)" u="1"/>
        <s v="N-Able Accounts for Hikma users. (#49861)" u="1"/>
        <s v="Alert: Hikma &gt; HIK US OH Columbus on WW-COL-DSPDB01 is Failed Memory   (#45845)" u="1"/>
        <s v="Lummus - Winows server went Offline for 1 min BMNPCM01 (#22198)" u="1"/>
        <s v="Alert: Lummus Technology &gt; LUM Azure Production on lum-medcv-pw-01 is Failed CPU   (#73875)" u="1"/>
        <s v="ALERT: [Medium] Malicious activity detected on DESKTOP-FHD4A9D (#21805)" u="1"/>
        <s v="Alert: Cintas Corporation &gt; Cin Azure Production on prod-nc-wp-01 is Failed CPU   (#90016)" u="1"/>
        <s v="VPN issue (#36879)" u="1"/>
        <s v="Azure Active Directory - Sign in log events delayed - Mitigated (#77267)" u="1"/>
        <s v="Alert: Puffer &gt; PUF US TX Stafford on bry-dc-0017 is Failed CPU   (#76259)" u="1"/>
        <s v="Lummus - Windows Server CPU reached 90.0 % Used for 10 mins LUM-CDWLT-PW-01 (#25208)" u="1"/>
        <s v="Lummus - Winows server went Offline for 1 min LUM-JAUS-DW-01 (#25201)" u="1"/>
        <s v="Alert: Cypress Lawn &gt; CYP US CA Colma on hqs-br01 is Failed Connectivity   (#44622)" u="1"/>
        <s v="Alert: lum-hxgus-pw-01 CPU -  service: CPU Usage: 99.00 %_x000a_Top Process 1: MonAgentCore_x000a_Top Process 2: MsMpEng_x000a_Top Process 3: CLBackup_x000a_Top Process 4: cvfwd_x000a_Top Process 5: CSFalconService_x000a_PID of Process 1: 7292_x000a_PID of Process 2: 3760_x000a_PID of Process 3: 1784_x000a_PID of Process 4: 8132_x000a_PID of Process 5: 3000_x000a_User of Process 1: NT AUTHORITY\SYSTEM_x000a_User of Process 2: NT AUTHORITY\SYSTEM_x000a_User of Process 3: NT AUTHORITY\SYSTEM_x000a_User of Process 4: NT AUTHORITY\SYSTEM_x000a_User of Process 5: NT AUTHORITY\SYSTEM_x000a_CPU Usage for Process 1: 40.00 %_x000a_CPU Usage for Process 2: 24.00 %_x000a_CPU Usage for Process 3: 21.00 %_x000a_CPU Usage for Process 4: 3.00 %_x000a_CPU Usage for Process 5: 2.00 % 1388040366 (#29750)" u="1"/>
        <s v="New users add in EVERYONE-LTHT-Gurgaon@lummustech.com (#26220)" u="1"/>
        <s v="Lummus - Winows server went Offline for 1 min LUM-EAUS-DW-01 (#23403)" u="1"/>
        <s v="Alert: Puffer &gt; PUF US TX Stafford on stc128p is Failed CPU   (#81205)" u="1"/>
        <s v="Carbon Black Cloud Alert - 9c609548-7e3d-2bbb-0943-33995359c0c0 (#74616)" u="1"/>
        <s v="Outlook not showing Task bar (#57576)" u="1"/>
        <s v="lumwvddynsp-3 will be shutdown by automation in 15 minutes (#41925)" u="1"/>
        <s v="Alert: lum-anslt-pw-01 Memory -  service: Total Physical Memory: 4.00 GB_x000a_Used Physical Memory: 3.43 ... [100/1152 characters] (#35195)" u="1"/>
        <s v="Alert: Mannheim-RDA1 Disk - E: service: Total disk size: 3.64 TB_x000a_Disk space used: 3.48 TB_x000a_Disk free space: 157.66 GB_x000a_Disk Usage: 96.00 % 891133765 (#29158)" u="1"/>
        <s v="Alert: Lummus Technology &gt; LUM US NJ BloomField on cucmsub02 is Failed Connectivity   (#37496)" u="1"/>
        <s v="SulCol install (#21322)" u="1"/>
        <s v="&lt;Memory is above 90%&gt; PSGGPDES1PW01 (#25454)" u="1"/>
        <s v="Alert: Dallas Area Habitat for Humanity &gt; DAL US TX Dallas on dahfh2008dc is Failed Memory   (#57847)" u="1"/>
        <s v="New Account Required (#21797)" u="1"/>
        <s v="Exchange Rate of Actual not as CurrFcst in Planning (#22336)" u="1"/>
        <s v="Carbon Black Cloud Alert - 3c3ca123-c737-6648-93a7-c068657e7f2d (#65696)" u="1"/>
        <s v="FW: ISE Alarm : Warning : AcsSyslogContentAaaDiagnostics:: ACTIVE_DIRECTORY_DIAGNOSTIC_TOOL_ISSUES_FOUND need to complete (#82507)" u="1"/>
        <s v="Alert: Lummus Technology &gt; LUM Azure Production on lum-medcv-pw-01 is Failed CPU   (#42419)" u="1"/>
        <s v="Alert: Lummus Technology &gt; LUM Azure Production on lum-idbus-pl-01 is Failed Disk  /oracle/LTDENPRO (#55537)" u="1"/>
        <s v="&lt;Memory is above 80%&gt; psgpdces1pw01 (#27647)" u="1"/>
        <s v="Alert: Lummus Technology &gt; LUM Azure Production on lum-scmin-pw-01 is Failed Connectivity   (#44679)" u="1"/>
        <s v="Alert: mhgpfs01 Disk - D: service: Total disk size: 1.25 TB_x000a_Disk space used: 1.20 TB_x000a_Disk free space: 52.38 GB_x000a_Disk Usage: 96.00 % 1002631592 (#29159)" u="1"/>
        <s v="Alert: Cypress Lawn &gt; CYP US CA Colma HQ on HQS-AD01 is Warning Memory   (#85629)" u="1"/>
        <s v="lost access  (#22819)" u="1"/>
        <s v="Alert: EagleBurgmann &gt; EB Azure Production on AZHOUSAP005 is Failed Agent Status   (#53735)" u="1"/>
        <s v="Alert: Lummus Technology &gt; Lum Azure Non-Production on lum-mcube-dl-02 is Failed Agent Status   (#47688)" u="1"/>
        <s v="iDocs request : Yanchang CDAlky (211971) (#88919)" u="1"/>
        <s v="FW: [Cisco AMP for Endpoints Subscription] [nq - quarantine failed] Matching Events Found On NQP-TERM-013.newquest.newquestproperties.com (#86117)" u="1"/>
        <s v="New Joiners (#37441)" u="1"/>
        <s v="Weekly Backup Report for PHSDATTOSVR (#82191)" u="1"/>
        <s v="Alert: Lummus Technology &gt; Lum Azure Non-Production on lum-braus-dw-02 is Failed Connectivity   (#44238)" u="1"/>
        <s v="FW: Weekly Backup Report for PHSDATTOSVR (#76242)" u="1"/>
        <s v="Odoo Telephony System (#45890)" u="1"/>
        <s v="Lummus - Network device went offline GB-MIK-VPN01 (#27264)" u="1"/>
        <s v="Aryaka: [Non-Impacting] Starting Scheduled Maintenance on Frankfurt POP [ref:_00DA0ISST._5003w1UCYE7:ref] (#22816)" u="1"/>
        <s v="Alert: Puffer &gt; PUF US TX Stafford on BRY-DC-0002 is Failed CPU   (#54992)" u="1"/>
        <s v="Re: [HIGH]NOTICE: Sensor Down - ASIOFFICEAWSENSOR01 (#67650)" u="1"/>
        <s v="Alert: Hisco &gt; HIS US TX Houston Servers - 5th Patch Group on DEVpim is Warning Memory   (#83220)" u="1"/>
        <s v="Alert: Principle Health Systems &gt; PRI US TX Houston on EAP1750H is Failed Connectivity   (#73377)" u="1"/>
        <s v="Self-Healing Alert: Alcami &gt; ALC Azure Non-Production: alcnuctxes1-d02 Service: Uptime -  Self-Heali... [100/175 characters] (#42544)" u="1"/>
        <s v="Ghost Call (#74515)" u="1"/>
        <s v="Alert: Polymer Solutions Group &gt; POL US GA Albany Pine on PineSW2 is Failed Connectivity   (#36744)" u="1"/>
        <s v="[Failed] Agent Backup Copy - EGY-MAXS-HOU (0 VMs) (#61491)" u="1"/>
        <s v="ExactlyIT Sentinel Alerts - Low  (#43955)" u="1"/>
        <s v="Alert: Hisco &gt; HIS US TX Houston Servers - 5th Patch Group on DEVpim is Failed CPU   (#82471)" u="1"/>
        <s v="Your message couldn't be delivered (#77754)" u="1"/>
        <s v="Hyperion - TECHCash (#21223)" u="1"/>
        <s v="Alert: Hikma &gt; HIK US OH Columbus on COL-BIAP01 is Warning Memory   (#41485)" u="1"/>
        <s v="VPN doesn't work. (#34608)" u="1"/>
        <s v="NTP update successful. (#91314)" u="1"/>
        <s v="Update our Mannheim distribution groups (#37093)" u="1"/>
        <s v="FW: New AD account and VPN client for new Network engineers EIT (#35161)" u="1"/>
        <s v="Alert: Hikma &gt; HIK US OH Columbus on COL-PMXAQ01 is Failed Agent Status   (#49461)" u="1"/>
        <s v="FYI - lumwvddynsp-3 has turned on by request from the VMSS PowerApp (#31961)" u="1"/>
        <s v="Alert: Hikma &gt; HIK US OH Columbus on WWCOLEMPDBD01 is Warning Memory   (#45716)" u="1"/>
        <s v="Password Reset (#35199)" u="1"/>
        <s v="FW: CashPro: Beneficiary Credit (#24096)" u="1"/>
        <s v="Re: [Cisco AMP for Endpoints Subscription] [CANCOMUS-Tickets]_x000a_ [Steve-Surface01] Matching Compromise Updates (#33929)" u="1"/>
        <s v="Password expired (#57776)" u="1"/>
        <s v="Cisco Jabber for new user Sujith Kumbalath (#70610)" u="1"/>
        <s v="Require install Company portal on the iPhone (#53305)" u="1"/>
        <s v="Lummus - Windows Server CPU reached 90.0 % Used for 10 mins lum-medin-pw-01 (#24201)" u="1"/>
        <s v="Actuals final for June Month End  (#28871)" u="1"/>
        <s v="Alert: EagleBurgmann &gt; EB Azure Production on AZVAHSLC021 is Failed Connectivity   (#45358)" u="1"/>
        <s v="Close Feb Actual Journal Period (#21096)" u="1"/>
        <s v="Alert: Gulf Capital Bank &gt; GUL US TX Houston on HOU-SVR-CA2 is Warning Memory   (#88433)" u="1"/>
        <s v="Aryaka: [Non-Impacting] Completion of  Scheduled Maintenance on Delhi POP [ref:_00DA0ISST._5003w1UB1wa:ref] (#23365)" u="1"/>
        <s v="VPN password issue (#30986)" u="1"/>
        <s v="Alert: Lummus Technology &gt; Lum Azure Non-Production on LUM-AMSDB-DW-01 is Warning Memory   (#45438)" u="1"/>
        <s v="[Cisco AMP for Endpoints Subscription] [HankinGroup-Tickets]_x000a_ [SMARTINSF2.HANKINGROUP.ORG] Matching Compromise Updates (#50807)" u="1"/>
        <s v="Cypress Lawn - Device went offline for 2 min HQS-VC01 (#24598)" u="1"/>
        <s v="Alert: LiquidPower Specialty Products Inc. &gt; LIQ US TX Bryan on bryntpiisint01 is Warning Memory   (#82251)" u="1"/>
        <s v="Alert: ssos-esxi01 Connectivity -  service: Packet Loss: 100.00 %_x000a_Time To Live: 0.00 Hops_x000a_Average Ro... [100/145 characters] (#32095)" u="1"/>
        <s v="Printer drivers has to be updated (#42113)" u="1"/>
        <s v="Critical Device Stopped Sending Events Fired (#59578)" u="1"/>
        <s v="FW: [Failed] BYN VM Group 1 (4 VMs) 3 failed (#79841)" u="1"/>
        <s v="Confirm Jordan Calo has Odoo Access (#52757)" u="1"/>
        <s v="trouble logging into Global Protect (#30060)" u="1"/>
        <s v="Emerson PRV2SIZE: Installation request (#21400)" u="1"/>
        <s v="Critical Device Stopped Sending Events Fired (#61446)" u="1"/>
        <s v="FW: CRITICAL ERROR for PHSSVR on PHSDATTOSVR (B42E99AB260C) (#85967)" u="1"/>
        <s v="Carbon Black Cloud Alert - 3760bb62-452e-ae01-46f6-b25331f34afe (#80778)" u="1"/>
        <s v="Alert: Hikma &gt; HIK US OH Columbus on WW-COL-VDISQL01 is Warning Memory   (#57660)" u="1"/>
        <s v="Alert: NewQuest Properties &gt; NEW US TX Houston on NQDATA3 is Warning Memory   (#74465)" u="1"/>
        <s v="Beijing-fs1 migration (#44950)" u="1"/>
        <s v="Network Account Dmitriy Romanov (#31983)" u="1"/>
        <s v="FYI - lumwvddynsp-9 has turned on by request from the VMSS PowerApp (#32964)" u="1"/>
        <s v="Alert: Cypress Lawn &gt; CYP US CA Colma HQ on HQS-VC01 is Failed Memory   (#91353)" u="1"/>
        <s v="FW: [Cisco AMP for Endpoints Subscription] [nq - system] Matching Events Found On NQP-AZ-55712053 (#61468)" u="1"/>
        <s v="Project folder missing (#43293)" u="1"/>
        <s v="[Warning] Agent Backup Copy Job (1 VMs) (#78184)" u="1"/>
        <s v="New ticket from: problem getting VPN connection (#43008) (#46746)" u="1"/>
        <s v="Alert: NewQuest Properties &gt; NEW US TX Houston on Su100-Conf Room is Failed Connectivity   (#91104)" u="1"/>
        <s v="Alert: Hikma &gt; HIK US OH Columbus on WW-COL-DSPDB01 is Warning SQL Memory Manager  MSSQLSERVER (#78200)" u="1"/>
        <s v="FW: Weekly Backup Report for RKDATTOSVR (#79331)" u="1"/>
        <s v="[Failed] Agent Backup Copy - EGY-MAXS-HOU (0 VMs) (#61472)" u="1"/>
        <s v="FYI - lumwvddynsp-4 has turned on by request from the VMSS PowerApp (#32968)" u="1"/>
        <s v="Alert: Coyuchi &gt; COY US CA PointReyes on vm-app02 is Failed Agent Status   (#48281)" u="1"/>
        <s v="Alert: Hikma &gt; HIK US NJ CherryHill on WW-CHH-SCCMMM01 is Warning Memory   (#37300)" u="1"/>
        <s v="Alert: Lummus Technology &gt; LUM CH Beijing on BEIPSCCM01 is Failed Connectivity   (#56155)" u="1"/>
        <s v="test (#51230)" u="1"/>
        <s v="iDocs access of jcp Ethylene proposal. (#77761)" u="1"/>
        <s v="Alert: HQS-OPP01 Disk - C: service: Total disk size: 79.50 GB_x000a_Disk space used: 75.92 GB_x000a_Disk free sp... [100/132 characters] (#34573)" u="1"/>
        <s v="Alert: lum-genlt-pw-01 Memory -  service: Total Physical Memory: 4.00 GB_x000a_Used Physical Memory: 3.19 GB_x000a_Free Physical Memory: 824.71 MB_x000a_Physical Memory Usage: 80.00 %_x000a_Total Virtual Memory: 6.00 GB_x000a_Used Virtual Memory: 3.63 GB_x000a_Free Virtual Memory: 2.37 GB_x000a_Virtual Memory Usage: 61.00 %_x000a_Top Process 1: agent_x000a_Top Process 2: MsMpEng (64 bit)_x000a_Top Process 3: cvd (64 bit)_x000a_Top Process 4: explorer (64 bit)_x000a_Top Process 5: Registry (64 bit)_x000a_PID of Process 1: 2760_x000a_PID of Process 2: 3464_x000a_PID of Process 3: 5944_x000a_PID of Process 4: 9396_x000a_PID of Process 5: 88_x000a_User of Process 1: NT AUTHORITY\SYSTEM_x000a_User of Process 2: NT AUTHORITY\SYSTEM_x000a_User of Process 3: NT AUTHORITY\SYSTEM_x000a_User of Process 4: LUMMUSTECH\sa.sxs_x000a_User of Process 5: NT AUTHORITY\SYSTEM_x000a_Physical Memory for Process 1: 199.89 MB_x000a_Physical Memory for Process 2: 193.89 MB_x000a_Physical Memory for Process 3: 143.35 MB_x000a_Physical Memory for Process 4: 133.14 MB_x000a_Physical Memory for Process 5: 111.56 MB_x000a_Virtual Memory for Process 1: 217.12 MB_x000a_Virtual Memory for Process 2: 253.49 MB_x000a_Virtual Memory for Process 3: 30.88 MB_x000a_Virtual Memory for Process 4: 49.85 MB_x000a_Virtual Memory for Process 5: 512.00 KB 182107711 (#29213)" u="1"/>
        <s v="The Hague Office Location Migration (#52273)" u="1"/>
        <s v="Alert: Hikma &gt; HIK US OH Columbus on WW-COL-LWTSP04 is Failed Memory   (#47713)" u="1"/>
        <s v="Alert: Cypress Lawn &gt; CYP US CA Colma on HQ-SW-03 is Failed Connectivity   (#45536)" u="1"/>
        <s v="Alert: NewQuest Properties &gt; NEW US TX Houston on NQDATA3 is Failed Memory   (#85958)" u="1"/>
        <s v="Alert: Hikma &gt; HIK US OH Columbus on AZRSVWVCSOSB01 is Warning SQL TCP Availability  1433 (#43035)" u="1"/>
        <s v="Shuk old computer has been reimaged (#36405)" u="1"/>
        <s v="Alert: Principle Health Systems &gt; PRI US TX Houston on League Pharmacy Firewall is Failed Connectivi... [100/104 characters] (#70558)" u="1"/>
        <s v="John Gianatasio need support (#21171)" u="1"/>
        <s v="access to network folders needed (#45856)" u="1"/>
        <s v="Aryaka Change: Security Features Firewall Tests in Sasco Pine (#31111)" u="1"/>
        <s v="Lummus - Winows server went Offline for 1 min lum-aftus-pw-01 (#22663)" u="1"/>
        <s v="Alert: Hikma &gt; HIK US OH Columbus on ww-col-lwbgd01 is Warning Memory   (#41553)" u="1"/>
        <s v="Alert: Hikma &gt; HIK US OH Columbus on WW-COL-TESTSQL is Warning SQL TCP Availability  1433 (#47035)" u="1"/>
        <s v="Jennie is unable to access her accounts (#61144)" u="1"/>
        <s v="Odoo: User access for Kavita on production. (#45198)" u="1"/>
        <s v="ALERT: [Medium] Malicious activity detected on MTR-13 (#68418)" u="1"/>
        <s v="Alert: Hikma &gt; HIK US OH Columbus on WW-COL-DCNM is Failed Memory   (#45521)" u="1"/>
        <s v="LSPI- Sentinel Alerts  Medium   (#87335)" u="1"/>
        <s v="Alert: EagleBurgmann &gt; EB Azure Production on AZVAHSAP013 is Failed Connectivity   (#59861)" u="1"/>
        <s v="Alert: Lummus Technology &gt; LUM US NJ BloomField on cucmpub is Failed Connectivity   (#50846)" u="1"/>
        <s v="Alert: LiquidPower Specialty Products Inc. &gt; LIQ US TX Houston on BYN-SW-01-CORE.liquidpower.com is ... [100/121 characters] (#85182)" u="1"/>
        <s v="Alert: PineSW2 Connectivity -  service: Packet Loss: 55.00 %_x000a_Time To Live: 112.00 Hops_x000a_Average Round... [100/143 characters] (#34542)" u="1"/>
        <s v="Alert: Polymer Solutions Group &gt; POL Azure Production on psgnvdes1pw01 is Failed CPU   (#73361)" u="1"/>
        <s v="Alert: Polymer Solutions Group &gt; POL Azure Production on psgnvdes1pw01 is Failed CPU   (#73362)" u="1"/>
        <s v="Disable Windows 11 upgrade on workstations (#80652)" u="1"/>
        <s v="Alert: Polymer Solutions Group &gt; POL US OH Clair on STC-AP26 is Failed Connectivity   (#45374)" u="1"/>
        <s v="Lummus Sentinel Alerts - High  (#51292)" u="1"/>
        <s v="Alert: LiquidPower Specialty Products Inc. &gt; LIQ US OK Ponca City on POC-VOICE.liquidpower.com is Fa... [100/119 characters] (#85206)" u="1"/>
        <s v="need new printer installed (#32267)" u="1"/>
        <s v="Alert: lum-medcv-pw-01 CPU -  service: CPU Usage: 95.00 %_x000a_Top Process 1: cvd_x000a_Top Process 2: SIDB2_x000a_Top Process 3: SIDB2_x000a_Top Process 4: System_x000a_Top Process 5: IndexingService_x000a_PID of Process 1: 5584_x000a_PID of Process 2: 19984_x000a_PID of Process 3: 14840_x000a_PID of Process 4: 4_x000a_PID of Process 5: 12432_x000a_User of Process 1: NT AUTHORITY\SYSTEM_x000a_User of Process 2: NT AUTHORITY\SYSTEM_x000a_User of Process 3: NT AUTHORITY\SYSTEM_x000a_User of Process 4: NT AUTHORITY\SYSTEM_x000a_User of Process 5: NT AUTHORITY\SYSTEM_x000a_CPU Usage for Process 1: 24.00 %_x000a_CPU Usage for Process 2: 21.00 %_x000a_CPU Usage for Process 3: 21.00 %_x000a_CPU Usage for Process 4: 4.00 %_x000a_CPU Usage for Process 5: 4.00 % 1923312252 (#27806)" u="1"/>
        <s v="Alert: NewQuest Properties &gt; NEW US TX Houston on PRINT is Warning Memory   (#78121)" u="1"/>
        <s v="Cypress - Offline device by 1 min  HQ-PTP450-MASTER (#26422)" u="1"/>
        <s v="Alert: EagleBurgmann &gt; EB Azure Production on AZVAHSER004 is Failed Memory   (#47786)" u="1"/>
        <s v="&lt;Memory is above 90%&gt; PSGGPDES1PW01 (#25664)" u="1"/>
        <s v="Files Access Issues (#42490)" u="1"/>
        <s v="Azure Log Analytics - East US - Applying Mitigation (#80767)" u="1"/>
        <s v="lumwvddynsp-3 will be shutdown by automation in 15 minutes (#30158)" u="1"/>
        <s v="Alert: Gulf Capital Bank &gt; GUL US TX Houston on HOU-SVR-CA2 is Warning Disk  C: (#53243)" u="1"/>
        <s v="Alert: Lummus Technology &gt; LUM Azure Production on lum-alslt-pw-01 is Warning CPU   (#41961)" u="1"/>
        <s v="Alert: lum-olilt-pw-01 CPU -  service: CPU Usage: 83.00 %_x000a_Top Process 1: MonAgentCore_x000a_Top Process 2: MsMpEng_x000a_Top Process 3: CSFalconService_x000a_Top Process 4: cvfwd_x000a_Top Process 5: System_x000a_PID of Process 1: 6416_x000a_PID of Process 2: 3572_x000a_PID of Process 3: 2908_x000a_PID of Process 4: 2304_x000a_PID of Process 5: 4_x000a_User of Process 1: NT AUTHORITY\SYSTEM_x000a_User of Process 2: NT AUTHORITY\SYSTEM_x000a_User of Process 3: NT AUTHORITY\SYSTEM_x000a_User of Process 4: NT AUTHORITY\SYSTEM_x000a_User of Process 5: NT AUTHORITY\SYSTEM_x000a_CPU Usage for Process 1: 45.00 %_x000a_CPU Usage for Process 2: 21.00 %_x000a_CPU Usage for Process 3: 2.00 %_x000a_CPU Usage for Process 4: 0.00 %_x000a_CPU Usage for Process 5: 0.00 % 1024575795 (#28787)" u="1"/>
        <s v="Issue with monitor (#32601)" u="1"/>
        <s v="Your message couldn't be delivered (#76252)" u="1"/>
        <s v="Critical Device Stopped Sending Events Fired (#71128)" u="1"/>
        <s v="Alert: Hikma &gt; HIK US OH Creekside on CRKSVWPDHCP01 is Warning Memory   (#43419)" u="1"/>
        <s v="Alert: Lummus Technology &gt; LUM Azure Production on lum-jmpus-pw-01 is Failed Memory   (#47621)" u="1"/>
        <s v="Your message couldn't be delivered (#77705)" u="1"/>
        <s v="Lummus - Windows server went offline for 1 min  BEIPDHCP01 (#23253)" u="1"/>
        <s v="Alert: Dallas Area Habitat for Humanity &gt; DAL US TX Dallas on DNA_Con_DC is Failed Connectivity   (#51235)" u="1"/>
        <s v="Your message couldn't be delivered (#76262)" u="1"/>
        <s v="Cypress - Offline device by 1 min  NB-PTP450-SLAVE (#25711)" u="1"/>
        <s v="Cypress Lawn - Memory reached 95.0 % Used for 20 mins HQS-DEV01 (#26193)" u="1"/>
        <s v="Office Phone +49 621 49494911 (#23284)" u="1"/>
        <s v="Alert: Dallas Area Habitat for Humanity &gt; DAL US TX Dallas on exchange2013 is Warning Memory   (#53819)" u="1"/>
        <s v="Your message couldn't be delivered (#76272)" u="1"/>
        <s v="Laptop fan is running all the time. (#50428)" u="1"/>
        <s v="MS Defender licenses (#83755)" u="1"/>
        <s v="Cannot connect to Dell monitors (#22095)" u="1"/>
        <s v="Alert: Hikma &gt; HIK US OH Columbus on WW-COL-LWTSP04 is Failed Memory   (#45627)" u="1"/>
        <s v="Email messages from a campaign removed after delivery​ Incident ID: 1632 (#43802)" u="1"/>
        <s v="IDocs and ENID access for “LACC Expansion 7196)” and  “LACC PH 1 EXP STUDY (201225189)” (#77760)" u="1"/>
        <s v="Alert: lum-wfsin-pw-01 Connectivity -  service: Packet Loss: 100.00 %_x000a_Time To Live: 0.00 Hops_x000a_Averag... [100/149 characters] (#36429)" u="1"/>
        <s v="Access for JD Edwards Payroll (#23215)" u="1"/>
        <s v="Iphone 8 is not working properly (#82750)" u="1"/>
        <s v="Remote desktop access (#48512)" u="1"/>
        <s v="Your message couldn't be delivered (#76292)" u="1"/>
        <s v="Please add and remove some DG users (#70001)" u="1"/>
        <s v="FW: Weekly Backup Report for PHSDATTOSVR (#84725)" u="1"/>
        <s v="Alert: paspvc01 Connectivity -  service: Packet Loss: 20.00 %_x000a_Time To Live: 51.00 Hops_x000a_Average Round... [100/142 characters] (#36268)" u="1"/>
        <s v="Alert: lum-ilmus-pw-01 Memory -  service: Total Physical Memory: 4.00 GB_x000a_Used Physical Memory: 3.19 ... [100/1168 characters] (#32768)" u="1"/>
        <s v="Alert: BLOOMFIELD-IO1 Disk - C: service: Total disk size: 69.70 GB_x000a_Disk space used: 65.23 GB_x000a_Disk free space: 4.48 GB_x000a_Disk Usage: 94.00 % 1686262280 (#27534)" u="1"/>
        <s v="Alert: Principle Health Systems &gt; PRI US TX Houston on PHSDC01 is Failed Connectivity   (#51237)" u="1"/>
        <s v="Alert: EagleBurgmann &gt; EB Azure Production on AZCCSSAP021 is Warning CPU   (#36733)" u="1"/>
        <s v="RE: VPN Access (#21199)" u="1"/>
        <s v="FW: Laptop screen (#52783)" u="1"/>
        <s v="Alert: Alcami &gt; ALC Azure Non-Production on alcnuctxes1-v00 is Failed Agent Status   (#46908)" u="1"/>
        <s v="Alert: Cypress Lawn &gt; CYP US CA Colma on hqs-br01 is Failed Memory   (#41921)" u="1"/>
        <s v="Alert: Hisco &gt; HIS US TX Houston Servers - 5th Patch Group on cyrbackup1 is Warning Disk  E: (#86028)" u="1"/>
        <s v="Alert: DEV-SQL01 Memory -  service: Total Physical Memory: 16.00 GB_x000a_Used Physical Memory: 14.59 GB_x000a_F... [100/1144 characters] (#35293)" u="1"/>
        <s v="FW: [MEDIUM] Alert for Sophos Central [LiquidPower]: A computer is out of date (#57167)" u="1"/>
        <s v="Alert: Polymer Solutions Group &gt; POL US OH Clair on STC-AP28 is Failed Connectivity   (#45388)" u="1"/>
        <s v="Alert: AZCCSSAP021 CPU -  service: CPU Usage: 89.00 %_x000a_Top Process 1: NableReactiveManagement_x000a_Top Pro... [100/665 characters] (#31339)" u="1"/>
        <s v="Alert: LiquidPower Specialty Products Inc. &gt; LIQ US TX Bryan on BRY-ESX-HOST03 is Failed Connectivit... [100/103 characters] (#89221)" u="1"/>
        <s v="Alert: lum-honlt-pw-01 CPU -  service: CPU Usage: 98.00 %_x000a_Top Process 1: MonAgentCore_x000a_Top Process 2: MsMpEng_x000a_Top Process 3: CLBackup_x000a_Top Process 4: CSFalconService_x000a_Top Process 5: cvfwd_x000a_PID of Process 1: 4704_x000a_PID of Process 2: 3680_x000a_PID of Process 3: 4404_x000a_PID of Process 4: 376_x000a_PID of Process 5: 6388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29.00 %_x000a_CPU Usage for Process 3: 12.00 %_x000a_CPU Usage for Process 4: 2.00 %_x000a_CPU Usage for Process 5: 1.00 % 234517768 (#29610)" u="1"/>
        <s v="Lummus Sentinel Alerts - High  (#31274)" u="1"/>
        <s v="Your message couldn't be delivered (#67612)" u="1"/>
        <s v="Hikma ghost call (#46846)" u="1"/>
        <s v="Lummus Sentinel Alerts - High  (#31294)" u="1"/>
        <s v="Lummus Sentinel Alerts - High  (#51293)" u="1"/>
        <s v="ProII open error  (#22205)" u="1"/>
        <s v="RE: access to the core folders on the network (#28977)" u="1"/>
        <s v="Self-Healing Alert: Lummus Technology &gt; Lum Azure Non-Production: lum-eaus-dw-01 Service: Uptime -  ... [100/185 characters] (#45588)" u="1"/>
        <s v="reset voice mail password (#71200)" u="1"/>
        <s v="Lost access to local network (#47455)" u="1"/>
        <s v="Cypress - Offline device by 1 min  HQ-PTP230-MASTER (#31112)" u="1"/>
        <s v="NWojcik- to add inspection inbox (#70017)" u="1"/>
        <s v="Alert: EagleBurgmann &gt; EB Azure Production on AZVAHSER004 is Failed CPU   (#47792)" u="1"/>
        <s v="Alert: Lummus Technology &gt; LUM Azure Production on lum-idbus-pl-01 is Failed CPU   (#44416)" u="1"/>
        <s v="Weekly Backup Report for PHSDATTOSVR (#90056)" u="1"/>
        <s v="Critical Device Stopped Sending Events Fired (#67586)" u="1"/>
        <s v="access to BP MS teams (#28006)" u="1"/>
        <s v="IT folder needs to be added to the printer in order to scan to folder  (#28900)" u="1"/>
        <s v="ISE Alarm : Critical : Local certificate 'Default self-signed server certificate' expired on Fri; 7 May 2021 : Server=SEC-ISE-DAL-1 (#51283)" u="1"/>
        <s v="FYI - lumwvddynsp-7 has turned on by request from the VMSS PowerApp (#36960)" u="1"/>
        <s v="Can not install Outlook to new mobile device (#43325)" u="1"/>
        <s v="Case: 00544688:  [Sev=High] [Polymer Solutions Group] Primary tunnel_x000a_ is down, traffic on backup tunnel for site Sasco Pine Ave:_x000a_ [ref:_00DA0ISST._5003w1UB0f6:ref] (#21901)" u="1"/>
        <s v="lumwvddynsp-4 will be shutdown by automation in 15 minutes (#41433)" u="1"/>
        <s v="ALERT: [Medium] Malicious activity detected on DESKTOP-MQPADCI (#21775)" u="1"/>
        <s v="Alert: LUM-MAIL-NP-01 Memory -  service: Total Physical Memory: 8.00 GB_x000a_Used Physical Memory: 6.96 GB_x000a_Free Physical Memory: 1.04 GB_x000a_Physical Memory Usage: 87.00 %_x000a_Total Virtual Memory: 16.00 GB_x000a_Used Virtual Memory: 5.11 GB_x000a_Free Virtual Memory: 10.88 GB_x000a_Virtual Memory Usage: 32.00 %_x000a_Top Process 1: java (64 bit)_x000a_Top Process 2: svchost (64 bit)_x000a_Top Process 3: MonitoringHost (64 bit)_x000a_Top Process 4: agent_x000a_Top Process 5: WindowsAzureGuestAgent (64 bit)_x000a_PID of Process 1: 6884_x000a_PID of Process 2: 992_x000a_PID of Process 3: 3256_x000a_PID of Process 4: 2144_x000a_PID of Process 5: 2792_x000a_User of Process 1: LUMMUSTECH\SVC-GLB-IDOCSJB_x000a_User of Process 2: NT AUTHORITY\SYSTEM_x000a_User of Process 3: NT AUTHORITY\SYSTEM_x000a_User of Process 4: NT AUTHORITY\SYSTEM_x000a_User of Process 5: NT AUTHORITY\SYSTEM_x000a_Physical Memory for Process 1: 103.47 MB_x000a_Physical Memory for Process 2: 83.55 MB_x000a_Physical Memory for Process 3: 49.32 MB_x000a_Physical Memory for Process 4: 16.13 MB_x000a_Physical Memory for Process 5: 15.44 MB_x000a_Virtual Memory for Process 1: 2.27 GB_x000a_Virtual Memory for Process 2: 340.71 MB_x000a_Virtual Memory for Process 3: 142.14 MB_x000a_Virtual Memory for Process 4: 176.71 MB_x000a_Virtual Memory for Process 5: 44.24 MB 1033055376 (#28304)" u="1"/>
        <s v="Alert: Puffer &gt; PUF US TX Stafford on sta-dc-0017 is Failed CPU   (#79348)" u="1"/>
        <s v="Alert: Lummus Technology &gt; Lum Azure Non-Production on LUM-AMSDB-DW-01 is Failed Memory   (#43731)" u="1"/>
        <s v="Alert: HQS-WEB01 Memory -  service: Total Physical Memory: 8.00 GB_x000a_Used Physical Memory: 7.39 GB_x000a_Fre... [100/1185 characters] (#33775)" u="1"/>
        <s v="Alert: bmnpise01 Connectivity -  service: Packet Loss: 40.00 %_x000a_Time To Live: 32.00 Hops_x000a_Average Round Trip Time: 46.00 msec_x000a_DNS Resolution: True 681169421 (#27520)" u="1"/>
        <s v="FW: CRITICAL ERROR for LABDQSVR on PHSDATTOSVR (B42E99AB260C) (#90134)" u="1"/>
        <s v="Alert: lum-hxgus-pw-01 Memory -  service: Total Physical Memory: 4.00 GB_x000a_Used Physical Memory: 3.36 ... [100/1151 characters] (#31008)" u="1"/>
        <s v="Password reset (#82046)" u="1"/>
        <s v="Case: 00561639:  [Sev=Moderate] [Polymer Solutions Group] ANAP device_x000a_ rebooted recently for site Sasco-7th Ave: [ref:_00DA0ISST._5003w1VXWR2:ref] (#25319)" u="1"/>
        <s v="Weekly Backup Report for PHSDATTOSVR (#79309)" u="1"/>
        <s v="Cypress - Offline device by 1 min  CB-PTP230-SLAVE (#28784)" u="1"/>
        <s v="Alert: Lummus Technology &gt; LUM CH Beijing on BEIPDHCP01 is Failed Connectivity   (#45895)" u="1"/>
        <s v="Alert: Hikma &gt; HIK US OH Columbus on colnwps0507 is Failed Connectivity   (#43009)" u="1"/>
        <s v="Alert: LiquidPower Specialty Products Inc. &gt; LIQ US TX Houston on HSNVMPSGATE01 is Failed CPU   (#84667)" u="1"/>
        <s v="Bluebeam v2020.2.15: Install request (#28152)" u="1"/>
        <s v="Alert: Cypress Lawn &gt; CYP US CA Colma on HQS-WEB03 is Failed Connectivity   (#44640)" u="1"/>
        <s v="Alert: lum-anslt-pw-01 Memory -  service: Total Physical Memory: 4.00 GB_x000a_Used Physical Memory: 3.66 ... [100/1150 characters] (#35109)" u="1"/>
        <s v="Thinking SD-WAN? Think vCom! (#45628)" u="1"/>
        <s v="Enid Access for MOCD2 Project (201228099) (#66284)" u="1"/>
        <s v="Alert: LiquidPower Specialty Products Inc. &gt; LIQ US TX Houston on BRY-SW-03-RM211.liquidpower.com is... [100/122 characters] (#68460)" u="1"/>
        <s v="Alert: lum-jmpus-pw-01 Memory -  service: Total Physical Memory: 8.00 GB_x000a_Used Physical Memory: 6.90 ... [100/1133 characters] (#36150)" u="1"/>
        <s v="Alert: Hikma &gt; HIK US OH Columbus on AZRSVWPCSOSB01 is Warning SQL TCP Availability  1433 (#45235)" u="1"/>
        <s v="ENGR S/W: Install request (1) (#21774)" u="1"/>
        <s v="Telephone number not feeding to Empyrean (#49863)" u="1"/>
        <s v="Alert: Cypress Lawn &gt; CYP US CA Colma on hqs-br01 is Warning Memory   (#47156)" u="1"/>
        <s v="Alert: Hikma &gt; HIK US OH Bedford on ww-bdf-prnt01 is Failed SQL TCP Availability  1433 (#42936)" u="1"/>
        <s v="Alert: lum-honlt-pw-01 Memory -  service: Total Physical Memory: 4.00 GB_x000a_Used Physical Memory: 3.43 ... [100/1151 characters] (#31802)" u="1"/>
        <s v="Alert: lum-aftus-pw-01 CPU -  service: CPU Usage: 81.00 %_x000a_Top Process 1: MonAgentCore_x000a_Top Process 2:... [100/650 characters] (#29894)" u="1"/>
        <s v="FYI - lumwvddynsp-10 has turned on by request from the VMSS PowerApp (#70673)" u="1"/>
        <s v="Case: 00538474:  [Sev=High] [Polymer Solutions Group] Both tunnels_x000a_ down for site Flow-Clair Ave: [ref:_00DA0ISST._5003w1Ttto4:ref] (#20768)" u="1"/>
        <s v="voice mail (#26471)" u="1"/>
        <s v="Alert: Cypress Lawn &gt; CYP US CA Colma on HQS-ABS01 is Warning Memory   (#45006)" u="1"/>
        <s v="Alert: Hikma &gt; HIK US OH Columbus on WWCOLEMPDBPA01 is Warning Memory   (#45413)" u="1"/>
        <s v="Alert: Kaneka &gt; KAN US TX Pasadena on KNLEZCHROM is Warning Agent Status   (#56151)" u="1"/>
        <s v="Maryann - Outlook Rule and folder creation (#44363)" u="1"/>
        <s v="Self-Healing Alert: Cypress Lawn &gt; CYP US CA Colma: HQS-ABS01 Service: Uptime -  Self-Healing Action... [100/166 characters] (#49633)" u="1"/>
        <s v="Alert: Cypress Lawn &gt; CYP US CA Colma on HQS-OPP01 is Failed Connectivity   (#44643)" u="1"/>
        <s v="Kumaragurubaran, Priyadhershini: Reported her docking station not_x000a_ working (#25703)" u="1"/>
        <s v="Your message couldn't be delivered (#76213)" u="1"/>
        <s v="Add document to IT Glue (#82415)" u="1"/>
        <s v="Lummus - Network device went offline US-PAS-CONRM-SW1 (#24342)" u="1"/>
        <s v="Alert: Hikma &gt; HIK US OH Columbus on WW-COL-VARIDU01 is Warning CPU   (#37492)" u="1"/>
        <s v="help deleting files (admin requirement?) (#43242)" u="1"/>
        <s v="SO21/3001228 Non Standard Hardware Request (#33527)" u="1"/>
        <s v="Alert: Cypress Lawn &gt; CYP US CA Colma on HQS-WPS01 is Failed Connectivity   (#44644)" u="1"/>
        <s v="Alert: LiquidPower Specialty Products Inc. &gt; LIQ US TX Bryan on bryntpssmc01 is Failed Connectivity ... [100/101 characters] (#51256)" u="1"/>
        <s v="FW: Autopilot revision (#43346)" u="1"/>
        <s v="Alert: SQL-SERVER Memory -  service: Total Physical Memory: 96.00 GB_x000a_Used Physical Memory: 79.34 GB_x000a_Free Physical Memory: 16.66 GB_x000a_Physical Memory Usage: 83.00 %_x000a_Total Virtual Memory: 192.00 GB_x000a_Used Virtual Memory: 77.38 GB_x000a_Free Virtual Memory: 114.62 GB_x000a_Virtual Memory Usage: 40.00 %_x000a_Top Process 1: sqlservr (64 bit)_x000a_Top Process 2: sqlservr (64 bit)_x000a_Top Process 3: PhoenixSQLUploader (64 bit)_x000a_Top Process 4: agent_x000a_Top Process 5: ReportingServicesService (64 bit)_x000a_PID of Process 1: 2740_x000a_PID of Process 2: 3156_x000a_PID of Process 3: 13484_x000a_PID of Process 4: 7376_x000a_PID of Process 5: 3996_x000a_User of Process 1: NT AUTHORITY\LOCAL SERVICE_x000a_User of Process 2: NT AUTHORITY\SYSTEM_x000a_User of Process 3: NT AUTHORITY\SYSTEM_x000a_User of Process 4: NT AUTHORITY\SYSTEM_x000a_User of Process 5: NT AUTHORITY\NETWORK SERVICE_x000a_Physical Memory for Process 1: 4.19 GB_x000a_Physical Memory for Process 2: 2.21 GB_x000a_Physical Memory for Process 3: 803.00 MB_x000a_Physical Memory for Process 4: 279.71 MB_x000a_Physical Memory for Process 5: 168.74 MB_x000a_Virtual Memory for Process 1: 4.74 GB_x000a_Virtual Memory for Process 2: 2.99 GB_x000a_Virtual Memory for Process 3: 926.64 MB_x000a_Virtual Memory for Process 4: 259.22 MB_x000a_Virtual Memory for Process 5: 374.82 MB 2137485589 (#29747)" u="1"/>
        <s v="Alert: Lummus Technology &gt; LUM Azure Production on lum-medcv-pw-01 is Warning CPU   (#41965)" u="1"/>
        <s v="Web Time Entry access issue (#32277)" u="1"/>
        <s v="Alert: Coyuchi &gt; COY US SF Headquarters on EPICOR-TEST is Warning Disk  C: (#88011)" u="1"/>
        <s v="Alert: LiquidPower Specialty Products Inc. &gt; LIQ US TX Bryan on BRY-AP02-Training is Failed Connecti... [100/106 characters] (#88470)" u="1"/>
        <s v="Kerman Dokundar – needs to add printer  (#28882)" u="1"/>
        <s v="Cypress - Offline device by 1 min  GD-SW-01 (#23876)" u="1"/>
        <s v="Alert: LiquidPower Specialty Products Inc. &gt; LIQ US TX Bryan on BRY-AP12-Dumper is Failed Connectivi... [100/104 characters] (#88491)" u="1"/>
        <s v="Alert: lum-anslt-pw-01 Memory -  service: Total Physical Memory: 4.00 GB_x000a_Used Physical Memory: 3.75 ... [100/1134 characters] (#36521)" u="1"/>
        <s v="Alert: LiquidPower Specialty Products Inc. &gt; LIQ US TX Houston on BRYVMPDC03 is Warning Memory   (#51224)" u="1"/>
        <s v="Alert: LiquidPower Specialty Products Inc. &gt; LIQ US TX Bryan on BRY-SW-20-MAINT is Failed Connectivi... [100/104 characters] (#88492)" u="1"/>
        <s v="Alert: Lummus Technology &gt; LUM IND Gurgaon on IN-GGN-WLC-01 is Failed Connectivity   (#61484)" u="1"/>
        <s v="Alert: Cypress Lawn &gt; CYP US CA Colma on HQS-AD1 is Failed Connectivity   (#44633)" u="1"/>
        <s v="Please add Francisco Alvarado to the EIT/Converge SOC Distribution List @ EIT-Security Operations &lt;EIT-dl.secops@convergetp.com&gt; (#49901)" u="1"/>
        <s v="Alert: Puffer &gt; PUF US TX Stafford on BRY-FS-0021 is Warning Memory   (#71195)" u="1"/>
        <s v="Alert: Innowatts &gt; INN US TX Houston on AP-01-BRK_II is Failed Connectivity   (#91041)" u="1"/>
        <s v="Account blocked (#46949)" u="1"/>
        <s v="FW: Yanchang_Zhongran_600_kTA_PDH_(239633)-model review (#25615)" u="1"/>
        <s v="Export Data from Twilio (#55059)" u="1"/>
        <s v="Your message couldn't be delivered (#76283)" u="1"/>
        <s v="Service Ticket #579990 - Phone Headset (11/17/21) (#51941)" u="1"/>
        <s v="Cypress Lawn - Memory reached 95.0 % Used for 20 mins HQS-MX02 (#23361)" u="1"/>
        <s v="Alert: Hikma &gt; HIK US OH Columbus on colnwps0507 is Failed Connectivity   (#45089)" u="1"/>
        <s v="Alert: Alcami &gt; ALC Azure Non-Production on alcnuctxes1-v04 is Failed Connectivity   (#47662)" u="1"/>
        <s v="Alert: LiquidPower Specialty Products Inc. &gt; LIQ US TX Bryan on BRY-AP19-FREE06 is Failed Connectivi... [100/104 characters] (#88498)" u="1"/>
        <s v="Alert: LiquidPower Specialty Products Inc. &gt; LIQ US TX Bryan on BRY-SW-22-PXEBOOT is Failed Connecti... [100/106 characters] (#88478)" u="1"/>
        <s v="Taleo Application Maintenance &amp; Monitoring (#58477)" u="1"/>
        <s v="Alert: AZVAHSER004 Memory -  service: Total Physical Memory: 8.00 GB_x000a_Used Physical Memory: 7.51 GB_x000a_Free Physical Memory: 496.52 MB_x000a_Physical Memory Usage: 94.00 %_x000a_Total Virtual Memory: 19.00 GB_x000a_Used Virtual Memory: 15.37 GB_x000a_Free Virtual Memory: 3.63 GB_x000a_Virtual Memory Usage: 81.00 %_x000a_Top Process 1: agent_x000a_Top Process 2: MsMpEng (64 bit)_x000a_Top Process 3: java (64 bit)_x000a_Top Process 4: MonitoringHost (64 bit)_x000a_Top Process 5: _mprosrv (64 bit)_x000a_PID of Process 1: 13512_x000a_PID of Process 2: 832_x000a_PID of Process 3: 2456_x000a_PID of Process 4: 4200_x000a_PID of Process 5: 6764_x000a_User of Process 1: NT AUTHORITY\SYSTEM_x000a_User of Process 2: NT AUTHORITY\SYSTEM_x000a_User of Process 3: NT AUTHORITY\SYSTEM_x000a_User of Process 4: NT AUTHORITY\SYSTEM_x000a_User of Process 5: NT AUTHORITY\SYSTEM_x000a_Physical Memory for Process 1: 222.01 MB_x000a_Physical Memory for Process 2: 207.45 MB_x000a_Physical Memory for Process 3: 204.33 MB_x000a_Physical Memory for Process 4: 127.47 MB_x000a_Physical Memory for Process 5: 121.71 MB_x000a_Virtual Memory for Process 1: 192.87 MB_x000a_Virtual Memory for Process 2: 283.04 MB_x000a_Virtual Memory for Process 3: 215.45 MB_x000a_Virtual Memory for Process 4: 183.13 MB_x000a_Virtual Memory for Process 5: 3.84 MB 2001953139 (#28929)" u="1"/>
        <s v="ALERT: [Critical] Malicious activity detected on FYK5HR2 (#62324)" u="1"/>
        <s v="Alert: Lummus Technology &gt; LUM Azure Production on lum-jmpus-pw-02 is Failed CPU   (#76654)" u="1"/>
        <s v="Alert: Hoover Circular Solutions &gt; HOO US TX Houston on HVRFTH-Workflow is Failed Agent Status   (#78199)" u="1"/>
        <s v="Alert: Cypress Lawn &gt; CYP US CA Colma on HQS-SQL03 is Failed Connectivity   (#44648)" u="1"/>
        <s v="Alert: Lummus Technology &gt; LUM Azure Production on lum-idbus-pl-01 is Failed CPU   (#48556)" u="1"/>
        <s v="Concour Password Reset (#76307)" u="1"/>
        <s v="Monthly Production Patching ERPS Servers (#47431)" u="1"/>
        <s v="New ticket from: BlueBeam - Registration (#47412) (#58864)" u="1"/>
        <s v="Lummus - Winows server went Offline for 1 min lum-pfsus-dw-01 (#23092)" u="1"/>
        <s v="Alert: ssos-fps01 Agent Status -  service: Agent check-in interval: 5.42 min (#32096)" u="1"/>
        <s v="Alert: LiquidPower Specialty Products Inc. &gt; LIQ US TX Houston on CKS-SW-08-RAW-MATERIALSACCESS.liqu... [100/136 characters] (#68463)" u="1"/>
        <s v="Your message couldn't be delivered (#77766)" u="1"/>
        <s v="Exactly IT Sentinel Alerts - Medium  (#43876)" u="1"/>
        <s v="Alert: Hikma &gt; HIK US OH Columbus on WW-COL-SWNTADB is Failed Memory   (#48521)" u="1"/>
        <s v="Backup Success Report - Datto SaaS Protection (#60884)" u="1"/>
        <s v="Alert: Cypress Lawn &gt; CYP US CA Colma on DEV-SQL01 is Failed Connectivity   (#44649)" u="1"/>
        <s v="Alert: GB-MIK-GN-FW-01 Connectivity -  service: Packet Loss: 0.00 %_x000a_Time To Live: 248.00 Hops_x000a_Average Round Trip Time: 509.00 msec_x000a_DNS Resolution: True 766464996 (#29617)" u="1"/>
        <s v="VPN Troubleshooting (#41607)" u="1"/>
        <s v="Alert: PASPPRT01 Agent Status -  service: Agent check-in interval: 7.73 min (#34833)" u="1"/>
        <s v="Alert: Hoover Circular Solutions &gt; HOO US TX Houston on AZ-DC01 is Warning Memory   (#81162)" u="1"/>
        <s v="Computer Enrolment in Microsoft Endpoint Management Console - Message_x000a_ from Jonathan Mortlock (#24916)" u="1"/>
        <s v="Scam warning - &quot;Survey on Annual Party&quot; (#55024)" u="1"/>
        <s v="ALERT: [Critical] Malicious activity detected on FYK5HR2 (#62326)" u="1"/>
        <s v="RE: Piecemark Already Exists (#47725)" u="1"/>
        <s v="Azure Active Directory - Sign in log events delayed - Mitigated (#77284)" u="1"/>
        <s v="Alert: Hoover Circular Solutions &gt; HOO US TX Houston on JETDEVSQL01 is Failed Agent Status   (#58866)" u="1"/>
        <s v="Maryann Gentile – installed CBI outlook button, adobe pro and connected the printers (#36795)" u="1"/>
        <s v="New ticket from: Need Access to Conference Rooms (#83493) (#86092)" u="1"/>
        <s v="Alert: LUM-MAIL-NP-01 Memory -  service: Total Physical Memory: 8.00 GB_x000a_Used Physical Memory: 6.36 GB_x000a_Free Physical Memory: 1.64 GB_x000a_Physical Memory Usage: 80.00 %_x000a_Total Virtual Memory: 16.00 GB_x000a_Used Virtual Memory: 4.19 GB_x000a_Free Virtual Memory: 11.81 GB_x000a_Virtual Memory Usage: 26.00 %_x000a_Top Process 1: java (64 bit)_x000a_Top Process 2: agent_x000a_Top Process 3: MonitoringHost (64 bit)_x000a_Top Process 4: SolarWinds.MSP.Ecosystem.WindowsAgent (64 bit)_x000a_Top Process 5: svchost (64 bit)_x000a_PID of Process 1: 6884_x000a_PID of Process 2: 2144_x000a_PID of Process 3: 3256_x000a_PID of Process 4: 828_x000a_PID of Process 5: 992_x000a_User of Process 1: LUMMUSTECH\SVC-GLB-IDOCSJB_x000a_User of Process 2: NT AUTHORITY\SYSTEM_x000a_User of Process 3: NT AUTHORITY\SYSTEM_x000a_User of Process 4: NT AUTHORITY\SYSTEM_x000a_User of Process 5: NT AUTHORITY\SYSTEM_x000a_Physical Memory for Process 1: 293.11 MB_x000a_Physical Memory for Process 2: 93.39 MB_x000a_Physical Memory for Process 3: 57.76 MB_x000a_Physical Memory for Process 4: 31.22 MB_x000a_Physical Memory for Process 5: 30.03 MB_x000a_Virtual Memory for Process 1: 1.78 GB_x000a_Virtual Memory for Process 2: 170.15 MB_x000a_Virtual Memory for Process 3: 133.96 MB_x000a_Virtual Memory for Process 4: 45.41 MB_x000a_Virtual Memory for Process 5: 39.09 MB 1176106506 (#27977)" u="1"/>
        <s v="Alert: LiquidPower Specialty Products Inc. &gt; LIQ US TX Houston on CKSVMPPRINT01 is Failed CPU   (#55486)" u="1"/>
        <s v="FW: SFTP Password Expiration Warning (#48417)" u="1"/>
        <s v="CRITICAL ERROR for PHSSVR on PHSDATTOSVR (B42E99AB260C) (#86054)" u="1"/>
        <s v="ALERT: [Critical] Malicious activity detected on FYK5HR2 (#62328)" u="1"/>
        <s v="242495 KINEF- 236303 YANOS pre-engineering (#20716)" u="1"/>
        <s v="Alert: NewQuest Properties &gt; NEW US TX Houston on Deathstar is Failed Memory   (#78095)" u="1"/>
        <s v="Alert: LiquidPower Specialty Products Inc. &gt; LIQ US TX Bryan on bryntppiapp01 is Failed Connectivity... [100/102 characters] (#53245)" u="1"/>
        <s v="Critical Device Stopped Sending Events Fired (#59847)" u="1"/>
        <s v="ALERT: [Critical] Malicious activity detected on 3RB5NF2 (#47265)" u="1"/>
        <s v="New ticket from: FW: Access to Pro/II and ENID intelligent data transfer (#26749) (#27152)" u="1"/>
        <s v="Pending updates for Servers (#30944)" u="1"/>
        <s v="FW: Weekly Backup Report for RKDATTOSVR (#90047)" u="1"/>
        <s v="Alert: Polymer Solutions Group &gt; POL US GA Albany Pine on PineSW2 is Failed Connectivity   (#43735)" u="1"/>
        <s v="Alert: de-mhg-f1-wap-06 Connectivity -  service: Packet Loss: 20.00 %_x000a_Time To Live: 44.00 Hops_x000a_Avera... [100/152 characters] (#36220)" u="1"/>
        <s v="Autodesk Navisworks Freedom v2020: Install request (#20650)" u="1"/>
        <s v="lumwvddynsp-4 will be shutdown by automation in 15 minutes (#33551)" u="1"/>
        <s v="CRITICAL ERROR for WEBSVR on PHSDATTOSVR (B42E99AB260C) (#76707)" u="1"/>
        <s v="Alert: NewQuest Properties &gt; NEW US TX Houston on NQ 1st floor 2 is Failed Connectivity   (#59182)" u="1"/>
        <s v="Aryaka: [Sev=Low] Service impacting outage on Miami POP_x000a_ [ref:_00DA0ISST._5003w1VW1qc:ref] (#24919)" u="1"/>
        <s v="Cypress Lawn - Device went offline for 2 min HQS-FPS02 (#29316)" u="1"/>
        <s v="Alert: Hikma &gt; HIK US OH Columbus on WW-COL-TWUTP01 is Warning Memory   (#86416)" u="1"/>
        <s v="Alert: Coyuchi &gt; COY US CA PointReyes on SQL-SERVER is Failed Connectivity   (#48275)" u="1"/>
        <s v="Alert: AZCCSSAP021 CPU -  service: CPU Usage: 88.00 %_x000a_Top Process 1: NableReactiveManagement_x000a_Top Pro... [100/676 characters] (#36224)" u="1"/>
        <s v="ALERT: [Critical] Malicious activity detected on D1B5NF2 (#60983)" u="1"/>
        <s v="Pasadena East gate phone is ringing with out anyone at the gate (#43323)" u="1"/>
        <s v="Alert: Lummus Technology &gt; LUM US TX Pasadena on US-PAS-TAC-SW1 is Failed Connectivity   (#76711)" u="1"/>
        <s v="FW: Weekly Backup Report for RKDATTOSVR (#84710)" u="1"/>
        <s v="Laptop Problem: Expanding battery (#28312)" u="1"/>
        <s v="Alert: AZVAHSER004 Memory -  service: Total Physical Memory: 8.00 GB_x000a_Used Physical Memory: 7.84 GB_x000a_F... [100/1151 characters] (#34351)" u="1"/>
        <s v="FW: Weekly Backup Report for PHSDATTOSVR (#76239)" u="1"/>
        <s v="FromENID fucntion is not working (#30719)" u="1"/>
        <s v="Asset Disposal GL updation required - P12105  (#47418)" u="1"/>
        <s v="ALERT: [Critical] Malicious activity detected on D1B5NF2 (#60984)" u="1"/>
        <s v="Alert: Alcami &gt; ALC Azure Non-Production on alcnuctxes1-v04 is Failed Connectivity   (#49913)" u="1"/>
        <s v="AlHuraisi's Computer Access   (#30710)" u="1"/>
        <s v="Alert: Read King &gt; REA US TX Houston on RKADDN is Failed Agent Status   (#88447)" u="1"/>
        <s v="Emailed Report (profile:_x000a_ JobSFMail-20211221055502.e276abec-e0f2-11e3-8169-6d9ed49b625f.txt - 5 records_x000a_ from egy.hou.fmc) (#55465)" u="1"/>
        <s v="Alert: psgfswes1pw01 Memory -  service: Total Physical Memory: 16.00 GB_x000a_Used Physical Memory: 12.76 GB_x000a_Free Physical Memory: 3.24 GB_x000a_Physical Memory Usage: 80.00 %_x000a_Total Virtual Memory: 20.00 GB_x000a_Used Virtual Memory: 14.31 GB_x000a_Free Virtual Memory: 5.69 GB_x000a_Virtual Memory Usage: 72.00 %_x000a_Top Process 1: mongod (64 bit)_x000a_Top Process 2: java (64 bit)_x000a_Top Process 3: agent_x000a_Top Process 4: MsMpEng (64 bit)_x000a_Top Process 5: TiWorker (64 bit)_x000a_PID of Process 1: 13776_x000a_PID of Process 2: 28740_x000a_PID of Process 3: 1076_x000a_PID of Process 4: 24556_x000a_PID of Process 5: 8388_x000a_User of Process 1: NT AUTHORITY\SYSTEM_x000a_User of Process 2: NT AUTHORITY\SYSTEM_x000a_User of Process 3: NT AUTHORITY\SYSTEM_x000a_User of Process 4: NT AUTHORITY\SYSTEM_x000a_User of Process 5: NT AUTHORITY\SYSTEM_x000a_Physical Memory for Process 1: 3.16 GB_x000a_Physical Memory for Process 2: 1.25 GB_x000a_Physical Memory for Process 3: 341.15 MB_x000a_Physical Memory for Process 4: 333.69 MB_x000a_Physical Memory for Process 5: 328.05 MB_x000a_Virtual Memory for Process 1: 3.87 GB_x000a_Virtual Memory for Process 2: 1.34 GB_x000a_Virtual Memory for Process 3: 372.45 MB_x000a_Virtual Memory for Process 4: 343.49 MB_x000a_Virtual Memory for Process 5: 336.69 MB 1502511024 (#28374)" u="1"/>
        <s v="New ticket from: Username not found (#25446) (#25559)" u="1"/>
        <s v="ALERT: [Critical] Malicious activity detected on 3RB5NF2 (#47268)" u="1"/>
        <s v="Alert: Lummus Technology &gt; LUM Azure Production on lum-scmnl-pw-01 is Failed CPU   (#46828)" u="1"/>
        <s v="Your message couldn't be delivered (#66318)" u="1"/>
        <s v="Alert: HQS-WEB01 Agent Status -  service: Agent check-in interval: 4.15 min (#36070)" u="1"/>
        <s v="FW: Payment Request For Mark.White@lummusconsultants.com (#89234)" u="1"/>
        <s v="361129 Kemya - Request to arrange a project e-mail box  (#58482)" u="1"/>
        <s v="ALERT: [Critical] Malicious activity detected on 3RB5NF2 (#47269)" u="1"/>
        <s v="Virus  (#21011)" u="1"/>
        <s v="Alert: NewQuest Properties &gt; NEW US TX Houston on Deathstar is Failed Memory   (#89215)" u="1"/>
        <s v="Alert: Polymer Solutions Group &gt; POL Azure Production on psgnvdes1pw01 is Failed CPU   (#85620)" u="1"/>
        <s v="Cannot log in into the device (#59521)" u="1"/>
        <s v="ALERT: [Medium] Malicious activity detected on SCH-28 (#68563)" u="1"/>
        <s v="Lummus - Windows server memory reached  95.0 % Used for 10 mins BLOOMFIELD-PD2 (#21887)" u="1"/>
        <s v="Alert: Polymer Solutions Group &gt; POL Azure Production on psgnvdes1pw01 is Failed CPU   (#85621)" u="1"/>
        <s v="SQL Database Build for AutoCAD Plant 3D (#25627)" u="1"/>
        <s v="MFA reset for account AMP and CS (#47457)" u="1"/>
        <s v="Please reset the invoice from Status 45 to Status 20  (#23027)" u="1"/>
        <s v="FW: ISE Alarm : Warning : AcsSyslogContentAaaDiagnostics:: ACTIVE_DIRECTORY_DIAGNOSTIC_TOOL_ISSUES_FOUND need to complete (#71070)" u="1"/>
        <s v="Alert: lum-adkde-pw-01 Memory -  service: Total Physical Memory: 4.00 GB_x000a_Used Physical Memory: 3.50 ... [100/1155 characters] (#32984)" u="1"/>
        <s v="CRITICAL ERROR for PharmileServer on PHSDATTOSVR (B42E99AB260C) (#87264)" u="1"/>
        <s v="Self-Healing Alert: EagleBurgmann &gt; EB Azure Production: AZHOUSDB034 Service: Uptime -  Self-Healing... [100/173 characters] (#57825)" u="1"/>
        <s v="FW: [Failed] BRYVMS (19 VMs) (#81125)" u="1"/>
        <s v="Alert: Cypress Lawn &gt; CYP US CA Colma on HQS-OPP02 is Failed Disk  C: (#73960)" u="1"/>
        <s v="Alert: LUM-MV-NP-01 Memory -  service: Total Physical Memory: 16.00 GB_x000a_Used Physical Memory: 13.25 GB_x000a_Free Physical Memory: 2.75 GB_x000a_Physical Memory Usage: 83.00 %_x000a_Total Virtual Memory: 17.00 GB_x000a_Used Virtual Memory: 5.99 GB_x000a_Free Virtual Memory: 11.01 GB_x000a_Virtual Memory Usage: 35.00 %_x000a_Top Process 1: java (64 bit)_x000a_Top Process 2: svchost (64 bit)_x000a_Top Process 3: agent_x000a_Top Process 4: cvd (64 bit)_x000a_Top Process 5: CSFalconContainer (64 bit)_x000a_PID of Process 1: 9732_x000a_PID of Process 2: 524_x000a_PID of Process 3: 3064_x000a_PID of Process 4: 2632_x000a_PID of Process 5: 10720_x000a_User of Process 1: LUMMUSTECH\SVC-GLB-IDOCSJB_x000a_User of Process 2: NT AUTHORITY\SYSTEM_x000a_User of Process 3: NT AUTHORITY\SYSTEM_x000a_User of Process 4: NT AUTHORITY\SYSTEM_x000a_User of Process 5: NT AUTHORITY\SYSTEM_x000a_Physical Memory for Process 1: 1.06 GB_x000a_Physical Memory for Process 2: 521.31 MB_x000a_Physical Memory for Process 3: 287.00 MB_x000a_Physical Memory for Process 4: 194.37 MB_x000a_Physical Memory for Process 5: 83.61 MB_x000a_Virtual Memory for Process 1: 1.58 GB_x000a_Virtual Memory for Process 2: 797.09 MB_x000a_Virtual Memory for Process 3: 261.10 MB_x000a_Virtual Memory for Process 4: 38.38 MB_x000a_Virtual Memory for Process 5: 61.64 MB 569381480 (#28341)" u="1"/>
        <s v="Lummus Sentinel Alerts - High  (#31287)" u="1"/>
        <s v="Carbon Black Cloud Alert - af557a8c-15be-d471-18f0-f4dac41a3bc3 (#91285)" u="1"/>
        <s v="Alert: Hikma &gt; HIK US OH Bedford on WW-BDF-AMMSDB2 is Failed Memory   (#44229)" u="1"/>
        <s v="Alert: Lummus Technology &gt; LUM Azure Production on lum-adkde-pw-01 is Warning Memory   (#45361)" u="1"/>
        <s v="Your message couldn't be delivered (#76204)" u="1"/>
        <s v="lumwvddynsp-3 will be shutdown by automation in 15 minutes (#34493)" u="1"/>
        <s v="Alert: Lummus Technology &gt; LUM Azure Production on lum-jmpus-pw-01 is Failed CPU   (#90788)" u="1"/>
        <s v="Aryaka: [Non-Impacting] Planned Maintenance on Miami POP [ref:_00DA0ISST._5003w1WUcJa:ref] (#31761)" u="1"/>
        <s v="Alert: LiquidPower Specialty Products Inc. &gt; LIQ US TX Houston on BRY-SW-04-FREE01.liquidpower.com i... [100/123 characters] (#73997)" u="1"/>
        <s v="Alert: Principle Health Systems &gt; PRI US TX Houston on 10.1.10.103 is Failed Connectivity   (#85240)" u="1"/>
        <s v="Cypress - Offline device by 1 min  HQNC-PTP450-MASTER (#24923)" u="1"/>
        <s v="31939: network destination for scanning (#32021)" u="1"/>
        <s v="Alert: Hoover Circular Solutions &gt; HOO US TX Houston on JETDEVSQL01 is Failed Agent Status   (#57436)" u="1"/>
        <s v="Alert: LiquidPower Specialty Products Inc. &gt; LIQ US TX Houston on BRYVMPEMT01 is Failed CPU   (#70538)" u="1"/>
        <s v="Alert: COIT-SW14 Connectivity -  service: Packet Loss: 25.00 %_x000a_Time To Live: 43.00 Hops_x000a_Average Roun... [100/144 characters] (#32543)" u="1"/>
        <s v="Help Setting up my double screens (#33518)" u="1"/>
        <s v="Please install office printer on my Laptop. (#70650)" u="1"/>
        <s v="ALERT: [Critical] Malicious activity detected on 43LMYD3 (#60483)" u="1"/>
        <s v="Alert: Lummus Technology &gt; LUM Azure Production on lum-pdfus-pw-11 is Warning Memory   (#80752)" u="1"/>
        <s v="Bomgar License (#24322)" u="1"/>
        <s v="Leaver 12.08 (#33035)" u="1"/>
        <s v="Access to Accounting Drives (#44953)" u="1"/>
        <s v="Alert: Hikma &gt; HIK US OH Columbus on ww-col-vdihs24 is Failed Connectivity   (#46843)" u="1"/>
        <s v="Aryaka: [Impacting] Maintenance on Miami POP [ref:_00DA0ISST._5003w1X1jTh:ref] (#34235)" u="1"/>
        <s v="Sulzer Sulcol 3.4.4 Installation Request (#48525)" u="1"/>
        <s v="Alert: Alcami &gt; ALC Azure Production on ALC-DC-ES1-P02 is Failed CPU   (#41913)" u="1"/>
        <s v="Alert: Lummus Technology &gt; LUM Azure Production on lum-idbus-pl-01 is Warning CPU   (#41934)" u="1"/>
        <s v="FYI - lumwvddynsp-4 has turned on by request from the VMSS PowerApp (#45255)" u="1"/>
        <s v="VPN (#31362)" u="1"/>
        <s v="Alert: Cypress Lawn &gt; CYP US CA Colma on HQS-WEB01 is Failed Memory   (#47181)" u="1"/>
        <s v="Cypress - Offline device by 1 min  NC-PTP450-MASTER (#24733)" u="1"/>
        <s v="Alert: Puffer &gt; PUF US TX Stafford on BRY-SM-0008 is Failed Memory   (#91092)" u="1"/>
        <s v="Alert: Hikma &gt; HIK US OH Columbus on COL-IVANTI-RPT is Warning Memory   (#50884)" u="1"/>
        <s v="Alert: gurgcupc01 Connectivity -  service: Packet Loss: 0.00 %_x000a_Time To Live: 56.00 Hops_x000a_Average Roun... [100/145 characters] (#31972)" u="1"/>
        <s v="Customer: PSG,Detected Criteria: Job Failed , Client: Azure PSG PRD_x000a_ ,Job ID: 169742 , Virtual Machine Name: psgfswes1pw01, Priority: Normal (#75059)" u="1"/>
        <s v="ALERT: [Critical] Malicious activity detected on 43LMYD3 (#60486)" u="1"/>
        <s v="Laptop monitor is black. (#77776)" u="1"/>
        <s v="Alert: Hikma &gt; HIK US OH Columbus on colnwps0504 is Failed Connectivity   (#44959)" u="1"/>
        <s v="Critical Device Stopped Sending Events Fired (#70005)" u="1"/>
        <s v="ALERT: [Medium] Malicious activity detected on 48DQT22 (#22360)" u="1"/>
        <s v="Network folder access (#23565)" u="1"/>
        <s v="Feb 2022 Actuals Status (#87515)" u="1"/>
        <s v="ALERT: [Critical] Malicious activity detected on 43LMYD3 (#60487)" u="1"/>
        <s v="ENID 2 SIMPORT Installation (#68471)" u="1"/>
        <s v="Alert: Hikma &gt; HIK US OH Columbus on AZRSVWPZVM01 is Warning Memory   (#37328)" u="1"/>
        <s v="Alert: psggpdes1pw01 Memory -  service: Total Physical Memory: 14.00 GB_x000a_Used Physical Memory: 11.90 ... [100/1172 characters] (#32499)" u="1"/>
        <s v="Eagle Burgman - CPU reached 90.0 % Used for 10 mins; Device:_x000a_ AZHOUSBA502; Type: CPU; Site: Eagleburgmann.US.AzureCloud;   IP:_x000a_ 165.225.35.23; Priority: High (#20558)" u="1"/>
        <s v="Lummus - Network device went offline US-TX-WLD-DC-MGMT-SW01 (#20691)" u="1"/>
        <s v="Alert: EagleBurgmann &gt; EB Azure Production on AZCUTSAP005 is Warning Memory   (#52358)" u="1"/>
        <s v="FW: Admin Permissions on LAPTOP (#49591)" u="1"/>
        <s v="ghost call (#86084)" u="1"/>
        <s v="Alert: Alcami &gt; ALC Azure Production on alc-dc-es1-p01 is Warning Memory   (#45515)" u="1"/>
        <s v="Alert: Lummus Technology &gt; LUM Azure Production on lum-medwe-pw-01 is Failed CPU   (#43762)" u="1"/>
        <s v="Alert: LiquidPower Specialty Products Inc. &gt; LIQ US TX Houston on CKSVMPSCCMDP01 is Warning Memory   (#68474)" u="1"/>
        <s v="AVD Environment disconnections (#45110)" u="1"/>
        <s v="Alert: Polymer Solutions Group &gt; POL US GA Albany Pine on PineSW2 is Failed Connectivity   (#45731)" u="1"/>
        <s v="Alert: Puffer &gt; PUF US TX Stafford on bry-adf-0002 is Failed CPU   (#57075)" u="1"/>
        <s v="Alert: Hikma &gt; HIK US OH Columbus on WW-COL-VDISQL01 is Failed Memory   (#47392)" u="1"/>
        <s v="Odoo Error (#86472)" u="1"/>
        <s v="Alert: lum-prtus-pw-01 CPU -  service: CPU Usage: 86.00 %_x000a_Top Process 1: MonAgentCore_x000a_Top Process 2:... [100/655 characters] (#33785)" u="1"/>
        <s v="Alert: Lummus Technology &gt; Lum Azure Non-Production on lum-mcube-dl-01 is Failed Disk  /var/lib/dock... [100/183 characters] (#79411)" u="1"/>
        <s v="Alert: Gulf Capital Bank &gt; GUL US TX Houston on HOU-SVR-VEEAM1 is Failed Veeam Failed Jobs   (#82172)" u="1"/>
        <s v="Alert: Lummus Technology &gt; Lum Azure Non-Production on lum-mcube-dl-01 is Failed Disk  /var/lib/dock... [100/183 characters] (#79412)" u="1"/>
        <s v="Alert: Lummus Technology &gt; Lum Azure Non-Production on lum-mcube-dl-01 is Failed Disk  /var/lib/dock... [100/183 characters] (#79413)" u="1"/>
        <s v="Self-Healing Alert: Alcami &gt; ALC Azure Production: alcnuctxes1-p00 Service: Uptime -  Self-Healing A... [100/171 characters] (#42422)" u="1"/>
        <s v="Your message couldn't be delivered (#67634)" u="1"/>
        <s v="Alert: Hikma &gt; HIK US OH Columbus on COL-VDISQL is Warning SQL TCP Availability  1433 (#55429)" u="1"/>
        <s v="Alert: Lummus Technology &gt; LUM US NJ BloomField on US-NJ-MBN-GN-FW-01 is Failed Connectivity   (#91134)" u="1"/>
        <s v="Alert: Lummus Technology &gt; Lum Azure Non-Production on lum-mcube-dl-01 is Failed Disk  /var/lib/dock... [100/183 characters] (#79414)" u="1"/>
        <s v="Alert: Shipping Area Connectivity -  service: Packet Loss: 100.00 %_x000a_Time To Live: 0.00 Hops_x000a_Average ... [100/147 characters] (#29898)" u="1"/>
        <s v="AutoCAD 2020 (#20956)" u="1"/>
        <s v="AS400 Account for Kris Howard (#22658)" u="1"/>
        <s v="CRITICAL ERROR for PITSVR on PHSDATTOSVR (B42E99AB260C) (#87154)" u="1"/>
        <s v="Alert: Cypress Lawn &gt; CYP US CA Colma on MY-PTP230-MASTER is Failed Connectivity   (#47180)" u="1"/>
        <s v="Alert: Lummus Technology &gt; Lum Azure Non-Production on lum-mcube-dl-01 is Failed Disk  /var/lib/dock... [100/183 characters] (#79415)" u="1"/>
        <s v="Tekla licence  (#51944)" u="1"/>
        <s v="Mayan Pols = moved and installed all IT accessories from one office to another (#25921)" u="1"/>
        <s v="Alert: Vaalco Energy Inc &gt; VAA US TX Houston on EGY-FILESVR2-HOU is Failed CPU   (#58483)" u="1"/>
        <s v="Alert: Lummus Technology &gt; Lum Azure Non-Production on lum-mcube-dl-01 is Failed Disk  /var/lib/dock... [100/183 characters] (#79416)" u="1"/>
        <s v="Can't connect to the VPN (#21421)" u="1"/>
        <s v="Smart View issue (#44707)" u="1"/>
        <s v="Alert: Lummus Technology &gt; Lum Azure Non-Production on lum-mcube-dl-01 is Failed Disk  /var/lib/dock... [100/183 characters] (#79418)" u="1"/>
        <s v="ALERT: [Medium] Malicious activity detected on NJY-12 (#68523)" u="1"/>
        <s v="Alert: Puffer &gt; PUF US TX Stafford on stc128p is Failed CPU   (#91369)" u="1"/>
        <s v="Alert: Hikma &gt; HIK US OH Columbus on COL-BIAP01 is Warning Memory   (#41323)" u="1"/>
        <s v="Please install app for my new scanner. (#23837)" u="1"/>
        <s v="MFA Reset Request (#72520)" u="1"/>
        <s v="ALERT: [Medium] Malicious activity detected on DESKTOP-FHD4A9D (#21801)" u="1"/>
        <s v="Lummus - Windows server memory reached  90.0 % Used for 10 mins LUM-ANSLT-PW-01 (#26557)" u="1"/>
        <s v="Zoom issue. (#73761)" u="1"/>
        <s v="Your message couldn't be delivered (#66265)" u="1"/>
        <s v="Critical Device Stopped Sending Events Fired (#71145)" u="1"/>
        <s v="Alert: Hikma &gt; HIK US NJ CherryHill on CHH-ZVM01 is Warning Memory   (#83681)" u="1"/>
        <s v="Scheduled Task coyuchi cleanup shipmentprocesscheck folder Completed (#42098)" u="1"/>
        <s v="CANCOM Sentinel Alerts - Medium   (#26076)" u="1"/>
        <s v="Alert: Hisco &gt; HIS US TX Houston Servers - 5th Patch Group on DEVtfs is Warning Memory   (#52854)" u="1"/>
        <s v="Lummus Ghost call (#49870)" u="1"/>
        <s v="New WVD Request SimuTherm (#20809)" u="1"/>
        <s v="Cypress - Offline device by 1 min  GD-RTR-01 (#31563)" u="1"/>
        <s v="Bootable Screenshot for PITSVR on PHSDATTOSVR (B42E99AB260C) FAILED (#76621)" u="1"/>
        <s v="Cypress Lawn - Disk monitor has passed 90.0 % Used for 1 min HQS-FPS02 (#30268)" u="1"/>
        <s v="Alert: cucmpub Connectivity -  service: Packet Loss: 30.00 %_x000a_Time To Live: 38.00 Hops_x000a_Average Round Trip Time: 37.00 msec_x000a_DNS Resolution: True 386309232 (#27406)" u="1"/>
        <s v="CRITICAL ERROR for PITSVR on PHSDATTOSVR (B42E99AB260C) (#83769)" u="1"/>
        <s v="Eagle Burgman - Memory reached  90.0 % Used for 10 mins AZVAHSER004 (#26412)" u="1"/>
        <s v="Alert: Hikma &gt; HIK US OH Columbus on ww-mph-vmhs02 is Failed Connectivity   (#50120)" u="1"/>
        <s v="FW: ISE Alarm : Warning : Excessive Failed RADIUS Authentication Attempts(59) in the last 15 minutes (#82740)" u="1"/>
        <s v="Issue in opening links from mail (#48441)" u="1"/>
        <s v="Alert: Alcami &gt; ALC Azure Production on alcnudbes1-p01 is Warning Memory   (#79914)" u="1"/>
        <s v="Alert: LiquidPower Specialty Products Inc. &gt; LIQ US TX Houston on HSNVMPSGATE01 is Failed CPU   (#84668)" u="1"/>
        <s v="CRITICAL ERROR for WEBSVR on PHSDATTOSVR (B42E99AB260C) (#84769)" u="1"/>
        <s v="Eagle Burgman - CPU reached 90.0 % Used for 10 mins AZHOUSBA502 (#24010)" u="1"/>
        <s v="Company iPhone support (#49874)" u="1"/>
        <s v="FYI - lumwvddynsp-3 has turned on by request from the VMSS PowerApp (#29400)" u="1"/>
        <s v="Alert: Cypress Lawn &gt; CYP US CA Colma on UAT-WEB03-01 is Failed Connectivity   (#46492)" u="1"/>
        <s v="VPN does not work (#61516)" u="1"/>
        <s v="ALERT: [Critical] Malicious activity detected on GSPG0Z2 (#62294)" u="1"/>
        <s v="Eagle Burgman - CPU reached 90.0 % Used for 10 mins AZHOUSBA502 (#25542)" u="1"/>
        <s v="Alert: Hikma &gt; HIK US OH Columbus on WW-COL-VDISQL01 is Failed Memory   (#82241)" u="1"/>
        <s v="Calvin Rugg – Ms Project and Adobe pro have been installed (#47473)" u="1"/>
        <s v="Alert: Hoover Circular Solutions &gt; HOO US TX Houston on HCS-US-HTC-R01 (10.32.136.1) is Failed Conne... [100/109 characters] (#80803)" u="1"/>
        <s v="ALERT: [Critical] Malicious activity detected on HQLVPX2 (#49730)" u="1"/>
        <s v="Eagle Burgman - Device went offline for 1 min USHOUSAP011 (#22731)" u="1"/>
        <s v="ALERT: [Critical] Malicious activity detected on GSPG0Z2 (#62295)" u="1"/>
        <s v="FW: CRITICAL ERROR for UNITY-DB-SVR on PHSDATTOSVR (B42E99AB260C) (#83302)" u="1"/>
        <s v="Alert: Hoover Circular Solutions &gt; HOO US TX Houston on 10.32.136.2 is Failed Connectivity   (#57379)" u="1"/>
        <s v="Profit Recognition versions for company 345 in JDE (#22976)" u="1"/>
        <s v="ALERT: [Critical] Malicious activity detected on 3JCS4Y2 (#62251)" u="1"/>
        <s v="Alert: Principle Health Systems &gt; PRI US TX Houston on ProCurve Switch 2824 is Failed Connectivity   (#52336)" u="1"/>
        <s v="ALERT: [Critical] Malicious activity detected on HQLVPX2 (#49731)" u="1"/>
        <s v="Alert: Puffer &gt; PUF US TX Stafford on stc128p is Failed CPU   (#81206)" u="1"/>
        <s v="Alert: Cypress Lawn &gt; CYP US CA Colma on hqs-nx04 is Failed Connectivity   (#44584)" u="1"/>
        <s v="Alert: Lummus Technology &gt; LUM NE The Hague on NL-HAG-LT-PA-FW01 is Failed Connectivity   (#67583)" u="1"/>
        <s v="Alert: Polymer Solutions Group &gt; POL Azure Production on psggpdes1pw01 is Warning Memory   (#41552)" u="1"/>
        <s v="Cypress Lawn - Memory reached 95.0 % Used for 20 mins HQS-WPS01 (#20674)" u="1"/>
        <s v="Alert: lum-medcv-pw-01 CPU -  service: CPU Usage: 97.00 %_x000a_Top Process 1: vsbkp_x000a_Top Process 2: vsbkp_x000a_... [100/633 characters] (#36301)" u="1"/>
        <s v="JDE password reset (#46922)" u="1"/>
        <s v="Lummus Sentinel Alerts - High  (#31279)" u="1"/>
        <s v="Alert: Polymer Solutions Group &gt; POL Azure Production on psgcvmes1pw01 is Failed CPU   (#45370)" u="1"/>
        <s v="Aryaka: [Non-Impacting] Completion of Emergency Scheduled Maintenance on Chicago POP [ref:_00DA0ISST._5003w1Vtpt5:ref] (#28521)" u="1"/>
        <s v="ALERT: [Critical] Malicious activity detected on 3JCS4Y2 (#62252)" u="1"/>
        <s v="Alert: lum-medcv-pw-01 CPU -  service: CPU Usage: 90.00 %_x000a_Top Process 1: vsbkp_x000a_Top Process 2: vsbkp_x000a_... [100/633 characters] (#36303)" u="1"/>
        <s v="ALERT: [Critical] Malicious activity detected on HQLVPX2 (#49732)" u="1"/>
        <s v="vpn (#22193)" u="1"/>
        <s v="FW: WinZip (#42963)" u="1"/>
        <s v="Alert: Hoover Circular Solutions &gt; HOO US TX Houston on JETDEVAPP01 is Failed Agent Status   (#77245)" u="1"/>
        <s v="Alert: Hikma &gt; HIK US OH Columbus on WW-COL-SYSLOG01 is Warning Disk  C: (#45431)" u="1"/>
        <s v="Alert: Carousel Motor Group &gt; CAR Audi St. Paul on CMG-StPaAud-RT02 is Failed Connectivity   (#83263)" u="1"/>
        <s v="Need Urgent Folder Access (#33017)" u="1"/>
        <s v="Alert: Hoover Circular Solutions &gt; HOO US TX Houston on HVRFTH-OneSDEV is Failed Agent Status   (#57438)" u="1"/>
        <s v="Critical Device Stopped Sending Events Fired (#69995)" u="1"/>
        <s v="ALERT: [Critical] Malicious activity detected on HQLVPX2 (#49733)" u="1"/>
        <s v="Alert: Hikma &gt; HIK US OH Columbus on WW-COL-DSPDB01 is Warning SQL TCP Availability  1433 (#59597)" u="1"/>
        <s v="FW: [Cisco AMP for Endpoints Subscription] [Vaalco - Threat Alert] Matching Events Found On EGY-FILESTORE-HOU.VAALCO.com (#54637)" u="1"/>
        <s v="Safety Awareness Update: Incident and Near Miss Reporting  (#26139)" u="1"/>
        <s v="Alert: Principle Health Systems &gt; PRI US TX Houston on 10.1.10.113 is Failed Connectivity   (#85251)" u="1"/>
        <s v="Phishing email? (#58443)" u="1"/>
        <s v="Self-Healing Alert: EagleBurgmann &gt; EB Azure Production: AZVAHSAP013 Service: Uptime -  Self-Healing... [100/173 characters] (#42549)" u="1"/>
        <s v="ALERT: [Critical] Malicious activity detected on 3JCS4Y2 (#62254)" u="1"/>
        <s v="FW: Reminder - Scheduled server maintenance on 14th January 2022 (#61507)" u="1"/>
        <s v="Alert: lum-anslt-pw-01 Memory -  service: Total Physical Memory: 4.00 GB_x000a_Used Physical Memory: 3.58 ... [100/1132 characters] (#36525)" u="1"/>
        <s v="ALERT: [High] Malicious activity detected on DESKTOP-7IPIGGU (#28435)" u="1"/>
        <s v="Alert: Cypress Lawn &gt; CYP US CA Colma on sg-ptp230-slave is Failed Connectivity   (#47160)" u="1"/>
        <s v="Alert: Polymer Solutions Group &gt; POL Azure Production on psgcvmes1pw01 is Failed CPU   (#47239)" u="1"/>
        <s v="Your message couldn't be delivered (#76255)" u="1"/>
        <s v="CRITICAL ERROR for PharmileServer on PHSDATTOSVR (B42E99AB260C) (#87207)" u="1"/>
        <s v="Password change does not work-----help !!! (#43803)" u="1"/>
        <s v="Lummus Sentinel Alerts - Medium  (#42182)" u="1"/>
        <s v="user not found in email distribution group (#25987)" u="1"/>
        <s v="ALERT: [Critical] Malicious activity detected on HQLVPX2 (#49735)" u="1"/>
        <s v="7VH30Z2 having issues with N-able (#41269)" u="1"/>
        <s v="Alert: lum-honlt-pw-01 Memory -  service: Total Physical Memory: 4.00 GB_x000a_Used Physical Memory: 3.23 ... [100/1150 characters] (#30220)" u="1"/>
        <s v="[Failed] Agent Backup Copy - EGY-MAXS-HOU (0 VMs) (#61459)" u="1"/>
        <s v="ALERT: [Critical] Malicious activity detected on 9HQTLH2 (#46748)" u="1"/>
        <s v="Alert: Alcami &gt; ALC Azure Non-Production on alcnudbes1-v01 is Warning Memory   (#81239)" u="1"/>
        <s v="FYI - lumwvddynsp-7 has turned on by request from the VMSS PowerApp (#33803)" u="1"/>
        <s v="Alert: DEV-APP01 CPU -  service: CPU Usage: 94.00 %_x000a_Top Process 1: MsMpEng_x000a_Top Process 2: sfc_x000a_Top Pr... [100/636 characters] (#34714)" u="1"/>
        <s v="Alert: AZVAHSER004 Memory -  service: Total Physical Memory: 8.00 GB_x000a_Used Physical Memory: 7.29 GB_x000a_F... [100/1139 characters] (#34514)" u="1"/>
        <s v="FW: Taleo Account Sarah Froelich (#55524)" u="1"/>
        <s v="ALERT: [Critical] Malicious activity detected on HQLVPX2 (#49736)" u="1"/>
        <s v="Defective Battery Precision 5550 - Dell Support: SR# 1067923961 (#33549)" u="1"/>
        <s v="Alert: Cypress Lawn &gt; CYP US CA Colma on sg-ptp230-slave is Failed Connectivity   (#47260)" u="1"/>
        <s v="Alert: Lummus Technology &gt; LUM Azure Production on lum-idbus-pl-01 is Failed CPU   (#45433)" u="1"/>
        <s v="Alert: Lummus Technology &gt; Lum Azure Non-Production on lum-mvus-dw-01 is Failed Memory   (#44209)" u="1"/>
        <s v="FYI - lumwvddynsp-4 has turned on by request from the VMSS PowerApp (#33805)" u="1"/>
        <s v="MAC has a strange beeping noise (#32781)" u="1"/>
        <s v="Connection error - VPN not connecting (#21123)" u="1"/>
        <s v="Alert: DTNSVWPASCSS01 Agent Status -  service: Agent check-in interval: 5.60 min (#35559)" u="1"/>
        <s v="Aryaka: [Sev=Low] Service impacting outage on Ashburn POP_x000a_ [ref:_00DA0ISST._5003w1Vsryv:ref] (#26709)" u="1"/>
        <s v="Alert: LiquidPower Specialty Products Inc. &gt; LIQ US TX Bryan on BRY-AP03-MAINT is Failed Connectivit... [100/103 characters] (#85205)" u="1"/>
        <s v="Alert: lum-idbus-pl-01 CPU -  service: CPU Usage: 91.00 %_x000a_Top Process 1: /usr/sbin/nagent_x000a_Top Proces... [100/629 characters] (#31814)" u="1"/>
        <s v="New Odoo User (#32209)" u="1"/>
        <s v="Eagle Burgman - Memory reached  90.0 % Used for 10 mins AZVAHSER004 (#26556)" u="1"/>
        <s v="Alert: lonplims01.cbi.ch1b.cbiepc.com Disk - /usr01 service: Total disk size: 76.96 GB_x000a_Disk space used: 75.93 GB_x000a_Disk free space: 1.03 GB_x000a_Disk Usage: 98.00 % 455278218 (#28340)" u="1"/>
        <s v="Eagle Burgman - Memory reached  90.0 % Used for 10 mins AZVAHSER004 (#24699)" u="1"/>
        <s v="out of office (#49517)" u="1"/>
        <s v="Alert: Hikma &gt; HIK US NJ CherryHill on chhns-agg02 is Failed Connectivity   (#50129)" u="1"/>
        <s v="Alert: lum-pdc-pw-01 CPU -  service: CPU Usage: 87.00 %_x000a_Top Process 1: MsMpEng_x000a_Top Process 2: Monito... [100/657 characters] (#30942)" u="1"/>
        <s v="Lummus Sentinel Alerts - Medium  (#59834)" u="1"/>
        <s v="Proofpoint Threat Response: INC-2063 Threat score updated (#57348)" u="1"/>
        <s v="Alert: Hikma &gt; HIK US OH Columbus on colnd02-admin is Failed Connectivity   (#45610)" u="1"/>
        <s v="R55HPP71P Hyperion Planning Extract - Data Selection Security (#28177)" u="1"/>
        <s v="Alert: Hikma &gt; HIK US OH Columbus on WWCOLEMPDBPA01 is Warning Memory   (#46694)" u="1"/>
        <s v="JD Edwards access (#24752)" u="1"/>
        <s v="Assistance downloading software (#49658)" u="1"/>
        <s v="New ticket from: FW: Ѕhаrероіոt Fіⅼе (#47065) (#47604)" u="1"/>
        <s v="Alert: Puffer &gt; PUF US TX Stafford on 10.2.99.17 is Failed Connectivity   (#58778)" u="1"/>
        <s v="Alert: LiquidPower Specialty Products Inc. &gt; LIQ US TX Houston on HSNVMPVEEAM02 is Failed Memory   (#90740)" u="1"/>
        <s v="LSPI Credentials (Office Apps disabled) (#66371)" u="1"/>
        <s v="Bluebeam v2020.2.15: Install request (#24518)" u="1"/>
        <s v="New DL (#36876)" u="1"/>
        <s v="Power outage on location CNG (#35970)" u="1"/>
        <s v="Your message couldn't be delivered (#77798)" u="1"/>
        <s v="lumwvddynsp-3 has intentionally been shutdown (#48498)" u="1"/>
        <s v="FW: CRITICAL ERROR for UNITY-DB-SVR on PHSDATTOSVR (B42E99AB260C) (#78101)" u="1"/>
        <s v="Alert: Lummus Technology &gt; Lum Azure Non-Production on LUM-AMSDB-DW-01 is Failed Memory   (#47344)" u="1"/>
        <s v="Alert: Hikma &gt; HIK US OH Columbus on WW-COL-VDISQL01 is Failed Memory   (#91387)" u="1"/>
        <s v="Alert: Lummus Technology &gt; LUM US TX Pasadena on PASPCCUBU01 is Warning Disk  C: (#59850)" u="1"/>
        <s v="Alert: Puffer &gt; PUF US TX Stafford on bry-ds-0002 is Warning Memory   (#55505)" u="1"/>
        <s v="Alert: LiquidPower Specialty Products Inc. &gt; LIQ US TX Houston on CKSVMPPRINT01 is Failed CPU   (#55487)" u="1"/>
        <s v="Remote Desktop connection issue (#70585)" u="1"/>
        <s v="Alert: Hikma &gt; HIK US NJ CherryHill on ww-expwyc is Failed Connectivity   (#46424)" u="1"/>
        <s v="Alert: Dallas Area Habitat for Humanity &gt; DAL US TX Dallas on veeam-mgmt is Warning Memory   (#53767)" u="1"/>
        <s v="Aryaka: [Non-Impacting] Reminder of Scheduled Maintenance on Miami POP [ref:_00DA0ISST._5003w1awlB9:ref] (#62236)" u="1"/>
        <s v="Alert: Lummus Technology &gt; LUM Azure Production on lum-wfsus-pw-02 is Failed CPU   (#88419)" u="1"/>
        <s v="Your message couldn't be delivered (#67645)" u="1"/>
        <s v="Exactly IT Sentinel Alerts - Medium  (#35227)" u="1"/>
        <s v="Proofpoint Threat Response: INC-2068 New response action (#82230)" u="1"/>
        <s v="Alert: PASPDHCP01 Connectivity -  service: Packet Loss: 60.00 %_x000a_Time To Live: 48.00 Hops_x000a_Average Rou... [100/144 characters] (#32323)" u="1"/>
        <s v="Alert: lum-awplt-pw-01 Memory -  service: Total Physical Memory: 4.00 GB_x000a_Used Physical Memory: 3.32 ... [100/1142 characters] (#30059)" u="1"/>
        <s v="Your message couldn't be delivered (#66246)" u="1"/>
        <s v="Alert: lum-adkcn-pw-01 Memory -  service: Total Physical Memory: 4.00 GB_x000a_Used Physical Memory: 3.19 ... [100/1147 characters] (#33571)" u="1"/>
        <s v="Customer: Lummus , Detected Criteria: Backup for subclient failed_x000a_ consecutively for 3 attempts , Client: Azure Lummus ALZ ,Job ID: Not_x000a_ Applicable , Virtual Machine Name: Not Applicable, Priority: Normal (#75096)" u="1"/>
        <s v="Unlock network account (#57194)" u="1"/>
        <s v="Proofpoint Threat Response: INC-2068 New response action (#82231)" u="1"/>
        <s v="Alert: Lummus Technology &gt; LUM Azure Production on lum-idbus-pl-01 is Failed CPU   (#52255)" u="1"/>
        <s v="Alert: Hikma &gt; HIK US NJ CherryHill on wwchvg2 is Failed Connectivity   (#44863)" u="1"/>
        <s v="Lummus - Windows Server CPU reached 90.0 % Used for 10 mins LUM-CDWLT-PW-01 (#26488)" u="1"/>
        <s v="Outlook issue (#25334)" u="1"/>
        <s v="Requesting info (#36577)" u="1"/>
        <s v="printer needs to be updated (#42278)" u="1"/>
        <s v="access to network folders needed (#45855)" u="1"/>
        <s v="Eagle Burgman - Memory reached  90.0 % Used for 10 mins AZVAHSER004 (#26690)" u="1"/>
        <s v="Alert: Cypress Lawn &gt; CYP US CA Colma on HQS-MX02 is Failed Agent Status   (#50341)" u="1"/>
        <s v="Alert: lum-cdwlt-pw-01 Memory -  service: Total Physical Memory: 4.00 GB_x000a_Used Physical Memory: 3.19 ... [100/1141 characters] (#29828)" u="1"/>
        <s v="Your message couldn't be delivered (#66276)" u="1"/>
        <s v="BACKUP FAILED (group: Bruegmann USA)(backup account: kyle@bruegmann-usa.com)(machine: APPSERVER.BRUEGMANN.local)(plan: BUSA - Appserver Plan) (#75016)" u="1"/>
        <s v="lumwvddynsp-10 has been powered off by automation (#32886)" u="1"/>
        <s v="ALERT: [Critical] Malicious activity detected on 8GN70X2 (#60500)" u="1"/>
        <s v="Eagle Burgman - CPU reached 90.0 % Used for 10 mins AZHOUSBA502 (#22047)" u="1"/>
        <s v="Alert: Lummus Technology &gt; LUM Azure Production on lum-idbus-pl-01 is Failed CPU   (#49433)" u="1"/>
        <s v="Alert: Polymer Solutions Group &gt; POL US OH Clair on STC-AP08 is Failed Connectivity   (#45372)" u="1"/>
        <s v="headphones not reconized by pc (#55049)" u="1"/>
        <s v="Need Email password reset- Harry Mack (#46940)" u="1"/>
        <s v="ALERT: [Critical] Malicious activity detected on GF6Z8Y2 (#62240)" u="1"/>
        <s v="MS Team Status (#55909)" u="1"/>
        <s v="FYI - lumwvddynsp-7 has turned on by request from the VMSS PowerApp (#33948)" u="1"/>
        <s v="Alert: Cypress Lawn &gt; CYP US CA Colma on HQS-AD02 is Warning Memory   (#45236)" u="1"/>
        <s v="Customer: Lummus ,Detected Criteria: Delayed by 1 Hrs , Client: Azure_x000a_ Lummus SCU PRD ,Job ID: 40257 , Virtual Machine Name: Not Applicable,_x000a_ Priority: Normal (#20441)" u="1"/>
        <s v="Lummus - Windows server CPU reached 80.0 % Used for 15 mins BLOOMFIELD-IO1 (#26315)" u="1"/>
        <s v="Aryaka: [Non-Impacting] Reminder of Scheduled Maintenance on Miami POP [ref:_00DA0ISST._5003w1WUcJa:ref] (#32240)" u="1"/>
        <s v="Alert: KS2 Technologies &gt; KS2 US TX Grapevine on KS2PROD is Failed Connectivity   (#80365)" u="1"/>
        <s v="Laptop case is open on front of the keyboard. (#36513)" u="1"/>
        <s v="CANCOM Sentinel Alerts - High   (#22694)" u="1"/>
        <s v="TECHCash 13 Week Roll Forward for 24th Sep (#37502)" u="1"/>
        <s v="Azure Log Analytics - East US - Applying Mitigation (#80766)" u="1"/>
        <s v="Alert: Hikma &gt; HIK US OH Columbus on WWCOLEMPDBPA01 is Warning Memory   (#43407)" u="1"/>
        <s v="Alert: Lummus Technology &gt; LUM Azure Production on lum-avelt-pw-01 is Failed CPU   (#44267)" u="1"/>
        <s v="ALERT: [Critical] Malicious activity detected on 8GN70X2 (#60502)" u="1"/>
        <s v="P5504572 ACH Email Delivery Promotion - Program still generates_x000a_ errors (#45228)" u="1"/>
        <s v="Alert: psgnvdes1pw01 CPU -  service: CPU Usage: 98.00 %_x000a_Top Process 1: CLBackup_x000a_Top Process 2: Syste... [100/645 characters] (#36230)" u="1"/>
        <s v="Outlook startup error (#47571)" u="1"/>
        <s v="Scheduled Task coyuchi cleanup shipmentprocesscheck folder Completed (#43272)" u="1"/>
        <s v="AMP Alert: Device Down (US-NJ-BMN-A2-WAP06, US-NJ-BMN-A1-WAP02,_x000a_ US-NJ-BMN-B1-WAP07) (#42378)" u="1"/>
        <s v="Request for a wireless mouse. (#35225)" u="1"/>
        <s v="FW: Weekly Task - Pls submit and approve your timesheet end up with_x000a_ 2/18/2022 (#82178)" u="1"/>
        <s v="Cant log in to any application after a password reset (#67670)" u="1"/>
        <s v="Cypress Lawn - Device went offline for 2 min NCS-AD01 (#24948)" u="1"/>
        <s v="emails not appearing (#21325)" u="1"/>
        <s v="ALERT: [Critical] Malicious activity detected on 8GN70X2 (#60503)" u="1"/>
        <s v="FW: Lummus iDocs DEV Server Specs (#22972)" u="1"/>
        <s v="Lummus - Network device went offline IN-GGN-PA-FW-2 (#24045)" u="1"/>
        <s v="Alert: Hikma &gt; HIK US NJ CherryHill on ww-chh-wpbm01 is Failed SQL TCP Availability  1433 (#72796)" u="1"/>
        <s v="Alert: Polymer Solutions Group &gt; POL US GA Albany Macon on Lab AP is Failed Connectivity   (#46873)" u="1"/>
        <s v="Can`t open Excel file (#20641)" u="1"/>
        <s v="Carbon Black Cloud Alert - cef4043c-76c4-687a-de3d-68b1ec25bcc7 (#82733)" u="1"/>
        <s v="Alert: Puffer &gt; PUF US TX Stafford on 10.2.99.16 is Failed Connectivity   (#72951)" u="1"/>
        <s v="Alert: Hisco &gt; HIS US TX Houston Servers - 3rd Patch Group on CyrPIMDB is Warning Memory   (#59867)" u="1"/>
        <s v="Proofpoint Threat Response: INC-2064 New alert (#57357)" u="1"/>
        <s v="Alert: Principle Health Systems &gt; PRI US TX Houston on 10.1.10.240 is Failed Connectivity   (#85222)" u="1"/>
        <s v="Exactly IT Sentinel Alerts - Low  (#23668)" u="1"/>
        <s v="New Joiners Login - Suryanarayana (#23103)" u="1"/>
        <s v="lumwvddynsp-4 has been powered off by automation (#42552)" u="1"/>
        <s v="Alert: Cintas Corporation &gt; Cin Azure Production on CPAZCRM01 is Warning Memory   (#84736)" u="1"/>
        <s v="Your message couldn't be delivered (#76182)" u="1"/>
        <s v="Alert: AZVAHSAP013 Agent Status -  service: Agent check-in interval: 3.65 min 590403676 (#28951)" u="1"/>
        <s v="Adobe Pro installation (#36208)" u="1"/>
        <s v="Alert: Hikma &gt; HIK US OH Columbus on COL-ALMDBD01 is Warning SQL TCP Availability  1433 (#47236)" u="1"/>
        <s v="Alert: Hikma &gt; HIK US OH Columbus on colnwps0504 is Failed Connectivity   (#43939)" u="1"/>
        <s v="lumwvddynsp-3 has intentionally been shutdown (#43340)" u="1"/>
        <s v="Alert: Lummus Technology &gt; LUM CH Beijing on BEIPDC01 is Failed Connectivity   (#44311)" u="1"/>
        <s v="Alert: EagleBurgmann &gt; EB Azure Production on AZHOUSDB034 is Warning Memory   (#46859)" u="1"/>
        <s v="lumwvddynsp-3 has been powered off by automation (#42071)" u="1"/>
        <s v="Lummus - Network device went offline RU-MOS-CORE01 (#27049)" u="1"/>
        <s v="FW: CRITICAL ERROR for UNITY-DB-SVR on PHSDATTOSVR (B42E99AB260C) (#84771)" u="1"/>
        <s v="Alert: NewQuest Properties &gt; NEW US TX Houston on SSO is Failed Memory   (#55009)" u="1"/>
        <s v="Alert: Lummus Technology &gt; LUM Azure Production on lum-medcv-pw-01 is Failed CPU   (#78191)" u="1"/>
        <s v="VPN issues (#23669)" u="1"/>
        <s v="Need access to a folder on the network (#24909)" u="1"/>
        <s v="Your message couldn't be delivered (#76266)" u="1"/>
        <s v="lumwvddynsp-1 has been powered off by automation (#42084)" u="1"/>
        <s v="Alert: Dallas Area Habitat for Humanity &gt; DAL US TX Dallas on DAHfH2008DC is Warning Memory   (#76258)" u="1"/>
        <s v="Alert: lum-amsdb-pw-01 CPU -  service: CPU Usage: 87.00 %_x000a_Top Process 1: cvd_x000a_Top Process 2: TiWorker... [100/656 characters] (#34173)" u="1"/>
        <s v="MSD-Converge access. (#28416)" u="1"/>
        <s v="Your message couldn't be delivered (#77695)" u="1"/>
        <s v="lumwvddynsp-4 has intentionally been shutdown (#33816)" u="1"/>
        <s v="Cloud Discovery anomaly detection | Sentinel id:1474 (#41602)" u="1"/>
        <s v="Your message couldn't be delivered (#77729)" u="1"/>
        <s v="Alert: Lummus Technology &gt; LUM Azure Production on lum-adkde-pw-01 is Failed Memory   (#40994)" u="1"/>
        <s v="Alert: Vaalco Energy Inc &gt; VAA US TX Houston on EGY-DC2-HOU is Warning Memory   (#57672)" u="1"/>
        <s v="Create a Project folder named “225837 Roseneft Ufa” (#73918)" u="1"/>
        <s v="ALERT: [Medium] Malicious activity detected on CCQGP73 (#23634)" u="1"/>
        <s v="FW: PO 361129-0080-1106  Stainalloy // 17547 // Appendix 12 Delivery_x000a_ time (#82263)" u="1"/>
        <s v="Alert: Lummus Technology &gt; Lum Azure Non-Production on LUM-AMSDB-DW-01 is Failed Memory   (#41358)" u="1"/>
        <s v="Alert: NewQuest Properties &gt; NEW US TX Houston on NQDATA3 is Failed Memory   (#89206)" u="1"/>
        <s v="Alert: BMNPLIC02 Connectivity -  service: Packet Loss: 100.00 %_x000a_Time To Live: 0.00 Hops_x000a_Average Round Trip Time: 0.00 msec_x000a_DNS Resolution: True 1561294314 (#27625)" u="1"/>
        <s v="user lost IPhone (#22394)" u="1"/>
        <s v="Alert: LiquidPower Specialty Products Inc. &gt; LIQ US TX Bryan on BRY-AP10-Lobby is Failed Connectivit... [100/103 characters] (#89208)" u="1"/>
        <s v="Alert: LiquidPower Specialty Products Inc. &gt; LIQ US TX Bryan on BRY-AP11-IND is Failed Connectivity ... [100/101 characters] (#89228)" u="1"/>
        <s v="Alert: lum-idbus-pl-01 CPU -  service: CPU Usage: 93.00 %_x000a_Top Process 1: ora_j001_ltdenpro_x000a_Top Proce... [100/709 characters] (#31185)" u="1"/>
        <s v="Ken Hart mobile device upgrade (#79954)" u="1"/>
        <s v="Alert: Cypress Lawn &gt; CYP US CA Colma on HQS-MX02 is Failed Agent Status   (#49490)" u="1"/>
        <s v="Alert: Hikma &gt; HIK US OH Columbus on col-vdiuag02 is Failed Connectivity   (#44395)" u="1"/>
        <s v="Conference Phone Station (#47551)" u="1"/>
        <s v="Alert: Lummus Technology &gt; LUM Azure Production on lum-wfsus-pw-02 is Warning CPU   (#41618)" u="1"/>
        <s v="Lummus Sentinel Alerts - Medium  (#46997)" u="1"/>
        <s v="Your message couldn't be delivered (#67572)" u="1"/>
        <s v="Eagle Burgman - CPU reached 90.0 % Used for 10 mins AZHOUSBA502 (#26625)" u="1"/>
        <s v="Alert: Polymer Solutions Group &gt; POL Azure Production on psgnvdes1pw01 is Failed CPU   (#53775)" u="1"/>
        <s v="Office Phone Issues (#32610)" u="1"/>
        <s v="RE: Speakers and Mic does not work (#26862)" u="1"/>
        <s v="Network Account Sujith Kumbalath Subramanian (#67581)" u="1"/>
        <s v="Alert: Hikma &gt; HIK US OH Columbus on WW-ETN-SCRIPTS is Warning Memory   (#45474)" u="1"/>
        <s v="Alert: Polymer Solutions Group &gt; POL Azure Production on psgnvdes1pw01 is Failed CPU   (#53776)" u="1"/>
        <s v="Alert: LiquidPower Specialty Products Inc. &gt; LIQ US TX Bryan on WAP-BYN-BRIDGE-1 is Failed Connectiv... [100/105 characters] (#90729)" u="1"/>
        <s v="Exactlyitna (#41575)" u="1"/>
        <s v="Alert: Hisco &gt; HIS US TX Houston Servers - 4th Patch Group on ana-fs1 is Warning Agent Status   (#77736)" u="1"/>
        <s v="Printer Installation (#36761)" u="1"/>
        <s v="Unable to use Jabber (#32593)" u="1"/>
        <s v="Access to the Core Folders on the Network (#28978)" u="1"/>
        <s v="FW: Urgent : New Taleo Template for Saudi Arabia (#73462)" u="1"/>
        <s v="Alert: MHGPDHCP01 Memory -  service: Total Physical Memory: 4.00 GB_x000a_Used Physical Memory: 3.47 GB_x000a_Fr... [100/1146 characters] (#29979)" u="1"/>
        <s v="Cypress - Offline device by 1 min  NC-PTP450-SLAVE (#23821)" u="1"/>
        <s v="Alert: Lummus Technology &gt; LUM Azure Production on lum-wfsus-pw-02 is Failed CPU   (#89213)" u="1"/>
        <s v="Alert: Lummus Technology &gt; LUM US NJ BloomField on US-BMN-A2-SW02 is Failed Connectivity   (#49883)" u="1"/>
        <s v="Alert: Lummus Technology &gt; Lum Azure Non-Production on lum-mcube-dl-01 is Failed Agent Status   (#47567)" u="1"/>
        <s v="Alert: BMNPDC23 Connectivity -  service: Packet Loss: 60.00 %_x000a_Time To Live: 48.00 Hops_x000a_Average Round... [100/143 characters] (#36493)" u="1"/>
        <s v="Alert: lum-xtlus-pl-01 Agent Status -  service: Agent check-in interval: 3.27 min (#30715)" u="1"/>
        <s v="Alert: LiquidPower Specialty Products Inc. &gt; LIQ US OK Chickasha on CKSVMPVEEAM01 is Failed Memory   (#88454)" u="1"/>
        <s v="FW: [Cisco AMP for Endpoints Subscription] [nq - system] Matching Events Found On NQP-TERM-118.newquest.newquestproperties.com (#82254)" u="1"/>
        <s v="Upgrade to Dell UltraSharp 43 4K USB-C Monitor (#36397)" u="1"/>
        <s v="Alert: COY-PR-AP-01 Connectivity -  service: Packet Loss: 0.00 %_x000a_Time To Live: 61.00 Hops_x000a_Average Ro... [100/147 characters] (#36244)" u="1"/>
        <s v="Reset Password- Justin Collins (#63407)" u="1"/>
        <s v="Excel support request from Mariane Hill (#44235)" u="1"/>
        <s v="lumwvddynsp-4 will be shutdown by automation in 15 minutes (#31119)" u="1"/>
        <s v="Alert: Hikma &gt; HIK US OH Columbus on COL-DT-UVServer is Failed SQL TCP Availability  1433 (#41420)" u="1"/>
        <s v="Test1 (#51264)" u="1"/>
        <s v="Your message couldn't be delivered (#66257)" u="1"/>
        <s v="Scheduled Task coyuchi cleanup shipmentprocesscheck folder Completed (#53283)" u="1"/>
        <s v="Alert: EagleBurgmann &gt; EB Azure Production on AZHOUSAP902 is Failed CPU   (#47766)" u="1"/>
        <s v="Alert: Cypress Lawn &gt; CYP US CA Colma on MY-PTP230-MASTER is Failed Connectivity   (#43738)" u="1"/>
        <s v="Alert: lum-hwein-pw-02 Connectivity -  service: Packet Loss: 40.00 %_x000a_Time To Live: 72.00 Hops_x000a_Averag... [100/151 characters] (#30725)" u="1"/>
        <s v="Alert: psgadces1pw01 Memory -  service: Total Physical Memory: 8.00 GB_x000a_Used Physical Memory: 6.67 GB_x000a_Free Physical Memory: 1.33 GB_x000a_Physical Memory Usage: 83.00 %_x000a_Total Virtual Memory: 9.44 GB_x000a_Used Virtual Memory: 8.23 GB_x000a_Free Virtual Memory: 1.21 GB_x000a_Virtual Memory Usage: 87.00 %_x000a_Top Process 1: sqlservr (64 bit)_x000a_Top Process 2: miiserver (64 bit)_x000a_Top Process 3: agent_x000a_Top Process 4: MsMpEng (64 bit)_x000a_Top Process 5: cvd (64 bit)_x000a_PID of Process 1: 4412_x000a_PID of Process 2: 4320_x000a_PID of Process 3: 3880_x000a_PID of Process 4: 13128_x000a_PID of Process 5: 3048_x000a_User of Process 1: NT SERVICE\ADSync_x000a_User of Process 2: NT SERVICE\ADSync_x000a_User of Process 3: NT AUTHORITY\SYSTEM_x000a_User of Process 4: NT AUTHORITY\SYSTEM_x000a_User of Process 5: NT AUTHORITY\SYSTEM_x000a_Physical Memory for Process 1: 985.62 MB_x000a_Physical Memory for Process 2: 549.77 MB_x000a_Physical Memory for Process 3: 325.79 MB_x000a_Physical Memory for Process 4: 255.62 MB_x000a_Physical Memory for Process 5: 194.89 MB_x000a_Virtual Memory for Process 1: 1.75 GB_x000a_Virtual Memory for Process 2: 563.67 MB_x000a_Virtual Memory for Process 3: 295.47 MB_x000a_Virtual Memory for Process 4: 278.77 MB_x000a_Virtual Memory for Process 5: 35.27 MB 1677342484 (#28364)" u="1"/>
        <s v="Alert: Gulf Capital Bank &gt; GUL US TX Houston on HOU-SVR-CA3 is Failed Disk  C: (#67521)" u="1"/>
        <s v="Self-Healing Alert: EagleBurgmann &gt; EB Azure Production: AZCUTSAP005 Service: Uptime -  Self-Healing... [100/173 characters] (#47680)" u="1"/>
        <s v="New ticket from: Edit Access Required - Depreciation Information - Fixed Assets - JDE (#25175) (#25374)" u="1"/>
        <s v="Alert: lum-aftus-pw-01 CPU -  service: CPU Usage: 90.00 %_x000a_Top Process 1: MonAgentCore_x000a_Top Process 2:... [100/656 characters] (#30248)" u="1"/>
        <s v="Self-Healing Alert: EagleBurgmann &gt; EB Azure Production: AZHOUSAP902 Service: Uptime -  Self-Healing... [100/173 characters] (#47681)" u="1"/>
        <s v="Suspicious activity in Teams - 10/2/2021 (#42026)" u="1"/>
        <s v="ALERT: [Critical] Malicious activity detected on 7V1XST2 (#62290)" u="1"/>
        <s v="Lummus - Winows server went Offline for 1 min LUM-PDC-PW-02 (#21984)" u="1"/>
        <s v="Webtime not available (#26529)" u="1"/>
        <s v="Unable to log into VPN (#26752)" u="1"/>
        <s v="New PowerPoint issue - Mariane Hill  (#23126)" u="1"/>
        <s v="ALERT: [Critical] Malicious activity detected on 9HN1RN2 (#62329)" u="1"/>
        <s v="Alert: LiquidPower Specialty Products Inc. &gt; LIQ US TX Houston on BRY-SW-01-CORE.liquidpower.com is ... [100/121 characters] (#68459)" u="1"/>
        <s v="Iphone Access (#27378)" u="1"/>
        <s v="Alert: Puffer &gt; PUF US TX Stafford on fpcap-2 is Failed Connectivity   (#91110)" u="1"/>
        <s v="ALERT: [Critical] Malicious activity detected on 7V1XST2 (#62291)" u="1"/>
        <s v="FW: CRITICAL ERROR for PITSVR on PHSDATTOSVR (B42E99AB260C) (#81120)" u="1"/>
        <s v="Alert: Lummus Technology &gt; LUM Azure Production on lum-tekin-pw-01 is Warning Memory   (#41342)" u="1"/>
        <s v="Alert: Cypress Lawn &gt; CYP US CA SanMateo &amp; Snider&amp;Sullivan on ssos-esxi01 is Failed Connectivity   (#44255)" u="1"/>
        <s v="Alert: Hikma &gt; HIK US OH Columbus on COLSVWPAPI is Warning Memory   (#47715)" u="1"/>
        <s v="Lummus - Windows Server CPU reached 90.0 % Used for 10 mins LUM-CDWLT-PW-01 (#26826)" u="1"/>
        <s v="Alert: Vaalco Energy Inc &gt; VAA US TX Houston on EGY-MBX2-HOU is Failed Memory   (#53828)" u="1"/>
        <s v="Alert: NewQuest Properties &gt; NEW US TX Houston on NQDATA3 is Warning Memory   (#82477)" u="1"/>
        <s v="Self-Healing Alert: EagleBurgmann &gt; EB Azure Production: AZHOUSAP033 Service: Uptime -  Self-Healing... [100/173 characters] (#47689)" u="1"/>
        <s v="Lummus - Network device went offline US-PAS-MFG-SW4 (#26979)" u="1"/>
        <s v="ALERT: [Critical] Malicious activity detected on 7V1XST2 (#62292)" u="1"/>
        <s v="Alert: Hikma &gt; HIK US OH Columbus on WW-COL-UNFDB is Warning SQL TCP Availability  1433 (#47040)" u="1"/>
        <s v="Account locked (#32058)" u="1"/>
        <s v="VPN connection (#27324)" u="1"/>
        <s v="Adobe Acrobat full version needed for the user Adrian Badini (#25877)" u="1"/>
        <s v="Carbon Black Cloud Alert - 65b3fb72-6cdc-d963-53bb-9fe1cd11949b (#68562)" u="1"/>
        <s v="Alert: Read King &gt; REA US TX Houston on RKHOST is Warning Memory   (#76715)" u="1"/>
        <s v="Alert: Lummus Technology &gt; LUM Azure Production on lum-jmpus-pw-01 is Warning Memory   (#37082)" u="1"/>
        <s v="JDE world account - GARGAX2 activation (#24804)" u="1"/>
        <s v="Alert: Principle Health Systems &gt; PRI US TX Houston on 3H34657N808A4 is Failed Connectivity   (#52344)" u="1"/>
        <s v="ISE Alarm : Critical :  Trust certificate 'Default self-signed server certificate' expired on Wed; 7 Feb 2018 : Server=SEC-ISE-COLO-1 (#53270)" u="1"/>
        <s v="network folder access reqired (#31643)" u="1"/>
        <s v="Alert: Hikma &gt; HIK US OH Columbus on WW-COL-IGNITP02 is Warning SQL Memory Manager  MSSQLSERVER (#48574)" u="1"/>
        <s v="UPS Failed Test - Battery Replacement - Change (#47734)" u="1"/>
        <s v="Alert: Lummus Technology &gt; LUM Azure Production on lum-jaus-dw-01 is Failed Agent Status   (#48261)" u="1"/>
        <s v="Alert: LiquidPower Specialty Products Inc. &gt; LIQ US TX Bryan on BRY-AP14-FREE01 is Failed Connectivi... [100/104 characters] (#88473)" u="1"/>
        <s v="Alert: LiquidPower Specialty Products Inc. &gt; LIQ US TX Bryan on BRY-ESX-HOST04 is Failed Connectivit... [100/103 characters] (#88483)" u="1"/>
        <s v="Pipeline SharePoint Access (#86274)" u="1"/>
        <s v="Alert: PASPCCUBU01 Agent Status -  service: Agent check-in interval: 4.73 min (#34583)" u="1"/>
        <s v="Alert: Hikma &gt; HIK US OH Columbus on WW-COL-VARSQL01 is Warning SQL TCP Availability  1433 (#59856)" u="1"/>
        <s v="FW: CRITICAL ERROR for PHSSVR on PHSDATTOSVR (B42E99AB260C) (#85652)" u="1"/>
        <s v="Alert: Lummus Technology &gt; LUM US TX Pasadena on PASPBE02 is Failed Connectivity   (#74484)" u="1"/>
        <s v="Alert: Lummus Technology &gt; LUM Azure Production on lum-honlt-pw-01 is Failed Memory   (#41523)" u="1"/>
        <s v="Alert: LiquidPower Specialty Products Inc. &gt; LIQ US TX Bryan on BRY-AP08-RM211 is Failed Connectivit... [100/103 characters] (#88485)" u="1"/>
        <s v="Alert: LiquidPower Specialty Products Inc. &gt; LIQ US TX Bryan on BRY-SW-07-GUARD is Failed Connectivi... [100/104 characters] (#88475)" u="1"/>
        <s v="Alert: Principle Health Systems &gt; PRI US TX Houston on 10.1.10.119 is Failed Connectivity   (#85223)" u="1"/>
        <s v="mantainance not approveded (#47024)" u="1"/>
        <s v="Your message couldn't be delivered (#76207)" u="1"/>
        <s v="lum-braus-dw-02 has intentionally been shutdown (#25949)" u="1"/>
        <s v="Alert: LiquidPower Specialty Products Inc. &gt; LIQ US TX Bryan on BRY-AP25-OM-01 is Failed Connectivit... [100/103 characters] (#88488)" u="1"/>
        <s v="Alert: Hikma &gt; HIK US OH Columbus on WWCOLEMPDBPA01 is Warning Memory   (#49699)" u="1"/>
        <s v="Alert: Alcami &gt; ALC Azure Production on alc-dc-es1-p01 is Warning Memory   (#50414)" u="1"/>
        <s v="Alert: Bruegmann Group USA &gt; BRU US TX Houston on DESKTOP-71BJ6LD is Failed Connectivity   (#49924)" u="1"/>
        <s v="Alert: LiquidPower Specialty Products Inc. &gt; LIQ US TX Bryan on BRY-AP22-FREE09 is Failed Connectivi... [100/104 characters] (#88479)" u="1"/>
        <s v="Alert: lum-pdcwe-pw-01 CPU -  service: CPU Usage: 86.00 %_x000a_Top Process 1: MsMpEng_x000a_Top Process 2: CLBa... [100/640 characters] (#30975)" u="1"/>
        <s v="Windows Server Monthly Patching - August Rollup (#33557)" u="1"/>
        <s v="Alert: Coyuchi &gt; COY US CA PointReyes on vm-app01 is Failed Connectivity   (#48274)" u="1"/>
        <s v="Alert: Lummus Technology &gt; LUM Azure Production on lum-jmpus-pw-01 is Warning Memory   (#42344)" u="1"/>
        <s v="Alert: Principle Health Systems &gt; PRI US TX Houston on 10.1.10.145 is Failed Connectivity   (#85243)" u="1"/>
        <s v="New User Omar Omar (#25791)" u="1"/>
        <s v="Alert: Lummus Technology &gt; Lum Azure Non-Production on lum-mcsim-dw-01 is Warning Disk  C: (#36885)" u="1"/>
        <s v="Alert: Hoover Circular Solutions &gt; HOO US TX Houston on HVRFTH-Workflow is Failed Agent Status   (#67617)" u="1"/>
        <s v="reset Cisco jabber (#24334)" u="1"/>
        <s v="Alert: lum-adkde-pw-01 Memory -  service: Total Physical Memory: 4.00 GB_x000a_Used Physical Memory: 3.46 ... [100/1151 characters] (#31344)" u="1"/>
        <s v="Install Citrix Receiver (#47061)" u="1"/>
        <s v="Not able to print orders. (#47313)" u="1"/>
        <s v="Add Members to Network DLs (#27507)" u="1"/>
        <s v="My Credentials no longer work (#29651)" u="1"/>
        <s v="Alert: Lummus Technology &gt; Lum Azure Non-Production on LUM-AMSDB-DW-01 is Failed Memory   (#50409)" u="1"/>
        <s v="Cypress - Offline device by 1 min  HQ-SW-01 (#23870)" u="1"/>
        <s v="Multitran (Eng-Rus dictionary) access fails  (#56193)" u="1"/>
        <s v="Alert: Lummus Technology &gt; LUM Azure Production on lum-mvus-dw-02 is Failed Agent Status   (#48267)" u="1"/>
        <s v="Alert: Dallas Area Habitat for Humanity &gt; DAL US TX Dallas on Veeam-Mgmt is Warning Memory   (#76671)" u="1"/>
        <s v="slow network connection (#20497)" u="1"/>
        <s v="FW: Classic Shell, unable to configure, IT Support (#20955)" u="1"/>
        <s v="Alert: Cypress Lawn &gt; CYP US CA Colma on HQGD-PTP450-MASTER is Failed Connectivity   (#50749)" u="1"/>
        <s v="Aryaka: [Non-Impacting] Starting Emergency Scheduled Maintenance on_x000a_ Ashburn POP [ref:_00DA0ISST._5003w1VtUap:ref] (#26971)" u="1"/>
        <s v="Alert: Hikma &gt; HIK US OH Columbus on COL-ALMDBD01 is Failed SQL TCP Availability  1433 (#44918)" u="1"/>
        <s v="Alert: lum-honlt-pw-01 CPU -  service: CPU Usage: 92.00 %_x000a_Top Process 1: MonAgentCore_x000a_Top Process 2: MsMpEng_x000a_Top Process 3: CLBackup_x000a_Top Process 4: CSFalconService_x000a_Top Process 5: System_x000a_PID of Process 1: 6624_x000a_PID of Process 2: 3680_x000a_PID of Process 3: 8276_x000a_PID of Process 4: 376_x000a_PID of Process 5: 4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16.00 %_x000a_CPU Usage for Process 3: 9.00 %_x000a_CPU Usage for Process 4: 2.00 %_x000a_CPU Usage for Process 5: 1.00 % 836354613 (#29551)" u="1"/>
        <s v="Alert: Lummus Technology &gt; LUM Azure Production on lum-idbus-pl-01 is Failed CPU   (#47656)" u="1"/>
        <s v="Alert: Hikma &gt; HIK US OH Columbus on WW-COL-UNFDB is Failed SQL TCP Availability  1433 (#44919)" u="1"/>
        <s v="Lummus - Network device went offline de-mhg-f4-sw01 (#24540)" u="1"/>
        <s v="Aveva Dynsim Simulation 6.2 version installation (#26855)" u="1"/>
        <s v="Alert: NewQuest Properties &gt; NEW US TX Houston on SSO is Failed Memory   (#66241)" u="1"/>
        <s v="VM-KWIKTAG01 (#25735)" u="1"/>
        <s v="ALERT: [Critical] Malicious activity detected on D31LTT2 (#63414)" u="1"/>
        <s v="Alert: IN-GGN-PA-FW-1 Connectivity -  service: Packet Loss: 0.00 %_x000a_Time To Live: 56.00 Hops_x000a_Average ... [100/149 characters] (#31807)" u="1"/>
        <s v="Outlook issues (#47004)" u="1"/>
        <s v="N-Able Go Live (#29668)" u="1"/>
        <s v="Account locked out (#70685)" u="1"/>
        <s v="Exactly IT Sentinel Alerts - Medium  (#24027)" u="1"/>
        <s v="ALERT: [Critical] Malicious activity detected on D31LTT2 (#63415)" u="1"/>
        <s v="Alert: Cypress Lawn &gt; CYP US CA Colma HQ on gds-fps01 is Warning Disk  C: (#90121)" u="1"/>
        <s v="Alert: Lummus Technology &gt; LUM Azure Production on lum-idbus-pl-01 is Failed CPU   (#42982)" u="1"/>
        <s v="New printer driver installed - wrong printer menu language (#41384)" u="1"/>
        <s v="Michael Luo - Precision 5530 - Swollen Battery Dell Support: SR#_x000a_ 1072521193 from Troy Parker (#42918)" u="1"/>
        <s v="New Joiner - Jannys Soriano (#87528)" u="1"/>
        <s v="Eagle Burgman - Device went offline for 1 min USHOUSDB033 (#20887)" u="1"/>
        <s v="Lummus - Windows Server CPU reached 90.0 % Used for 10 mins LUM-ADKDE-PW-01 (#24402)" u="1"/>
        <s v="FW: CRITICAL ERROR for CONCORDTERMSVR on PHSDATTOSVR (B42E99AB260C) (#83775)" u="1"/>
        <s v="Scheduled Task coyuchi cleanup shipmentprocesscheck folder Completed (#44684)" u="1"/>
        <s v="Alert: Hikma &gt; HIK US NJ CherryHill on CHHSVWPCCURE1 is Failed SQL TCP Availability  1433 (#49949)" u="1"/>
        <s v="Alert: NewQuest Properties &gt; NEW US TX Houston on NQ 1st floor 1 is Failed Connectivity   (#59181)" u="1"/>
        <s v="Your message couldn't be delivered (#67563)" u="1"/>
        <s v="FW: Bloomfield - New Hires - July 19th (#29137)" u="1"/>
        <s v="Unlock AD account (#83785)" u="1"/>
        <s v="N-Able Change Requests (#36533)" u="1"/>
        <s v="Backup Success Report - Datto SaaS Protection (#57664)" u="1"/>
        <s v="CRITICAL ERROR for PharmileServer on PHSDATTOSVR (B42E99AB260C) (#87178)" u="1"/>
        <s v="Lummus - Windows Server CPU reached 90.0 % Used for 10 mins LUM-ADKDE-PW-01 (#24403)" u="1"/>
        <s v="Alert: HQS-FTD01 Connectivity -  service: Packet Loss: 20.00 %_x000a_Time To Live: 48.00 Hops_x000a_Average Roun... [100/144 characters] (#32874)" u="1"/>
        <s v="JDE account issue (#23066)" u="1"/>
        <s v="Cypress Lawn - Device went offline for 2 min HQS-DEV02 (#24594)" u="1"/>
        <s v="Alert: Hikma &gt; HIK US OH Columbus on WWCOLEMPDBD01 is Warning Memory   (#45414)" u="1"/>
        <s v="Alert: Hikma &gt; HIK US NJ CherryHill on CHHSVWPCCURE1 is Warning Disk  D: (#50360)" u="1"/>
        <s v="Alert: LiquidPower Specialty Products Inc. &gt; LIQ US TX Houston on HSNVMPVEEAM02 is Failed Memory   (#59585)" u="1"/>
        <s v="Unusual external user file activity | MDO (#41548)" u="1"/>
        <s v="Server is Down or unresponsive PSGRADES1PW01 (#24274)" u="1"/>
        <s v="lumwvddynsp-10 has been powered off by automation (#32662)" u="1"/>
        <s v="Percentage of failed files is more than 5 Azure EIT PRDVM: Not Applicable COMMVAULT JOB:  129226 (#45147)" u="1"/>
        <s v="Odoo Telephony System (#41555)" u="1"/>
        <s v="Alert: Hikma &gt; HIK US OH Columbus on WW-COL-DSPDB01 is Failed SQL Memory Manager  MSSQLSERVER (#47546)" u="1"/>
        <s v="Alert: Coyuchi &gt; COY US CA PointReyes on vm-app03 is Failed Connectivity   (#47011)" u="1"/>
        <s v="Alert: Hoover Circular Solutions &gt; HOO US TX Houston on JETDEVAPP01 is Failed Agent Status   (#59621)" u="1"/>
        <s v="Alert: LiquidPower Specialty Products Inc. &gt; LIQ US OK Chickasha on CKSVMPVEEAM01 is Failed Memory   (#90724)" u="1"/>
        <s v="Alert: Dallas Area Habitat for Humanity &gt; DAL US TX Dallas on Veeam-Mgmt is Failed Veeam Failed Jobs... [100/102 characters] (#86341)" u="1"/>
        <s v="Alert: lum-prtus-pw-01 CPU -  service: CPU Usage: 92.00 %_x000a_Top Process 1: MonAgentCore_x000a_Top Process 2:... [100/657 characters] (#30747)" u="1"/>
        <s v="Alert: MHGPDC20 Memory -  service: Total Physical Memory: 4.00 GB_x000a_Used Physical Memory: 3.43 GB_x000a_Free... [100/1142 characters] (#34165)" u="1"/>
        <s v="Add Meghan Scott to Odoo (#51383)" u="1"/>
        <s v="Alert: Lummus Technology &gt; LUM Azure Production on lum-idbus-pl-01 is Warning Memory   (#90020)" u="1"/>
        <s v="239672 - BCC Cracking Heaters - Project access for Franz Timmerman to_x000a_ BCC project mailbox (#22634)" u="1"/>
        <s v="Eagle Burgman - Memory reached  90.0 % Used for 10 mins USHOUSDB034 (#25636)" u="1"/>
        <s v="FW: CRITICAL ERROR for PharmileServer on PHSDATTOSVR (B42E99AB260C) (#84772)" u="1"/>
        <s v="Alert: Lummus Technology &gt; LUM Azure Production on lum-awplt-pw-01 is Warning Memory   (#42488)" u="1"/>
        <s v="NKNK 250 KTA EBSM (360484) (#23969)" u="1"/>
        <s v="Your message couldn't be delivered (#66238)" u="1"/>
        <s v="FW: CRITICAL ERROR for CONCORDTERMSVR on PHSDATTOSVR (B42E99AB260C) (#84773)" u="1"/>
        <s v="Ticket - Pro II 10.1 license (#21890)" u="1"/>
        <s v="Alert: Hikma &gt; HIK US NJ Eatontown on DTNSVWQASCDB01 is Warning SQL TCP Availability  1433 (#45701)" u="1"/>
        <s v="Sulfur Group -WIP numbers for Sulfur  (#20954)" u="1"/>
        <s v="FW: CRITICAL ERROR for WEBSVR on PHSDATTOSVR (B42E99AB260C) (#83203)" u="1"/>
        <s v="Alert: Lummus Technology &gt; LUM Azure Production on lum-medcv-pw-01 is Failed CPU   (#74460)" u="1"/>
        <s v="Eagle Burgman - CPU reached 90.0 % Used for 10 mins AZHOUSBA502 (#24708)" u="1"/>
        <s v="Alert: Cintas Corporation &gt; Cin Azure Production on prod-nc-wp-01 is Failed CPU   (#46999)" u="1"/>
        <s v="Case: 00549974:  [Sev=High] [Polymer Solutions Group] Both tunnels_x000a_ down for site Sasco-7th Ave: [ref:_00DA0ISST._5003w1URZwV:ref] (#22831)" u="1"/>
        <s v="Aryaka: [Sev=Low] Services restored for increase in loss/latency issue between Dubai and Frankfurt POPs [ref:_00DA0ISST._5003w1VVKC8:ref] (#24828)" u="1"/>
        <s v="comos (#25340)" u="1"/>
        <s v="Fw: Dashboard Questions (#58871)" u="1"/>
        <s v="Alert: Cypress Lawn &gt; CYP US CA Colma on gds-fps01 is Warning Disk  C: (#77818)" u="1"/>
        <s v="Disk is above 90% lum-medcv-pw-01 (#23731)" u="1"/>
        <s v="Urgent!! VPN password not working (#21620)" u="1"/>
        <s v="Alert: ALC-DC-ES1-P02 CPU -  service: CPU Usage: 96.00 %_x000a_Top Process 1: inspector64_x000a_Top Process 2: S... [100/657 characters] (#36234)" u="1"/>
        <s v="Alert: lum-alslt-pw-01 CPU -  service: CPU Usage: 82.00 %_x000a_Top Process 1: MonAgentCore_x000a_Top Process 2:... [100/645 characters] (#32084)" u="1"/>
        <s v="Alert: lum-nsvpx-pl-01 Connectivity -  service: Packet Loss: 20.00 %_x000a_Time To Live: 204.00 Hops_x000a_Avera... [100/150 characters] (#31302)" u="1"/>
        <s v="Alert: LiquidPower Specialty Products Inc. &gt; LIQ US TX Houston on BRY-SW-06-PROD.liquidpower.com is ... [100/121 characters] (#73992)" u="1"/>
        <s v="Alert: USHOUSDB034 Memory -  service: Total Physical Memory: 16.00 GB_x000a_Used Physical Memory: 14.71 GB... [100/1180 characters] (#30949)" u="1"/>
        <s v="Cypress - Expected Network down (#43215)" u="1"/>
        <s v="Disk is above 90% lum-medcv-pw-01 (#23732)" u="1"/>
        <s v="Alert: Cypress Lawn &gt; CYP US CA Colma on HQS-VC01 is Warning Memory   (#45676)" u="1"/>
        <s v="Alert: Hikma &gt; HIK US OH Columbus on colnwpsp0503 is Failed Connectivity   (#44046)" u="1"/>
        <s v="Alert: LiquidPower Specialty Products Inc. &gt; LIQ US TX Houston on HSNVMPVEEAM02 is Failed Memory   (#56125)" u="1"/>
        <s v="Alert: LiquidPower Specialty Products Inc. &gt; LIQ US TX Houston on MGMT (10.100.250.202) is Failed Co... [100/112 characters] (#53262)" u="1"/>
        <s v="Need Access to this File - This used to work (#24862)" u="1"/>
        <s v="Server resize lum-winus-dw-04 (#47721)" u="1"/>
        <s v="Disk is above 90% lum-medcv-pw-01 (#23733)" u="1"/>
        <s v="Computer issues (#29688)" u="1"/>
        <s v="Alert: LiquidPower Specialty Products Inc. &gt; LIQ US TX Houston on BRY-AP02-Training is Failed Connec... [100/108 characters] (#74010)" u="1"/>
        <s v="Alert: psgadces1pw01 Memory -  service: Total Physical Memory: 8.00 GB_x000a_Used Physical Memory: 6.87 GB... [100/1137 characters] (#33632)" u="1"/>
        <s v="RE: Cybersecurity Training Session (#49710)" u="1"/>
        <s v="MSS Security Incident Report Low SOCP00703194452 SIEM Anomaly (#59514)" u="1"/>
        <s v="New ticket from: Overview of LT-SOC Protocols (#27429) (#29047)" u="1"/>
        <s v="Alert: MD-FTD01 Connectivity -  service: Packet Loss: 50.00 %_x000a_Time To Live: 119.00 Hops_x000a_Average Roun... [100/144 characters] (#35169)" u="1"/>
        <s v="Lummus - Winows server went Offline for 1 min LUM-IOUS-DW-01 (#24773)" u="1"/>
        <s v="Alert: Cypress Lawn &gt; CYP US CA Colma on HQS-ABS01 is Warning Memory   (#80818)" u="1"/>
        <s v="Alert: Hikma &gt; HIK US OH Columbus on WW-COL-VDISQL01 is Failed Memory   (#48243)" u="1"/>
        <s v="user needs to be added to several groups in AD (#70016)" u="1"/>
        <s v="FW: CRITICAL ERROR for PITSVR on PHSDATTOSVR (B42E99AB260C) (#87297)" u="1"/>
        <s v="Conval issues (#28855)" u="1"/>
        <s v="Metadata update on 09-06-21 (#35543)" u="1"/>
        <s v="OMW Folder 36354 Project Promotion (#36770)" u="1"/>
        <s v="FW: New investigation: 2022-03-03-001 (#85959)" u="1"/>
        <s v="Account lockout (#66097)" u="1"/>
        <s v="ALERT: [Critical] Malicious activity detected on 3DPNYD3 (#60464)" u="1"/>
        <s v="Alert: Coyuchi &gt; COY US CA PointReyes on EPICOR-TEST is Warning Memory   (#45905)" u="1"/>
        <s v="Alert: Lummus Technology &gt; LUM Azure Production on lum-idbus-pl-01 is Failed CPU   (#48310)" u="1"/>
        <s v="New cell phone for Maarten Almering (#29022)" u="1"/>
        <s v="FW: iDocs (#25684)" u="1"/>
        <s v="ALERT: [Critical] Malicious activity detected on 3DPNYD3 (#60465)" u="1"/>
        <s v="Alert: EagleBurgmann &gt; EB Azure Production on AZHOUSDB034 is Warning Memory   (#42516)" u="1"/>
        <s v="Alert: lum-medin-pw-01 Connectivity -  service: Packet Loss: 45.00 %_x000a_Time To Live: 66.00 Hops_x000a_Averag... [100/151 characters] (#32901)" u="1"/>
        <s v="Implement Enterprise IE mode GPO (#30862)" u="1"/>
        <s v="Alert: lum-alslt-pw-01 CPU -  service: CPU Usage: 81.00 %_x000a_Top Process 1: MonAgentCore_x000a_Top Process 2:... [100/645 characters] (#33086)" u="1"/>
        <s v="Microsoft Authenticator Help (#87277)" u="1"/>
        <s v="Aryaka: [Non-Impacting] Reminder of Scheduled Maintenance on Frankfurt POP [ref:_00DA0ISST._5003w1WRdAz:ref] (#30074)" u="1"/>
        <s v="Alert: Puffer &gt; PUF US TX Stafford on sta-dc-0017 is Failed CPU   (#90445)" u="1"/>
        <s v="Alert: Cypress Lawn &gt; CYP US CA Colma on hqs-nx is Failed Connectivity   (#44601)" u="1"/>
        <s v="Priority request - Ticket 27,391  (#27483)" u="1"/>
        <s v="BR&amp;E ProMax: Template does not function (#26034)" u="1"/>
        <s v="ALERT: [Critical] Malicious activity detected on 3DPNYD3 (#60466)" u="1"/>
        <s v="Alert: Principle Health Systems &gt; PRI US TX Houston on 10.1.10.170 is Failed Connectivity   (#85244)" u="1"/>
        <s v="Alert: AZVAHSER001 CPU -  service: CPU Usage: 88.00 %_x000a_Top Process 1: MsMpEng_x000a_Top Process 2: mscorsvw... [100/635 characters] (#33940)" u="1"/>
        <s v="Password expired (#21977)" u="1"/>
        <s v="Notification of Termination (#58505)" u="1"/>
        <s v="ALERT: [Critical] Malicious activity detected on 3DPNYD3 (#60467)" u="1"/>
        <s v="Alert: Hikma &gt; HIK US OH Columbus on ww-col-vmhs24 is Failed Connectivity   (#44890)" u="1"/>
        <s v="Citrix Access (#79935)" u="1"/>
        <s v="Alert: Hikma &gt; HIK US OH Columbus on WW-COL-VDISQL01 is Warning Memory   (#47647)" u="1"/>
        <s v="Aryaka: [Sev=Moderate] RCA for Service impacting outage on Delhi POP [ref:_00DA0ISST._5003w1W9sh2:ref] (#28815)" u="1"/>
        <s v="Restart required on Remote Desktop (#27709)" u="1"/>
        <s v="Alert: Lummus Technology &gt; LUM Azure Production on lum-medcv-pw-01 is Failed CPU   (#49928)" u="1"/>
        <s v="Customer: Lummus , Detected Criteria: Job Succeeded with Errors ,_x000a_ Client: Azure Lummus SCU PRD ,Job ID: 175630 , Virtual Machine Name: Not_x000a_ Applicable, Priority: Normal (#79932)" u="1"/>
        <s v="Alert: Cypress Lawn &gt; CYP US CA Colma on HQS-VC01 is Warning Memory   (#45186)" u="1"/>
        <s v="Alert: LiquidPower Specialty Products Inc. &gt; LIQ US TX Houston on HSNVMPOMNITRAC is Warning Memory   (#90717)" u="1"/>
        <s v="Alert: DTNSVWPASCSS01 Connectivity -  service: Packet Loss: 0.00 %_x000a_Time To Live: 124.00 Hops_x000a_Average... [100/149 characters] (#34495)" u="1"/>
        <s v="VPN Connection (#22316)" u="1"/>
        <s v="Alert: Puffer &gt; PUF US TX Stafford on BRY-FS-0021 is Warning Memory   (#89216)" u="1"/>
        <s v="RCA - Log Analytics/Azure Sentinel – East US (#76746)" u="1"/>
        <s v="Eagle Burgman - Device went offline for 1 min AZHOUSDC001 (#20879)" u="1"/>
        <s v="VPN problem (#25239)" u="1"/>
        <s v="No Internet connection /VPN (#21324)" u="1"/>
        <s v="Exactly IT Sentinel Alerts - Medium  (#49761)" u="1"/>
        <s v="[Error] Scale-out Backup Repository: CKS-SOBR (#86008)" u="1"/>
        <s v="Alert: Alcami &gt; ALC Azure Production on alcnuctxes1-p00 is Failed Agent Status   (#86016)" u="1"/>
        <s v="Alert: Hikma &gt; HIK US OH Columbus on WW-COL-VARSQL01 is Warning SQL TCP Availability  1433 (#42988)" u="1"/>
        <s v="VPN connection failed (#32128)" u="1"/>
        <s v="David R. Juist VPN Connection (#21124)" u="1"/>
        <s v="ALERT: [Critical] Malicious activity detected on 6ZGCMR2 (#58884)" u="1"/>
        <s v="Alert: Hikma &gt; HIK US OH Columbus on colnwenglab02 is Failed Connectivity   (#44892)" u="1"/>
        <s v="VPN Credentials (#28101)" u="1"/>
        <s v="New Sharepoint Site/Group (#23594)" u="1"/>
        <s v="Critical Device Stopped Sending Events Fired (#70637)" u="1"/>
        <s v="[Warning] VILVMS to HSN (5 VMs) 5 warnings (#55298)" u="1"/>
        <s v="Alert: Lummus Technology &gt; LUM Azure Production on lum-ilmus-pw-01 is Warning Memory   (#47341)" u="1"/>
        <s v="Alert: Cypress Lawn &gt; CYP US CA Colma on MD-FTD01 is Failed Connectivity   (#42435)" u="1"/>
        <s v="Username not found (#25446)" u="1"/>
        <s v="ALERT: [Medium] Malicious activity detected on SCH-27 (#68434)" u="1"/>
        <s v="ALERT: [Critical] Malicious activity detected on 6ZGCMR2 (#58885)" u="1"/>
        <s v="Alert: Hikma &gt; HIK US OH Columbus on ww-mph-vmhs01 is Failed Connectivity   (#44893)" u="1"/>
        <s v="Lummus - Network device went offline CH-BJS-MPLS (#25508)" u="1"/>
        <s v="CRITICAL ERROR for UNITY-DB-SVR on PHSDATTOSVR (B42E99AB260C) (#80836)" u="1"/>
        <s v="Alert: lum-pdcwe-pw-02 CPU -  service: CPU Usage: 80.00 %_x000a_Top Process 1: MsMpEng_x000a_Top Process 2: CLBa... [100/638 characters] (#29874)" u="1"/>
        <s v="Notification of Termination (#58515)" u="1"/>
        <s v="ExactlyIT | Onboarding Delegation for Sentinel (#29328)" u="1"/>
        <s v="ALERT: [Critical] Malicious activity detected on 6ZGCMR2 (#58886)" u="1"/>
        <s v="Alert: vhost2 Memory -  service: Scan error: 201 No data could be retrieved (#33015)" u="1"/>
        <s v="BM Mobile Receiving Error (#26898)" u="1"/>
        <s v="Not able to open web pages (#59814)" u="1"/>
        <s v="New ticket from: Adding mailboxes to outlook (#34614) (#45591)" u="1"/>
        <s v="Alert: Hikma &gt; HIK US OH Columbus on WW-COL-LWTSP04 is Failed Memory   (#48511)" u="1"/>
        <s v="Alert: lum-hxgus-pw-01 CPU -  service: CPU Usage: 97.00 %_x000a_Top Process 1: MonAgentCore_x000a_Top Process 2: MsMpEng_x000a_Top Process 3: CLBackup_x000a_Top Process 4: CSFalconService_x000a_Top Process 5: cvfwd_x000a_PID of Process 1: 7892_x000a_PID of Process 2: 3748_x000a_PID of Process 3: 5656_x000a_PID of Process 4: 1084_x000a_PID of Process 5: 3176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23.00 %_x000a_CPU Usage for Process 3: 15.00 %_x000a_CPU Usage for Process 4: 2.00 %_x000a_CPU Usage for Process 5: 2.00 % 1320595166 (#28392)" u="1"/>
        <s v="ALERT: [Critical] Malicious activity detected on 6ZGCMR2 (#58887)" u="1"/>
        <s v="Alert: Puffer &gt; PUF US TX Stafford on stc128p is Warning Memory   (#73948)" u="1"/>
        <s v="Alert: Cypress Lawn &gt; CYP US CA Colma HQ on HQ-SW-04 is Failed Connectivity   (#91287)" u="1"/>
        <s v="Alert: Lummus Technology &gt; Lum Azure Non-Production on lum-mcube-dl-02 is Failed Agent Status   (#47548)" u="1"/>
        <s v="Alert: Hikma &gt; HIK US OH Columbus on WWCOLEMPDBP01 is Failed CPU   (#43395)" u="1"/>
        <s v="New ticket from: LConnect  (#44569) (#45705)" u="1"/>
        <s v="Docking Station for New Dell Computer (#41429)" u="1"/>
        <s v="FYI - lumwvddynsp-4 has turned on by request from the VMSS PowerApp (#47235)" u="1"/>
        <s v="Alert: EagleBurgmann &gt; EB Azure Production on AZCCSSAP021 is Warning Memory   (#82524)" u="1"/>
        <s v="Alert: Hikma &gt; HIK US OH Columbus on ww-col-vmhs03 is Failed Connectivity   (#44896)" u="1"/>
        <s v="VPN not connected. (#22317)" u="1"/>
        <s v="NTP update successful. (#59805)" u="1"/>
        <s v="Your message couldn't be delivered (#67628)" u="1"/>
        <s v="Alert: Hikma &gt; HIK US OH Columbus on WW-COL-VDISQL01 is Failed Memory   (#80370)" u="1"/>
        <s v="Alert: Hikma &gt; HIK US OH Columbus on WW-COL-VDISQL01 is Warning Memory   (#56164)" u="1"/>
        <s v="ALERT: [Critical] Malicious activity detected on 5MDJ0Z2 (#44686)" u="1"/>
        <s v="Alert: NewQuest Properties &gt; NEW US TX Houston on Su100-Conf Room is Failed Connectivity   (#85237)" u="1"/>
        <s v="Your message couldn't be delivered (#67638)" u="1"/>
        <s v="Alert: Coit Plant West End Connectivity -  service: Packet Loss: 20.00 %_x000a_Time To Live: 46.00 Hops_x000a_Av... [100/154 characters] (#31324)" u="1"/>
        <s v="Alert: Hikma &gt; HIK US OH Columbus on WW-COL-VDISQL01 is Failed Memory   (#50373)" u="1"/>
        <s v="Alert: Hikma &gt; HIK US OH Columbus on colnwpl0103 is Failed Connectivity   (#42029)" u="1"/>
        <s v="Alert: Lummus Technology &gt; Lum Azure Non-Production on lum-eaus-dw-01 is Failed CPU   (#45586)" u="1"/>
        <s v="Alert: lum-aftus-pw-01 CPU -  service: CPU Usage: 85.00 %_x000a_Top Process 1: MonAgentCore_x000a_Top Process 2: MsMpEng_x000a_Top Process 3: CSFalconService_x000a_Top Process 4: cvfwd_x000a_Top Process 5: System_x000a_PID of Process 1: 6280_x000a_PID of Process 2: 3508_x000a_PID of Process 3: 432_x000a_PID of Process 4: 5428_x000a_PID of Process 5: 4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10.00 %_x000a_CPU Usage for Process 3: 2.00 %_x000a_CPU Usage for Process 4: 1.00 %_x000a_CPU Usage for Process 5: 1.00 % 1989755847 (#29746)" u="1"/>
        <s v="PRO II error (#20555)" u="1"/>
        <s v="Cypress - Offline device by 1 min  GD-SW-01 (#31364)" u="1"/>
        <s v="Cannot login into VPN (#21086)" u="1"/>
        <s v="ALERT: [Critical] Malicious activity detected on 5MDJ0Z2 (#44687)" u="1"/>
        <s v="Alert: HQS-FPS02 Memory -  service: Total Physical Memory: 6.00 GB_x000a_Used Physical Memory: 5.14 GB_x000a_Fre... [100/1158 characters] (#35282)" u="1"/>
        <s v="Exactly IT Sentinel Alerts - Medium  (#35089)" u="1"/>
        <s v="Remove Qradar IBM Service from endpoints/servers (#81037)" u="1"/>
        <s v="Alert: Hisco &gt; HIS US TX Houston Servers - 5th Patch Group on DEVpim is Failed CPU   (#83230)" u="1"/>
        <s v="Alert: Hikma &gt; HIK US OH Columbus on WW-COL-SWNTADB is Failed CPU   (#50406)" u="1"/>
        <s v="Alert: EagleBurgmann &gt; EB Azure Production on AZCUTSAP006 is Failed Agent Status   (#53749)" u="1"/>
        <s v="Installation Request - Aveva Dynsim 6.2 version (#72793)" u="1"/>
        <s v="Alert: Hikma &gt; HIK US OH Columbus on WW-COL-SWNTADB is Failed CPU   (#50407)" u="1"/>
        <s v="Alert: Hikma &gt; HIK US OH Columbus on ww-mph-vmhs03 is Failed Connectivity   (#44899)" u="1"/>
        <s v="Alert: Lummus Technology &gt; LUM Azure Production on lum-idbus-pl-01 is Failed CPU   (#43925)" u="1"/>
        <s v="Alert: Gulf Capital Bank &gt; GUL US TX Houston on HOU-SVR-NET2 is Failed Agent Status   (#77708)" u="1"/>
        <s v="Azure Log Analytics - East US - Applying Mitigation (#80751)" u="1"/>
        <s v="AVEVA PRO/II v10.1: Install request (#25345)" u="1"/>
        <s v="Weekly Backup Report for PHSDATTOSVR (#82190)" u="1"/>
        <s v="Alert: Gulf Capital Bank &gt; GUL US TX Houston on HOU-SVR-DC2 is Warning Disk  C: (#56093)" u="1"/>
        <s v="Alert: Cypress Lawn &gt; CYP US CA Colma on HQ-PTP230-MASTER is Failed Connectivity   (#45429)" u="1"/>
        <s v="ALERT: [Medium] Malicious activity detected on DESKTOP-7IPIGGU (#32156)" u="1"/>
        <s v="Alert: Lummus Technology &gt; LUM Azure Production on lum-pdc-pw-01 is Failed Agent Status   (#51855)" u="1"/>
        <s v="ALERT: [Medium] Malicious activity detected on ATL-09 (#68552)" u="1"/>
        <s v="lumwvddynsp-4 will be shutdown by automation in 15 minutes (#29945)" u="1"/>
        <s v="ALERT: [Medium] Malicious activity detected on DESKTOP-FHD4A9D (#21539)" u="1"/>
        <s v="lumwvddynsp-3 will be shutdown by automation in 15 minutes (#32043)" u="1"/>
        <s v="Alert: Puffer &gt; PUF US TX Stafford on BRY-NPS-0001 is Failed CPU   (#57071)" u="1"/>
        <s v="Lummus - Network device went offline IN-GGN-PA-FW-2 (#20459)" u="1"/>
        <s v="Eagle Burgman - Memory reached  90.0 % Used for 10 mins AZVAHSER004 (#25537)" u="1"/>
        <s v="Aryaka: [Sev=Moderate] Services restored for Service impacting outage on Frankfurt POP [ref:_00DA0ISST._5003w1UARSI:ref] (#21727)" u="1"/>
        <s v="Activity from infrequent country involving one user Incident ID: 4262 (#79905)" u="1"/>
        <s v="FW: Weekly Backup Report for RKDATTOSVR (#72823)" u="1"/>
        <s v="Alert: HQS-AD01 Connectivity -  service: Packet Loss: 25.00 %_x000a_Time To Live: 93.00 Hops_x000a_Average Round... [100/142 characters] (#32024)" u="1"/>
        <s v="Alert: psggpdes1pw01 Memory -  service: Total Physical Memory: 14.00 GB_x000a_Used Physical Memory: 11.13 ... [100/1161 characters] (#32183)" u="1"/>
        <s v="&quot;Mysep&quot; cannot open (#27596)" u="1"/>
        <s v="user can not login (#45853)" u="1"/>
        <s v="Lummus Sentinel Alerts - High  (#32221)" u="1"/>
        <s v="Restore connection to a folder in the server (#21712)" u="1"/>
        <s v="Alert: Dallas Area Habitat for Humanity &gt; DAL US TX Dallas on DAHFH2008FS is Warning Memory   (#78166)" u="1"/>
        <s v="printer doesn't work (#45629)" u="1"/>
        <s v="Alert: lum-hxgus-pw-01 Memory -  service: Total Physical Memory: 4.00 GB_x000a_Used Physical Memory: 3.47 ... [100/1149 characters] (#33573)" u="1"/>
        <s v="Simport 3 support (#23002)" u="1"/>
        <s v="Cannot select printer on report desktop (#36392)" u="1"/>
        <s v="FW: Rate change (63019529 Kuldeep Kumar) (#35387)" u="1"/>
        <s v="Alert: LiquidPower Specialty Products Inc. &gt; LIQ US TX Bryan on BYNMesh is Failed Connectivity   (#90407)" u="1"/>
        <s v="Alert: LiquidPower Specialty Products Inc. &gt; LIQ US TX Houston on HSNVMPVEEAM01 is Warning Disk  C: (#81149)" u="1"/>
        <s v="Alert: lum-medcv-pw-01 CPU -  service: CPU Usage: 89.00 %_x000a_Top Process 1: cvd_x000a_Top Process 2: SIDB2_x000a_Top Process 3: SIDB2_x000a_Top Process 4: CVODS_x000a_Top Process 5: System_x000a_PID of Process 1: 5584_x000a_PID of Process 2: 19984_x000a_PID of Process 3: 14840_x000a_PID of Process 4: 13000_x000a_PID of Process 5: 4_x000a_User of Process 1: NT AUTHORITY\SYSTEM_x000a_User of Process 2: NT AUTHORITY\SYSTEM_x000a_User of Process 3: NT AUTHORITY\SYSTEM_x000a_User of Process 4: NT AUTHORITY\SYSTEM_x000a_User of Process 5: NT AUTHORITY\SYSTEM_x000a_CPU Usage for Process 1: 16.00 %_x000a_CPU Usage for Process 2: 12.00 %_x000a_CPU Usage for Process 3: 11.00 %_x000a_CPU Usage for Process 4: 5.00 %_x000a_CPU Usage for Process 5: 5.00 % 287464263 (#27811)" u="1"/>
        <s v="Folder Access (#23326)" u="1"/>
        <s v="Alert: AZVAHSAP013 Agent Status -  service: Agent check-in interval: 4.32 min 712791486 (#29743)" u="1"/>
        <s v="ALERT: [Medium] Malicious activity detected on NJY-13 (#68567)" u="1"/>
        <s v="Please transfer license from Gary Michael to Marcus Gaulien (#20626)" u="1"/>
        <s v="Alert: BLOOMFIELD-IO1 Disk - C: service: Total disk size: 69.70 GB_x000a_Disk space used: 68.72 GB_x000a_Disk fr... [100/140 characters] (#34232)" u="1"/>
        <s v="Cypress - Offline device by 1 min  HQGD-PTP450-MASTER (#23704)" u="1"/>
        <s v="Scheduled Task coyuchi cleanup shipmentprocesscheck folder Completed (#44420)" u="1"/>
        <s v="Your message couldn't be delivered (#76229)" u="1"/>
        <s v="FW: [Cisco AMP for Endpoints Subscription] [gcb - threat detected] Matching Events Found On HOU-SVR-DC1.gulfcapital.com (#66243)" u="1"/>
        <s v="TECHCash 17 Week Roll Forward for WE 11/26/21 (#48382)" u="1"/>
        <s v="Alert: psgcvmes1pw01 CPU -  service: CPU Usage: 82.00 %_x000a_Top Process 1: vsbkp_x000a_Top Process 2: System_x000a_T... [100/647 characters] (#33080)" u="1"/>
        <s v="Quota exceeded (Tenant: Bruegmann USA; Contact email: kyle@bruegmann-usa.com) (#73306)" u="1"/>
        <s v="lumwvddynsp-7 will be shutdown by automation in 15 minutes (#32163)" u="1"/>
        <s v="Alert: Hoover Circular Solutions &gt; HOO US TX Houston on HVRFTH-OneSDEV is Failed Agent Status   (#58869)" u="1"/>
        <s v="Aryaka: [Non-Impacting] Starting Emergency Scheduled Maintenance on_x000a_ Ashburn POP [ref:_00DA0ISST._5003w1VtUap:ref] (#26962)" u="1"/>
        <s v="ALERT: [Medium] Malicious activity detected on DESKTOP-FHD4A9D (#21839)" u="1"/>
        <s v="Alert: Vaalco Energy Inc &gt; VAA US TX Houston on EGY-FILESVR2-HOU is Failed CPU   (#57139)" u="1"/>
        <s v="Alert: LUM-AWPLT-DW-01 Memory -  service: Total Physical Memory: 4.00 GB_x000a_Used Physical Memory: 3.21 ... [100/1142 characters] (#32657)" u="1"/>
        <s v="Phishing (?) New Password for your Lummus Technology, LLC account_x000a_ (lummustech.moveitcloud.com) (#22800)" u="1"/>
        <s v="Alert: lum-medcv-pw-01 CPU -  service: CPU Usage: 88.00 %_x000a_Top Process 1: vsbkp_x000a_Top Process 2: vsbkp_x000a_... [100/633 characters] (#34560)" u="1"/>
        <s v="iDocs login error (#28349)" u="1"/>
        <s v="Problem in login to Idoc (#43256)" u="1"/>
        <s v="Lummus - Network device went offline gurgcucm02 (#23176)" u="1"/>
        <s v="Alert: EagleBurgmann &gt; EB Azure Production on AZHOUSDB034 is Warning Memory   (#44996)" u="1"/>
        <s v="FW: Lummusconsultants:Atten: You_Have_A_New_Voice.Note (#27699)" u="1"/>
        <s v="Robert is unable to log in to his computer (#54836)" u="1"/>
        <s v="FW: [Cisco AMP for Endpoints Subscription] [Vaalco - System] Matching Events Found On DESKTOP-DVGW593.VAALCO.com (#53843)" u="1"/>
        <s v="Your message couldn't be delivered (#76279)" u="1"/>
        <s v="TECHCash 13 Week Roll Forward for 11th June (#25998)" u="1"/>
        <s v="Alert: Lummus Technology &gt; LUM Azure Production on lum-medcv-pw-01 is Failed CPU   (#79357)" u="1"/>
        <s v="FW: Lummustech Server-F8306:audio (#23100)" u="1"/>
        <s v="Your message couldn't be delivered (#67515)" u="1"/>
        <s v="Alert: Puffer &gt; PUF US TX Stafford on BRY-DC-0002 is Failed CPU   (#54993)" u="1"/>
        <s v="Alert: vm-app04 Agent Status -  service: Agent check-in interval: 6.33 min (#33708)" u="1"/>
        <s v="Alert: Lummus Technology &gt; LUM US TX Pasadena on PASPCCUBU01 is Warning Disk  C: (#58412)" u="1"/>
        <s v="Alert: lum-idbus-pl-01 CPU -  service: CPU Usage: 100.00 %_x000a_Top Process 1: ora_j003_ltdenpro_x000a_Top Proc... [100/685 characters] (#32230)" u="1"/>
        <s v="lumwvddynsp-1 will be shutdown by automation in 15 minutes (#26938)" u="1"/>
        <s v="Concur / JDE  (#47261)" u="1"/>
        <s v="Your message couldn't be delivered (#76299)" u="1"/>
        <s v="Alert: vm-app02 Agent Status -  service: Agent check-in interval: 3.78 min 2138685924 (#28755)" u="1"/>
        <s v="Your message couldn't be delivered (#67535)" u="1"/>
        <s v="Service Ticket #583146 - External Monitors (12/7/21) (#51948)" u="1"/>
        <s v="Eagle Burgman - Device went offline for 1 min USHOUSDB033 (#20878)" u="1"/>
        <s v="Alert: Coyuchi &gt; COY US CA PointReyes on vm-app03 is Failed Agent Status   (#48280)" u="1"/>
        <s v="Alert: Hisco &gt; HIS US TX Houston Servers - 5th Patch Group on DEVpim is Failed CPU   (#82472)" u="1"/>
        <s v="Alert: Lummus Technology &gt; Lum Azure Non-Production on LUM-AMSDB-DW-01 is Failed Memory   (#41958)" u="1"/>
        <s v="Alert: Hisco &gt; HIS US TX Houston Servers - 3rd Patch Group on CyrSXES3 is Failed Agent Status   (#79353)" u="1"/>
        <s v="Installation of 7 zip software  (#54941)" u="1"/>
        <s v="Maryann Gentile – configured outlook, webex and Jabber (#36794)" u="1"/>
        <s v="FW: ISE Alarm : Warning : AcsSyslogContentAaaDiagnostics:: ACTIVE_DIRECTORY_DIAGNOSTIC_TOOL_ISSUES_FOUND need to complete (#82810)" u="1"/>
        <s v="Your message couldn't be delivered (#67545)" u="1"/>
        <s v="ALERT: [Medium] Malicious activity detected on CCQGP73 (#23764)" u="1"/>
        <s v="lumwvddynsp-3 will be shutdown by automation in 15 minutes (#37411)" u="1"/>
        <s v="[Case 01221869] [] [Case 01221867] [] [Case 01221859] [] ExactlyIT_x000a_ Inc.: Service  Rating Request Has Been  Set to Archived (#88834) Has Been_x000a_ Set to Archived (#88837) Has Been Created [ref:_00D60J3AQ._5004W1w8LVo:ref] (#88838)" u="1"/>
        <s v="Your message couldn't be delivered (#67555)" u="1"/>
        <s v="Alert: Hikma &gt; HIK US OH Columbus on colnwcrx2 is Failed Connectivity   (#44851)" u="1"/>
        <s v="Alert: Lummus Technology &gt; LUM Azure Production on lum-medcv-pw-01 is Failed CPU   (#58404)" u="1"/>
        <s v="Alert: UAT-SQL03-02 SQL TCP Availability - 1433 service: DNS Resolution: True_x000a_Generic Service Availa... [100/134 characters] (#33312)" u="1"/>
        <s v="Exactly IT Sentinel Alerts - Medium  (#26227)" u="1"/>
        <s v="DUO Config (#55321)" u="1"/>
        <s v="Mannheim I drive cutover (#44949)" u="1"/>
        <s v="&lt;Memory is above 80%&gt; PSGNVDES1PW01 (#25314)" u="1"/>
        <s v="SharePoint not linking (#37039)" u="1"/>
        <s v="Cypress Lawn - Device went offline for 2 min HQS-FPS02 (#24580)" u="1"/>
        <s v="A Tribute to Our Innovators (#24863)" u="1"/>
        <s v="iDocs access of SP Chemicals 900 KTA PDH (238500) (#25770)" u="1"/>
        <s v="Alert: KS2 Technologies &gt; KS2 US TX Grapevine on KS2PROD is Failed Connectivity   (#88456)" u="1"/>
        <s v="FW: [Warning] Scale-out Backup Repository: POC-SOBR (#55413)" u="1"/>
        <s v="Lummus - Windows Server CPU reached 90.0 % Used for 10 mins LUM-HONLT-PW-01 (#24801)" u="1"/>
        <s v="Alert: Hikma &gt; HIK US OH Columbus on colnwspx1 is Failed Connectivity   (#44856)" u="1"/>
        <s v="Email messages from a campaign removed after delivery​ Incident ID: 1633 (#43795)" u="1"/>
        <s v="Alert: Hikma &gt; HIK US OH Columbus on BKHSVWPDOC01 is Failed Connectivity   (#46881)" u="1"/>
        <s v="Drawings folder needs to be added to the printer in order to scan to_x000a_ folder (#28885)" u="1"/>
        <s v="Alert: lum-idbus-pl-01 CPU -  service: CPU Usage: 90.00 %_x000a_Top Process 1: /usr/sbin/nagent_x000a_Top Proces... [100/635 characters] (#31875)" u="1"/>
        <s v="Alert: lum-idbus-pl-01 CPU -  service: CPU Usage: 91.00 %_x000a_Top Process 1: ora_j000_ltdenpro_x000a_Top Proce... [100/664 characters] (#35301)" u="1"/>
        <s v="Steve Pohl - Problem logging on to Teams from iPhone (#20827)" u="1"/>
        <s v="Alert: Puffer &gt; PUF US TX Stafford on stc128p is Failed CPU   (#89238)" u="1"/>
        <s v="FW: Your WildFire analysis report is ready for_x000a_ Honeywell_UniSimHeatExchanger_R410_ENG_R1_Install.exe (#21323)" u="1"/>
        <s v="Alert: Cypress Lawn &gt; CYP US CA Colma HQ on HQS-MX02 is Failed Memory   (#83195)" u="1"/>
        <s v="Herminio Febres - Precision 5530 - Swollen Battery - Dell Support:_x000a_ SR# 1070293131 from Charla Mckinsey (#36540)" u="1"/>
        <s v="Local Printer not showing in WVD session (#36336)" u="1"/>
        <s v="FW: Reminder - Scheduled server maintenance on 14th January 2022 (#61475)" u="1"/>
        <s v="Your message couldn't be delivered (#67659)" u="1"/>
        <s v="Copying of documents to Hard drive (#43022)" u="1"/>
        <s v="Labor Burden transfer through Timesheets (#23059)" u="1"/>
        <s v="Request to add users to the DL: Lummus Notification (#26231)" u="1"/>
        <s v="FYI - lumwvddynsp-3 has turned on by request from the VMSS PowerApp (#52779)" u="1"/>
        <s v="Azure Log Analytics - East US - Applying Mitigation (#80765)" u="1"/>
        <s v="Alert: cngs-esxi01 Connectivity -  service: Packet Loss: 20.00 %_x000a_Time To Live: 48.00 Hops_x000a_Average Ro... [100/146 characters] (#32860)" u="1"/>
        <s v="ALERT: [Critical] Malicious activity detected on DESKTOP-QV2KUNG (#30900)" u="1"/>
        <s v="Alert: Cypress Lawn &gt; CYP US CA Colma on HQS-MX is Warning Memory   (#44426)" u="1"/>
        <s v="Aryaka Change: Gurgaon private link connection to ANAP - Plan (#36947)" u="1"/>
        <s v="Alert: Hikma &gt; HIK US OH Columbus on WW-COL-DSPDB01 is Warning Memory   (#49543)" u="1"/>
        <s v="lumwvddynsp-4has failed to restart by PowerApp (#29126)" u="1"/>
        <s v="New user add in EVERYONE-LTHT-Gurgaon@lummustech.com (#26312)" u="1"/>
        <s v="lumwvddynsp-4 has been powered off by automation (#37278)" u="1"/>
        <s v="Alert: LiquidPower Specialty Products Inc. &gt; LIQ US TX Houston on CKSVMPPRINT01 is Failed CPU   (#70556)" u="1"/>
        <s v="Alert: lum-honlt-pw-01 Memory -  service: Total Physical Memory: 4.00 GB_x000a_Used Physical Memory: 3.45 ... [100/1151 characters] (#31638)" u="1"/>
        <s v="Cypress - Offline device by 1 min  CB-PTP230-SLAVE (#30183)" u="1"/>
        <s v="Alert: Cypress Lawn &gt; CYP US CA Colma on gds-esxi01 is Failed Connectivity   (#45530)" u="1"/>
        <s v="Customer: Lummus , Detected Criteria: Job Failed , Client: Azure_x000a_ Lummus SCU PRD ,Job ID: 44914 , Virtual Machine Name: lum-honlt-pw-01,_x000a_ Priority: Normal (#21166)" u="1"/>
        <s v="Cypress Lawn - Device went offline for 2 min HQS-ES01 (#29288)" u="1"/>
        <s v="Azure Active Directory - Sign in log events delayed - Mitigated (#77261)" u="1"/>
        <s v="[Cisco AMP for Endpoints Subscription] [HankinGroup-Tickets]_x000a_ [CVANFLEETSLP.HANKINGROUP.ORG] Matching Compromise Updates (#27664)" u="1"/>
        <s v="Alert: Lummus Technology &gt; LUM Azure Production on lum-medwe-pw-01 is Failed CPU   (#45227)" u="1"/>
        <s v="Alert: lum-medwe-pw-01 CPU -  service: CPU Usage: 91.00 %_x000a_Top Process 1: vsbkp_x000a_Top Process 2: System... [100/650 characters] (#34860)" u="1"/>
        <s v="TECHCash 17 Week Roll Forward for the WE 01/28/22 (#68536)" u="1"/>
        <s v="ALERT: [Critical] Malicious activity detected on JPS55Y2 (#62296)" u="1"/>
        <s v="Alert: Lummus Technology &gt; Lum Azure Non-Production on lum-winus-dw-05 is Failed Agent Status   (#47415)" u="1"/>
        <s v="Self-Healing Alert: EagleBurgmann &gt; EB Azure Production: AZVAHSAP002 Service: Uptime -  Self-Healing... [100/173 characters] (#44665)" u="1"/>
        <s v="TAP and JDE (#87501)" u="1"/>
        <s v="HTRI xChanger Suite v*: Configure network-LU access (#31588)" u="1"/>
        <s v="Alert: Lummus Technology &gt; LUM Azure Production on lum-mvus-pw-02 is Failed Agent Status   (#78110)" u="1"/>
        <s v="Self-Healing Alert: EagleBurgmann &gt; EB Azure Production: AZVAHSAP011 Service: Uptime -  Self-Healing... [100/173 characters] (#44666)" u="1"/>
        <s v="System as Slow Down (#27706)" u="1"/>
        <s v="Self-Healing Alert: EagleBurgmann &gt; EB Azure Production: AZVAHSDB002 Service: Uptime -  Self-Healing... [100/173 characters] (#44667)" u="1"/>
        <s v="Maryann Gentile – outlook, Teams and Jabber configured (#44201)" u="1"/>
        <s v="ALERT: [Critical] Malicious activity detected on JPS55Y2 (#62297)" u="1"/>
        <s v="RE: JDE - Lummus Technology - 2021 1099 updates - Project Promotion_x000a_ to DV (#49859)" u="1"/>
        <s v="VoIP phone unable to choose options when calling vendors. (#55583)" u="1"/>
        <s v="Alert: Alcami &gt; ALC Azure Non-Production on alcnuctxes1-v04 is Failed Agent Status   (#47643)" u="1"/>
        <s v="Your Monthly vManager Dashboard (#23509)" u="1"/>
        <s v="Cannot login to VPN (#26614)" u="1"/>
        <s v="Lummus - Network device went offline US-TX-WLD-PA-FW-01 (#23740)" u="1"/>
        <s v="unable to dial external number 713-991-1477 (#23547)" u="1"/>
        <s v="Alert: Polymer Solutions Group &gt; POL US GA Albany Pine on PineSW2 is Failed Connectivity   (#36869)" u="1"/>
        <s v="Alert: EagleBurgmann &gt; EB Azure Production on AZHOUSDB034 is Warning SQL Memory Manager  MSSQLSERVER (#81148)" u="1"/>
        <s v="Plotter Does Does Not Function Properly (#31303)" u="1"/>
        <s v="ALERT: [Medium] Malicious activity detected on DESKTOP-HM753L7 (#21747)" u="1"/>
        <s v="Alert: Lummus Technology &gt; Lum Azure Non-Production on LUM-AMSDB-DW-01 is Warning Memory   (#57414)" u="1"/>
        <s v="Network Access within GeneralAccounting folder (#45194)" u="1"/>
        <s v="Alert: Hikma &gt; HIK US OH Columbus on BKHSVWPDHCP02 is Failed Connectivity   (#75122)" u="1"/>
        <s v="Alert: LiquidPower Specialty Products Inc. &gt; LIQ US TX Houston on BRYVMPVEEAM01 is Failed Memory   (#57127)" u="1"/>
        <s v="Lummus - Windows Server CPU reached 90.0 % Used for 10 mins lum-alslt-pw-01 (#26600)" u="1"/>
        <s v="Your message couldn't be delivered (#76176)" u="1"/>
        <s v="TECHCash 17 Week Roll Forward for the WE 02/11/22 (#75133)" u="1"/>
        <s v="Alert: Gulf Capital Bank &gt; GUL US TX Houston on HOU-SVR-DC1 is Warning Disk  C: (#56123)" u="1"/>
        <s v="Alert: Lummus Technology &gt; LUM Azure Production on lum-idbus-pl-01 is Failed CPU   (#49673)" u="1"/>
        <s v="RE: Concur Expense Report Key 5204 / Odoo Ticket 49942 (#50421)" u="1"/>
        <s v="requesting loaner laptop (#50899)" u="1"/>
        <s v="Scheduled Task coyuchi cleanup shipmentprocesscheck folder Completed (#45821)" u="1"/>
        <s v="Alert: Hikma &gt; HIK US OH Columbus on BKHSVWPSCCMDP is Failed Connectivity   (#75123)" u="1"/>
        <s v="Alert: Cintas Corporation &gt; Cin Azure Production on prod-nc-wp-01 is Failed CPU   (#50938)" u="1"/>
        <s v="Metadata update on 07-07-21 (#28244)" u="1"/>
        <s v="Idocs Access (#26415)" u="1"/>
        <s v="Carbon Black Cloud Alert - 321bca70-0a14-e19a-2de1-1a312a01aa05 (#88417)" u="1"/>
        <s v="Alert: Principle Health Systems &gt; PRI US TX Houston on 10.1.10.196 is Failed Connectivity   (#85246)" u="1"/>
        <s v="Alert: Principle Health Systems &gt; PRI US TX Houston on 3H046B5100E89 is Failed Connectivity   (#73391)" u="1"/>
        <s v="Alert: Hikma &gt; HIK US OH Columbus on COL-CCUREMAS is Warning SQL TCP Availability  1433 (#79873)" u="1"/>
        <s v="Alert: lum-adkin-pw-01 Memory -  service: Total Physical Memory: 4.00 GB_x000a_Used Physical Memory: 3.19 ... [100/1147 characters] (#33537)" u="1"/>
        <s v="Mouse/Keyboard not getting connected to docking station (#43744)" u="1"/>
        <s v="Self-Healing Alert: EagleBurgmann &gt; EB Azure Production: AZVAHSAP013 Service: Uptime -  Self-Healing... [100/173 characters] (#66374)" u="1"/>
        <s v="New ticket from: Add user (#35377) (#36319)" u="1"/>
        <s v="Alert: Dallas Area Habitat for Humanity &gt; DAL US TX Dallas on Exchange2013 is Warning Memory   (#77320)" u="1"/>
        <s v="Alert: LiquidPower Specialty Products Inc. &gt; LIQ US TX Bryan on BRY-SW-10-OM is Failed Connectivity ... [100/101 characters] (#89209)" u="1"/>
        <s v="Alert: LiquidPower Specialty Products Inc. &gt; LIQ US TX Bryan on BYN-FW-01-PRI is Failed Connectivity... [100/102 characters] (#90733)" u="1"/>
        <s v="Autodesk AutoCAD v2020: Licensing issue (#32625)" u="1"/>
        <s v="Alert: Lummus Technology &gt; LUM Azure Production on lum-alslt-pw-01 is Failed CPU   (#44413)" u="1"/>
        <s v="Alert: lum-olilt-pw-01 Memory -  service: Total Physical Memory: 4.00 GB_x000a_Used Physical Memory: 3.75 ... [100/1142 characters] (#34175)" u="1"/>
        <s v="Weekly Backup Report for PHSDATTOSVR (#90055)" u="1"/>
        <s v="Alert: Lummus Technology &gt; LUM Azure Production on lum-medin-pw-01 is Warning CPU   (#41163)" u="1"/>
        <s v="Requesting USB write access (#45492)" u="1"/>
        <s v="Alert: Hisco &gt; HIS US TX Houston Servers - 4th Patch Group on MTR-FS1 is Failed CPU   (#77703)" u="1"/>
        <s v="Alert: Alcami &gt; ALC Azure Non-Production on alcnuctxes1-d00 is Failed Agent Status   (#49860)" u="1"/>
        <s v="Alert: Hoover Circular Solutions &gt; HOO US TX Houston on HVRFTH-OneSDEV is Failed Agent Status   (#77242)" u="1"/>
        <s v="FW: Piecemark Already Exists (Possible SPAM) (#47434)" u="1"/>
        <s v="Your message couldn't be delivered (#67506)" u="1"/>
        <s v="Reg Creating the groups in gurgaon AD (#49525)" u="1"/>
        <s v="ALERT: [Critical] Malicious activity detected on C890L33 (#62293)" u="1"/>
        <s v="Depreciation run error Co 029, 201, 206, 209 (Urgent request) (#72961)" u="1"/>
        <s v="ALERT: [Critical] Malicious activity detected on 5TP6M33 (#63331)" u="1"/>
        <s v="Network Account Toni Cadilhe (#26347)" u="1"/>
        <s v="[HIGH]NOTICE: Sensor Down - ASIOFFICEAWSENSOR01 (#65666)" u="1"/>
        <s v="Alert: Lummus Technology &gt; Lum Azure Non-Production on LUM-AMSDB-DW-01 is Failed Memory   (#48543)" u="1"/>
        <s v="Microsoft Word/idocs/One Drive Problems (#41169)" u="1"/>
        <s v="Idocs access for HPCL Vizag LC Fining project “201233400” (#76676)" u="1"/>
        <s v="Weekly Backup Report for PHSDATTOSVR (#79308)" u="1"/>
        <s v="ALERT: [Critical] Malicious activity detected on 5TP6M33 (#63332)" u="1"/>
        <s v="lumwvddynsp-3 will be shutdown by automation in 15 minutes (#45103)" u="1"/>
        <s v="Alert: Hikma &gt; HIK US OH Columbus on COL-BIAP01 is Failed Memory   (#43018)" u="1"/>
        <s v="Alert: lum-adkcn-pw-01 Memory -  service: Total Physical Memory: 4.00 GB_x000a_Used Physical Memory: 3.23 ... [100/1147 characters] (#33313)" u="1"/>
        <s v="Alert: Gulf Capital Bank &gt; GUL US TX Houston on HOU-SVR-DC2 is Warning Disk  C: (#85600)" u="1"/>
        <s v="Alert: US-BMN-A2-SW02 Connectivity -  service: Packet Loss: 25.00 %_x000a_Time To Live: 184.00 Hops_x000a_Averag... [100/150 characters] (#32702)" u="1"/>
        <s v="Alert: Cypress Lawn &gt; CYP US CA Colma on HQS-MX03 is Failed Connectivity   (#44635)" u="1"/>
        <s v="Alert: lum-adkde-pw-01 Memory -  service: Total Physical Memory: 4.00 GB_x000a_Used Physical Memory: 3.52 ... [100/1155 characters] (#32512)" u="1"/>
        <s v="Power outage (#24607)" u="1"/>
        <s v="Scheduled Task coyuchi cleanup shipmentprocesscheck folder Completed (#83249)" u="1"/>
        <s v="Outlook view messed up (#78087)" u="1"/>
        <s v="VPN license issue? (#59894)" u="1"/>
        <s v="Exactly IT Sentinel Alerts - Medium  (#42512)" u="1"/>
        <s v="Alert: Cypress Lawn &gt; CYP US CA Colma on gds-esxi01 is Failed Connectivity   (#44245)" u="1"/>
        <s v="RE: Email Alias  (#21115)" u="1"/>
        <s v="MS Project for Zhong He (#26463)" u="1"/>
        <s v="Lummus - Windows Server CPU reached 90.0 % Used for 10 mins lum-winus-dw-04 (#23327)" u="1"/>
        <s v="Alert: Hikma &gt; HIK US OH Columbus on COL-GALAXYDB01 is Warning SQL TCP Availability  1433 (#45233)" u="1"/>
        <s v="Alert: Gulf Capital Bank &gt; GUL US TX Houston on HOU-SVR-VEEAM1 is Failed Veeam Failed Jobs   (#91357)" u="1"/>
        <s v="Alert: Dallas Area Habitat for Humanity &gt; DAL US TX Dallas on Q3AL-ARR7-K28F is Failed Connectivity ... [100/101 characters] (#57367)" u="1"/>
        <s v="Printer has to be updated (#43403)" u="1"/>
        <s v="Rebuilt William Morgan Computer  (#20737)" u="1"/>
        <s v="Critical Device Stopped Sending Events Fired (#59572)" u="1"/>
        <s v="Alert: Cypress Lawn &gt; CYP US CA Colma on HQS-MX is Warning Memory   (#45569)" u="1"/>
        <s v="FYI - lumwvddynsp-10 has turned on by request from the VMSS PowerApp (#30245)" u="1"/>
        <s v="Lummus - Windows Server CPU reached 90.0 % Used for 10 mins LUM-ADKDE-PW-01 (#25545)" u="1"/>
        <s v="Network Connection (#28134)" u="1"/>
        <s v="Hacking/ phishing attempt? (#55017)" u="1"/>
        <s v="[URGENT] PLEASE UNBLOCK THIS WEBSITE (#55833)" u="1"/>
        <s v="lumwvddynsp-7 has intentionally been shutdown (#35341)" u="1"/>
        <s v="Self-Healing Alert: EagleBurgmann &gt; EB Azure Production: AZCCSSAP021 Service: Uptime -  Self-Healing... [100/173 characters] (#47660)" u="1"/>
        <s v="Critical Device Stopped Sending Events Fired (#61440)" u="1"/>
        <s v="FW: CRITICAL ERROR for LABDQSVR on PHSDATTOSVR (B42E99AB260C) (#90116)" u="1"/>
        <s v="Dell black screen (#21597)" u="1"/>
        <s v="&lt;Memory is above 80%&gt; PSGNVDES1PW01 (#25524)" u="1"/>
        <s v="ALERT: [Critical] Malicious activity detected on 5TP6M33 (#63335)" u="1"/>
        <s v="Alert: Cypress Lawn &gt; CYP US CA Colma on HQS-WEB01 is Failed Connectivity   (#44632)" u="1"/>
        <s v="Issue with the Laptop speaker  (#29975)" u="1"/>
        <s v="[Warning] Backup Configuration Job (1 VMs) (#55606)" u="1"/>
        <s v="Alert: Puffer &gt; PUF US TX Stafford on sta-fs-0001 is Warning Agent Status   (#79382)" u="1"/>
        <s v="Exactly IT Sentinel Alerts - Medium  (#26075)" u="1"/>
        <s v="Eagle Burgman - Memory reached  90.0 % Used for 10 mins USHOUSDB034 (#22611)" u="1"/>
        <s v="Alert: Puffer &gt; PUF US TX Stafford on stcap-21 is Failed Connectivity   (#58791)" u="1"/>
        <s v="Eagle Burgman - Memory reached  90.0 % Used for 10 mins USHOUSDB034 (#22613)" u="1"/>
        <s v="Alert: Puffer &gt; PUF US TX Stafford on stcap-23 is Failed Connectivity   (#58792)" u="1"/>
        <s v="Alert: Lummus Technology &gt; LUM Azure Production on lum-medcv-pw-01 is Failed CPU   (#90811)" u="1"/>
        <s v="FW: [Cisco AMP for Endpoints Subscription] [psp - threat alert] Matching Events Found On david.psp.cxm (#80396)" u="1"/>
        <s v="Alert: NewQuest Properties &gt; NEW US TX Houston on Deathstar is Warning Memory   (#52756)" u="1"/>
        <s v="Install Gotomypc (#60725)" u="1"/>
        <s v="Alert: Puffer &gt; PUF US TX Stafford on stcap-20 is Failed Connectivity   (#58793)" u="1"/>
        <s v="Alert: Cypress Lawn &gt; CYP US CA Colma on HQS-ABS01 is Failed Connectivity   (#44634)" u="1"/>
        <s v="Laptop Malfunction (#37380)" u="1"/>
        <s v="Alert: LiquidPower Specialty Products Inc. &gt; LIQ US TX Bryan on BRY-SW-02-DC-ACCESS is Failed Connec... [100/108 characters] (#84691)" u="1"/>
        <s v="Microsoft edge tabs (#42347)" u="1"/>
        <s v="Alert: Lummus Technology &gt; LUM Azure Production on lum-cdwlt-pw-01 is Warning Memory   (#37062)" u="1"/>
        <s v="Alert: LiquidPower Specialty Products Inc. &gt; LIQ US TX Houston on BRYVMPVEEAM01 is Warning Memory   (#80332)" u="1"/>
        <s v="Alert: Hikma &gt; HIK US OH Columbus on WW-COL-SWNTADB is Failed CPU   (#58407)" u="1"/>
        <s v="Alert: Puffer &gt; PUF US TX Stafford on stcap-19 is Failed Connectivity   (#58795)" u="1"/>
        <s v="Alert: Lummus Technology &gt; LUM Azure Production on lum-idbus-pl-01 is Failed CPU   (#58401)" u="1"/>
        <s v="Alert: Lummus Technology &gt; LUM Azure Production on lum-adkde-pw-01 is Warning Memory   (#37064)" u="1"/>
        <s v="Alert: LiquidPower Specialty Products Inc. &gt; LIQ US OK Chickasha on CKS-FW-100-SEC is Failed Connect... [100/107 characters] (#88420)" u="1"/>
        <s v="AMP Alert: Device Down (US-TX-HOU-FL6-WAP25) (#46855)" u="1"/>
        <s v="Alert: Hikma &gt; HIK US OH Columbus on WW-COL-SWNTADB is Failed CPU   (#58408)" u="1"/>
        <s v="Alert: Hikma &gt; HIK US NJ CherryHill on ww-chh-vmhs07 is Failed Connectivity   (#50144)" u="1"/>
        <s v="Alert: Hikma &gt; HIK US OH Columbus on AZRSVWPSAGE01 is Warning SQL TCP Availability  1433 (#79871)" u="1"/>
        <s v="Alert: Lummus Technology &gt; Lum Azure Non-Production on lum-winus-dw-04 is Failed Agent Status   (#47589)" u="1"/>
        <s v="Alert: LiquidPower Specialty Products Inc. &gt; LIQ US TX Bryan on BRY-AP07-IND is Failed Connectivity ... [100/101 characters] (#88481)" u="1"/>
        <s v="lumwvddynsp-3 has been powered off by automation (#45053)" u="1"/>
        <s v="Alert: Puffer &gt; PUF US TX Stafford on sta-dc-0017 is Failed CPU   (#79349)" u="1"/>
        <s v="Alert: Lummus Technology &gt; Lum Azure Non-Production on lum-winus-dw-04 is Failed CPU   (#49960)" u="1"/>
        <s v="Coyuchi Memory reached 95.0 % Used for 10 mins VM-APP03 (#26814)" u="1"/>
        <s v="Alert: Lummus Technology &gt; Lum Azure Non-Production on lum-winus-dw-04 is Failed CPU   (#49961)" u="1"/>
        <s v="Alert: Hoover Circular Solutions &gt; HOO US TX Houston on JETDEVAPP01 is Failed Agent Status   (#61535)" u="1"/>
        <s v="Alert: hqs-nx01 Connectivity -  service: Packet Loss: 20.00 %_x000a_Time To Live: 48.00 Hops_x000a_Average Round... [100/143 characters] (#32867)" u="1"/>
        <s v="Alert: LiquidPower Specialty Products Inc. &gt; LIQ US OK Ponca City on POC-FW-105-PRI is Failed Connec... [100/108 characters] (#84697)" u="1"/>
        <s v="Cypress Lawn - Memory reached 95.0 % Used for 20 mins HQS-VC01 (#30982)" u="1"/>
        <s v="Alert: Hikma &gt; HIK US NJ CherryHill on chh-vs-sqlclst2 is Failed Connectivity   (#89245)" u="1"/>
        <s v="Alert: LiquidPower Specialty Products Inc. &gt; LIQ US OK Ponca City on POC-FW-105-SEC is Failed Connec... [100/108 characters] (#84698)" u="1"/>
        <s v="Self-Healing Alert: Lummus Technology &gt; Lum Azure Non-Production: lum-braus-pw-01 Service: Uptime - ... [100/186 characters] (#46674)" u="1"/>
        <s v="JDE world account reset password for - MILLEJX (#23968)" u="1"/>
        <s v="Alert: LiquidPower Specialty Products Inc. &gt; LIQ US TX Bryan on BRY-SW-06-PROD is Failed Connectivit... [100/103 characters] (#88465)" u="1"/>
        <s v="Alert: AZVAHSER004 Memory -  service: Total Physical Memory: 8.00 GB_x000a_Used Physical Memory: 6.52 GB_x000a_Free Physical Memory: 1.48 GB_x000a_Physical Memory Usage: 82.00 %_x000a_Total Virtual Memory: 19.00 GB_x000a_Used Virtual Memory: 15.49 GB_x000a_Free Virtual Memory: 3.51 GB_x000a_Virtual Memory Usage: 82.00 %_x000a_Top Process 1: agent_x000a_Top Process 2: java (64 bit)_x000a_Top Process 3: MsMpEng (64 bit)_x000a_Top Process 4: svchost (64 bit)_x000a_Top Process 5: _mprosrv (64 bit)_x000a_PID of Process 1: 13512_x000a_PID of Process 2: 2456_x000a_PID of Process 3: 832_x000a_PID of Process 4: 996_x000a_PID of Process 5: 6764_x000a_User of Process 1: NT AUTHORITY\SYSTEM_x000a_User of Process 2: NT AUTHORITY\SYSTEM_x000a_User of Process 3: NT AUTHORITY\SYSTEM_x000a_User of Process 4: NT AUTHORITY\SYSTEM_x000a_User of Process 5: NT AUTHORITY\SYSTEM_x000a_Physical Memory for Process 1: 236.16 MB_x000a_Physical Memory for Process 2: 200.85 MB_x000a_Physical Memory for Process 3: 196.70 MB_x000a_Physical Memory for Process 4: 150.44 MB_x000a_Physical Memory for Process 5: 121.69 MB_x000a_Virtual Memory for Process 1: 211.11 MB_x000a_Virtual Memory for Process 2: 211.75 MB_x000a_Virtual Memory for Process 3: 224.39 MB_x000a_Virtual Memory for Process 4: 140.99 MB_x000a_Virtual Memory for Process 5: 3.84 MB 1715634273 (#28811)" u="1"/>
        <s v="recover a word file (#34511)" u="1"/>
        <s v="Alert: Hikma &gt; HIK US OH Columbus on WW-COL-UNFDB is Warning SQL TCP Availability  1433 (#48427)" u="1"/>
        <s v="Alert: Puffer &gt; PUF US TX Stafford on stcap-10 is Failed Connectivity   (#58799)" u="1"/>
        <s v="Alert: LiquidPower Specialty Products Inc. &gt; LIQ US TX Bryan on BRY-FW-100-SEC is Failed Connectivit... [100/103 characters] (#88468)" u="1"/>
        <s v="Lummus - Windows server memory reached  90.0 % Used for 10 mins LUM-WFSUS-PW-02 (#23638)" u="1"/>
        <s v="Alert: Puffer &gt; PUF US TX Stafford on BRY-CM-0001 is Warning Memory   (#90448)" u="1"/>
        <s v="Alert: MXCUTSAP002 Agent Status -  service: Agent check-in interval: 5.82 min (#30276)" u="1"/>
        <s v="Fwd: New Web Lead has been received in Selltis - &quot;Hoover CS Contact_x000a_ Us&quot; Form (#82798)" u="1"/>
        <s v="Alert: Lummus Technology &gt; LUM US TX Pasadena on PASPBE02 is Failed Connectivity   (#57399)" u="1"/>
        <s v="Lummus - Windows server went offline for 1 min  BEIPSCCM02 (#25451)" u="1"/>
        <s v="iDocs request : Lukoil Burgas-MTBE-ETBE (357506)  -  (#27442)" u="1"/>
        <s v="Network folder access needed (#88949)" u="1"/>
        <s v="lumwvddynsp-10 has been powered off by automation (#32609)" u="1"/>
        <s v="Alert: Bruegmann Group USA &gt; BRU US TX Houston on DESKTOP-A5CM7CD is Failed Connectivity   (#49917)" u="1"/>
        <s v="Alert: Lummus Technology &gt; LUM Azure Production on lum-ious-dw-01 is Failed Agent Status   (#48257)" u="1"/>
        <s v="ALERT: [Medium] Malicious activity detected on CORP-12 (#68579)" u="1"/>
        <s v="Azure Active Directory - Sign in log events delayed - Mitigated (#77298)" u="1"/>
        <s v="Alert: Lummus Technology &gt; LUM Azure Production on lum-avelt-pw-01 is Failed CPU   (#57627)" u="1"/>
        <s v="Alert: NewQuest Properties &gt; NEW US TX Houston on NQUVA02 (DNS) is Failed Connectivity   (#91070)" u="1"/>
        <s v="Forward e-mails (#52831)" u="1"/>
        <s v="Datastore usage is above threshold 75%  VMware ONPremise (#25155)" u="1"/>
        <s v="Alert: lum-idbus-pl-01 Disk - /oracle/LTDENPRO service: Total disk size: 34.99 GB_x000a_Disk space used: 33.60 GB_x000a_Disk free space: 1.39 GB_x000a_Disk Usage: 96.00 % 1393070743 (#28401)" u="1"/>
        <s v="FW: KPI PDH Operator Training Recording (#49750)" u="1"/>
        <s v="Critical Device Stopped Sending Events Fired (#71122)" u="1"/>
        <s v="Alert: NewQuest Properties &gt; NEW US TX Houston on NQDATA3 is Warning Memory   (#72835)" u="1"/>
        <s v="Aryaka: [Impacting] Starting Maintenance on Miami POP_x000a_ [ref:_00DA0ISST._5003w1UTZJ5:ref] (#24213)" u="1"/>
        <s v="Alert: LiquidPower Specialty Products Inc. &gt; LIQ US TX Houston on POC-AP04-2NDFL-2607 is Failed Conn... [100/110 characters] (#51261)" u="1"/>
        <s v="Alert: Hikma &gt; HIK US OH Bedford on BDFSVWPCCURE1 is Warning SQL TCP Availability  1433 (#59836)" u="1"/>
        <s v="ISE Alarm : Critical : Local certificate 'SEC-ISE-COLO-1 IDENTITY2 CERT' expired on Thu; 26 Aug 2021 : Server=SEC-ISE-COLO-1 (#51281)" u="1"/>
        <s v="FW: Milton Keynes File Server (#21336)" u="1"/>
        <s v="Alert: Hikma &gt; HIK US OH Columbus on AZRSVWVCSOSB01 is Failed CPU   (#46653)" u="1"/>
        <s v="Alert: Cypress Lawn &gt; CYP US CA Colma on sg-ptp230-slave is Failed Connectivity   (#58861)" u="1"/>
        <s v="Alert: Alcami &gt; ALC Azure Non-Production on alcnuctxes1-v00 is Failed Agent Status   (#45486)" u="1"/>
        <s v="Alert: lum-honlt-pw-01 Memory -  service: Total Physical Memory: 4.00 GB_x000a_Used Physical Memory: 3.30 ... [100/1144 characters] (#32952)" u="1"/>
        <s v="FW: Defender for Cloud Apps: New policy match detected (#90797)" u="1"/>
        <s v="Eagle Burgman - Device went offline for 1 min USHOUSAP902 (#20865)" u="1"/>
        <s v="Alert: Hikma &gt; HIK US OH Columbus on AZRSVWVCSOSB01 is Failed CPU   (#46654)" u="1"/>
        <s v="Alert: KS2 Technologies &gt; KS2 US TX Grapevine on KS2JDEDEPLOY is Warning Agent Status   (#91055)" u="1"/>
        <s v="Cypress - Offline device by 1 min  GD-RTR-01 (#31540)" u="1"/>
        <s v="Scheduled Task coyuchi cleanup shipmentprocesscheck folder Completed (#43005)" u="1"/>
        <s v="Alert: Principle Health Systems &gt; PRI US TX Houston on 10.1.10.184 is Failed Connectivity   (#85247)" u="1"/>
        <s v="Alert: HQS-AD01 CPU -  service: CPU Usage: 100.00 %_x000a_Top Process 1: iexplore_x000a_Top Process 2: svchost_x000a_T... [100/655 characters] (#32173)" u="1"/>
        <s v="Alert: psgadces1pw01 Memory -  service: Total Physical Memory: 8.00 GB_x000a_Used Physical Memory: 6.85 GB... [100/1136 characters] (#32022)" u="1"/>
        <s v="ALERT: [Critical] Malicious activity detected on 2BCT333 (#49545)" u="1"/>
        <s v="Lummus - Windows server memory reached  90.0 % Used for 10 mins LUM-EAUTH-NP-01 (#27292)" u="1"/>
        <s v="RE: Lummus - Amsterdam VPN Configuration 00546992 [_x000a_ ref:_00DA0ISST._5003w1UChbD:ref ] (#22370)" u="1"/>
        <s v="RE: Lummus - Amsterdam VPN Configuration 00546992 [_x000a_ ref:_00DA0ISST._5003w1UChbD:ref ] (#22371)" u="1"/>
        <s v="Alert: Principle Health Systems &gt; PRI US TX Houston on 10.1.10.197 is Failed Connectivity   (#85257)" u="1"/>
        <s v="Alert: LiquidPower Specialty Products Inc. &gt; LIQ US TX Houston on HSNVMPSGATE01 is Failed CPU   (#89306)" u="1"/>
        <s v="Can't open App COMPRESS (#25958)" u="1"/>
        <s v="Monitor for Home Use Required for New Employee (#42348)" u="1"/>
        <s v="Azure Active Directory - Unable to view audit logs - Mitigated (#82762)" u="1"/>
        <s v="Alert: Lummus Technology &gt; LUM Azure Production on lum-xtlus-pl-01 is Failed Agent Status   (#47738)" u="1"/>
        <s v="Alert: Gulf Capital Bank &gt; GUL US TX Houston on GCB-3802-AP-8 is Failed Connectivity   (#60410)" u="1"/>
        <s v="ALERT: [Critical] Malicious activity detected on 2BCT333 (#49546)" u="1"/>
        <s v="Alert: Cypress Lawn &gt; CYP US CA Colma on CB-PTP230-SLAVE is Failed Connectivity   (#44585)" u="1"/>
        <s v="Alert: Lummus Technology &gt; Lum Azure Non-Production on LUM-AMSDB-DW-01 is Failed Memory   (#45557)" u="1"/>
        <s v="Alert: SQL-SERVER Disk - C: service: Total disk size: 219.90 GB_x000a_Disk space used: 196.81 GB_x000a_Disk free... [100/136 characters] (#29976)" u="1"/>
        <s v="Create account for new employee (#25221)" u="1"/>
        <s v="ALERT: [Medium] Malicious activity detected on AUS-17 (#68527)" u="1"/>
        <s v="Your DigiCert certificate needs to be reissued in 30 Days (Order #_x000a_ 125685523) (#91386)" u="1"/>
        <s v="Lummus - Windows server went offline for 1 min  BEIJING-FS1 (#24007)" u="1"/>
        <s v="Alert: lum-ptcus-pw-01 Memory -  service: Total Physical Memory: 4.00 GB_x000a_Used Physical Memory: 3.59 ... [100/1142 characters] (#34178)" u="1"/>
        <s v="Lummus - Network device went offline de-mhg-f1-sw01 (#24852)" u="1"/>
        <s v="ALERT: [Critical] Malicious activity detected on 2BCT333 (#49547)" u="1"/>
        <s v="Carbon Black Cloud Alert - 718a397a-adb0-c56d-4ab1-e537accd869e (#66255)" u="1"/>
        <s v="Password Reset (#22169)" u="1"/>
        <s v="Lummus - Network device went offline Lummustech-Telephony (#20544)" u="1"/>
        <s v="Eagle Burgman - Memory reached  90.0 % Used for 10 mins USHOUSDB034 (#21891)" u="1"/>
        <s v="Emailed Report (profile:_x000a_ JobSFMail-20211221054002.e276abec-e0f2-11e3-8169-6d9ed49b625f.txt - 5 records_x000a_ from egy.hou.fmc) (#55446)" u="1"/>
        <s v="Evin not loading. (#86367)" u="1"/>
        <s v="Alert: Hikma &gt; HIK US OH Columbus on WWCOLEMPDBD01 is Warning Memory   (#47413)" u="1"/>
        <s v="Alert: beijing-fs1 Agent Status -  service: Agent check-in interval: 6.13 min (#30783)" u="1"/>
        <s v="Alert: LiquidPower Specialty Products Inc. &gt; LIQ US TX Bryan on BRY-VOICE.liquidpower.com is Failed ... [100/114 characters] (#88497)" u="1"/>
        <s v="Account Mariam Koshy (#43036)" u="1"/>
        <s v="ALERT: [Critical] Malicious activity detected on 2BCT333 (#49548)" u="1"/>
        <s v="Alert: Lummus Technology &gt; LUM US NJ BloomField on cuc01 is Failed Connectivity   (#44400)" u="1"/>
        <s v="FW: [Cisco AMP for Endpoints Subscription] [nq - threat alert] Matching Events Found On NQP-TERM-031.newquest.newquestproperties.com (#82235)" u="1"/>
        <s v="Strange email, malware? (#61527)" u="1"/>
        <s v="Renqiu Jiujiu Coprocessing Project (357639) Idocs and Enid access (#44134)" u="1"/>
        <s v="Teams not working (#26536)" u="1"/>
        <s v="ALERT: [Critical] Malicious activity detected on 2BCT333 (#49549)" u="1"/>
        <s v="FW: [Cisco AMP for Endpoints Subscription] [nq - threat alert] Matching Events Found On NQP-TERM-031.newquest.newquestproperties.com (#82236)" u="1"/>
        <s v="Alert: Alcami &gt; ALC Azure Non-Production on alcnuctxes1-d01 is Failed Agent Status   (#41953)" u="1"/>
        <s v="Alert: Hikma &gt; HIK US OH Columbus on WW-COL-BMRAMDBD is Warning Disk  D: (#57650)" u="1"/>
        <s v="Quota exceeded (Tenant: Bruegmann USA; Contact email: kyle@bruegmann-usa.com) (#83678)" u="1"/>
        <s v="Alert: Cypress Lawn &gt; CYP US CA Colma on MD-FTD01 is Failed Connectivity   (#41483)" u="1"/>
        <s v="Self-Healing Alert: Lummus Technology &gt; LUM Azure Production: lum-pdc-pw-02 Service: Uptime -  Self-... [100/180 characters] (#80823)" u="1"/>
        <s v="Alert: Hikma &gt; HIK US OH Bedford on WW-BDF-BSSAP01 is Warning SQL TCP Availability  1433 (#57612)" u="1"/>
        <s v="Alert: lum-adkde-pw-01 Agent Status -  service: Agent check-in interval: 4.13 min 748037308 (#27775)" u="1"/>
        <s v="Alert: Hoover Circular Solutions &gt; HOO US TX Houston on JETDEVAPP01 is Failed Agent Status   (#59261)" u="1"/>
        <s v="request for Adobe Acrobat Pro  (#21719)" u="1"/>
        <s v="ALERT: [High] Malicious activity detected on DT-MTCMDRPC (#24443)" u="1"/>
        <s v="Alert: Hikma &gt; HIK US OH Columbus on WW-COL-BMRAMDBP is Failed Memory   (#43415)" u="1"/>
        <s v="Request to add new users (#76977)" u="1"/>
        <s v="For the Maximo team report # 2 (#74526)" u="1"/>
        <s v="Alert: LiquidPower Specialty Products Inc. &gt; LIQ US TX Houston on BRYVMPMSTONE01 is Failed CPU   (#53764)" u="1"/>
        <s v="Emailed Report (profile:_x000a_ JobSFMail-20211221055002.e276abec-e0f2-11e3-8169-6d9ed49b625f.txt - 5 records_x000a_ from egy.hou.fmc) (#55456)" u="1"/>
        <s v="Alert: LiquidPower Specialty Products Inc. &gt; LIQ US TX Houston on HSNVMPKMS01 is Failed CPU   (#62215)" u="1"/>
        <s v="ENID Access (#44932)" u="1"/>
        <s v="Location report in PeopleSoft (#27748)" u="1"/>
        <s v="ALERT: [Medium] Malicious activity detected on 7ZQMGH2 (#22019)" u="1"/>
        <s v="Alert: Hikma &gt; HIK US OH Columbus on WW-COL-IGNITA00 is Warning Memory   (#46750)" u="1"/>
        <s v="New Joiner machine setup. (#30823)" u="1"/>
        <s v="Alert: Hikma &gt; HIK US OH Columbus on COL-ENGSQL01 is Failed Memory   (#49766)" u="1"/>
        <s v="iPhone need to be replaced. (#49868)" u="1"/>
        <s v="Network folder access needed (#47409)" u="1"/>
        <s v="Alert: Cypress Lawn &gt; CYP US CA Colma on QA-WEB03 is Failed Connectivity   (#46483)" u="1"/>
        <s v="Drawings folder needs to be added to the printer in order to scan to_x000a_ folder (#28886)" u="1"/>
        <s v="Alert: Lummus Technology &gt; LUM Azure Production on lum-medwe-pw-01 is Failed CPU   (#90708)" u="1"/>
        <s v="Alert: lum-medin-pw-01 CPU -  service: CPU Usage: 86.00 %_x000a_Top Process 1: vsbkp_x000a_Top Process 2: System_x000a_Top Process 3: cvd_x000a_Top Process 4: MsMpEng_x000a_Top Process 5: MicrosoftDependencyAgent_x000a_PID of Process 1: 8228_x000a_PID of Process 2: 4_x000a_PID of Process 3: 2168_x000a_PID of Process 4: 4624_x000a_PID of Process 5: 9148_x000a_User of Process 1: NT AUTHORITY\SYSTEM_x000a_User of Process 2: NT AUTHORITY\SYSTEM_x000a_User of Process 3: NT AUTHORITY\SYSTEM_x000a_User of Process 4: NT AUTHORITY\SYSTEM_x000a_User of Process 5: NT AUTHORITY\SYSTEM_x000a_CPU Usage for Process 1: 50.00 %_x000a_CPU Usage for Process 2: 6.00 %_x000a_CPU Usage for Process 3: 4.00 %_x000a_CPU Usage for Process 4: 1.00 %_x000a_CPU Usage for Process 5: 0.00 % 435587919 (#29330)" u="1"/>
        <s v="RE: MOCD3 Study Phase 2 iDocs Acess (#66348)" u="1"/>
        <s v="tpredmore - Email (#35317)" u="1"/>
        <s v="FW: Invoice Ack. Email: Case ID: 436084 (#87446)" u="1"/>
        <s v="requesting assistance with connecting mobile device to LTUser Wifi (#29026)" u="1"/>
        <s v="Alert: Cypress Lawn &gt; CYP US CA Colma on HQS-VC01 is Warning Memory   (#50400)" u="1"/>
        <s v="Lummus - Windows server memory reached  95.0 % Used for 10 mins BLOOMFIELD-MV1 (#26966)" u="1"/>
        <s v="Alert: Gulf Capital Bank &gt; GUL US TX Houston on HOU-SVR-NET2 is Failed Agent Status   (#50954)" u="1"/>
        <s v="Coyuchi - Ghost Call (#43888)" u="1"/>
        <s v="Can not connect iDoc  (#61569)" u="1"/>
        <s v="user needs access to network folder (#69977)" u="1"/>
        <s v="Alert: LiquidPower Specialty Products Inc. &gt; LIQ US TX Houston on BRYVMPEMT01 is Failed CPU   (#70537)" u="1"/>
        <s v="Allow Outbound Traffic (#50875)" u="1"/>
        <s v="Alert: Dallas Area Habitat for Humanity &gt; DAL US TX Dallas on DAHAZAD03 is Warning Memory   (#83272)" u="1"/>
        <s v="Alert: AZVAHSAP013 Connectivity -  service: Packet Loss: 100.00 %_x000a_Time To Live: 0.00 Hops_x000a_Average Ro... [100/145 characters] (#34569)" u="1"/>
        <s v="Metadata update on 03-07-22 (#87505)" u="1"/>
        <s v="Unlock &quot;treed@hiscoinc.com&quot; (#90139)" u="1"/>
        <s v="Unable to open Microsoft TEAM (#20487)" u="1"/>
        <s v="issue with opening ENID (#25912)" u="1"/>
        <s v="Disk is above 90% lum-medcv-pw-01 (#23727)" u="1"/>
        <s v="Eagle Burgman - CPU reached 90.0 % Used for 10 mins AZHOUSBA502 (#20556)" u="1"/>
        <s v="Alert: LiquidPower Specialty Products Inc. &gt; LIQ US TX Houston on CKSVMPPRINT01 is Failed CPU   (#70557)" u="1"/>
        <s v="Excel template that is able to upload in order to correct density,_x000a_ viscosity, volumetric flow in ENID (#33043)" u="1"/>
        <s v="Alert: LiquidPower Specialty Products Inc. &gt; LIQ US TX Houston on POC-SW-03-2615.liquidpower.com is ... [100/121 characters] (#52291)" u="1"/>
        <s v="ITC: One Drive files not accessible (#26313)" u="1"/>
        <s v="lumwvddynsp-4 has been powered off by automation (#29825)" u="1"/>
        <s v="Creation of a new P drive folder for a new project (#22670)" u="1"/>
        <s v="ALERT: [Critical] Malicious activity detected on 1JHTXJ2 (#65546)" u="1"/>
        <s v="WiFi Down (#34537)" u="1"/>
        <s v="Critical Device Stopped Sending Events Fired (#54841)" u="1"/>
        <s v="Alert: EagleBurgmann &gt; EB Azure Production on AZVAHSAP013 is Failed Connectivity   (#41621)" u="1"/>
        <s v="Unusual addition of credentials to an OAuth app (#45211)" u="1"/>
        <s v="Alert: Alcami &gt; ALC Azure Non-Production on alcnudbes1-d01 is Warning Memory   (#46727)" u="1"/>
        <s v="Alert: vm-app01 Agent Status -  service: Agent check-in interval: 3.78 min 184170990 (#28754)" u="1"/>
        <s v="Alert: Hoover Circular Solutions &gt; HOO US TX Houston on JETDEVAPP01 is Failed Agent Status   (#76275)" u="1"/>
        <s v="ALERT: [Critical] Malicious activity detected on 1JHTXJ2 (#65547)" u="1"/>
        <s v="Alert: Hikma &gt; HIK US OH Columbus on COL-BIAP01 is Failed Memory   (#43804)" u="1"/>
        <s v="Alert: Lummus Technology &gt; LUM US NJ BloomField on bmnpcfd02 is Failed CPU   (#49481)" u="1"/>
        <s v="Alert: Cypress Lawn &gt; CYP US CA Colma on gds-fps01 is Warning Disk  C: (#82264)" u="1"/>
        <s v="FYI - lumwvddynsp-10 has turned on by request from the VMSS PowerApp (#31627)" u="1"/>
        <s v="user should get Cisco Jabber account (#26309)" u="1"/>
        <s v="Alert: Lummus Technology &gt; LUM Azure Production on lum-wfsus-pw-02 is Failed CPU   (#69929)" u="1"/>
        <s v="Alert: Lummus Technology &gt; LUM Azure Production on lum-jaus-dw-01 is Failed Agent Status   (#48399)" u="1"/>
        <s v="Alert: LiquidPower Specialty Products Inc. &gt; LIQ US TX Houston on BRY-AP10-Lobby is Failed Connectiv... [100/105 characters] (#75026)" u="1"/>
        <s v="CRITICAL ERROR for CONCORDTERMSVR on PHSDATTOSVR (B42E99AB260C) (#87464)" u="1"/>
        <s v="Alert: Alcami &gt; ALC Azure Production on alc-bst-es1-p01 is Warning Disk  C: (#47322)" u="1"/>
        <s v="Alert: LiquidPower Specialty Products Inc. &gt; LIQ US TX Houston on VILVMPVEEAM01 is Warning Disk  C: (#77234)" u="1"/>
        <s v="Alert: Hoover Circular Solutions &gt; HOO US TX Houston on AZ-DC01 is Failed CPU   (#90070)" u="1"/>
        <s v="Lummus - Windows Patching for PROD 7 PM to 11 PM EST on 2021-04-22 (#22572)" u="1"/>
        <s v="FW: [Cisco AMP for Endpoints Subscription] [gcb - threat detected] Matching Events Found On HOU-SVR-DC2.gulfcapital.com (#57135)" u="1"/>
        <s v="ALERT: [Critical] Malicious activity detected on GD47MQ2 (#30974)" u="1"/>
        <s v="Alert: Read King &gt; REA US TX Houston on RKHOST is Warning Memory   (#57554)" u="1"/>
        <s v="Alert: Hikma &gt; HIK US NJ CherryHill on ww-chh-sccmdp is Failed Memory   (#44709)" u="1"/>
        <s v="ALERT: [Critical] Malicious activity detected on 47677Y2 (#47799)" u="1"/>
        <s v="Your message couldn't be delivered (#76188)" u="1"/>
        <s v="Alert: Lummus Technology &gt; LUM Azure Production on lum-kpsus-pw-01 is Failed CPU   (#85196)" u="1"/>
        <s v="Alert: LiquidPower Specialty Products Inc. &gt; LIQ US TX Houston on HSNVMPTELECTRL01 is Warning Disk  ... [100/102 characters] (#80314)" u="1"/>
        <s v="Case: 00656056:  [Sev=Moderate] [Lummus Technology LLC] Beijing Last_x000a_ Mile Managed Site: Seeing Increased Packet Loss:_x000a_ [ref:_00DA0ISST._5003w1byM3I:ref] (#89299)" u="1"/>
        <s v="[Warning] EGY-DC3-HOU 1 (1 VMs) 1 warning (#72884)" u="1"/>
        <s v="Alert: Hikma &gt; HIK US OH Columbus on colnr-voicegw03 is Failed Connectivity   (#47530)" u="1"/>
        <s v="Alert: Hoover Circular Solutions &gt; HOO US TX Houston on AZ-DC01 is Failed CPU   (#90071)" u="1"/>
        <s v="Alert: Hisco &gt; HIS US TX Houston Servers - 2nd Patch Group on DRad1 is Failed CPU   (#79830)" u="1"/>
        <s v="New ADM user account (#31149)" u="1"/>
        <s v="N Liberty Plant Drive access request (#55328)" u="1"/>
        <s v="Alert: Puffer &gt; PUF US TX Stafford on BRY-FS-0021 is Warning Memory   (#73926)" u="1"/>
        <s v="Alert: Lummus Technology &gt; LUM Azure Production on lum-medwe-pw-01 is Failed CPU   (#42822)" u="1"/>
        <s v="Alert: Principle Health Systems &gt; PRI US TX Houston on 10.1.10.185 is Failed Connectivity   (#85258)" u="1"/>
        <s v="Alert: PineSW9 Connectivity -  service: Packet Loss: 20.00 %_x000a_Time To Live: 199.00 Hops_x000a_Average Round Trip Time: 52.00 msec_x000a_DNS Resolution: True 437852037 (#28779)" u="1"/>
        <s v="Disk is above 90% lum-medcv-pw-01 (#22868)" u="1"/>
        <s v="[Failed] EGY-DC6-POG (192.168.2.254) 1 (1 VMs) 1 failed (#61494)" u="1"/>
        <s v="Eagle Burgman - CPU reached 90.0 % Used for 10 mins AZHOUSBA502 (#26948)" u="1"/>
        <s v="Alert: LiquidPower Specialty Products Inc. &gt; LIQ US TX Houston on CIMC-BRY-ESX-HOST04 is Failed Conn... [100/110 characters] (#57128)" u="1"/>
        <s v="Alert: lum-genlt-pw-01 Memory -  service: Total Physical Memory: 4.00 GB_x000a_Used Physical Memory: 3.69 GB_x000a_Free Physical Memory: 318.93 MB_x000a_Physical Memory Usage: 92.00 %_x000a_Total Virtual Memory: 6.00 GB_x000a_Used Virtual Memory: 4.19 GB_x000a_Free Virtual Memory: 1.81 GB_x000a_Virtual Memory Usage: 70.00 %_x000a_Top Process 1: agent_x000a_Top Process 2: MsMpEng (64 bit)_x000a_Top Process 3: cvd (64 bit)_x000a_Top Process 4: svchost (64 bit)_x000a_Top Process 5: mstsc (64 bit)_x000a_PID of Process 1: 2760_x000a_PID of Process 2: 3464_x000a_PID of Process 3: 5944_x000a_PID of Process 4: 1116_x000a_PID of Process 5: 10612_x000a_User of Process 1: NT AUTHORITY\SYSTEM_x000a_User of Process 2: NT AUTHORITY\SYSTEM_x000a_User of Process 3: NT AUTHORITY\SYSTEM_x000a_User of Process 4: NT AUTHORITY\NETWORK SERVICE_x000a_User of Process 5: LUMMUSTECH\sa.cxm1_x000a_Physical Memory for Process 1: 287.50 MB_x000a_Physical Memory for Process 2: 199.80 MB_x000a_Physical Memory for Process 3: 184.80 MB_x000a_Physical Memory for Process 4: 158.20 MB_x000a_Physical Memory for Process 5: 151.25 MB_x000a_Virtual Memory for Process 1: 256.14 MB_x000a_Virtual Memory for Process 2: 257.86 MB_x000a_Virtual Memory for Process 3: 29.71 MB_x000a_Virtual Memory for Process 4: 139.80 MB_x000a_Virtual Memory for Process 5: 211.58 MB 2138818307 (#29149)" u="1"/>
        <s v="DocuSign access (#47309)" u="1"/>
        <s v="Alert: LiquidPower Specialty Products Inc. &gt; LIQ US TX Houston on CIMC-BRY-ESX-HOST03 is Failed Conn... [100/110 characters] (#57129)" u="1"/>
        <s v="FW: 209-Address Update (#21834)" u="1"/>
        <s v="Alert: Dallas Area Habitat for Humanity &gt; DAL US TX Dallas on Exchange2013 is Warning Memory   (#79321)" u="1"/>
        <s v="Alert: Alcami &gt; ALC Azure Non-Production on alcnuctxes1-v03 is Failed Connectivity   (#45496)" u="1"/>
        <s v="Follow UP Alert: Coyuchi &gt; COY US CA PointReyes on COY-PR-AP-01 is Failed Connectivity   (#47745)" u="1"/>
        <s v="Login to GP System on Remote Desktop (#27390)" u="1"/>
        <s v="Alert: Lummus Technology &gt; Lum Azure Non-Production on lum-mcube-dl-01 is Failed Disk  / (#77722)" u="1"/>
        <s v="Notification of Termination (#82730)" u="1"/>
        <s v="Alert: Hikma &gt; HIK US OH Columbus on COL-ALMDBD01 is Failed Connectivity   (#53780)" u="1"/>
        <s v="Aryaka: [Sev=Low] Update for Service impacting outage on New Jersey POP [ref:_00DA0ISST._5003w1V6pj7:ref] (#23805)" u="1"/>
        <s v="Lummus Sentinel Alerts - High  (#32060)" u="1"/>
        <s v="lumwvddynsp-7 has been powered off by automation (#33722)" u="1"/>
        <s v="Alert: Hoover Circular Solutions &gt; HOO US TX Houston on JETDEVAPP01 is Failed CPU   (#83210)" u="1"/>
        <s v="Alert: ALC-DC-ES1-P02 CPU -  service: CPU Usage: 89.00 %_x000a_Top Process 1: inspector64_x000a_Top Process 2: S... [100/657 characters] (#35499)" u="1"/>
        <s v="Alert: lum-genlt-pw-01 Memory -  service: Total Physical Memory: 4.00 GB_x000a_Used Physical Memory: 3.20 ... [100/1142 characters] (#31826)" u="1"/>
        <s v="Printer doesn't work. (#45625)" u="1"/>
        <s v="SO21/3001394 Microsoft Office 365 Visio Professional 64bit (#46848)" u="1"/>
        <s v="Alert: Hikma &gt; HIK US OH Columbus on ww-mph-vmhs08 is Failed Connectivity   (#50110)" u="1"/>
        <s v="Alert: Puffer &gt; PUF US TX Stafford on BRY-SQL-0003 is Warning Memory   (#53242)" u="1"/>
        <s v="CRITICAL ERROR for EMRSVR on PHSDATTOSVR (B42E99AB260C) (#84768)" u="1"/>
        <s v="lumwvddynsp-3 will be shutdown by automation in 15 minutes (#45213)" u="1"/>
        <s v="Alert: Puffer &gt; PUF US TX Stafford on pss-svr-0001 is Warning Memory   (#57154)" u="1"/>
        <s v="MT  Speed Dial Section (#24910)" u="1"/>
        <s v="Installation of Bluebeam Software (#90037)" u="1"/>
        <s v="Disruptive connection (VPN connection across the country) (#31934)" u="1"/>
        <s v="Critical Device Stopped Sending Events Fired (#59841)" u="1"/>
        <s v="ALERT: [Medium] Malicious activity detected on DESKTOP-V2OOR2K (#34620)" u="1"/>
        <s v="Alert: Lummus Technology &gt; Lum Azure Non-Production on LUM-AMSDB-DW-01 is Failed Memory   (#42242)" u="1"/>
        <s v="Your message couldn't be delivered (#67578)" u="1"/>
        <s v="Web Time Entry System_ Facing Issue Validating the time sheet  (#20491)" u="1"/>
        <s v="Lummus - Windows Server CPU reached 90.0 % Used for 10 mins BMNPWEB01 (#26604)" u="1"/>
        <s v="Alert: Hikma &gt; HIK US OH Columbus on ww-mph-vmhs06 is Failed Connectivity   (#50112)" u="1"/>
        <s v="Issue with opening Smart datasheet calc files (#27582)" u="1"/>
        <s v="Cypress - Offline device by 1 min  GD-PTP450-SLAVE (#31585)" u="1"/>
        <s v="IC Communication Co. 352 (#24066)" u="1"/>
        <s v="Coyuchi New User Creation (#34324)" u="1"/>
        <s v="FW: Weekly Backup Report for RKDATTOSVR (#51904)" u="1"/>
        <s v="Azure Log Analytics - East US - Applying Mitigation (#80750)" u="1"/>
        <s v="Alert: AZHOUSAP011 Agent Status -  service: Agent check-in interval: 3.03 min (#33706)" u="1"/>
        <s v="Lummus Sentinel Alerts - Medium  (#23882)" u="1"/>
        <s v="Valve tray program version 6.0.2 (#26153)" u="1"/>
        <s v="ALERT: [Critical] Malicious activity detected on H4Q70X2 (#63370)" u="1"/>
        <s v="Alert: HQS-REDIS-01 CPU -  service: CPU Usage: 100.00 %_x000a_Top Process 1: /usr/bin/redis-server_x000a_Top Pro... [100/604 characters] (#36084)" u="1"/>
        <s v="Metadata update on 08-04-21 (#32161)" u="1"/>
        <s v="Alert: Hikma &gt; HIK US OH Columbus on colnssu-sp3 is Failed Connectivity   (#46394)" u="1"/>
        <s v="New ticket from: FW: Requisition Approval Request (#62382) (#88524)" u="1"/>
        <s v="Alert: NewQuest Properties &gt; NEW US TX Houston on PRINT is Failed Disk  C: (#88874)" u="1"/>
        <s v="Alert: Cypress Lawn &gt; CYP US CA Colma on NB-PTP450-SLAVE is Failed Connectivity   (#41872)" u="1"/>
        <s v="RE: [External]  Ticket#572503/LiquidPower/SharePoint Access &amp; Network_x000a_ Drive access -- has been updated (#52739)" u="1"/>
        <s v="&lt;Memory is above 90%&gt; PSGADCES1PW01 (#24957)" u="1"/>
        <s v="Cypress - Offline device by 1 min  GD-SW-01 (#31374)" u="1"/>
        <s v="lumwvddynsp-10 will be shutdown by automation in 15 minutes (#30159)" u="1"/>
        <s v="Alert: Vaalco Energy Inc &gt; VAA US TX Houston on EGY-FILESVR2-HOU is Failed CPU   (#58485)" u="1"/>
        <s v="FW: Request to remove inactive user from WTE support team in Odoo (#22826)" u="1"/>
        <s v="Alert: Lummus Technology &gt; LUM CH Beijing on CH-BJS-Core is Failed Connectivity   (#49893)" u="1"/>
        <s v="Alert: LiquidPower Specialty Products Inc. &gt; LIQ US TX Houston on BRYVMPDB01 is Failed Memory   (#55478)" u="1"/>
        <s v="FW: Reset Password (#25328)" u="1"/>
        <s v="ALERT: [Critical] Malicious activity detected on 95RYZW2 (#63318)" u="1"/>
        <s v="ALERT: [Critical] Malicious activity detected on 98LH8S2 (#42537)" u="1"/>
        <s v="Alert: Lummus Technology &gt; LUM UK Milton Keynes on GB-MIK-SW01 is Failed Connectivity   (#90447)" u="1"/>
        <s v="Cannot respond From Group Mailbox (#37386)" u="1"/>
        <s v="lumwvddynsp-4 has been powered off by automation (#36114)" u="1"/>
        <s v="FYI - lumwvddynsp-10 has turned on by request from the VMSS PowerApp (#30052)" u="1"/>
        <s v="FW: ISE Alarm : Warning : AcsSyslogContentAaaDiagnostics:: ACTIVE_DIRECTORY_DIAGNOSTIC_TOOL_ISSUES_FOUND need to complete (#70551)" u="1"/>
        <s v="Lost access to Global HR (#47426)" u="1"/>
        <s v="3.5mm Port not working in laptop (#28214)" u="1"/>
        <s v="FYI - lumwvddynsp-4 has restarted by request from the VMSS PowerApp (#47358)" u="1"/>
        <s v="Alert: Hikma &gt; HIK US OH Columbus on col-vdividm01 is Failed Connectivity   (#50117)" u="1"/>
        <s v="Alert: Hisco &gt; HIS US TX Houston Servers - 4th Patch Group on CyrShip is Failed CPU   (#77787)" u="1"/>
        <s v="Account unlock request (#72130)" u="1"/>
        <s v="ALERT: [Medium] Malicious activity detected on DESKTOP-FHD4A9D (#21549)" u="1"/>
        <s v="Alert: Lummus Technology &gt; LUM Azure Production on lum-avelt-pw-01 is Failed CPU   (#81139)" u="1"/>
        <s v="Potential Phish: [External]  KStimson Admin is inviting you to_x000a_ collaborate on ZZ Example Hub (#88934)" u="1"/>
        <s v="Quota exceeded (Tenant: Bruegmann USA; Contact email: kyle@bruegmann-usa.com) (#82448)" u="1"/>
        <s v="Alert: alcnuctxes1-p02 CPU -  service: CPU Usage: 94.00 %_x000a_Top Process 1: WmiPrvSE_x000a_Top Process 2: svc... [100/670 characters] (#35987)" u="1"/>
        <s v="VPN Issue. (#31544)" u="1"/>
        <s v="Follow UP Alert: KS2 Technologies &gt; KS2 US TX Grapevine on KS2DOM2012 is Failed Connectivity   (#91059)" u="1"/>
        <s v="Alert: 10.50.99.96 Connectivity -  service: Packet Loss: 100.00 %_x000a_Time To Live: 0.00 Hops_x000a_Average Ro... [100/145 characters] (#33904)" u="1"/>
        <s v="Alert: Puffer &gt; PUF US TX Stafford on BRY-DC-0002 is Failed CPU   (#69969)" u="1"/>
        <s v="Alert: Cypress Lawn &gt; CYP US CA Colma on QA-ES03 is Failed Connectivity   (#46809)" u="1"/>
        <s v="lumwvddynsp-3 has intentionally been shutdown (#47608)" u="1"/>
        <s v="Need Email Address (#45632)" u="1"/>
        <s v="Alert: Hisco &gt; HIS US TX Houston Servers - 1st Patch Group on CyronCmd is Warning Memory   (#57160)" u="1"/>
        <s v="Alert: Lummus Technology &gt; LUM Azure Production on lum-awplt-pw-01 is Warning Memory   (#51860)" u="1"/>
        <s v="Non legit emails (#61528)" u="1"/>
        <s v="New employee request (#20803)" u="1"/>
        <s v="ALERT: [Critical] Malicious activity detected on H4Q70X2 (#63376)" u="1"/>
        <s v="Audio issues: when talking to a group of people in Teams (#22181)" u="1"/>
        <s v="Alert: Read King &gt; REA US TX Houston on RKHOST is Warning Memory   (#78193)" u="1"/>
        <s v="Alert: Hikma &gt; HIK US OH Columbus on ww-col-vmhs24 is Failed Connectivity   (#50119)" u="1"/>
        <s v="FW: Urgent and Confidential Lost data in the File (#26442)" u="1"/>
        <s v="Cypress Lawn - Device went offline for 2 min HQS-AD1 (#24583)" u="1"/>
        <s v="ALERT: [Medium] Malicious activity detected on DESKTOP-FHD4A9D (#21649)" u="1"/>
        <s v="Lummus Sentinel Alerts - High  (#42011)" u="1"/>
        <s v="Alert: gds-fps01 Agent Status -  service: Agent check-in interval: 4.15 min (#36053)" u="1"/>
        <s v="Arena Andres – image XPS laptop for new hire (#47337)" u="1"/>
        <s v="CRITICAL ERROR for PHSSVR on PHSDATTOSVR (B42E99AB260C) (#86067)" u="1"/>
        <s v="Alert: Hikma &gt; HIK US OH Columbus on BKHSVWPVARCP01 is Failed Memory   (#67641)" u="1"/>
        <s v="Alert: Hikma &gt; HIK US OH Columbus on AZRSVWPSAGE01 is Warning SQL TCP Availability  1433 (#57842)" u="1"/>
        <s v="Alert: lum-ilmus-pw-01 Memory -  service: Total Physical Memory: 4.00 GB_x000a_Used Physical Memory: 3.19 ... [100/1162 characters] (#33536)" u="1"/>
        <s v="iDocs permission (#36752)" u="1"/>
        <s v="lumwvddynsp-3 has been powered off by automation (#36743)" u="1"/>
        <s v="Alert: LiquidPower Specialty Products Inc. &gt; LIQ US TX Bryan on byn-esx-host02 is Failed Connectivit... [100/103 characters] (#82444)" u="1"/>
        <s v="Fwd: Taleo access (#88519)" u="1"/>
        <s v="URGENT FW: Milton Keynes File Server (#21266)" u="1"/>
        <s v="Alert: lum-olilt-pw-01 CPU -  service: CPU Usage: 80.00 %_x000a_Top Process 1: MonAgentCore_x000a_Top Process 2: MsMpEng_x000a_Top Process 3: CSFalconService_x000a_Top Process 4: cvfwd_x000a_Top Process 5: System_x000a_PID of Process 1: 7480_x000a_PID of Process 2: 3260_x000a_PID of Process 3: 3208_x000a_PID of Process 4: 3096_x000a_PID of Process 5: 4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10.00 %_x000a_CPU Usage for Process 3: 2.00 %_x000a_CPU Usage for Process 4: 1.00 %_x000a_CPU Usage for Process 5: 0.00 % 147692603 (#27452)" u="1"/>
        <s v="Alert: Coyuchi &gt; COY US CA PointReyes on EPICOR-TEST is Warning Memory   (#43078)" u="1"/>
        <s v="Alert: Cypress Lawn &gt; CYP US CA Colma on CB-PTP230-SLAVE is Failed Connectivity   (#46468)" u="1"/>
        <s v="Alert: LiquidPower Specialty Products Inc. &gt; LIQ US TX Houston on CKSVMPDC02 is Warning Memory   (#51874)" u="1"/>
        <s v="Bluebeam Not Opening (#52802)" u="1"/>
        <s v="Your message couldn't be delivered (#76199)" u="1"/>
        <s v="ALERT: [Critical] Malicious activity detected on H4Q70X2 (#63379)" u="1"/>
        <s v="Alert: Principle Health Systems &gt; PRI US TX Houston on 10.1.10.230 is Failed Connectivity   (#85249)" u="1"/>
        <s v="Alert: lum-medcv-pw-01 CPU -  service: CPU Usage: 93.00 %_x000a_Top Process 1: vsbkp_x000a_Top Process 2: vsbkp_x000a_... [100/632 characters] (#34559)" u="1"/>
        <s v="Microsoft error 80090030 (#57763)" u="1"/>
        <s v="FYI - lumwvddynsp-10 has turned on by request from the VMSS PowerApp (#32801)" u="1"/>
        <s v="Alert: Hikma &gt; HIK US OH Columbus on ww-col-engwus01 is Failed Memory   (#82151)" u="1"/>
        <s v="Alert: LiquidPower Specialty Products Inc. &gt; LIQ US TX Houston on HSNVMPSGATE01 is Failed CPU   (#89307)" u="1"/>
        <s v="RE: Directory Issues (#55558)" u="1"/>
        <s v="Exactly IT Sentinel Alerts - Medium  (#28012)" u="1"/>
        <s v="Alert: LiquidPower Specialty Products Inc. &gt; LIQ US TX Houston on BYNVMPFILE10 is Failed Agent Statu... [100/103 characters] (#60872)" u="1"/>
        <s v="Proofpoint Threat Response: INC-2068 New response action (#82220)" u="1"/>
        <s v="FW: Access denied to my Folder on the Bloomfield shared drive (#23239)" u="1"/>
        <s v="ALERT: [Medium] Malicious activity detected on DESKTOP-FHD4A9D (#21849)" u="1"/>
        <s v="user needs to be added to several groups in AD (#90513)" u="1"/>
        <s v="Cypress Lawn - Device went offline for 2 min NCS-AD01 (#24590)" u="1"/>
        <s v="Alert: Hikma &gt; HIK US OH Columbus on WW-COL-VDISQL01 is Warning Memory   (#37445)" u="1"/>
        <s v="Whitelist user for Teams (#31356)" u="1"/>
        <s v="Correct FLSA Status for Job Code - 080018 (#48423)" u="1"/>
        <s v="Alert: Hikma &gt; HIK US OH Columbus on WW-COL-VDISQL01 is Warning Memory   (#58873)" u="1"/>
        <s v="Alert: Lummus Technology &gt; LUM Azure Production on lum-medwe-pw-01 is Failed CPU   (#43719)" u="1"/>
        <s v="EB Accounts Creation (#28469)" u="1"/>
        <s v="Alert: Cypress Lawn &gt; CYP US CA Colma on HQS-MX02 is Warning Memory   (#50330)" u="1"/>
        <s v="Alert: Hikma &gt; HIK US OH Columbus on colnwsdk1 is Failed Connectivity   (#44843)" u="1"/>
        <s v="Alert: Hikma &gt; HIK US OH Columbus on COL-SQLM01 is Warning SQL Memory Manager  MSSQLSERVER (#42487)" u="1"/>
        <s v="FYI - lumwvddynsp-3 has turned on by request from the VMSS PowerApp (#47499)" u="1"/>
        <s v="Alert: Lummus Technology &gt; LUM Azure Production on lum-idbus-pl-01 is Failed CPU   (#44101)" u="1"/>
        <s v="Alert: Gulf Capital Bank &gt; GUL US TX Houston on HOU-SVR-VEEAM1 is Failed Veeam Failed Jobs   (#80782)" u="1"/>
        <s v="Re: [External]  Ticket#578734/LiquidPower/Monitor flickering and_x000a_ turning off -- has been updated (#54953)" u="1"/>
        <s v="Test (#57574)" u="1"/>
        <s v="Alert: Puffer &gt; PUF US TX Stafford on BRY-CM-0001 is Failed Memory   (#73436)" u="1"/>
        <s v="Alert: BMNPJA01 Disk - C: service: Total disk size: 59.70 GB_x000a_Disk space used: 56.42 GB_x000a_Disk free space: 3.28 GB_x000a_Disk Usage: 95.00 % 2096795907 (#28090)" u="1"/>
        <s v="FW: adobe Acrobat for Darina Matthes ( Dimirova ) (#47677)" u="1"/>
        <s v="Cypress - Offline device by 1 min  HQ-PTP450-MASTER (#26233)" u="1"/>
        <s v="Account enumeration reconnaissance on one endpoint Incident ID: 1759 (#45250)" u="1"/>
        <s v="Alert: lum-WVD-SD-1 Connectivity -  service: Packet Loss: 25.00 %_x000a_Time To Live: 48.00 Hops_x000a_Average R... [100/146 characters] (#30794)" u="1"/>
        <s v="Idocs Access (#44304)" u="1"/>
        <s v="WRD - NAV (#25266)" u="1"/>
        <s v="Alert: Polymer Solutions Group &gt; POL US GA Albany Sasco 15th on Sasco15thSW2 is Failed Connectivity ... [100/101 characters] (#80741)" u="1"/>
        <s v="BACKUP FAILED (group: Bruegmann USA)(backup account: kyle@bruegmann-usa.com)(machine: APPSERVER.BRUEGMANN.local)(plan: BUSA - Appserver Plan) (#83213)" u="1"/>
        <s v="Alert: Polymer Solutions Group &gt; POL Azure Production on psggpdes1pw01 is Failed CPU   (#48336)" u="1"/>
        <s v="lumwvddynsp-7 will be shutdown by automation in 15 minutes (#32583)" u="1"/>
        <s v="Alert: Polymer Solutions Group &gt; POL Azure Production on psggpdes1pw01 is Failed CPU   (#48337)" u="1"/>
        <s v="Alert: Vaalco Energy Inc &gt; VAA US TX Houston on EGY-FILESTORE-HOU is Failed Agent Status   (#55533)" u="1"/>
        <s v="CrowdStrike detected a new incident (#23235)" u="1"/>
        <s v="Azure Log Analytics - East US - Applying Mitigation (#80764)" u="1"/>
        <s v="Scheduled Task coyuchi cleanup shipmentprocesscheck folder Completed (#44281)" u="1"/>
        <s v="Alert: Cypress Lawn &gt; CYP US CA Colma on HQS-WEB03 is Warning Disk  C: (#49468)" u="1"/>
        <s v="Solidworks Virtual Machine Support (#23754)" u="1"/>
        <s v="FW: Weekly Backup Report for PHSDATTOSVR (#79310)" u="1"/>
        <s v="Update User Active Directory for new users (#45638)" u="1"/>
        <s v="Alert: Hikma &gt; HIK US OH Columbus on COL-BIAP01 is Warning Memory   (#44427)" u="1"/>
        <s v="Alert: LiquidPower Specialty Products Inc. &gt; LIQ US TX Houston on POCVMPVEEAM01 is Warning Memory   (#79827)" u="1"/>
        <s v="Critical Device Stopped Sending Events Fired (#59206)" u="1"/>
        <s v="[Failed] Agent Backup Copy - EGY-MAXS-HOU (0 VMs) (#62232)" u="1"/>
        <s v="Alert: lum-ptcus-pw-01 CPU -  service: CPU Usage: 81.00 %_x000a_Top Process 1: MonAgentCore_x000a_Top Process 2: MsMpEng_x000a_Top Process 3: CSFalconService_x000a_Top Process 4: cvfwd_x000a_Top Process 5: System_x000a_PID of Process 1: 4140_x000a_PID of Process 2: 2328_x000a_PID of Process 3: 9536_x000a_PID of Process 4: 2268_x000a_PID of Process 5: 4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12.00 %_x000a_CPU Usage for Process 3: 2.00 %_x000a_CPU Usage for Process 4: 1.00 %_x000a_CPU Usage for Process 5: 0.00 % 700076745 (#27688)" u="1"/>
        <s v="Self-Healing Alert: EagleBurgmann &gt; EB Azure Production: AZVAHSAP013 Service: Uptime -  Self-Healing... [100/173 characters] (#46500)" u="1"/>
        <s v="Lummus - Windows server went offline for 1 min  PASPCCUBU01 (#24146)" u="1"/>
        <s v="FW: CRITICAL ERROR for LABDQSVR on PHSDATTOSVR (B42E99AB260C) (#90013)" u="1"/>
        <s v="PSG | Add CIs to CMDB in Odoo (#26910)" u="1"/>
        <s v="Alert: Dallas Area Habitat for Humanity &gt; DAL US TX Dallas on dahfh2008fs is Warning Memory   (#51919)" u="1"/>
        <s v="Alert: WLDPSCM01 Connectivity -  service: Packet Loss: 0.00 %_x000a_Time To Live: 120.00 Hops_x000a_Average Round Trip Time: 765.00 msec_x000a_DNS Resolution: True 1104306513 (#27680)" u="1"/>
        <s v="mouse does not work (#84737)" u="1"/>
        <s v="iDocs transmittals not going through (#26573)" u="1"/>
        <s v="lumwvddynsp-1 has intentionally been shutdown (#27237)" u="1"/>
        <s v="Proofpoint Threat Response: INC-2068 New response action (#82227)" u="1"/>
        <s v="Alert: Puffer &gt; PUF US TX Stafford on stc128p is Failed CPU   (#89239)" u="1"/>
        <s v="FYI - lumwvddynsp-3 has turned on by request from the VMSS PowerApp (#53755)" u="1"/>
        <s v="FYI - lumwvddynsp-10 has turned on by request from the VMSS PowerApp (#32802)" u="1"/>
        <s v="Alert: EagleBurgmann &gt; EB Azure Production on AZVAHSAP002 is Failed CPU   (#47763)" u="1"/>
        <s v="Lummus - Windows server memory reached  90.0 % Used for 10 mins LUM-WFSUS-PW-02 (#22946)" u="1"/>
        <s v="Alert: Lummus Technology &gt; LUM CH Beijing on BEIPDHCP01 is Failed Agent Status   (#47212)" u="1"/>
        <s v="Alert: Lummus Technology &gt; LUM Azure Production on lum-medwe-pw-01 is Failed CPU   (#57112)" u="1"/>
        <s v="Alert: LiquidPower Specialty Products Inc. &gt; LIQ US TX Bryan on BRYVMPFTP01 is Failed CPU   (#66300)" u="1"/>
        <s v="Proofpoint Threat Response: INC-2068 New response action (#82228)" u="1"/>
        <s v="Alert: Principle Health Systems &gt; PRI US TX Houston on EAP1750H is Failed Connectivity   (#82502)" u="1"/>
        <s v="Alert: Hikma &gt; HIK US OH Columbus on ww-col-vdihs16.west-ward.org is Failed Connectivity   (#44848)" u="1"/>
        <s v="Lummus - Winows server went Offline for 1 min LUM-RCSLT-PW-01 (#26272)" u="1"/>
        <s v="Lummus - Windows Server CPU reached 90.0 % Used for 10 mins LUM-RCSLT-PW-01 (#25363)" u="1"/>
        <s v="Alert: Lummus Technology &gt; LUM Azure Production on lum-idbus-pl-01 is Failed CPU   (#78128)" u="1"/>
        <s v="lumwvddynsp-3 has intentionally been shutdown (#37037)" u="1"/>
        <s v="Windows Server Monthly Patching - June Rollup (#26247)" u="1"/>
        <s v="FYI - lumwvddynsp-3 has turned on by request from the VMSS PowerApp (#49496)" u="1"/>
        <s v="FW: (1) Scanned Doc# 8:40 PM | Wednesday, May 12, 2021 (#24034)" u="1"/>
        <s v="Alert: Lummus Technology &gt; Lum Azure Non-Production on lum-mcube-dl-01 is Failed Agent Status   (#47407)" u="1"/>
        <s v="Lummus Sentinel Alerts - Medium  (#33847)" u="1"/>
        <s v="FW: [Cisco AMP for Endpoints Subscription] [gcb - threat detected] Matching Events Found On HOU-SVR-DC1.gulfcapital.com (#57131)" u="1"/>
        <s v="Error message when trying to log into VerticalSoft (#24810)" u="1"/>
        <s v="Alert: Hikma &gt; HIK US OH Columbus on COL-BIAP01 is Failed Memory   (#41031)" u="1"/>
        <s v="VPN not working (#28288)" u="1"/>
        <s v="Idocs Access (#44314)" u="1"/>
        <s v="Password expired (#54986)" u="1"/>
        <s v="FirePower Update to the latest version (#41176)" u="1"/>
        <s v="Create  a new folder named “361126 HPL 2F-209” (#73908)" u="1"/>
        <s v="Alert: Lummus Technology &gt; LUM US NJ BloomField on bmnpcfd02 is Failed CPU   (#49482)" u="1"/>
        <s v="Impossible travel activity (#33862)" u="1"/>
        <s v="Different access to Outlook (#31273)" u="1"/>
        <s v="Office 365 Dynamic Group not populating Correctly (#57770)" u="1"/>
        <s v="iDocs login  (#21629)" u="1"/>
        <s v="FW: Find New Customers // Manufacturing Lead Generation for Lummus_x000a_ Technology (#36113)" u="1"/>
        <s v="Alert: Connectivity -  service: Packet Loss: 100.00 %_x000a_Time To Live: 0.00 Hops_x000a_Average Round Trip Time: 0.00 msec_x000a_DNS Resolution: True 587915320 (#26780)" u="1"/>
        <s v="Cant access VPN (#22488)" u="1"/>
        <s v="ALERT: [Critical] Malicious activity detected on GF6Z8Y2 (#62239)" u="1"/>
        <s v="REAGARDING PROII 10.1  (#31999)" u="1"/>
        <s v="CRITICAL ERROR for PHSSVR on PHSDATTOSVR (B42E99AB260C) (#85605)" u="1"/>
        <s v="Addition to trusted sites (#30983)" u="1"/>
        <s v="New Joiner - Luis Nava (#84761)" u="1"/>
        <s v="ALERT: [High] Malicious activity detected on C5KMGP2 (#90077)" u="1"/>
        <s v="Alert: Lummus Technology &gt; LUM NE The Hague on NL-HAG-WLC-01 is Failed Connectivity   (#56161)" u="1"/>
        <s v="Aryaka: [Impacting] Emergency Maintenance on Chicago POP_x000a_ [ref:_00DA0ISST._5003w1VVVUS:ref] (#25143)" u="1"/>
        <s v="[HIGH] Incident: Cisco Secure Endpoint - Cloud IOC (#57183)" u="1"/>
        <s v="Alert: HQS-WEB01 Memory -  service: Total Physical Memory: 8.00 GB_x000a_Used Physical Memory: 7.09 GB_x000a_Fre... [100/1154 characters] (#32046)" u="1"/>
        <s v="PHS AD\DNS Issue (#87585)" u="1"/>
        <s v="Network issues on Applications (#45258)" u="1"/>
        <s v="Alert: PASPCCUBU01 Agent Status -  service: Agent check-in interval: 3.23 min (#34828)" u="1"/>
        <s v="Alert: Polymer Solutions Group &gt; POL Azure Production on psgnvdes1pw01 is Failed CPU   (#51878)" u="1"/>
        <s v="New database needed (#41225)" u="1"/>
        <s v="Unable to log in to teams (#70116)" u="1"/>
        <s v="Alert: Polymer Solutions Group &gt; POL Azure Production on psgnvdes1pw01 is Failed CPU   (#51879)" u="1"/>
        <s v="Aryaka: [Sev=Moderate] Update for Service impacting outage on Frankfurt POP [ref:_00DA0ISST._5003w1UARSI:ref] (#21714)" u="1"/>
        <s v="BACKUP FAILED (group: Bruegmann USA)(backup account: kyle@bruegmann-usa.com)(machine: APPSERVER.BRUEGMANN.local)(plan: BUSA - Appserver Plan) (#82455)" u="1"/>
        <s v="Alert: HQS-SQL03B SQL TCP Availability - 1433 service: DNS Resolution: True_x000a_Generic Service Availabi... [100/132 characters] (#35171)" u="1"/>
        <s v="FW: New Message: :946D3FF (#31996)" u="1"/>
        <s v="Alert: Lummus Technology &gt; LUM Azure Production on lum-wfsus-pw-02 is Failed CPU   (#79293)" u="1"/>
        <s v="Alert: LiquidPower Specialty Products Inc. &gt; LIQ US OK Ponca City on DIA Internet Circuit - 12.189.8... [100/129 characters] (#60892)" u="1"/>
        <s v="FW: Renqiu Jiujiu 500KTA C3/iC4 CATOFIN Project: P drive,  iDocs &amp;_x000a_ ENID accesses to Ashwin B (#29597)" u="1"/>
        <s v="Alert: ssos-esxi01 Connectivity -  service: Packet Loss: 65.00 %_x000a_Time To Live: 21.00 Hops_x000a_Average Ro... [100/146 characters] (#35165)" u="1"/>
        <s v="Exactly IT Sentinel Alerts - Low  (#36507)" u="1"/>
        <s v="Critical Device Stopped Sending Events Fired (#60400)" u="1"/>
        <s v="Azure Active Directory - Unable to view audit logs - Investigating (#82718)" u="1"/>
        <s v="Alert: Puffer &gt; PUF US TX Stafford on sta-fs-0001 is Failed Agent Status   (#89268)" u="1"/>
        <s v="Lummus - Windows Server CPU reached 90.0 % Used for 10 mins LUM-RCSLT-PW-01 (#24706)" u="1"/>
        <s v="lumwvddynsp-4 has intentionally been shutdown (#41159)" u="1"/>
        <s v="Critical Device Stopped Sending Events Fired (#67606)" u="1"/>
        <s v="Quota exceeded (Tenant: Bruegmann USA; Contact email: kyle@bruegmann-usa.com) (#59835)" u="1"/>
        <s v="Fax Server Alert (#53335)" u="1"/>
        <s v="Critical Device Stopped Sending Events Fired (#63354)" u="1"/>
        <s v="Self-Healing Alert: EagleBurgmann &gt; EB Azure Production: AZVAHSAP002 Service: Uptime -  Self-Healing... [100/173 characters] (#47640)" u="1"/>
        <s v="Self-Healing Alert: EagleBurgmann &gt; EB Azure Production: AZVAHSAP011 Service: Uptime -  Self-Healing... [100/173 characters] (#47641)" u="1"/>
        <s v="Self-Healing Alert: EagleBurgmann &gt; EB Azure Production: AZVAHSAP013 Service: Uptime -  Self-Healing... [100/173 characters] (#47642)" u="1"/>
        <s v="Alert: Lummus Technology &gt; LUM US NJ BloomField on US-BMN-A2-SW02 is Failed Connectivity   (#60991)" u="1"/>
        <s v="Access to load data from JDE to HFM (#28157)" u="1"/>
        <s v="Alert: LiquidPower Specialty Products Inc. &gt; LIQ US OK Chickasha on CKS-SW-10-DC-Access is Failed Co... [100/112 characters] (#89214)" u="1"/>
        <s v="Eagle Burgman - Device went offline for 1 min AZHOUSDC001 (#21910)" u="1"/>
        <s v="Alert: Cypress Lawn &gt; CYP US CA SanMateo &amp; Snider&amp;Sullivan on ssos-fps01 is Failed Connectivity   (#78124)" u="1"/>
        <s v="Please block sender: Rlamba+Docu.Scanned*# &lt;noreply@armsprime.com&gt; (#26457)" u="1"/>
        <s v="issues with printing to network printers (#32112)" u="1"/>
        <s v="Alert: Cypress Lawn &gt; CYP US CA Colma on hqs-nx03 is Failed Connectivity   (#44597)" u="1"/>
        <s v="Alert: Lummus Technology &gt; LUM CH Beijing on BEIPSCCM01 is Failed Connectivity   (#59193)" u="1"/>
        <s v="Alert: Lummus Technology &gt; LUM Azure Production on lum-wfsus-pw-02 is Failed CPU   (#84693)" u="1"/>
        <s v="Self-Healing Alert: EagleBurgmann &gt; EB Azure Production: AZVAHSDB003 Service: Uptime -  Self-Healing... [100/173 characters] (#47649)" u="1"/>
        <s v="Lummus - Network device went offline gurgcucm02 (#26085)" u="1"/>
        <s v="Lummus - Windows Server CPU reached 90.0 % Used for 10 mins lum-medwe-pw-01 (#22425)" u="1"/>
        <s v="PRINTER ISSUE (#36333)" u="1"/>
        <s v="Alert: SQL-SERVER Disk - C: service: Total disk size: 219.90 GB_x000a_Disk space used: 196.88 GB_x000a_Disk free... [100/136 characters] (#30249)" u="1"/>
        <s v="Alert: Lummus Technology &gt; LUM Azure Production on lum-medin-pw-01 is Failed CPU   (#49905)" u="1"/>
        <s v="Access to H Drive. (#44374)" u="1"/>
        <s v="MFA issues-Jake Politakis (#74466)" u="1"/>
        <s v="Alert: Puffer &gt; PUF US TX Stafford on sta-wp-0001 is Failed Agent Status   (#58856)" u="1"/>
        <s v="Alert: Alcami &gt; ALC Azure Non-Production on alcnuctxes1-d02 is Failed CPU   (#43187)" u="1"/>
        <s v="users at St. Clair cannot access files in the St. Clair Schedule_x000a_ network folder (#26651)" u="1"/>
        <s v="Alert: Lummus Technology &gt; LUM Azure Production on lum-idbus-pl-01 is Warning CPU   (#37450)" u="1"/>
        <s v="Alert: AZVAHSER004 Connectivity -  service: Packet Loss: 100.00 %_x000a_Time To Live: 0.00 Hops_x000a_Average Ro... [100/145 characters] (#31947)" u="1"/>
        <s v="Alert: LiquidPower Specialty Products Inc. &gt; LIQ US OK Chickasha on CKS-FW-100-PRI is Failed Connect... [100/107 characters] (#84687)" u="1"/>
        <s v="Alert: Puffer &gt; PUF US TX Stafford on stcap-22 is Failed Connectivity   (#58787)" u="1"/>
        <s v="Alert: Hikma &gt; HIK US OH Columbus on WW-COL-DSPDB01 is Failed SQL Memory Manager  MSSQLSERVER (#42994)" u="1"/>
        <s v="shared mailbox needed (#22121)" u="1"/>
        <s v="Cloud Discovery anomaly detection | Sentinel ID: 2098 (#48545)" u="1"/>
        <s v="Alert: Alcami &gt; ALC Azure Non-Production on alcnuctxes1-d02 is Failed CPU   (#43188)" u="1"/>
        <s v="Alert: Bruegmann Group USA &gt; BRU US TX Houston on DESKTOP-A5CM7CD is Failed Connectivity   (#49902)" u="1"/>
        <s v="Critical Device Stopped Sending Events Fired (#70614)" u="1"/>
        <s v="Alert: Hisco &gt; HIS US TX Houston Servers - 4th Patch Group on CyrShip is Failed Connectivity   (#53319)" u="1"/>
        <s v="Alert: Hikma &gt; HIK US OH Columbus on colnwps0303 is Failed Connectivity   (#42089)" u="1"/>
        <s v="Lummus - Windows Server CPU reached 90.0 % Used for 10 mins LUM-HTRUS-PW-01 (#26146)" u="1"/>
        <s v="Critical Device Stopped Sending Events Fired (#66354)" u="1"/>
        <s v="Alert: Coyuchi &gt; COY US CA PointReyes on vm-term1 is Failed Connectivity   (#48273)" u="1"/>
        <s v="Alert: Cypress Lawn &gt; CYP US CA Burlingame &amp; CrosbyNGray on CNGS-AD01 is Failed CPU   (#44139)" u="1"/>
        <s v="Alert: LiquidPower Specialty Products Inc. &gt; LIQ US TX Bryan on BRYVMPFTP01 is Failed CPU   (#66301)" u="1"/>
        <s v="Alert: hqs-mx02 Agent Status -  service: Agent check-in interval: 7.15 min (#33280)" u="1"/>
        <s v="Account Lock (#43043)" u="1"/>
        <s v="Alert: Puffer &gt; PUF US TX Stafford on BRY-FS-0021 is Failed Memory   (#57416)" u="1"/>
        <s v="My computer is not working  (#25304)" u="1"/>
        <s v="ALERT: [Critical] Malicious activity detected on GHT2X33 (#49743)" u="1"/>
        <s v="Need LSPI Credentials for Jefferson Geery (#59185)" u="1"/>
        <s v="FW: Strange App on WVD (#22770)" u="1"/>
        <s v="ALERT: [Critical] Malicious activity detected on GHT2X33 (#49744)" u="1"/>
        <s v="Alert: lum-genlt-pw-01 Memory -  service: Total Physical Memory: 4.00 GB_x000a_Used Physical Memory: 3.20 ... [100/1139 characters] (#31773)" u="1"/>
        <s v="Laptop shut down (#33872)" u="1"/>
        <s v="FW: Tuesday, April 27, 2021 _Access Notification (#23058)" u="1"/>
        <s v="Azure Active Directory - Sign in log events delayed - Mitigated (#77258)" u="1"/>
        <s v="Job Succeeded with Errors bmnpcm01VM: Not Applicable COMMVAULT JOB:  146633 (#50966)" u="1"/>
        <s v="Re: [Cisco AMP for Endpoints Subscription] [HankinGroup-Tickets]_x000a_ [JmunroSF.HANKINGROUP.ORG] Matching Compromise Updates (#32018)" u="1"/>
        <s v="Re: [Cisco AMP for Endpoints Subscription] [HankinGroup-Tickets]_x000a_ [hhirschlp.HANKINGROUP.ORG] Matching Compromise Updates (#42212)" u="1"/>
        <s v="Alert: HQS-MX03 Connectivity -  service: Packet Loss: 25.00 %_x000a_Time To Live: 93.00 Hops_x000a_Average Round... [100/143 characters] (#32825)" u="1"/>
        <s v="IDM UltraEdit: Installation request (#28148)" u="1"/>
        <s v="Alert: Lummus Technology &gt; LUM Azure Production on lum-medwe-pw-01 is Failed CPU   (#45793)" u="1"/>
        <s v="FW: [Error] Scale-out Backup Repository: CKS-SOBR (#88411)" u="1"/>
        <s v="ALERT: [Medium] Malicious activity detected on GCZ50X2 (#44143)" u="1"/>
        <s v="Alert: Polymer Solutions Group &gt; POL US OH Cleveland Coit on FPFTP1 is Warning SQL TCP Availability ... [100/105 characters] (#43313)" u="1"/>
        <s v="Customer: PSG,Detected Criteria: Job Failed , Client: Azure PSG PRD_x000a_ ,Job ID: 171055 , Virtual Machine Name: psgfswes1pw01, Priority: Normal (#76195)" u="1"/>
        <s v="SO21/3001291 Dell Standard Engineering Laptop (#33851)" u="1"/>
        <s v="Microsoft Dynamics GP Management Reporter (#32529)" u="1"/>
        <s v="FW: AAI missing between 201 and 352 &amp; GL offset account (#37022)" u="1"/>
        <s v="Offboarding from LT Systems  (#21178)" u="1"/>
        <s v="Alert: Puffer &gt; PUF US TX Stafford on bry-sp-0001 is Failed Memory   (#83251)" u="1"/>
        <s v="Miguel Delgado - QA needs access to Service Desk Ticket Systems (#87579)" u="1"/>
        <s v="GitHub User for Odoo Supporter (#91301)" u="1"/>
        <s v="Alert: Lummus Technology &gt; LUM UK Milton Keynes on GB-MIK-WAP01 is Failed Connectivity   (#90110)" u="1"/>
        <s v="Alert: lum-honlt-pw-01 CPU -  service: CPU Usage: 80.00 %_x000a_Top Process 1: MonAgentCore_x000a_Top Process 2: MsMpEng_x000a_Top Process 3: CLBackup_x000a_Top Process 4: CSFalconService_x000a_Top Process 5: System_x000a_PID of Process 1: 6624_x000a_PID of Process 2: 3680_x000a_PID of Process 3: 4364_x000a_PID of Process 4: 376_x000a_PID of Process 5: 4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7.00 %_x000a_CPU Usage for Process 3: 7.00 %_x000a_CPU Usage for Process 4: 2.00 %_x000a_CPU Usage for Process 5: 1.00 % 831334653 (#29082)" u="1"/>
        <s v="Alert: Hisco &gt; HIS US TX Houston Servers - 1st Patch Group on USSblueridge is Warning Agent Status   (#90478)" u="1"/>
        <s v="Alert: Lummus Technology &gt; LUM Azure Production on lum-prtus-pw-01 is Failed CPU   (#78148)" u="1"/>
        <s v="Alert: Lummus Technology &gt; LUM US NJ BloomField on bmnpome01 is Failed Connectivity   (#42371)" u="1"/>
        <s v="Alert: Principle Health Systems &gt; PRI US TX Houston on PHSDC01 is Failed Agent Status   (#55325)" u="1"/>
        <s v="Alert: KS2 Technologies &gt; KS2 US TX Grapevine on KS2PROD is Failed Connectivity   (#61515)" u="1"/>
        <s v="Alert: EagleBurgmann &gt; EB Azure Production on AZCUTSAP004 is Failed Agent Status   (#53726)" u="1"/>
        <s v="Alert: Polymer Solutions Group &gt; POL US GA Albany Pine on PineSW9 is Failed Connectivity   (#83705)" u="1"/>
        <s v="AD - Locked account (#90131)" u="1"/>
        <s v="FYI - lumwvddynsp-7 has turned on by request from the VMSS PowerApp (#37070)" u="1"/>
        <s v="Alert: lum-idb-dl-01 CPU -  service: CPU Usage: 91.00 %_x000a_Top Process 1: ora_j000_LTDENDES_x000a_Top Process... [100/703 characters] (#34251)" u="1"/>
        <s v="Idocs Access (#41349)" u="1"/>
        <s v="JDE &amp; HFM access for new user - Connie Li (#86417)" u="1"/>
        <s v="ALERT: [Critical] Malicious activity detected on PSGOFMU84ECLGA5 (#32955)" u="1"/>
        <s v="FYI - lumwvddynsp-3 has turned on by request from the VMSS PowerApp (#37072)" u="1"/>
        <s v="FW: Bootable Screenshot for PITSVR on PHSDATTOSVR (B42E99AB260C) FAILED (#76622)" u="1"/>
        <s v="Self-Healing Alert: Polymer Solutions Group &gt; POL Azure Production: psggpdes1pw01 Service: Uptime - ... [100/186 characters] (#46797)" u="1"/>
        <s v="New ticket from: Reset Email Password (#44960) (#45483)" u="1"/>
        <s v="Docusign installation (#74041)" u="1"/>
        <s v="Eagle Burgman - Device went offline for 1 min AZCCSSAP021 (#26482)" u="1"/>
        <s v="Alert: LiquidPower Specialty Products Inc. &gt; LIQ US TX Houston on VIL-RTR-01 is Failed Connectivity ... [100/101 characters] (#52333)" u="1"/>
        <s v="Alert: HQS-WEB01 Memory -  service: Total Physical Memory: 8.00 GB_x000a_Used Physical Memory: 7.34 GB_x000a_Fre... [100/1154 characters] (#32098)" u="1"/>
        <s v="Remove from PSG LAPTOP-MJCNSJE1 ITsync App (#25618)" u="1"/>
        <s v="Alert: lum-adkde-pw-01 Memory -  service: Total Physical Memory: 4.00 GB_x000a_Used Physical Memory: 3.66 ... [100/1174 characters] (#34932)" u="1"/>
        <s v="Critical Device Stopped Sending Events Fired (#68494)" u="1"/>
        <s v="Alert: Coyuchi &gt; COY US CA PointReyes on vm-app02 is Failed Connectivity   (#47010)" u="1"/>
        <s v="Alert: Hikma &gt; HIK US OH Bedford on BDFSVWSWORKS01 is Failed Connectivity   (#47603)" u="1"/>
        <s v="Alert: Alcami &gt; ALC Azure Production on alcnuctxes1-p05 is Failed Agent Status   (#45749)" u="1"/>
        <s v="Alert: lum-avelt-pw-01 CPU -  service: CPU Usage: 94.00 %_x000a_Top Process 1: MonAgentCore_x000a_Top Process 2:... [100/657 characters] (#35269)" u="1"/>
        <s v="Adding a printer (#87665)" u="1"/>
        <s v="VPN not connecting (#21462)" u="1"/>
        <s v="Alert: LiquidPower Specialty Products Inc. &gt; LIQ US TX Houston on POCVMPDC01 is Warning Memory   (#52827)" u="1"/>
        <s v="Exactly IT Sentinel Alerts - Low  (#46649)" u="1"/>
        <s v="Azure Active Directory - Unable to view audit logs - Mitigated (#82772)" u="1"/>
        <s v="Cypress Lawn - Device went offline for 2 min HQS-AD01 (#23855)" u="1"/>
        <s v="ALERT: [High] Malicious activity detected on FPDT-1191 (#73486)" u="1"/>
        <s v="FW: CRITICAL ERROR for PHSSVR on PHSDATTOSVR (B42E99AB260C) (#86082)" u="1"/>
        <s v="Alert: Cypress Lawn &gt; CYP US CA Colma on HQS-MX is Failed Connectivity   (#44638)" u="1"/>
        <s v="Alert: Hikma &gt; HIK US NJ CherryHill on CHHSVWPDHCP01 is Failed Connectivity   (#89249)" u="1"/>
        <s v="New ticket from: Compliance Focus: Forming Third Party Relationships (#43102) (#43278)" u="1"/>
        <s v="Alert: Hikma &gt; HIK US OH Columbus on WW-COL-DSPDB01 is Warning SQL TCP Availability  1433 (#45246)" u="1"/>
        <s v="Verticalsoft/NAV issues (#49776)" u="1"/>
        <s v="Alert: Lummus Technology &gt; LUM Azure Production on lum-avelt-pw-01 is Failed CPU   (#74474)" u="1"/>
        <s v="Alert: Polymer Solutions Group &gt; POL US GA Albany Pine on VM-RDS01 is Failed Agent Status   (#37464)" u="1"/>
        <s v="Alert: Cypress Lawn &gt; CYP US CA Colma on DEV-SQL01 is Warning Memory   (#41017)" u="1"/>
        <s v="Unlock account (#61568)" u="1"/>
        <s v="outlook databases does not work (#22125)" u="1"/>
        <s v="Alert: lum-ilmus-pw-01 Memory -  service: Total Physical Memory: 4.00 GB_x000a_Used Physical Memory: 3.18 ... [100/1162 characters] (#33303)" u="1"/>
        <s v="Access to EIT KB (#25937)" u="1"/>
        <s v="Your Password Has Expired! (#55008)" u="1"/>
        <s v="Recall: Unable to open zip drive (2) (#25951)" u="1"/>
        <s v="Alert: Hikma &gt; HIK US OH Columbus on AZRSVWPSAGE01 is Warning SQL TCP Availability  1433 (#49803)" u="1"/>
        <s v="Disk usage is above threshold 95%  FACTSHOST (#23556)" u="1"/>
        <s v="Alert: Hoover Circular Solutions &gt; HOO US TX Houston on HVRFTH-OneSDEV is Failed Agent Status   (#59900)" u="1"/>
        <s v="Case: 00560696:  [Sev=High] [Lummus Technology LLC] Both tunnels down for Last Mile Managed site Dubai: [ref:_00DA0ISST._5003w1VWmOk:ref] (#25126)" u="1"/>
        <s v="Alert: lum-prtin-pw-01 Memory -  service: Total Physical Memory: 8.00 GB_x000a_Used Physical Memory: 6.51 GB_x000a_Free Physical Memory: 1.49 GB_x000a_Physical Memory Usage: 81.00 %_x000a_Total Virtual Memory: 9.25 GB_x000a_Used Virtual Memory: 6.62 GB_x000a_Free Virtual Memory: 2.63 GB_x000a_Virtual Memory Usage: 72.00 %_x000a_Top Process 1: sqlservr (64 bit)_x000a_Top Process 2: CLBackup (64 bit)_x000a_Top Process 3: MsMpEng (64 bit)_x000a_Top Process 4: agent_x000a_Top Process 5: cvd (64 bit)_x000a_PID of Process 1: 5008_x000a_PID of Process 2: 4396_x000a_PID of Process 3: 4056_x000a_PID of Process 4: 8648_x000a_PID of Process 5: 9544_x000a_User of Process 1: NT SERVICE\MSSQLSERVER_x000a_User of Process 2: NT AUTHORITY\SYSTEM_x000a_User of Process 3: NT AUTHORITY\SYSTEM_x000a_User of Process 4: NT AUTHORITY\SYSTEM_x000a_User of Process 5: NT AUTHORITY\SYSTEM_x000a_Physical Memory for Process 1: 946.84 MB_x000a_Physical Memory for Process 2: 362.09 MB_x000a_Physical Memory for Process 3: 310.97 MB_x000a_Physical Memory for Process 4: 236.55 MB_x000a_Physical Memory for Process 5: 223.24 MB_x000a_Virtual Memory for Process 1: 1.03 GB_x000a_Virtual Memory for Process 2: 331.20 MB_x000a_Virtual Memory for Process 3: 299.88 MB_x000a_Virtual Memory for Process 4: 224.34 MB_x000a_Virtual Memory for Process 5: 58.05 MB 182777333 (#29564)" u="1"/>
        <s v="You have new held messages (#62334)" u="1"/>
        <s v="Smart drum calc not working (#43109)" u="1"/>
        <s v="Alert: Hikma &gt; HIK US OH Columbus on WW-COL-LWTSP05 is Failed Memory   (#48340)" u="1"/>
        <s v="Slow Laptop (#23986)" u="1"/>
        <s v="ALERT: [Critical] Malicious activity detected on PSGOFMU84ECLGA5 (#32956)" u="1"/>
        <s v="Alert: Hikma &gt; HIK US OH Columbus on colnd02-admin is Failed Connectivity   (#45748)" u="1"/>
        <s v="Alert: NewQuest Properties &gt; NEW US TX Houston on Deathstar is Warning Memory   (#85584)" u="1"/>
        <s v="QuoteWerks (#91296)" u="1"/>
        <s v="Call to contact Michael Davis (#35251)" u="1"/>
        <s v="Phone for new user Sujith Kumbalath (#70606)" u="1"/>
        <s v="Alert: LiquidPower Specialty Products Inc. &gt; LIQ US TX Houston on HSNVMPSMTP01 is Failed Connectivit... [100/103 characters] (#53314)" u="1"/>
        <s v="Alert: Hisco &gt; HIS US TX Houston Servers - 2nd Patch Group on DRdfs is Failed Connectivity   (#52820)" u="1"/>
        <s v="Alert: Lummus Technology &gt; LUM Azure Production on lum-eaus-pw-01 is Failed Agent Status   (#62234)" u="1"/>
        <s v="ISE Alarm : Critical : Local certificate 'SEC-ISE-COLO-1 IDENTITY2 CERT' expired on Thu; 26 Aug 2021 : Server=SEC-ISE-COLO-1 (#53268)" u="1"/>
        <s v="P drive access (P:\Projects\P350424-HPL Ethylene) (#47466)" u="1"/>
        <s v="lumwvddynsp-7 will be shutdown by automation in 15 minutes (#36549)" u="1"/>
        <s v="ALERT: [Medium] Malicious activity detected on DG9XZY2 (#21738)" u="1"/>
        <s v="Alert: LiquidPower Specialty Products Inc. &gt; LIQ US TX Houston on BRY-AP06-TOTE is Failed Connectivi... [100/104 characters] (#74016)" u="1"/>
        <s v="Access to Randall Gas Z drive (#45650)" u="1"/>
        <s v="Alert: Hikma &gt; HIK US NJ CherryHill on ww-chh-sccmdp is Failed Memory   (#49849)" u="1"/>
        <s v="Alert: Hikma &gt; HIK US OH Columbus on COL-CELONISCON is Failed Agent Status   (#43750)" u="1"/>
        <s v="Alert: Lummus Technology &gt; LUM Azure Production on lum-medcv-pw-01 is Warning CPU   (#37489)" u="1"/>
        <s v="MT is not working at all (#22085)" u="1"/>
        <s v="ALERT: [Critical] Malicious activity detected on DESKTOP-26M1B6S (#31173)" u="1"/>
        <s v="issues at the remote desk (#36116)" u="1"/>
        <s v="Alert: LiquidPower Specialty Products Inc. &gt; LIQ US TX Houston on BRY-AP25-OM-01 is Failed Connectiv... [100/105 characters] (#74009)" u="1"/>
        <s v="phishing warning (#55025)" u="1"/>
        <s v="Hubble Access - need feedback on ticket # 34381 (#36305)" u="1"/>
        <s v="Lummus - Network device went offline  AE-DXB-MOOS-VPN01 (#25121)" u="1"/>
        <s v="Alert: Cypress Lawn &gt; CYP US CA Colma on HQS-ABS01 is Failed Connectivity   (#49632)" u="1"/>
        <s v="Alert: Hikma &gt; HIK US OH Columbus on ww-col-rubrik-n4 is Failed Connectivity   (#44842)" u="1"/>
        <s v="Need Autodesk Plant 3D SQL server setup (#21191)" u="1"/>
        <s v="Lummus - Windows server memory reached  95.0 % Used for 10 mins BLOOMFIELD-PD2 (#26872)" u="1"/>
        <s v="Alert: Hikma &gt; HIK US OH Columbus on AZRSVWPGOTDB01 is Warning SQL TCP Availability  1433 (#81158)" u="1"/>
        <s v="Alert: Carousel Motor Group &gt; CAR Porsche St. Paul on CMG-MPLPOR-FW01 is Failed Connectivity   (#90470)" u="1"/>
        <s v="Alert: LiquidPower Specialty Products Inc. &gt; LIQ US TX Houston on POC-SW-05-CR5.liquidpower.com is F... [100/120 characters] (#52283)" u="1"/>
        <s v="TECHCash 13 Week Roll Forward for 7th April (#23736)" u="1"/>
        <s v="lumwvddynsp-3 will be shutdown by automation in 15 minutes (#57740)" u="1"/>
        <s v="Lummus - Windows server CPU reached 80.0 % Used for 15 mins LUM-PDCIN-PW-02 (#22464)" u="1"/>
        <s v="Alert: Lummus Technology &gt; LUM Azure Production on lum-ious-dw-01 is Failed Agent Status   (#48385)" u="1"/>
        <s v="New Employee Setup for Kenneth Pinkard (#82528)" u="1"/>
        <s v="ALERT: [Medium] Malicious activity detected on 79409H2 (#21758)" u="1"/>
        <s v="Alert: Hoover Circular Solutions &gt; HOO US TX Houston on JETDEVAPP01 is Failed Agent Status   (#90509)" u="1"/>
        <s v="FW: REGULATORY ACH REQUEST - CO 1 OKLAHOMA 10-21 OIL/NGL GROSS_x000a_ PRODUCTION TAX ACH $618,542.83 due by WEDNESDAY, Dec. 22nd (#55265)" u="1"/>
        <s v="Global protect VPN issue (#32655)" u="1"/>
        <s v="Follow UP Alert: Hikma &gt; HIK US OH Columbus on col-vdivc is Failed Connectivity   (#49688)" u="1"/>
        <s v="Eagle Burgman - Memory reached  90.0 % Used for 10 mins USHOUSDB034 (#25739)" u="1"/>
        <s v="Alert: Carousel Motor Group &gt; CAR Porsche St. Paul on CMG-STPOR-RT-01 is Failed Connectivity   (#90472)" u="1"/>
        <s v="Alert: Hikma &gt; HIK US OH Columbus on WW-COL-VDISQL01 is Warning SQL Memory Manager  VDIVSPHERE6 (#43282)" u="1"/>
        <s v="Alert: Coyuchi &gt; COY US CA PointReyes on EPICOR-TEST is Warning Memory   (#45765)" u="1"/>
        <s v="Aryaka: [Non-Impacting] Rescheduled Emergency Maintenance on Frankfurt POP [ref:_00DA0ISST._5003w1UAQrQ:ref] (#21818)" u="1"/>
        <s v="Alert: LiquidPower Specialty Products Inc. &gt; LIQ US TX Houston on BRY-AP11-IND is Failed Connectivit... [100/103 characters] (#75025)" u="1"/>
        <s v="AVEVA PRO/II v*.*: Access (security) issue (#26592)" u="1"/>
        <s v="Lummus - Winows server went Offline for 1 min LUM-PDFUS-DW-02 (#24771)" u="1"/>
        <s v="Alert: Lummus Technology &gt; LUM Azure Production on lum-anslt-pw-01 is Failed Connectivity   (#45480)" u="1"/>
        <s v="VPN Issue (#88505)" u="1"/>
        <s v="UFA Project P:drive Folder (#32896)" u="1"/>
        <s v="Alert: LiquidPower Specialty Products Inc. &gt; LIQ US TX Houston on BRY-AP25-OM-01 is Failed Connectiv... [100/105 characters] (#75007)" u="1"/>
        <s v="Alert: Coyuchi &gt; COY US SF Headquarters on EPICOR-TEST is Warning Disk  C: (#49512)" u="1"/>
        <s v="Lummus - Windows Server Disk Space Monitor has passed 95.0 % Used for 15 mins lum-wfswe-pw-01 (#21690)" u="1"/>
        <s v="CRITICAL ERROR for PharmileServer on PHSDATTOSVR (B42E99AB260C) (#88956)" u="1"/>
        <s v="Alert: Cypress Lawn &gt; CYP US CA Colma on DEV-ES01 is Failed Connectivity   (#44248)" u="1"/>
        <s v="lumwvddynsp-4 has intentionally been shutdown (#29169)" u="1"/>
        <s v="Twilio Issues - Miguel Delgado and Daniel Lawyer (#46944)" u="1"/>
        <s v="Alert: Hikma &gt; HIK US OH Columbus on ww-col-vmhs07 is Failed Connectivity   (#44882)" u="1"/>
        <s v="Alert: Hikma &gt; HIK US OH Columbus on COLAS60053 is Failed Memory   (#76201)" u="1"/>
        <s v="Scheduled Task coyuchi cleanup shipmentprocesscheck folder Completed (#85633)" u="1"/>
        <s v="Alert: Vaalco Energy Inc &gt; VAA US TX Houston on EGY-DC2-HOU is Warning Memory   (#57188)" u="1"/>
        <s v="Alert: Hoover Circular Solutions &gt; HOO US TX Houston on HVRFTH-Workflow is Failed Agent Status   (#85283)" u="1"/>
        <s v="Alert: LiquidPower Specialty Products Inc. &gt; LIQ US TX Houston on POCVMPVEEAM01 is Warning Disk  C: (#77225)" u="1"/>
        <s v="FW: New application / Neuer Antrag (#20394)" u="1"/>
        <s v="Alert: Lummus Technology &gt; LUM Azure Production on lum-adkde-pw-01 is Warning Memory   (#45445)" u="1"/>
        <s v="Alert: Hikma &gt; HIK US OH Columbus on ww-col-engwus01 is Warning Memory   (#37324)" u="1"/>
        <s v="Alert: Hikma &gt; HIK US OH Columbus on WW-COL-DSPDB01 is Failed SQL Memory Manager  MSSQLSERVER (#45459)" u="1"/>
        <s v="Lummus Phone Outage - US sites (#33836)" u="1"/>
        <s v="Alert: Lummus Technology &gt; LUM Azure Production on lum-medcv-pw-01 is Failed CPU   (#50418)" u="1"/>
        <s v="Alert: Hoover Circular Solutions &gt; HOO US TX Houston on JETDEVSQL01 is Failed CPU   (#74591)" u="1"/>
        <s v="Add to Outlook the Report Message button (#26014)" u="1"/>
        <s v="Lummus - Network device went offline CN-BEI-PA-GN-FW-01 (#23257)" u="1"/>
        <s v="RE: Please complete the Interview Report for Vishal Gupta (#42432)" u="1"/>
        <s v="2021 Performance Goals and Career Development Plans  (#22902)" u="1"/>
        <s v="Alert: Lummus Technology &gt; LUM Azure Production on lum-idbus-pl-01 is Failed CPU   (#41939)" u="1"/>
        <s v="FW: H Drive (#44370)" u="1"/>
        <s v="Re: Reminder - Windows 10 Upgrade (#20970)" u="1"/>
        <s v="Alert: Hikma &gt; HIK US OH Columbus on ww-col-vmhs23 is Failed Connectivity   (#44885)" u="1"/>
        <s v="Alert: EagleBurgmann &gt; EB Azure Production on AZVAHSAP013 is Failed Connectivity   (#51889)" u="1"/>
        <s v="Alert: LiquidPower Specialty Products Inc. &gt; LIQ US TX Houston on HSNVMPFTP01 is Failed CPU   (#55019)" u="1"/>
        <s v="Alert: BEIJING-VS1 Disk - E: service: Total disk size: 3.27 TB_x000a_Disk space used: 3.05 TB_x000a_Disk free sp... [100/134 characters] (#33877)" u="1"/>
        <s v="Alert: Puffer &gt; PUF US TX Stafford on 10.2.108.22 is Failed Connectivity   (#58821)" u="1"/>
        <s v="Alert: esx2-drac Connectivity -  service: Packet Loss: 100.00 %_x000a_Time To Live: 0.00 Hops_x000a_Average Roun... [100/143 characters] (#35305)" u="1"/>
        <s v="Cypress - Offline device by 1 min  SG-PTP230-SLAVE (#23101)" u="1"/>
        <s v="Alert: Puffer &gt; PUF US TX Stafford on bry-dc-0017 is Failed CPU   (#58429)" u="1"/>
        <s v="Expired password (#59788)" u="1"/>
        <s v="Screenshot of number profiles (#45778)" u="1"/>
        <s v="ALERT: [Critical] Malicious activity detected on 6ZGCMR2 (#58878)" u="1"/>
        <s v="Alert: Lummus Technology &gt; LUM Azure Production on lum-medin-pw-01 is Failed Connectivity   (#85646)" u="1"/>
        <s v="Cypress - Offline device by 1 min  GD-RTR-01 (#31537)" u="1"/>
        <s v="Alert: Puffer &gt; PUF US TX Stafford on sta-dc-0017 is Failed CPU   (#90446)" u="1"/>
        <s v="Alert: Hikma &gt; HIK US OH Columbus on COLAS60053 is Warning Memory   (#47806)" u="1"/>
        <s v="Icess for “RGT - 209356789 PTT GSP-7” (#76293)" u="1"/>
        <s v="FW: [Cisco AMP for Endpoints Subscription] [PHS - system] Matching Events Found On PHSLT-PF25TEWR.PHS.LOCAL (#86535)" u="1"/>
        <s v="Alert: Lummus Technology &gt; LUM Azure Production on lum-cdwlt-pw-01 is Failed Memory   (#42087)" u="1"/>
        <s v="Alert: Hikma &gt; HIK US OH Columbus on col-vdivc is Failed Connectivity   (#42837)" u="1"/>
        <s v="Alert: Hikma &gt; HIK US OH Columbus on colnd02-admin is Failed Connectivity   (#59267)" u="1"/>
        <s v="Notification of Termination (#58506)" u="1"/>
        <s v="Alert: Hikma &gt; HIK US OH Columbus on WW-COL-DSPDB01 is Failed SQL Memory Manager  MSSQLSERVER (#45831)" u="1"/>
        <s v="ALERT: [Critical] Malicious activity detected on DM707Y2 (#59830)" u="1"/>
        <s v="Azure BAA Server AZHOUSBA502 installed MS April Security  PREVIEW update (#23225)" u="1"/>
        <s v="Alert: Hoover Circular Solutions &gt; HOO US TX Houston on JETDEVSQL01 is Failed CPU   (#74592)" u="1"/>
        <s v="External Monitor always go to sleep mode. (#26636)" u="1"/>
        <s v="Can't find VPN (#32599)" u="1"/>
        <s v="RE: Journal Periods (#24410)" u="1"/>
        <s v="ALERT: [Critical] Malicious activity detected on DM707Y2 (#59831)" u="1"/>
        <s v="lumwvddynsp-4 will be shutdown by automation in 15 minutes (#34654)" u="1"/>
        <s v="Recover network folder (#50852)" u="1"/>
        <s v="Alert: Alcami &gt; ALC Azure Production on alcnuctxes1-p00 is Failed Agent Status   (#59198)" u="1"/>
        <s v="Self-Healing Alert: EagleBurgmann &gt; EB Azure Production: AZVAHSAP013 Service: Uptime -  Self-Healing... [100/173 characters] (#59907)" u="1"/>
        <s v="Alert: LiquidPower Specialty Products Inc. &gt; LIQ US TX Bryan on BYNWLC01 is Failed Connectivity   (#83673)" u="1"/>
        <s v="Alert: LiquidPower Specialty Products Inc. &gt; LIQ US TX Houston on CKSVMPVEEAM01 is Failed Memory   (#57607)" u="1"/>
        <s v="Dell Chassis Management Controller (#25643)" u="1"/>
        <s v="CRITICAL ERROR for CONCORDTERMSVR on PHSDATTOSVR (B42E99AB260C) (#87172)" u="1"/>
        <s v="Alert: Read King &gt; REA US TX Houston on RKHOST is Warning Memory   (#57752)" u="1"/>
        <s v="FW: Weekly Backup Report for PHSDATTOSVR (#76241)" u="1"/>
        <s v="Windows Server Monthly Patching - October Rollup Wave 1 (#44056)" u="1"/>
        <s v="ALERT: [Critical] Malicious activity detected on B574HR2 (#50780)" u="1"/>
        <s v="Alert: COY-PR-FW-01 Connectivity -  service: Packet Loss: 0.00 %_x000a_Time To Live: 62.00 Hops_x000a_Average Ro... [100/147 characters] (#35897)" u="1"/>
        <s v="Alert: Hikma &gt; HIK US OH Columbus on AZRSVWPSAGE01 is Warning SQL TCP Availability  1433 (#52247)" u="1"/>
        <s v="Alert: Hikma &gt; HIK US OH Columbus on COL-PSASV02 is Warning Memory   (#46441)" u="1"/>
        <s v="Notification of Termination (#58516)" u="1"/>
        <s v="Alert: Lummus Technology &gt; LUM US NJ BloomField on US-NJ-BMN-WLC01 is Failed Connectivity   (#46800)" u="1"/>
        <s v="Cypress -  Dropped call (#42932)" u="1"/>
        <s v="Alert: Hikma &gt; HIK US OH Columbus on COL-GALAXYDB01 is Warning SQL TCP Availability  1433 (#59594)" u="1"/>
        <s v="Forward a user's mailbox application (#46909)" u="1"/>
        <s v="FW: Weekly Backup Report for RKDATTOSVR (#82200)" u="1"/>
        <s v="Alert: lum-medcv-pw-01 CPU -  service: CPU Usage: 96.00 %_x000a_Top Process 1: cvd_x000a_Top Process 2: SIDB2_x000a_To... [100/635 characters] (#31641)" u="1"/>
        <s v="iDocs request : Ufa 300 kta Ethylene Plant (224492) (#47503)" u="1"/>
        <s v="FW: POS pay file (#20507)" u="1"/>
        <s v="Reset password for Maximo QA (#52360)" u="1"/>
        <s v="Recovery Key Required for 78JDTC2 (#49749)" u="1"/>
        <s v="VBA Error : &quot;Range of Object_Global&quot; failed (#21978)" u="1"/>
        <s v="Foxit PDF (#87510)" u="1"/>
        <s v="LSPI New Employee Request [#383] (#55571)" u="1"/>
        <s v="Mannheim DHCP Migration (#22931)" u="1"/>
        <s v="FW: Weekly Backup Report for RKDATTOSVR (#76219)" u="1"/>
        <s v="Alert: Puffer &gt; PUF US TX Stafford on bry-dc-0017 is Failed CPU   (#51887)" u="1"/>
        <s v="Alert: Lummus Technology &gt; LUM Azure Production on lum-medcv-pw-01 is Failed CPU   (#89296)" u="1"/>
        <s v="Increase Disk space CNGS-FPS01 (#24744)" u="1"/>
        <s v="Lummus - Winows server went Offline for 1 min LUM-HXGUS-PW-01 (#22665)" u="1"/>
        <s v="Alert A130195: HQS-NX: Warning: Protected VM Not Recoverable (#83719)" u="1"/>
        <s v="Lummus - Windows server memory reached  90.0 % Used for 10 mins LUM-ANSLT-PW-01 (#25378)" u="1"/>
        <s v="Configuration OF ICS Tablets (#73196)" u="1"/>
        <s v="Alert: Gulf Capital Bank &gt; GUL US TX Houston on HOU-SVR-NET2 is Failed Disk  C: (#67559)" u="1"/>
        <s v="Software needed to open TDMS files (#25881)" u="1"/>
        <s v="BOX 10 – SS|192701TF (#32204)" u="1"/>
        <s v="NAV issues (#29694)" u="1"/>
        <s v="FW: CRITICAL ERROR for PITSVR on PHSDATTOSVR (B42E99AB260C) (#87248)" u="1"/>
        <s v="FYI - lumwvddynsp-10 has restarted by request from the VMSS PowerApp (#72856)" u="1"/>
        <s v="VPN / password (#27352)" u="1"/>
        <s v="lumwvddynsp-7 will be shutdown by automation in 15 minutes (#35119)" u="1"/>
        <s v="Alert: Alcami &gt; ALC Azure Non-Production on alcnuctxes1-v03 is Failed Agent Status   (#49801)" u="1"/>
        <s v="Alert: Hikma &gt; HIK US OH Columbus on WW-COL-DSPDB01 is Failed SQL TCP Availability  1433 (#49933)" u="1"/>
        <s v="Exactly IT Sentinel Alerts - Medium  (#33011)" u="1"/>
        <s v="Alert: Lummus Technology &gt; LUM NE The Hague on NL-HAG-LT-PA-FW01 is Failed Connectivity   (#45681)" u="1"/>
        <s v="Alert: LiquidPower Specialty Products Inc. &gt; LIQ US TX Bryan on BYN-FW-01-PRI is Failed Connectivity... [100/102 characters] (#82431)" u="1"/>
        <s v="Case: 00537268:  [Sev=Low] [Lummus Technology LLC] Restoration Notification: BloomField: Edge Link Down due to Last Mile Issue: [ref:_00DA0ISST._5003w1Tsv4x:ref] (#20578)" u="1"/>
        <s v="Lummus Sentinel Alerts - Medium  (#26795)" u="1"/>
        <s v="Cypress Lawn - Device went offline for 2 mins CNGS-AD01 (#24392)" u="1"/>
        <s v="Alert: Lummus Technology &gt; LUM Azure Production on lum-medcv-pw-01 is Failed CPU   (#44092)" u="1"/>
        <s v="lumwvddynsp-4 has intentionally been shutdown (#33553)" u="1"/>
        <s v="Spam messages on personal email and mobile (#26021)" u="1"/>
        <s v="ALERT: [Medium] Malicious activity detected on DESKTOP-FHD4A9D (#21559)" u="1"/>
        <s v="OPENING TICKET (#59791)" u="1"/>
        <s v="Alert: Hikma &gt; HIK US OH Columbus on WW-COL-SCCMDP is Failed Memory   (#41135)" u="1"/>
        <s v="Alert: LiquidPower Specialty Products Inc. &gt; LIQ US TX Houston on BYN-SW-02-GATE.liquidpower.com is ... [100/121 characters] (#80388)" u="1"/>
        <s v="MS Teams does not work (#20704)" u="1"/>
        <s v="MSTeams and PDF writer not working (#37020)" u="1"/>
        <s v="Alert: Hikma &gt; HIK US OH Columbus on ww-col-engwus01 is Warning Memory   (#47498)" u="1"/>
        <s v="Alert: Alcami &gt; ALC Azure Production on alcnuwebes1-p01 is Warning Memory   (#88889)" u="1"/>
        <s v="Alert: Hoover Circular Solutions &gt; HOO US TX Houston on JETDEVAPP01 is Failed Agent Status   (#62310)" u="1"/>
        <s v="Alert: Puffer &gt; PUF US TX Stafford on fpcap-2 is Failed Connectivity   (#57424)" u="1"/>
        <s v="Alert: Lummus Technology &gt; LUM Azure Production on lum-xtlus-pl-01 is Failed Agent Status   (#47596)" u="1"/>
        <s v="Alert: LiquidPower Specialty Products Inc. &gt; LIQ US TX Bryan on BYN-FW-01-SEC is Failed Connectivity... [100/102 characters] (#82438)" u="1"/>
        <s v="Non-Trusted Certificates (#23264)" u="1"/>
        <s v="Alert: Lummus Technology &gt; LUM Azure Production on lum-jmpus-pw-02 is Failed CPU   (#72785)" u="1"/>
        <s v="Alert: Dallas Area Habitat for Humanity &gt; DAL US TX Dallas on DAHAZAD03 is Failed Memory   (#62270)" u="1"/>
        <s v="Alert: Puffer &gt; PUF US TX Stafford on BRY-SQL-0003 is Failed CPU   (#57085)" u="1"/>
        <s v="Alert: Cypress Lawn &gt; CYP US CA Colma on HQ-RT-01 is Failed Connectivity   (#50748)" u="1"/>
        <s v="Delete Odoo Account for Itzel Analco (#20755)" u="1"/>
        <s v="Alert A1056: HQS-NX: Critical: RAM Usage high on CVM : 10.10.1.232 (#91031)" u="1"/>
        <s v="ALERT: [Medium] Malicious activity detected on DESKTOP-FHD4A9D (#21659)" u="1"/>
        <s v="Alert: Hikma &gt; HIK US OH Columbus on WW-COL-VARCP01 is Warning Memory   (#41510)" u="1"/>
        <s v="Alert: MXCUTSAP004 Connectivity -  service: Packet Loss: 65.00 %_x000a_Time To Live: 44.00 Hops_x000a_Average Round Trip Time: 0.00 msec_x000a_DNS Resolution: True 689774507 (#29356)" u="1"/>
        <s v="Employee Email Address (#27107)" u="1"/>
        <s v="Suspicious virus notice (#28935)" u="1"/>
        <s v="FW: New field in Salesforce - Confidential Project (#25575)" u="1"/>
        <s v="Lummus - Winows server went Offline for 1 min BMNPQCA20 (#26333)" u="1"/>
        <s v="Alert: Cypress Lawn &gt; CYP US CA Colma on gds-ad01 is Failed Connectivity   (#45534)" u="1"/>
        <s v="[Failed] Agent Backup Copy - EGY-MAXS-HOU (0 VMs) (#62209)" u="1"/>
        <s v="Alert: lum-medcv-pw-01 CPU -  service: CPU Usage: 84.00 %_x000a_Top Process 1: cvd_x000a_Top Process 2: vsbkp_x000a_To... [100/634 characters] (#31793)" u="1"/>
        <s v="Alert: Lummus Technology &gt; LUM Azure Production on lum-idbus-pl-01 is Failed CPU   (#49939)" u="1"/>
        <s v="Alert: Hisco &gt; HIS US TX Houston Servers - 4th Patch Group on MTR-FS1 is Failed CPU   (#88906)" u="1"/>
        <s v="Alert: Coyuchi &gt; COY US SF Headquarters on EPICOR-TEST is Warning SQL TCP Availability  1433 (#49471)" u="1"/>
        <s v="Carbon Black Cloud Alert - fb0e46f7-66b2-8634-ba8b-60dc166c188f (#77859)" u="1"/>
        <s v="FYI - lumwvddynsp-10 has turned on by request from the VMSS PowerApp (#32671)" u="1"/>
        <s v="Lummus - Windows Server Disk Space Monitor has passed 95.0 % Used for 15 mins lum-winus-dw-01 (#22737)" u="1"/>
        <s v="Contact Information (#45120)" u="1"/>
        <s v="Lummus Sentinel Alerts - Medium  (#44093)" u="1"/>
        <s v="lumwvddynsp-4has failed to restart by PowerApp (#35106)" u="1"/>
        <s v="Alert: Hikma &gt; HIK US OH Columbus on colnwhco2 is Failed Connectivity   (#44833)" u="1"/>
        <s v="Alert: Cypress Lawn &gt; CYP US CA Burlingame &amp; CrosbyNGray on CNGS-AD01 is Failed CPU   (#71187)" u="1"/>
        <s v="drive mappings does not work (#31991)" u="1"/>
        <s v="FW: [Error] Scale-out Backup Repository: VIL-SOBR (#86007)" u="1"/>
        <s v="Alert: Hikma &gt; HIK US OH Columbus on COLAS60053 is Warning Memory   (#49945)" u="1"/>
        <s v="Alert: Hikma &gt; HIK US OH Columbus on WW-COL-FUTCAD01 is Failed Agent Status   (#48250)" u="1"/>
        <s v="Alert: Polymer Solutions Group &gt; POL US OH Clair on Flow-STC-Switch4 is Failed Connectivity   (#45394)" u="1"/>
        <s v="Self-Healing Alert: Cypress Lawn &gt; CYP US CA Colma: HQS-ES01 Service: Uptime -  Self-Healing Action:... [100/165 characters] (#43700)" u="1"/>
        <s v="Alert: NewQuest Properties &gt; NEW US TX Houston on PRINT is Failed Memory   (#82425)" u="1"/>
        <s v="Alert: Lummus Technology &gt; LUM Azure Production on lum-idbus-pl-01 is Failed CPU   (#45687)" u="1"/>
        <s v="Alert: Lummus Technology &gt; LUM Azure Production on lum-tekin-pw-01 is Warning Memory   (#48582)" u="1"/>
        <s v="Aryaka: [Non-Impacting] Emergency Maintenance on Miami POP_x000a_ [ref:_00DA0ISST._5003w1WT5uq:ref] (#30066)" u="1"/>
        <s v="Cannot connect to remote desktop (#33126)" u="1"/>
        <s v="VPN - Error Message of Checking License (#22062)" u="1"/>
        <s v="Cypress - Offline device by 1 min  HQ-PTP230-MASTER (#26672)" u="1"/>
        <s v="FW: CRITICAL ERROR for PHSSVR on PHSDATTOSVR (B42E99AB260C) (#76649)" u="1"/>
        <s v="FW: Notification: RE: 242495-0080-1105 Pipes and Fittings - KINEF DC_x000a_ Unit Project // Quotation Stainalloy `202160413 - LHT clarifications (#24485)" u="1"/>
        <s v="Odoo update v04.02 (#22713)" u="1"/>
        <s v="Critical Device Stopped Sending Events Fired (#70631)" u="1"/>
        <s v="Add CINTAS network resources to the EIT-Network group in Odoo (#28303)" u="1"/>
        <s v="Creation of new Group -  Webtime entry  (#20481)" u="1"/>
        <s v="Alert: Alcami &gt; ALC Azure Production on alcnuwebes1-p02 is Failed Memory   (#88892)" u="1"/>
        <s v="Alert: Lummus Technology &gt; LUM Azure Production on lum-medwe-pw-01 is Failed CPU   (#50930)" u="1"/>
        <s v="Alert: lum-aspus-pw-01 CPU -  service: CPU Usage: 85.00 %_x000a_Top Process 1: MonAgentCore_x000a_Top Process 2:... [100/657 characters] (#32788)" u="1"/>
        <s v="Alert: lum-genlt-pw-01 Memory -  service: Total Physical Memory: 4.00 GB_x000a_Used Physical Memory: 3.32 ... [100/1163 characters] (#32897)" u="1"/>
        <s v="FW: REFPROP Program (#26793)" u="1"/>
        <s v="FYI - lumwvddynsp-3 has turned on by request from the VMSS PowerApp (#48471)" u="1"/>
        <s v="Alert: Hikma &gt; HIK US OH Columbus on WW-COL-VDISQL01 is Failed Memory   (#52354)" u="1"/>
        <s v="Alert: Coyuchi &gt; COY US CA PointReyes on EPICOR-TEST is Warning Memory   (#44120)" u="1"/>
        <s v="Re: [Cisco AMP for Endpoints Subscription] [CypressLawn-Tickets]_x000a_ [HQW-SCANNER02.cypresslawn.corp] Matching Compromise Updates (#22905)" u="1"/>
        <s v="Undeliverable message (#62305)" u="1"/>
        <s v="Alert: mannheim-prt1 Memory -  service: Total Physical Memory: 4.00 GB_x000a_Used Physical Memory: 3.74 GB_x000a_Free Physical Memory: 265.06 MB_x000a_Physical Memory Usage: 94.00 %_x000a_Total Virtual Memory: 8.00 GB_x000a_Used Virtual Memory: 3.20 GB_x000a_Free Virtual Memory: 4.80 GB_x000a_Virtual Memory Usage: 40.00 %_x000a_Top Process 1: printfilterpipelinesvc (64 bit)_x000a_Top Process 2: masvc (64 bit)_x000a_Top Process 3: agent_x000a_Top Process 4: svchost (64 bit)_x000a_Top Process 5: TrustedInstaller (64 bit)_x000a_PID of Process 1: 7440_x000a_PID of Process 2: 1648_x000a_PID of Process 3: 6348_x000a_PID of Process 4: 972_x000a_PID of Process 5: 1548_x000a_User of Process 1: NT AUTHORITY\LOCAL SERVICE_x000a_User of Process 2: NT AUTHORITY\SYSTEM_x000a_User of Process 3: NT AUTHORITY\SYSTEM_x000a_User of Process 4: NT AUTHORITY\SYSTEM_x000a_User of Process 5: NT AUTHORITY\SYSTEM_x000a_Physical Memory for Process 1: 890.38 MB_x000a_Physical Memory for Process 2: 275.00 MB_x000a_Physical Memory for Process 3: 218.32 MB_x000a_Physical Memory for Process 4: 186.66 MB_x000a_Physical Memory for Process 5: 71.23 MB_x000a_Virtual Memory for Process 1: 874.76 MB_x000a_Virtual Memory for Process 2: 299.45 MB_x000a_Virtual Memory for Process 3: 196.13 MB_x000a_Virtual Memory for Process 4: 374.91 MB_x000a_Virtual Memory for Process 5: 65.54 MB 1546060963 (#29731)" u="1"/>
        <s v="Azure Log Analytics - East US - Applying Mitigation (#80763)" u="1"/>
        <s v="Eagle Burgman - Device went offline for 1 min USHOUSAP902 (#20888)" u="1"/>
        <s v="Eagle Burgman - CPU reached 90.0 % Used for 10 mins AZHOUSBA502 (#25450)" u="1"/>
        <s v="FYI - lumwvddynsp-3 has restarted by request from the VMSS PowerApp (#48475)" u="1"/>
        <s v="Alert: Hoover Circular Solutions &gt; HOO US TX Houston on RDGateway01 is Warning Memory   (#85626)" u="1"/>
        <s v="ALERT: [High] Malicious activity detected on DD8GMC2 (#21362)" u="1"/>
        <s v="Alert: Lummus Technology &gt; LUM Azure Production on BMNPEA01 is Warning Disk  C: (#47196)" u="1"/>
        <s v="Alert: lum-honlt-pw-01 Memory -  service: Total Physical Memory: 4.00 GB_x000a_Used Physical Memory: 3.46 ... [100/1151 characters] (#31218)" u="1"/>
        <s v="Azure Active Directory - Sign in log events delayed - Mitigated (#77275)" u="1"/>
        <s v="New shared mailbox (#28971)" u="1"/>
        <s v="Test (#57575)" u="1"/>
        <s v="Cypress Lawn - E:DRIVE HAS 26.8 GB FREE OUT OF 269.9 GB (10% FREE) (#20766)" u="1"/>
        <s v="Alert: lum-idbus-pl-01 CPU -  service: CPU Usage: 93.00 %_x000a_Top Process 1: ora_j002_ltdenpro_x000a_Top Proce... [100/621 characters] (#32974)" u="1"/>
        <s v="Batch with error JDE (#24521)" u="1"/>
        <s v="Alert: Hikma &gt; HIK US OH Columbus on COLAS60053 is Failed Memory   (#50306)" u="1"/>
        <s v="Alert: Hikma &gt; HIK US OH Columbus on BKHSVWPCCURE1 is Failed Memory   (#43727)" u="1"/>
        <s v="FW: Weekly Backup Report for PHSDATTOSVR (#84724)" u="1"/>
        <s v="Alert: Alcami &gt; ALC Azure Non-Production on alcnuctxes1-d00 is Failed Agent Status   (#47624)" u="1"/>
        <s v="Update address for Co 271 (Russia) in JDE (#25234)" u="1"/>
        <s v="Alert: Cypress Lawn &gt; CYP US CA Colma on UPS10 is Failed Connectivity   (#44605)" u="1"/>
        <s v="FYI - lumwvddynsp-3 has turned on by request from the VMSS PowerApp (#49473)" u="1"/>
        <s v="Alert: Cypress Lawn &gt; CYP US CA Colma on HQS-FPS02 is Warning Memory   (#42418)" u="1"/>
        <s v="locked out of virtual desktop and cannot remember my password to get_x000a_ access to my remote station through gotomypc (#57781)" u="1"/>
        <s v="Case: 00638333:  [Sev=Low] [Lummus Technology LLC] Restoration Notification: Mannheim: Edge Link Down due to Last Mile Issue: [ref:_00DA0ISST._5003w1axseU:ref] (#63366)" u="1"/>
        <s v="ADNOC MERAM PROJECT: Project drive access (#75095)" u="1"/>
        <s v="ALERT: [Critical] Malicious activity detected on 9NH28S2 (#48405)" u="1"/>
        <s v="FW: [Cisco AMP for Endpoints Subscription] [gcb - threat detected] Matching Events Found On HOU-SVR-DC1.gulfcapital.com (#66377)" u="1"/>
        <s v="Alert: EagleBurgmann &gt; EB Azure Production on AZVAHSAP013 is Failed Connectivity   (#60411)" u="1"/>
        <s v="Alert: Polymer Solutions Group &gt; POL Azure Production on psgadces1pw01 is Failed Connectivity   (#46888)" u="1"/>
        <s v="Alert: LiquidPower Specialty Products Inc. &gt; LIQ US TX Houston on BRYVMPVEEAM01 is Warning Memory   (#79828)" u="1"/>
        <s v="Alert: bmnpome01 Connectivity -  service: Packet Loss: 90.00 %_x000a_Time To Live: 5.00 Hops_x000a_Average Round... [100/142 characters] (#36489)" u="1"/>
        <s v="Alert: Principle Health Systems &gt; PRI US TX Houston on ProCurve Switch 2810-48G is Failed Connectivi... [100/104 characters] (#91325)" u="1"/>
        <s v="Idocs Access (#41199)" u="1"/>
        <s v="Alert: EagleBurgmann &gt; EB Azure Production on AZVAHSTS004 is Failed Agent Status   (#53743)" u="1"/>
        <s v="Alert: Lummus Technology &gt; LUM Azure Production on lum-awplt-pw-01 is Failed Connectivity   (#46841)" u="1"/>
        <s v="Alert: lum-comus-pw-01 Memory -  service: Total Physical Memory: 4.00 GB_x000a_Used Physical Memory: 3.22 ... [100/1145 characters] (#32996)" u="1"/>
        <s v="ALERT: [Critical] Malicious activity detected on 9NH28S2 (#48406)" u="1"/>
        <s v="Alert: Hikma &gt; HIK US OH Creekside on WW-CRK-FILE01 is Failed Agent Status   (#57120)" u="1"/>
        <s v="Cypress - Offline device by 1 min  HQNC-PTP450-MASTER (#24675)" u="1"/>
        <s v="Alert: Lummus Technology &gt; LUM Azure Production on lum-medcv-pw-01 is Failed CPU   (#49670)" u="1"/>
        <s v="Alert: Polymer Solutions Group &gt; POL US OH Clair on STC-AP02 is Failed Connectivity   (#45380)" u="1"/>
        <s v="Alert: EagleBurgmann &gt; EB Azure Production on AZQROSAP001 is Failed CPU   (#91340)" u="1"/>
        <s v="Alert: lum-prtus-pw-01 CPU -  service: CPU Usage: 85.00 %_x000a_Top Process 1: MonAgentCore_x000a_Top Process 2: MsMpEng_x000a_Top Process 3: CLBackup_x000a_Top Process 4: CSFalconService_x000a_Top Process 5: cvfwd_x000a_PID of Process 1: 7844_x000a_PID of Process 2: 3724_x000a_PID of Process 3: 4596_x000a_PID of Process 4: 2528_x000a_PID of Process 5: 5868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13.00 %_x000a_CPU Usage for Process 3: 7.00 %_x000a_CPU Usage for Process 4: 2.00 %_x000a_CPU Usage for Process 5: 0.00 % 1057446191 (#28829)" u="1"/>
        <s v="ALERT: [Critical] Malicious activity detected on 9NH28S2 (#48407)" u="1"/>
        <s v="Alert: Lummus Technology &gt; LUM Azure Production on lum-medwe-pw-01 is Failed CPU   (#59166)" u="1"/>
        <s v="Alert: Hikma &gt; HIK US OH Columbus on COLSVWPCCUREM01 is Warning SQL TCP Availability  1433 (#46962)" u="1"/>
        <s v="Alert: USHOUSDB034 Memory -  service: Total Physical Memory: 16.00 GB_x000a_Used Physical Memory: 12.79 GB... [100/1179 characters] (#31815)" u="1"/>
        <s v="decom lum-pdfus-dw-03 (#44197)" u="1"/>
        <s v="Alert A6014: HQS-NX: Warning: NIC vmnic3 RX_Missed Error Rate High (#85215)" u="1"/>
        <s v="Can't access VPN - Client (#21460)" u="1"/>
        <s v="ALERT: [Critical] Malicious activity detected on 9NH28S2 (#48408)" u="1"/>
        <s v="26460 -New Dept Mapping IBW (Document Control) (#26794)" u="1"/>
        <s v="FW: PreAuthorized Invoice Approval Required - LUMMUS TECH HEAT_x000a_ TRANSFER BV INDIAN OFF 259-TI-000026 18,200.00 0 (#22814)" u="1"/>
        <s v="Alert: lum-tekin-pw-01 Memory -  service: Total Physical Memory: 4.00 GB_x000a_Used Physical Memory: 3.26 ... [100/1142 characters] (#31995)" u="1"/>
        <s v="Alert: Lummus Technology &gt; LUM Azure Production on lum-comus-pw-01 is Failed Connectivity   (#45506)" u="1"/>
        <s v="Alert: LiquidPower Specialty Products Inc. &gt; LIQ US TX Bryan on BRYVMPVEEAM01 is Failed Memory   (#85978)" u="1"/>
        <s v="Remove Instance from HQS-Redis-01 (#43086)" u="1"/>
        <s v="Arian Daruish – VPN not connecting  (#42040)" u="1"/>
        <s v="Weekly Backup Report for PHSDATTOSVR (#90054)" u="1"/>
        <s v="Critical Device Stopped Sending Events Fired (#57586)" u="1"/>
        <s v="JDE E1 &amp; Business Objects Access Request (#41492)" u="1"/>
        <s v="Spam Notification (#27692)" u="1"/>
        <s v="Alert: LiquidPower Specialty Products Inc. &gt; LIQ US TX Houston on HSNVMPVEEAM02 is Warning Memory   (#59849)" u="1"/>
        <s v="Lummus - Network device went offline  AE-DXB-CORE-01 (#25122)" u="1"/>
        <s v="FW: CRITICAL ERROR for PHSSVR on PHSDATTOSVR (B42E99AB260C) (#85703)" u="1"/>
        <s v="Alert: Lummus Technology &gt; LUM Azure Production on lum-medwe-pw-01 is Failed CPU   (#45427)" u="1"/>
        <s v="Alert: FACTSHOST SQL TCP Availability - 1433 service: DNS Resolution: True_x000a_Generic Service Availabil... [100/131 characters] (#33873)" u="1"/>
        <s v="Alert: Hikma &gt; HIK US OH Columbus on WW-COL-VDISQL01 is Warning Memory   (#47489)" u="1"/>
        <s v="Alert: NewQuest Properties &gt; NEW US TX Houston on PRINT is Warning Memory   (#79876)" u="1"/>
        <s v="Alert: PASPBE02 Connectivity -  service: Packet Loss: 80.00 %_x000a_Time To Live: 25.00 Hops_x000a_Average Round... [100/142 characters] (#34340)" u="1"/>
        <s v="Trouble connecting to VPN (#26836)" u="1"/>
        <s v="Lummus - Network device went offline RU-MOS-CUBE (#23195)" u="1"/>
        <s v="Bootable Screenshot for EMRSVR on PHSDATTOSVR (B42E99AB260C) FAILED (#80278)" u="1"/>
        <s v="Alert: Lummus Technology &gt; LUM Azure Production on lum-idbus-pl-01 is Failed CPU   (#59229)" u="1"/>
        <s v="Alert: Hisco &gt; HIS US TX Houston Servers - 5th Patch Group on DEVpim is Warning Memory   (#57623)" u="1"/>
        <s v="Alert: Puffer &gt; PUF US TX Stafford on bry-dc-0017 is Failed CPU   (#54956)" u="1"/>
        <s v="Request to install DWG Viewer  (#79370)" u="1"/>
        <s v="Weekly Backup Report for PHSDATTOSVR (#79307)" u="1"/>
        <s v="Alert: Hikma &gt; HIK US OH Columbus on WW-COL-BMRAMDBP is Warning Memory   (#47193)" u="1"/>
        <s v="Alert: Lummus Technology &gt; LUM Azure Production on lum-wfsus-pw-02 is Failed CPU   (#48329)" u="1"/>
        <s v="Access to shared folders for D. Hodge (#35116)" u="1"/>
        <s v="Cypress - Offline device by 1 min  CB-PTP230-SLAVE (#31289)" u="1"/>
        <s v="Lummus Sentinel Alerts - Medium  (#52759)" u="1"/>
        <s v="Alert: Gulf Capital Bank &gt; GUL US TX Houston on HOU-SVR-CA3 is Failed Disk  C: (#56097)" u="1"/>
        <s v="Alert: lum-genlt-pw-01 Memory -  service: Total Physical Memory: 4.00 GB_x000a_Used Physical Memory: 3.20 GB_x000a_Free Physical Memory: 817.82 MB_x000a_Physical Memory Usage: 80.00 %_x000a_Total Virtual Memory: 6.00 GB_x000a_Used Virtual Memory: 3.49 GB_x000a_Free Virtual Memory: 2.51 GB_x000a_Virtual Memory Usage: 58.00 %_x000a_Top Process 1: agent_x000a_Top Process 2: MsMpEng (64 bit)_x000a_Top Process 3: cvd (64 bit)_x000a_Top Process 4: explorer (64 bit)_x000a_Top Process 5: CSFalconService (64 bit)_x000a_PID of Process 1: 2760_x000a_PID of Process 2: 3464_x000a_PID of Process 3: 5944_x000a_PID of Process 4: 9396_x000a_PID of Process 5: 2888_x000a_User of Process 1: NT AUTHORITY\SYSTEM_x000a_User of Process 2: NT AUTHORITY\SYSTEM_x000a_User of Process 3: NT AUTHORITY\SYSTEM_x000a_User of Process 4: LUMMUSTECH\sa.sxs_x000a_User of Process 5: NT AUTHORITY\SYSTEM_x000a_Physical Memory for Process 1: 243.50 MB_x000a_Physical Memory for Process 2: 219.21 MB_x000a_Physical Memory for Process 3: 183.61 MB_x000a_Physical Memory for Process 4: 139.76 MB_x000a_Physical Memory for Process 5: 112.40 MB_x000a_Virtual Memory for Process 1: 222.60 MB_x000a_Virtual Memory for Process 2: 228.87 MB_x000a_Virtual Memory for Process 3: 27.76 MB_x000a_Virtual Memory for Process 4: 49.53 MB_x000a_Virtual Memory for Process 5: 105.20 MB 42770794 (#29023)" u="1"/>
        <s v="Lummus Sentinel Alerts - Medium  (#50945)" u="1"/>
        <s v="Pick tickets not printing all the time (#57454)" u="1"/>
        <s v="Alert: Alcami &gt; ALC Azure Non-Production on alcnuwebes1-v02 is Warning Memory   (#50993)" u="1"/>
        <s v="Alert: Alcami &gt; ALC Azure Production on alcnuwebes1-p01 is Failed CPU   (#46506)" u="1"/>
        <s v="Alert: Lummus Technology &gt; LUM Azure Production on lum-cdwlt-pw-01 is Failed Memory   (#41045)" u="1"/>
        <s v="FW: Software Updates (#26525)" u="1"/>
        <s v="Alert: Alcami &gt; ALC Azure Production on alcnuwebes1-p01 is Failed CPU   (#46507)" u="1"/>
        <s v="Self-Healing Alert: Polymer Solutions Group &gt; POL Azure Production: psgrdses1pw02 Service: Uptime - ... [100/186 characters] (#43775)" u="1"/>
        <s v="COMPRESS cannot find license (#34618)" u="1"/>
        <s v="Alert: LiquidPower Specialty Products Inc. &gt; LIQ US TX Houston on WAP-BYN-BRIDGE-1 is Failed Connect... [100/107 characters] (#83669)" u="1"/>
        <s v="unable to access ADP payment center (#22357)" u="1"/>
        <s v="Critical Device Stopped Sending Events Fired (#57100)" u="1"/>
        <s v="Alert: Hikma &gt; HIK US NJ CherryHill on CHHSVWPCCURE1 is Warning Memory   (#41540)" u="1"/>
        <s v="Alert: Gulf Capital Bank &gt; GUL US TX Houston on HOU-SVR-DC2 is Warning Memory   (#90437)" u="1"/>
        <s v="Alert: AZHOUSDB034 Memory -  service: Total Physical Memory: 16.00 GB_x000a_Used Physical Memory: 13.74 GB... [100/1179 characters] (#33596)" u="1"/>
        <s v="IDM UltraEdit: Install request (#35388)" u="1"/>
        <s v="Alert: Cypress Lawn &gt; CYP US CA Colma on DEV-WEB01 is Failed Connectivity   (#44623)" u="1"/>
        <s v="Lummus - Network device went offline AE-DXB-MOOS-CME1 (#24345)" u="1"/>
        <s v="Alert: lum-honlt-pw-01 Agent Status -  service: Agent check-in interval: 3.85 min (#30187)" u="1"/>
        <s v="Alert: lum-idbus-pl-01 CPU -  service: CPU Usage: 98.00 %_x000a_Top Process 1: ora_j001_ltdenpro_x000a_Top Proce... [100/668 characters] (#35507)" u="1"/>
        <s v="ALERT: [Critical] Malicious activity detected on C890L33 (#62289)" u="1"/>
        <s v="ALERT: [Critical] Malicious activity detected on 5TP6M33 (#63327)" u="1"/>
        <s v="Alert: Cypress Lawn &gt; CYP US CA Colma on HQS-FPS02 is Failed Connectivity   (#44624)" u="1"/>
        <s v="Alert: Hikma &gt; HIK US NJ CherryHill on chh-vs-sqlclst1 is Warning SQL TCP Availability  1433 (#86036)" u="1"/>
        <s v="Alert: Hoover Circular Solutions &gt; HOO US TX Houston on JETDEVSQL01 is Failed Agent Status   (#67616)" u="1"/>
        <s v="Failing RDP Protocols for WS2008 Servers (#44032)" u="1"/>
        <s v="'Gamarue' malware was prevented on one endpoint Sentinel Incident ID: 4589 (#90817)" u="1"/>
        <s v="Alert: Lummus Technology &gt; LUM Azure Production on lum-eaus-pw-01 is Failed Agent Status   (#66370)" u="1"/>
        <s v="ALERT: [Critical] Malicious activity detected on 5TP6M33 (#63328)" u="1"/>
        <s v="EBI Sentinel Alerts - Medium  (#52359)" u="1"/>
        <s v="Carbon Black Cloud Alert - dfd6b7cb-b746-4b42-b89a-3e01c595198b (#90532)" u="1"/>
        <s v="Alert: Alcami &gt; ALC Azure Production on alcnuctxes1-p00 is Failed Agent Status   (#89197)" u="1"/>
        <s v="ALERT: [Critical] Malicious activity detected on 5TP6M33 (#63329)" u="1"/>
        <s v="Alert: lum-idbus-pl-01 Agent Status -  service: Agent check-in interval: 3.12 min (#35103)" u="1"/>
        <s v="Metadata Update on 10-06-21  (#42280)" u="1"/>
        <s v="Missing task description on all tasks (#29682)" u="1"/>
        <s v="New Voice Message from (208) 795-0651 on 12/28/2021 5:35 PM (#57599)" u="1"/>
        <s v="Aryaka: [Sev=Low] Update for increase in loss/latency issue between_x000a_ Mumbai and Dubai POPs [ref:_00DA0ISST._5003w1VVKCD:ref] (#24797)" u="1"/>
        <s v="MS Team is not loading. (#44301)" u="1"/>
        <s v="Alert: Puffer &gt; PUF US TX Stafford on 10.2.99.25 is Failed Connectivity   (#58783)" u="1"/>
        <s v="Alert: ssos-fps01 Connectivity -  service: Packet Loss: 100.00 %_x000a_Time To Live: 0.00 Hops_x000a_Average Rou... [100/144 characters] (#32091)" u="1"/>
        <s v="ENID 1 installation (#35232)" u="1"/>
        <s v="Alert: Cintas Corporation &gt; Cin Azure Production on prod-nc-wp-01 is Failed CPU   (#45875)" u="1"/>
        <s v="PHSDATTOSVR - Critical Errors Status (#86038)" u="1"/>
        <s v="FYI - lumwvddynsp-10 has turned on by request from the VMSS PowerApp (#31205)" u="1"/>
        <s v="Bluebeam v2020: Registrations exhausted (#20480)" u="1"/>
        <s v="Alert: Alcami &gt; ALC Azure Production on alcnuctxes1-p00 is Failed Connectivity   (#47370)" u="1"/>
        <s v="Alert: Cypress Lawn &gt; CYP US CA Colma on HQS-SQL02 is Failed Connectivity   (#44629)" u="1"/>
        <s v="Alert: EagleBurgmann &gt; EB Azure Production on AZHOUSDB034 is Warning Memory   (#57796)" u="1"/>
        <s v="Alert: LiquidPower Specialty Products Inc. &gt; LIQ US TX Bryan on BRY-SW-22-PXEBOOT is Failed Connecti... [100/106 characters] (#85674)" u="1"/>
        <s v="Lummus Sentinel Alerts - Medium  (#44393)" u="1"/>
        <s v="Support required - Sound devices (#76280)" u="1"/>
        <s v="Installation of software PROII 10.1 (#36151)" u="1"/>
        <s v="ALERT: [High] Malicious activity detected on SASCO-DT03 (#20608)" u="1"/>
        <s v="Alert: Lummus Technology &gt; LUM Azure Production on lum-mvus-pw-02 is Failed Agent Status   (#66379)" u="1"/>
        <s v="Alert: Lummus Technology &gt; LUM Azure Production on lum-xtlus-pl-01 is Failed Agent Status   (#47454)" u="1"/>
        <s v="Alert: Lummus Technology &gt; LUM Azure Production on lum-pdc-pw-01 is Failed Agent Status   (#52366)" u="1"/>
        <s v="Lummus - Windows Server Disk Space Monitor has passed 95.0 % Used for 15 mins LUM-WFSUS-PW-01 (#22794)" u="1"/>
        <s v="Critical Device Stopped Sending Events Fired (#71136)" u="1"/>
        <s v="[OpenDNS] A user wants to access www.conroeisd.org (#28907)" u="1"/>
        <s v="Alert: Lummus Technology &gt; LUM UK Milton Keynes on MiltonKeynes_Cube is Failed Connectivity   (#52331)" u="1"/>
        <s v="Alert: alcnuctxes1-v02 Agent Status -  service: Agent check-in interval: 5.93 min (#36316)" u="1"/>
        <s v="VPN issues (#24882)" u="1"/>
        <s v="[Cisco AMP for Endpoints] File upload failed (#22739)" u="1"/>
        <s v="Lummus - Windows Server CPU reached 90.0 % Used for 10 mins LUM-RCSLT-PW-01 (#25981)" u="1"/>
        <s v="Alert: Gulf Capital Bank &gt; GUL US TX Houston on HOU-SVR-VEEAM1 is Failed Veeam Failed Jobs   (#76209)" u="1"/>
        <s v="Cypress - Offline device by 1 min  HQ-RT-01 (#23813)" u="1"/>
        <s v="Desktop phone and network doesn't work after my move. (#41236)" u="1"/>
        <s v="Self-Healing Alert: EagleBurgmann &gt; EB Azure Production: AZHOUSAP032 Service: Uptime -  Self-Healing... [100/173 characters] (#47768)" u="1"/>
        <s v="iDocs password reset (#29736)" u="1"/>
        <s v="Scheduled Task coyuchi cleanup shipmentprocesscheck folder Completed (#45443)" u="1"/>
        <s v="Self-Healing Alert: EagleBurgmann &gt; EB Azure Production: AZVAHSLC021 Service: Uptime -  Self-Healing... [100/173 characters] (#47769)" u="1"/>
        <s v="Alert: Hikma &gt; HIK US OH Columbus on WW-COL-VDISQL01 is Failed Memory   (#45354)" u="1"/>
        <s v="Alert: LiquidPower Specialty Products Inc. &gt; LIQ US TX Houston on HSNVMPVEEAM01 is Warning Memory   (#63320)" u="1"/>
        <s v="Locked from computer (#22527)" u="1"/>
        <s v="Alert: Cypress Lawn &gt; CYP US CA Colma on UAT-SQL03-02 is Failed Connectivity   (#46474)" u="1"/>
        <s v="DNS error on laptop (#21726)" u="1"/>
        <s v="virtual desktop not working  (#30077)" u="1"/>
        <s v="Upgrade Docking Station for Precision 5540  (#49737)" u="1"/>
        <s v="Alert: lum-idbus-pl-01 CPU -  service: CPU Usage: 87.00 %_x000a_Top Process 1: ora_j001_ltdenpro_x000a_Top Proce... [100/609 characters] (#34267)" u="1"/>
        <s v="Alert: Hikma &gt; HIK US OH Bedford on WW-BDF-BSSAP01 is Warning SQL TCP Availability  1433 (#49773)" u="1"/>
        <s v="Alert: expc Connectivity -  service: Packet Loss: 80.00 %_x000a_Time To Live: 11.00 Hops_x000a_Average Round Tri... [100/139 characters] (#36492)" u="1"/>
        <s v="2nd monitor doesn't work (#46907)" u="1"/>
        <s v="Printer not working (#25663)" u="1"/>
        <s v="Alert: Hisco &gt; HIS US TX Houston Servers - 5th Patch Group on DEVpim is Warning Memory   (#57143)" u="1"/>
        <s v="FW: **Auto Generated Email** -- [119:4:1] http_inspect: BARE BYTE UNICODE ENCODING [Impact: Unknown] (#59559)" u="1"/>
        <s v="Alert: Hikma &gt; HIK US OH Columbus on COL-ALMDBD01 is Warning SQL Memory Manager  MSSQLSERVER (#42967)" u="1"/>
        <s v="Alert: psgsdces1pw02 Memory -  service: Total Physical Memory: 8.00 GB_x000a_Used Physical Memory: 6.88 GB_x000a_Free Physical Memory: 1.12 GB_x000a_Physical Memory Usage: 86.00 %_x000a_Total Virtual Memory: 9.87 GB_x000a_Used Virtual Memory: 7.55 GB_x000a_Free Virtual Memory: 2.33 GB_x000a_Virtual Memory Usage: 76.00 %_x000a_Top Process 1: agent_x000a_Top Process 2: WmiPrvSE (64 bit)_x000a_Top Process 3: MsMpEng (64 bit)_x000a_Top Process 4: AEMAgent (64 bit)_x000a_Top Process 5: svchost (64 bit)_x000a_PID of Process 1: 60_x000a_PID of Process 2: 5020_x000a_PID of Process 3: 9996_x000a_PID of Process 4: 588_x000a_PID of Process 5: 19052_x000a_User of Process 1: NT AUTHORITY\SYSTEM_x000a_User of Process 2: NT AUTHORITY\NETWORK SERVICE_x000a_User of Process 3: NT AUTHORITY\SYSTEM_x000a_User of Process 4: NT AUTHORITY\SYSTEM_x000a_User of Process 5: NT AUTHORITY\SYSTEM_x000a_Physical Memory for Process 1: 332.87 MB_x000a_Physical Memory for Process 2: 332.60 MB_x000a_Physical Memory for Process 3: 246.60 MB_x000a_Physical Memory for Process 4: 201.53 MB_x000a_Physical Memory for Process 5: 197.36 MB_x000a_Virtual Memory for Process 1: 282.85 MB_x000a_Virtual Memory for Process 2: 315.46 MB_x000a_Virtual Memory for Process 3: 275.61 MB_x000a_Virtual Memory for Process 4: 175.16 MB_x000a_Virtual Memory for Process 5: 105.30 MB 1296355313 (#28379)" u="1"/>
        <s v="Eagle Burgman - CPU reached 90.0 % Used for 10 mins AZHOUSBA502 (#24673)" u="1"/>
        <s v="Alert: Alcami &gt; ALC Azure Non-Production on alcnuctxes1-v00 is Failed CPU   (#45540)" u="1"/>
        <s v="Add Patching Wave Option for Bulk Changes (#29382)" u="1"/>
        <s v="Fisher™ Valve Specification Manager Installation (#35519)" u="1"/>
        <s v="Cypress - Offline device by 1 min  CB-PTP230-SLAVE (#28785)" u="1"/>
        <s v="Alert: Puffer &gt; PUF US TX Stafford on BRY-SM-0008 is Warning Memory   (#59786)" u="1"/>
        <s v="Alert: hqs-nx03 Connectivity -  service: Packet Loss: 20.00 %_x000a_Time To Live: 48.00 Hops_x000a_Average Round... [100/143 characters] (#32828)" u="1"/>
        <s v="Can't Login to Laptop (#20541)" u="1"/>
        <s v="Alert: EagleBurgmann &gt; EB Azure Production on AZHOUSDB034 is Failed Memory   (#37310)" u="1"/>
        <s v="Alert: lum-idb-dl-01 CPU -  service: CPU Usage: 89.00 %_x000a_Top Process 1: ora_j000_LTDENDES_x000a_Top Process... [100/707 characters] (#32337)" u="1"/>
        <s v="Cypress - Offline device by 1 min  CB-PTP230-SLAVE (#29600)" u="1"/>
        <s v="Alert: AZVAHSER004 Memory -  service: Total Physical Memory: 8.00 GB_x000a_Used Physical Memory: 6.85 GB_x000a_Free Physical Memory: 1.15 GB_x000a_Physical Memory Usage: 86.00 %_x000a_Total Virtual Memory: 19.50 GB_x000a_Used Virtual Memory: 15.96 GB_x000a_Free Virtual Memory: 3.54 GB_x000a_Virtual Memory Usage: 82.00 %_x000a_Top Process 1: MsMpEng (64 bit)_x000a_Top Process 2: agent_x000a_Top Process 3: java (64 bit)_x000a_Top Process 4: msseces (64 bit)_x000a_Top Process 5: MonitoringHost (64 bit)_x000a_PID of Process 1: 812_x000a_PID of Process 2: 3048_x000a_PID of Process 3: 2532_x000a_PID of Process 4: 16968_x000a_PID of Process 5: 15704_x000a_User of Process 1: NT AUTHORITY\SYSTEM_x000a_User of Process 2: NT AUTHORITY\SYSTEM_x000a_User of Process 3: NT AUTHORITY\SYSTEM_x000a_User of Process 4: SEAL\sandra.silva_x000a_User of Process 5: NT AUTHORITY\SYSTEM_x000a_Physical Memory for Process 1: 255.24 MB_x000a_Physical Memory for Process 2: 233.80 MB_x000a_Physical Memory for Process 3: 205.24 MB_x000a_Physical Memory for Process 4: 185.30 MB_x000a_Physical Memory for Process 5: 128.10 MB_x000a_Virtual Memory for Process 1: 277.35 MB_x000a_Virtual Memory for Process 2: 209.95 MB_x000a_Virtual Memory for Process 3: 222.39 MB_x000a_Virtual Memory for Process 4: 177.71 MB_x000a_Virtual Memory for Process 5: 167.53 MB 2059326335 (#28311)" u="1"/>
        <s v="Windows Server Monthly Patching - March Rollup (#87609)" u="1"/>
        <s v="Alert: Cypress Lawn &gt; CYP US CA Colma on HQS-MX is Warning Memory   (#47663)" u="1"/>
        <s v="Datto Report (#34655)" u="1"/>
        <s v="FW: P1 Alert (#57358)" u="1"/>
        <s v="Undeliverable message (#91283)" u="1"/>
        <s v="Customer: Lummus , Detected Criteria: Test Alert , Client: Not_x000a_ Applicable ,Job ID: 0 , Virtual Machine Name: Not Applicable, Priority:_x000a_ Normal (#37047)" u="1"/>
        <s v="Critical Device Stopped Sending Events Fired (#69986)" u="1"/>
        <s v="Customer: Lummus , Detected Criteria: Test Alert , Client: Not_x000a_ Applicable ,Job ID: 0 , Virtual Machine Name: Not Applicable, Priority:_x000a_ Normal (#37048)" u="1"/>
        <s v="FYI - lumwvddynsp-10 has turned on by request from the VMSS PowerApp (#32635)" u="1"/>
        <s v="Internet connection (#21431)" u="1"/>
        <s v="Alert: expe Connectivity -  service: Packet Loss: 80.00 %_x000a_Time To Live: 11.00 Hops_x000a_Average Round Tri... [100/139 characters] (#36490)" u="1"/>
        <s v="Alert: LiquidPower Specialty Products Inc. &gt; LIQ US TX Houston on HSNVMPSGATE01 is Failed CPU   (#74478)" u="1"/>
        <s v="VPN (#47703)" u="1"/>
        <s v="Need Mouse for Desk Computer (#28243)" u="1"/>
        <s v="Critical Device Stopped Sending Events Fired (#67594)" u="1"/>
        <s v="lumwvddynsp-3 has intentionally been shutdown (#57742)" u="1"/>
        <s v="Timesheet Error (#24847)" u="1"/>
        <s v="iDocs Redline Error (#86478)" u="1"/>
        <s v="Patricia Colangelo – O Drive not accessible  (#44203)" u="1"/>
        <s v="Alert: Cypress Lawn &gt; CYP US CA Colma on gds-esxi01 is Failed Connectivity   (#46810)" u="1"/>
        <s v="Alert: alcnuctxes1-v01 Agent Status -  service: Agent check-in interval: 3.37 min (#35924)" u="1"/>
        <s v="Alert: Vaalco Energy Inc &gt; VAA US TX Houston on EGY-FILESTORE-HOU is Warning Memory   (#52292)" u="1"/>
        <s v="Alert: LiquidPower Specialty Products Inc. &gt; LIQ US TX Houston on HSNVMPKMS01 is Failed CPU   (#62214)" u="1"/>
        <s v="Software for pdf files editing (#25766)" u="1"/>
        <s v="M365 Service Health Notification (#61570)" u="1"/>
        <s v="Alert: Hikma &gt; HIK US OH Columbus on WW-COL-LWTSP04 is Warning Memory   (#44331)" u="1"/>
        <s v="iPhone recovery fails (#45508)" u="1"/>
        <s v="FW: Defender for Cloud Apps: New policy match detected (#91392)" u="1"/>
        <s v="Alert: Lummus Technology &gt; Lum Azure Non-Production on lum-eaus-dw-01 is Failed CPU   (#45094)" u="1"/>
        <s v="Critical Device Stopped Sending Events Fired (#68500)" u="1"/>
        <s v="Cypress - Offline device by 1 min  SG-PTP230-SLAVE (#23861)" u="1"/>
        <s v="Alert: lum-pfsus-dw-01 Disk - C: service: Total disk size: 126.51 GB_x000a_Disk space used: 113.44 GB_x000a_Disk... [100/141 characters] (#31349)" u="1"/>
        <s v="Alert: USHOUSDB034 Memory -  service: Total Physical Memory: 16.00 GB_x000a_Used Physical Memory: 15.21 GB... [100/1168 characters] (#31948)" u="1"/>
        <s v="Request Ultra Edit Install (#88005)" u="1"/>
        <s v="FW: Lummus CON Support - Renewal || General Information (#45779)" u="1"/>
        <s v="ALERT: [Critical] Malicious activity detected on FQNTMF2 (#43911)" u="1"/>
        <s v="FW: Headset (#46677)" u="1"/>
        <s v="Printer doesn't work. (#36010)" u="1"/>
        <s v="Alert: Lummus Technology &gt; LUM Azure Production on lum-jmpus-pw-02 is Failed CPU   (#82158)" u="1"/>
        <s v="Aryaka: [Sev=Moderate] Services restored for increase in loss/latency issue between Ashburn and Chicago POPs [ref:_00DA0ISST._5003w1VssNP:ref] (#26787)" u="1"/>
        <s v="Cypress - Offline device by 1 min  CB-PTP230-SLAVE (#28295)" u="1"/>
        <s v="Alert: Alcami &gt; ALC Azure Production on alc-dc-es1-p02 is Warning Memory   (#70561)" u="1"/>
        <s v="Alert: USHOUSDB034 Memory -  service: Total Physical Memory: 16.00 GB_x000a_Used Physical Memory: 13.36 GB... [100/1178 characters] (#31888)" u="1"/>
        <s v="Rar software (#44711)" u="1"/>
        <s v="Carbon Black Cloud Alert - f4820f47-e5ff-1949-a87f-4f1776d7e9ee (#91295)" u="1"/>
        <s v="Alert: USHOUSAP902 Agent Status -  service: Agent check-in interval: 5.33 min (#30280)" u="1"/>
        <s v="Alert: LiquidPower Specialty Products Inc. &gt; LIQ US TX Houston on BRY-AP11-IND is Failed Connectivit... [100/103 characters] (#74007)" u="1"/>
        <s v="ALERT: [Critical] Malicious activity detected on FQNTMF2 (#43912)" u="1"/>
        <s v="Alert: Puffer &gt; PUF US TX Stafford on stc128p is Warning Memory   (#70032)" u="1"/>
        <s v="Alert: bmnpcfd02 Agent Status -  service: Agent check-in interval: 3.87 min 73622125 (#28183)" u="1"/>
        <s v="Alert: Lummus Technology &gt; Lum Azure Non-Production on lum-mcube-dl-01 is Failed Agent Status   (#47272)" u="1"/>
        <s v="Alert: Lummus Technology &gt; LUM Azure Production on lum-idbus-pl-01 is Failed CPU   (#49816)" u="1"/>
        <s v="Alert: Gulf Capital Bank &gt; GUL US TX Houston on HOU-SVR-VEEAM1 is Failed Veeam Failed Jobs   (#85213)" u="1"/>
        <s v="Alert: Hoover Circular Solutions &gt; HOO US TX Houston on JETDEVAPP01 is Failed Agent Status   (#53736)" u="1"/>
        <s v="Cypress - Offline device by 1 min  CB-PTP230-SLAVE (#28795)" u="1"/>
        <s v="Cypress Lawn - Device went offline for 2 mins CNGS-FPS01 (#24391)" u="1"/>
        <s v="lumwvddynsp-1 will be shutdown by automation in 15 minutes (#27403)" u="1"/>
        <s v="MS Teams Meeting Uninvited Attendee (#79930)" u="1"/>
        <s v="Alert: Alcami &gt; ALC Azure Non-Production on alcnuctxes1-v03 is Failed Agent Status   (#45497)" u="1"/>
        <s v="Alert: LiquidPower Specialty Products Inc. &gt; LIQ US TX Houston on HSNVMPVEEAM01 is Warning Memory   (#60385)" u="1"/>
        <s v="Create Azure Blob storage  INC0076484 (#41302)" u="1"/>
        <s v="FW: ISE Alarm : Warning : AcsSyslogContentAaaDiagnostics:: ACTIVE_DIRECTORY_DIAGNOSTIC_TOOL_ISSUES_FOUND need to complete (#85642)" u="1"/>
        <s v="Alert: Hikma &gt; HIK US OH Columbus on colnd02-admin is Failed Connectivity   (#57110)" u="1"/>
        <s v="Alert: Lummus Technology &gt; LUM Azure Production on lum-adkde-pw-01 is Warning Memory   (#44423)" u="1"/>
        <s v="Alert: lum-tekin-pw-01 Memory -  service: Total Physical Memory: 4.00 GB_x000a_Used Physical Memory: 3.66 ... [100/1161 characters] (#32960)" u="1"/>
        <s v="Salesforce (#47292)" u="1"/>
        <s v="Idocs for Synhtos (Bio-BDEZ) Joint Development”. (#87417)" u="1"/>
        <s v="Help installing program (#22401)" u="1"/>
        <s v="Alert: Hikma &gt; HIK US OH Columbus on COLSVWPRDSLIC01 is Warning Memory   (#47293)" u="1"/>
        <s v="Alert: Monroe AP1 Connectivity -  service: Packet Loss: 100.00 %_x000a_Time To Live: 0.00 Hops_x000a_Average Rou... [100/144 characters] (#29891)" u="1"/>
        <s v="Alert: Hikma &gt; HIK US OH Columbus on col-vdivc is Failed Connectivity   (#49830)" u="1"/>
        <s v="Alert: Hikma &gt; HIK US OH Columbus on WW-COL-DSPDB01 is Failed SQL Memory Manager  MSSQLSERVER (#89308)" u="1"/>
        <s v="Not able to open link (#47387)" u="1"/>
        <s v="Alert: Lummus Technology &gt; LUM Azure Production on lum-honlt-pw-01 is Warning Memory   (#44428)" u="1"/>
        <s v="FW: Weekly Backup Report for PHSDATTOSVR (#90068)" u="1"/>
        <s v="Aryaka: Completion of Service Impacting Maintenance [ref:_00DA0ISST._5003w1PMksQ:ref] (#20456)" u="1"/>
        <s v="Disk is above 90% lum-medcv-pw-01 (#22840)" u="1"/>
        <s v="Alert: LiquidPower Specialty Products Inc. &gt; LIQ US TX Houston on BRY-AP09-IND is Failed Connectivit... [100/103 characters] (#75006)" u="1"/>
        <s v="Disk is above 90% lum-medcv-pw-01 (#22841)" u="1"/>
        <s v="Eagle Burgman - CPU reached 90.0 % Used for 10 mins AZHOUSBA502 (#27281)" u="1"/>
        <s v="Alert: Hikma &gt; HIK US OH Columbus on BKHSVWPVARCP01 is Warning Memory   (#46512)" u="1"/>
        <s v="Alert: Hikma &gt; HIK US OH Columbus on WW-COL-DSPDB01 is Failed SQL Memory Manager  MSSQLSERVER (#47058)" u="1"/>
        <s v="Disk is above 90% lum-medcv-pw-01 (#22842)" u="1"/>
        <s v="Alert: BMNPEA01 Disk - C: service: Total disk size: 59.70 GB_x000a_Disk space used: 53.71 GB_x000a_Disk free spa... [100/131 characters] (#30703)" u="1"/>
        <s v="Alert: Lummus Technology &gt; LUM US NJ BloomField on US-BMN-A2-SW02 is Failed Connectivity   (#43981)" u="1"/>
        <s v="Alert: LiquidPower Specialty Products Inc. &gt; LIQ US TX Houston on POC-SW-04-5633.liquidpower.com is ... [100/121 characters] (#53251)" u="1"/>
        <s v="MS TEAM Calls not working (#67501)" u="1"/>
        <s v="Disk is above 90% lum-medcv-pw-01 (#22843)" u="1"/>
        <s v="POS Pay files are not received - C201_LUMMUS.USREMIT.TXT (#90503)" u="1"/>
        <s v="Alert: Lummus Technology &gt; LUM Azure Production on lum-tekin-pw-01 is Warning Memory   (#45420)" u="1"/>
        <s v="Alert: Hikma &gt; HIK US OH Columbus on colnd02-admin is Failed Connectivity   (#45256)" u="1"/>
        <s v="Disk is above 90% lum-medcv-pw-01 (#22844)" u="1"/>
        <s v="Reading DBMaker block in simulation (#29957)" u="1"/>
        <s v="Alert: LiquidPower Specialty Products Inc. &gt; LIQ US TX Houston on POC-SW-02-4621.liquidpower.com is ... [100/121 characters] (#53254)" u="1"/>
        <s v="Aryaka: [Non-Impacting] Completion of Emergency  Scheduled Maintenance on Frankfurt POP [ref:_00DA0ISST._5003w1UTT7Y:ref] (#23507)" u="1"/>
        <s v="Simport 3 / Enid Access to NRL RPTU project (#201357614) (#26637)" u="1"/>
        <s v="Alert: Cypress Lawn &gt; CYP US CA Colma on MY-PTP230-MASTER is Failed Connectivity   (#45254)" u="1"/>
        <s v="Alert: Lummus Technology &gt; LUM Azure Production on lum-medcv-pw-01 is Failed CPU   (#40976)" u="1"/>
        <s v="ISE Alarm : Critical : Local certificate 'Default self-signed saml server certificate - CN=SAML_SEC-ISE-CORP-1.accusys.com' expired on Wed; 13 Oct 2021 : Server=SEC-ISE-CORP-1 (#52305)" u="1"/>
        <s v="URGENT: Not able to connect to VPN (#21358)" u="1"/>
        <s v="Aryaka: [Sev=Low] Service impacting outage on Delhi POP [ref:_00DA0ISST._5003w1WzRmn:ref] (#32881)" u="1"/>
        <s v="Issues with network printer (#27143)" u="1"/>
        <s v="Lummus - Windows server memory reached  90.0 % Used for 10 mins BLOOMFIELD-MV1 (#26834)" u="1"/>
        <s v="Alert: lum-awplt-pw-01 Memory -  service: Total Physical Memory: 4.00 GB_x000a_Used Physical Memory: 3.37 ... [100/1142 characters] (#32075)" u="1"/>
        <s v="IDocs Planned Outage - December 1, 2021 (#49804)" u="1"/>
        <s v="Alert: hqs-sql02 Agent Status -  service: Agent check-in interval: 4.15 min (#36082)" u="1"/>
        <s v="Alert: lum-hxgus-pw-01 CPU -  service: CPU Usage: 88.00 %_x000a_Top Process 1: MonAgentCore_x000a_Top Process 2: MsMpEng_x000a_Top Process 3: CLBackup_x000a_Top Process 4: CSFalconService_x000a_Top Process 5: cvfwd_x000a_PID of Process 1: 7292_x000a_PID of Process 2: 3760_x000a_PID of Process 3: 8716_x000a_PID of Process 4: 3000_x000a_PID of Process 5: 8132_x000a_User of Process 1: NT AUTHORITY\SYSTEM_x000a_User of Process 2: NT AUTHORITY\SYSTEM_x000a_User of Process 3: NT AUTHORITY\SYSTEM_x000a_User of Process 4: NT AUTHORITY\SYSTEM_x000a_User of Process 5: NT AUTHORITY\SYSTEM_x000a_CPU Usage for Process 1: 41.00 %_x000a_CPU Usage for Process 2: 20.00 %_x000a_CPU Usage for Process 3: 10.00 %_x000a_CPU Usage for Process 4: 2.00 %_x000a_CPU Usage for Process 5: 1.00 % 887128576 (#29389)" u="1"/>
        <s v="Alert: MD-FTD01 Connectivity -  service: Packet Loss: 60.00 %_x000a_Time To Live: 95.00 Hops_x000a_Average Round... [100/142 characters] (#36260)" u="1"/>
        <s v="RE: Company 350 / 352 / 227 / 207 (or 1084_LLC in HFM) / 210 ( or_x000a_ 1025_CORP in HFM) (#70061)" u="1"/>
        <s v="Alert: Hikma &gt; HIK US OH Columbus on WW-COL-DSPDB01 is Warning SQL Memory Manager  MSSQLSERVER (#51319)" u="1"/>
        <s v="Eagle Burgman - CPU reached 90.0 % Used for 10 mins AZHOUSBA502 (#22616)" u="1"/>
        <s v="Alert: Polymer Solutions Group &gt; POL Azure Production on psgnvdes1pw01 is Failed CPU   (#59857)" u="1"/>
        <s v="Alert: cucmpub Connectivity -  service: Packet Loss: 20.00 %_x000a_Time To Live: 44.00 Hops_x000a_Average Round ... [100/142 characters] (#30953)" u="1"/>
        <s v="Alert: Polymer Solutions Group &gt; POL Azure Production on psgnvdes1pw01 is Failed CPU   (#59858)" u="1"/>
        <s v="Unfamiliar sign-in properties (#34300)" u="1"/>
        <s v="lumwvddynsp-3 will be shutdown by automation in 15 minutes (#43970)" u="1"/>
        <s v="Azure Active Directory - Sign in log events delayed - Mitigated (#77292)" u="1"/>
        <s v="Alert: Lummus Technology &gt; LUM GE Mannheim on Mannheim-RDA1 is Warning Memory   (#50776)" u="1"/>
        <s v="Alert: HQS-WEB01 Memory -  service: Total Physical Memory: 8.00 GB_x000a_Used Physical Memory: 7.19 GB_x000a_Fre... [100/1155 characters] (#33289)" u="1"/>
        <s v="Alert: Hikma &gt; HIK US OH Columbus on WW-COL-VDISQL01 is Warning Memory   (#37308)" u="1"/>
        <s v="Please block sender: Mѕ Planner P308337 &lt;jlyerly@universaldg.com&gt; (#26456)" u="1"/>
        <s v="Alert: Alcami &gt; ALC Azure Non-Production on alcnuwebes1-v02 is Failed Agent Status   (#48536)" u="1"/>
        <s v="Windows Servers running in Azure BAA are not fully patched after April maintenance day (#23223)" u="1"/>
        <s v="Alert: Hisco &gt; HIS US TX Houston Servers - 5th Patch Group on DEVsql is Warning Memory   (#59570)" u="1"/>
        <s v="Alert: LiquidPower Specialty Products Inc. &gt; LIQ US TX Houston on BRY-AP14-FREE01 is Failed Connecti... [100/106 characters] (#75110)" u="1"/>
        <s v="Alert: Hikma &gt; HIK US OH Columbus on COLSVWPCCUREM01 is Warning SQL TCP Availability  1433 (#45810)" u="1"/>
        <s v="Alert: LiquidPower Specialty Products Inc. &gt; LIQ US TX Houston on BRY-AP18-FREE05 is Failed Connecti... [100/106 characters] (#75111)" u="1"/>
        <s v="Reset Password - Taleo (#25305)" u="1"/>
        <s v="Followup - Article Contribution for accudatasystems.com (#89255)" u="1"/>
        <s v="Quota exceeded (Tenant: Bruegmann USA; Contact email: kyle@bruegmann-usa.com) (#85173)" u="1"/>
        <s v="locked account (#82747)" u="1"/>
        <s v="FW: [Warning] HSNVMS (49 VMs) 49 warnings (#55846)" u="1"/>
        <s v="Alert: LiquidPower Specialty Products Inc. &gt; LIQ US TX Houston on BRY-AP19-FREE06 is Failed Connecti... [100/106 characters] (#75114)" u="1"/>
        <s v="Idocs Access for (#32258)" u="1"/>
        <s v="CrowdStrike detected a new incident (#25550)" u="1"/>
        <s v="Scheduled Task coyuchi cleanup shipmentprocesscheck folder Completed (#55475)" u="1"/>
        <s v="Alert: Lummus Technology &gt; LUM IND Gurgaon on gurgcucm02 is Failed Connectivity   (#44920)" u="1"/>
        <s v="Exactly IT Sentinel Alerts - Medium  (#45087)" u="1"/>
        <s v="Alert: Hikma &gt; HIK US OH Columbus on ww-mph-vmhs04 is Failed Connectivity   (#50101)" u="1"/>
        <s v="Alert: LiquidPower Specialty Products Inc. &gt; LIQ US TX Houston on BRY-AP20-FREE07 is Failed Connecti... [100/106 characters] (#75116)" u="1"/>
        <s v="Lummus - Windows server went offline for 1 min  PASPMAX03 (#26229)" u="1"/>
        <s v="Alert: LiquidPower Specialty Products Inc. &gt; LIQ US TX Houston on BRY-AP12-Dumper is Failed Connecti... [100/106 characters] (#75117)" u="1"/>
        <s v="Alert: lum-olilt-pw-01 Connectivity -  service: Packet Loss: 100.00 %_x000a_Time To Live: 0.00 Hops_x000a_Averag... [100/149 characters] (#30189)" u="1"/>
        <s v="Alert: Lummus Technology &gt; LUM Azure Production on lum-jmpus-pw-02 is Failed CPU   (#90026)" u="1"/>
        <s v="Coyuchi New User Creation (#34338)" u="1"/>
        <s v="Alert: Gulf Capital Bank &gt; GUL US TX Houston on HOU-SVR-CA2 is Failed Agent Status   (#88927)" u="1"/>
        <s v="Data Fetching Isuue (#49515)" u="1"/>
        <s v="Lummus - Network device went offline US-TX-WLD-F-DIST-5548-02 (#20689)" u="1"/>
        <s v="Alert: Hikma &gt; HIK US OH Columbus on WWCOLEMPDBPA01 is Warning Memory   (#43797)" u="1"/>
        <s v="Emailed Report (profile:_x000a_ JobSFMail-20211221060501.e276abec-e0f2-11e3-8169-6d9ed49b625f.txt - 2 records_x000a_ from egy.hou.fmc) (#55477)" u="1"/>
        <s v="Alert: Alcami &gt; ALC Azure Non-Production on alcnuctxes1-d00 is Failed Connectivity   (#41944)" u="1"/>
        <s v="Alert: Lummus Technology &gt; Lum Azure Non-Production on LUM-AWPLT-DW-01 is Failed Connectivity   (#46838)" u="1"/>
        <s v="Alert: Hikma &gt; HIK US NJ CherryHill on ww-chh-sccmdp is Warning Memory   (#82243)" u="1"/>
        <s v="ALERT: [Critical] Malicious activity detected on H4Q70X2 (#63360)" u="1"/>
        <s v="Alert: Puffer &gt; PUF US TX Stafford on bry-dc-0017 is Failed CPU   (#60448)" u="1"/>
        <s v="Self-Healing Alert: Lummus Technology &gt; LUM GE Mannheim: MHGPDC20 Service: Uptime -  Self-Healing Ac... [100/170 characters] (#56087)" u="1"/>
        <s v="Customer: Lummus , Detected Criteria: Job Succeeded with Errors ,_x000a_ Client: Azure Lummus WE PRD ,Job ID: 169653 , Virtual Machine Name: Not_x000a_ Applicable, Priority: Normal (#74982)" u="1"/>
        <s v="[Failed] HSNVMS (49 VMs) 2 failed (#79867)" u="1"/>
        <s v="Alert: Hikma &gt; HIK US OH Columbus on WW-COL-VDISQL01 is Warning Memory   (#47170)" u="1"/>
        <s v="Plant3D SQL server user groups (#26367)" u="1"/>
        <s v="Alert: Lummus Technology &gt; LUM RU Moscow on RU-MOS-LT-PA-FW01 is Failed Connectivity   (#51309)" u="1"/>
        <s v="Upgrade company phone operating system? (#41077)" u="1"/>
        <s v="Configure NSG between subscriptions (#85712)" u="1"/>
        <s v="Alert: Hikma &gt; HIK US OH Columbus on col-vdividm01 is Failed Connectivity   (#44391)" u="1"/>
        <s v="Alert: Lummus Technology &gt; Lum Azure Non-Production on LUM-AMSDB-DW-01 is Failed Memory   (#44669)" u="1"/>
        <s v="Alert: lum-auead-dw-01 Connectivity -  service: Packet Loss: 100.00 %_x000a_Time To Live: 0.00 Hops_x000a_Average Round Trip Time: 0.00 msec_x000a_DNS Resolution: True 1280445125 (#28353)" u="1"/>
        <s v="Alert: Cypress Lawn &gt; CYP US CA Colma on HQS-WEB01 is Failed Memory   (#45802)" u="1"/>
        <s v="Case: 00581145:  [Sev=Moderate] [Lummus Technology LLC] ANAP device rebooted recently for site Mannheim: [ref:_00DA0ISST._5003w1WV7dK:ref] (#31768)" u="1"/>
        <s v="Alert: Hikma &gt; HIK US OH Bedford on BDFSVWPCCURE1 is Warning Memory   (#50840)" u="1"/>
        <s v="Alert: Hikma &gt; HIK US OH Columbus on WW-COL-VDISQL01 is Warning Memory   (#47224)" u="1"/>
        <s v="Alert: Hikma &gt; HIK US OH Columbus on colnwmfg3701 is Failed Connectivity   (#57144)" u="1"/>
        <s v="ALERT: [Critical] Malicious activity detected on H4Q70X2 (#63362)" u="1"/>
        <s v="Please whitelist T Rowe Price (#36012)" u="1"/>
        <s v="Alert: HQS-WEB03 Agent Status -  service: Agent check-in interval: 4.15 min (#36076)" u="1"/>
        <s v="Alert: NewQuest Properties &gt; NEW US TX Houston on Deathstar is Failed Memory   (#81128)" u="1"/>
        <s v="Lummus - Windows Server CPU reached 90.0 % Used for 10 mins lum-medwe-pw-01 (#26564)" u="1"/>
        <s v="Notification of Termination (#82731)" u="1"/>
        <s v="Alert: Hikma &gt; HIK US OH Columbus on WW-COL-IGNITA00 is Warning Memory   (#45216)" u="1"/>
        <s v="Alert: LiquidPower Specialty Products Inc. &gt; LIQ US TX Houston on BRYVMPDB01 is Warning Memory   (#61451)" u="1"/>
        <s v="Unvalidate Oct Timesheet - Eduardo Marquez (#45784)" u="1"/>
        <s v="lumwvddynsp-7 has been powered off by automation (#33823)" u="1"/>
        <s v="Alert: Polymer Solutions Group &gt; POL Azure Production on psgnvdes1pw01 is Warning Memory   (#47664)" u="1"/>
        <s v="Your message couldn't be delivered (#68520)" u="1"/>
        <s v="Exactly IT Sentinel Alerts - Medium  (#22889)" u="1"/>
        <s v="Alert: Cypress Lawn &gt; CYP US CA Colma on HQS-AD02 is Warning Memory   (#45007)" u="1"/>
        <s v="Cloud Discovery anomaly detection Incident ID: 4365 (#82804)" u="1"/>
        <s v="Alert: Hoover Circular Solutions &gt; HOO US TX Houston on AZ-EX01 is Warning Disk  C: (#77723)" u="1"/>
        <s v="Alert: Hikma &gt; HIK US OH Columbus on WW-COL-DSPDBD01 is Failed SQL TCP Availability  1433 (#43359)" u="1"/>
        <s v="Your message couldn't be delivered (#68530)" u="1"/>
        <s v="Automatic reply: [External]  Ticket#582318/LiquidPower/Phone Headset_x000a_ Won't Connect to Phone -- has been updated (#51947)" u="1"/>
        <s v="Cannot start NCP Secure Enterprise Client (VPN) (#26639)" u="1"/>
        <s v="VPN (#22185)" u="1"/>
        <s v="Foxit Phantom PDF (#86339)" u="1"/>
        <s v="Alert: Hikma &gt; HIK US OH Columbus on WW-COL-BMRAMDBP is Warning Memory   (#49840)" u="1"/>
        <s v="Alert: Alcami &gt; ALC Azure Production on alcnudbes1-p01 is Warning Memory   (#78211)" u="1"/>
        <s v="Alert: lum-amslt-pw-01 Memory -  service: Total Physical Memory: 4.00 GB_x000a_Used Physical Memory: 3.22 ... [100/1147 characters] (#33623)" u="1"/>
        <s v="Alert: Gulf Capital Bank &gt; GUL US TX Houston on HOU-SVR-VEEAM1 is Failed Veeam Failed Jobs   (#85623)" u="1"/>
        <s v="Alert: LiquidPower Specialty Products Inc. &gt; LIQ US TX Houston on CKSVMPJUMP02 is Failed CPU   (#66311)" u="1"/>
        <s v="installation request_Urgent (#25771)" u="1"/>
        <s v="password expired (#28123)" u="1"/>
        <s v="Eagle Burgman - CPU reached 90.0 % Used for 10 mins AZHOUSBA502 (#23364)" u="1"/>
        <s v="Accessing remote desktop session desktop and also cannot get into_x000a_ Verticalsoft (NAV) (#33519)" u="1"/>
        <s v="Adobe illustrator (#23011)" u="1"/>
        <s v="Alert: LiquidPower Specialty Products Inc. &gt; LIQ US TX Houston on CKSVMPJUMP02 is Failed CPU   (#66312)" u="1"/>
        <s v="Access to the H Drive (#33580)" u="1"/>
        <s v="Twilio Plugins Update (#42508)" u="1"/>
        <s v="New ticket from: new program  (#37242) (#45275)" u="1"/>
        <s v="ALERT: [Critical] Malicious activity detected on H4Q70X2 (#63367)" u="1"/>
        <s v="Lummus - Winows server went Offline for 1 min LUM-AWPLT-PW-01 (#24220)" u="1"/>
        <s v="Alert: Hikma &gt; HIK US OH Dayton on DTNSVWPCCURE1 is Failed SQL TCP Availability  1433 (#47569)" u="1"/>
        <s v="SO21/3001268 Software Request  (#28498)" u="1"/>
        <s v="ALERT: [High] Malicious activity detected on DZ1R4Y2 (#21600)" u="1"/>
        <s v="Alert: Cypress Lawn &gt; CYP US CA Colma HQ on gds-fps01 is Warning Disk  C: (#89313)" u="1"/>
        <s v="Alert: Hikma &gt; HIK US OH Columbus on WW-COL-WOREHS01 is Failed Connectivity   (#44085)" u="1"/>
        <s v="Alert: Lummus Technology &gt; LUM Azure Production on lum-idbus-pl-01 is Warning CPU   (#37059)" u="1"/>
        <s v="Alert: MXQROSAP001 CPU -  service: CPU Usage: 97.00 %_x000a_Top Process 1: MsMpEng_x000a_Top Process 2: MsSense_x000a_... [100/661 characters] (#31232)" u="1"/>
        <s v="Laptop doesn't work (#83264)" u="1"/>
        <s v="Recall: Phone number assignment (#47464)" u="1"/>
        <s v="Alert: Polymer Solutions Group &gt; POL US GA Albany Sasco 15th on Sasco15thSW2 is Failed Connectivity ... [100/101 characters] (#74444)" u="1"/>
        <s v="Alert: lum-olilt-pw-01 Memory -  service: Total Physical Memory: 4.00 GB_x000a_Used Physical Memory: 3.42 ... [100/1143 characters] (#36509)" u="1"/>
        <s v="Reset Phone PIN  (#28407)" u="1"/>
        <s v="Alert: Cypress Lawn &gt; CYP US CA Colma on HQGD-PTP450-MASTER is Failed Connectivity   (#44608)" u="1"/>
        <s v="Alert: BMNPEA01 Disk - C: service: Total disk size: 59.70 GB_x000a_Disk space used: 53.73 GB_x000a_Disk free spa... [100/131 characters] (#34706)" u="1"/>
        <s v="Alert: Polymer Solutions Group &gt; POL US GA Albany Sasco 15th on Sasco15thSW1 is Failed Connectivity ... [100/101 characters] (#74445)" u="1"/>
        <s v="FYI - lumwvddynsp-3 has turned on by request from the VMSS PowerApp (#48319)" u="1"/>
        <s v="Alert: Puffer &gt; PUF US TX Stafford on BRY-SQL-0003 is Failed Memory   (#55905)" u="1"/>
        <s v="lumwvddynsp-3 has intentionally been shutdown (#29608)" u="1"/>
        <s v="lumwvddynsp-3 has intentionally been shutdown (#49607)" u="1"/>
        <s v="Alert: Hikma &gt; HIK US OH Columbus on WW-COL-WOREOS02 is Failed Connectivity   (#50094)" u="1"/>
        <s v="jennifer cansler test ticket (#51318)" u="1"/>
        <s v="Network printer setup (#88038)" u="1"/>
        <s v="ALERT: [Medium] Malicious activity detected on DESKTOP-FHD4A9D (#21655)" u="1"/>
        <s v="Alert: Lummus Technology &gt; LUM Azure Production on lum-jmpus-pw-02 is Failed CPU   (#84670)" u="1"/>
        <s v="Alert: lum-medcv-pw-01 CPU -  service: CPU Usage: 99.00 %_x000a_Top Process 1: vsbkp_x000a_Top Process 2: cvd_x000a_To... [100/632 characters] (#31791)" u="1"/>
        <s v="Alert: psgcvmes1pw01 CPU -  service: CPU Usage: 94.00 %_x000a_Top Process 1: vsbkp_x000a_Top Process 2: cvd_x000a_Top ... [100/627 characters] (#34221)" u="1"/>
        <s v="FW: New investigation: 2022-02-22-001 (#82512)" u="1"/>
        <s v="ALERT: [Critical] Malicious activity detected on 90QP4Y2 (#46650)" u="1"/>
        <s v="Alert: Hikma &gt; HIK US OH Columbus on colnwld02 is Failed Connectivity   (#44822)" u="1"/>
        <s v="Aryaka: [Impacting] Cancellation of Maintenance on Frankfurt POP [ref:_00DA0ISST._5003w1W8vfm:ref] (#28516)" u="1"/>
        <s v="Alert: lum-medcv-pw-01 CPU -  service: CPU Usage: 92.00 %_x000a_Top Process 1: SIDB2_x000a_Top Process 2: SIDB2_x000a_... [100/634 characters] (#33633)" u="1"/>
        <s v="ALERT: [Critical] Malicious activity detected on 90QP4Y2 (#46651)" u="1"/>
        <s v="Backup Success Report - Datto SaaS Protection (#56173)" u="1"/>
        <s v="MONTHLY FX RATES - Restatement Rates - JUNE 2021 (#27676)" u="1"/>
        <s v="Wireless Access point PAS-TAC-WAP01 is not working (#22706)" u="1"/>
        <s v="ALERT: [Critical] Malicious activity detected on 2B6WWK2 (#49606)" u="1"/>
        <s v="Folder Access (#22423)" u="1"/>
        <s v="VPN Connection (#23421)" u="1"/>
        <s v="lumwvddynsp-7 has been powered off by automation (#33966)" u="1"/>
        <s v="ALERT: [Medium] Malicious activity detected on DESKTOP-FHD4A9D (#21569)" u="1"/>
        <s v="Issues with MS Teams (#25653)" u="1"/>
        <s v="Computer not connecting to WIFI (#91137)" u="1"/>
        <s v="Alert: lum-idbus-pl-01 CPU -  service: CPU Usage: 89.00 %_x000a_Top Process 1: /usr/sbin/nagent_x000a_Top Proces... [100/620 characters] (#31962)" u="1"/>
        <s v="TAP approver (#50988)" u="1"/>
        <s v="Eagle Burgman - Memory reached  90.0 % Used for 10 mins AZVAHSER004 (#26615)" u="1"/>
        <s v="Alert: vm-app01 Agent Status -  service: Agent check-in interval: 6.17 min (#32104)" u="1"/>
        <s v="Quota exceeded (Tenant: Bruegmann USA; Contact email: kyle@bruegmann-usa.com) (#57392)" u="1"/>
        <s v="Alert: AZVAHSER004 Memory -  service: Total Physical Memory: 8.00 GB_x000a_Used Physical Memory: 7.23 GB_x000a_F... [100/1139 characters] (#35144)" u="1"/>
        <s v="install 7 zip or any zip app (#44443)" u="1"/>
        <s v="Alert: Lummus Technology &gt; LUM Azure Production on lum-avelt-pw-01 is Failed CPU   (#85190)" u="1"/>
        <s v="FW: GP Frozen (#49977)" u="1"/>
        <s v="ALERT: [Critical] Malicious activity detected on 2B6WWK2 (#49608)" u="1"/>
        <s v="Alert: Lummus Technology &gt; LUM Azure Production on lum-medcv-pw-01 is Failed CPU   (#47052)" u="1"/>
        <s v="ALERT: [Medium] Malicious activity detected on DESKTOP-FHD4A9D (#21669)" u="1"/>
        <s v="ALERT: [Medium] Malicious activity detected on DESKTOP-FHD4A9D (#21855)" u="1"/>
        <s v="Alert: Hikma &gt; HIK US OH Columbus on WWCOLEMPDBPA01 is Warning Memory   (#49511)" u="1"/>
        <s v="Alert: LiquidPower Specialty Products Inc. &gt; LIQ US TX Houston on HSNVMDSQLPI22 is Failed CPU   (#63314)" u="1"/>
        <s v="Alert: LiquidPower Specialty Products Inc. &gt; LIQ US TX Houston on HSNVMPSGATE01 is Failed CPU   (#74479)" u="1"/>
        <s v="ALERT: [Critical] Malicious activity detected on 2B6WWK2 (#49609)" u="1"/>
        <s v="Sunil Panditrou – level up the monitors (#30174)" u="1"/>
        <s v="ALERT: [Critical] Malicious activity detected on G0GL8S2 (#65582)" u="1"/>
        <s v="Cannot open Idocs (#26853)" u="1"/>
        <s v="Alert: Polymer Solutions Group &gt; POL Azure Production on psgnvdes1pw01 is Failed CPU   (#45570)" u="1"/>
        <s v="Alert: Polymer Solutions Group &gt; POL Azure Production on psgnvdes1pw01 is Failed CPU   (#45571)" u="1"/>
        <s v="FYI - lumwvddynsp-3 has turned on by request from the VMSS PowerApp (#48459)" u="1"/>
        <s v="Alert: EagleBurgmann &gt; EB Azure Production on AZVAHSTS003 is Warning Disk  C: (#37316)" u="1"/>
        <s v="Alert: Alcami &gt; ALC Azure Production on alcnuctxes1-p01 is Failed Agent Status   (#44080)" u="1"/>
        <s v="FW: Weekly Backup Report for PHSDATTOSVR (#82206)" u="1"/>
        <s v="Proofpoint Threat Response: INC-2060 New alert (#57338)" u="1"/>
        <s v="ALERT: [Critical] Malicious activity detected on G0GL8S2 (#65583)" u="1"/>
        <s v="Proofpoint Threat Response: INC-2068 New response action (#82216)" u="1"/>
        <s v="Scheduled Task coyuchi cleanup shipmentprocesscheck folder Completed (#45408)" u="1"/>
        <s v="Can´t  log in (#25820)" u="1"/>
        <s v="ALERT: [Medium] Malicious activity detected on DESKTOP-4MVPNH3 (#21769)" u="1"/>
        <s v="Alert: Hikma &gt; HIK US OH Columbus on WW-COL-VDISQL01 is Failed Memory   (#90489)" u="1"/>
        <s v="Alert: BLOOMFIELD-IO1 Disk - C: service: Total disk size: 69.70 GB_x000a_Disk space used: 69.36 GB_x000a_Disk fr... [100/140 characters] (#35312)" u="1"/>
        <s v="Alert: lum-medwe-pw-01 CPU -  service: CPU Usage: 91.00 %_x000a_Top Process 1: vsbkp_x000a_Top Process 2: System... [100/650 characters] (#32941)" u="1"/>
        <s v="VPN Not Connecting (#21317)" u="1"/>
        <s v="Lummus - Network device went offline lumpafwuspl01 (#27073)" u="1"/>
        <s v="Alert: Lummus Technology &gt; LUM US NJ BloomField on cucmpub is Failed Connectivity   (#45843)" u="1"/>
        <s v="Alert: Hisco &gt; HIS US TX Houston Servers - 2nd Patch Group on CyrAdvMobile is Failed CPU   (#90410)" u="1"/>
        <s v="Proofpoint Threat Response: INC-2068 New response action (#82217)" u="1"/>
        <s v="FYI - lumwvddynsp-1 has turned on by request from the VMSS PowerApp (#26885)" u="1"/>
        <s v="Alert: lum-adkcn-pw-01 Memory -  service: Total Physical Memory: 4.00 GB_x000a_Used Physical Memory: 3.66 ... [100/1142 characters] (#34171)" u="1"/>
        <s v="Alert: Lummus Technology &gt; LUM Azure Production on lum-tekin-pw-01 is Failed Memory   (#42771)" u="1"/>
        <s v="Alert: lum-medwe-pw-01 CPU -  service: CPU Usage: 85.00 %_x000a_Top Process 1: vsbkp_x000a_Top Process 2: System... [100/650 characters] (#32946)" u="1"/>
        <s v="BI Publisher  (#23615)" u="1"/>
        <s v="Installation Request - Aveva Dynsim 6.2 version (#70647)" u="1"/>
        <s v="ALERT: [Medium] Malicious activity detected on DESKTOP-FHD4A9D (#21869)" u="1"/>
        <s v="Alert: Polymer Solutions Group &gt; POL Azure Production on psgnvdes1pw01 is Failed CPU   (#66285)" u="1"/>
        <s v="Not access to the Drive Z (#28994)" u="1"/>
        <s v="Site internet down atlanta location (#83305)" u="1"/>
        <s v="ALERT: [Critical] Malicious activity detected on C526NF2 (#46915)" u="1"/>
        <s v="Alert: Lummus Technology &gt; LUM US NJ BloomField on cucmpub is Failed Connectivity   (#41922)" u="1"/>
        <s v="Alert: Polymer Solutions Group &gt; POL Azure Production on psgnvdes1pw01 is Failed CPU   (#66286)" u="1"/>
        <s v="Alert: Polymer Solutions Group &gt; POL US GA Albany Pine on PineSW2 is Failed Connectivity   (#44979)" u="1"/>
        <s v="Alert: Hoover Circular Solutions &gt; HOO US TX Houston on JETDEVAPP01 is Failed Agent Status   (#73455)" u="1"/>
        <s v="FW: Address Change in Taleo Offer Letter Head (#74028)" u="1"/>
        <s v="Alert: Puffer &gt; PUF US TX Stafford on BRY-CM-0001 is Warning Memory   (#83684)" u="1"/>
        <s v="Alert: Lummus Technology &gt; LUM Azure Production on lum-jmpus-pw-01 is Failed CPU   (#70591)" u="1"/>
        <s v="Unable to Connect to Bruegmann VPN (#65160)" u="1"/>
        <s v="Alert: Hikma &gt; HIK US OH Columbus on colnr-1809telcorm is Failed Connectivity   (#46408)" u="1"/>
        <s v="Alert: Lummus Technology &gt; Lum Azure Non-Production on LUM-EAUTH-NP-01 is Warning Disk  C: (#46704)" u="1"/>
        <s v="Alert: Hisco &gt; HIS US TX Houston Servers - 1st Patch Group on CyronCmd is Warning SQL Memory Manager... [100/114 characters] (#57418)" u="1"/>
        <s v="Alert: Hikma &gt; HIK US OH Columbus on ww-col-em is Failed Connectivity   (#45822)" u="1"/>
        <s v="Alert: Hoover Circular Solutions &gt; HOO US TX Houston on AZ-EX01 is Failed CPU   (#90426)" u="1"/>
        <s v="Alert: Alcami &gt; ALC Azure Production on alcnuctxes1-p01 is Failed Agent Status   (#45543)" u="1"/>
        <s v="ALERT: [Critical] Malicious activity detected on C526NF2 (#46916)" u="1"/>
        <s v="Proofpoint Threat Response: INC-2068 New response action (#82219)" u="1"/>
        <s v="FW: CRITICAL ERROR for PharmileServer on PHSDATTOSVR (B42E99AB260C) (#74430)" u="1"/>
        <s v="Alert: Lummus Technology &gt; LUM Azure Production on lum-medin-pw-01 is Warning CPU   (#36798)" u="1"/>
        <s v="Alert: LiquidPower Specialty Products Inc. &gt; LIQ US TX Houston on BYN-AP01-1STFL-OFFICE is Failed Co... [100/112 characters] (#60889)" u="1"/>
        <s v="Re: [Cisco AMP for Endpoints Subscription] [HankinGroup-Tickets]_x000a_ [LMAIALENLP.HANKINGROUP.ORG] Matching Compromise Updates (#22787)" u="1"/>
        <s v="FW: CRITICAL ERROR for CONCORDTERMSVR on PHSDATTOSVR (B42E99AB260C) (#74432)" u="1"/>
        <s v="ALERT: [High] Malicious activity detected on FPDT-1163 (#23333)" u="1"/>
        <s v="Vendor Search Type SQL Updates (#42510)" u="1"/>
        <s v="ALERT: [Critical] Malicious activity detected on C526NF2 (#46917)" u="1"/>
        <s v="Alert: lum-cdwlt-pw-01 Memory -  service: Total Physical Memory: 4.00 GB_x000a_Used Physical Memory: 3.19 GB_x000a_Free Physical Memory: 832.27 MB_x000a_Physical Memory Usage: 80.00 %_x000a_Total Virtual Memory: 4.81 GB_x000a_Used Virtual Memory: 3.14 GB_x000a_Free Virtual Memory: 1.68 GB_x000a_Virtual Memory Usage: 65.00 %_x000a_Top Process 1: MsMpEng (64 bit)_x000a_Top Process 2: agent_x000a_Top Process 3: cvd (64 bit)_x000a_Top Process 4: CSFalconService (64 bit)_x000a_Top Process 5: Registry (64 bit)_x000a_PID of Process 1: 3404_x000a_PID of Process 2: 3396_x000a_PID of Process 3: 4560_x000a_PID of Process 4: 3368_x000a_PID of Process 5: 88_x000a_User of Process 1: NT AUTHORITY\SYSTEM_x000a_User of Process 2: NT AUTHORITY\SYSTEM_x000a_User of Process 3: NT AUTHORITY\SYSTEM_x000a_User of Process 4: NT AUTHORITY\SYSTEM_x000a_User of Process 5: NT AUTHORITY\SYSTEM_x000a_Physical Memory for Process 1: 271.61 MB_x000a_Physical Memory for Process 2: 220.77 MB_x000a_Physical Memory for Process 3: 142.31 MB_x000a_Physical Memory for Process 4: 108.66 MB_x000a_Physical Memory for Process 5: 98.78 MB_x000a_Virtual Memory for Process 1: 254.45 MB_x000a_Virtual Memory for Process 2: 199.93 MB_x000a_Virtual Memory for Process 3: 32.98 MB_x000a_Virtual Memory for Process 4: 101.17 MB_x000a_Virtual Memory for Process 5: 416.00 KB 371067722 (#28066)" u="1"/>
        <s v="Alert: Hikma &gt; HIK US OH Columbus on WW-COL-SWNTADB is Warning Memory   (#47425)" u="1"/>
        <s v="Self-Healing Alert: EagleBurgmann &gt; EB Azure Production: AZVAHSAP013 Service: Uptime -  Self-Healing... [100/173 characters] (#43745)" u="1"/>
        <s v="Alert: Innowatts &gt; INN US TX Houston on AP-06-BRK_II is Failed Connectivity   (#91034)" u="1"/>
        <s v="Alert: Vaalco Energy Inc &gt; VAA US TX Houston on EGY-HOU-VEEAM is Failed Memory   (#57784)" u="1"/>
        <s v="Alert: SQL-SERVER Memory -  service: Total Physical Memory: 96.00 GB_x000a_Used Physical Memory: 76.60 GB_x000a_Free Physical Memory: 19.40 GB_x000a_Physical Memory Usage: 80.00 %_x000a_Total Virtual Memory: 192.00 GB_x000a_Used Virtual Memory: 76.91 GB_x000a_Free Virtual Memory: 115.09 GB_x000a_Virtual Memory Usage: 40.00 %_x000a_Top Process 1: sqlservr (64 bit)_x000a_Top Process 2: sqlservr (64 bit)_x000a_Top Process 3: PhoenixSQLUploader (64 bit)_x000a_Top Process 4: agent_x000a_Top Process 5: ReportingServicesService (64 bit)_x000a_PID of Process 1: 2740_x000a_PID of Process 2: 3156_x000a_PID of Process 3: 9616_x000a_PID of Process 4: 7376_x000a_PID of Process 5: 3996_x000a_User of Process 1: NT AUTHORITY\LOCAL SERVICE_x000a_User of Process 2: NT AUTHORITY\SYSTEM_x000a_User of Process 3: NT AUTHORITY\SYSTEM_x000a_User of Process 4: NT AUTHORITY\SYSTEM_x000a_User of Process 5: NT AUTHORITY\NETWORK SERVICE_x000a_Physical Memory for Process 1: 3.90 GB_x000a_Physical Memory for Process 2: 2.24 GB_x000a_Physical Memory for Process 3: 742.30 MB_x000a_Physical Memory for Process 4: 266.39 MB_x000a_Physical Memory for Process 5: 149.36 MB_x000a_Virtual Memory for Process 1: 4.45 GB_x000a_Virtual Memory for Process 2: 3.08 GB_x000a_Virtual Memory for Process 3: 827.68 MB_x000a_Virtual Memory for Process 4: 241.26 MB_x000a_Virtual Memory for Process 5: 354.91 MB 1364656675 (#29079)" u="1"/>
        <s v="Alert: Hoover Circular Solutions &gt; HOO US TX Houston on AZ-EX01 is Failed CPU   (#90427)" u="1"/>
        <s v="Request Knowledge Base read permission in Odoo. (#48428)" u="1"/>
        <s v="Alert: BLOOMFIELD-IO1 Disk - C: service: Total disk size: 69.70 GB_x000a_Disk space used: 68.66 GB_x000a_Disk fr... [100/137 characters] (#32629)" u="1"/>
        <s v="Critical Device Stopped Sending Events Fired (#62228)" u="1"/>
        <s v="Alert: Hikma &gt; HIK US OH Bedford on BDFSVWPCCURE1 is Failed Connectivity   (#47645)" u="1"/>
        <s v="Alert: Vaalco Energy Inc &gt; VAA US TX Houston on EGY-VALT-HOU is Warning Memory   (#57750)" u="1"/>
        <s v="Alert: LiquidPower Specialty Products Inc. &gt; LIQ US TX Houston on CKSVMPFILE10 is Failed CPU   (#66320)" u="1"/>
        <s v="Alert: LiquidPower Specialty Products Inc. &gt; LIQ US TX Houston on BRYVMPDB01 is Warning Memory   (#78164)" u="1"/>
        <s v="Alert: BMNPDC23 Connectivity -  service: Packet Loss: 20.00 %_x000a_Time To Live: 95.00 Hops_x000a_Average Round... [100/143 characters] (#33555)" u="1"/>
        <s v="Your message couldn't be delivered (#69980)" u="1"/>
        <s v="New ticket from: Comos - Invalid License Error on Remote Desktop for all users (#41680) (#45479)" u="1"/>
        <s v="FW: [Cisco AMP for Endpoints Subscription] [gcb - system] Matching Events Found On DESKTOP-6Q80MM6.gulfcapital.com (#68575)" u="1"/>
        <s v="P12130 Add Button in PY (#25350)" u="1"/>
        <s v="Lummus - Network device went offline  AE-DXB-MOOS-VPN01 (#23721)" u="1"/>
        <s v="ALERT: [Critical] Malicious activity detected on 8F0L8S2 (#51937)" u="1"/>
        <s v="Alert: lum-cnvlt-pw-01 Memory -  service: Total Physical Memory: 4.00 GB_x000a_Used Physical Memory: 3.26 GB_x000a_Free Physical Memory: 754.10 MB_x000a_Physical Memory Usage: 82.00 %_x000a_Total Virtual Memory: 4.69 GB_x000a_Used Virtual Memory: 3.38 GB_x000a_Free Virtual Memory: 1.31 GB_x000a_Virtual Memory Usage: 72.00 %_x000a_Top Process 1: agent_x000a_Top Process 2: MsMpEng (64 bit)_x000a_Top Process 3: cvd (64 bit)_x000a_Top Process 4: Registry (64 bit)_x000a_Top Process 5: powershell (64 bit)_x000a_PID of Process 1: 1360_x000a_PID of Process 2: 3096_x000a_PID of Process 3: 6320_x000a_PID of Process 4: 88_x000a_PID of Process 5: 8452_x000a_User of Process 1: NT AUTHORITY\SYSTEM_x000a_User of Process 2: NT AUTHORITY\SYSTEM_x000a_User of Process 3: NT AUTHORITY\SYSTEM_x000a_User of Process 4: NT AUTHORITY\SYSTEM_x000a_User of Process 5: LUMMUSTECH\sa.jxg_x000a_Physical Memory for Process 1: 229.48 MB_x000a_Physical Memory for Process 2: 212.38 MB_x000a_Physical Memory for Process 3: 181.14 MB_x000a_Physical Memory for Process 4: 98.84 MB_x000a_Physical Memory for Process 5: 90.30 MB_x000a_Virtual Memory for Process 1: 200.27 MB_x000a_Virtual Memory for Process 2: 273.60 MB_x000a_Virtual Memory for Process 3: 27.25 MB_x000a_Virtual Memory for Process 4: 500.00 KB_x000a_Virtual Memory for Process 5: 71.31 MB 1890859097 (#29513)" u="1"/>
        <s v="Your message couldn't be delivered (#68571)" u="1"/>
        <s v="Alert: Hikma &gt; HIK US OH Bedford on BDFSVWPCCURE1 is Warning SQL TCP Availability  1433 (#40993)" u="1"/>
        <s v="Lummus - Network device went offline US-TX-WLD-PL2-FL3-WAP07 (#20903)" u="1"/>
        <s v="Alert: Hoover Circular Solutions &gt; HOO US TX Houston on CCC-Micro is Failed Agent Status   (#66332)" u="1"/>
        <s v="VPN (NCP) Logon fail  (#58442)" u="1"/>
        <s v="Alert: Puffer &gt; PUF US TX Stafford on sta-dc-0017 is Warning Agent Status   (#79857)" u="1"/>
        <s v="Alert: Lummus Technology &gt; LUM Azure Production on lum-wfswe-pw-01 is Failed Connectivity   (#46845)" u="1"/>
        <s v="speed of computer (#43081)" u="1"/>
        <s v="Alert: Puffer &gt; PUF US TX Stafford on stc128p is Warning Memory   (#74560)" u="1"/>
        <s v="Alert: Alcami &gt; ALC Azure Production on alcnuwebes1-p02 is Failed CPU   (#55004)" u="1"/>
        <s v="Pasadena FAX 281-474-0660 not working (#36769)" u="1"/>
        <s v="Lummus - Windows server went offline for 1 min  WLDPSCM01 (#23737)" u="1"/>
        <s v="Alert: Lummus Technology &gt; LUM Azure Production on lum-jaus-dw-01 is Failed Agent Status   (#47221)" u="1"/>
        <s v="Alert: Alcami &gt; ALC Azure Production on alcnuwebes1-p02 is Failed CPU   (#55005)" u="1"/>
        <s v="Alert: LiquidPower Specialty Products Inc. &gt; LIQ US TX Houston on BRYVMPDB01 is Failed Memory   (#76673)" u="1"/>
        <s v="Alert: LiquidPower Specialty Products Inc. &gt; LIQ US TX Houston on MGMT.liquidpower.com (10.103.56.1)... [100/125 characters] (#60890)" u="1"/>
        <s v="Alert: lum-comus-pw-01 Memory -  service: Total Physical Memory: 4.00 GB_x000a_Used Physical Memory: 3.23 ... [100/1131 characters] (#32807)" u="1"/>
        <s v="Account Migration Assistance (#43732)" u="1"/>
        <s v="Alert: Hisco &gt; HIS US TX Houston Servers - 5th Patch Group on DEVscout is Warning Disk  C: (#86369)" u="1"/>
        <s v="FW: Submission of Taleo candidate data to People Soft (#30790)" u="1"/>
        <s v="Lummus - Network device went offline US-TX-WLD-PL2-FL3-WAP08 (#20904)" u="1"/>
        <s v="Authenticator set up for Britney Wilson (#57755)" u="1"/>
        <s v="ALERT: [Medium] Malicious activity detected on DESKTOP-1B846J1 (#21783)" u="1"/>
        <s v="Alert: Hikma &gt; HIK US NJ CherryHill on WW-CHH-SCCMMM01 is Warning Memory   (#85638)" u="1"/>
        <s v="Alert: Puffer &gt; PUF US TX Stafford on BRY-SM-0006 is Failed Agent Status   (#89267)" u="1"/>
        <s v="URGENT_JD EDWARDS Help Please_ AR Sub ledger Error Invoice 221315 for_x000a_ Project 206360358 BCC_LHT BV Procurement Support- 1st Invoice (#20395)" u="1"/>
        <s v="FW: Defender for Cloud Apps: New policy match detected (#83733)" u="1"/>
        <s v="FW: CRITICAL ERROR for PHSSVR on PHSDATTOSVR (B42E99AB260C) (#87279)" u="1"/>
        <s v="Alert: Hikma &gt; HIK US OH Columbus on COL-BIAP01 is Failed Memory   (#44668)" u="1"/>
        <s v="Alert: Lummus Technology &gt; LUM Azure Production on lum-eaus-dw-01 is Failed Agent Status   (#47226)" u="1"/>
        <s v="RDP access to bmnpts37 locked for jenny.miller@lummustech.com (#24350)" u="1"/>
        <s v="Alert: Lummus Technology &gt; LUM Azure Production on lum-idbus-pl-01 is Warning Disk  /oracle/LTDENPRO (#49969)" u="1"/>
        <s v="Blue screen after connecting Docking station (#28013)" u="1"/>
        <s v="Alert: Polymer Solutions Group &gt; POL Azure Production on psgnvdes1pw01 is Failed CPU   (#50976)" u="1"/>
        <s v="Alert: Lummus Technology &gt; LUM Azure Production on lum-mvus-dw-02 is Failed Agent Status   (#47227)" u="1"/>
        <s v="Lummus - Windows server memory reached  95.0 % Used for 10 mins LUM-WFSUS-PW-02 (#24149)" u="1"/>
        <s v="Alert: Polymer Solutions Group &gt; POL Azure Production on psgnvdes1pw01 is Failed CPU   (#50977)" u="1"/>
        <s v="Alert: Puffer &gt; PUF US TX Stafford on STA-SQL-0001 is Warning Memory   (#91364)" u="1"/>
        <s v="Alert: Lummus Technology &gt; LUM Azure Production on lum-ious-dw-01 is Failed Agent Status   (#47228)" u="1"/>
        <s v="FW: CRITICAL ERROR for PHSSVR on PHSDATTOSVR (B42E99AB260C) (#85997)" u="1"/>
        <s v="Lummus - Network device went offline US-TX-WLD-PL2-FL3-WAP08 (#20905)" u="1"/>
        <s v="Alert: Hikma &gt; HIK US OH Columbus on colnwps0602 is Failed Connectivity   (#37365)" u="1"/>
        <s v="Case: 00549973:  [Sev=High] [Polymer Solutions Group] Both tunnels_x000a_ down for site Sasco 15th Ave: [ref:_00DA0ISST._5003w1URZvS:ref] (#22824)" u="1"/>
        <s v="cant run sales report out of NAV (#36393)" u="1"/>
        <s v="Remote Desktop application - unable to open (#26876)" u="1"/>
        <s v="Alert: Puffer &gt; PUF US TX Stafford on stcap-19 is Failed Connectivity   (#90754)" u="1"/>
        <s v="Alert: AZVAHSDB002 Connectivity -  service: Packet Loss: 20.00 %_x000a_Time To Live: 102.00 Hops_x000a_Average R... [100/146 characters] (#33896)" u="1"/>
        <s v="Alert: AZVAHSDB003 Connectivity -  service: Packet Loss: 20.00 %_x000a_Time To Live: 102.00 Hops_x000a_Average R... [100/146 characters] (#33895)" u="1"/>
        <s v="Alert: lum-avelt-pw-01 CPU -  service: CPU Usage: 82.00 %_x000a_Top Process 1: MonAgentCore_x000a_Top Process 2:... [100/656 characters] (#32233)" u="1"/>
        <s v="Phishing mail (#67643)" u="1"/>
        <s v="FW: CRITICAL ERROR for LABDQSVR on PHSDATTOSVR (B42E99AB260C) (#90035)" u="1"/>
        <s v="FW: PO#YU456783-5454 Ulrich Pack EKATO Corporation (#35291)" u="1"/>
        <s v="Alert: Hikma &gt; HIK US OH Columbus on WW-COL-SWNTADB is Failed CPU   (#52762)" u="1"/>
        <s v="Alert: Puffer &gt; PUF US TX Stafford on stcap-10 is Failed Connectivity   (#90755)" u="1"/>
        <s v="Alert: Polymer Solutions Group &gt; POL US GA Albany Sasco 15th on Monroe AP2 is Failed Connectivity   (#50874)" u="1"/>
        <s v="Aryaka: [Non-Impacting] Starting Scheduled Maintenance on Miami POP_x000a_ [ref:_00DA0ISST._5003w1WUcJa:ref] (#32510)" u="1"/>
        <s v="New ticket from: New Directory (#37423) (#43764)" u="1"/>
        <s v="Alert: Hikma &gt; HIK US OH Columbus on WW-COL-SWNTADB is Failed CPU   (#52763)" u="1"/>
        <s v="Alert: AZVAHSDB003 Connectivity -  service: Packet Loss: 20.00 %_x000a_Time To Live: 102.00 Hops_x000a_Average R... [100/146 characters] (#33899)" u="1"/>
        <s v="Alert: lum-tekin-pw-01 Memory -  service: Total Physical Memory: 4.00 GB_x000a_Used Physical Memory: 3.31 ... [100/1151 characters] (#30237)" u="1"/>
        <s v="Alert: Lummus Technology &gt; Lum Azure Non-Production on LUM-AMSDB-DW-01 is Failed Memory   (#44268)" u="1"/>
        <s v="FW: P09190 Ok Button in PY - Approval (#35125)" u="1"/>
        <s v="Scheduled Task coyuchi cleanup shipmentprocesscheck folder Completed (#45252)" u="1"/>
        <s v="Alert: Cypress Lawn &gt; CYP US CA Colma on HQ-RT-01 is Failed Connectivity   (#44596)" u="1"/>
        <s v="Alert: LiquidPower Specialty Products Inc. &gt; LIQ US TX Bryan on BYN-AP02-1STFL-OFFICE is Failed Conn... [100/110 characters] (#90734)" u="1"/>
        <s v="Alert: Hikma &gt; HIK US OH Columbus on COLSVWPENGPRD01 is Warning Memory   (#49970)" u="1"/>
        <s v="Alert: Hoover Circular Solutions &gt; HOO US TX Houston on CCC-Micro is Failed Connectivity   (#53805)" u="1"/>
        <s v="Alert: Hikma &gt; HIK US OH Columbus on colnwps0507 is Failed Connectivity   (#43774)" u="1"/>
        <s v="Lummus - Windows server memory reached  95.0 % Used for 10 mins LUM-BRAUS-DW-01 (#27243)" u="1"/>
        <s v="Alert: Polymer Solutions Group &gt; POL US GA Albany Pine on PineSW2 is Failed Connectivity   (#46972)" u="1"/>
        <s v="RE: VPN Not Connecting Again (#48403)" u="1"/>
        <s v="Alert: Lummus Technology &gt; LUM CH Beijing on BEIPDC01 is Failed Connectivity   (#59272)" u="1"/>
        <s v="Alert: Lummus Technology &gt; LUM Azure Production on lum-prtin-pw-01 is Failed CPU   (#44135)" u="1"/>
        <s v="Alert: Hoover Circular Solutions &gt; HOO US TX Houston on JETDEVAPP01 is Warning Agent Status   (#83212)" u="1"/>
        <s v="Alert: Puffer &gt; PUF US TX Stafford on STA-PS-0001 is Failed Agent Status   (#58855)" u="1"/>
        <s v="Alert: Lummus Technology &gt; LUM Azure Production on lum-idbus-pl-01 is Warning Disk  /oracle/LTDENPRO (#52351)" u="1"/>
        <s v="Offboard external Employee (#81151)" u="1"/>
        <s v="Urgent... can't VPN says wrong password (#28122)" u="1"/>
        <s v="Alert: Puffer &gt; PUF US TX Stafford on STA-PS-0001 is Failed CPU   (#83238)" u="1"/>
        <s v="Alert: Puffer &gt; PUF US TX Stafford on BRY-SQL-0003 is Failed Memory   (#55535)" u="1"/>
        <s v="Alert: Hikma &gt; HIK US OH Columbus on WW-COL-PRNT02-N is Warning Memory   (#51896)" u="1"/>
        <s v="Alert: NewQuest Properties &gt; NEW US TX Houston on PRINT is Warning Memory   (#80716)" u="1"/>
        <s v="Alert: expe Connectivity -  service: Packet Loss: 20.00 %_x000a_Time To Live: 45.00 Hops_x000a_Average Round Tri... [100/139 characters] (#35333)" u="1"/>
        <s v="Customer: PSG,Detected Criteria: Job Failed , Client: Azure PSG ALZ_x000a_ ,Job ID: 41006 , Virtual Machine Name: psgcvmes1pw01, Priority: Normal (#20549)" u="1"/>
        <s v="Alert: Hisco &gt; HIS US TX Houston Servers - 5th Patch Group on DEVpim is Warning Memory   (#81141)" u="1"/>
        <s v="Dbmaker issue (#41959)" u="1"/>
        <s v="lumwvddynsp-4 has been powered off by automation (#44611)" u="1"/>
        <s v="Alert: Puffer &gt; PUF US TX Stafford on stc128p is Warning Memory   (#57600)" u="1"/>
        <s v="Issues Logging Into JTS (#74495)" u="1"/>
        <s v="iDoc can not be accessed from Home (#62330)" u="1"/>
        <s v="SO21/3001240 Dell Standard Business Laptop (#25807)" u="1"/>
        <s v="Critical Device Stopped Sending Events Fired (#70628)" u="1"/>
        <s v="Alert: LiquidPower Specialty Products Inc. &gt; LIQ US TX Bryan on BRY-SW-06-PROD is Failed Connectivit... [100/103 characters] (#84689)" u="1"/>
        <s v="Call to talk with Michael Heuberger (#43098)" u="1"/>
        <s v="Alert: Cypress Lawn &gt; CYP US CA SanMateo &amp; Snider&amp;Sullivan on SSOS-FTD01 is Failed Connectivity   (#44591)" u="1"/>
        <s v="Alert: Lummus Technology &gt; LUM Azure Production on lum-medin-pw-01 is Failed CPU   (#50927)" u="1"/>
        <s v="Unfamiliar sign-in properties Incident ID: 4502 (#88416)" u="1"/>
        <s v="Alert: Lummus Technology &gt; LUM Azure Production on lum-cdwlt-pw-01 is Failed Memory   (#42985)" u="1"/>
        <s v="Not able to print (#41568)" u="1"/>
        <s v="Neil Wang is unable to log into VPN (#43874)" u="1"/>
        <s v="Alert: Cypress Lawn &gt; CYP US CA Colma on HQS-MX is Warning Memory   (#47502)" u="1"/>
        <s v="Alert: Coyuchi &gt; COY US CA PointReyes on vm-file1 is Failed Connectivity   (#48272)" u="1"/>
        <s v="Alert: Lummus Technology &gt; LUM Azure Production on lum-medcv-pw-01 is Failed CPU   (#90487)" u="1"/>
        <s v="Alert: LiquidPower Specialty Products Inc. &gt; LIQ US TX Houston on CKSVMPDC01 is Warning Memory   (#50984)" u="1"/>
        <s v="[Cisco AMP for Endpoints Subscription] [CypressLawn-Tickets]_x000a_ [HQW-SCANNER02.cypresslawn.corp] Matching Compromise Updates (#22273)" u="1"/>
        <s v="New ticket from: lumwvddynsp-7has failed to restart by PowerApp (#37119) (#37327)" u="1"/>
        <s v="Alert: Hikma &gt; HIK US OH Columbus on colnwcatwalk1 is Failed Connectivity   (#46392)" u="1"/>
        <s v="Alert: LiquidPower Specialty Products Inc. &gt; LIQ US TX Bryan on BRY-SW-20-MAINT is Failed Connectivi... [100/104 characters] (#85671)" u="1"/>
        <s v="Alert: lum-adkde-pw-01 Memory -  service: Total Physical Memory: 4.00 GB_x000a_Used Physical Memory: 3.44 ... [100/1140 characters] (#32083)" u="1"/>
        <s v="New ticket from: iDocs Folder Access (#46647) (#46655)" u="1"/>
        <s v="Alert: Alcami &gt; ALC Azure Non-Production on alcnudbes1-d01 is Warning Memory   (#47443)" u="1"/>
        <s v="FW: ISE Alarm : Warning : AcsSyslogContentAaaDiagnostics:: ACTIVE_DIRECTORY_DIAGNOSTIC_TOOL_ISSUES_FOUND need to complete (#73956)" u="1"/>
        <s v="Alert: LiquidPower Specialty Products Inc. &gt; LIQ US TX Bryan on BRY-AP16-FREE03 is Failed Connectivi... [100/104 characters] (#85673)" u="1"/>
        <s v="Update NAT rule for 40.119.39.119 on Palo Alto FW (#44986)" u="1"/>
        <s v="Unable to change AD mapping (#22677)" u="1"/>
        <s v="JDE Assistance_Unable to Post Batch 4321726 for Monthly PC Clearing (#41589)" u="1"/>
        <s v="Alert: Cypress Lawn &gt; CYP US CA SanMateo &amp; Snider&amp;Sullivan on ssos-esxi01 is Failed Connectivity   (#59568)" u="1"/>
        <s v="Your message couldn't be delivered (#68512)" u="1"/>
        <s v="Alert: LiquidPower Specialty Products Inc. &gt; LIQ US OK Ponca City on POC-VOICE.liquidpower.com is Fa... [100/119 characters] (#83668)" u="1"/>
        <s v="Alert: LiquidPower Specialty Products Inc. &gt; LIQ US TX Bryan on BRY-AP15-FREE02 is Failed Connectivi... [100/104 characters] (#85676)" u="1"/>
        <s v="Your message couldn't be delivered (#69941)" u="1"/>
        <s v="Alert: Cypress Lawn &gt; CYP US CA Colma on HQS-FPS02 is Warning Memory   (#45803)" u="1"/>
        <s v="FW: Weekly Backup Report for RKDATTOSVR (#76221)" u="1"/>
        <s v="New ticket from: iDocs request : Kemya Energy Study -  (#32614) (#32633)" u="1"/>
        <s v="Alert: Hikma &gt; HIK US NJ Eatontown on DTNSVWQASCDB01 is Warning SQL TCP Availability  1433 (#50948)" u="1"/>
        <s v="Alert: LiquidPower Specialty Products Inc. &gt; LIQ US TX Bryan on BRY-AP17-FREE04 is Failed Connectivi... [100/104 characters] (#85679)" u="1"/>
        <s v="Cypress - Offline device by 1 min  CB-PTP230-SLAVE (#29570)" u="1"/>
        <s v="Alert: Hikma &gt; HIK US OH Columbus on WW-COL-VDISQL01 is Failed Memory   (#47200)" u="1"/>
        <s v="Alert: Cypress Lawn &gt; CYP US CA Colma on HQS-ABS01 is Failed Agent Status   (#49631)" u="1"/>
        <s v="FW: [Cisco AMP for Endpoints Subscription] [Vaalco - System] Matching Events Found On EGY-FILESTORE-HOU.VAALCO.com (#56066)" u="1"/>
        <s v="Self-Healing Alert: Alcami &gt; ALC Azure Non-Production: alcnuctxes1-v00 Service: Uptime -  Self-Heali... [100/175 characters] (#47728)" u="1"/>
        <s v="outlook account blocked (#90796)" u="1"/>
        <s v="ALERT: [Critical] Malicious activity detected on 7DFJ8S2 (#65652)" u="1"/>
        <s v="Alert: Hikma &gt; HIK US OH Columbus on WW-COL-IGNITA00 is Failed Agent Status   (#76289)" u="1"/>
        <s v="Alert: Lummus Technology &gt; Lum Azure Non-Production on lum-mcube-dl-01 is Failed Agent Status   (#53750)" u="1"/>
        <s v="Alert: lum-idb-dl-01 CPU -  service: CPU Usage: 92.00 %_x000a_Top Process 1: ora_j000_LTDENDES_x000a_Top Process... [100/689 characters] (#30741)" u="1"/>
        <s v="Alert: Cypress Lawn &gt; CYP US CA Colma HQ on HQS-SQL03 is Failed Disk  E: (#84699)" u="1"/>
        <s v="Alert: AZVAHSER002 Connectivity -  service: Packet Loss: 45.00 %_x000a_Time To Live: 70.00 Hops_x000a_Average Ro... [100/145 characters] (#33901)" u="1"/>
        <s v="Alert: USHOUSDB034 Memory -  service: Total Physical Memory: 16.00 GB_x000a_Used Physical Memory: 14.33 GB... [100/1179 characters] (#30218)" u="1"/>
        <s v="Alert: lum-anslt-pw-01 Connectivity -  service: Packet Loss: 20.00 %_x000a_Time To Live: 102.00 Hops_x000a_Average Round Trip Time: 0.00 msec_x000a_DNS Resolution: True 552140527 (#27623)" u="1"/>
        <s v="Company Portal diagnostic information (693C916F) (#29826)" u="1"/>
        <s v="Alert: AZVAHSAP013 Connectivity -  service: Packet Loss: 100.00 %_x000a_Time To Live: 0.00 Hops_x000a_Average Ro... [100/145 characters] (#32507)" u="1"/>
        <s v="Alert: AZVAHSER002 Connectivity -  service: Packet Loss: 45.00 %_x000a_Time To Live: 70.00 Hops_x000a_Average Ro... [100/145 characters] (#33902)" u="1"/>
        <s v="Alert: LiquidPower Specialty Products Inc. &gt; LIQ US OK Chickasha on CKS-AP09-1STFL-SATMAINT is Faile... [100/116 characters] (#84692)" u="1"/>
        <s v="Company Portal diagnostic information (693C916F) (#29827)" u="1"/>
        <s v="Eagle Burgman - Device went offline for 1 min USHOUSAP032 (#23941)" u="1"/>
        <s v="Alert: Lummus Technology &gt; LUM US NJ BloomField on US-BMN-A1DC-SW08 is Failed Connectivity   (#41669)" u="1"/>
        <s v="[Cisco AMP for Endpoints Subscription] [CypressLawn-Tickets]_x000a_ [HQW-SCANNER02.cypresslawn.corp] Matching Compromise Updates (#31311)" u="1"/>
        <s v="Self-Healing Alert: Lummus Technology &gt; LUM US NJ BloomField: BMNPSCCM03 Service: Uptime -  Self-Hea... [100/177 characters] (#46840)" u="1"/>
        <s v="Alert: lum-medin-pw-01 CPU -  service: CPU Usage: 83.00 %_x000a_Top Process 1: vsbkp_x000a_Top Process 2: System_x000a_Top Process 3: cvd_x000a_Top Process 4: MsMpEng_x000a_Top Process 5: MicrosoftDependencyAgent_x000a_PID of Process 1: 13620_x000a_PID of Process 2: 4_x000a_PID of Process 3: 4584_x000a_PID of Process 4: 3676_x000a_PID of Process 5: 10104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5.00 %_x000a_CPU Usage for Process 3: 4.00 %_x000a_CPU Usage for Process 4: 1.00 %_x000a_CPU Usage for Process 5: 0.00 % 504342234 (#28178)" u="1"/>
        <s v="requesting assistance with setting up email on company mobile device (#47602)" u="1"/>
        <s v="Alert: Dallas Area Habitat for Humanity &gt; DAL US TX Dallas on dahfh2008dc is Failed Memory   (#61571)" u="1"/>
        <s v="Alert: LiquidPower Specialty Products Inc. &gt; LIQ US TX Houston on MGMT is Failed Connectivity   (#90731)" u="1"/>
        <s v="ALERT: [Critical] Malicious activity detected on 7DFJ8S2 (#65654)" u="1"/>
        <s v="FW: Internal server notice (#26305)" u="1"/>
        <s v="Alert: Lummus Technology &gt; Lum Azure Non-Production on lum-auefs-dw-01 is Failed CPU   (#48578)" u="1"/>
        <s v="Alert: Lummus Technology &gt; Lum Azure Non-Production on lum-auefs-dw-01 is Failed CPU   (#48579)" u="1"/>
        <s v="Alert: Puffer &gt; PUF US TX Stafford on stc128p is Warning Memory   (#76200)" u="1"/>
        <s v="Alert: Hikma &gt; HIK US OH Columbus on colnwenglab02 is Failed Connectivity   (#46398)" u="1"/>
        <s v="Alert: Dallas Area Habitat for Humanity &gt; DAL US TX Dallas on DAHFH2008FS is Failed CPU   (#91022)" u="1"/>
        <s v="Alert: BMNPLIC01 Memory -  service: Total Physical Memory: 4.00 GB_x000a_Used Physical Memory: 3.59 GB_x000a_Free Physical Memory: 422.25 MB_x000a_Physical Memory Usage: 90.00 %_x000a_Total Virtual Memory: 8.00 GB_x000a_Used Virtual Memory: 2.42 GB_x000a_Free Virtual Memory: 5.58 GB_x000a_Virtual Memory Usage: 30.00 %_x000a_Top Process 1: svchost (64 bit)_x000a_Top Process 2: agent_x000a_Top Process 3: BASupSrvc_x000a_Top Process 4: CSFalconContainer (64 bit)_x000a_Top Process 5: AutomationManager.ScriptRunner64 (64 bit)_x000a_PID of Process 1: 868_x000a_PID of Process 2: 4548_x000a_PID of Process 3: 6480_x000a_PID of Process 4: 7012_x000a_PID of Process 5: 7208_x000a_User of Process 1: NT AUTHORITY\SYSTEM_x000a_User of Process 2: NT AUTHORITY\SYSTEM_x000a_User of Process 3: NT AUTHORITY\SYSTEM_x000a_User of Process 4: NT AUTHORITY\SYSTEM_x000a_User of Process 5: NT AUTHORITY\SYSTEM_x000a_Physical Memory for Process 1: 171.63 MB_x000a_Physical Memory for Process 2: 164.95 MB_x000a_Physical Memory for Process 3: 115.44 MB_x000a_Physical Memory for Process 4: 62.24 MB_x000a_Physical Memory for Process 5: 45.27 MB_x000a_Virtual Memory for Process 1: 292.06 MB_x000a_Virtual Memory for Process 2: 208.62 MB_x000a_Virtual Memory for Process 3: 392.06 MB_x000a_Virtual Memory for Process 4: 59.89 MB_x000a_Virtual Memory for Process 5: 44.85 MB 1432947396 (#27551)" u="1"/>
        <s v="ALERT: [Critical] Malicious activity detected on 7DFJ8S2 (#65655)" u="1"/>
        <s v="ALERT: [Critical] Malicious activity detected on GHT2X33 (#49739)" u="1"/>
        <s v="Alert: PASPBE02 Agent Status -  service: Agent check-in interval: 3.15 min (#35496)" u="1"/>
        <s v="Alert: Hikma &gt; HIK US OH Columbus on BKHSVWPCCURE1 is Warning SQL TCP Availability  1433 (#50197)" u="1"/>
        <s v="Alert: Lummus Technology &gt; LUM Azure Production on lum-braus-dw-02 is Failed Agent Status   (#47488)" u="1"/>
        <s v="Alert: lum-cdwlt-pw-01 Memory -  service: Total Physical Memory: 4.00 GB_x000a_Used Physical Memory: 3.61 ... [100/1151 characters] (#31841)" u="1"/>
        <s v="Alert: lum-idbus-pl-01 CPU -  service: CPU Usage: 94.00 %_x000a_Top Process 1: ora_j002_ltdenpro_x000a_Top Process 2: /opt/cv/commvault/iDataAgent/clBackup_x000a_Top Process 3: /opt/cv/commvault/iDataAgent/clBackup_x000a_Top Process 4: /opt/cv/commvault/iDataAgent/clBackup_x000a_Top Process 5: /opt/cv/commvault/iDataAgent/clBackup_x000a_PID of Process 1: 24161_x000a_PID of Process 2: 25824_x000a_PID of Process 3: 25822_x000a_PID of Process 4: 25821_x000a_PID of Process 5: 25823_x000a_User of Process 1: oracle_x000a_User of Process 2: root_x000a_User of Process 3: root_x000a_User of Process 4: root_x000a_User of Process 5: root_x000a_CPU Usage for Process 1: 84.00 %_x000a_CPU Usage for Process 2: 34.00 %_x000a_CPU Usage for Process 3: 34.00 %_x000a_CPU Usage for Process 4: 33.00 %_x000a_CPU Usage for Process 5: 31.00 % 1972682369 (#27683)" u="1"/>
        <s v="Alert: Lummus Technology &gt; LUM Azure Production on lum-adknl-pw-01 is Warning Memory   (#42404)" u="1"/>
        <s v="Alert: lum-medin-pw-01 CPU -  service: CPU Usage: 88.00 %_x000a_Top Process 1: vsbkp_x000a_Top Process 2: System... [100/651 characters] (#35155)" u="1"/>
        <s v="Alert: HQS-FPS02 Disk - C: service: Total disk size: 162.90 GB_x000a_Disk space used: 146.82 GB_x000a_Disk free ... [100/135 characters] (#33001)" u="1"/>
        <s v="Alert: lum-aspus-pw-01 CPU -  service: CPU Usage: 81.00 %_x000a_Top Process 1: MonAgentCore_x000a_Top Process 2: MsMpEng_x000a_Top Process 3: CLBackup_x000a_Top Process 4: CSFalconService_x000a_Top Process 5: cvfwd_x000a_PID of Process 1: 3324_x000a_PID of Process 2: 3900_x000a_PID of Process 3: 7652_x000a_PID of Process 4: 5316_x000a_PID of Process 5: 3712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17.00 %_x000a_CPU Usage for Process 3: 9.00 %_x000a_CPU Usage for Process 4: 2.00 %_x000a_CPU Usage for Process 5: 0.00 % 2058234245 (#27428)" u="1"/>
        <s v="Alert: Lummus Technology &gt; LUM Azure Production on lum-prtus-pw-01 is Failed CPU   (#74488)" u="1"/>
        <s v="Alert: Lummus Technology &gt; LUM US NJ BloomField on cucmpub is Failed Connectivity   (#43211)" u="1"/>
        <s v="Alert: Dallas Area Habitat for Humanity &gt; DAL US TX Dallas on DAHAZAD03 is Failed Memory   (#66261)" u="1"/>
        <s v="Alert: lum-adkde-pw-01 Memory -  service: Total Physical Memory: 4.00 GB_x000a_Used Physical Memory: 3.61 ... [100/1151 characters] (#33373)" u="1"/>
        <s v="Alert: Connectivity -  service: Packet Loss: 100.00 %_x000a_Time To Live: 0.00 Hops_x000a_Average Round Trip Time: 0.00 msec_x000a_DNS Resolution: True 1149103584 (#26900)" u="1"/>
        <s v="Alert: Puffer &gt; PUF US TX Stafford on BRY-FS-0021 is Failed Memory   (#58436)" u="1"/>
        <s v="ALERT: [Critical] Malicious activity detected on 7DFJ8S2 (#65657)" u="1"/>
        <s v="FW: CRITICAL ERROR for EMRSVR on PHSDATTOSVR (B42E99AB260C) (#83296)" u="1"/>
        <s v="Undeliverable message (#86083)" u="1"/>
        <s v="FW: Weekly Backup Report for RKDATTOSVR (#57162)" u="1"/>
        <s v="Lummus - Windows server CPU reached 80.0 % Used for 15 mins LUM-HONLT-PW-01 (#25988)" u="1"/>
        <s v="FW: CRITICAL ERROR for CONCORDTERMSVR on PHSDATTOSVR (B42E99AB260C) (#82838)" u="1"/>
        <s v="Alert: Lummus Technology &gt; LUM US TX Pasadena on US-PAS-DELTAV-SW1 is Failed Connectivity   (#76731)" u="1"/>
        <s v="New ticket from: Update regarding your vCom Ticket# 446266 for Cypress Lawn - No_x000a_ connectivity (#25611) (#25816)" u="1"/>
        <s v="Alert: lum-hxgus-pw-01 CPU -  service: CPU Usage: 91.00 %_x000a_Top Process 1: MonAgentCore_x000a_Top Process 2: MsMpEng_x000a_Top Process 3: CSFalconService_x000a_Top Process 4: cvfwd_x000a_Top Process 5: System_x000a_PID of Process 1: 7892_x000a_PID of Process 2: 3748_x000a_PID of Process 3: 1084_x000a_PID of Process 4: 3176_x000a_PID of Process 5: 4_x000a_User of Process 1: NT AUTHORITY\SYSTEM_x000a_User of Process 2: NT AUTHORITY\SYSTEM_x000a_User of Process 3: NT AUTHORITY\SYSTEM_x000a_User of Process 4: NT AUTHORITY\SYSTEM_x000a_User of Process 5: NT AUTHORITY\SYSTEM_x000a_CPU Usage for Process 1: 47.00 %_x000a_CPU Usage for Process 2: 18.00 %_x000a_CPU Usage for Process 3: 2.00 %_x000a_CPU Usage for Process 4: 2.00 %_x000a_CPU Usage for Process 5: 1.00 % 552072020 (#28509)" u="1"/>
        <s v="Critical Device Stopped Sending Events Fired (#65600)" u="1"/>
        <s v="Idocs access for BPCL Mixed Feed Cracker (201236243) (#87410)" u="1"/>
        <s v="ALERT: [Critical] Malicious activity detected on 7DFJ8S2 (#65658)" u="1"/>
        <s v="Alert: Lummus Technology &gt; LUM Azure Production on lum-medcv-pw-01 is Failed CPU   (#85991)" u="1"/>
        <s v="Alert: EPICOR-TEST Connectivity -  service: Packet Loss: 100.00 %_x000a_Time To Live: 0.00 Hops_x000a_Average Round Trip Time: 0.00 msec_x000a_DNS Resolution: True 801832124 (#28747)" u="1"/>
        <s v="Lummus - Windows server CPU reached 80.0 % Used for 15 mins LUM-HONLT-PW-01 (#25989)" u="1"/>
        <s v="Lummus Sentinel Alerts - Medium  (#47492)" u="1"/>
        <s v="Alert: Cypress Lawn &gt; CYP US CA Colma on HQS-FPS02 is Warning Memory   (#45903)" u="1"/>
        <s v="Alert: Lummus Technology &gt; LUM Azure Production on lum-adkde-pw-01 is Warning Memory   (#43400)" u="1"/>
        <s v="Self-Healing Alert: Polymer Solutions Group &gt; POL Azure Production: psgrdses1pw02 Service: Uptime - ... [100/186 characters] (#47756)" u="1"/>
        <s v="ALERT: [Critical] Malicious activity detected on 7DFJ8S2 (#65659)" u="1"/>
        <s v="Alert: CNGS-FPS01 Connectivity -  service: Packet Loss: 20.00 %_x000a_Time To Live: 100.00 Hops_x000a_Average Ro... [100/146 characters] (#32873)" u="1"/>
        <s v="Alert: RU-MOS-WLC01 Connectivity -  service: Packet Loss: 20.00 %_x000a_Time To Live: 44.00 Hops_x000a_Average R... [100/148 characters] (#33101)" u="1"/>
        <s v="NAV ISSUE (#36160)" u="1"/>
        <s v="LSPI- Sentinel Alerts  Medium   (#85956)" u="1"/>
        <s v="unable to dial 911, 9911, or ability to contact emergency services from Pasadena TX (#22576)" u="1"/>
        <s v="Alert: Lummus Technology &gt; LUM Azure Production on lum-honlt-pw-01 is Warning Memory   (#43402)" u="1"/>
        <s v="MS Teams login Issue (#20554)" u="1"/>
        <s v="lumwvddynsp-3 has intentionally been shutdown (#50739)" u="1"/>
        <s v="Alert: Lummus Technology &gt; LUM Azure Production on lum-medwe-pw-01 is Failed CPU   (#36928)" u="1"/>
        <s v="Alert: Lummus Technology &gt; LUM US TX Pasadena on PASPBE02 is Failed Agent Status   (#45685)" u="1"/>
        <s v="Patch Installation on Cisco ISE (#45241)" u="1"/>
        <s v="Alert: Hisco &gt; HIS US TX Houston Servers - 5th Patch Group on DEVpim is Failed Memory   (#51859)" u="1"/>
        <s v="Alert: BMNPEA01 Disk - C: service: Total disk size: 59.70 GB_x000a_Disk space used: 53.63 GB_x000a_Disk free space: 6.07 GB_x000a_Disk Usage: 90.00 % 393864017 (#28842)" u="1"/>
        <s v="Phone not working (#88030)" u="1"/>
        <s v="LSPI- Sentinel Alerts  Low   (#85988)" u="1"/>
        <s v="LSPI- Sentinel Alerts  High   (#91076)" u="1"/>
        <s v="Alert: LiquidPower Specialty Products Inc. &gt; LIQ US TX Bryan on BYNMesh is Failed Connectivity   (#85180)" u="1"/>
        <s v="Self-Healing Alert: Polymer Solutions Group &gt; POL Azure Production: psgadces1pw01 Service: Uptime - ... [100/186 characters] (#46890)" u="1"/>
        <s v="Alert: LiquidPower Specialty Products Inc. &gt; LIQ US TX Houston on HSNVMDSQLPI22 is Failed CPU   (#63315)" u="1"/>
        <s v="New database needed (#21003)" u="1"/>
        <s v="Alert: LiquidPower Specialty Products Inc. &gt; LIQ US OK Chickasha on CKS-SW-02-LAB-ACCESS.liquidpower... [100/129 characters] (#88422)" u="1"/>
        <s v="Alert: Cypress Lawn &gt; CYP US CA Colma on HQS-FPS02 is Warning Memory   (#43016)" u="1"/>
        <s v="Alert: lum-alslt-pw-01 CPU -  service: CPU Usage: 83.00 %_x000a_Top Process 1: MonAgentCore_x000a_Top Process 2:... [100/676 characters] (#32805)" u="1"/>
        <s v="Alert: USHOUSDB034 Memory -  service: Total Physical Memory: 16.00 GB_x000a_Used Physical Memory: 13.32 GB... [100/1178 characters] (#30269)" u="1"/>
        <s v="Rquest to Setting up iDocs Redline (#86477)" u="1"/>
        <s v="FW: Defender for Cloud Apps: New policy match detected (#90792)" u="1"/>
        <s v="Lummus - Winows server went Offline for 1 min LUM-SCMIN-PW-01 (#24238)" u="1"/>
        <s v="Alert: MHGPSCCM01 Connectivity -  service: Packet Loss: 0.00 %_x000a_Time To Live: 120.00 Hops_x000a_Average Round Trip Time: 429.00 msec_x000a_DNS Resolution: True 1235654389 (#28910)" u="1"/>
        <s v="Critical Device Stopped Sending Events Fired (#67600)" u="1"/>
        <s v="Alert: Hikma &gt; HIK US OH Columbus on BKHSVWPCCURE1 is Warning Memory   (#58487)" u="1"/>
        <s v="Alert: Polymer Solutions Group &gt; POL Azure Production on psgnvdes1pw01 is Warning Memory   (#47511)" u="1"/>
        <s v="Issues with Office (#23324)" u="1"/>
        <s v="BlueBeam - Registration (#47412)" u="1"/>
        <s v="End of McDermott and CBI Email Forwarding (#20952)" u="1"/>
        <s v="ALERT: [Critical] Malicious activity detected on DXB13906 (#62265)" u="1"/>
        <s v="Alert: Lummus Technology &gt; LUM US TX Pasadena on PASPBE02 is Failed Agent Status   (#68544)" u="1"/>
        <s v="Alert: Polymer Solutions Group &gt; POL Azure Production on psgnvdes1pw01 is Failed CPU   (#57838)" u="1"/>
        <s v="Alert: Puffer &gt; PUF US TX Stafford on BRY-SM-0008 is Warning Memory   (#78210)" u="1"/>
        <s v="Alert: Polymer Solutions Group &gt; POL Azure Production on psgnvdes1pw01 is Failed CPU   (#57839)" u="1"/>
        <s v="ALERT: [Critical] Malicious activity detected on 3DPNYD3 (#60445)" u="1"/>
        <s v="Sub - PSG- Checkpoint Firewall upgrade to version R80.20.30 |_x000a_ 00634497 [ ref:_00DA0ISST._5003w1av2EX:ref ] (#57675)" u="1"/>
        <s v="unable to dial 911, 9911, or ability to contact emergency services from Pasadena TX (#22577)" u="1"/>
        <s v="Your computer is detect with virus (#26304)" u="1"/>
        <s v="FYI - lumwvddynsp-3 has turned on by request from the VMSS PowerApp (#59855)" u="1"/>
        <s v="FW: Indorama - Nigeria internal KoM - minutes (#22084)" u="1"/>
        <s v="Alert: Hikma &gt; HIK US OH Columbus on COL-BIAP01 is Failed Memory   (#77801)" u="1"/>
        <s v="Alert: Lummus Technology &gt; LUM Azure Production on lum-tekin-pw-01 is Warning Memory   (#44404)" u="1"/>
        <s v="Outlook issues (#45240)" u="1"/>
        <s v="&lt;Server is Down or Unresponsive&gt; SQL-SERVER (#24162)" u="1"/>
        <s v="Unable to connect to N Drive (#51599)" u="1"/>
        <s v="AMP Alert: Device Up (US-TX-PAS-MaW-WAP26) (#90010)" u="1"/>
        <s v="Performance Goals and Career Development Plans (#32158)" u="1"/>
        <s v="Eagle Burgman - CPU reached 90.0 % Used for 10 mins AZCCSSAP021 (#26069)" u="1"/>
        <s v="RE: New staff leo.liu unable connect to the VPN (#22504)" u="1"/>
        <s v="Alert: lum-idbus-pl-01 CPU -  service: CPU Usage: 90.00 %_x000a_Top Process 1: ora_j000_ltdenpro_x000a_Top Proce... [100/709 characters] (#36246)" u="1"/>
        <s v="Active Directory Clean Up (#91057)" u="1"/>
        <s v="Alert: Hikma &gt; HIK US NJ CherryHill on ww-chh-varcp01 is Warning Memory   (#44421)" u="1"/>
        <s v="Alert: Hikma &gt; HIK US OH Columbus on COL-PMXAQ01 is Failed Agent Status   (#48247)" u="1"/>
        <s v="Aryaka: [Sev=Low] Services restored for increase in loss/latency on sites connected to Dallas POP [ref:_00DA0ISST._5003w1UA7Pi:ref] (#21788)" u="1"/>
        <s v="Frequently Printer Offline (#55513)" u="1"/>
        <s v="FW: approve timesheet function missing (#82209)" u="1"/>
        <s v="lumwvddynsp-3 will be shutdown by automation in 15 minutes (#43090)" u="1"/>
        <s v="Alert: Connectivity -  service: Packet Loss: 100.00 %_x000a_Time To Live: 0.00 Hops_x000a_Average Round Trip Time: 0.00 msec_x000a_DNS Resolution: True 1572553706 (#26915)" u="1"/>
        <s v="Idocs Access (#23840)" u="1"/>
        <s v="Remittance advice- Error (#41086)" u="1"/>
        <s v="Exactly IT Sentinel Alerts - High  (#29166)" u="1"/>
        <s v="ALERT: [Critical] Malicious activity detected on DESKTOP-82N24K2 (#35352)" u="1"/>
        <s v="New ticket from: problem getting VPN connection (#43008) (#66378)" u="1"/>
        <s v="ALERT: [High] Malicious activity detected on GBJDTC2 (#22430)" u="1"/>
        <s v="Alert: Cypress Lawn &gt; CYP US CA Colma on QA-ES03 is Failed Connectivity   (#44639)" u="1"/>
        <s v="Alert: Cypress Lawn &gt; CYP US CA Colma on HQS-AW01 is Failed Connectivity   (#44247)" u="1"/>
        <s v="Ajit Shukla – docking station installed (#28442)" u="1"/>
        <s v="Alert: Cypress Lawn &gt; CYP US CA Colma HQ on HQS-SQL02 is Failed CPU   (#90466)" u="1"/>
        <s v="Alert: Hikma &gt; HIK US OH Columbus on WW-COL-VARCP01 is Failed Connectivity   (#51886)" u="1"/>
        <s v="Eagle Burgman - Memory reached  90.0 % Used for 10 mins USHOUSDB034 (#22977)" u="1"/>
        <s v="Alert: Cypress Lawn &gt; CYP US CA Colma HQ on HQS-ABS01 is Warning Disk  C: (#88503)" u="1"/>
        <s v="Alert: Hoover Circular Solutions &gt; HOO US TX Houston on HVRFTH-OneSDEV is Failed Agent Status   (#62307)" u="1"/>
        <s v="Alert: AZVAHSER004 Memory -  service: Total Physical Memory: 8.00 GB_x000a_Used Physical Memory: 7.24 GB_x000a_F... [100/1139 characters] (#35149)" u="1"/>
        <s v="Salesforce signin issue (#32927)" u="1"/>
        <s v="Alert: Cintas Corporation &gt; Cin Azure Production on CPAZCRM01 is Warning SQL Memory Manager  MSSQLSE... [100/104 characters] (#85682)" u="1"/>
        <s v="Alert: Cypress Lawn &gt; CYP US CA Colma on HQS-ES01 is Failed Agent Status   (#43305)" u="1"/>
        <s v="Follow UP Alert: Hikma &gt; HIK US OH Columbus on colnwps0504 is Failed Connectivity   (#43940)" u="1"/>
        <s v="Alert: Hisco &gt; HIS US TX Houston Servers - 6th Patch Group on CyrSQL is Warning Disk  D: (#53779)" u="1"/>
        <s v="FW: ISE Alarm : Info : License about to Expire: Details=Plus license expiring within 90 Days (#82481)" u="1"/>
        <s v="Cypress - Offline device by 1 min  NC-RT-01 (#24393)" u="1"/>
        <s v="Alert: Hikma &gt; HIK US OH Columbus on WW-COL-UNFDB is Warning Memory   (#41285)" u="1"/>
        <s v="Alert: Lummus Technology &gt; LUM Azure Production on lum-idbus-pl-01 is Failed CPU   (#45132)" u="1"/>
        <s v="Alcami Ghost call (#49620)" u="1"/>
        <s v="Access to Trakstar (#91106)" u="1"/>
        <s v="RE: Codeware COMPRESS 2020 Build 8000 (#29032)" u="1"/>
        <s v="Lummus - Import PST for Julia-Lei Zhou (#25240)" u="1"/>
        <s v="Alert: Lummus Technology &gt; LUM CH Beijing on beijing-fs1 is Failed Agent Status   (#43724)" u="1"/>
        <s v="Phishing Email (#55887)" u="1"/>
        <s v="Alert: Puffer &gt; PUF US TX Stafford on stc4235-break is Failed Connectivity   (#85654)" u="1"/>
        <s v="Alert: LiquidPower Specialty Products Inc. &gt; LIQ US TX Houston on HSNVMPFTP01 is Failed CPU   (#55018)" u="1"/>
        <s v="Alert: Hikma &gt; HIK US OH Columbus on AZRSVWPINSTS01 is Failed Memory   (#55719)" u="1"/>
        <s v="Alert: Puffer &gt; PUF US TX Stafford on 10.2.108.69 is Failed Connectivity   (#58820)" u="1"/>
        <s v="Alert: Lummus Technology &gt; LUM Azure Production on lum-wfswe-pw-01 is Failed Connectivity   (#46857)" u="1"/>
        <s v="Alert: Hikma &gt; HIK US OH Columbus on WW-COL-DSPDB01 is Failed SQL Memory Manager  MSSQLSERVER (#49458)" u="1"/>
        <s v="Printer installation (#48589)" u="1"/>
        <s v="Add Patching Wave Option for Bulk Changes (#33545)" u="1"/>
        <s v="Azure Active Directory - Sign in log events delayed - Mitigated (#77252)" u="1"/>
        <s v="Alert: Hikma &gt; HIK US OH Columbus on ww-mph-vmhs07 is Failed Connectivity   (#44876)" u="1"/>
        <s v="Alert: Lummus Technology &gt; LUM Azure Production on lum-medcv-pw-01 is Failed CPU   (#63357)" u="1"/>
        <s v="Update email address from ExactlyIT to Convergetp in audit tool (#43899)" u="1"/>
        <s v="FW: CRITICAL ERROR for UNITY-DB-SVR on PHSDATTOSVR (B42E99AB260C) (#78217)" u="1"/>
        <s v="Follow UP Alert: Hikma &gt; HIK US OH Columbus on WW-COL-PMXAQ01 is Failed Disk  C: (#57091)" u="1"/>
        <s v="New ticket from: Agregar Línea de Twilio a MS Teams | EIT Network (#27598) (#31165)" u="1"/>
        <s v="Alert: LiquidPower Specialty Products Inc. &gt; LIQ US TX Houston on BRY-AP04-PROD is Failed Connectivi... [100/104 characters] (#75113)" u="1"/>
        <s v="Alert: lum-hxgus-pw-01 CPU -  service: CPU Usage: 85.00 %_x000a_Top Process 1: MonAgentCore_x000a_Top Process 2: MsMpEng_x000a_Top Process 3: cvfwd_x000a_Top Process 4: CSFalconService_x000a_Top Process 5: System_x000a_PID of Process 1: 7292_x000a_PID of Process 2: 3760_x000a_PID of Process 3: 8132_x000a_PID of Process 4: 3000_x000a_PID of Process 5: 4_x000a_User of Process 1: NT AUTHORITY\SYSTEM_x000a_User of Process 2: NT AUTHORITY\SYSTEM_x000a_User of Process 3: NT AUTHORITY\SYSTEM_x000a_User of Process 4: NT AUTHORITY\SYSTEM_x000a_User of Process 5: NT AUTHORITY\SYSTEM_x000a_CPU Usage for Process 1: 43.00 %_x000a_CPU Usage for Process 2: 15.00 %_x000a_CPU Usage for Process 3: 2.00 %_x000a_CPU Usage for Process 4: 2.00 %_x000a_CPU Usage for Process 5: 1.00 % 1597107445 (#29086)" u="1"/>
        <s v="Alert: Lummus Technology &gt; Lum Azure Non-Production on LUM-AMSDB-DW-01 is Failed Memory   (#41053)" u="1"/>
        <s v="Alert: AZVAHSER002 CPU -  service: CPU Usage: 93.00 %_x000a_Top Process 1: MsMpEng_x000a_Top Process 2: Monitori... [100/641 characters] (#33941)" u="1"/>
        <s v="ALERT: [Medium] Malicious activity detected on 7ZQMGH2 (#22714)" u="1"/>
        <s v="ALERT: [Medium] Malicious activity detected on 92HQ7Y2 (#29048)" u="1"/>
        <s v="ALERT: [Critical] Malicious activity detected on 90QP4Y2 (#31648)" u="1"/>
        <s v="Alert: Lummus Technology &gt; LUM Azure Production on lum-idbus-pl-01 is Failed CPU   (#46710)" u="1"/>
        <s v="Case: 00645309:  [Sev=High] [Polymer Solutions Group] Sasco-7th Ave_x000a_ Last Mile Managed Site: Primary tunnel is down, traffic on backup tunnel_x000a_ (Initial Notification): [ref:_00DA0ISST._5003w1bWFrl:ref] (#76250)" u="1"/>
        <s v="Taleo Application maintenance &amp; Monitoring (#35093)" u="1"/>
        <s v="AspenTech aspenONE V11 (ACCE): Install Request (#25476)" u="1"/>
        <s v="Lummus - Winows server went Offline for 1 min BLOOMFIELD-PD2 (#24234)" u="1"/>
        <s v="Aryaka: [Sev=Low] Increase in loss/latency due to issue between Mumbai and Dubai POPs [ref:_00DA0ISST._5003w1Tt1mg:ref] (#20915)" u="1"/>
        <s v="Alert: lum-wfsus-pw-02 CPU -  service: CPU Usage: 85.00 %_x000a_Top Process 1: MonAgentCore_x000a_Top Process 2: svchost_x000a_Top Process 3: System_x000a_Top Process 4: CSFalconService_x000a_Top Process 5: cvfwd_x000a_PID of Process 1: 4112_x000a_PID of Process 2: 6888_x000a_PID of Process 3: 4_x000a_PID of Process 4: 6676_x000a_PID of Process 5: 3532_x000a_User of Process 1: NT AUTHORITY\SYSTEM_x000a_User of Process 2: NT AUTHORITY\SYSTEM_x000a_User of Process 3: NT AUTHORITY\SYSTEM_x000a_User of Process 4: NT AUTHORITY\SYSTEM_x000a_User of Process 5: NT AUTHORITY\SYSTEM_x000a_CPU Usage for Process 1: 46.00 %_x000a_CPU Usage for Process 2: 7.00 %_x000a_CPU Usage for Process 3: 3.00 %_x000a_CPU Usage for Process 4: 2.00 %_x000a_CPU Usage for Process 5: 1.00 % 1273960190 (#28072)" u="1"/>
        <s v="lumwvddynsp-3 will be shutdown by automation in 15 minutes (#43890)" u="1"/>
        <s v="Alert: EagleBurgmann &gt; EB Azure Production on AZCCSSAP021 is Warning Memory   (#80824)" u="1"/>
        <s v="ALERT: [Critical] Malicious activity detected on 90QP4Y2 (#31649)" u="1"/>
        <s v="Paul Moore -  configured his account, outlook, webex and Jabber (#36789)" u="1"/>
        <s v="Alert: Hikma &gt; HIK US OH Columbus on BKHSVWPVARCP01 is Failed Connectivity   (#75121)" u="1"/>
        <s v="Alert: RU-MOS-LT-PA-FW01 Connectivity -  service: Packet Loss: 50.00 %_x000a_Time To Live: 28.00 Hops_x000a_Average Round Trip Time: 143.00 msec_x000a_DNS Resolution: True 1406855124 (#29228)" u="1"/>
        <s v="Lobby phone setup for Houston office Update (#49894)" u="1"/>
        <s v="AMP Alert: Device Down (US-TX-PAS-MaW-WAP26) (#87462)" u="1"/>
        <s v="Lummus - Windows Server CPU reached 90.0 % Used for 10 mins LUM-CDWLT-PW-01 (#26946)" u="1"/>
        <s v="CKSSYN01 - CKS Synology ALERT A new DSM update has been detected on CKSSYN01 (#90807)" u="1"/>
        <s v="Not able to access VPN services (#57674)" u="1"/>
        <s v="Alert: Hikma &gt; HIK US OH Columbus on BKHSVWPCCURE1 is Warning Memory   (#75071)" u="1"/>
        <s v="Alert: Hikma &gt; HIK US OH Columbus on WW-COL-VARCP01 is Warning Memory   (#37504)" u="1"/>
        <s v="Alert: lum-medcv-pw-01 CPU -  service: CPU Usage: 86.00 %_x000a_Top Process 1: vsbkp_x000a_Top Process 2: cvd_x000a_To... [100/631 characters] (#32503)" u="1"/>
        <s v="Alert: HQS-WEB01 Memory -  service: Total Physical Memory: 8.00 GB_x000a_Used Physical Memory: 7.87 GB_x000a_Fre... [100/1186 characters] (#35380)" u="1"/>
        <s v="FW: Hit a snag.. (#22899)" u="1"/>
        <s v="No additional activity on ticket # SOCP00703192768 (#60428)" u="1"/>
        <s v="Alert: lum-medcv-pw-01 CPU -  service: CPU Usage: 91.00 %_x000a_Top Process 1: vsbkp_x000a_Top Process 2: cvd_x000a_To... [100/631 characters] (#32504)" u="1"/>
        <s v="BACKUP FAILED (group: Bruegmann USA)(backup account: kyle@bruegmann-usa.com)(machine: APPSERVER.BRUEGMANN.local)(plan: BUSA - Appserver Plan) (#78117)" u="1"/>
        <s v="Self-Healing Alert: Polymer Solutions Group &gt; POL Azure Production: psgrdses1pw02 Service: Uptime - ... [100/186 characters] (#49899)" u="1"/>
        <s v="Case: 00547272:  [Sev=Moderate] [Polymer Solutions Group] Secondary_x000a_ tunnel is down, traffic is on primary tunnel for site 159 Macon:_x000a_ [ref:_00DA0ISST._5003w1UCy61:ref] (#22384)" u="1"/>
        <s v="Alert: Alcami &gt; ALC Azure Non-Production on alcnudbes1-d01 is Warning Memory   (#45357)" u="1"/>
        <s v="Alert: Lummus Technology &gt; LUM Azure Production on lum-medin-pw-01 is Failed CPU   (#47218)" u="1"/>
        <s v="Alert: LiquidPower Specialty Products Inc. &gt; LIQ Brussels on VILVMPVEEAM01 is Failed Memory   (#82462)" u="1"/>
        <s v="Scheduled Task coyuchi cleanup shipmentprocesscheck folder Completed (#85224)" u="1"/>
        <s v="RE: spam mail (#67646) / FW: Employee relocation Offer due to a_x000a_ Promotion (#67653)" u="1"/>
        <s v="Alert: Lummus Technology &gt; LUM Azure Production on lum-genlt-pw-01 is Warning Memory   (#45545)" u="1"/>
        <s v="Please remove Christopher Begley as an Azure administrator (#81237)" u="1"/>
        <s v="Alert: Lummus Technology &gt; LUM Azure Production on lum-olilt-pw-01 is Warning Memory   (#66251)" u="1"/>
        <s v="Alert: Dallas Area Habitat for Humanity &gt; DAL US TX Dallas on veeam-mgmt is Warning Memory   (#51252)" u="1"/>
        <s v="Alert: alcnuctxes1-v00 Connectivity -  service: Packet Loss: 100.00 %_x000a_Time To Live: 0.00 Hops_x000a_Averag... [100/149 characters] (#36306)" u="1"/>
        <s v="StarCCM+ (#23545)" u="1"/>
        <s v="iDocs request : Pasadena -  (#45621)" u="1"/>
        <s v="RE: Waiting On Customer: Ticket #581894/Combined Functional e-mail_x000a_ address not working (#51251)" u="1"/>
        <s v="Alert: Lummus Technology &gt; Lum Azure Non-Production on LUM-AMSDB-DW-01 is Failed Memory   (#45668)" u="1"/>
        <s v="Alert: DTNSVWPASCSS01 Connectivity -  service: Packet Loss: 100.00 %_x000a_Time To Live: 0.00 Hops_x000a_Average... [100/148 characters] (#35560)" u="1"/>
        <s v="Alert: alcnuctxes1-v03 Connectivity -  service: Packet Loss: 80.00 %_x000a_Time To Live: 25.00 Hops_x000a_Averag... [100/149 characters] (#36309)" u="1"/>
        <s v="Alert: DTNSVWPASCSS01 Connectivity -  service: Packet Loss: 100.00 %_x000a_Time To Live: 0.00 Hops_x000a_Average... [100/148 characters] (#35561)" u="1"/>
        <s v="Fwd: [EXTERNAL]: Microsoft Outlook (#52744)" u="1"/>
        <s v="IDocs and ENID access for NKNK 250kta EBSM (249360484) (#76667)" u="1"/>
        <s v="test (#21247)" u="1"/>
        <s v="Alert: Lummus Technology &gt; LUM CH Beijing on BEIJING-VS1 is Failed Connectivity   (#59274)" u="1"/>
        <s v="Alert: Lummus Technology &gt; LUM NE The Hague on NL-HAG-CORE-02 is Failed Connectivity   (#50422)" u="1"/>
        <s v="FW: Weekly Backup Report for RKDATTOSVR (#54977)" u="1"/>
        <s v="Unable to access applications on Remote Desktop (#72845)" u="1"/>
        <s v="ALERT: [Critical] Malicious activity detected on DM707Y2 (#59825)" u="1"/>
        <s v="Alert: Hikma &gt; HIK US OH Columbus on WW-COL-VDISQL01 is Failed Memory   (#48348)" u="1"/>
        <s v="Lummus - Winows server went Offline for 1 min LUM-COMUS-PW-01 (#27120)" u="1"/>
        <s v="ALERT: [Critical] Malicious activity detected on DM707Y2 (#59826)" u="1"/>
        <s v="Lummus - Windows server CPU reached 80.0 % Used for 15 mins BLOOMFIELD-IO1 (#26361)" u="1"/>
        <s v="Alert: NewQuest Properties &gt; NEW US TX Houston on NQDATA3 is Warning Memory   (#85255)" u="1"/>
        <s v="[Cisco AMP for Endpoints Subscription] [Stemmer-Tickets]_x000a_ [W-PKeppler-10.ad.imaging.de] Matching Compromise Updates (#45725)" u="1"/>
        <s v="Network folders not working (#22894)" u="1"/>
        <s v="Lummus Sentinel Alerts - Medium  (#34644)" u="1"/>
        <s v="Cypress - Offline device by 1 min  CB-PTP230-SLAVE (#27330)" u="1"/>
        <s v="Eagle Burgman - Memory reached  90.0 % Used for 10 mins USHOUSDB034 (#25976)" u="1"/>
        <s v="Alert: Coyuchi &gt; COY US CA PointReyes on COY-PR-AP-01 is Failed Connectivity   (#37245)" u="1"/>
        <s v="Your message couldn't be delivered (#68430)" u="1"/>
        <s v="Bentley: Renewal of 30-Day Evaluation License (#21341)" u="1"/>
        <s v="Eagle Burgman - Memory reached  90.0 % Used for 10 mins USHOUSDB034 (#25977)" u="1"/>
        <s v="MS Team is not working   (#23298)" u="1"/>
        <s v="Eagle Burgman - Memory reached  90.0 % Used for 10 mins AZVAHSER004 (#22738)" u="1"/>
        <s v="Alert: Cintas Corporation &gt; Cin Azure Production on CPAZCRM01 is Failed Memory   (#85709)" u="1"/>
        <s v="Sasco Chemical Domain Migration (#23604)" u="1"/>
        <s v="Alert: Hisco &gt; HIS US TX Houston Servers - 4th Patch Group on pcw-fs1 is Warning Agent Status   (#88862)" u="1"/>
        <s v="Call looking for HR (#46964)" u="1"/>
        <s v="Alert: Polymer Solutions Group &gt; POL Azure Production on psgnvdes1pw01 is Failed CPU   (#44417)" u="1"/>
        <s v="Alert: Hikma &gt; HIK US NJ Eatontown on DTNSVWQASCDB01 is Warning SQL TCP Availability  1433 (#36802)" u="1"/>
        <s v="RE: Laptop battery (#73502)" u="1"/>
        <s v="ALERT: [Critical] Malicious activity detected on DM707Y2 (#59828)" u="1"/>
        <s v="Alert: Polymer Solutions Group &gt; POL Azure Production on psgnvdes1pw01 is Failed CPU   (#44418)" u="1"/>
        <s v="C18 Fixed Data Selection (#25578)" u="1"/>
        <s v="Remote Desktop Not working (#29242)" u="1"/>
        <s v="Alert: Hikma &gt; HIK US OH Columbus on WW-COL-VARCP01 is Failed CPU   (#41010)" u="1"/>
        <s v="Job code is setup in PS (#85693)" u="1"/>
        <s v="[OpenDNS] A user wants to access srvmsg.manoir.eu.com (#24489)" u="1"/>
        <s v="APR 2021 Restatement Rates - Monthly FX Rates - APR 2021 (#23373)" u="1"/>
        <s v="Coyuchi New User Creation (#36438)" u="1"/>
        <s v="Alert: Hikma &gt; HIK US OH Bedford on WW-BDF-AMMSDB2 is Warning Disk  C: (#53310)" u="1"/>
        <s v="Alert: lum-aftus-pw-01 CPU -  service: CPU Usage: 85.00 %_x000a_Top Process 1: MonAgentCore_x000a_Top Process 2: MsMpEng_x000a_Top Process 3: CSFalconService_x000a_Top Process 4: cvfwd_x000a_Top Process 5: System_x000a_PID of Process 1: 7968_x000a_PID of Process 2: 3412_x000a_PID of Process 3: 6408_x000a_PID of Process 4: 3172_x000a_PID of Process 5: 4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11.00 %_x000a_CPU Usage for Process 3: 2.00 %_x000a_CPU Usage for Process 4: 1.00 %_x000a_CPU Usage for Process 5: 0.00 % 2126772586 (#28081)" u="1"/>
        <s v="Carbon Black Cloud Alert - 49a9e7dc-27be-32b3-cbe1-bbf371b0eed0 (#79401)" u="1"/>
        <s v="Alert: Puffer &gt; PUF US TX Stafford on BRY-SQL-0003 is Warning Memory   (#53768)" u="1"/>
        <s v="Unable to login into Odoo (#47717)" u="1"/>
        <s v="Your message couldn't be delivered (#69933)" u="1"/>
        <s v="206 Sales Collection Model Upload to Hyperion Planning ( - Failed)_x000a_ Smartview Add-ins error (#21876)" u="1"/>
        <s v="Backup Success Report - Datto SaaS Protection (#55888)" u="1"/>
        <s v="Self-Healing Alert: EagleBurgmann &gt; EB Azure Production: AZVAHSAP013 Service: Uptime -  Self-Healing... [100/173 characters] (#56177)" u="1"/>
        <s v="Alert: Polymer Solutions Group &gt; POL US OH Cleveland Coit on COIT-SW2 is Failed Connectivity   (#45393)" u="1"/>
        <s v="Alert: Principle Health Systems &gt; PRI US TX Houston on ProCurve Switch 2810-48G is Failed Connectivi... [100/104 characters] (#82165)" u="1"/>
        <s v="FW: AP Check Runs (#55820)" u="1"/>
        <s v="How do I block unwanted emails? (#25606)" u="1"/>
        <s v="Need help to install new VPN Client (#25259)" u="1"/>
        <s v="Setup New Laptop for Sara Abdelhamid (#25687)" u="1"/>
        <s v="ALERT: [Medium] Malicious activity detected on 1GWY6S2 (#21766)" u="1"/>
        <s v="ALERT: [Critical] Malicious activity detected on B574HR2 (#50778)" u="1"/>
        <s v="Alert: Hisco &gt; HIS US TX Houston Servers - 3rd Patch Group on CyrSXES3 is Failed Agent Status   (#80821)" u="1"/>
        <s v="Exactly IT Sentinel Alerts - Medium  (#22225)" u="1"/>
        <s v="Cypress Lawn - Device went offline for 2 min GDS-FPS01 (#29646)" u="1"/>
        <s v="Eagle Burgman - CPU reached 90.0 % Used for 10 mins AZHOUSBA502 (#25856)" u="1"/>
        <s v="Alert: NewQuest Properties &gt; NEW US TX Houston on PRINT is Warning Memory   (#88866)" u="1"/>
        <s v="Alert: Lummus Technology &gt; LUM US NJ BloomField on cucmpub is Failed Connectivity   (#45441)" u="1"/>
        <s v="Alert: Lummus Technology &gt; Lum Azure Non-Production on LUM-AMSDB-DW-01 is Failed Memory   (#43768)" u="1"/>
        <s v="Follow UP Alert: EagleBurgmann &gt; EB Azure Production on AZVAHSDB002 is Warning SQL Memory Manager  MSSQLSERVER (#37046)" u="1"/>
        <s v="Extending support for ticket #45,978 That was closed (#46981)" u="1"/>
        <s v="Alert: Puffer &gt; PUF US TX Stafford on pss-svr-0001 is Warning Memory   (#59866)" u="1"/>
        <s v="FW: [Cisco AMP for Endpoints Subscription] [nq - system] Matching Events Found On NQP-AZ-22112053 (#82268)" u="1"/>
        <s v="ALERT: [Critical] Malicious activity detected on B574HR2 (#50779)" u="1"/>
        <s v="Alert: Read King &gt; REA US TX Houston on RKAPP is Failed Agent Status   (#88446)" u="1"/>
        <s v="Software installation (#23379)" u="1"/>
        <s v="Aryaka vpn is not working (#24020)" u="1"/>
        <s v="ALERT: [Critical] Malicious activity detected on FFCXQQ2 (#30976)" u="1"/>
        <s v="Alert: Hikma &gt; HIK US OH Columbus on colnd02-admin is Failed Connectivity   (#45874)" u="1"/>
        <s v="Alert: Cypress Lawn &gt; CYP US CA Colma on HQS-AD02 is Warning Memory   (#46502)" u="1"/>
        <s v="Alert: Cypress Lawn &gt; CYP US CA Colma on GD-SW-01 is Failed Connectivity   (#45533)" u="1"/>
        <s v="Alert: PineSW3 Connectivity -  service: Packet Loss: 25.00 %_x000a_Time To Live: 186.00 Hops_x000a_Average Round... [100/143 characters] (#36155)" u="1"/>
        <s v="Odoo:  Delete Approval Request (#44444)" u="1"/>
        <s v="P1204 Add Action - Fixed Assets - JDE (#24826)" u="1"/>
        <s v="Alert: Hikma &gt; HIK US OH Columbus on WW-COL-DSPDB01 is Failed SQL Memory Manager  MSSQLSERVER (#84742)" u="1"/>
        <s v="Alert: Alcami &gt; ALC Azure Production on alc-ct-pf-es1-1 is Failed CPU   (#41550)" u="1"/>
        <s v="Alert: Alcami &gt; ALC Azure Non-Production on alcnuwebes1-v02 is Warning Memory   (#90533)" u="1"/>
        <s v="Alert: AZHOUSDB034 Memory -  service: Total Physical Memory: 16.00 GB_x000a_Used Physical Memory: 14.19 GB... [100/1179 characters] (#34553)" u="1"/>
        <s v="Alert: lum-medcv-pw-01 CPU -  service: CPU Usage: 96.00 %_x000a_Top Process 1: vsbkp_x000a_Top Process 2: cvd_x000a_Top Process 3: CVODS_x000a_Top Process 4: SIDB2_x000a_Top Process 5: SIDB2_x000a_PID of Process 1: 3172_x000a_PID of Process 2: 6668_x000a_PID of Process 3: 16456_x000a_PID of Process 4: 18352_x000a_PID of Process 5: 14448_x000a_User of Process 1: NT AUTHORITY\SYSTEM_x000a_User of Process 2: NT AUTHORITY\SYSTEM_x000a_User of Process 3: NT AUTHORITY\SYSTEM_x000a_User of Process 4: NT AUTHORITY\SYSTEM_x000a_User of Process 5: NT AUTHORITY\SYSTEM_x000a_CPU Usage for Process 1: 22.00 %_x000a_CPU Usage for Process 2: 16.00 %_x000a_CPU Usage for Process 3: 8.00 %_x000a_CPU Usage for Process 4: 7.00 %_x000a_CPU Usage for Process 5: 7.00 % 872697675 (#29091)" u="1"/>
        <s v="ALERT: [Medium] Malicious activity detected on DESKTOP-FHD4A9D (#21565)" u="1"/>
        <s v="Alert: Puffer &gt; PUF US TX Stafford on bry-dc-0017 is Failed CPU   (#51888)" u="1"/>
        <s v="Alert: Hikma &gt; HIK US NJ CherryHill on ww-chh-varcp01 is Warning Memory   (#49727)" u="1"/>
        <s v="Alert: Vaalco Energy Inc &gt; VAA US TX Houston on EGY-MBX-HOU is Failed Memory   (#52323)" u="1"/>
        <s v="Eagle Burgman - CPU reached 90.0 % Used for 10 mins AZHOUSBA502 (#24464)" u="1"/>
        <s v="Alert: Lummus Technology &gt; LUM Azure Production on lum-medcv-pw-01 is Failed CPU   (#43730)" u="1"/>
        <s v="Not able to use Outlook (#23328)" u="1"/>
        <s v="Alain Trejo Termination Odoo (#26366)" u="1"/>
        <s v="Lummus Sentinel Alerts - Medium  (#59557)" u="1"/>
        <s v="Alert: Hikma &gt; HIK US OH Columbus on WW-COL-VDICMPSR is Failed Agent Status   (#42782)" u="1"/>
        <s v="lumwvddynsp-7 will be shutdown by automation in 15 minutes (#35331)" u="1"/>
        <s v="VPN ISSUE (#75151)" u="1"/>
        <s v="Alert: HQS-WEB01 Memory -  service: Total Physical Memory: 8.00 GB_x000a_Used Physical Memory: 6.84 GB_x000a_Fre... [100/1182 characters] (#35322)" u="1"/>
        <s v="Alert: Gulf Capital Bank &gt; GUL US TX Houston on HOU-SVR-VEEAM1 is Warning Disk  C: (#76628)" u="1"/>
        <s v="ALERT: [Medium] Malicious activity detected on DESKTOP-FHD4A9D (#21665)" u="1"/>
        <s v="Alert: Carousel Motor Group &gt; CAR Audi Minneapolis on CMG-MinnAud-RT02 is Failed Connectivity   (#88883)" u="1"/>
        <s v="Won't accept my network password (#22635)" u="1"/>
        <s v="Alert: LiquidPower Specialty Products Inc. &gt; LIQ US TX Houston on CKSVMPDC01 is Failed CPU   (#55491)" u="1"/>
        <s v="Alert: Dallas Area Habitat for Humanity &gt; DAL US TX Dallas on Exchange2013 is Warning Memory   (#69931)" u="1"/>
        <s v="FW: Candidate Not reflecting in Peoplesoft (#41651)" u="1"/>
        <s v="Printer Error (#35122)" u="1"/>
        <s v="ALERT: [Critical] Malicious activity detected on DESKTOP-MGHR28B (#32611)" u="1"/>
        <s v="Lummus - Windows server CPU reached 80.0 % Used for 15 mins lum-medwe-pw-01 (#21808)" u="1"/>
        <s v="Update Legal Notices Pdf in Policy Acknowledgements in US Onboarding process (#21108)" u="1"/>
        <s v="Not able to see Carte using the link below (#57551)" u="1"/>
        <s v="cannot log into VPN or change password (#21380)" u="1"/>
        <s v="Azure Active Directory - Sign in log events delayed - Mitigated (#77289)" u="1"/>
        <s v="Alert: Hikma &gt; HIK US OH Columbus on WW-COL-VDISQL01 is Warning Memory   (#48470)" u="1"/>
        <s v="Share F0618 Payroll History Report with Christine and report template_x000a_ over F0724 (#47729)" u="1"/>
        <s v="Alert: Lummus Technology &gt; LUM Azure Production on lum-idbus-pl-01 is Warning CPU   (#41041)" u="1"/>
        <s v="Alert: Principle Health Systems &gt; PRI US TX Houston on PharmileServer is Warning Memory   (#84665)" u="1"/>
        <s v="New Odoo account Ashwin Jaiswal (#86085)" u="1"/>
        <s v="Alert: Lummus Technology &gt; Lum Azure Non-Production on lum-mcube-dl-02 is Failed Agent Status   (#53845)" u="1"/>
        <s v="Alert: Polymer Solutions Group &gt; POL Azure Production on psgnvdes1pw01 is Warning CPU   (#41897)" u="1"/>
        <s v="Bitlocker Recovery (#66112)" u="1"/>
        <s v="Cloud Discovery anomaly detection Incident ID: 4404 (#84708)" u="1"/>
        <s v="Alert: BEIPDC01 Connectivity -  service: Packet Loss: 60.00 %_x000a_Time To Live: 48.00 Hops_x000a_Average Round Trip Time: 92.00 msec_x000a_DNS Resolution: True 1989046359 (#28235)" u="1"/>
        <s v="Alert: EagleBurgmann &gt; EB Azure Production on AZVAHSAP002 is Failed CPU   (#44663)" u="1"/>
        <s v="[Case 01221867] [] [Case 01221859] [] ExactlyIT Inc.: Service_x000a_ Rating Request Has Been  Set to Archived (#88834) Has Been Set to Archived (#88837)" u="1"/>
        <s v="PRINTER ERROR (#42270)" u="1"/>
        <s v="WTE Application monitoring and maintenance (#28238)" u="1"/>
        <s v="Alert: Hikma &gt; HIK US OH Columbus on WW-COL-VARCP01 is Failed Connectivity   (#45143)" u="1"/>
        <s v="Signature (#59798)" u="1"/>
        <s v="New User Details - Network Login Creation (#48449)" u="1"/>
        <s v="CANCOM Sentinel Alerts - High   (#23270)" u="1"/>
        <s v="FW: bloomfield-io1 - can't connect - URGENT (#42494)" u="1"/>
        <s v="ALERT: [Medium] Malicious activity detected on DESKTOP-FHD4A9D (#21679)" u="1"/>
        <s v="Alert: Hikma &gt; HIK US OH Columbus on COL-BIAP01 is Warning Memory   (#41644)" u="1"/>
        <s v="Alert: LiquidPower Specialty Products Inc. &gt; LIQ US TX Houston on VIL-RTR-01.liquidpower.com is Fail... [100/117 characters] (#78126)" u="1"/>
        <s v="Alert: lum-cnvlt-pw-01 Memory -  service: Total Physical Memory: 4.00 GB_x000a_Used Physical Memory: 3.18 ... [100/1133 characters] (#29861)" u="1"/>
        <s v="Epicor 9 Backup file (#23992)" u="1"/>
        <s v="Issue with Concur and Global Travel Policy Page Link (#42209)" u="1"/>
        <s v="Alert: Hikma &gt; HIK US OH Columbus on WW-COL-Admin01 is Failed SQL TCP Availability  1433 (#42958)" u="1"/>
        <s v="Alert: Lummus Technology &gt; LUM Azure Production on lum-ious-dw-01 is Failed Agent Status   (#76214)" u="1"/>
        <s v="Alert: Puffer &gt; PUF US TX Stafford on bry-ecas-0002 is Warning Agent Status   (#76183)" u="1"/>
        <s v="FW: Requisition Approval Request (#20715)" u="1"/>
        <s v="Alert: Dallas Area Habitat for Humanity &gt; DAL US TX Dallas on 34:56:fe:51:40:fd is Failed Connectivi... [100/104 characters] (#91093)" u="1"/>
        <s v="Alert: USHOUSDB034 Memory -  service: Total Physical Memory: 16.00 GB_x000a_Used Physical Memory: 14.56 GB... [100/1180 characters] (#31315)" u="1"/>
        <s v="Unable to enter text in JDE (#23042)" u="1"/>
        <s v="ALERT: [Critical] Malicious activity detected on DXB13906 (#62266)" u="1"/>
        <s v="Self-Healing Alert: Lummus Technology &gt; LUM CH Beijing: BEIPSCCM01 Service: Uptime -  Self-Healing A... [100/171 characters] (#59196)" u="1"/>
        <s v="Computer without Sound (#23048)" u="1"/>
        <s v="Alert: Gulf Capital Bank &gt; GUL US TX Houston on HOU-SVR-CA2 is Warning Agent Status   (#74568)" u="1"/>
        <s v="Self-Healing Alert: Lummus Technology &gt; LUM Azure Production: BMNPJA01 Service: Uptime -  Self-Heali... [100/175 characters] (#43702)" u="1"/>
        <s v="ALERT: [Critical] Malicious activity detected on DESKTOP-NLCJSD8 (#30818)" u="1"/>
        <s v="Self-Healing Alert: Lummus Technology &gt; LUM CH Beijing: BEIJING-VS1 Service: Uptime -  Self-Healing ... [100/172 characters] (#59188)" u="1"/>
        <s v="Jabber Account (#21229)" u="1"/>
        <s v="lumwvddynsp-3 will be shutdown by automation in 15 minutes (#42188)" u="1"/>
        <s v="lumwvddynsp-4 will be shutdown by automation in 15 minutes (#42186)" u="1"/>
        <s v="Alert: Coyuchi &gt; COY US CA PointReyes on SQL-SERVER is Failed SQL TCP Availability  1433 (#48285)" u="1"/>
        <s v="Alert: Lummus Technology &gt; LUM CH Beijing on BEIPSCCM01 is Failed Connectivity   (#45737)" u="1"/>
        <s v="Alert: Cypress Lawn &gt; CYP US CA SanMateo &amp; Snider&amp;Sullivan on ssos-ad01 is Failed Agent Status   (#59582)" u="1"/>
        <s v="lumwvddynsp-7 will be shutdown by automation in 15 minutes (#36099)" u="1"/>
        <s v="Quota exceeded (Tenant: Bruegmann USA; Contact email: kyle@bruegmann-usa.com) (#57615)" u="1"/>
        <s v="Alert: USHOUSDB034 Memory -  service: Total Physical Memory: 16.00 GB_x000a_Used Physical Memory: 14.18 GB... [100/1166 characters] (#32944)" u="1"/>
        <s v="Alert: Polymer Solutions Group &gt; POL US OH Cleveland Coit on COIT-SW14 is Failed Connectivity   (#45389)" u="1"/>
        <s v="Damon Armstrong request replacement Security badge (#43254)" u="1"/>
        <s v="Alert: Hisco &gt; HIS US TX Houston Servers - 2nd Patch Group on CyrAdvMobile is Failed CPU   (#90409)" u="1"/>
        <s v="Your message couldn't be delivered (#68451)" u="1"/>
        <s v="Alert: Hisco &gt; HIS US TX Houston Servers - 3rd Patch Group on CyrPIMDB is Failed Memory   (#59821)" u="1"/>
        <s v="Alert: BMNPEA01 CPU -  service: CPU Usage: 82.00 %_x000a_Top Process 1: MonAgentCore_x000a_Top Process 2: WmiPrv... [100/641 characters] (#30737)" u="1"/>
        <s v="FW: Login creation for Neha Singh (#36846)" u="1"/>
        <s v="Your message couldn't be delivered (#69904)" u="1"/>
        <s v="Keran Bybel – not able to print (#47334)" u="1"/>
        <s v="Exactly IT Sentinel Alerts - Medium  (#36988)" u="1"/>
        <s v="Patch Installation on Cisco ISE (Phase2) (#45792)" u="1"/>
        <s v="Cypress - Offline device by 1 min  HQ-SW-04 (#31584)" u="1"/>
        <s v="Alert: Cypress Lawn &gt; CYP US CA Colma on HQS-AD02 is Warning Memory   (#43927)" u="1"/>
        <s v="Alert: Alcami &gt; ALC Azure Production on alcnuctxes1-p02 is Failed Agent Status   (#45544)" u="1"/>
        <s v="Weekly Backup Report for PHSDATTOSVR (#90053)" u="1"/>
        <s v="Alert: Hikma &gt; HIK US OH Columbus on WW-ETN-SCRIPTS is Warning Memory   (#45422)" u="1"/>
        <s v="Aspen OptiPlant 3D installation (#89226)" u="1"/>
        <s v="FW: PSG Alkon Sharepoint (#65616)" u="1"/>
        <s v="TEST (#57577)" u="1"/>
        <s v="JDE Password Reset (#55551)" u="1"/>
        <s v="Need Brava Re-Installed (#34645)" u="1"/>
        <s v="Cypress - Offline device by 1 min  NC-RT-01 (#26276)" u="1"/>
        <s v="Alert: Polymer Solutions Group &gt; POL Azure Production on psggpdes1pw01 is Warning CPU   (#41898)" u="1"/>
        <s v="O365 Meeting attendance not showing up for some users (#47757)" u="1"/>
        <s v="Alert: Hikma &gt; HIK US OH Columbus on COL-SFTP is Failed Connectivity   (#46391)" u="1"/>
        <s v="Alert: FACTSHOST Agent Status -  service: Agent check-in interval: 5.33 min (#33008)" u="1"/>
        <s v="Alert: Lummus Technology &gt; LUM Azure Production on lum-jaus-pw-01 is Failed Agent Status   (#87210)" u="1"/>
        <s v="Cypress - Offline device by 1 min  CB-PTP230-SLAVE (#24965)" u="1"/>
        <s v="Alert: Alcami &gt; ALC Azure Production on alcnuctxes1-p01 is Failed Connectivity   (#41278)" u="1"/>
        <s v="Alert: lum-medin-pw-01 CPU -  service: CPU Usage: 84.00 %_x000a_Top Process 1: vsbkp_x000a_Top Process 2: cvd_x000a_To... [100/650 characters] (#31143)" u="1"/>
        <s v="Your message couldn't be delivered (#69964)" u="1"/>
        <s v="Lummus - Windows server memory reached 85.0 % Used for 15 mins MANNHEIM-RDA1 (#26838)" u="1"/>
        <s v="Alert: HQ-PTP450-MASTER Connectivity -  service: Packet Loss: 30.00 %_x000a_Time To Live: 42.00 Hops_x000a_Avera... [100/151 characters] (#34159)" u="1"/>
        <s v="Alert: lum-idbus-pl-01 CPU -  service: CPU Usage: 98.00 %_x000a_Top Process 1: ora_j001_ltdenpro_x000a_Top Proce... [100/709 characters] (#30222)" u="1"/>
        <s v="Weekly Backup Report for PHSDATTOSVR (#79306)" u="1"/>
        <s v="Alert: Polymer Solutions Group &gt; POL Azure Production on psgnvdes1pw01 is Failed CPU   (#45699)" u="1"/>
        <s v="Alert: lum-medwe-pw-01 CPU -  service: CPU Usage: 87.00 %_x000a_Top Process 1: vsbkp_x000a_Top Process 2: System_x000a_Top Process 3: cvd_x000a_Top Process 4: MicrosoftDependencyAgent_x000a_Top Process 5: MsMpEng_x000a_PID of Process 1: 12180_x000a_PID of Process 2: 4_x000a_PID of Process 3: 6160_x000a_PID of Process 4: 8528_x000a_PID of Process 5: 1560_x000a_User of Process 1: NT AUTHORITY\SYSTEM_x000a_User of Process 2: NT AUTHORITY\SYSTEM_x000a_User of Process 3: NT AUTHORITY\SYSTEM_x000a_User of Process 4: NT AUTHORITY\SYSTEM_x000a_User of Process 5: NT AUTHORITY\SYSTEM_x000a_CPU Usage for Process 1: 49.00 %_x000a_CPU Usage for Process 2: 4.00 %_x000a_CPU Usage for Process 3: 1.00 %_x000a_CPU Usage for Process 4: 0.00 %_x000a_CPU Usage for Process 5: 0.00 % 1392114906 (#29055)" u="1"/>
        <s v="MSS Security Incident Report Low SOCP00703206082 SIEM Anomaly (#60896)" u="1"/>
        <s v="ALERT: [Critical] Malicious activity detected on JHNJ3M2 (#49765)" u="1"/>
        <s v="Alert: LiquidPower Specialty Products Inc. &gt; LIQ US TX Houston on VILVMPDC01 is Warning Disk  C: (#71042)" u="1"/>
        <s v="Problem with MS teams (#34719)" u="1"/>
        <s v="Eagle Burgman - Device went offline for 1 min USHOUSAP034 (#23942)" u="1"/>
        <s v="Cypress Lawn - CPU reached 95.0 % Used for 20 mins  NCS-AD01 (#29959)" u="1"/>
        <s v="Alert: Hoover Circular Solutions &gt; HOO US TX Houston on RDGateway01 is Warning Memory   (#76617)" u="1"/>
        <s v="Alert: HQ-SW-02 Connectivity -  service: Packet Loss: 20.00 %_x000a_Time To Live: 201.00 Hops_x000a_Average Roun... [100/144 characters] (#32821)" u="1"/>
        <s v="lumwvddynsp-3 will be shutdown by automation in 15 minutes (#47356)" u="1"/>
        <s v="Alert: LiquidPower Specialty Products Inc. &gt; LIQ US TX Bryan on BRY-ESX-HOST03 is Failed Connectivit... [100/103 characters] (#83661)" u="1"/>
        <s v="FW: Backup window expired for SQL-SERVER.coyuchidom.local (#44966)" u="1"/>
        <s v="User can`t open attachments (#82756)" u="1"/>
        <s v="Cypress - Offline device by 1 min  HQ-PTP450-MASTER (#26058)" u="1"/>
        <s v="Alert: Hikma &gt; HIK US OH Columbus on colnswlc01 is Failed Connectivity   (#46400)" u="1"/>
        <s v="Alert: Cypress Lawn &gt; CYP US CA Colma on NCS-AD01 is Failed Agent Status   (#50905)" u="1"/>
        <s v="Self-Healing Alert: Polymer Solutions Group &gt; POL Azure Production: psgrdses1pw02 Service: Uptime - ... [100/186 characters] (#43733)" u="1"/>
        <s v="[OpenDNS] A user wants to access www.onacademic.com (#80798)" u="1"/>
        <s v="Ghost Call  2818715000 (#74559)" u="1"/>
        <s v="CrowdStrike detected a new incident (#24170)" u="1"/>
        <s v="ALERT: [Critical] Malicious activity detected on JHNJ3M2 (#49767)" u="1"/>
        <s v="Your message couldn't be delivered (#79840)" u="1"/>
        <s v="Alert: Hikma &gt; HIK US OH Columbus on colnwps0506 is Failed Connectivity   (#42274)" u="1"/>
        <s v="Hubble Scheduler Email Change (#23135)" u="1"/>
        <s v="Fw: Laptop New User Setup: James Bradley - 1st Day 12/13/2021 (#51207)" u="1"/>
        <s v="Eagle Burgman - CPU reached 90.0 % Used for 10 mins AZHOUSBA502 (#23939)" u="1"/>
        <s v="Datto ALERT SN: b42e99ab260c Host: PHSDATTOSVR ID: 2 Type: Device Not_x000a_ Seen Alert (#74454)" u="1"/>
        <s v="Alert: MXCUTSAP005 CPU -  service: CPU Usage: 93.00 %_x000a_Top Process 1: NableReactiveManagement_x000a_Top Process 2: MsMpEng_x000a_Top Process 3: TiWorker_x000a_Top Process 4: COFIDI.Servicio_x000a_Top Process 5: svchost_x000a_PID of Process 1: 5532_x000a_PID of Process 2: 792_x000a_PID of Process 3: 7260_x000a_PID of Process 4: 1484_x000a_PID of Process 5: 956_x000a_User of Process 1: NT AUTHORITY\SYSTEM_x000a_User of Process 2: NT AUTHORITY\SYSTEM_x000a_User of Process 3: NT AUTHORITY\SYSTEM_x000a_User of Process 4: MXCUTSAP005\Administrator_x000a_User of Process 5: NT AUTHORITY\SYSTEM_x000a_CPU Usage for Process 1: 45.00 %_x000a_CPU Usage for Process 2: 10.00 %_x000a_CPU Usage for Process 3: 6.00 %_x000a_CPU Usage for Process 4: 4.00 %_x000a_CPU Usage for Process 5: 3.00 % 1191235745 (#29362)" u="1"/>
        <s v="ALERT: [Critical] Malicious activity detected on JHNJ3M2 (#49768)" u="1"/>
        <s v="FW: Salesforce User Access (#22012)" u="1"/>
        <s v="PSG File share location on the network (#36751)" u="1"/>
        <s v="Lummus - Windows server CPU reached 80.0 % Used for 15 mins LUM-AVELT-BW-01 (#23927)" u="1"/>
        <s v="Add members to GUEST - ALCAMI Team (#28920)" u="1"/>
        <s v="Alert: Hikma &gt; HIK US OH Columbus on COLSVWPENGPRD01 is Warning Memory   (#49850)" u="1"/>
        <s v="Alert: EagleBurgmann &gt; EB Azure Production on AZVAHSAP013 is Failed Connectivity   (#90778)" u="1"/>
        <s v="Alert: Cypress Lawn &gt; CYP US CA Colma on HQS-WEB03 is Warning Disk  C: (#48479)" u="1"/>
        <s v="ALERT: [Critical] Malicious activity detected on JHNJ3M2 (#49769)" u="1"/>
        <s v="FW: Notification: RE: Revenue Follow-up Items  Item # 9   201234240L (#29576)" u="1"/>
        <s v="Lummus - Windows Server CPU reached 90.0 % Used for 10 mins BMNPFS20 (#21246)" u="1"/>
        <s v="New ticket from: RE: Additional Access to Group Email - AMS@lummustech.com (#23069) (#35157)" u="1"/>
        <s v="Fwd: 639-Call (#22196)" u="1"/>
        <s v="Fax Server Alert (#51275)" u="1"/>
        <s v="Exactly IT Sentinel Alerts - Medium  (#29511)" u="1"/>
        <s v="Enid Access for Ufa 300 kta Ethylene Plant (#76286)" u="1"/>
        <s v="Critical Device Stopped Sending Events Fired (#57786)" u="1"/>
        <s v="CRITICAL ERROR for PHSSVR on PHSDATTOSVR (B42E99AB260C) (#81117)" u="1"/>
        <s v="Alert: HQS-SQL03B Agent Status -  service: Agent check-in interval: 4.15 min (#36052)" u="1"/>
        <s v="Alert: Lummus Technology &gt; LUM Azure Production on lum-prtus-pw-01 is Failed CPU   (#42235)" u="1"/>
        <s v="Alert: Lummus Technology &gt; LUM Azure Production on lum-wfsus-pw-02 is Failed CPU   (#80321)" u="1"/>
        <s v="Alert: lum-aspus-pw-01 CPU -  service: CPU Usage: 82.00 %_x000a_Top Process 1: MonAgentCore_x000a_Top Process 2: MsMpEng_x000a_Top Process 3: CLBackup_x000a_Top Process 4: CSFalconService_x000a_Top Process 5: cvfwd_x000a_PID of Process 1: 9944_x000a_PID of Process 2: 3508_x000a_PID of Process 3: 3856_x000a_PID of Process 4: 3516_x000a_PID of Process 5: 4632_x000a_User of Process 1: NT AUTHORITY\SYSTEM_x000a_User of Process 2: NT AUTHORITY\SYSTEM_x000a_User of Process 3: NT AUTHORITY\SYSTEM_x000a_User of Process 4: NT AUTHORITY\SYSTEM_x000a_User of Process 5: NT AUTHORITY\SYSTEM_x000a_CPU Usage for Process 1: 45.00 %_x000a_CPU Usage for Process 2: 19.00 %_x000a_CPU Usage for Process 3: 10.00 %_x000a_CPU Usage for Process 4: 2.00 %_x000a_CPU Usage for Process 5: 1.00 % 1109627896 (#28944)" u="1"/>
        <s v="it.info@principlehs.com&gt; (#57848)" u="1"/>
        <s v="FW: Computer Error Code 135011 (#26168)" u="1"/>
        <s v="Alert: Polymer Solutions Group &gt; POL Azure Production on psgnvdes1pw01 is Warning Memory   (#55500)" u="1"/>
        <s v="CRITICAL ERROR for UNITY-DB-SVR on PHSDATTOSVR (B42E99AB260C) (#77329)" u="1"/>
        <s v="Alert: Alcami &gt; ALC Azure Non-Production on alcnuctxes1-d01 is Failed CPU   (#43177)" u="1"/>
        <s v="Alert: Alcami &gt; ALC Azure Production on alcnuctxes1-p05 is Failed Agent Status   (#45618)" u="1"/>
        <s v="Alert: Cypress Lawn &gt; CYP US CA Colma on UAT-APP03-02 is Warning Disk  C: (#41084)" u="1"/>
        <s v="CRITICAL ERROR for PITSVR on PHSDATTOSVR (B42E99AB260C) (#80303)" u="1"/>
        <s v="FW: LinkedIn RSC not able to export Jobs in Taleo (#28850)" u="1"/>
        <s v="Alert: Puffer &gt; PUF US TX Stafford on bry-dc-0017 is Failed CPU   (#54957)" u="1"/>
        <s v="Alert: Alcami &gt; ALC Azure Non-Production on alcnuctxes1-d01 is Failed CPU   (#43178)" u="1"/>
        <s v="Alert: Cintas Corporation &gt; Cin Azure Production on prod-nc-wp-01 is Failed CPU   (#49537)" u="1"/>
        <s v="Alert: Polymer Solutions Group &gt; POL US GA Albany Pine on PineSW9 is Failed Connectivity   (#80819)" u="1"/>
        <s v="RE: PROII (#20828)" u="1"/>
        <s v="Alert: lum-pdmin-pw-01 Connectivity -  service: Packet Loss: 55.00 %_x000a_Time To Live: 54.00 Hops_x000a_Averag... [100/151 characters] (#32898)" u="1"/>
        <s v="ALERT: [Critical] Malicious activity detected on C5LMYD3 (#59910)" u="1"/>
        <s v="Initial access incident on one endpoint reported by multiple sources Incident ID: 1936 (#46893)" u="1"/>
        <s v="Alert: lum-cdwlt-pw-01 Memory -  service: Total Physical Memory: 4.00 GB_x000a_Used Physical Memory: 3.18 ... [100/1141 characters] (#31760)" u="1"/>
        <s v="Lummus - Network device went offline US-TX-PAS-TAC-WAP03 (#20908)" u="1"/>
        <s v="Alert: Lummus Technology &gt; LUM Azure Production on lum-xtlus-pl-01 is Failed Agent Status   (#47190)" u="1"/>
        <s v="Alert: lum-adkde-pw-01 Memory -  service: Total Physical Memory: 4.00 GB_x000a_Used Physical Memory: 3.58 ... [100/1152 characters] (#35990)" u="1"/>
        <s v="FW: CRITICAL ERROR for LABDQSVR on PHSDATTOSVR (B42E99AB260C) (#90046)" u="1"/>
        <s v="Alert: vm-app01 Connectivity -  service: Packet Loss: 100.00 %_x000a_Time To Live: 0.00 Hops_x000a_Average Round... [100/142 characters] (#34890)" u="1"/>
        <s v="Lummus - Network device went offline US-TX-PAS-TAC-WAP02 (#20909)" u="1"/>
        <s v="Alert: Hikma &gt; HIK US OH Columbus on WW-COL-LWTSP05 is Failed Agent Status   (#48420)" u="1"/>
        <s v="Alert: LiquidPower Specialty Products Inc. &gt; LIQ US TX Bryan on BRY-AP06-TOTE is Failed Connectivity... [100/102 characters] (#85670)" u="1"/>
        <s v="Alert: Hikma &gt; HIK US NJ CherryHill on WW-CHH-SCCMMM01 is Warning SQL TCP Availability  1433 (#85176)" u="1"/>
        <s v="Alert: Gulf Capital Bank &gt; GUL US TX Houston on HOU-SVR-CA3 is Failed Agent Status   (#90419)" u="1"/>
        <s v="FW: ISE Alarm : Warning : Unknown NAD : Server=hsnvmpise01 NAS IP Address=10.100.100.40 (#57123)" u="1"/>
        <s v="Alert: LiquidPower Specialty Products Inc. &gt; LIQ US TX Bryan on BRY-SW-11-400 is Failed Connectivity... [100/102 characters] (#85672)" u="1"/>
        <s v="DB maker not working (#42093)" u="1"/>
        <s v="Alert: AZHOUSDB034 Memory -  service: Total Physical Memory: 16.00 GB_x000a_Used Physical Memory: 14.27 GB... [100/1178 characters] (#35975)" u="1"/>
        <s v="Alert: Polymer Solutions Group &gt; POL US GA Albany Pine on Front office Area is Failed Connectivity   (#80827)" u="1"/>
        <s v="Alert: LiquidPower Specialty Products Inc. &gt; LIQ US TX Bryan on BRY-SW-01-CORE is Failed Connectivit... [100/103 characters] (#85665)" u="1"/>
        <s v="Lummus Advanced Tools (#36388)" u="1"/>
        <s v="ALERT: [Medium] Malicious activity detected on DESKTOP-VA2A7T0 (#20757)" u="1"/>
        <s v="Alert: Hikma &gt; HIK US OH Columbus on WW-COL-VDISQL01 is Warning Memory   (#48585)" u="1"/>
        <s v="Alert: NewQuest Properties &gt; NEW US TX Houston on NQDATA3 is Warning Memory   (#71075)" u="1"/>
        <s v="Quota exceeded (Tenant: Bruegmann USA; Contact email: kyle@bruegmann-usa.com) (#80738)" u="1"/>
        <s v="Idocs Access (#26316)" u="1"/>
        <s v="Exactly IT Sentinel Alerts - Low  (#32892)" u="1"/>
        <s v="PeoplesoftApplication maintenance &amp; Monitoring (#58476)" u="1"/>
        <s v="Lummus - Network device went offline CN-BJS-Core (#26987)" u="1"/>
        <s v="Alert: Lummus Technology &gt; LUM Azure Production on lum-cdwlt-pw-01 is Failed Memory   (#37317)" u="1"/>
        <s v="Alert: LiquidPower Specialty Products Inc. &gt; LIQ US TX Bryan on BRY-FW-100-SEC is Failed Connectivit... [100/103 characters] (#85668)" u="1"/>
        <s v="Alert: lum-cdwlt-pw-01 Memory -  service: Total Physical Memory: 4.00 GB_x000a_Used Physical Memory: 3.22 ... [100/1151 characters] (#31838)" u="1"/>
        <s v="Idocs Access (#26416)" u="1"/>
        <s v="Cypress - Offline device by 1 min  CB-PTP230-SLAVE (#22705)" u="1"/>
        <s v="Software update - failure (#26631)" u="1"/>
        <s v="Fax Server Alert (#53330)" u="1"/>
        <s v="Access to Odoo Tickets for Lummus and PSG (#46641)" u="1"/>
        <s v="Cannot access to device because of MCfee encryption (#59562)" u="1"/>
        <s v="lumwvddynsp-3 has intentionally been shutdown (#28916)" u="1"/>
        <s v="Alert: Cintas Corporation &gt; Cin Azure Production on prod-nc-wp-01 is Failed CPU   (#45695)" u="1"/>
        <s v="Alert: Hikma &gt; HIK US OH Columbus on AZRSVWPCSOSB01 is Warning SQL TCP Availability  1433 (#47758)" u="1"/>
        <s v="Cannot access folder (#42429)" u="1"/>
        <s v="Issues accessing to Concur (#22716)" u="1"/>
        <s v="Exactly IT Sentinel Alerts - High  (#20600)" u="1"/>
        <s v="Alert: BLOOMFIELD-IO1 Disk - C: service: Total disk size: 69.70 GB_x000a_Disk space used: 68.64 GB_x000a_Disk fr... [100/137 characters] (#33880)" u="1"/>
        <s v="Alert: Lummus Technology &gt; LUM UK Milton Keynes on GB-MIK-GN-FW-01 is Failed Connectivity   (#45273)" u="1"/>
        <s v="Alert: lum-honlt-pw-01 Memory -  service: Total Physical Memory: 4.00 GB_x000a_Used Physical Memory: 3.60 ... [100/1150 characters] (#33619)" u="1"/>
        <s v="Alert: HQS-AD01 CPU -  service: CPU Usage: 90.00 %_x000a_Top Process 1: svchost_x000a_Top Process 2: WmiPrvSE_x000a_To... [100/662 characters] (#32027)" u="1"/>
        <s v="VPN does not work (#26864)" u="1"/>
        <s v="Alert: Cypress Lawn &gt; CYP US CA Colma on HQS-MX03 is Warning Memory   (#37438)" u="1"/>
        <s v="Installation of Navisworks 3d viewer software (#27797)" u="1"/>
        <s v="Alert: Puffer &gt; PUF US TX Stafford on stc128p is Warning Memory   (#52832)" u="1"/>
        <s v="Alert: Cintas Corporation &gt; Cin Azure Production on CPAZCRM01 is Failed Memory   (#82483)" u="1"/>
        <s v="Alert: Polymer Solutions Group &gt; POL Azure Production on psgnvdes1pw01 is Failed CPU   (#49690)" u="1"/>
        <s v="Alert: Cypress Lawn &gt; CYP US CA Colma on HQS-FTD01 is Failed Connectivity   (#41891)" u="1"/>
        <s v="Self-Healing Alert: Lummus Technology &gt; LUM US TX Woodlands: WLDPSCM01 Service: Uptime -  Self-Heali... [100/175 characters] (#46842)" u="1"/>
        <s v="New Joiners (#20743)" u="1"/>
        <s v="FW: [Error] Scale-out Backup Repository: VIL-SOBR (#79858)" u="1"/>
        <s v="Eagle Burgman - CPU reached 90.0 % Used for 10 mins AZHOUSBA502 (#24687)" u="1"/>
        <s v="Alert: beijing-fs1 Agent Status -  service: Agent check-in interval: 4.52 min (#34928)" u="1"/>
        <s v="Alert: Hikma &gt; HIK US OH Creekside on WW-CRK-IVANTI01 is Failed Agent Status   (#57116)" u="1"/>
        <s v="Alert: VM-RDS01 Connectivity -  service: Packet Loss: 25.00 %_x000a_Time To Live: 91.00 Hops_x000a_Average Round... [100/143 characters] (#30700)" u="1"/>
        <s v="Alert: HQS-ES01 Agent Status -  service: Agent check-in interval: 4.15 min (#36072)" u="1"/>
        <s v="Alert: Coyuchi &gt; COY US SF Headquarters on COY-PR-AP-01 is Failed Connectivity   (#57601)" u="1"/>
        <s v="FW: ISE Alarm : Warning : Unknown NAD : Server=bryvmpise02 NAS IP Address=10.102.100.40 (#57377)" u="1"/>
        <s v="Alert: Lummus Technology &gt; LUM Azure Production on lum-mvus-dw-02 is Failed Agent Status   (#47353)" u="1"/>
        <s v="Self-Healing Alert: Coyuchi &gt; COY US CA PointReyes: vm-app01 Service: Uptime -  Self-Healing Action:... [100/165 characters] (#46945)" u="1"/>
        <s v="Alert Email Digest: PrismCentral has 5 unresolved alerts (#88511)" u="1"/>
        <s v="lumwvddynsp-4 will be shutdown by automation in 15 minutes (#45181)" u="1"/>
        <s v="Alert: NewQuest Properties &gt; NEW US TX Houston on DEATHSTAR is Failed Memory   (#63429)" u="1"/>
        <s v="Alert: Dallas Area Habitat for Humanity &gt; DAL US TX Dallas on DAHFH2008FS is Failed CPU   (#91021)" u="1"/>
        <s v="Your message couldn't be delivered (#69955)" u="1"/>
        <s v="Alert: Hikma &gt; HIK US NJ CherryHill on chhnse-bld9b-9041-01 is Failed Connectivity   (#50099)" u="1"/>
        <s v="Alert: Lummus Technology &gt; LUM Azure Production on lum-eaus-dw-01 is Failed Agent Status   (#47354)" u="1"/>
        <s v="&lt;Memory is above 80%&gt; PSGFSWES1PW01 (#24684)" u="1"/>
        <s v="Alert: Hikma &gt; HIK US OH Columbus on WW-COL-LWTSP04 is Warning Memory   (#43319)" u="1"/>
        <s v="Alert: Lummus Technology &gt; LUM Azure Production on lum-jaus-pw-01 is Failed Agent Status   (#55496)" u="1"/>
        <s v="[Cisco AMP for Endpoints Subscription] [CypressLawn-Tickets]_x000a_ [GDM-PMOYA.cypresslawn.corp] Matching Compromise Updates (#47194)" u="1"/>
        <s v="MS Office Word grammar check failure (#22872)" u="1"/>
        <s v="Alert: Puffer &gt; PUF US TX Stafford on stcap-audit-01 is Failed Connectivity   (#72943)" u="1"/>
        <s v="Alert: Lummus Technology &gt; LUM US TX Pasadena on US-PAS-TAC-SW1 is Failed Connectivity   (#48464)" u="1"/>
        <s v="Alert: Lummus Technology &gt; LUM Azure Production on lum-ious-dw-01 is Failed Agent Status   (#47355)" u="1"/>
        <s v="Deploy minor WTE changes (#21314)" u="1"/>
        <s v="FYI - lumwvddynsp-9 has turned on by request from the VMSS PowerApp (#33299)" u="1"/>
        <s v="AspenTech HYSYS® Alkylation: Technology discovery (#25729)" u="1"/>
        <s v="Alert: Polymer Solutions Group &gt; POL Azure Production on psgnvdes1pw01 is Failed CPU   (#54950)" u="1"/>
        <s v="Error message and no access to project mailbox for 216283 Moscow_x000a_ project (#31872)" u="1"/>
        <s v="Alert: Lummus Technology &gt; LUM UK Milton Keynes on GB-MIK-SW01 is Failed Connectivity   (#43864)" u="1"/>
        <s v="lumwvddynsp-3 will be shutdown by automation in 15 minutes (#29612)" u="1"/>
        <s v="Alert: Lummus Technology &gt; LUM GE Mannheim on Mannheim-RDA1 is Failed Memory   (#42970)" u="1"/>
        <s v="Alert: Dallas Area Habitat for Humanity &gt; DAL US TX Dallas on dahfh2008fs is Warning Memory   (#62316)" u="1"/>
        <s v="Alert: AZVAHSAP013 Connectivity -  service: Packet Loss: 100.00 %_x000a_Time To Live: 0.00 Hops_x000a_Average Ro... [100/145 characters] (#31628)" u="1"/>
        <s v="Alert: vm-app03 Connectivity -  service: Packet Loss: 100.00 %_x000a_Time To Live: 0.00 Hops_x000a_Average Round... [100/142 characters] (#34891)" u="1"/>
        <s v="Alert: USHOUSDB034 Memory -  service: Total Physical Memory: 16.00 GB_x000a_Used Physical Memory: 13.39 GB... [100/1179 characters] (#31230)" u="1"/>
        <s v="Unlock account (#59540)" u="1"/>
        <s v="Alert: Cypress Lawn &gt; CYP US CA Colma HQ on gds-fps01 is Warning Disk  C: (#88933)" u="1"/>
        <s v="Alert: Hikma &gt; HIK US OH Columbus on COL-EFORMSID01 is Failed Agent Status   (#68533)" u="1"/>
        <s v="Jabber out of the air? (#55022)" u="1"/>
        <s v="Alert: Polymer Solutions Group &gt; POL US GA Albany Sasco 7th on Sasco7thSW1 is Failed Connectivity   (#80740)" u="1"/>
        <s v="Ask for access to Bloomfield P: Drive (#21991)" u="1"/>
        <s v="ALERT: [Critical] Malicious activity detected on 43LMYD3 (#60450)" u="1"/>
        <s v="Alert: Hikma &gt; HIK US OH Columbus on WW-COL-VDI-CS03 is Failed Agent Status   (#42792)" u="1"/>
        <s v="ALERT: [Critical] Malicious activity detected on 43LMYD3 (#60451)" u="1"/>
        <s v="ALERT: [Medium] Malicious activity detected on LAP-FIN02 (#21771)" u="1"/>
        <s v="Alert: EagleBurgmann &gt; EB Azure Production on AZHOUSDB034 is Warning Memory   (#44261)" u="1"/>
        <s v="Alert: COY-PR-AP-01 Connectivity -  service: Packet Loss: 90.00 %_x000a_Time To Live: 6.00 Hops_x000a_Average Ro... [100/145 characters] (#35583)" u="1"/>
        <s v="Job Failed OnPremLummusVM: Not Applicable COMMVAULT JOB:  123429 (#43252)" u="1"/>
        <s v="Eagle Burgman - Device went offline for 1 min USHOUSAP011 (#21249)" u="1"/>
        <s v="Scheduled Task coyuchi cleanup shipmentprocesscheck folder Completed (#76669)" u="1"/>
        <s v="Exactly IT Sentinel Alerts - Medium  (#34825)" u="1"/>
        <s v="Eagle Burgman - Memory reached  90.0 % Used for 10 mins USHOUSDB034 (#22818)" u="1"/>
        <s v="Alert: Hikma &gt; HIK US OH Columbus on WW-COL-DSPDB01 is Failed SQL Memory Manager  MSSQLSERVER (#85690)" u="1"/>
        <s v="Alert: Lummus Technology &gt; LUM US NJ BloomField on US-BMN-A1DC-SW08 is Failed Connectivity   (#43164)" u="1"/>
        <s v="IDocs access of PROVISION Testing to: (#76692)" u="1"/>
        <s v="Alert: Cypress Lawn &gt; CYP US CA Colma on HQS-ABS01 is Warning Disk  C: (#71112)" u="1"/>
        <s v="Alert: EagleBurgmann &gt; EB Azure Production on AZCCSSAP021 is Warning Memory   (#77248)" u="1"/>
        <s v="Alert: Cypress Lawn &gt; CYP US CA Burlingame &amp; CrosbyNGray on CNGS-AD01 is Failed CPU   (#48586)" u="1"/>
        <s v="Alert: Lummus Technology &gt; LUM US NJ BloomField on expe is Failed Connectivity   (#37250)" u="1"/>
        <s v="Alert: Polymer Solutions Group &gt; POL Azure Production on psgnvdes1pw01 is Failed CPU   (#76661)" u="1"/>
        <s v="Alert: Lummus Technology &gt; LUM US NJ BloomField on US-BMN-A1-CORE2 is Failed Connectivity   (#45100)" u="1"/>
        <s v="Alert: Polymer Solutions Group &gt; POL Azure Production on psgnvdes1pw01 is Failed CPU   (#76662)" u="1"/>
        <s v="Email groups update  (#76650)" u="1"/>
        <s v="Cloud Discovery anomaly detection Incident ID: 4419 (#85610)" u="1"/>
        <s v="Alert: Read King &gt; REA US TX Houston on RKHOST is Warning Memory   (#74576)" u="1"/>
        <s v="Alert: EagleBurgmann &gt; EB Azure Production on AZHOUSDB034 is Warning Memory   (#50370)" u="1"/>
        <s v="Alert: Lummus Technology &gt; LUM Azure Production on lum-medcv-pw-01 is Failed CPU   (#49813)" u="1"/>
        <s v="Alert: Hikma &gt; HIK US NJ CherryHill on ww-chh-dolphpr is Failed SQL TCP Availability  1433 (#49948)" u="1"/>
        <s v="Edd Cox Email Login (#23611)" u="1"/>
        <s v="Fwd: aschwarzhaupt —  MTeams   Workflows =48 (#46958)" u="1"/>
        <s v="FW: CRITICAL ERROR for UNITY-DB-SVR on PHSDATTOSVR (B42E99AB260C) (#80837)" u="1"/>
        <s v="Alert: Vaalco Energy Inc &gt; VAA US TX Houston on EGY-MBX-HOU is Warning Disk  C: (#51955)" u="1"/>
        <s v="Alert: Hikma &gt; HIK US OH Columbus on COLAS60053 is Failed Memory   (#49686)" u="1"/>
        <s v="Access to WTE Proofing (#22955)" u="1"/>
        <s v="Cisco Jabber for new user (#44927)" u="1"/>
        <s v="Eagle Burgman - Memory reached  90.0 % Used for 10 mins USHOUSDB034 (#21957)" u="1"/>
        <s v="Scheduled Task coyuchi cleanup shipmentprocesscheck folder Completed (#36444)" u="1"/>
        <s v="Alert: Alcami &gt; ALC Azure Non-Production on alcnuctxes1-v00 is Failed CPU   (#45539)" u="1"/>
        <s v="Alert: Alcami &gt; ALC Azure Production on alcnuctxes1-p00 is Failed Connectivity   (#86015)" u="1"/>
        <s v="Alert: Lummus Technology &gt; LUM Azure Production on lum-xtlus-pl-01 is Failed Agent Status   (#37399)" u="1"/>
        <s v="Alert: lum-honlt-pw-01 CPU -  service: CPU Usage: 98.00 %_x000a_Top Process 1: MonAgentCore_x000a_Top Process 2: MsMpEng_x000a_Top Process 3: CLBackup_x000a_Top Process 4: CSFalconService_x000a_Top Process 5: cvfwd_x000a_PID of Process 1: 6624_x000a_PID of Process 2: 3680_x000a_PID of Process 3: 4364_x000a_PID of Process 4: 376_x000a_PID of Process 5: 6388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31.00 %_x000a_CPU Usage for Process 3: 10.00 %_x000a_CPU Usage for Process 4: 2.00 %_x000a_CPU Usage for Process 5: 1.00 % 976744438 (#29087)" u="1"/>
        <s v="Apply Hybrid benefit (#29139)" u="1"/>
        <s v="Ticket Follow-up: # 90630 (#90719)" u="1"/>
        <s v="Prudential website blocked (#45840)" u="1"/>
        <s v="Alert: Hisco &gt; HIS US TX Houston Servers - 4th Patch Group on pcw-fs1 is Failed CPU   (#57800)" u="1"/>
        <s v="Milestone servers not connecting (#82429)" u="1"/>
        <s v="lumwvddynsp-4 has intentionally been shutdown (#43863)" u="1"/>
        <s v="lumwvddynsp-4 will be shutdown by automation in 15 minutes (#32034)" u="1"/>
        <s v="Alert: Lummus Technology &gt; LUM US NJ BloomField on bmnpcfd02 is Failed Connectivity   (#45909)" u="1"/>
        <s v="Alert: Lummus Technology &gt; LUM Azure Production on lum-braus-dw-02 is Failed Agent Status   (#47225)" u="1"/>
        <s v="Alert: Lummus Technology &gt; LUM Azure Production on lum-pdc-pw-01 is Failed Agent Status   (#50378)" u="1"/>
        <s v="Alert: Lummus Technology &gt; Lum Azure Non-Production on LUM-AMSDB-DW-01 is Warning Memory   (#57655)" u="1"/>
        <s v="Hubble Account Disabled - Need Password reset (#25270)" u="1"/>
        <s v="Alert: Lummus Technology &gt; LUM US NJ BloomField on US-NJ-BMN-B1-SSW01 is Failed Connectivity   (#49886)" u="1"/>
        <s v="Alert: Hikma &gt; HIK US OH Columbus on COLSVWPENGDAT01 is Warning Memory   (#68565)" u="1"/>
        <s v="Password reset (#59278)" u="1"/>
        <s v="Alert: Lummus Technology &gt; LUM Azure Production on lum-medin-pw-01 is Failed CPU   (#48421)" u="1"/>
        <s v="Alert: Puffer &gt; PUF US TX Stafford on BRY-EBS-0002 is Failed Memory   (#65555)" u="1"/>
        <s v="Alert: Lummus Technology &gt; LUM Azure Production on lum-xtlus-pl-01 is Failed Agent Status   (#47255)" u="1"/>
        <s v="Lost files from my C drive (#25495)" u="1"/>
        <s v="Lummus - Network device went offline IN-GGN-VOICE-GWY-01 (#20461)" u="1"/>
        <s v="Alert: lum-honlt-pw-01 CPU -  service: CPU Usage: 94.00 %_x000a_Top Process 1: MonAgentCore_x000a_Top Process 2: MsMpEng_x000a_Top Process 3: CLBackup_x000a_Top Process 4: CSFalconService_x000a_Top Process 5: cvfwd_x000a_PID of Process 1: 6340_x000a_PID of Process 2: 3796_x000a_PID of Process 3: 2736_x000a_PID of Process 4: 4244_x000a_PID of Process 5: 3240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24.00 %_x000a_CPU Usage for Process 3: 13.00 %_x000a_CPU Usage for Process 4: 2.00 %_x000a_CPU Usage for Process 5: 0.00 % 675491241 (#27577)" u="1"/>
        <s v="One drive issues (#26120)" u="1"/>
        <s v="Alert: Cintas Corporation &gt; Cin Azure Production on CPAZCRM01 is Failed Disk  F: (#85985)" u="1"/>
        <s v="Can't log-in in my work-phone (#25231)" u="1"/>
        <s v="Alert: Puffer &gt; PUF US TX Stafford on stcap-22 is Failed Connectivity   (#79891)" u="1"/>
        <s v="Alert: Lummus Technology &gt; LUM Azure Production on lum-ilmus-pw-01 is Failed Memory   (#43712)" u="1"/>
        <s v="Fax Server Alert (#53340)" u="1"/>
        <s v="Idocs Access (#26736)" u="1"/>
        <s v="Your message couldn't be delivered (#68443)" u="1"/>
        <s v="Alert: Puffer &gt; PUF US TX Stafford on stcap-19 is Failed Connectivity   (#79892)" u="1"/>
        <s v="Jabber Phone not connected -- audio is coming through computer_x000a_ instead of phone (#26426)" u="1"/>
        <s v="Case: 00652993:  [Sev=Moderate] [Alcami Corporation] RDU 4620 Last_x000a_ Mile Managed Site: Secondary tunnel is down, traffic is on primary tunnel_x000a_ (Initial Notification): [ref:_00DA0ISST._5003w1bwIFh:ref] (#85635)" u="1"/>
        <s v="Alert: Lummus Technology &gt; LUM Azure Production on lum-jmpus-pw-01 is Failed CPU   (#75102)" u="1"/>
        <s v="ALERT: [Medium] Malicious activity detected on MTR-02 (#68547)" u="1"/>
        <s v="Alert: Gulf Capital Bank &gt; GUL US TX Houston on HOU-SVR-VEEAM1 is Failed Veeam Failed Jobs   (#90462)" u="1"/>
        <s v="Alert: Lummus Technology &gt; LUM Azure Production on lum-mvus-dw-02 is Failed Agent Status   (#47491)" u="1"/>
        <s v="Follow UP Alert: Lummus Technology &gt; Lum Azure Non-Production on lum-winus-dw-05 is Failed Connectivity   (#47419)" u="1"/>
        <s v="PRO II license expire date (#44283)" u="1"/>
        <s v="Jabber number (#25573)" u="1"/>
        <s v="Your message couldn't be delivered (#69916)" u="1"/>
        <s v="Alert: Alcami &gt; ALC Azure Non-Production on alcnuctxes1-d00 is Failed Agent Status   (#48483)" u="1"/>
        <s v="New project Emailbox (#21098)" u="1"/>
        <s v="Please Update &quot;Maximo User&quot; Outlook Distro List (#82738)" u="1"/>
        <s v="Alert: Puffer &gt; PUF US TX Stafford on BRY-SM-0008 is Warning Memory   (#90439)" u="1"/>
        <s v="Self-Healing Alert: EagleBurgmann &gt; EB Azure Production: AZVAHSAP013 Service: Uptime -  Self-Healing... [100/173 characters] (#55010)" u="1"/>
        <s v="Alert: Hikma &gt; HIK US OH Columbus on COL-PMXAQ01 is Failed Agent Status   (#48387)" u="1"/>
        <s v="lumwvddynsp-4 will be shutdown by automation in 15 minutes (#42496)" u="1"/>
        <s v="Idocs access for Renqiu Jiujiu 500KTA C3/iC4 CATOFIN Plant (357639 (#33100)" u="1"/>
        <s v="Lummus - Windows Server CPU reached 90.0 % Used for 10 mins LUM-RCSLT-PW-01 (#25209)" u="1"/>
        <s v="Alert: MD-FTD01 Connectivity -  service: Packet Loss: 20.00 %_x000a_Time To Live: 191.00 Hops_x000a_Average Roun... [100/144 characters] (#34343)" u="1"/>
        <s v="Alert: Puffer &gt; PUF US TX Stafford on stcap-10 is Failed Connectivity   (#79897)" u="1"/>
        <s v="Alert: Polymer Solutions Group &gt; POL US GA Albany Pine on PineSW3 is Failed Connectivity   (#49964)" u="1"/>
        <s v="Alert: Cypress Lawn &gt; CYP US CA Colma on QA-WEB03 is Failed Connectivity   (#44647)" u="1"/>
        <s v="FW: [Cisco AMP for Endpoints Subscription] [gcb - threat detected] Matching Events Found On HOU-SVR-DC2.gulfcapital.com (#82143)" u="1"/>
        <s v="Lummus - Winows server went Offline for 1 min LUM-SCMNL-PW-01 (#25721)" u="1"/>
        <s v="Scheduled Task coyuchi cleanup shipmentprocesscheck folder Completed (#57843)" u="1"/>
        <s v="Alert: lum-xtlus-pl-01 Agent Status -  service: Agent check-in interval: 3.03 min (#32783)" u="1"/>
        <s v="Alert: Lummus Technology &gt; LUM Azure Production on lum-ious-dw-01 is Failed Agent Status   (#47496)" u="1"/>
        <s v="Critical Device Stopped Sending Events Fired (#71130)" u="1"/>
        <s v="ALERT: [Medium] Malicious activity detected on TIJ-13 (#68534)" u="1"/>
        <s v="Alert: Coyuchi &gt; COY US CA PointReyes on vm-app03 is Failed Agent Status   (#47009)" u="1"/>
        <s v="Alert: Lummus Technology &gt; LUM Azure Production on lum-eaus-dw-01 is Failed Agent Status   (#47497)" u="1"/>
        <s v="Alert: Hikma &gt; HIK US OH Columbus on AZRSVWPINSTS01 is Warning Memory   (#45630)" u="1"/>
        <s v="Alert: Dallas Area Habitat for Humanity &gt; DAL US TX Dallas on DAHfH2008DC is Failed Memory   (#90745)" u="1"/>
        <s v="VPN not working (#79337)" u="1"/>
        <s v="Alert: Puffer &gt; PUF US TX Stafford on BRY-FS-0021 is Failed Connectivity   (#53782)" u="1"/>
        <s v="Alert: Hikma &gt; HIK US OH Columbus on WW-COL-PMXAQ01 is Failed Agent Status   (#43746)" u="1"/>
        <s v="Alert: Hikma &gt; HIK US OH Columbus on WW-COL-VDISQL01 is Failed Memory   (#50323)" u="1"/>
        <s v="New ticket from: New Programs Added to JDE that need updating in Planning (#27354) (#41459)" u="1"/>
        <s v="lumwvddynsp-3 has intentionally been shutdown (#43965)" u="1"/>
        <s v="CRITICAL ERROR for PITSVR on PHSDATTOSVR (B42E99AB260C) (#84766)" u="1"/>
        <s v="Alert: LiquidPower Specialty Products Inc. &gt; LIQ US TX Houston on BRY-AP07-IND is Failed Connectivit... [100/103 characters] (#75104)" u="1"/>
        <s v="Cypress Lawn - Device went offline for 2 min GDS-AD01 (#30079)" u="1"/>
        <s v="Alert: Hikma &gt; HIK US NJ CherryHill on ww-chh-dolphdv is Failed SQL TCP Availability  1433 (#43934)" u="1"/>
        <s v="Scheduled Task coyuchi cleanup shipmentprocesscheck folder Completed (#75084)" u="1"/>
        <s v="Lummus - Network device went offline US-BMN-VPN01 (#26203)" u="1"/>
        <s v="Alert: Puffer &gt; PUF US TX Stafford on BRY-CM-0001 is Warning Memory   (#62250)" u="1"/>
        <s v="Alert: Cypress Lawn &gt; CYP US CA Colma on HQS-ABS01 is Warning Memory   (#81212)" u="1"/>
        <s v="Alert: DC-BDC Memory -  service: Total Physical Memory: 15.96 GB_x000a_Used Physical Memory: 12.76 GB_x000a_Free Physical Memory: 3.19 GB_x000a_Physical Memory Usage: 80.00 %_x000a_Total Virtual Memory: 31.91 GB_x000a_Used Virtual Memory: 12.91 GB_x000a_Free Virtual Memory: 19.00 GB_x000a_Virtual Memory Usage: 40.00 %_x000a_Top Process 1: svchost (64 bit)_x000a_Top Process 2: TrustedInstaller (64 bit)_x000a_Top Process 3: dns (64 bit)_x000a_Top Process 4: firefox (64 bit)_x000a_Top Process 5: firefox (64 bit)_x000a_PID of Process 1: 180_x000a_PID of Process 2: 7816_x000a_PID of Process 3: 2368_x000a_PID of Process 4: 9172_x000a_PID of Process 5: 6272_x000a_User of Process 1: NT AUTHORITY\LOCAL SERVICE_x000a_User of Process 2: NT AUTHORITY\SYSTEM_x000a_User of Process 3: NT AUTHORITY\SYSTEM_x000a_User of Process 4: COYUCHIDOM\lmeneses_x000a_User of Process 5: COYUCHIDOM\lmeneses_x000a_Physical Memory for Process 1: 4.70 GB_x000a_Physical Memory for Process 2: 992.23 MB_x000a_Physical Memory for Process 3: 394.84 MB_x000a_Physical Memory for Process 4: 349.24 MB_x000a_Physical Memory for Process 5: 317.13 MB_x000a_Virtual Memory for Process 1: 4.70 GB_x000a_Virtual Memory for Process 2: 1.09 GB_x000a_Virtual Memory for Process 3: 406.74 MB_x000a_Virtual Memory for Process 4: 256.07 MB_x000a_Virtual Memory for Process 5: 229.28 MB 1824646080 (#27443)" u="1"/>
        <s v="FYI - lumwvddynsp-4 has turned on by request from the VMSS PowerApp (#42556)" u="1"/>
        <s v="RE: Work Location Changes in PeopleSoft (#28170)" u="1"/>
        <s v="FW: [Cisco AMP for Endpoints Subscription] [gcb - system] Matching Events Found On DESKTOP-JLOQHC1.gulfcapital.com (#57861)" u="1"/>
        <s v="Alert: EagleBurgmann &gt; EB Azure Production on AZHOUSDB034 is Warning Memory   (#45804)" u="1"/>
        <s v="Disk is above 90% lum-medcv-pw-01 (#23822)" u="1"/>
        <s v="Your message couldn't be delivered (#79832)" u="1"/>
        <s v="Sulzer  SULCOL v3.4: Installation request (#21383)" u="1"/>
        <s v="Alert: ALC-DC-ES1-P02 CPU -  service: CPU Usage: 88.00 %_x000a_Top Process 1: inspector64_x000a_Top Process 2: S... [100/672 characters] (#36266)" u="1"/>
        <s v="Alert: Bruegmann Group USA &gt; BRU US TX Houston on DESKTOP-A5CM7CD is Failed Connectivity   (#50170)" u="1"/>
        <s v="Alert: LiquidPower Specialty Products Inc. &gt; LIQ US TX Houston on CKSVMPPRINT01 is Failed Memory   (#85185)" u="1"/>
        <s v="Alert: Bruegmann Group USA &gt; BRU US TX Houston on DESKTOP-A5CM7CD is Failed Connectivity   (#50171)" u="1"/>
        <s v="Scheduled Task coyuchi cleanup shipmentprocesscheck folder Completed (#45016)" u="1"/>
        <s v="Alert: Cypress Lawn &gt; CYP US CA Colma on gds-esxi01 is Failed Connectivity   (#44066)" u="1"/>
        <s v="Alert: lum-cdbus-dw-01 SQL TCP Availability - 1433 service: DNS Resolution: True_x000a_Generic Service Ava... [100/135 characters] (#29818)" u="1"/>
        <s v="Alert: lum-honlt-pw-01 CPU -  service: CPU Usage: 98.00 %_x000a_Top Process 1: MonAgentCore_x000a_Top Process 2: MsMpEng_x000a_Top Process 3: CLBackup_x000a_Top Process 4: CSFalconService_x000a_Top Process 5: cvfwd_x000a_PID of Process 1: 6340_x000a_PID of Process 2: 3796_x000a_PID of Process 3: 5152_x000a_PID of Process 4: 10192_x000a_PID of Process 5: 3240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33.00 %_x000a_CPU Usage for Process 3: 9.00 %_x000a_CPU Usage for Process 4: 2.00 %_x000a_CPU Usage for Process 5: 1.00 % 1736111063 (#28510)" u="1"/>
        <s v="Cypress - Offline device by 1 min  HQ-SW-02 (#23868)" u="1"/>
        <s v="Office 365 - need to have microsoft reset our intune MDM authority (#49921)" u="1"/>
        <s v="Alert: EagleBurgmann &gt; EB Azure Production on AZVAHSAP013 is Failed Connectivity   (#43397)" u="1"/>
        <s v="Aryaka: Reminder of Service Impacting Maintenance_x000a_ [ref:_00DA0ISST._5003w1axty2:ref] (#67652)" u="1"/>
        <s v="Alert: Bruegmann Group USA &gt; BRU US TX Houston on DESKTOP-71BJ6LD is Failed Connectivity   (#50172)" u="1"/>
        <s v="Alert: LiquidPower Specialty Products Inc. &gt; LIQ US TX Houston on BRY-SW-02-DC-ACCESS.liquidpower.co... [100/126 characters] (#74012)" u="1"/>
        <s v="ALERT: [Critical] Malicious activity detected on 37DQT22 (#43105)" u="1"/>
        <s v="Alert: US-TX-WLD-PA-FW-01 Connectivity -  service: Packet Loss: 0.00 %_x000a_Time To Live: 57.00 Hops_x000a_Average Round Trip Time: 530.00 msec_x000a_DNS Resolution: True 539520369 (#27752)" u="1"/>
        <s v="Lummus Sentinel Alerts - Medium  (#48308)" u="1"/>
        <s v="Alert: lum-acsin-pw-01 Connectivity -  service: Packet Loss: 75.00 %_x000a_Time To Live: 30.00 Hops_x000a_Averag... [100/150 characters] (#32900)" u="1"/>
        <s v="Alert: Lummus Technology &gt; LUM Azure Production on lum-idbus-pl-01 is Failed CPU   (#47232)" u="1"/>
        <s v="Alert: Carousel Motor Group &gt; CAR Audi St. Paul on CMG-StPaAud-RT02 is Failed Connectivity   (#85644)" u="1"/>
        <s v="No additional activity on ticket # SOCP00703192755 (#60429)" u="1"/>
        <s v="CRITICAL ERROR for PITSVR on PHSDATTOSVR (B42E99AB260C) (#88952)" u="1"/>
        <s v="Alert: AZVAHSER004 Memory -  service: Total Physical Memory: 8.00 GB_x000a_Used Physical Memory: 7.38 GB_x000a_Free Physical Memory: 631.97 MB_x000a_Physical Memory Usage: 92.00 %_x000a_Total Virtual Memory: 19.00 GB_x000a_Used Virtual Memory: 15.41 GB_x000a_Free Virtual Memory: 3.59 GB_x000a_Virtual Memory Usage: 81.00 %_x000a_Top Process 1: MsMpEng (64 bit)_x000a_Top Process 2: agent_x000a_Top Process 3: java (64 bit)_x000a_Top Process 4: MonitoringHost (64 bit)_x000a_Top Process 5: _mprosrv (64 bit)_x000a_PID of Process 1: 832_x000a_PID of Process 2: 13512_x000a_PID of Process 3: 2456_x000a_PID of Process 4: 4200_x000a_PID of Process 5: 6764_x000a_User of Process 1: NT AUTHORITY\SYSTEM_x000a_User of Process 2: NT AUTHORITY\SYSTEM_x000a_User of Process 3: NT AUTHORITY\SYSTEM_x000a_User of Process 4: NT AUTHORITY\SYSTEM_x000a_User of Process 5: NT AUTHORITY\SYSTEM_x000a_Physical Memory for Process 1: 236.07 MB_x000a_Physical Memory for Process 2: 231.48 MB_x000a_Physical Memory for Process 3: 198.60 MB_x000a_Physical Memory for Process 4: 125.42 MB_x000a_Physical Memory for Process 5: 121.71 MB_x000a_Virtual Memory for Process 1: 284.25 MB_x000a_Virtual Memory for Process 2: 208.56 MB_x000a_Virtual Memory for Process 3: 209.08 MB_x000a_Virtual Memory for Process 4: 180.65 MB_x000a_Virtual Memory for Process 5: 3.84 MB 1554608436 (#29155)" u="1"/>
        <s v="EB - Windows Servers Patching with the latest Updates (Satuday) (#26266)" u="1"/>
        <s v="Alert: LiquidPower Specialty Products Inc. &gt; LIQ US TX Houston on 10.105.106.104 is Failed Connectiv... [100/105 characters] (#50791)" u="1"/>
        <s v="Alert: Powder Area Connectivity -  service: Packet Loss: 100.00 %_x000a_Time To Live: 0.00 Hops_x000a_Average Ro... [100/145 characters] (#29892)" u="1"/>
        <s v="keyboard becoming unresponsive (#87589)" u="1"/>
        <s v="Alert: Hikma &gt; HIK US OH Bedford on WW-BDF-UNFRPS1 is Failed Agent Status   (#59882)" u="1"/>
        <s v="Disk is above 90% lum-medcv-pw-01 (#23829)" u="1"/>
        <s v="ALERT: [Critical] Malicious activity detected on FPLT-1219 (#32182)" u="1"/>
        <s v="Alert: Carousel Motor Group &gt; CAR Boone Ave on CMG-BOONAVE-FW01 is Failed Connectivity   (#90464)" u="1"/>
        <s v="Alert: Dallas Area Habitat for Humanity &gt; DAL US TX Dallas on exchange2013 is Warning Disk  C: (#52785)" u="1"/>
        <s v="iDocs request : Synthos (Bio-BDE) Joint Development (360442) (#31998)" u="1"/>
        <s v="Alert: Hikma &gt; HIK US OH Columbus on AZRSVWDISOTDB01 is Failed CPU   (#44213)" u="1"/>
        <s v="Alert: Cypress Lawn &gt; CYP US CA Colma on HQS-FPS02 is Warning Memory   (#43401)" u="1"/>
        <s v="Alert: Hikma &gt; HIK US OH Bedford on BDFSVWSWORKS01 is Failed Agent Status   (#59883)" u="1"/>
        <s v="Alert: LiquidPower Specialty Products Inc. &gt; LIQ US TX Houston on 10.105.106.103 is Failed Connectiv... [100/105 characters] (#50797)" u="1"/>
        <s v="Follow UP Alert: Polymer Solutions Group &gt; POL Azure Production on psggpdes1pw01 is Failed CPU   (#43885)" u="1"/>
        <s v="Alert: AZVAHSAP011 Connectivity -  service: Packet Loss: 20.00 %_x000a_Time To Live: 102.00 Hops_x000a_Average R... [100/146 characters] (#33897)" u="1"/>
        <s v="Alert: AZVAHSER004 Memory -  service: Total Physical Memory: 8.00 GB_x000a_Used Physical Memory: 7.18 GB_x000a_F... [100/1139 characters] (#36122)" u="1"/>
        <s v="Lummus - Windows server CPU reached 80.0 % Used for 15 mins LUM-CDWLT-PW-01 (#24705)" u="1"/>
        <s v="Alert: EagleBurgmann &gt; EB Azure Production on AZHOUSDB034 is Warning Memory   (#76308)" u="1"/>
        <s v="Alert: AZVAHSAP011 Connectivity -  service: Packet Loss: 20.00 %_x000a_Time To Live: 102.00 Hops_x000a_Average R... [100/146 characters] (#33898)" u="1"/>
        <s v="Alert: LiquidPower Specialty Products Inc. &gt; LIQ US TX Houston on 10.100.250.250 is Failed Connectiv... [100/105 characters] (#50799)" u="1"/>
        <s v="Your message couldn't be delivered (#57095)" u="1"/>
        <s v="Potential Phish: [External]  KStimson Admin is inviting you to_x000a_ collaborate on ZZ Example Hub (#88932)" u="1"/>
        <s v="Alert: lum-cdwlt-pw-01 Memory -  service: Total Physical Memory: 4.00 GB_x000a_Used Physical Memory: 3.53 ... [100/1151 characters] (#30225)" u="1"/>
        <s v="Alert: Hikma &gt; HIK US OH Bedford on WW-BDF-VSphere is Failed Agent Status   (#59884)" u="1"/>
        <s v="Laptop Battery (#49682)" u="1"/>
        <s v="Alert: Lummus Technology &gt; LUM Azure Production on lum-wfsus-pw-02 is Failed CPU   (#90758)" u="1"/>
        <s v="Alert: Lummus Technology &gt; LUM UK Milton Keynes on GB-MIK-SW01 is Failed Connectivity   (#42428)" u="1"/>
        <s v="Odoo Account (#25723)" u="1"/>
        <s v="Alert: lum-tekin-pw-01 Memory -  service: Total Physical Memory: 4.00 GB_x000a_Used Physical Memory: 3.65 ... [100/1152 characters] (#32672)" u="1"/>
        <s v="Nightly Script (#27126)" u="1"/>
        <s v="Alert: 10.50.99.19 Connectivity -  service: Packet Loss: 100.00 %_x000a_Time To Live: 0.00 Hops_x000a_Average Ro... [100/145 characters] (#33903)" u="1"/>
        <s v="Alert: lum-idbus-pl-01 CPU -  service: CPU Usage: 90.00 %_x000a_Top Process 1: ora_j003_ltdenpro_x000a_Top Process 2: /opt/cv/commvault/iDataAgent/clBackup_x000a_Top Process 3: /opt/cv/commvault/iDataAgent/clBackup_x000a_Top Process 4: /opt/cv/commvault/iDataAgent/clBackup_x000a_Top Process 5: /opt/cv/commvault/iDataAgent/clBackup_x000a_PID of Process 1: 5906_x000a_PID of Process 2: 7141_x000a_PID of Process 3: 7138_x000a_PID of Process 4: 7139_x000a_PID of Process 5: 7140_x000a_User of Process 1: oracle_x000a_User of Process 2: root_x000a_User of Process 3: root_x000a_User of Process 4: root_x000a_User of Process 5: root_x000a_CPU Usage for Process 1: 85.00 %_x000a_CPU Usage for Process 2: 33.00 %_x000a_CPU Usage for Process 3: 32.00 %_x000a_CPU Usage for Process 4: 32.00 %_x000a_CPU Usage for Process 5: 32.00 % 328141284 (#28940)" u="1"/>
        <s v="lumwvddynsp-3 has intentionally been shutdown (#43967)" u="1"/>
        <s v="Can't see my files in SharePoint (#20591)" u="1"/>
        <s v="Alert: Hikma &gt; HIK US OH Columbus on WW-COL-VDISQL01 is Warning Memory   (#49976)" u="1"/>
        <s v="test (#21248)" u="1"/>
        <s v="lumwvddynsp-3has been turned on by PowerApp - Failure (#37027)" u="1"/>
        <s v="Alert: RU-MOS-CORE01 Connectivity -  service: Packet Loss: 10.00 %_x000a_Time To Live: 223.00 Hops_x000a_Average... [100/150 characters] (#36019)" u="1"/>
        <s v="Alert: Hikma &gt; HIK US OH Columbus on BKHSVWPSCCMDP is Failed Memory   (#46901)" u="1"/>
        <s v="Alert: Alcami &gt; ALC Azure Non-Production on alcnuctxes1-d01 is Failed Connectivity   (#41280)" u="1"/>
        <s v="Alert: Cypress Lawn &gt; CYP US CA Colma on DEV-SQL01 is Warning SQL TCP Availability  1433 (#47482)" u="1"/>
        <s v="Alert: Hikma &gt; HIK US OH Bedford on WW-BDF-BSSAP01 is Failed Agent Status   (#59886)" u="1"/>
        <s v="Alert: Polymer Solutions Group &gt; POL US OH Cleveland Coit on Coit Middle Plant C27 is Failed Connect... [100/107 characters] (#86078)" u="1"/>
        <s v="Unisim Installation (#45218)" u="1"/>
        <s v="Alert: UAT-APP03-02 Agent Status -  service: Agent check-in interval: 4.15 min (#36066)" u="1"/>
        <s v="Lummus IDocs Shares - NetApp to Azure Fileshare (#22535)" u="1"/>
        <s v="Alert: Hikma &gt; HIK US OH Columbus on WW-COL-SWNTADB is Failed Connectivity   (#50202)" u="1"/>
        <s v="Alert: Lummus Technology &gt; LUM Azure Production on lum-idbus-pl-01 is Failed CPU   (#59838)" u="1"/>
        <s v="Alert: BMNPEA01 Disk - C: service: Total disk size: 59.70 GB_x000a_Disk space used: 53.44 GB_x000a_Disk free spa... [100/131 characters] (#32804)" u="1"/>
        <s v="Alert: Lummus Technology &gt; Lum Azure Non-Production on lum-mcube-dl-01 is Failed Disk  /var/lib/dock... [100/183 characters] (#77711)" u="1"/>
        <s v="Self-Healing Alert: EagleBurgmann &gt; EB Azure Production: AZVAHSTS003 Service: Uptime -  Self-Healing... [100/173 characters] (#81126)" u="1"/>
        <s v="FW: Lutech req. - Chief Process Engineer (#35555)" u="1"/>
        <s v="Alert: lum-cdbus-dw-01 Connectivity -  service: Packet Loss: 100.00 %_x000a_Time To Live: 0.00 Hops_x000a_Averag... [100/149 characters] (#29816)" u="1"/>
        <s v="Alert: Lummus Technology &gt; Lum Azure Non-Production on lum-mcube-dl-01 is Failed Disk  /var/lib/dock... [100/183 characters] (#77712)" u="1"/>
        <s v="Phone Scam Alert (#25813)" u="1"/>
        <s v="SXE account is disabled (#70686)" u="1"/>
        <s v="&lt;Memory is above 90%&gt; PSGGPDES1PW01 (#25405)" u="1"/>
        <s v="Alert: Puffer &gt; PUF US TX Stafford on bry-dc-0017 is Failed CPU   (#60449)" u="1"/>
        <s v="Alert: Hikma &gt; HIK US OH Columbus on WW-COL-VDISQL01 is Failed Memory   (#41328)" u="1"/>
        <s v="Alert: Lummus Technology &gt; Lum Azure Non-Production on lum-mcube-dl-01 is Failed Disk  /var/lib/dock... [100/183 characters] (#77713)" u="1"/>
        <s v="Alert: Hikma &gt; HIK US OH Columbus on ET-VM-BOOMiATOM is Warning Disk  C: (#45889)" u="1"/>
        <s v="Alert: Hoover Circular Solutions &gt; HOO US TX Houston on HCS-DC02 is Warning Memory   (#59565)" u="1"/>
        <s v="Alert: Lummus Technology &gt; Lum Azure Non-Production on lum-mcube-dl-01 is Failed Disk  /var/lib/dock... [100/183 characters] (#77714)" u="1"/>
        <s v="Self-Healing Alert: EagleBurgmann &gt; EB Azure Production: AZVAHSTS004 Service: Uptime -  Self-Healing... [100/173 characters] (#81129)" u="1"/>
        <s v="PSG Domain Migration Help Needed (#23666)" u="1"/>
        <s v="Alert: Lummus Technology &gt; Lum Azure Non-Production on lum-mcube-dl-01 is Failed Disk  /var/lib/dock... [100/183 characters] (#77715)" u="1"/>
        <s v="Timesheet Error see screen shot (#26528)" u="1"/>
        <s v="RE: Scanner-284-08 | Scan Notification | 13 May, 2021. SCAM (#24128)" u="1"/>
        <s v="Alert: Coyuchi &gt; COY US CA PointReyes on vm-dc3 is Warning Disk  C: (#44372)" u="1"/>
        <s v="Alert: Lummus Technology &gt; Lum Azure Non-Production on lum-mcube-dl-01 is Failed Disk  /var/lib/dock... [100/183 characters] (#77716)" u="1"/>
        <s v="Known and safe sender is quarantined by Office 365 Security &amp;_x000a_ Compliance (#36723)" u="1"/>
        <s v="Alert: Lummus Technology &gt; Lum Azure Non-Production on LUM-AMSDB-DW-01 is Warning Memory   (#90782)" u="1"/>
        <s v="Alert: Hikma &gt; HIK US NJ CherryHill on WW-CHH-SCCMMM01 is Warning SQL TCP Availability  1433 (#45698)" u="1"/>
        <s v="Alert: Lummus Technology &gt; Lum Azure Non-Production on lum-mcube-dl-01 is Failed Disk  /var/lib/dock... [100/183 characters] (#77717)" u="1"/>
        <s v="Quota exceeded (Tenant: Bruegmann USA; Contact email: kyle@bruegmann-usa.com) (#51227)" u="1"/>
        <s v="Alert: Lummus Technology &gt; Lum Azure Non-Production on lum-mcube-dl-01 is Failed Disk  /var/lib/dock... [100/183 characters] (#77718)" u="1"/>
        <s v="ALERT: [Critical] Malicious activity detected on H4Q70X2 (#63359)" u="1"/>
        <s v="Alert: Lummus Technology &gt; Lum Azure Non-Production on lum-mcube-dl-01 is Failed Disk  /var/lib/dock... [100/183 characters] (#77719)" u="1"/>
        <s v="lumwvddynsp-3 has intentionally been shutdown (#43968)" u="1"/>
        <s v="Alert: Lummus Technology &gt; LUM Azure Production on lum-honlt-pw-01 is Warning Memory   (#47529)" u="1"/>
        <s v="Alert: lum-ptcus-pw-01 CPU -  service: CPU Usage: 92.00 %_x000a_Top Process 1: MonAgentCore_x000a_Top Process 2: MsMpEng_x000a_Top Process 3: CLBackup_x000a_Top Process 4: CSFalconService_x000a_Top Process 5: cvfwd_x000a_PID of Process 1: 2464_x000a_PID of Process 2: 3528_x000a_PID of Process 3: 4476_x000a_PID of Process 4: 2944_x000a_PID of Process 5: 7196_x000a_User of Process 1: NT AUTHORITY\SYSTEM_x000a_User of Process 2: NT AUTHORITY\SYSTEM_x000a_User of Process 3: NT AUTHORITY\SYSTEM_x000a_User of Process 4: NT AUTHORITY\SYSTEM_x000a_User of Process 5: NT AUTHORITY\SYSTEM_x000a_CPU Usage for Process 1: 45.00 %_x000a_CPU Usage for Process 2: 21.00 %_x000a_CPU Usage for Process 3: 12.00 %_x000a_CPU Usage for Process 4: 2.00 %_x000a_CPU Usage for Process 5: 1.00 % 263649870 (#28828)" u="1"/>
        <s v="SAVE THE DATE: Lummus Innovation Panel (#24654)" u="1"/>
        <s v="Alert: Alcami &gt; ALC Azure Non-Production on alcnuctxes1-v01 is Failed Connectivity   (#45498)" u="1"/>
        <s v="Alert: PASPLIC01 Connectivity -  service: Packet Loss: 60.00 %_x000a_Time To Live: 48.00 Hops_x000a_Average Roun... [100/143 characters] (#32328)" u="1"/>
        <s v="lumwvddynsp-4 will be shutdown by automation in 15 minutes (#29320)" u="1"/>
        <s v="Alert: Puffer &gt; PUF US TX Stafford on BRY-ARC-0002 is Warning Memory   (#88902)" u="1"/>
        <s v="Alert: Hikma &gt; HIK US OH Bedford on BDFSVWPCCURE1 is Failed Agent Status   (#42779)" u="1"/>
        <s v="Alert: lum-pdcin-pw-02 Connectivity -  service: Packet Loss: 100.00 %_x000a_Time To Live: 0.00 Hops_x000a_Averag... [100/149 characters] (#36422)" u="1"/>
        <s v="Printer issues (#46730)" u="1"/>
        <s v="connecting to my office printer (#49623)" u="1"/>
        <s v="FW: [Failed] CKSVMS (7 VMs) 7 failed (#85971)" u="1"/>
        <s v="Alert: Hikma &gt; HIK US NJ CherryHill on ww-chh-dolphpr is Warning Memory   (#50883)" u="1"/>
        <s v="Alert: Lummus Technology &gt; Lum Azure Non-Production on lum-braus-dw-01 is Warning Disk  C: (#43827)" u="1"/>
        <s v="Alert: Lummus Technology &gt; LUM Azure Production on lum-mvus-pw-02 is Failed Agent Status   (#49494)" u="1"/>
        <s v="ALERT: [Critical] Malicious activity detected on JL0B8S2 (#63416)" u="1"/>
        <s v="Alert: Lummus Technology &gt; LUM Azure Production on lum-wfsus-pw-02 is Failed CPU   (#86012)" u="1"/>
        <s v="GP Inoperable (#29327)" u="1"/>
        <s v="Naviswork Installation (#24474)" u="1"/>
        <s v="Alert: Hikma &gt; HIK US OH Columbus on AZRSVWDISOTDB01 is Failed CPU   (#44214)" u="1"/>
        <s v="Alert: Hikma &gt; HIK US OH Columbus on WW-COL-VDISQL01 is Failed Memory   (#60461)" u="1"/>
        <s v="Alert: lum-jmpus-pw-01 Memory -  service: Total Physical Memory: 8.00 GB_x000a_Used Physical Memory: 6.54 GB_x000a_Free Physical Memory: 1.46 GB_x000a_Physical Memory Usage: 82.00 %_x000a_Total Virtual Memory: 9.25 GB_x000a_Used Virtual Memory: 7.14 GB_x000a_Free Virtual Memory: 2.10 GB_x000a_Virtual Memory Usage: 77.00 %_x000a_Top Process 1: mstsc (64 bit)_x000a_Top Process 2: MsMpEng (64 bit)_x000a_Top Process 3: agent_x000a_Top Process 4: svchost (64 bit)_x000a_Top Process 5: wsp_x000a_PID of Process 1: 14136_x000a_PID of Process 2: 1052_x000a_PID of Process 3: 3928_x000a_PID of Process 4: 1176_x000a_PID of Process 5: 3612_x000a_User of Process 1: LUMMUSTECH\sa.axr_x000a_User of Process 2: NT AUTHORITY\SYSTEM_x000a_User of Process 3: NT AUTHORITY\SYSTEM_x000a_User of Process 4: NT AUTHORITY\NETWORK SERVICE_x000a_User of Process 5: LUMMUSTECH\sa.axr_x000a_Physical Memory for Process 1: 292.65 MB_x000a_Physical Memory for Process 2: 286.91 MB_x000a_Physical Memory for Process 3: 238.54 MB_x000a_Physical Memory for Process 4: 237.77 MB_x000a_Physical Memory for Process 5: 228.01 MB_x000a_Virtual Memory for Process 1: 255.55 MB_x000a_Virtual Memory for Process 2: 269.63 MB_x000a_Virtual Memory for Process 3: 222.18 MB_x000a_Virtual Memory for Process 4: 206.88 MB_x000a_Virtual Memory for Process 5: 202.36 MB 1556308827 (#27538)" u="1"/>
        <s v="FW: Requisition Approval Request (#47427)" u="1"/>
        <s v="Lummus - Windows server went offline for 1 min  MHGPFS01 (#26583)" u="1"/>
        <s v="Alert: Polymer Solutions Group &gt; POL US OH Cleveland Coit on HYPER-V1 is Failed Connectivity   (#46871)" u="1"/>
        <s v="Your message couldn't be delivered (#68538)" u="1"/>
        <s v="LSPI - Authentication failures for single username (#57659)" u="1"/>
        <s v="Alert: lum-pdcin-pw-01 Connectivity -  service: Packet Loss: 100.00 %_x000a_Time To Live: 0.00 Hops_x000a_Averag... [100/149 characters] (#36428)" u="1"/>
        <s v="ALERT: [Critical] Malicious activity detected on JL0B8S2 (#63417)" u="1"/>
        <s v="New ticket from: GL Date Change (#27985) (#42096)" u="1"/>
        <s v="Alert: Hisco &gt; HIS US TX Houston Servers - 5th Patch Group on DEVpim is Warning Memory   (#73882)" u="1"/>
        <s v="Your message couldn't be delivered (#68558)" u="1"/>
        <s v="ALERT: [Critical] Malicious activity detected on G0GL8S2 (#65570)" u="1"/>
        <s v="Alert: Lummus Technology &gt; LUM Azure Production on lum-eaus-pw-01 is Failed Agent Status   (#49498)" u="1"/>
        <s v="RCA Process (#21367) - Windows server went Offline for 1 min LUM-PDFUS-PW-01 (#21370)" u="1"/>
        <s v="Alert: NewQuest Properties &gt; NEW US TX Houston on Deathstar is Failed Memory   (#80276)" u="1"/>
        <s v="Alert: Hoover Circular Solutions &gt; HOO US TX Houston on HVRFTH-OneSDEV is Failed Agent Status   (#53739)" u="1"/>
        <s v="Alert: Lummus Technology &gt; LUM Azure Production on BMNPEA01 is Warning Disk  C: (#47045)" u="1"/>
        <s v="User Requests (#56065)" u="1"/>
        <s v="lumwvddynsp-4 has been powered off by automation (#35313)" u="1"/>
        <s v="Bloomfield Desktop Upgrade to Laptop (Lisa Dickinson) (#26377)" u="1"/>
        <s v="ALERT: [Critical] Malicious activity detected on HNVNVT2 (#62284)" u="1"/>
        <s v="FW: CRITICAL ERROR for PharmileServer on PHSDATTOSVR (B42E99AB260C) (#88957)" u="1"/>
        <s v="Lummus - Network device went offline US-BMN-VPN01 (#26205)" u="1"/>
        <s v="FW: [Warning] Scale-out Backup Repository: POC-SOBR (#55837)" u="1"/>
        <s v="ALERT: [Critical] Malicious activity detected on JL0B8S2 (#63419)" u="1"/>
        <s v="Alert: USHOUSDB034 Memory -  service: Total Physical Memory: 16.00 GB_x000a_Used Physical Memory: 13.85 GB... [100/1178 characters] (#32683)" u="1"/>
        <s v="Alert: Hisco &gt; HIS US TX Houston Servers - 5th Patch Group on DEVtfs is Warning Memory   (#59631)" u="1"/>
        <s v="CurrFcst/FC2104 FDMEE Batches Can Stop (#22806)" u="1"/>
        <s v="CRITICAL ERROR for PharmileServer on PHSDATTOSVR (B42E99AB260C) (#79407)" u="1"/>
        <s v="Alert: Hikma &gt; HIK US OH Columbus on WWCOLEMPDBPA01 is Warning Memory   (#47634)" u="1"/>
        <s v="Alert: cngs-esxi01 Memory -  service: Total Physical Memory: 16.00 GB_x000a_Used Physical Memory: 13.73 GB... [100/190 characters] (#32320)" u="1"/>
        <s v="Alert: lum-prtin-pw-01 Memory -  service: Total Physical Memory: 8.00 GB_x000a_Used Physical Memory: 6.46 ... [100/1138 characters] (#32880)" u="1"/>
        <s v="ALERT: [Critical] Malicious activity detected on HNVNVT2 (#62285)" u="1"/>
        <s v="Alert: Principle Health Systems &gt; PRI US TX Houston on PHSSVR is Failed Agent Status   (#85226)" u="1"/>
        <s v="SXe is down (#53350)" u="1"/>
        <s v="Scheduled Task coyuchi cleanup shipmentprocesscheck folder Completed (#46417)" u="1"/>
        <s v="Alert: Principle Health Systems &gt; PRI US TX Houston on WEBSVR is Failed Agent Status   (#85227)" u="1"/>
        <s v="new email database needed (#25298)" u="1"/>
        <s v="AspenTech Aspen Plus v11 Install request (#20424)" u="1"/>
        <s v="ALERT: [Critical] Malicious activity detected on HNVNVT2 (#62286)" u="1"/>
        <s v="Alert: Puffer &gt; PUF US TX Stafford on BRY-ARC-0002 is Failed CPU   (#88897)" u="1"/>
        <s v="Alert: EagleBurgmann &gt; EB Azure Production on AZHOUSDB034 is Warning Memory   (#78088)" u="1"/>
        <s v="Bottomline shortcut (#29999)" u="1"/>
        <s v="Access to network drives (#83284)" u="1"/>
        <s v="Alert: Lummus Technology &gt; LUM Azure Production on lum-mvus-dw-02 is Failed Agent Status   (#82484)" u="1"/>
        <s v="Alert: Lummus Technology &gt; LUM Azure Production on lum-genlt-pw-01 is Warning Memory   (#47667)" u="1"/>
        <s v="Alert: NewQuest Properties &gt; NEW US TX Houston on NQ 1st floor 1 is Failed Connectivity   (#91105)" u="1"/>
        <s v="Vulnerability Patch for vSphere (#42451)" u="1"/>
        <s v="Alert: Puffer &gt; PUF US TX Stafford on BRY-DC-0002 is Warning Memory   (#76660)" u="1"/>
        <s v="Alert: EagleBurgmann &gt; EB Azure Production on AZVAHSAP013 is Failed Connectivity   (#53265)" u="1"/>
        <s v="Alert: LiquidPower Specialty Products Inc. &gt; LIQ US TX Houston on POCVMPDC01 is Warning Memory   (#51857)" u="1"/>
        <s v="RE: Hyperion User Counts (#26158)" u="1"/>
        <s v="Alert: Hikma &gt; HIK US OH Columbus on WWCOLEMPDBP01 is Failed CPU   (#50967)" u="1"/>
        <s v="Alert: Cypress Lawn &gt; CYP US CA Colma Memory   on hqs-mx02 is Warning (#36616)" u="1"/>
        <s v="Alert: Hikma &gt; HIK US OH Columbus on colnwpdust2001 is Failed Connectivity   (#45081)" u="1"/>
        <s v="Alert: Lummus Technology &gt; LUM US NJ BloomField on cucmpub is Failed Connectivity   (#44219)" u="1"/>
        <s v="ALERT: [Medium] Malicious activity detected on DESKTOP-FHD4A9D (#21675)" u="1"/>
        <s v="Self-Healing Alert: EagleBurgmann &gt; EB Azure Production: AZVAHSAP013 Service: Uptime -  Self-Healing... [100/173 characters] (#82262)" u="1"/>
        <s v="Cypress - Offline device by 1 min  HQ-RT-01 (#26156)" u="1"/>
        <s v="Teams 1st step troubleshooting suggestions in house (#45864)" u="1"/>
        <s v="Alert: Hikma &gt; HIK US NJ CherryHill on WW-CHH-SCCMMM01 is Warning Memory   (#41024)" u="1"/>
        <s v="Locked account (#45723)" u="1"/>
        <s v="Access to Hubble (#24527)" u="1"/>
        <s v="Eagle Burgman - Memory reached  90.0 % Used for 10 mins AZVAHSER004 (#24850)" u="1"/>
        <s v="Self-Healing Alert: Alcami &gt; ALC Azure Production: alcnuwebes1-p02 Service: Uptime -  Self-Healing A... [100/171 characters] (#86002)" u="1"/>
        <s v="[Error] Scale-out Backup Repository: CKS-SOBR (#88853)" u="1"/>
        <s v="Self-Healing Alert: Alcami &gt; ALC Azure Production: alcnuwebes1-p01 Service: Uptime -  Self-Healing A... [100/171 characters] (#86003)" u="1"/>
        <s v="Lummus Sentinel Alerts - Medium  (#43190)" u="1"/>
        <s v="ALERT: [Critical] Malicious activity detected on 7456GK2 (#58892)" u="1"/>
        <s v="Create New VLAN for Third Party Devices on all PSG locations (#36955)" u="1"/>
        <s v="Alert: Puffer &gt; PUF US TX Stafford on stc128p is Failed CPU   (#53790)" u="1"/>
        <s v="Alert: Hikma &gt; HIK US OH Columbus on COLSVWPSTECAP01 is Failed Connectivity   (#50137)" u="1"/>
        <s v="Alert: Lummus Technology &gt; Lum Azure Non-Production on lum-winus-dw-02 is Failed Connectivity   (#50363)" u="1"/>
        <s v="WTE Application monitoring and maintenance (#57863)" u="1"/>
        <s v="Alert: Lummus Technology &gt; LUM Azure Production on lum-medcv-pw-01 is Failed CPU   (#47784)" u="1"/>
        <s v="Password issues (#21932)" u="1"/>
        <s v="ENID and ENID 2 Installation (#43174)" u="1"/>
        <s v="ALERT: [Medium] Malicious activity detected on MTR-05 (#68518)" u="1"/>
        <s v="RE: Activation Problem (#45833)" u="1"/>
        <s v="Alert: Hikma &gt; HIK US OH Columbus on colnwwhs01 is Failed Connectivity   (#45084)" u="1"/>
        <s v="Alert: EagleBurgmann &gt; EB Azure Production on AZHOUSDB034 is Warning Memory   (#58489)" u="1"/>
        <s v="quarantine messages (#25463)" u="1"/>
        <s v="ALERT: [Critical] Malicious activity detected on 7456GK2 (#58893)" u="1"/>
        <s v="Alert: Lummus Technology &gt; LUM Azure Production on lum-braus-dw-02 is Failed Agent Status   (#47173)" u="1"/>
        <s v="NVIDIA Control Panel not found (#24094)" u="1"/>
        <s v="FYI - lumwvddynsp-3 has turned on by request from the VMSS PowerApp (#29701)" u="1"/>
        <s v="Alert: Polymer Solutions Group &gt; POL Azure Production on psgcvmes1pw01 is Failed CPU   (#44677)" u="1"/>
        <s v="Unlock Laptop (#29308)" u="1"/>
        <s v="FW: Taleo Hires Germany in People Soft (#24628)" u="1"/>
        <s v="Alert: Polymer Solutions Group &gt; POL Azure Production on psgcvmes1pw01 is Failed CPU   (#44678)" u="1"/>
        <s v="Computer migration (#29040)" u="1"/>
        <s v="Critical Device Stopped Sending Events Fired (#68485)" u="1"/>
        <s v="Alert: Hikma &gt; HIK US OH Columbus on WW-COL-DSPAP01 is Failed CPU   (#49957)" u="1"/>
        <s v="Alert: Hikma &gt; HIK US OH Columbus on WW-COL-DSPAP01 is Failed CPU   (#49958)" u="1"/>
        <s v="Alert: Hikma &gt; HIK US OH Columbus on WW-COL-VDISQL01 is Failed Memory   (#53323)" u="1"/>
        <s v="RE: Lummus Server Upgrade (#43868)" u="1"/>
        <s v="FW: IT Problem (#25614)" u="1"/>
        <s v="[OpenDNS] A user wants to access filecenter.mysep.com (#27607)" u="1"/>
        <s v="Alert: EagleBurgmann &gt; EB Azure Production on AZVAHSAP013 is Failed Connectivity   (#47191)" u="1"/>
        <s v="Alert: BMNPCA20 CPU -  service: CPU Usage: 86.00 %_x000a_Top Process 1: TiWorker_x000a_Top Process 2: MsMpEng_x000a_To... [100/637 characters] (#30705)" u="1"/>
        <s v="Alert: Hikma &gt; HIK US NJ CherryHill on ww-chh-dolphpr is Failed Disk  D: (#59236)" u="1"/>
        <s v="FW: Weekly Backup Report for RKDATTOSVR (#72826)" u="1"/>
        <s v="ALERT: [Critical] Malicious activity detected on 7456GK2 (#58895)" u="1"/>
        <s v="Alert: Hikma &gt; HIK US OH Columbus on col-vdiuag01 is Failed Connectivity   (#44392)" u="1"/>
        <s v="Alert: lum-honlt-pw-01 Memory -  service: Total Physical Memory: 4.00 GB_x000a_Used Physical Memory: 3.60 ... [100/1136 characters] (#32090)" u="1"/>
        <s v="Alert: Hikma &gt; HIK US OH Columbus on WW-COL-SWNTADB is Failed CPU   (#48323)" u="1"/>
        <s v="FW: New investigation: 2022-03-17-003 (#91308)" u="1"/>
        <s v="Pasadena old network devices dismount (#27310)" u="1"/>
        <s v="Decommission - delete AD object / DNS entries (#45798)" u="1"/>
        <s v="New ticket from: Project Drive Access Issue (#25854) (#26133)" u="1"/>
        <s v="Alert: Hikma &gt; HIK US OH Columbus on WW-COL-SWNTADB is Failed CPU   (#48324)" u="1"/>
        <s v="Alert: Puffer &gt; PUF US TX Stafford on BRY-CM-0001 is Warning Memory   (#76670)" u="1"/>
        <s v="&lt;Memory is above 90%&gt; PSGGPDES1PW01 (#25315)" u="1"/>
        <s v="FW: New investigation: 2022-03-09-001 (#88438)" u="1"/>
        <s v="FYI - lumwvddynsp-3 has turned on by request from the VMSS PowerApp (#48558)" u="1"/>
        <s v="Alert: lum-xtlus-pl-01 Agent Status -  service: Agent check-in interval: 3.65 min (#30948)" u="1"/>
        <s v="Alert: Polymer Solutions Group &gt; POL US GA Albany Pine on PineSW3 is Failed Connectivity   (#47811)" u="1"/>
        <s v="Self-Healing Alert: EagleBurgmann &gt; EB Azure Production: AZVAHSAP013 Service: Uptime -  Self-Healing... [100/173 characters] (#44700)" u="1"/>
        <s v="Password Reset (#28121)" u="1"/>
        <s v="Alert: Puffer &gt; PUF US TX Stafford on stc128p is Warning Memory   (#75099)" u="1"/>
        <s v="FW: CRITICAL ERROR for UNITY-DB-SVR on PHSDATTOSVR (B42E99AB260C) (#73499)" u="1"/>
        <s v="lumwvddynsp-3 will be shutdown by automation in 15 minutes (#36771)" u="1"/>
        <s v="Alert: lum-ptcus-pw-01 Agent Status -  service: Agent check-in interval: 7.92 min (#30204)" u="1"/>
        <s v="Laptop Memory request - DataRex (#51881)" u="1"/>
        <s v="Re: [Cisco AMP for Endpoints Subscription] [CANCOMUS-Tickets]_x000a_ [bbrokerx1] Matching Compromise Updates (#29670)" u="1"/>
        <s v="Software installation (#26951)" u="1"/>
        <s v="Alert: Lummus Technology &gt; LUM Azure Production on lum-jmpus-pw-01 is Warning Memory   (#49667)" u="1"/>
        <s v="Odoo User Create (#42930)" u="1"/>
        <s v="Your message couldn't be delivered (#69874)" u="1"/>
        <s v="Cypress Lawn - Device went offline for 2 min NCS-FPS01 (#24587)" u="1"/>
        <s v="issues with new network drive mappings (#21269)" u="1"/>
        <s v="Alert: Lummus Technology &gt; Lum Azure Non-Production on lum-mcube-dl-02 is Failed Agent Status   (#47267)" u="1"/>
        <s v="Evin Foreman (#82780)" u="1"/>
        <s v="Printer doesn't work. (#42286)" u="1"/>
        <s v="Request for ProII installation (#29098)" u="1"/>
        <s v="Alert: Polymer Solutions Group &gt; POL Azure Production on psgnvdes1pw01 is Failed CPU   (#91358)" u="1"/>
        <s v="iDocs request : RGT - Standard 200MMSCFD NGL-MAX  (#28075)" u="1"/>
        <s v="Alert: Polymer Solutions Group &gt; POL Azure Production on psgnvdes1pw01 is Failed CPU   (#91359)" u="1"/>
        <s v="Alert: LiquidPower Specialty Products Inc. &gt; LIQ US TX Bryan on BRY-AP13-IND is Failed Connectivity ... [100/101 characters] (#83660)" u="1"/>
        <s v="iDocs access of “Operations” (#79367)" u="1"/>
        <s v="ALERT: [Critical] Malicious activity detected on 7456GK2 (#58899)" u="1"/>
        <s v="Supervisor access for Cintas agents (#42063)" u="1"/>
        <s v="Display port cable needed for home office. (#42287)" u="1"/>
        <s v="Alert: LiquidPower Specialty Products Inc. &gt; LIQ US TX Bryan on BRY-AP07-IND is Failed Connectivity ... [100/101 characters] (#83663)" u="1"/>
        <s v="Network Printers - Wrong IP (#36880)" u="1"/>
        <s v="Alert: Vaalco Energy Inc &gt; VAA US TX Houston on EGY-DHCP-HOU is Failed CPU   (#55815)" u="1"/>
        <s v="Alert: LiquidPower Specialty Products Inc. &gt; LIQ US TX Bryan on BRY-AP09-IND is Failed Connectivity ... [100/101 characters] (#83665)" u="1"/>
        <s v="FW: SF# 360423 Locked, not sure why. (#21089)" u="1"/>
        <s v="N-able windows agent installation issue (#45882)" u="1"/>
        <s v="Alert: Coyuchi &gt; COY US CA PointReyes on DC-BDC is Warning Memory   (#47168)" u="1"/>
        <s v="network malfunction (#43865)" u="1"/>
        <s v="Unable to login on the VPN (#28867)" u="1"/>
        <s v="Alert: EagleBurgmann &gt; EB Azure Production on AZCUTSAP005 is Failed CPU   (#68448)" u="1"/>
        <s v="Idocs Access (#24306)" u="1"/>
        <s v="Idocs Access (#44305)" u="1"/>
        <s v="Alert: Hikma &gt; HIK US OH Columbus on colnwps0604 is Failed Connectivity   (#41274)" u="1"/>
        <s v="Kwiktag on GP server (#21627)" u="1"/>
        <s v="need a new Odoo resolver for Customer Management team (#59810)" u="1"/>
        <s v="Alert: Hikma &gt; HIK US OH Columbus on WW-COL-VARCP01 is Failed Connectivity   (#45249)" u="1"/>
        <s v="Doc-U-Sign Access for P. Colangelo (#26258)" u="1"/>
        <s v="Your message couldn't be delivered (#68549)" u="1"/>
        <s v="Access to Accounts Receivable Inbox for external email? (#26449)" u="1"/>
        <s v="lumwvddynsp-3 will be shutdown by automation in 15 minutes (#47276)" u="1"/>
        <s v="Alert: Hikma &gt; HIK US OH Columbus on COL-EFORMSAP01 is Failed Agent Status   (#43747)" u="1"/>
        <s v="Alert: Hikma &gt; HIK US OH Columbus on WW-COL-SWNTADB is Failed Connectivity   (#51899)" u="1"/>
        <s v="Alert: EagleBurgmann &gt; EB Azure Production on AZHOUSDB034 is Warning Memory   (#59804)" u="1"/>
        <s v="Alert: Lummus Technology &gt; LUM UK Milton Keynes on GB-MIK-WLC01 is Failed Connectivity   (#43959)" u="1"/>
        <s v="New Odoo account Roberto Diaz (#87708)" u="1"/>
        <s v="Alert: Cypress Lawn &gt; CYP US CA Colma on HQS-AD02 is Failed Connectivity   (#44595)" u="1"/>
        <s v="CRITICAL ERROR for PHSSVR on PHSDATTOSVR (B42E99AB260C) (#85966)" u="1"/>
        <s v="Alert: Dallas Area Habitat for Humanity &gt; DAL US TX Dallas on esxia is Failed Connectivity   (#57366)" u="1"/>
        <s v="Hubble Lummus AP As Of 3rd Party Invoices and I/C Invoices - Add_x000a_ Foreign (#86359)" u="1"/>
        <s v="Alert: LiquidPower Specialty Products Inc. &gt; LIQ US TX Bryan on BYN-FW-01-PRI is Failed Connectivity... [100/102 characters] (#84652)" u="1"/>
        <s v="issues with bottomline (#21071)" u="1"/>
        <s v="&quot;Xiumi.us&quot; website unable to reach (#79846)" u="1"/>
        <s v="Alert: LiquidPower Specialty Products Inc. &gt; LIQ US TX Houston on CKSVMPFILE10 is Failed CPU   (#66319)" u="1"/>
        <s v="TEST (#51183)" u="1"/>
        <s v="Actions in the browser version of one-drive (#21263)" u="1"/>
        <s v="iDocs request : HMEL Mixed Feed Cracker (222334) (#88882)" u="1"/>
        <s v="User has always a &quot;Send / Receive Error&quot; message in Outlook (#21908)" u="1"/>
        <s v="Scheduled Task coyuchi cleanup shipmentprocesscheck folder Completed (#47808)" u="1"/>
        <s v="Password reset (#29121)" u="1"/>
        <s v="CRITICAL ERROR for CONCORDTERMSVR on PHSDATTOSVR (B42E99AB260C) (#88947)" u="1"/>
        <s v="Alert: LiquidPower Specialty Products Inc. &gt; LIQ US TX Houston on HSNVMPFTP01 is Failed CPU   (#76179)" u="1"/>
        <s v="Aryaka: [Sev=Low] Service impacting outage on Frankfurt POP [ref:_00DA0ISST._5003w1U8uKH:ref] (#21338)" u="1"/>
        <s v="Alert: LUM-MAIL-NP-01 Memory -  service: Total Physical Memory: 8.00 GB_x000a_Used Physical Memory: 7.77 GB_x000a_Free Physical Memory: 234.44 MB_x000a_Physical Memory Usage: 97.00 %_x000a_Total Virtual Memory: 16.00 GB_x000a_Used Virtual Memory: 4.46 GB_x000a_Free Virtual Memory: 11.54 GB_x000a_Virtual Memory Usage: 28.00 %_x000a_Top Process 1: java (64 bit)_x000a_Top Process 2: svchost (64 bit)_x000a_Top Process 3: agent_x000a_Top Process 4: SolarWinds.MSP.Ecosystem.WindowsAgent (64 bit)_x000a_Top Process 5: MonitoringHost (64 bit)_x000a_PID of Process 1: 6884_x000a_PID of Process 2: 992_x000a_PID of Process 3: 2144_x000a_PID of Process 4: 828_x000a_PID of Process 5: 3256_x000a_User of Process 1: LUMMUSTECH\SVC-GLB-IDOCSJB_x000a_User of Process 2: NT AUTHORITY\SYSTEM_x000a_User of Process 3: NT AUTHORITY\SYSTEM_x000a_User of Process 4: NT AUTHORITY\SYSTEM_x000a_User of Process 5: NT AUTHORITY\SYSTEM_x000a_Physical Memory for Process 1: 344.59 MB_x000a_Physical Memory for Process 2: 100.45 MB_x000a_Physical Memory for Process 3: 69.40 MB_x000a_Physical Memory for Process 4: 22.82 MB_x000a_Physical Memory for Process 5: 22.50 MB_x000a_Virtual Memory for Process 1: 1.79 GB_x000a_Virtual Memory for Process 2: 186.89 MB_x000a_Virtual Memory for Process 3: 174.23 MB_x000a_Virtual Memory for Process 4: 44.00 MB_x000a_Virtual Memory for Process 5: 137.49 MB 1486347337 (#28010)" u="1"/>
        <s v="Alert: Dallas Area Habitat for Humanity &gt; DAL US TX Dallas on DAHAZAD03 is Failed Memory   (#63381)" u="1"/>
        <s v="Alert: lum-idbus-pl-01 CPU -  service: CPU Usage: 100.00 %_x000a_Top Process 1: ora_j001_ltdenpro_x000a_Top Proc... [100/671 characters] (#34556)" u="1"/>
        <s v="RE: EXTERNAL:Salesforce Strategic Alliances Deployment - Feedback (#32537)" u="1"/>
        <s v="Alert: Hikma &gt; HIK US OH Columbus on WW-COL-VDISQL01 is Warning Memory   (#49854)" u="1"/>
        <s v="Alert: Lummus Technology &gt; LUM Azure Production on lum-medcv-pw-01 is Failed CPU   (#42867)" u="1"/>
        <s v="Alert: LiquidPower Specialty Products Inc. &gt; LIQ US TX Houston on BRYVMPVEEAM01 is Warning Memory   (#57841)" u="1"/>
        <s v="Alert: ssos-esxi01 Datastore (VMware) - Datastore2 service: Total Disk Space: 465.50 GB_x000a_Disk Space U... [100/467 characters] (#32017)" u="1"/>
        <s v="Follow UP Alert: Polymer Solutions Group &gt; POL US OH Cleveland Coit on Coit Plant West End is Failed Connectiv... [100/105 characters] (#44193)" u="1"/>
        <s v="No Access to Old Emails in Outlook (#23130)" u="1"/>
        <s v="Alert: Coyuchi &gt; COY US CA PointReyes on vm-app04 is Failed Connectivity   (#48271)" u="1"/>
        <s v="ALERT: [Critical] Malicious activity detected on LAPTOP-7U09JH63 (#25551)" u="1"/>
        <s v="GP/Batchmaster frozen (#29322)" u="1"/>
        <s v="Aryaka: [Sev=Low] Increase in loss/latency due to issue between Dubai and Frankfurt POPs [ref:_00DA0ISST._5003w1VW6M8:ref] (#24951)" u="1"/>
        <s v="Carbon Black Cloud Alert - edd06ed9-a971-23c1-1eef-5f7efdc23d66 (#78102)" u="1"/>
        <s v="Alert: Lummus Technology &gt; Lum Azure Non-Production on lum-ious-dw-01 is Failed CPU   (#44362)" u="1"/>
        <s v="Alert: Dallas Area Habitat for Humanity &gt; DAL US TX Dallas on DAHFH2008FS is Failed Memory   (#88408)" u="1"/>
        <s v="Follow UP Alert: Lummus Technology &gt; LUM Azure Production on lum-anslt-pw-01 is Failed Memory   (#42832)" u="1"/>
        <s v="FW: [Cisco AMP for Endpoints Subscription] [Vaalco - Quarantine Failed] Matching Events Found On DESKTOP-7H912X2.VAALCO.com (#60925)" u="1"/>
        <s v="Alert: LiquidPower Specialty Products Inc. &gt; LIQ US TX Bryan on BRY-AP07-IND is Failed Connectivity ... [100/101 characters] (#85663)" u="1"/>
        <s v="Twilio Access (#43336)" u="1"/>
        <s v="Alert: Alcami &gt; ALC Azure Production on alcnuctxes1-p04 is Failed Agent Status   (#48580)" u="1"/>
        <s v="Potential Phish: [External]  GLG Paid Expertise Request - Maritime_x000a_ and Industrial Use Of UHMWPE Fibers (#90794)" u="1"/>
        <s v="Alert: lum-idb-dl-01 CPU -  service: CPU Usage: 86.00 %_x000a_Top Process 1: ora_j000_LTDENDES_x000a_Top Process... [100/702 characters] (#31322)" u="1"/>
        <s v="I Docs (#48575)" u="1"/>
        <s v="Idocs Access (#44315)" u="1"/>
        <s v="Driver Issue (#32285)" u="1"/>
        <s v="FW: Weekly Backup Report for RKDATTOSVR (#60419)" u="1"/>
        <s v="Alert: Lummus Technology &gt; LUM Azure Production on lum-jaus-pw-01 is Failed Agent Status   (#78209)" u="1"/>
        <s v="Alert: USHOUSDB034 Memory -  service: Total Physical Memory: 16.00 GB_x000a_Used Physical Memory: 14.62 GB... [100/1180 characters] (#31177)" u="1"/>
        <s v="ALERT: [Critical] Malicious activity detected on C0L5HR2 (#44348)" u="1"/>
        <s v="Unfamiliar sign-in properties Incident ID: 4595 (#91083)" u="1"/>
        <s v="Alert: Alcami &gt; ALC Azure Non-Production on alcnuwebes1-v02 is Warning Memory   (#50848)" u="1"/>
        <s v="Alert: Hikma &gt; HIK US NJ CherryHill on chhnw-chemcloset02 is Failed Connectivity   (#44868)" u="1"/>
        <s v="Update in Planning is not reflecting in HFM Co 259 (#22594)" u="1"/>
        <s v="Alert: Vaalco Energy Inc &gt; VAA US TX Houston on EGY-DC2-HOU is Warning Memory   (#53824)" u="1"/>
        <s v="Word  (#22486)" u="1"/>
        <s v="ALERT: [Critical] Malicious activity detected on C0L5HR2 (#44349)" u="1"/>
        <s v="Alert: lum-adkde-pw-01 Memory -  service: Total Physical Memory: 4.00 GB_x000a_Used Physical Memory: 3.63 ... [100/1176 characters] (#34369)" u="1"/>
        <s v="Issues with connecting to Teams meetings (#65656)" u="1"/>
        <s v="Cypress Lawn - Memory reached 95.0 % Used for 20 mins HQS-OPP01 (#21703)" u="1"/>
        <s v="New computer setup (#24914)" u="1"/>
        <s v="Alert: Puffer &gt; PUF US TX Stafford on STA-PS-0001 is Failed CPU   (#83239)" u="1"/>
        <s v="Alert: Hisco &gt; HIS US TX Houston Servers - 5th Patch Group on DRbackup is Failed Veeam Failed Jobs   (#54939)" u="1"/>
        <s v="Aryaka: [Sev=Low] Service impacting outage on Dallas POP [ref:_00DA0ISST._5003w1WU2SS:ref] (#30954)" u="1"/>
        <s v="iDocs error (#27130)" u="1"/>
        <s v="JDE E1 License Count Report Support (#22271)" u="1"/>
        <s v="Alert: Lummus Technology &gt; Lum Azure Non-Production on lum-mcube-dl-01 is Failed Agent Status   (#47030)" u="1"/>
        <s v="Your message couldn't be delivered (#68426)" u="1"/>
        <s v="Azure Portal - Failures while viewing ARM deployments -  Applying_x000a_ Mitigation (#71097)" u="1"/>
        <s v="Alert: EagleBurgmann &gt; EB Azure Production on AZVAHSAP013 is Failed Connectivity   (#47666)" u="1"/>
        <s v="Lummus - Winows server went Offline for 1 min lum-hwein-pw-02 (#22621)" u="1"/>
        <s v="Printer not working (#50765)" u="1"/>
        <s v="Alert A130195: HQS-NX: Warning: Protected VM Not Recoverable (#86059)" u="1"/>
        <s v="Carbon Black Cloud Alert - 9e1a7925-a51a-a0d6-bd78-dfe800b53bf7 (#77216)" u="1"/>
        <s v="Lummus Sentinel Alerts - High  (#36832)" u="1"/>
        <s v="Datto ALERT SN: b42e99ab260c Host: PHSDATTOSVR ID: 2 Type: Device Not_x000a_ Seen Alert (#90438)" u="1"/>
        <s v="Alert: SQL-SERVER Disk - C: service: Total disk size: 219.90 GB_x000a_Disk space used: 196.81 GB_x000a_Disk free... [100/136 characters] (#31305)" u="1"/>
        <s v="Alert: USHOUSDB034 Memory -  service: Total Physical Memory: 16.00 GB_x000a_Used Physical Memory: 12.82 GB... [100/1179 characters] (#31000)" u="1"/>
        <s v="Case: 00602097:  [Sev=High] [Polymer Solutions Group] Primary tunnel_x000a_ is down, traffic on backup tunnel for site Sasco Pine Ave:_x000a_ [ref:_00DA0ISST._5003w1XTeU7:ref] (#37466)" u="1"/>
        <s v="Alert: BLOOMFIELD-IO1 Disk - C: service: Total disk size: 69.70 GB_x000a_Disk space used: 68.97 GB_x000a_Disk fr... [100/139 characters] (#32981)" u="1"/>
        <s v="Alert: Lummus Technology &gt; LUM Azure Production on lum-jaus-dw-01 is Failed Agent Status   (#47347)" u="1"/>
        <s v="Critical Device Stopped Sending Events Fired (#62222)" u="1"/>
        <s v="Alert: Lummus Technology &gt; Lum Azure Non-Production on lum-mcube-dl-01 is Failed Agent Status   (#69921)" u="1"/>
        <s v="lumwvddynsp-3 will be shutdown by automation in 15 minutes (#35141)" u="1"/>
        <s v="lumwvddynsp-10 will be shutdown by automation in 15 minutes (#29230)" u="1"/>
        <s v="Alert: Vaalco Energy Inc &gt; VAA US TX Houston on EGY-MBX-HOU is Warning Memory   (#57173)" u="1"/>
        <s v="Password Reset (#41251)" u="1"/>
        <s v="Lummus Sentinel Alerts - Medium  (#24491)" u="1"/>
        <s v="Alert: Cypress Lawn &gt; CYP US CA Colma on HQNC-PTP450-MASTER is Failed Connectivity   (#41890)" u="1"/>
        <s v="N-able account locked out. (#34483)" u="1"/>
        <s v="Lummus - Winows server went Offline for 1 min BMNPCA20 (#23209)" u="1"/>
        <s v="Alert: lum-tekin-pw-01 Memory -  service: Total Physical Memory: 4.00 GB_x000a_Used Physical Memory: 3.59 ... [100/1151 characters] (#31228)" u="1"/>
        <s v="Self-Healing Alert: EagleBurgmann &gt; EB Azure Production: AZVAHSAP013 Service: Uptime -  Self-Healing... [100/173 characters] (#49705)" u="1"/>
        <s v="New Department Codes for Guragon in Hyperion  (#48478)" u="1"/>
        <s v="Azure Log Analytics - East US - Applying Mitigation (#80788)" u="1"/>
        <s v="Fw: Process Improvement to Salesforce, SA Object - New Fields (#45504)" u="1"/>
        <s v="Alert: Lummus Technology &gt; LUM Azure Production on lum-tekin-pw-01 is Warning Memory   (#41504)" u="1"/>
        <s v="Remote desktop access denied (#53783)" u="1"/>
        <s v="LSPI VPN Password has expired. (#58896)" u="1"/>
        <s v="New ticket from: RE: Accudata SOC Access (#44034) (#44055)" u="1"/>
        <s v="Aryaka: Service Impacting Maintenance [ref:_00DA0ISST._5003w1WTH3b:ref] (#30167)" u="1"/>
        <s v="Alert: Bruegmann Group USA &gt; BRU US TX Houston on WHSE 2 - Rear is Failed Connectivity   (#79920)" u="1"/>
        <s v="Thank You for 20 Great Years! (#36103)" u="1"/>
        <s v="Lummus - Winows server went Offline for 1 min LUM-PDFUS-DW-02 (#25199)" u="1"/>
        <s v="Metadata update on 08-05-21 (#32263)" u="1"/>
        <s v="C14 Error (#31910)" u="1"/>
        <s v="Remote desktop access issues (#49745)" u="1"/>
        <s v="FW: CRITICAL ERROR for LABDQSVR on PHSDATTOSVR (B42E99AB260C) (#90087)" u="1"/>
        <s v="GP is Down (#29964)" u="1"/>
        <s v="printer has to be updated (#45857)" u="1"/>
        <s v="Alert: Lummus Technology &gt; LUM Azure Production on lum-awplt-pw-01 is Warning Memory   (#41509)" u="1"/>
        <s v="FCC folder access request (#23067)" u="1"/>
        <s v="Hubble Login and Connectivity issues (#21735)" u="1"/>
        <s v="Alert: Hikma &gt; HIK US NJ CherryHill on WW-CHH-SCCMMM01 is Warning Memory   (#45673)" u="1"/>
        <s v="New Computer Setup as Replacement (#24857)" u="1"/>
        <s v="Alert: Hisco &gt; HIS US TX Houston Servers - 3rd Patch Group on CyrSXWeb2 is Failed Agent Status   (#90706)" u="1"/>
        <s v="JDE account locked (#36375)" u="1"/>
        <s v="FW: JDE report of suppliers/vendors (#37435)" u="1"/>
        <s v="Datto ALERT SN: b42e99ab260c Host: PHSDATTOSVR ID: 2 Type: Device Not_x000a_ Seen Alert (#91350)" u="1"/>
        <s v="Exactly IT Sentinel Alerts - High  (#20738)" u="1"/>
        <s v="CrowdStrike detected a new incident (#47735)" u="1"/>
        <s v="Alert: Lummus Technology &gt; LUM Azure Production on lum-medcv-pw-01 is Failed CPU   (#50203)" u="1"/>
        <s v="Lummus - Move host pool location. (#20571)" u="1"/>
        <s v="Eagle Burgmann | Permissions needed for MDATP (#29978)" u="1"/>
        <s v="ALERT: [Critical] Malicious activity detected on 1JJPXJ2 (#46726)" u="1"/>
        <s v="Alert: Hikma &gt; HIK US OH Columbus on wwfpmc is Failed Connectivity   (#44898)" u="1"/>
        <s v="May mapping files (#25588)" u="1"/>
        <s v="Alert: KS2 Technologies &gt; KS2 US TX Grapevine on KS2PROD is Failed Connectivity   (#71106)" u="1"/>
        <s v="Alert: Hikma &gt; HIK US OH Columbus on ww-col-rubrik-n7 is Failed Connectivity   (#44841)" u="1"/>
        <s v="Alert: Lummus Technology &gt; LUM Azure Production on lum-pdcin-pw-02 is Failed Connectivity   (#45020)" u="1"/>
        <s v="Alert: lum-idbus-pl-01 CPU -  service: CPU Usage: 93.00 %_x000a_Top Process 1: ora_j003_ltdenpro_x000a_Top Process 2: ora_j002_ltdenpro_x000a_Top Process 3: /opt/cv/commvault/iDataAgent/clBackup_x000a_Top Process 4: /opt/cv/commvault/iDataAgent/clBackup_x000a_Top Process 5: /opt/cv/commvault/iDataAgent/clBackup_x000a_PID of Process 1: 5003_x000a_PID of Process 2: 8053_x000a_PID of Process 3: 6191_x000a_PID of Process 4: 6189_x000a_PID of Process 5: 6192_x000a_User of Process 1: oracle_x000a_User of Process 2: oracle_x000a_User of Process 3: root_x000a_User of Process 4: root_x000a_User of Process 5: root_x000a_CPU Usage for Process 1: 98.00 %_x000a_CPU Usage for Process 2: 48.00 %_x000a_CPU Usage for Process 3: 32.00 %_x000a_CPU Usage for Process 4: 31.00 %_x000a_CPU Usage for Process 5: 31.00 % 1063563837 (#28056)" u="1"/>
        <s v="JDE and Business Objects Login Issues (#87502)" u="1"/>
        <s v="Alert: BMNPFS20 CPU -  service: CPU Usage: 98.00 %_x000a_Top Process 1: microsoft.office.client.discovery.... [100/724 characters] (#31943)" u="1"/>
        <s v="JDE Batch with status of &quot;In Use&quot; (#24123)" u="1"/>
        <s v="FW: Weekly Backup Report for RKDATTOSVR (#82198)" u="1"/>
        <s v="Alert: Cypress Lawn &gt; CYP US CA Colma on HQGD-PTP450-MASTER is Failed Connectivity   (#44058)" u="1"/>
        <s v="Aryaka: Reminder of Service Impacting Emergency Maintenance [ref:_00DA0ISST._5003w1XEyJr:ref] (#36851)" u="1"/>
        <s v="Excel is to slow (#25260)" u="1"/>
        <s v="MFA setup for Becky Carter (#23310)" u="1"/>
        <s v="Lummus Sentinel Alerts - High  (#36833)" u="1"/>
        <s v="Job Failed Azure Lummus SCU PRDVM: Not Applicable COMMVAULT JOB:  134898 (#46732)" u="1"/>
        <s v="Alert: EagleBurgmann &gt; EB Azure Production on AZVAHSAP002 is Failed CPU   (#47639)" u="1"/>
        <s v="Alert: Lummus Technology &gt; LUM Azure Production on lum-genlt-pw-01 is Warning Memory   (#42506)" u="1"/>
        <s v="[Case 01221879] [] [Case 01221859] [] ExactlyIT Inc.: Service_x000a_ Rating Request Has Been  Set to Archived (#88846) Has Been Created_x000a_ [ref:_00D60J3AQ._5004W1w8LYJ:ref] (#88850)" u="1"/>
        <s v="lumwvddynsp-4 has intentionally been shutdown (#30001)" u="1"/>
        <s v="Alert: Cypress Lawn &gt; CYP US CA Colma on HQS-ABS01 is Failed Memory   (#47458)" u="1"/>
        <s v="Alert: Gulf Capital Bank &gt; GUL US TX Houston on HOU-SVR-CA3 is Warning Disk  C: (#59545)" u="1"/>
        <s v="Alert: lum-pdcin-pw-02 Agent Status -  service: Agent check-in interval: 5.30 min (#30757)" u="1"/>
        <s v="Azure Idocs Shares - Decommission (#26803)" u="1"/>
        <s v="Lummus - Winows server went Offline for 1 min LUM-PRTIN-PW-01 (#23913)" u="1"/>
        <s v="Network I: Drive not restored (#25667)" u="1"/>
        <s v="Eagle Burgman - CPU reached 90.0 % Used for 10 mins AZHOUSBA502 (#21581)" u="1"/>
        <s v="Alert: Hikma &gt; HIK US OH Columbus on colnwpcoatpan3 is Failed Connectivity   (#45092)" u="1"/>
        <s v="Alert: Hikma &gt; HIK US OH Columbus on WW-COL-VDISQL01 is Failed Memory   (#45460)" u="1"/>
        <s v="FW: **Auto Generated Email** -- [119:4:1] http_inspect: BARE BYTE UNICODE ENCODING [Impact: Unknown] (#59589)" u="1"/>
        <s v="Aryaka: [Non-Impacting] Reminder of Emergency Scheduled Maintenance on Amsterdam POP [ref:_00DA0ISST._5003w1X3Gcw:ref] (#35276)" u="1"/>
        <s v="Alert: AZVAHSER004 Connectivity -  service: Packet Loss: 100.00 %_x000a_Time To Live: 0.00 Hops_x000a_Average Ro... [100/145 characters] (#31172)" u="1"/>
        <s v="Alert: Hikma &gt; HIK US OH Bedford on WW-BDF-VSphere is Failed Memory   (#37292)" u="1"/>
        <s v="Alert: Lummus Technology &gt; LUM Azure Production on lum-pdmin-pw-01 is Failed Connectivity   (#45114)" u="1"/>
        <s v="Deactivate Windows account (#60893)" u="1"/>
        <s v="Alert: Lummus Technology &gt; Lum Azure Non-Production on lum-winus-dw-01 is Failed Connectivity   (#50364)" u="1"/>
        <s v="IronPort Spam Quarantine Notification (#52863)" u="1"/>
        <s v="Cypress - Offline device by 1 min  CB-PTP230-SLAVE (#28906)" u="1"/>
        <s v="Alert: Lummus Technology &gt; LUM Azure Production on lum-jmpus-pw-01 is Warning Memory   (#41643)" u="1"/>
        <s v="Alert: lum-cdwlt-pw-01 CPU -  service: CPU Usage: 95.00 %_x000a_Top Process 1: MonAgentCore_x000a_Top Process 2: MsMpEng_x000a_Top Process 3: CLBackup_x000a_Top Process 4: CSFalconService_x000a_Top Process 5: cvfwd_x000a_PID of Process 1: 4044_x000a_PID of Process 2: 3528_x000a_PID of Process 3: 6408_x000a_PID of Process 4: 2896_x000a_PID of Process 5: 3424_x000a_User of Process 1: NT AUTHORITY\SYSTEM_x000a_User of Process 2: NT AUTHORITY\SYSTEM_x000a_User of Process 3: NT AUTHORITY\SYSTEM_x000a_User of Process 4: NT AUTHORITY\SYSTEM_x000a_User of Process 5: NT AUTHORITY\SYSTEM_x000a_CPU Usage for Process 1: 48.00 %_x000a_CPU Usage for Process 2: 27.00 %_x000a_CPU Usage for Process 3: 12.00 %_x000a_CPU Usage for Process 4: 2.00 %_x000a_CPU Usage for Process 5: 1.00 % 2053750791 (#27560)" u="1"/>
        <s v="New ticket from: IDOCS access required. (#26952) (#27151)" u="1"/>
        <s v="Alert: Cypress Lawn &gt; CYP US CA Colma on GD-SW-01 is Failed Connectivity   (#44246)" u="1"/>
        <s v="Alert: lum-tekin-pw-01 Memory -  service: Total Physical Memory: 4.00 GB_x000a_Used Physical Memory: 3.21 ... [100/1151 characters] (#31229)" u="1"/>
        <s v="Manual Data load into PeopleSoft (#84750)" u="1"/>
        <s v="Alert: Lummus Technology &gt; LUM CH Beijing on beijing-fs1 is Failed Connectivity   (#43810)" u="1"/>
      </sharedItems>
    </cacheField>
    <cacheField name="Assigned to" numFmtId="0">
      <sharedItems/>
    </cacheField>
    <cacheField name="Stage" numFmtId="0">
      <sharedItems/>
    </cacheField>
    <cacheField name="Customer" numFmtId="0">
      <sharedItems/>
    </cacheField>
    <cacheField name="Helpdesk Team" numFmtId="0">
      <sharedItems containsBlank="1" count="77">
        <s v="MSP-IT Global Service Desk"/>
        <s v="Maverick-IT Global Service Desk"/>
        <s v="Lummus-Invasystems-Web Time Entry"/>
        <s v="EIT-Infrastructure Operations Center"/>
        <s v="EIT-Network"/>
        <s v="EIT-Monitoring Tools"/>
        <s v="EIT-Security Operations Center"/>
        <s v="Lummus IT Global Service Desk"/>
        <s v="Lummus-Desktop Support Europe"/>
        <s v="Lummus-Desktop Support Asia"/>
        <s v="Lummus-Document Management"/>
        <s v="MSP-Tech Lead"/>
        <m u="1"/>
        <s v="EIT-Cloud Architect" u="1"/>
        <s v="Lummus-ERPSuites" u="1"/>
        <s v="Lummus-Vendor Management" u="1"/>
        <s v="Lummus-Travel &amp; Expense" u="1"/>
        <s v="Lummus-Security" u="1"/>
        <s v="Lummus-Invasystems-Salesforce" u="1"/>
        <s v="Lummus-Market Intelligence" u="1"/>
        <s v="MSP-Customer Management" u="1"/>
        <s v="MSP-Field Team" u="1"/>
        <s v="EIT-Service Desk" u="1"/>
        <s v="Hisco-IT Resolvers" u="1"/>
        <s v="Customer Experience Center" u="1"/>
        <s v="Maverick-IT Resolvers" u="1"/>
        <s v="Lummus-IT Resolvers" u="1"/>
        <s v="Hisco IT Global Service Desk" u="1"/>
        <s v="MSP-IT Global Service Desk User Admin" u="1"/>
        <s v="Lummus-Invasystems-Peoplesoft" u="1"/>
        <s v="EIT-Cloud Engineering" u="1"/>
        <s v="Lummus-Access Control" u="1"/>
        <s v="PSG-CLE Support" u="1"/>
        <s v="EIT-Clients and Applications" u="1"/>
        <s v="Lummus-Project Controls" u="1"/>
        <s v="Lummus-Voice and Data Circuits" u="1"/>
        <s v="Lummus-Human Resources" u="1"/>
        <s v="EIT-HR" u="1"/>
        <s v="PSG-Perimeter BSI" u="1"/>
        <s v="Lummus-Supply Chain" u="1"/>
        <s v="PSG-IT Team" u="1"/>
        <s v="PSG-CLE Coit Support" u="1"/>
        <s v="UG2-IT Global Service Desk" u="1"/>
        <s v="Lummus-General Engineering" u="1"/>
        <s v="Lummus-Process Engineering" u="1"/>
        <s v="Lummus-Project Engineering" u="1"/>
        <s v="Lummus-Application Development" u="1"/>
        <s v="Lummus-Collaboration Technologies" u="1"/>
        <s v="Lummus-Payroll" u="1"/>
        <s v="Lummus-Invasystems-Taleo" u="1"/>
        <s v="Lummus-Application Delivery" u="1"/>
        <s v="Lummus-Estimating" u="1"/>
        <s v="Coyuchi IT Global Service Desk" u="1"/>
        <s v="Lummus-Desktop Support Woodlands" u="1"/>
        <s v="Lummus-Asset Management" u="1"/>
        <s v="Lummus-Visualization" u="1"/>
        <s v="Lummus-Desktop Support Pasadena" u="1"/>
        <s v="Lummus-Multi-Discipline" u="1"/>
        <s v="Lummus-Engineering" u="1"/>
        <s v="Lummus-Engineering_ARCH" u="1"/>
        <s v="Lummus-Civil/Structural Engineering" u="1"/>
        <s v="Lummus-Desktop Support Bloomfield" u="1"/>
        <s v="Lummus-Mechanical Engineering" u="1"/>
        <s v="Lummus-Invasystems-Business Object" u="1"/>
        <s v="Lummus-Desktop Support Beijing" u="1"/>
        <s v="Converge-Internal IT" u="1"/>
        <s v="PHS-IT Global Service Desk" u="1"/>
        <s v="Infrastructure Cloud Services" u="1"/>
        <s v="PSG IT Global Service Desk" u="1"/>
        <s v="PSG-GA Support" u="1"/>
        <s v="Lummus-Safety" u="1"/>
        <s v="EIT-MSFT Premium Support" u="1"/>
        <s v="Lummus-R&amp;D/Lab" u="1"/>
        <s v="Lummus-Invasystems-Hyperion" u="1"/>
        <s v="Lummus-Aftermarket Services" u="1"/>
        <s v="Lummus-McDermott " u="1"/>
        <s v="EIT-DevOps" u="1"/>
      </sharedItems>
    </cacheField>
    <cacheField name="Created on" numFmtId="164">
      <sharedItems containsSemiMixedTypes="0" containsNonDate="0" containsDate="1" containsString="0" minDate="2022-03-19T13:42:08" maxDate="2022-03-21T06:18:32"/>
    </cacheField>
    <cacheField name="Last Updated on" numFmtId="164">
      <sharedItems containsSemiMixedTypes="0" containsNonDate="0" containsDate="1" containsString="0" minDate="2022-03-19T13:42:15" maxDate="2022-03-21T06:19:22"/>
    </cacheField>
    <cacheField name="Next Activity Type" numFmtId="0">
      <sharedItems/>
    </cacheField>
    <cacheField name="Last Updated by" numFmtId="0">
      <sharedItems containsBlank="1"/>
    </cacheField>
    <cacheField name="Activity State" numFmtId="0">
      <sharedItems containsNonDate="0" containsDate="1" containsString="0" containsBlank="1" minDate="2022-03-21T10:00:00" maxDate="2022-03-28T06:00:00"/>
    </cacheField>
    <cacheField name="SLA Deadline" numFmtId="0">
      <sharedItems/>
    </cacheField>
    <cacheField name="SLA Response Deadline" numFmtId="0">
      <sharedItems/>
    </cacheField>
    <cacheField name="SLA Resolution Deadline" numFmtId="0">
      <sharedItems containsNonDate="0" containsString="0" containsBlank="1"/>
    </cacheField>
    <cacheField name="Priority" numFmtId="0">
      <sharedItems containsNonDate="0" containsString="0" containsBlank="1"/>
    </cacheField>
    <cacheField name="Tags" numFmtId="0">
      <sharedItems containsNonDate="0" containsString="0" containsBlank="1"/>
    </cacheField>
    <cacheField name="Company" numFmtId="0">
      <sharedItems containsNonDate="0" containsString="0" containsBlank="1"/>
    </cacheField>
    <cacheField name="Ticket Source" numFmtId="0">
      <sharedItems containsNonDate="0" containsString="0" containsBlank="1"/>
    </cacheField>
    <cacheField name="Activity Exception Decoration" numFmtId="0">
      <sharedItems containsNonDate="0" containsString="0" containsBlank="1"/>
    </cacheField>
    <cacheField name="Close date" numFmtId="0">
      <sharedItems containsNonDate="0" containsString="0" containsBlank="1"/>
    </cacheField>
    <cacheField name="Project" numFmtId="0">
      <sharedItems containsNonDate="0" containsString="0" containsBlank="1"/>
    </cacheField>
    <cacheField name="Ticket Aging"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ah Minor" refreshedDate="44641.571833564813" createdVersion="6" refreshedVersion="7" minRefreshableVersion="3" recordCount="134" xr:uid="{5BAEB14F-433A-4A4F-A7FA-4889283902A0}">
  <cacheSource type="worksheet">
    <worksheetSource ref="A1:V1048576" sheet="UpcomingSLA"/>
  </cacheSource>
  <cacheFields count="22">
    <cacheField name="Ticket#" numFmtId="0">
      <sharedItems containsNonDate="0" containsString="0" containsBlank="1"/>
    </cacheField>
    <cacheField name="Ticket Type" numFmtId="0">
      <sharedItems containsNonDate="0" containsBlank="1" count="9">
        <m/>
        <s v="Change" u="1"/>
        <s v="Incident High (P2)" u="1"/>
        <b v="0" u="1"/>
        <s v="Incident Critical (P1)" u="1"/>
        <s v="Service Request Normal" u="1"/>
        <s v="Service Request Low" u="1"/>
        <s v="Incident Normal (P3)" u="1"/>
        <s v="Incident Low (P4)" u="1"/>
      </sharedItems>
    </cacheField>
    <cacheField name="Display Name" numFmtId="0">
      <sharedItems containsNonDate="0" containsString="0" containsBlank="1"/>
    </cacheField>
    <cacheField name="Assigned to" numFmtId="0">
      <sharedItems containsNonDate="0" containsString="0" containsBlank="1"/>
    </cacheField>
    <cacheField name="Stage" numFmtId="0">
      <sharedItems containsNonDate="0" containsString="0" containsBlank="1"/>
    </cacheField>
    <cacheField name="Customer" numFmtId="0">
      <sharedItems containsNonDate="0" containsString="0" containsBlank="1"/>
    </cacheField>
    <cacheField name="Helpdesk Team" numFmtId="0">
      <sharedItems containsNonDate="0" containsBlank="1" count="30">
        <m/>
        <s v="Lummus-Desktop Support Bloomfield" u="1"/>
        <s v="Lummus-General Engineering" u="1"/>
        <s v="Lummus-Process Engineering" u="1"/>
        <s v="Lummus-Application Delivery" u="1"/>
        <s v="Lummus-Civil/Structural Engineering" u="1"/>
        <s v="EIT-DevOps" u="1"/>
        <s v="Lummus IT Global Service Desk" u="1"/>
        <s v="Customer Experience Center" u="1"/>
        <s v="Lummus-McDermott " u="1"/>
        <s v="Lummus-Desktop Support Europe" u="1"/>
        <s v="Lummus-Invasystems-Hyperion" u="1"/>
        <s v="Lummus-Desktop Support Pasadena" u="1"/>
        <s v="EIT-Cloud Engineering" u="1"/>
        <s v="Lummus-Supply Chain" u="1"/>
        <s v="Lummus-Desktop Support Asia" u="1"/>
        <s v="Lummus-IT Resolvers" u="1"/>
        <s v="Lummus-Market Intelligence" u="1"/>
        <s v="Lummus-Document Management" u="1"/>
        <s v="EIT-Clients and Applications" u="1"/>
        <s v="EIT-Network" u="1"/>
        <s v="Lummus-Application Development" u="1"/>
        <s v="EIT-Service Desk" u="1"/>
        <s v="Lummus-Travel &amp; Expense" u="1"/>
        <s v="Lummus-Desktop Support Woodlands" u="1"/>
        <s v="Lummus-ERPSuites" u="1"/>
        <s v="Lummus-Multi-Discipline" u="1"/>
        <s v="Lummus-Safety" u="1"/>
        <s v="EIT-Infrastructure Operations Center" u="1"/>
        <s v="EIT-Security Operations Center" u="1"/>
      </sharedItems>
    </cacheField>
    <cacheField name="Created on" numFmtId="0">
      <sharedItems containsNonDate="0" containsString="0" containsBlank="1"/>
    </cacheField>
    <cacheField name="Last Updated on" numFmtId="0">
      <sharedItems containsNonDate="0" containsString="0" containsBlank="1"/>
    </cacheField>
    <cacheField name="Next Activity Type" numFmtId="0">
      <sharedItems containsNonDate="0" containsString="0" containsBlank="1"/>
    </cacheField>
    <cacheField name="Last Updated by" numFmtId="0">
      <sharedItems containsNonDate="0" containsString="0" containsBlank="1"/>
    </cacheField>
    <cacheField name="Activity State" numFmtId="0">
      <sharedItems containsNonDate="0" containsString="0" containsBlank="1"/>
    </cacheField>
    <cacheField name="SLA Deadline" numFmtId="0">
      <sharedItems containsNonDate="0" containsString="0" containsBlank="1"/>
    </cacheField>
    <cacheField name="SLA Response Deadline" numFmtId="0">
      <sharedItems containsNonDate="0" containsString="0" containsBlank="1"/>
    </cacheField>
    <cacheField name="SLA Resolution Deadline" numFmtId="0">
      <sharedItems containsNonDate="0" containsString="0" containsBlank="1"/>
    </cacheField>
    <cacheField name="Priority" numFmtId="0">
      <sharedItems containsNonDate="0" containsString="0" containsBlank="1"/>
    </cacheField>
    <cacheField name="Tags" numFmtId="0">
      <sharedItems containsNonDate="0" containsString="0" containsBlank="1"/>
    </cacheField>
    <cacheField name="Company" numFmtId="0">
      <sharedItems containsNonDate="0" containsString="0" containsBlank="1"/>
    </cacheField>
    <cacheField name="Ticket Source" numFmtId="0">
      <sharedItems containsNonDate="0" containsString="0" containsBlank="1"/>
    </cacheField>
    <cacheField name="Activity Exception Decoration" numFmtId="0">
      <sharedItems containsNonDate="0" containsString="0" containsBlank="1"/>
    </cacheField>
    <cacheField name="Close date" numFmtId="0">
      <sharedItems containsNonDate="0" containsString="0" containsBlank="1"/>
    </cacheField>
    <cacheField name="Project"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ah Minor" refreshedDate="44641.571834490744" createdVersion="6" refreshedVersion="7" minRefreshableVersion="3" recordCount="243" xr:uid="{BA2DABE6-EB84-4B58-AF8C-2994E852618E}">
  <cacheSource type="worksheet">
    <worksheetSource ref="A1:Z244" sheet="Open"/>
  </cacheSource>
  <cacheFields count="26">
    <cacheField name="Ticket#" numFmtId="0">
      <sharedItems/>
    </cacheField>
    <cacheField name="Ticket Type" numFmtId="0">
      <sharedItems containsBlank="1" count="12">
        <s v="Incident High (P2)"/>
        <s v="Incident Normal (P3)"/>
        <b v="0"/>
        <s v="Service Request Normal"/>
        <s v="Service Request Low"/>
        <s v="Incident Low (P4)"/>
        <s v="Change"/>
        <s v="Problem"/>
        <s v="DoNotUse aka Service Request" u="1"/>
        <m u="1"/>
        <s v="Incident Critical (P1)" u="1"/>
        <s v="Question" u="1"/>
      </sharedItems>
    </cacheField>
    <cacheField name="Display Name" numFmtId="0">
      <sharedItems/>
    </cacheField>
    <cacheField name="Assigned to" numFmtId="0">
      <sharedItems/>
    </cacheField>
    <cacheField name="Stage" numFmtId="0">
      <sharedItems/>
    </cacheField>
    <cacheField name="Customer" numFmtId="0">
      <sharedItems/>
    </cacheField>
    <cacheField name="Helpdesk Team" numFmtId="0">
      <sharedItems containsBlank="1" count="82">
        <s v="EIT-Network"/>
        <s v="MSP-Tech Lead"/>
        <s v="Maverick-IT Global Service Desk"/>
        <s v="Lummus-Invasystems-Web Time Entry"/>
        <s v="EIT-Infrastructure Operations Center"/>
        <s v="Lummus IT Global Service Desk"/>
        <s v="Lummus-Desktop Support Europe"/>
        <s v="MSP-IT Global Service Desk"/>
        <s v="Lummus-Desktop Support Asia"/>
        <s v="Lummus-Document Management"/>
        <s v="EIT-Security Operations Center"/>
        <s v="EIT-DevOps"/>
        <s v="EIT-Clients and Applications"/>
        <s v="Hisco IT Global Service Desk"/>
        <s v="Lummus-Supply Chain"/>
        <s v="Maverick-IT Resolvers"/>
        <s v="EIT-Cloud Architect"/>
        <s v="Hisco-IT Resolvers"/>
        <s v="Lummus-Desktop Support Bloomfield"/>
        <s v="PSG IT Global Service Desk"/>
        <s v="EIT-Cloud Engineering"/>
        <s v="UG2-IT Global Service Desk"/>
        <s v="MSP-IT Global Service Desk User Admin"/>
        <s v="Lummus-Desktop Support Pasadena"/>
        <s v="PSG-IT Team"/>
        <s v="Lummus-ERPSuites"/>
        <s v="MSP-Field Team"/>
        <s v="Lummus-Invasystems-Taleo"/>
        <s v="Lummus-Desktop Support Woodlands"/>
        <s v="EIT-Monitoring Tools"/>
        <s v="EIT-Service Desk"/>
        <s v="Lummus-Invasystems-Peoplesoft"/>
        <s v="Lummus-Invasystems-Hyperion"/>
        <s v="Infrastructure Cloud Services"/>
        <s v="Lummus-Invasystems-Salesforce"/>
        <s v="Lummus-Desktop Support Beijing"/>
        <s v="Lummus-Finance"/>
        <s v="EIT-HR"/>
        <s v="Lummus-IT Resolvers"/>
        <s v="Lummus-Engineering"/>
        <m u="1"/>
        <s v="Lummus-Vendor Management" u="1"/>
        <s v="Lummus-Travel &amp; Expense" u="1"/>
        <s v="Lummus-Security" u="1"/>
        <s v="Lummus-Market Intelligence" u="1"/>
        <s v="MSP-Customer Management" u="1"/>
        <s v="Customer Experience Center" u="1"/>
        <s v="Lummus-Access Control" u="1"/>
        <s v="PSG-CLE Support" u="1"/>
        <s v="Lummus-Project Controls" u="1"/>
        <s v="Lummus-Voice and Data Circuits" u="1"/>
        <s v="Lummus-Human Resources" u="1"/>
        <s v="PSG-Perimeter BSI" u="1"/>
        <s v="PSG-CLE Coit Support" u="1"/>
        <s v="Lummus-Communications" u="1"/>
        <s v="Lummus-General Engineering" u="1"/>
        <s v="Lummus-Process Engineering" u="1"/>
        <s v="Lummus-Project Engineering" u="1"/>
        <s v="Lummus-Application Development" u="1"/>
        <s v="Lummus-Collaboration Technologies" u="1"/>
        <s v="MSP-Customer Success Manager" u="1"/>
        <s v="Lummus-Payroll" u="1"/>
        <s v="Lummus-Application Delivery" u="1"/>
        <s v="Coyuchi IT Global Service Desk" u="1"/>
        <s v="Lummus-Asset Management" u="1"/>
        <s v="Lummus-Visualization" u="1"/>
        <s v="Lummus IT Global Service Desk_" u="1"/>
        <s v="Lummus-Multi-Discipline" u="1"/>
        <s v="Lummus-Manufacturing" u="1"/>
        <s v="Lummus-Engineering_ARCH" u="1"/>
        <s v="Lummus-Information Technology" u="1"/>
        <s v="Lummus-Civil/Structural Engineering" u="1"/>
        <s v="Lummus-Mechanical Engineering" u="1"/>
        <s v="Lummus-Invasystems-Business Object" u="1"/>
        <s v="Converge-Internal IT" u="1"/>
        <s v="PHS-IT Global Service Desk" u="1"/>
        <s v="PSG-GA Support" u="1"/>
        <s v="Lummus-Safety" u="1"/>
        <s v="EIT-MSFT Premium Support" u="1"/>
        <s v="Lummus-R&amp;D/Lab" u="1"/>
        <s v="Lummus-Aftermarket Services" u="1"/>
        <s v="Lummus-McDermott " u="1"/>
      </sharedItems>
    </cacheField>
    <cacheField name="Created on" numFmtId="164">
      <sharedItems containsSemiMixedTypes="0" containsNonDate="0" containsDate="1" containsString="0" minDate="2022-03-03T12:19:39" maxDate="2022-03-21T06:06:54"/>
    </cacheField>
    <cacheField name="Last Updated on" numFmtId="164">
      <sharedItems containsSemiMixedTypes="0" containsNonDate="0" containsDate="1" containsString="0" minDate="2022-03-09T12:11:24" maxDate="2022-03-21T06:17:31"/>
    </cacheField>
    <cacheField name="Next Activity Type" numFmtId="0">
      <sharedItems/>
    </cacheField>
    <cacheField name="Last Updated by" numFmtId="0">
      <sharedItems containsBlank="1"/>
    </cacheField>
    <cacheField name="Activity State" numFmtId="0">
      <sharedItems containsDate="1" containsString="0" containsBlank="1" containsMixedTypes="1" minDate="2022-03-09T14:37:13" maxDate="1899-12-30T00:00:00"/>
    </cacheField>
    <cacheField name="SLA Deadline" numFmtId="0">
      <sharedItems/>
    </cacheField>
    <cacheField name="SLA Response Deadline" numFmtId="0">
      <sharedItems/>
    </cacheField>
    <cacheField name="SLA Resolution Deadline" numFmtId="0">
      <sharedItems containsNonDate="0" containsString="0" containsBlank="1"/>
    </cacheField>
    <cacheField name="Priority" numFmtId="0">
      <sharedItems containsNonDate="0" containsString="0" containsBlank="1"/>
    </cacheField>
    <cacheField name="Tags" numFmtId="0">
      <sharedItems containsNonDate="0" containsString="0" containsBlank="1"/>
    </cacheField>
    <cacheField name="Company" numFmtId="0">
      <sharedItems containsNonDate="0" containsString="0" containsBlank="1"/>
    </cacheField>
    <cacheField name="Ticket Source" numFmtId="0">
      <sharedItems containsNonDate="0" containsString="0" containsBlank="1"/>
    </cacheField>
    <cacheField name="Activity Exception Decoration" numFmtId="0">
      <sharedItems containsNonDate="0" containsString="0" containsBlank="1"/>
    </cacheField>
    <cacheField name="Close date" numFmtId="0">
      <sharedItems containsNonDate="0" containsString="0" containsBlank="1"/>
    </cacheField>
    <cacheField name="Project" numFmtId="0">
      <sharedItems containsNonDate="0" containsString="0" containsBlank="1"/>
    </cacheField>
    <cacheField name="Ticket Aging" numFmtId="0">
      <sharedItems containsSemiMixedTypes="0" containsString="0" containsNumber="1" containsInteger="1" minValue="0" maxValue="18"/>
    </cacheField>
    <cacheField name="Younger Than 10 days" numFmtId="0">
      <sharedItems count="2">
        <s v="NO"/>
        <s v="YES"/>
      </sharedItems>
    </cacheField>
    <cacheField name="Older Than 10 days" numFmtId="0">
      <sharedItems count="2">
        <s v="YES"/>
        <s v="NO"/>
      </sharedItems>
    </cacheField>
    <cacheField name="Older than 21 days" numFmtId="0">
      <sharedItems count="2">
        <s v="NO"/>
        <s v="YES" u="1"/>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ah Minor" refreshedDate="44641.57183645833" createdVersion="7" refreshedVersion="7" minRefreshableVersion="3" recordCount="221" xr:uid="{D1F3798E-860B-4C73-A58C-EFE51114864A}">
  <cacheSource type="worksheet">
    <worksheetSource ref="A1:V222" sheet="BreachedOdoo"/>
  </cacheSource>
  <cacheFields count="22">
    <cacheField name="Ticket" numFmtId="0">
      <sharedItems containsBlank="1"/>
    </cacheField>
    <cacheField name="Ticket Type" numFmtId="0">
      <sharedItems containsBlank="1" count="9">
        <s v="Incident Normal (P3)"/>
        <s v="Incident High (P2)"/>
        <s v="Service Request Normal"/>
        <s v="Service Request Low"/>
        <s v="Incident Low (P4)"/>
        <m/>
        <s v="Change" u="1"/>
        <b v="0" u="1"/>
        <s v="Incident Critical (P1)" u="1"/>
      </sharedItems>
    </cacheField>
    <cacheField name="Display Name" numFmtId="0">
      <sharedItems containsBlank="1"/>
    </cacheField>
    <cacheField name="Assigned to" numFmtId="0">
      <sharedItems containsBlank="1"/>
    </cacheField>
    <cacheField name="Stage" numFmtId="0">
      <sharedItems containsBlank="1"/>
    </cacheField>
    <cacheField name="Customer" numFmtId="0">
      <sharedItems containsBlank="1"/>
    </cacheField>
    <cacheField name="Helpdesk Team" numFmtId="0">
      <sharedItems containsBlank="1" count="45">
        <s v="MSP-Tech Lead"/>
        <s v="EIT-Infrastructure Operations Center"/>
        <s v="MSP-IT Global Service Desk"/>
        <s v="EIT-Security Operations Center"/>
        <s v="Maverick-IT Resolvers"/>
        <s v="EIT-Clients and Applications"/>
        <s v="EIT-DevOps"/>
        <s v="MSP-IT Global Service Desk User Admin"/>
        <s v="EIT-Service Desk"/>
        <s v="Lummus-Desktop Support Asia"/>
        <s v="Lummus-Desktop Support Beijing"/>
        <s v="Lummus-ERPSuites"/>
        <s v="Lummus-Finance"/>
        <s v="Lummus-Document Management"/>
        <s v="MSP-Field Team"/>
        <s v="EIT-Network"/>
        <s v="Lummus-Desktop Support Europe"/>
        <s v="Lummus-Engineering"/>
        <s v="EIT-Cloud Engineering"/>
        <s v="Lummus-Invasystems-Hyperion"/>
        <s v="Lummus-Desktop Support Woodlands"/>
        <s v="PHS-IT Global Service Desk"/>
        <s v="Lummus-Desktop Support Bloomfield"/>
        <s v="Lummus-IT Resolvers"/>
        <s v="Hisco-IT Resolvers"/>
        <s v="MSP-Customer Success Manager"/>
        <s v="Lummus-Supply Chain"/>
        <s v="Lummus-Desktop Support Pasadena"/>
        <s v="Lummus-Application Development"/>
        <s v="Lummus-Human Resources"/>
        <s v="Lummus-Access Control"/>
        <s v="Lummus-Safety"/>
        <m/>
        <s v="MSP-Customer Management" u="1"/>
        <s v="Lummus-Application Delivery" u="1"/>
        <s v="Lummus IT Global Service Desk" u="1"/>
        <s v="Lummus-Security" u="1"/>
        <s v="Hisco IT Global Service Desk" u="1"/>
        <s v="Coyuchi IT Global Service Desk" u="1"/>
        <s v="Customer Experience Center" u="1"/>
        <s v="EIT-Cloud Architect" u="1"/>
        <s v="EIT-HR" u="1"/>
        <s v="Maverick-IT Global Service Desk" u="1"/>
        <s v="EIT-Monitoring Tools" u="1"/>
        <s v="PSG IT Global Service Desk" u="1"/>
      </sharedItems>
    </cacheField>
    <cacheField name="Created on" numFmtId="164">
      <sharedItems containsNonDate="0" containsDate="1" containsString="0" containsBlank="1" minDate="2021-02-02T09:46:36" maxDate="2022-03-21T03:33:21"/>
    </cacheField>
    <cacheField name="Last Updated on" numFmtId="164">
      <sharedItems containsNonDate="0" containsDate="1" containsString="0" containsBlank="1" minDate="2022-03-01T20:28:47" maxDate="2022-03-21T06:14:47"/>
    </cacheField>
    <cacheField name="Next Activity Type" numFmtId="0">
      <sharedItems containsBlank="1"/>
    </cacheField>
    <cacheField name="Last Updated by" numFmtId="0">
      <sharedItems containsBlank="1"/>
    </cacheField>
    <cacheField name="Activity State" numFmtId="0">
      <sharedItems containsNonDate="0" containsDate="1" containsString="0" containsBlank="1" minDate="2021-03-10T07:00:00" maxDate="2022-03-23T06:00:00"/>
    </cacheField>
    <cacheField name="SLA Deadline" numFmtId="0">
      <sharedItems containsBlank="1"/>
    </cacheField>
    <cacheField name="SLA Response Deadline" numFmtId="0">
      <sharedItems containsBlank="1"/>
    </cacheField>
    <cacheField name="SLA Resolution Deadline" numFmtId="0">
      <sharedItems containsNonDate="0" containsString="0" containsBlank="1"/>
    </cacheField>
    <cacheField name="Priority" numFmtId="0">
      <sharedItems containsNonDate="0" containsString="0" containsBlank="1"/>
    </cacheField>
    <cacheField name="Tags" numFmtId="0">
      <sharedItems containsNonDate="0" containsString="0" containsBlank="1"/>
    </cacheField>
    <cacheField name="Company" numFmtId="0">
      <sharedItems containsNonDate="0" containsString="0" containsBlank="1"/>
    </cacheField>
    <cacheField name="Ticket Source" numFmtId="0">
      <sharedItems containsNonDate="0" containsString="0" containsBlank="1"/>
    </cacheField>
    <cacheField name="Activity Exception Decoration" numFmtId="0">
      <sharedItems containsNonDate="0" containsString="0" containsBlank="1"/>
    </cacheField>
    <cacheField name="Close date" numFmtId="0">
      <sharedItems containsNonDate="0" containsString="0" containsBlank="1"/>
    </cacheField>
    <cacheField name="Project"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7">
  <r>
    <s v="__export__.helpdesk_ticket_88970_efb5f479"/>
    <x v="0"/>
    <s v="Switchboard Duplicate Entries (#88970)"/>
    <s v="Garcia, Mike | ExactlyIT Inc."/>
    <s v="In Progress"/>
    <s v="Lalor, Bryan | Puffer Sweiven, LP, Main"/>
    <x v="0"/>
    <d v="2022-03-10T08:07:04"/>
    <d v="2022-03-17T09:35:07"/>
    <s v="Postponed Ticket"/>
    <s v="Overdue"/>
    <d v="2022-03-11T08:07:04"/>
    <s v="MSP-VOiP"/>
    <s v="MSP-VOiP-Performance"/>
    <m/>
    <m/>
    <m/>
    <m/>
    <m/>
    <m/>
    <m/>
    <m/>
  </r>
  <r>
    <s v="__export__.helpdesk_ticket_92029_682e49bf"/>
    <x v="0"/>
    <s v="Alert: Alcami &gt; ALC Azure Non-Production on alcnuwebes1-v02 is Failed Memory   (#92029)"/>
    <s v="Mora, Carlos_EIT | ExactlyIT Inc."/>
    <s v="Assigned"/>
    <s v="Alcami Corporation, Alcami IT Monitoring Events"/>
    <x v="1"/>
    <d v="2022-03-21T03:33:21"/>
    <d v="2022-03-21T05:28:51"/>
    <s v="Handle Ticket"/>
    <s v="Today"/>
    <d v="2022-03-21T10:00:00"/>
    <s v="ALCNUWEBES1-V02 (Virtual Compute)"/>
    <b v="0"/>
    <m/>
    <m/>
    <m/>
    <m/>
    <m/>
    <m/>
    <m/>
    <m/>
  </r>
  <r>
    <s v="__export__.helpdesk_ticket_91955_3a4ff70b"/>
    <x v="0"/>
    <s v="SharePoint view changes request (#91955)"/>
    <s v="Valencia, Jesus_EIT | ExactlyIT Inc."/>
    <s v="Postponed"/>
    <s v="Nguyen, Jenna | LiquidPower Specialty Products Inc., Main"/>
    <x v="2"/>
    <d v="2022-03-20T17:16:33"/>
    <d v="2022-03-21T04:08:45"/>
    <b v="0"/>
    <m/>
    <d v="2022-03-22T06:00:00"/>
    <b v="0"/>
    <b v="0"/>
    <m/>
    <m/>
    <m/>
    <m/>
    <m/>
    <m/>
    <m/>
    <m/>
  </r>
  <r>
    <s v="__export__.helpdesk_ticket_91516_fa15a3b4"/>
    <x v="1"/>
    <s v="FW: [HIGH]Incident: Account information was discovered in a 3rd party data breach - NewQuest Properties (#91516)"/>
    <s v="Cram, Jordan | ExactlyIT Inc."/>
    <s v="Postponed"/>
    <s v="NewQuest Properties, IT Monitoring Events | NewQuest Properties, "/>
    <x v="3"/>
    <d v="2022-03-18T15:22:41"/>
    <d v="2022-03-21T03:24:28"/>
    <s v="Handle Ticket"/>
    <s v="Overdue"/>
    <d v="2022-03-18T17:22:41"/>
    <b v="0"/>
    <b v="0"/>
    <m/>
    <m/>
    <m/>
    <m/>
    <m/>
    <m/>
    <m/>
    <m/>
  </r>
  <r>
    <s v="__export__.helpdesk_ticket_91452_445b7db4"/>
    <x v="2"/>
    <s v="[EXTERNAL]: Ready for Implementation - M:\Accounting\LA for Jacke_x000a_ Potter -_x000a_ Form ID# 3560 (#91452)"/>
    <b v="0"/>
    <s v="Open"/>
    <s v="no-reply@sharepointonline.com"/>
    <x v="4"/>
    <d v="2022-03-18T10:32:15"/>
    <d v="2022-03-21T05:36:44"/>
    <b v="0"/>
    <m/>
    <d v="2022-03-21T05:32:15"/>
    <b v="0"/>
    <b v="0"/>
    <m/>
    <m/>
    <m/>
    <m/>
    <m/>
    <m/>
    <m/>
    <m/>
  </r>
  <r>
    <s v="__export__.helpdesk_ticket_91448_5dbc9017"/>
    <x v="0"/>
    <s v="MacBook can't share screen (#91448)"/>
    <s v="Montes, Leonel_EIT | ExactlyIT Inc."/>
    <s v="Postponed"/>
    <s v="Huang, Feiran | Innowatts, Main"/>
    <x v="1"/>
    <d v="2022-03-18T10:13:05"/>
    <d v="2022-03-18T16:33:50"/>
    <s v="Postponed Ticket"/>
    <s v="Today"/>
    <d v="2022-03-18T14:13:05"/>
    <b v="0"/>
    <b v="0"/>
    <m/>
    <m/>
    <m/>
    <m/>
    <m/>
    <m/>
    <m/>
    <m/>
  </r>
  <r>
    <s v="__export__.helpdesk_ticket_91424_b21d040a"/>
    <x v="2"/>
    <s v="SFTP folder and account (#91424)"/>
    <s v="Noriega,  Citlali_EIT | ExactlyIT Inc."/>
    <s v="In Progress"/>
    <s v="Jenkins, William | UG2, Main"/>
    <x v="5"/>
    <d v="2022-03-18T08:26:02"/>
    <d v="2022-03-20T06:16:43"/>
    <s v="Postponed Ticket"/>
    <s v="Today"/>
    <d v="2022-03-20T06:14:26"/>
    <b v="0"/>
    <b v="0"/>
    <m/>
    <m/>
    <m/>
    <m/>
    <m/>
    <m/>
    <m/>
    <m/>
  </r>
  <r>
    <s v="__export__.helpdesk_ticket_91249_ea89f0d1"/>
    <x v="2"/>
    <s v="Email forward  for terminated user - Oliver Chen (#91249)"/>
    <s v="Trejo, Monserrat_EIT | ExactlyIT Inc."/>
    <s v="In Progress"/>
    <s v="Lummus, The Woodlands, Gaines, Ryan"/>
    <x v="5"/>
    <d v="2022-03-17T13:02:08"/>
    <d v="2022-03-18T18:26:46"/>
    <s v="Handle Ticket"/>
    <s v="Overdue"/>
    <d v="2022-03-18T18:01:46"/>
    <b v="0"/>
    <b v="0"/>
    <m/>
    <m/>
    <m/>
    <m/>
    <m/>
    <m/>
    <m/>
    <m/>
  </r>
  <r>
    <s v="__export__.helpdesk_ticket_91246_ce114305"/>
    <x v="3"/>
    <s v="Logins (#91246)"/>
    <b v="0"/>
    <s v="Open"/>
    <s v="Jones, John | Maverick Services LLC, Main"/>
    <x v="4"/>
    <d v="2022-03-17T12:52:02"/>
    <d v="2022-03-18T13:26:44"/>
    <s v="Handle Ticket"/>
    <s v="Overdue"/>
    <d v="2022-03-18T11:00:00"/>
    <b v="0"/>
    <b v="0"/>
    <m/>
    <m/>
    <m/>
    <m/>
    <m/>
    <m/>
    <m/>
    <m/>
  </r>
  <r>
    <s v="__export__.helpdesk_ticket_91236_8d37f031"/>
    <x v="2"/>
    <s v="test (#91236)"/>
    <b v="0"/>
    <s v="Open"/>
    <s v="Heuberger, Michael_EIT | ExactlyIT Inc."/>
    <x v="6"/>
    <d v="2022-03-17T12:13:52"/>
    <d v="2022-03-18T07:36:42"/>
    <b v="0"/>
    <m/>
    <d v="2022-03-18T07:13:52"/>
    <s v="EIT-Odoo"/>
    <s v="Update Odoo"/>
    <m/>
    <m/>
    <m/>
    <m/>
    <m/>
    <m/>
    <m/>
    <m/>
  </r>
  <r>
    <s v="__export__.helpdesk_ticket_91185_20c05bf0"/>
    <x v="2"/>
    <s v="New Domain User (#91185)"/>
    <s v="Valencia, Jesus_EIT | ExactlyIT Inc."/>
    <s v="With Vendor"/>
    <s v="Grajales, Patrick_EIT | ExactlyIT MX"/>
    <x v="7"/>
    <d v="2022-03-17T09:31:09"/>
    <d v="2022-03-18T08:03:16"/>
    <s v="Handle Ticket"/>
    <s v="Overdue"/>
    <d v="2022-03-17T13:31:09"/>
    <b v="0"/>
    <b v="0"/>
    <m/>
    <m/>
    <m/>
    <m/>
    <m/>
    <m/>
    <m/>
    <m/>
  </r>
  <r>
    <s v="__export__.helpdesk_ticket_91184_2ab745af"/>
    <x v="0"/>
    <s v="Zoom Account Needed -- Stephanie Davis (#91184)"/>
    <b v="0"/>
    <s v="Open"/>
    <s v="Bazargani, Siamack | Maverick Services LLC, Main"/>
    <x v="4"/>
    <d v="2022-03-17T09:24:54"/>
    <d v="2022-03-18T09:41:44"/>
    <b v="0"/>
    <m/>
    <d v="2022-03-17T13:24:54"/>
    <b v="0"/>
    <b v="0"/>
    <m/>
    <m/>
    <m/>
    <m/>
    <m/>
    <m/>
    <m/>
    <m/>
  </r>
  <r>
    <s v="__export__.helpdesk_ticket_91165_e644b50c"/>
    <x v="0"/>
    <s v="Scott Neifert is having issues with Teams while sending a Team’s meeting (#91165)"/>
    <s v="Trejo, Monserrat_EIT | ExactlyIT Inc."/>
    <s v="With Customer"/>
    <s v="Lummus, Bloomfield, Jalaly, Sayid"/>
    <x v="5"/>
    <d v="2022-03-17T08:31:33"/>
    <d v="2022-03-18T13:03:42"/>
    <s v="Postponed Ticket"/>
    <s v="Overdue"/>
    <d v="2022-03-17T12:31:33"/>
    <b v="0"/>
    <b v="0"/>
    <m/>
    <m/>
    <m/>
    <m/>
    <m/>
    <m/>
    <m/>
    <m/>
  </r>
  <r>
    <s v="__export__.helpdesk_ticket_91151_21a2000e"/>
    <x v="0"/>
    <s v="VDI Menu - Txn Workflow and JIB Inquiry (#91151)"/>
    <b v="0"/>
    <s v="Open"/>
    <s v="Domingue, Suzette | Maverick Services LLC, Main"/>
    <x v="4"/>
    <d v="2022-03-17T07:33:14"/>
    <d v="2022-03-18T07:36:42"/>
    <b v="0"/>
    <m/>
    <d v="2022-03-17T11:33:14"/>
    <b v="0"/>
    <b v="0"/>
    <m/>
    <m/>
    <m/>
    <m/>
    <m/>
    <m/>
    <m/>
    <m/>
  </r>
  <r>
    <s v="__export__.helpdesk_ticket_91082_fb21f124"/>
    <x v="4"/>
    <s v="LSPI password Reset (#91082)"/>
    <s v="Montes, Leonel_EIT | ExactlyIT Inc."/>
    <s v="In Progress"/>
    <s v="Castro, Luis_EIT | ExactlyIT MX"/>
    <x v="1"/>
    <d v="2022-03-16T22:33:43"/>
    <d v="2022-03-18T13:26:44"/>
    <b v="0"/>
    <m/>
    <d v="2022-03-18T13:03:47"/>
    <b v="0"/>
    <b v="0"/>
    <m/>
    <m/>
    <m/>
    <m/>
    <m/>
    <m/>
    <m/>
    <m/>
  </r>
  <r>
    <s v="__export__.helpdesk_ticket_91031_a6891f56"/>
    <x v="0"/>
    <s v="Alert A1056: HQS-NX: Critical: RAM Usage high on CVM : 10.10.1.232 (#91031)"/>
    <s v="Meneses, Luis_EIT | ExactlyIT Inc."/>
    <s v="In Progress"/>
    <s v="cluster@nutanix.com"/>
    <x v="1"/>
    <d v="2022-03-16T17:03:21"/>
    <d v="2022-03-21T00:30:44"/>
    <s v="Postponed Ticket"/>
    <s v="Overdue"/>
    <d v="2022-03-18T10:03:43"/>
    <b v="0"/>
    <b v="0"/>
    <m/>
    <m/>
    <m/>
    <m/>
    <m/>
    <m/>
    <m/>
    <m/>
  </r>
  <r>
    <s v="__export__.helpdesk_ticket_91016_a4acfa14"/>
    <x v="2"/>
    <s v="Odoo - I don't have the search bar (#91016)"/>
    <s v="Jimenez, Miguel_EIT | ExactlyIT Inc."/>
    <s v="Postponed"/>
    <s v="Kent, Eric_EIT | ExactlyIT Inc."/>
    <x v="8"/>
    <d v="2022-03-16T15:53:42"/>
    <d v="2022-03-19T08:31:15"/>
    <s v="Postponed Ticket"/>
    <s v="Overdue"/>
    <d v="2022-03-17T22:54:44"/>
    <s v="EIT-Odoo"/>
    <b v="0"/>
    <m/>
    <m/>
    <m/>
    <m/>
    <m/>
    <m/>
    <m/>
    <m/>
  </r>
  <r>
    <s v="__export__.helpdesk_ticket_90943_5ecb1da7"/>
    <x v="4"/>
    <s v="Cannot access to emails. (#90943)"/>
    <b v="0"/>
    <s v="Open"/>
    <s v="Erb, Justin | Maverick Services LLC, Main"/>
    <x v="4"/>
    <d v="2022-03-16T11:08:38"/>
    <d v="2022-03-17T11:11:44"/>
    <b v="0"/>
    <m/>
    <d v="2022-03-17T11:00:00"/>
    <b v="0"/>
    <b v="0"/>
    <m/>
    <m/>
    <m/>
    <m/>
    <m/>
    <m/>
    <m/>
    <m/>
  </r>
  <r>
    <s v="__export__.helpdesk_ticket_90936_e4a389c4"/>
    <x v="3"/>
    <s v="MFA Reset (#90936)"/>
    <b v="0"/>
    <s v="Open"/>
    <s v="Escobar, Adriana | Accudata Customer, Main"/>
    <x v="4"/>
    <d v="2022-03-16T10:42:12"/>
    <d v="2022-03-18T10:56:42"/>
    <b v="0"/>
    <m/>
    <d v="2022-03-17T10:42:12"/>
    <b v="0"/>
    <b v="0"/>
    <m/>
    <m/>
    <m/>
    <m/>
    <m/>
    <m/>
    <m/>
    <m/>
  </r>
  <r>
    <s v="__export__.helpdesk_ticket_90916_74af666a"/>
    <x v="0"/>
    <s v="Alert: Dallas Area Habitat for Humanity &gt; DAL US TX Dallas on DAHASR01 is Failed CPU   (#90916)"/>
    <s v="Aboshehata, Ahmed_EIT1 | ExactlyIT Inc."/>
    <s v="In Progress"/>
    <s v="Dallas Area Habitat for Humanity, IT Monitoring Events | Dallas Area Habitat for Humanity, "/>
    <x v="1"/>
    <d v="2022-03-16T09:44:54"/>
    <d v="2022-03-19T06:55:43"/>
    <s v="Postponed Ticket"/>
    <s v="Overdue"/>
    <d v="2022-03-16T13:44:54"/>
    <b v="0"/>
    <b v="0"/>
    <m/>
    <m/>
    <m/>
    <m/>
    <m/>
    <m/>
    <m/>
    <m/>
  </r>
  <r>
    <s v="__export__.helpdesk_ticket_90845_e6bde70d"/>
    <x v="2"/>
    <s v="access to all quotations for CSM (#90845)"/>
    <s v="Torres, Luis_EIT | ExactlyIT Inc."/>
    <s v="In Progress"/>
    <s v="Cansler, Jennifer | ExactlyIT Inc."/>
    <x v="6"/>
    <d v="2022-03-16T08:04:11"/>
    <d v="2022-03-18T08:51:44"/>
    <b v="0"/>
    <m/>
    <m/>
    <b v="0"/>
    <b v="0"/>
    <m/>
    <m/>
    <m/>
    <m/>
    <m/>
    <m/>
    <m/>
    <m/>
  </r>
  <r>
    <s v="__export__.helpdesk_ticket_90830_57a12f6f"/>
    <x v="0"/>
    <s v="Spotfire Webplayer Issues (#90830)"/>
    <s v="Masina, Satish | Maverick"/>
    <s v="Assigned"/>
    <s v="Breaux, Charlie | Maverick Services LLC, Main"/>
    <x v="4"/>
    <d v="2022-03-16T06:53:56"/>
    <d v="2022-03-17T07:01:42"/>
    <s v="Handle Ticket"/>
    <s v="Overdue"/>
    <d v="2022-03-17T07:00:00"/>
    <b v="0"/>
    <b v="0"/>
    <m/>
    <m/>
    <m/>
    <m/>
    <m/>
    <m/>
    <m/>
    <m/>
  </r>
  <r>
    <s v="__export__.helpdesk_ticket_90826_8dd41e23"/>
    <x v="0"/>
    <s v="Spotfire Issues (#90826)"/>
    <s v="Masina, Satish | Maverick"/>
    <s v="Assigned"/>
    <s v="Kent, Joe | Maverick Services LLC, Main"/>
    <x v="4"/>
    <d v="2022-03-16T06:51:57"/>
    <d v="2022-03-17T07:01:42"/>
    <s v="Handle Ticket"/>
    <s v="Overdue"/>
    <d v="2022-03-17T07:00:00"/>
    <b v="0"/>
    <b v="0"/>
    <m/>
    <m/>
    <m/>
    <m/>
    <m/>
    <m/>
    <m/>
    <m/>
  </r>
  <r>
    <s v="__export__.helpdesk_ticket_90802_790a6418"/>
    <x v="2"/>
    <s v="https://perform.trakstar.com (#90802)"/>
    <b v="0"/>
    <s v="Open"/>
    <s v="Lummus, Dubai, Pillai, Anita"/>
    <x v="9"/>
    <d v="2022-03-16T01:54:27"/>
    <d v="2022-03-21T06:01:46"/>
    <b v="0"/>
    <m/>
    <d v="2022-03-16T10:00:00"/>
    <b v="0"/>
    <b v="0"/>
    <m/>
    <m/>
    <m/>
    <m/>
    <m/>
    <m/>
    <m/>
    <m/>
  </r>
  <r>
    <s v="__export__.helpdesk_ticket_90764_fa75ebf7"/>
    <x v="2"/>
    <s v="Installation of AspenTech  (#90764)"/>
    <s v="Kumar, Kuldeep | Lummus Technology IT"/>
    <s v="Assigned"/>
    <s v="Lummus, Gurgaon, Jaiswal, Raj Kumar"/>
    <x v="9"/>
    <d v="2022-03-15T22:25:04"/>
    <d v="2022-03-21T06:01:46"/>
    <s v="Handle Ticket"/>
    <s v="Overdue"/>
    <d v="2022-03-21T06:00:00"/>
    <b v="0"/>
    <b v="0"/>
    <m/>
    <m/>
    <m/>
    <m/>
    <m/>
    <m/>
    <m/>
    <m/>
  </r>
  <r>
    <s v="__export__.helpdesk_ticket_90759_9dd42d6d"/>
    <x v="4"/>
    <s v="Question:  how to set up constant vibrate notifications on the iPhone_x000a_ when calling with Teams (#90759)"/>
    <s v="Zheng, Hua | Lummus Technology IT"/>
    <s v="Assigned"/>
    <s v="Lummus, Beijing, Zheng, Hua"/>
    <x v="10"/>
    <d v="2022-03-15T21:18:24"/>
    <d v="2022-03-21T02:09:58"/>
    <s v="Handle Ticket"/>
    <s v="Overdue"/>
    <d v="2022-03-23T06:00:00"/>
    <b v="0"/>
    <b v="0"/>
    <m/>
    <m/>
    <m/>
    <m/>
    <m/>
    <m/>
    <m/>
    <m/>
  </r>
  <r>
    <s v="__export__.helpdesk_ticket_90712_f2a69150"/>
    <x v="0"/>
    <s v="P2 eVIN cant connect - waiting for server to respond (#90712)"/>
    <s v="Mireles, Santos | Maverick"/>
    <s v="Assigned"/>
    <s v="Starbuck, Andrew | Maverick Services LLC, Main"/>
    <x v="4"/>
    <d v="2022-03-15T16:17:02"/>
    <d v="2022-03-17T02:01:43"/>
    <s v="Handle Ticket"/>
    <s v="Overdue"/>
    <d v="2022-03-17T02:00:00"/>
    <b v="0"/>
    <b v="0"/>
    <m/>
    <m/>
    <m/>
    <m/>
    <m/>
    <m/>
    <m/>
    <m/>
  </r>
  <r>
    <s v="__export__.helpdesk_ticket_90698_b4baef0f"/>
    <x v="2"/>
    <s v="FW: LINCOLN ROAD 2 &amp; 3 ROUTE &amp; Laptops (#90698)"/>
    <b v="0"/>
    <s v="Open"/>
    <s v="Matusek, Nathan | Maverick Services LLC, Main"/>
    <x v="4"/>
    <d v="2022-03-15T15:01:29"/>
    <d v="2022-03-16T06:01:45"/>
    <b v="0"/>
    <m/>
    <d v="2022-03-16T06:00:00"/>
    <b v="0"/>
    <b v="0"/>
    <m/>
    <m/>
    <m/>
    <m/>
    <m/>
    <m/>
    <m/>
    <m/>
  </r>
  <r>
    <s v="__export__.helpdesk_ticket_90692_d9cc9bac"/>
    <x v="2"/>
    <s v="JDE Account -Bloomfield Finance New Hire - Binal Rana (#90692)"/>
    <s v="Ramirez, Marco_EIT | ExactlyIT Inc."/>
    <s v="With Vendor"/>
    <s v="Lummus, Bloomfield, Arana, Andres"/>
    <x v="11"/>
    <d v="2022-03-15T14:40:55"/>
    <d v="2022-03-18T14:41:45"/>
    <b v="0"/>
    <m/>
    <d v="2022-03-18T14:40:55"/>
    <s v="Lummus-JDE Supplier Add/Change/Delete Form"/>
    <s v="LUM-Configuration"/>
    <m/>
    <m/>
    <m/>
    <m/>
    <m/>
    <m/>
    <m/>
    <m/>
  </r>
  <r>
    <s v="__export__.helpdesk_ticket_90682_31d18b4e"/>
    <x v="2"/>
    <s v="Hubble Open As Of AR Report  (#90682)"/>
    <s v="Lopez, Alberto_EIT | ExactlyIT Inc."/>
    <s v="With User"/>
    <s v="Lummus, The Woodlands, Howard, Kris"/>
    <x v="11"/>
    <d v="2022-03-15T14:08:40"/>
    <d v="2022-03-18T12:17:57"/>
    <s v="Handle Ticket"/>
    <s v="Overdue"/>
    <d v="2022-03-17T13:31:43"/>
    <s v="Insight (Hubble)-Insight Report Writer"/>
    <b v="0"/>
    <m/>
    <m/>
    <m/>
    <m/>
    <m/>
    <m/>
    <m/>
    <m/>
  </r>
  <r>
    <s v="__export__.helpdesk_ticket_90680_0892e3d2"/>
    <x v="2"/>
    <s v="TAP Distribution List (#90680)"/>
    <s v="Trejo, Monserrat_EIT | ExactlyIT Inc."/>
    <s v="In Progress"/>
    <s v="Lummus, The Woodlands, Howard, Kris"/>
    <x v="5"/>
    <d v="2022-03-15T13:57:31"/>
    <d v="2022-03-19T06:56:43"/>
    <s v="Handle Ticket"/>
    <s v="Overdue"/>
    <d v="2022-03-19T06:47:14"/>
    <b v="0"/>
    <b v="0"/>
    <m/>
    <m/>
    <m/>
    <m/>
    <m/>
    <m/>
    <m/>
    <m/>
  </r>
  <r>
    <s v="__export__.helpdesk_ticket_90678_f1854c8d"/>
    <x v="2"/>
    <s v="Ship SCAN A and SCAN E laptops (#90678)"/>
    <s v="Goran, Jason | ExactlyIT Inc."/>
    <s v="In Progress"/>
    <s v="Goran, Jason | ExactlyIT Inc."/>
    <x v="1"/>
    <d v="2022-03-15T13:34:30"/>
    <d v="2022-03-18T13:00:46"/>
    <b v="0"/>
    <m/>
    <d v="2022-03-17T13:34:47"/>
    <s v="MSP-Server Hardware"/>
    <s v="MSP-Srv Hardware-Install"/>
    <m/>
    <m/>
    <m/>
    <m/>
    <m/>
    <m/>
    <m/>
    <m/>
  </r>
  <r>
    <s v="__export__.helpdesk_ticket_90670_d83c490b"/>
    <x v="2"/>
    <s v="CAR Software-access request (#90670)"/>
    <s v="Murphy, Kevin | Lummus Technology IT"/>
    <s v="Assigned"/>
    <s v="Lummus, The Woodlands, Davis, Jess"/>
    <x v="12"/>
    <d v="2022-03-15T13:02:22"/>
    <d v="2022-03-18T13:26:44"/>
    <s v="Handle Ticket"/>
    <s v="Overdue"/>
    <d v="2022-03-18T13:02:22"/>
    <s v="Lummus-Capital Asset Request (CAR)"/>
    <s v="LUM-Configuration"/>
    <m/>
    <m/>
    <m/>
    <m/>
    <m/>
    <m/>
    <m/>
    <m/>
  </r>
  <r>
    <s v="__export__.helpdesk_ticket_90645_e473d24e"/>
    <x v="4"/>
    <s v="Ne Odoo account Kyle Alward (#90645)"/>
    <b v="0"/>
    <s v="Open"/>
    <s v="Escobar, Adriana | Accudata Customer, Main"/>
    <x v="6"/>
    <d v="2022-03-15T11:08:46"/>
    <d v="2022-03-17T09:31:45"/>
    <b v="0"/>
    <m/>
    <d v="2022-03-16T10:08:46"/>
    <s v="MSP-User Management"/>
    <s v="MSP-User Mgmnt-User Changes"/>
    <m/>
    <m/>
    <m/>
    <m/>
    <m/>
    <m/>
    <m/>
    <m/>
  </r>
  <r>
    <s v="__export__.helpdesk_ticket_90644_320c6e15"/>
    <x v="3"/>
    <s v="New Odoo account Darren Whitlock (#90644)"/>
    <b v="0"/>
    <s v="Open"/>
    <s v="Escobar, Adriana | Accudata Customer, Main"/>
    <x v="6"/>
    <d v="2022-03-15T11:08:29"/>
    <d v="2022-03-18T06:46:45"/>
    <b v="0"/>
    <m/>
    <d v="2022-03-16T10:08:29"/>
    <s v="MSP-User Management"/>
    <s v="MSP-User Mgmnt-Arrivals/Departures"/>
    <m/>
    <m/>
    <m/>
    <m/>
    <m/>
    <m/>
    <m/>
    <m/>
  </r>
  <r>
    <s v="__export__.helpdesk_ticket_90643_598ace11"/>
    <x v="3"/>
    <s v="New Odoo account Scott Betz (#90643)"/>
    <b v="0"/>
    <s v="Open"/>
    <s v="Escobar, Adriana | Accudata Customer, Main"/>
    <x v="6"/>
    <d v="2022-03-15T11:08:14"/>
    <d v="2022-03-18T06:46:45"/>
    <b v="0"/>
    <m/>
    <d v="2022-03-16T10:08:14"/>
    <s v="MSP-User Management"/>
    <s v="MSP-User Mgmnt-User Changes"/>
    <m/>
    <m/>
    <m/>
    <m/>
    <m/>
    <m/>
    <m/>
    <m/>
  </r>
  <r>
    <s v="__export__.helpdesk_ticket_90642_dfdd2e70"/>
    <x v="3"/>
    <s v="New Odoo account Darcy Whitlock (#90642)"/>
    <b v="0"/>
    <s v="Open"/>
    <s v="Escobar, Adriana | Accudata Customer, Main"/>
    <x v="6"/>
    <d v="2022-03-15T11:08:01"/>
    <d v="2022-03-18T06:46:45"/>
    <b v="0"/>
    <m/>
    <d v="2022-03-16T10:08:01"/>
    <s v="MSP-User Management"/>
    <s v="MSP-User Mgmnt-User Changes"/>
    <m/>
    <m/>
    <m/>
    <m/>
    <m/>
    <m/>
    <m/>
    <m/>
  </r>
  <r>
    <s v="__export__.helpdesk_ticket_90641_6f0cdda6"/>
    <x v="3"/>
    <s v="New Odoo account Mathew Lumley (#90641)"/>
    <b v="0"/>
    <s v="Open"/>
    <s v="Escobar, Adriana | Accudata Customer, Main"/>
    <x v="6"/>
    <d v="2022-03-15T11:07:49"/>
    <d v="2022-03-18T06:46:45"/>
    <b v="0"/>
    <m/>
    <d v="2022-03-16T10:07:49"/>
    <s v="MSP-User Management"/>
    <s v="MSP-User Mgmnt-User Changes"/>
    <m/>
    <m/>
    <m/>
    <m/>
    <m/>
    <m/>
    <m/>
    <m/>
  </r>
  <r>
    <s v="__export__.helpdesk_ticket_90640_fab041a1"/>
    <x v="3"/>
    <s v="New Odoo account Austin Stafford (#90640)"/>
    <b v="0"/>
    <s v="Open"/>
    <s v="Escobar, Adriana | Accudata Customer, Main"/>
    <x v="6"/>
    <d v="2022-03-15T11:07:38"/>
    <d v="2022-03-18T06:46:45"/>
    <b v="0"/>
    <m/>
    <d v="2022-03-16T10:07:38"/>
    <s v="MSP-User Management"/>
    <s v="MSP-User Mgmnt-User Changes"/>
    <m/>
    <m/>
    <m/>
    <m/>
    <m/>
    <m/>
    <m/>
    <m/>
  </r>
  <r>
    <s v="__export__.helpdesk_ticket_90639_05a9e89b"/>
    <x v="3"/>
    <s v="New Odoo account Cole Whitten (#90639)"/>
    <b v="0"/>
    <s v="Open"/>
    <s v="Escobar, Adriana | Accudata Customer, Main"/>
    <x v="6"/>
    <d v="2022-03-15T11:07:06"/>
    <d v="2022-03-18T06:46:45"/>
    <b v="0"/>
    <m/>
    <d v="2022-03-16T10:07:06"/>
    <s v="MSP-User Management"/>
    <s v="MSP-User Mgmnt-User Changes"/>
    <m/>
    <m/>
    <m/>
    <m/>
    <m/>
    <m/>
    <m/>
    <m/>
  </r>
  <r>
    <s v="__export__.helpdesk_ticket_90638_1c702add"/>
    <x v="0"/>
    <s v="LSPI Sentinel Linux Collector Update (#90638)"/>
    <s v="Espinosa, Daniel_EIT | ExactlyIT Inc."/>
    <s v="Postponed"/>
    <s v="LiquidPower Specialty Products Inc., IT Monitoring Events | LiquidPower Specialty Products Inc., "/>
    <x v="1"/>
    <d v="2022-03-15T11:04:57"/>
    <d v="2022-03-17T08:04:24"/>
    <b v="0"/>
    <m/>
    <d v="2022-03-16T06:04:57"/>
    <b v="0"/>
    <b v="0"/>
    <m/>
    <m/>
    <m/>
    <m/>
    <m/>
    <m/>
    <m/>
    <m/>
  </r>
  <r>
    <s v="__export__.helpdesk_ticket_90630_1481006b"/>
    <x v="0"/>
    <s v="Whitelist email (#90630)"/>
    <s v="Valencia, Jesus_EIT | ExactlyIT Inc."/>
    <s v="With Vendor"/>
    <s v="Dodds, Sarah | Read King , Main"/>
    <x v="7"/>
    <d v="2022-03-15T10:35:37"/>
    <d v="2022-03-18T16:36:00"/>
    <s v="Postponed Ticket"/>
    <s v="Overdue"/>
    <d v="2022-03-17T09:32:40"/>
    <b v="0"/>
    <b v="0"/>
    <m/>
    <m/>
    <m/>
    <m/>
    <m/>
    <m/>
    <m/>
    <m/>
  </r>
  <r>
    <s v="__export__.helpdesk_ticket_90588_1cae0d15"/>
    <x v="2"/>
    <s v="Sending large files between us and our partners. (#90588)"/>
    <s v="Robbins, Christopher | Lummus Technology IT"/>
    <s v="Assigned"/>
    <s v="Lummus, Bloomfield, Vazquez, Betty"/>
    <x v="13"/>
    <d v="2022-03-15T09:06:11"/>
    <d v="2022-03-18T09:16:43"/>
    <s v="Handle Ticket"/>
    <s v="Overdue"/>
    <d v="2022-03-18T09:06:11"/>
    <s v="Lummus-iDocs"/>
    <s v="LUM-Configuration"/>
    <m/>
    <m/>
    <m/>
    <m/>
    <m/>
    <m/>
    <m/>
    <m/>
  </r>
  <r>
    <s v="__export__.helpdesk_ticket_90587_fde43e45"/>
    <x v="0"/>
    <s v="FW: Spotfire Information link (#90587)"/>
    <s v="Masina, Satish | Maverick"/>
    <s v="Assigned"/>
    <s v="Ray.Kurek@mavresources.com"/>
    <x v="4"/>
    <d v="2022-03-15T09:05:42"/>
    <d v="2022-03-16T10:33:35"/>
    <s v="Handle Ticket"/>
    <s v="Overdue"/>
    <d v="2022-03-16T09:05:42"/>
    <b v="0"/>
    <b v="0"/>
    <m/>
    <m/>
    <m/>
    <m/>
    <m/>
    <m/>
    <m/>
    <m/>
  </r>
  <r>
    <s v="__export__.helpdesk_ticket_90570_3ce7254b"/>
    <x v="0"/>
    <s v="PSG Windows Login Error (#90570)"/>
    <s v="Canales, Augusto_EIT | ExactlyIT Inc."/>
    <s v="Postponed"/>
    <s v="PSG, Cleveland, Viana, Marcia"/>
    <x v="5"/>
    <d v="2022-03-15T08:23:02"/>
    <d v="2022-03-18T14:51:00"/>
    <s v="Handle Ticket"/>
    <s v="Overdue"/>
    <d v="2022-03-16T12:14:35"/>
    <b v="0"/>
    <b v="0"/>
    <m/>
    <m/>
    <m/>
    <m/>
    <m/>
    <m/>
    <m/>
    <m/>
  </r>
  <r>
    <s v="__export__.helpdesk_ticket_90564_19c8f4f4"/>
    <x v="3"/>
    <s v="New Odoo account David Gonzalez (#90564)"/>
    <b v="0"/>
    <s v="Open"/>
    <s v="Escobar, Adriana | Accudata Customer, Main"/>
    <x v="6"/>
    <d v="2022-03-15T08:04:57"/>
    <d v="2022-03-17T12:51:44"/>
    <b v="0"/>
    <m/>
    <d v="2022-03-16T07:04:57"/>
    <s v="MSP-User Management"/>
    <s v="MSP-User Mgmnt-Arrivals/Departures"/>
    <m/>
    <m/>
    <m/>
    <m/>
    <m/>
    <m/>
    <m/>
    <m/>
  </r>
  <r>
    <s v="__export__.helpdesk_ticket_90546_9a992ae9"/>
    <x v="0"/>
    <s v="Account Creation of Wellview for Jake Ray (#90546)"/>
    <b v="0"/>
    <s v="Open"/>
    <s v="Shelton, Jimmy | Maverick Services LLC, Main"/>
    <x v="4"/>
    <d v="2022-03-15T07:23:22"/>
    <d v="2022-03-16T07:41:44"/>
    <s v="Handle Ticket"/>
    <s v="Overdue"/>
    <d v="2022-03-15T11:23:22"/>
    <b v="0"/>
    <b v="0"/>
    <m/>
    <m/>
    <m/>
    <m/>
    <m/>
    <m/>
    <m/>
    <m/>
  </r>
  <r>
    <s v="__export__.helpdesk_ticket_90431_1c6a24ec"/>
    <x v="2"/>
    <s v="JDE E1 - Access- Buyer Role &amp; SOD012 - For Lalatendu Das (#90431)"/>
    <s v="Gonzalez, Jose_EIT | ExactlyIT Inc."/>
    <s v="With Vendor"/>
    <s v="Perez, Judith | Lummus, The Woodlands"/>
    <x v="11"/>
    <d v="2022-03-14T20:42:25"/>
    <d v="2022-03-18T14:46:30"/>
    <s v="Handle Ticket"/>
    <s v="Overdue"/>
    <d v="2022-03-16T18:07:35"/>
    <s v="Oracle-JDE E1 - Sales Order Management"/>
    <s v="LUM-Configuration"/>
    <m/>
    <m/>
    <m/>
    <m/>
    <m/>
    <m/>
    <m/>
    <m/>
  </r>
  <r>
    <s v="__export__.helpdesk_ticket_90381_67a9d5dc"/>
    <x v="2"/>
    <s v="Lummus - Create CIs (#90381)"/>
    <b v="0"/>
    <s v="Open"/>
    <s v="Sandoval,Oscar | Lummus, Bloomfield"/>
    <x v="6"/>
    <d v="2022-03-14T17:18:21"/>
    <d v="2022-03-18T06:21:46"/>
    <b v="0"/>
    <m/>
    <d v="2022-03-15T10:00:00"/>
    <b v="0"/>
    <b v="0"/>
    <m/>
    <m/>
    <m/>
    <m/>
    <m/>
    <m/>
    <m/>
    <m/>
  </r>
  <r>
    <s v="__export__.helpdesk_ticket_90358_5bac7db5"/>
    <x v="2"/>
    <s v="Carte Features Access (#90358)"/>
    <s v="Mireles, Santos | Maverick"/>
    <s v="Assigned"/>
    <s v="Venkat.Ayyagari@mavresources.com"/>
    <x v="4"/>
    <d v="2022-03-14T15:25:08"/>
    <d v="2022-03-15T06:16:46"/>
    <s v="Handle Ticket"/>
    <s v="Overdue"/>
    <d v="2022-03-15T06:00:00"/>
    <b v="0"/>
    <b v="0"/>
    <m/>
    <m/>
    <m/>
    <m/>
    <m/>
    <m/>
    <m/>
    <m/>
  </r>
  <r>
    <s v="__export__.helpdesk_ticket_90337_766e4b9b"/>
    <x v="3"/>
    <s v="IT Glue access (#90337)"/>
    <s v="Goran, Jason | ExactlyIT Inc."/>
    <s v="In Progress"/>
    <s v="Puffer Sweiven, Inc., IT Monitoring Events | Puffer Sweiven, LP."/>
    <x v="1"/>
    <d v="2022-03-14T14:55:28"/>
    <d v="2022-03-18T13:00:46"/>
    <s v="Postponed Ticket"/>
    <s v="Overdue"/>
    <d v="2022-03-17T14:59:43"/>
    <s v="MSP-Miscellaneous Apps"/>
    <s v="MSP-Misc-Configure"/>
    <m/>
    <m/>
    <m/>
    <m/>
    <m/>
    <m/>
    <m/>
    <m/>
  </r>
  <r>
    <s v="__export__.helpdesk_ticket_90336_69a4dc76"/>
    <x v="3"/>
    <s v="automate/webroot offboarding (#90336)"/>
    <s v="Goran, Jason | ExactlyIT Inc."/>
    <s v="Postponed"/>
    <s v="Dallas Area Habitat for Humanity, IT Monitoring Events | Dallas Area Habitat for Humanity, "/>
    <x v="1"/>
    <d v="2022-03-14T14:53:51"/>
    <d v="2022-03-18T15:01:20"/>
    <s v="Postponed Ticket"/>
    <s v="Today"/>
    <d v="2022-03-16T14:57:43"/>
    <s v="MSP-Miscellaneous Apps"/>
    <s v="MSP-Misc-Configure"/>
    <m/>
    <m/>
    <m/>
    <m/>
    <m/>
    <m/>
    <m/>
    <m/>
  </r>
  <r>
    <s v="__export__.helpdesk_ticket_90324_04b60afa"/>
    <x v="4"/>
    <s v="Power issue, (#90324)"/>
    <s v="Geery, Jefferson | ExactlyIT Inc."/>
    <s v="Postponed"/>
    <s v="Veir, Kevin | LiquidPower Specialty Products Inc., BRY"/>
    <x v="14"/>
    <d v="2022-03-14T14:25:49"/>
    <d v="2022-03-18T12:03:08"/>
    <b v="0"/>
    <m/>
    <d v="2022-03-17T12:25:49"/>
    <s v="MSP-Server Hardware"/>
    <b v="0"/>
    <m/>
    <m/>
    <m/>
    <m/>
    <m/>
    <m/>
    <m/>
    <m/>
  </r>
  <r>
    <s v="__export__.helpdesk_ticket_90280_907efddb"/>
    <x v="2"/>
    <s v="Request: Create object for Salesforce IP blocks (#90280)"/>
    <s v="Herrera, Luis_EIT | ExactlyIT Inc."/>
    <s v="With Vendor"/>
    <s v="Reed, Paul | Puffer Sweiven, LP, Main"/>
    <x v="15"/>
    <d v="2022-03-14T12:27:37"/>
    <d v="2022-03-21T06:14:47"/>
    <s v="Handle Ticket"/>
    <s v="Overdue"/>
    <d v="2022-03-21T19:39:47"/>
    <b v="0"/>
    <b v="0"/>
    <m/>
    <m/>
    <m/>
    <m/>
    <m/>
    <m/>
    <m/>
    <m/>
  </r>
  <r>
    <s v="__export__.helpdesk_ticket_90214_00ea25ae"/>
    <x v="0"/>
    <s v="Sap analysis &amp; PowerBI install (#90214)"/>
    <s v="Montes, Leonel_EIT | ExactlyIT Inc."/>
    <s v="Postponed"/>
    <s v="O'Donnell, Sarah | LiquidPower Specialty Products Inc., Main"/>
    <x v="1"/>
    <d v="2022-03-14T09:52:56"/>
    <d v="2022-03-18T16:36:09"/>
    <s v="Postponed Ticket"/>
    <s v="Today"/>
    <d v="2022-03-14T13:52:56"/>
    <b v="0"/>
    <b v="0"/>
    <m/>
    <m/>
    <m/>
    <m/>
    <m/>
    <m/>
    <m/>
    <m/>
  </r>
  <r>
    <s v="__export__.helpdesk_ticket_90197_cba22487"/>
    <x v="0"/>
    <s v="Computer Profile (#90197)"/>
    <s v="Mireles, Santos | Maverick"/>
    <s v="Assigned"/>
    <s v="Erb, Justin | Maverick Services LLC, Main"/>
    <x v="4"/>
    <d v="2022-03-14T09:21:15"/>
    <d v="2022-03-15T09:36:45"/>
    <s v="Handle Ticket"/>
    <s v="Overdue"/>
    <d v="2022-03-15T09:21:15"/>
    <b v="0"/>
    <b v="0"/>
    <m/>
    <m/>
    <m/>
    <m/>
    <m/>
    <m/>
    <m/>
    <m/>
  </r>
  <r>
    <s v="__export__.helpdesk_ticket_90179_154bcbc3"/>
    <x v="0"/>
    <s v="Create AD account and install Microsoft Office for Julio Gonzalez (#90179)"/>
    <s v="Thompson, Allen | ExactlyIT Inc."/>
    <s v="In Progress"/>
    <s v="Forrister, Brian | Pasadena Skid and Pallet, Main"/>
    <x v="0"/>
    <d v="2022-03-14T08:32:37"/>
    <d v="2022-03-18T08:51:44"/>
    <s v="Handle Ticket"/>
    <s v="Overdue"/>
    <d v="2022-03-18T08:30:45"/>
    <b v="0"/>
    <b v="0"/>
    <m/>
    <m/>
    <m/>
    <m/>
    <m/>
    <m/>
    <m/>
    <m/>
  </r>
  <r>
    <s v="__export__.helpdesk_ticket_90163_2c9873ae"/>
    <x v="2"/>
    <s v="RE: email fax confirmations and uploading files into Optimax (#90163)"/>
    <s v="Espinosa, Daniel_EIT | ExactlyIT Inc."/>
    <s v="Postponed"/>
    <s v="Blocker, Brenda | Principle Health Systems, Main"/>
    <x v="1"/>
    <d v="2022-03-14T07:52:10"/>
    <d v="2022-03-21T05:13:02"/>
    <s v="Postponed Ticket"/>
    <s v="Overdue"/>
    <d v="2022-03-16T17:55:46"/>
    <s v="MSP-Server VMware"/>
    <s v="MSP-Srv Vmware-Configure"/>
    <m/>
    <m/>
    <m/>
    <m/>
    <m/>
    <m/>
    <m/>
    <m/>
  </r>
  <r>
    <s v="__export__.helpdesk_ticket_90143_42b82dc2"/>
    <x v="0"/>
    <s v="East Tx - Rig Computer (#90143)"/>
    <s v="Koronczok, Brad | Maverick"/>
    <s v="Postponed"/>
    <s v="Carter.Blanche@mavresources.com"/>
    <x v="4"/>
    <d v="2022-03-14T06:59:38"/>
    <d v="2022-03-16T10:27:26"/>
    <s v="Handle Ticket"/>
    <s v="Overdue"/>
    <d v="2022-03-15T07:00:00"/>
    <b v="0"/>
    <b v="0"/>
    <m/>
    <m/>
    <m/>
    <m/>
    <m/>
    <m/>
    <m/>
    <m/>
  </r>
  <r>
    <s v="__export__.helpdesk_ticket_90006_253c2669"/>
    <x v="3"/>
    <s v="Cannot access to sharepoint (#90006)"/>
    <s v="Gonzalez, Jose_EIT | ExactlyIT Inc."/>
    <s v="With Customer"/>
    <s v="Hawley, Jeff | LiquidPower Specialty Products Inc., Main"/>
    <x v="2"/>
    <d v="2022-03-13T18:51:39"/>
    <d v="2022-03-18T09:13:10"/>
    <s v="Postponed Ticket"/>
    <s v="Overdue"/>
    <d v="2022-03-15T13:00:00"/>
    <s v="MSP-Active Directory"/>
    <s v="MSP-AD-Password Reset"/>
    <m/>
    <m/>
    <m/>
    <m/>
    <m/>
    <m/>
    <m/>
    <m/>
  </r>
  <r>
    <s v="__export__.helpdesk_ticket_89883_80042a49"/>
    <x v="0"/>
    <s v="Alert: Read King &gt; REA US TX Houston on RKHOST is Failed Memory   (#89883)"/>
    <s v="Aboshehata, Ahmed_EIT1 | ExactlyIT Inc."/>
    <s v="In Progress"/>
    <s v="Read King , IT Monitoring Events | Read King , "/>
    <x v="1"/>
    <d v="2022-03-13T04:15:17"/>
    <d v="2022-03-18T07:04:23"/>
    <b v="0"/>
    <m/>
    <d v="2022-03-14T10:00:00"/>
    <s v="RKHOST"/>
    <b v="0"/>
    <m/>
    <m/>
    <m/>
    <m/>
    <m/>
    <m/>
    <m/>
    <m/>
  </r>
  <r>
    <s v="__export__.helpdesk_ticket_89479_0937f8b1"/>
    <x v="3"/>
    <s v="Outlook - Deleted Files (#89479)"/>
    <s v="Cabrera, George | ExactlyIT Inc."/>
    <s v="With Customer"/>
    <s v="Reyes, Jessica | LiquidPower Specialty Products Inc., Main"/>
    <x v="1"/>
    <d v="2022-03-11T15:50:05"/>
    <d v="2022-03-21T06:14:47"/>
    <b v="0"/>
    <m/>
    <d v="2022-03-22T03:31:47"/>
    <s v="MSP-Microsoft Outlook"/>
    <s v="MSP-Outlook-Application Error"/>
    <m/>
    <m/>
    <m/>
    <m/>
    <m/>
    <m/>
    <m/>
    <m/>
  </r>
  <r>
    <s v="__export__.helpdesk_ticket_89405_0a4d2a27"/>
    <x v="0"/>
    <s v="Batch ID # CT03220007 (#89405)"/>
    <s v="Wojtkowiak, Jamie | Maverick"/>
    <s v="Assigned"/>
    <s v="Tran, Calvin | Maverick Services LLC, Main"/>
    <x v="4"/>
    <d v="2022-03-11T12:07:54"/>
    <d v="2022-03-15T02:06:43"/>
    <s v="Handle Ticket"/>
    <s v="Overdue"/>
    <d v="2022-03-15T02:00:00"/>
    <b v="0"/>
    <b v="0"/>
    <m/>
    <m/>
    <m/>
    <m/>
    <m/>
    <m/>
    <m/>
    <m/>
  </r>
  <r>
    <s v="__export__.helpdesk_ticket_89382_68b06715"/>
    <x v="0"/>
    <s v="VPN issues (#89382)"/>
    <s v="Montes, Leonel_EIT | ExactlyIT Inc."/>
    <s v="With Customer"/>
    <s v="Cypress Lawn (Cancom), Habeck, Teresa"/>
    <x v="1"/>
    <d v="2022-03-11T10:28:17"/>
    <d v="2022-03-18T15:18:19"/>
    <s v="Postponed Ticket"/>
    <s v="Today"/>
    <d v="2022-03-14T14:28:47"/>
    <b v="0"/>
    <b v="0"/>
    <m/>
    <m/>
    <m/>
    <m/>
    <m/>
    <m/>
    <m/>
    <m/>
  </r>
  <r>
    <s v="__export__.helpdesk_ticket_89368_ee781036"/>
    <x v="3"/>
    <s v="New Odoo account Jean Alexandre (#89368)"/>
    <b v="0"/>
    <s v="Open"/>
    <s v="Escobar, Adriana | Accudata Customer, Main"/>
    <x v="6"/>
    <d v="2022-03-11T09:35:46"/>
    <d v="2022-03-18T09:41:44"/>
    <b v="0"/>
    <m/>
    <d v="2022-03-14T07:35:46"/>
    <s v="MSP-User Management"/>
    <s v="MSP-User Mgmnt-User Changes"/>
    <m/>
    <m/>
    <m/>
    <m/>
    <m/>
    <m/>
    <m/>
    <m/>
  </r>
  <r>
    <s v="__export__.helpdesk_ticket_89343_153d81fc"/>
    <x v="3"/>
    <s v="bmnpbr01 (#89343)"/>
    <s v="Bravo, Fernando_EIT | ExactlyIT Inc."/>
    <s v="Postponed"/>
    <s v="Lummus, Pasadena, Brown, Lonnie"/>
    <x v="1"/>
    <d v="2022-03-11T08:48:22"/>
    <d v="2022-03-21T06:14:47"/>
    <s v="Postponed Ticket"/>
    <s v="Planned"/>
    <d v="2022-03-21T21:55:47"/>
    <b v="0"/>
    <b v="0"/>
    <m/>
    <m/>
    <m/>
    <m/>
    <m/>
    <m/>
    <m/>
    <m/>
  </r>
  <r>
    <s v="__export__.helpdesk_ticket_89123_9b3a4198"/>
    <x v="0"/>
    <s v="Cell Phone alerts for my team's calendars (#89123)"/>
    <s v="Mireles, Santos | Maverick"/>
    <s v="In Progress"/>
    <s v="Therese Desormeaux | Maverick Services LLC, Main"/>
    <x v="4"/>
    <d v="2022-03-10T14:29:48"/>
    <d v="2022-03-14T08:01:01"/>
    <b v="0"/>
    <m/>
    <d v="2022-03-14T02:00:00"/>
    <b v="0"/>
    <b v="0"/>
    <m/>
    <m/>
    <m/>
    <m/>
    <m/>
    <m/>
    <m/>
    <m/>
  </r>
  <r>
    <s v="__export__.helpdesk_ticket_89116_876fd4d1"/>
    <x v="0"/>
    <s v="Outlook Issues (#89116)"/>
    <s v="Koronczok, Brad | Maverick"/>
    <s v="Postponed"/>
    <s v="Nicole Joraholmen | Maverick Services LLC, Main"/>
    <x v="4"/>
    <d v="2022-03-10T14:06:26"/>
    <d v="2022-03-16T10:26:29"/>
    <s v="Handle Ticket"/>
    <s v="Overdue"/>
    <d v="2022-03-14T02:00:00"/>
    <b v="0"/>
    <b v="0"/>
    <m/>
    <m/>
    <m/>
    <m/>
    <m/>
    <m/>
    <m/>
    <m/>
  </r>
  <r>
    <s v="__export__.helpdesk_ticket_89071_c8131386"/>
    <x v="2"/>
    <s v="Change the status of the configuration item in Odoo (#89071)"/>
    <b v="0"/>
    <s v="Open"/>
    <s v="Montes, Leonel_EIT | ExactlyIT MX"/>
    <x v="6"/>
    <d v="2022-03-10T11:37:41"/>
    <d v="2022-03-15T11:41:43"/>
    <b v="0"/>
    <m/>
    <d v="2022-03-10T15:37:41"/>
    <b v="0"/>
    <b v="0"/>
    <m/>
    <m/>
    <m/>
    <m/>
    <m/>
    <m/>
    <m/>
    <m/>
  </r>
  <r>
    <s v="__export__.helpdesk_ticket_89065_e5de97ac"/>
    <x v="2"/>
    <s v="Lummus Create CIs (#89065)"/>
    <b v="0"/>
    <s v="Open"/>
    <s v="Lummus, Pasadena, Brown, Lonnie"/>
    <x v="6"/>
    <d v="2022-03-10T11:33:43"/>
    <d v="2022-03-15T11:41:43"/>
    <b v="0"/>
    <m/>
    <d v="2022-03-10T15:33:43"/>
    <b v="0"/>
    <b v="0"/>
    <m/>
    <m/>
    <m/>
    <m/>
    <m/>
    <m/>
    <m/>
    <m/>
  </r>
  <r>
    <s v="__export__.helpdesk_ticket_89057_ee158211"/>
    <x v="4"/>
    <s v="Upload formatting (#89057)"/>
    <s v="Bartell, Mathew_EIT | ExactlyIT Inc."/>
    <s v="With Vendor"/>
    <s v="ljreynolds@ipsot.com"/>
    <x v="2"/>
    <d v="2022-03-10T11:17:16"/>
    <d v="2022-03-18T07:51:48"/>
    <b v="0"/>
    <m/>
    <d v="2022-03-15T08:17:16"/>
    <s v="MSP-General"/>
    <b v="0"/>
    <m/>
    <m/>
    <m/>
    <m/>
    <m/>
    <m/>
    <m/>
    <m/>
  </r>
  <r>
    <s v="__export__.helpdesk_ticket_89023_498b8d30"/>
    <x v="0"/>
    <s v="SSo set up for EP1 (#89023)"/>
    <s v="Valencia, Jesus_EIT | ExactlyIT Inc."/>
    <s v="In Progress"/>
    <s v="McCorquodale, Haley | LiquidPower Specialty Products Inc., Main"/>
    <x v="2"/>
    <d v="2022-03-10T10:28:30"/>
    <d v="2022-03-19T16:56:44"/>
    <s v="Handle Ticket"/>
    <s v="Overdue"/>
    <d v="2022-03-19T16:33:43"/>
    <s v="MSP-SAP"/>
    <b v="0"/>
    <m/>
    <m/>
    <m/>
    <m/>
    <m/>
    <m/>
    <m/>
    <m/>
  </r>
  <r>
    <s v="__export__.helpdesk_ticket_88986_120f42c4"/>
    <x v="0"/>
    <s v="SUPER URGENT   MISSING FOLDER IN O/P DRIVE (#88986)"/>
    <s v="Wawoczny, Christian | Lummus Technology IT"/>
    <s v="Assigned"/>
    <s v="Lummus, The Hague, van Wijngaarden, Carin"/>
    <x v="16"/>
    <d v="2022-03-10T09:09:03"/>
    <d v="2022-03-15T09:11:44"/>
    <s v="Handle Ticket"/>
    <s v="Overdue"/>
    <d v="2022-03-15T09:09:03"/>
    <b v="0"/>
    <b v="0"/>
    <m/>
    <m/>
    <m/>
    <m/>
    <m/>
    <m/>
    <m/>
    <m/>
  </r>
  <r>
    <s v="__export__.helpdesk_ticket_88964_a5bcd41f"/>
    <x v="2"/>
    <s v="FW: T2 entry missing for payroll week of Jan 28, 2022 (ticket# 88914) (#88964)"/>
    <s v="Ramirez, Marco_EIT | ExactlyIT Inc."/>
    <s v="With User"/>
    <s v="Lummus, Gurgaon, Verma, Neetu"/>
    <x v="11"/>
    <d v="2022-03-10T07:58:34"/>
    <d v="2022-03-18T15:15:02"/>
    <s v="Handle Ticket"/>
    <s v="Overdue"/>
    <d v="2022-03-15T07:07:06"/>
    <s v="Lummus-JDE Supplier Add/Change/Delete Form"/>
    <s v="LUM-Configuration"/>
    <m/>
    <m/>
    <m/>
    <m/>
    <m/>
    <m/>
    <m/>
    <m/>
  </r>
  <r>
    <s v="__export__.helpdesk_ticket_88953_64ee98c1"/>
    <x v="0"/>
    <s v="Computer is slow (#88953)"/>
    <b v="0"/>
    <s v="Open"/>
    <s v="Westring, Brandi | Maverick Services LLC, Main"/>
    <x v="4"/>
    <d v="2022-03-10T07:34:44"/>
    <d v="2022-03-11T07:41:44"/>
    <s v="Handle Ticket"/>
    <s v="Overdue"/>
    <d v="2022-03-10T11:34:44"/>
    <b v="0"/>
    <b v="0"/>
    <m/>
    <m/>
    <m/>
    <m/>
    <m/>
    <m/>
    <m/>
    <m/>
  </r>
  <r>
    <s v="__export__.helpdesk_ticket_88914_79e4b77c"/>
    <x v="2"/>
    <s v="T2 entry missing for payroll week of Jan 28, 2022 (#88914)"/>
    <s v="Lopez, Alberto_EIT | ExactlyIT Inc."/>
    <s v="With Vendor"/>
    <s v="Lummus, Beijing, Ye, JingLian"/>
    <x v="11"/>
    <d v="2022-03-10T03:44:18"/>
    <d v="2022-03-18T12:09:04"/>
    <s v="Postponed Ticket"/>
    <s v="Overdue"/>
    <d v="2022-03-11T06:00:46"/>
    <s v="Oracle-JDE E1 Payroll"/>
    <b v="0"/>
    <m/>
    <m/>
    <m/>
    <m/>
    <m/>
    <m/>
    <m/>
    <m/>
  </r>
  <r>
    <s v="__export__.helpdesk_ticket_88887_0da2b8d6"/>
    <x v="2"/>
    <s v="FW: Welcome to Trakstar Perform (Login Credentials) (#88887)"/>
    <s v="Kumar, Kuldeep | Lummus Technology IT"/>
    <s v="In Progress"/>
    <s v="Lummus, Dubai, Pillai, Anita"/>
    <x v="9"/>
    <d v="2022-03-10T01:42:52"/>
    <d v="2022-03-14T06:06:43"/>
    <s v="Handle Ticket"/>
    <s v="Overdue"/>
    <d v="2022-03-14T06:04:46"/>
    <b v="0"/>
    <b v="0"/>
    <m/>
    <m/>
    <m/>
    <m/>
    <m/>
    <m/>
    <m/>
    <m/>
  </r>
  <r>
    <s v="__export__.helpdesk_ticket_88886_0dc78cea"/>
    <x v="2"/>
    <s v="New ticket from: WTE Access Issues (#73422) (#88886)"/>
    <s v="Kumar, Kuldeep | Lummus Technology IT"/>
    <s v="Assigned"/>
    <s v="Lummus, Dubai, Bhatti, Shahid"/>
    <x v="9"/>
    <d v="2022-03-10T01:32:51"/>
    <d v="2022-03-15T13:05:29"/>
    <s v="Handle Ticket"/>
    <s v="Overdue"/>
    <d v="2022-03-15T06:00:00"/>
    <b v="0"/>
    <b v="0"/>
    <m/>
    <m/>
    <m/>
    <m/>
    <m/>
    <m/>
    <m/>
    <m/>
  </r>
  <r>
    <s v="__export__.helpdesk_ticket_88693_d38f1722"/>
    <x v="2"/>
    <s v="FW: Account 1670 Reconciliations (#88693)"/>
    <s v="Robbins, Christopher | Lummus Technology IT"/>
    <s v="Assigned"/>
    <s v="Lummus, The Woodlands, Osborne, Brandy"/>
    <x v="17"/>
    <d v="2022-03-09T14:20:24"/>
    <d v="2022-03-14T14:26:45"/>
    <s v="Handle Ticket"/>
    <s v="Overdue"/>
    <d v="2022-03-14T14:20:24"/>
    <s v="Lummus-ENID Process Database"/>
    <s v="LUM-Configuration"/>
    <m/>
    <m/>
    <m/>
    <m/>
    <m/>
    <m/>
    <m/>
    <m/>
  </r>
  <r>
    <s v="__export__.helpdesk_ticket_88654_c2b8a4a3"/>
    <x v="2"/>
    <s v="Lummus Decom server (#88654)"/>
    <s v="Delon, Gilberto_EIT | ExactlyIT Inc."/>
    <s v="Postponed"/>
    <s v="Lummus, Pasadena, Brown, Lonnie"/>
    <x v="18"/>
    <d v="2022-03-09T12:14:19"/>
    <d v="2022-03-14T18:44:26"/>
    <s v="Postponed Ticket"/>
    <s v="Planned"/>
    <d v="2022-03-14T12:14:19"/>
    <b v="0"/>
    <b v="0"/>
    <m/>
    <m/>
    <m/>
    <m/>
    <m/>
    <m/>
    <m/>
    <m/>
  </r>
  <r>
    <s v="__export__.helpdesk_ticket_88615_2244ee47"/>
    <x v="0"/>
    <s v="Please add to Odoo (#88615)"/>
    <b v="0"/>
    <s v="Open"/>
    <s v="Fabila, Diego_EIT | ExactlyIT MX"/>
    <x v="6"/>
    <d v="2022-03-09T10:37:13"/>
    <d v="2022-03-09T14:51:43"/>
    <b v="0"/>
    <m/>
    <d v="2022-03-09T14:37:13"/>
    <s v="EIT-Odoo"/>
    <b v="0"/>
    <m/>
    <m/>
    <m/>
    <m/>
    <m/>
    <m/>
    <m/>
    <m/>
  </r>
  <r>
    <s v="__export__.helpdesk_ticket_88573_6e11b913"/>
    <x v="2"/>
    <s v="Cisco IP Communicator Setup (#88573)"/>
    <s v="Bravo, Fernando_EIT | ExactlyIT Inc."/>
    <s v="Postponed"/>
    <s v="Flores, Ricky | Puffer Sweiven, LP, Main"/>
    <x v="1"/>
    <d v="2022-03-09T09:25:34"/>
    <d v="2022-03-18T14:44:28"/>
    <b v="0"/>
    <m/>
    <m/>
    <b v="0"/>
    <b v="0"/>
    <m/>
    <m/>
    <m/>
    <m/>
    <m/>
    <m/>
    <m/>
    <m/>
  </r>
  <r>
    <s v="__export__.helpdesk_ticket_88561_368b9e8d"/>
    <x v="3"/>
    <s v="Towers For Plant Control Rooms (#88561)"/>
    <s v="Geery, Jefferson | ExactlyIT Inc."/>
    <s v="In Progress"/>
    <s v="Paskos, Jennie | LiquidPower Specialty Products Inc., Main"/>
    <x v="14"/>
    <d v="2022-03-09T09:08:12"/>
    <d v="2022-03-19T11:31:43"/>
    <b v="0"/>
    <m/>
    <d v="2022-03-19T11:13:43"/>
    <b v="0"/>
    <b v="0"/>
    <m/>
    <m/>
    <m/>
    <m/>
    <m/>
    <m/>
    <m/>
    <m/>
  </r>
  <r>
    <s v="__export__.helpdesk_ticket_88558_935dd10a"/>
    <x v="4"/>
    <s v="Replacement Laptops (#88558)"/>
    <s v="Geery, Jefferson | ExactlyIT Inc."/>
    <s v="Postponed"/>
    <s v="Paskos, Jennie | LiquidPower Specialty Products Inc., Main"/>
    <x v="14"/>
    <d v="2022-03-09T09:00:11"/>
    <d v="2022-03-18T12:03:44"/>
    <s v="Postponed Ticket"/>
    <s v="Planned"/>
    <d v="2022-03-14T06:00:11"/>
    <b v="0"/>
    <b v="0"/>
    <m/>
    <m/>
    <m/>
    <m/>
    <m/>
    <m/>
    <m/>
    <m/>
  </r>
  <r>
    <s v="__export__.helpdesk_ticket_88259_2558e8ad"/>
    <x v="2"/>
    <s v="New Cat Codes Project (#88259)"/>
    <s v="Sara, Mallesh | Lummus Technology IT"/>
    <s v="In Progress"/>
    <s v="Lummus, The Woodlands, Howard, Kris"/>
    <x v="19"/>
    <d v="2022-03-08T15:04:39"/>
    <d v="2022-03-11T15:11:45"/>
    <s v="Handle Ticket"/>
    <s v="Overdue"/>
    <d v="2022-03-11T15:04:39"/>
    <b v="0"/>
    <s v="LUM-Configuration"/>
    <m/>
    <m/>
    <m/>
    <m/>
    <m/>
    <m/>
    <m/>
    <m/>
  </r>
  <r>
    <s v="__export__.helpdesk_ticket_88256_7adc3f7e"/>
    <x v="3"/>
    <s v="[Please Read] Requesting to Schedule a Maintenance Window | Nutanix_x000a_ DRaaS | Cypress lawn cemetery (#88256)"/>
    <s v="Meneses, Luis_EIT | ExactlyIT Inc."/>
    <s v="Postponed"/>
    <s v="Cypress Lawn (Cancom), Habeck, Teresa"/>
    <x v="1"/>
    <d v="2022-03-08T15:00:21"/>
    <d v="2022-03-19T00:20:29"/>
    <s v="Postponed Ticket"/>
    <s v="Today"/>
    <d v="2022-03-15T06:01:45"/>
    <b v="0"/>
    <b v="0"/>
    <m/>
    <m/>
    <m/>
    <m/>
    <m/>
    <m/>
    <m/>
    <m/>
  </r>
  <r>
    <s v="__export__.helpdesk_ticket_88200_07b34f4c"/>
    <x v="0"/>
    <s v="New ticket from: Microphone still not working (#84913) (#88200)"/>
    <s v="Noriega,  Citlali_EIT | ExactlyIT Inc."/>
    <s v="Postponed"/>
    <s v="Coyuchi (Cancom), Daniels, Terrell"/>
    <x v="5"/>
    <d v="2022-03-08T12:38:51"/>
    <d v="2022-03-18T12:33:11"/>
    <b v="0"/>
    <m/>
    <d v="2022-03-09T07:38:51"/>
    <b v="0"/>
    <b v="0"/>
    <m/>
    <m/>
    <m/>
    <m/>
    <m/>
    <m/>
    <m/>
    <m/>
  </r>
  <r>
    <s v="__export__.helpdesk_ticket_88179_8fc6184b"/>
    <x v="0"/>
    <s v="ONRR Data Warehouse Issues - Internet Explorer for Financial Reports_x000a_ &amp; History Reports Query (#88179)"/>
    <s v="Koronczok, Brad | Maverick"/>
    <s v="In Progress"/>
    <s v="Flor, Digna | Maverick Services LLC, Main"/>
    <x v="4"/>
    <d v="2022-03-08T11:48:30"/>
    <d v="2022-03-16T16:10:46"/>
    <s v="Handle Ticket"/>
    <s v="Overdue"/>
    <d v="2022-03-10T02:00:00"/>
    <b v="0"/>
    <b v="0"/>
    <m/>
    <m/>
    <m/>
    <m/>
    <m/>
    <m/>
    <m/>
    <m/>
  </r>
  <r>
    <s v="__export__.helpdesk_ticket_88178_f58ebcda"/>
    <x v="0"/>
    <s v="Excel issue (#88178)"/>
    <s v="Gaines, Ryan | Lummus Technology IT"/>
    <s v="Assigned"/>
    <s v="Lummus, The Woodlands, Foss, Buck"/>
    <x v="20"/>
    <d v="2022-03-08T11:39:14"/>
    <d v="2022-03-11T11:51:44"/>
    <s v="Handle Ticket"/>
    <s v="Overdue"/>
    <d v="2022-03-11T11:39:14"/>
    <s v="Microsoft Excel _EIT"/>
    <s v="LUM-Application Error"/>
    <m/>
    <m/>
    <m/>
    <m/>
    <m/>
    <m/>
    <m/>
    <m/>
  </r>
  <r>
    <s v="__export__.helpdesk_ticket_88138_da5b2e70"/>
    <x v="0"/>
    <s v="Cant print. 3 employee's affected (#88138)"/>
    <s v="Mireles, Santos | Maverick"/>
    <s v="In Progress"/>
    <s v="Gilchrist, Corey | Maverick Services LLC, Main"/>
    <x v="4"/>
    <d v="2022-03-08T10:20:20"/>
    <d v="2022-03-10T14:12:27"/>
    <s v="Handle Ticket"/>
    <s v="Overdue"/>
    <d v="2022-03-09T10:20:20"/>
    <b v="0"/>
    <b v="0"/>
    <m/>
    <m/>
    <m/>
    <m/>
    <m/>
    <m/>
    <m/>
    <m/>
  </r>
  <r>
    <s v="__export__.helpdesk_ticket_88129_5a7f0bc2"/>
    <x v="0"/>
    <s v="Weekly LOE (#88129)"/>
    <b v="0"/>
    <s v="Open"/>
    <s v="Falyn.Locklear@mavresources.com"/>
    <x v="4"/>
    <d v="2022-03-08T10:11:06"/>
    <d v="2022-03-09T10:16:44"/>
    <b v="0"/>
    <m/>
    <d v="2022-03-08T14:11:06"/>
    <b v="0"/>
    <b v="0"/>
    <m/>
    <m/>
    <m/>
    <m/>
    <m/>
    <m/>
    <m/>
    <m/>
  </r>
  <r>
    <s v="__export__.helpdesk_ticket_88093_759688c8"/>
    <x v="0"/>
    <s v="FW: Printing errors  (#88093)"/>
    <s v="Mireles, Santos | Maverick"/>
    <s v="In Progress"/>
    <s v="Patrick, Tyler | Maverick Services LLC, Main"/>
    <x v="4"/>
    <d v="2022-03-08T09:09:23"/>
    <d v="2022-03-10T14:13:13"/>
    <s v="Handle Ticket"/>
    <s v="Overdue"/>
    <d v="2022-03-09T09:09:23"/>
    <b v="0"/>
    <b v="0"/>
    <m/>
    <m/>
    <m/>
    <m/>
    <m/>
    <m/>
    <m/>
    <m/>
  </r>
  <r>
    <s v="__export__.helpdesk_ticket_88089_69ec7874"/>
    <x v="0"/>
    <s v="Printer Issues (#88089)"/>
    <s v="Koronczok, Brad | Maverick"/>
    <s v="Postponed"/>
    <s v="Kwapis, Shane | Maverick Services LLC, Main"/>
    <x v="4"/>
    <d v="2022-03-08T09:03:23"/>
    <d v="2022-03-16T10:25:32"/>
    <s v="Handle Ticket"/>
    <s v="Overdue"/>
    <d v="2022-03-09T09:03:23"/>
    <b v="0"/>
    <b v="0"/>
    <m/>
    <m/>
    <m/>
    <m/>
    <m/>
    <m/>
    <m/>
    <m/>
  </r>
  <r>
    <s v="__export__.helpdesk_ticket_88086_bb1baaf8"/>
    <x v="0"/>
    <s v="LapTop doesn't have any ethernet port (#88086)"/>
    <s v="Swartz, Geoffrey | PHS"/>
    <s v="In Progress"/>
    <s v="Cano, Louis | Principle Health Systems, Main"/>
    <x v="21"/>
    <d v="2022-03-08T09:01:16"/>
    <d v="2022-03-18T07:24:23"/>
    <s v="Handle Ticket"/>
    <s v="Overdue"/>
    <d v="2022-03-09T09:01:16"/>
    <s v="MSP-Windows"/>
    <s v="MSP-Srv Hardware-Configure"/>
    <m/>
    <m/>
    <m/>
    <m/>
    <m/>
    <m/>
    <m/>
    <m/>
  </r>
  <r>
    <s v="__export__.helpdesk_ticket_88070_080001df"/>
    <x v="2"/>
    <s v="DRS check and fix (#88070)"/>
    <s v="Goran, Jason | ExactlyIT Inc."/>
    <s v="Postponed"/>
    <s v="Russell, Gerald | LiquidPower Specialty Products Inc., Main"/>
    <x v="1"/>
    <d v="2022-03-08T08:20:26"/>
    <d v="2022-03-18T14:47:57"/>
    <b v="0"/>
    <m/>
    <d v="2022-03-17T07:27:46"/>
    <b v="0"/>
    <b v="0"/>
    <m/>
    <m/>
    <m/>
    <m/>
    <m/>
    <m/>
    <m/>
    <m/>
  </r>
  <r>
    <s v="__export__.helpdesk_ticket_88061_6ad372ee"/>
    <x v="0"/>
    <s v="Laptop Performance (#88061)"/>
    <s v="Wawoczny, Christian | Lummus Technology IT"/>
    <s v="Assigned"/>
    <s v="Lummus, The Hague, Bakker, Martin"/>
    <x v="16"/>
    <d v="2022-03-08T08:01:10"/>
    <d v="2022-03-11T08:06:43"/>
    <s v="Handle Ticket"/>
    <s v="Overdue"/>
    <d v="2022-03-11T08:01:10"/>
    <s v="Desktop/Workstation/Laptop_EIT"/>
    <s v="LUM-Failure"/>
    <m/>
    <m/>
    <m/>
    <m/>
    <m/>
    <m/>
    <m/>
    <m/>
  </r>
  <r>
    <s v="__export__.helpdesk_ticket_87779_2c165f6c"/>
    <x v="0"/>
    <s v="Create Geographic-based firewall policies (#87779)"/>
    <s v="Avendano, Antonio_EIT | ExactlyIT Inc."/>
    <s v="With Vendor"/>
    <s v="Reed, Paul | Puffer Sweiven, LP, Main"/>
    <x v="15"/>
    <d v="2022-03-07T17:49:41"/>
    <d v="2022-03-19T21:29:43"/>
    <s v="Handle Ticket"/>
    <s v="Overdue"/>
    <d v="2022-03-18T19:25:44"/>
    <b v="0"/>
    <b v="0"/>
    <m/>
    <m/>
    <m/>
    <m/>
    <m/>
    <m/>
    <m/>
    <m/>
  </r>
  <r>
    <s v="__export__.helpdesk_ticket_87709_7bffc0e3"/>
    <x v="3"/>
    <s v="New Odoo account Priti Moghe (#87709)"/>
    <b v="0"/>
    <s v="Open"/>
    <s v="Escobar, Adriana | Accudata Customer, Main"/>
    <x v="6"/>
    <d v="2022-03-07T14:45:33"/>
    <d v="2022-03-14T14:51:44"/>
    <b v="0"/>
    <m/>
    <d v="2022-03-08T13:45:33"/>
    <s v="MSP-User Management"/>
    <s v="MSP-User Mgmnt-User Changes"/>
    <m/>
    <m/>
    <m/>
    <m/>
    <m/>
    <m/>
    <m/>
    <m/>
  </r>
  <r>
    <s v="__export__.helpdesk_ticket_87708_71c8581e"/>
    <x v="3"/>
    <s v="New Odoo account Roberto Diaz (#87708)"/>
    <b v="0"/>
    <s v="Open"/>
    <s v="Escobar, Adriana | Accudata Customer, Main"/>
    <x v="6"/>
    <d v="2022-03-07T14:38:19"/>
    <d v="2022-03-14T14:51:44"/>
    <b v="0"/>
    <m/>
    <d v="2022-03-08T13:38:19"/>
    <s v="MSP-User Management"/>
    <s v="MSP-User Mgmnt-User Changes"/>
    <m/>
    <m/>
    <m/>
    <m/>
    <m/>
    <m/>
    <m/>
    <m/>
  </r>
  <r>
    <s v="__export__.helpdesk_ticket_87628_f55e99dd"/>
    <x v="0"/>
    <s v="Printer will not work (#87628)"/>
    <s v="Mireles, Santos | Maverick"/>
    <s v="In Progress"/>
    <s v="Jesse, Kenneth | Maverick Services LLC, Main"/>
    <x v="4"/>
    <d v="2022-03-07T11:36:25"/>
    <d v="2022-03-10T14:14:42"/>
    <b v="0"/>
    <m/>
    <d v="2022-03-09T02:00:00"/>
    <b v="0"/>
    <b v="0"/>
    <m/>
    <m/>
    <m/>
    <m/>
    <m/>
    <m/>
    <m/>
    <m/>
  </r>
  <r>
    <s v="__export__.helpdesk_ticket_87585_40b80756"/>
    <x v="1"/>
    <s v="PHS AD\DNS Issue (#87585)"/>
    <s v="Thompson, Allen | ExactlyIT Inc."/>
    <s v="Postponed"/>
    <s v="Poulter, Chris | Principle Health Systems, Main"/>
    <x v="0"/>
    <d v="2022-03-07T10:19:05"/>
    <d v="2022-03-16T12:47:35"/>
    <s v="Postponed Ticket"/>
    <s v="Overdue"/>
    <d v="2022-03-07T18:19:05"/>
    <b v="0"/>
    <b v="0"/>
    <m/>
    <m/>
    <m/>
    <m/>
    <m/>
    <m/>
    <m/>
    <m/>
  </r>
  <r>
    <s v="__export__.helpdesk_ticket_87579_2389e31c"/>
    <x v="3"/>
    <s v="Miguel Delgado - QA needs access to Service Desk Ticket Systems (#87579)"/>
    <s v="Torres, Luis_EIT | ExactlyIT Inc."/>
    <s v="Assigned"/>
    <s v="Siegel-Holmes, Barbara | Accudata Customer, Main"/>
    <x v="6"/>
    <d v="2022-03-07T10:05:56"/>
    <d v="2022-03-09T15:16:43"/>
    <s v="Handle Ticket"/>
    <s v="Overdue"/>
    <d v="2022-03-14T10:05:56"/>
    <b v="0"/>
    <b v="0"/>
    <m/>
    <m/>
    <m/>
    <m/>
    <m/>
    <m/>
    <m/>
    <m/>
  </r>
  <r>
    <s v="__export__.helpdesk_ticket_87568_dc3d4577"/>
    <x v="0"/>
    <s v="Printing Issues (#87568)"/>
    <s v="Mireles, Santos | Maverick"/>
    <s v="In Progress"/>
    <s v="Jesse, Kenneth | Maverick Services LLC, Main"/>
    <x v="4"/>
    <d v="2022-03-07T09:40:14"/>
    <d v="2022-03-10T14:15:31"/>
    <s v="Handle Ticket"/>
    <s v="Overdue"/>
    <d v="2022-03-08T09:40:14"/>
    <b v="0"/>
    <b v="0"/>
    <m/>
    <m/>
    <m/>
    <m/>
    <m/>
    <m/>
    <m/>
    <m/>
  </r>
  <r>
    <s v="__export__.helpdesk_ticket_86596_40bea81a"/>
    <x v="2"/>
    <s v="install dynsim V6.2 with Hotfix6 (#86596)"/>
    <s v="Gaines, Ryan | Lummus Technology IT"/>
    <s v="Assigned"/>
    <s v="Ying.Zhang@lummustech.com"/>
    <x v="20"/>
    <d v="2022-03-04T10:47:21"/>
    <d v="2022-03-09T11:06:44"/>
    <s v="Handle Ticket"/>
    <s v="Overdue"/>
    <d v="2022-03-09T10:47:21"/>
    <b v="0"/>
    <b v="0"/>
    <m/>
    <m/>
    <m/>
    <m/>
    <m/>
    <m/>
    <m/>
    <m/>
  </r>
  <r>
    <s v="__export__.helpdesk_ticket_86581_23e8a12c"/>
    <x v="0"/>
    <s v="Access to the Integrify application (#86581)"/>
    <s v="Teutli, Robin_EIT | ExactlyIT Inc."/>
    <s v="With Customer"/>
    <s v="Delfino, Gene | LiquidPower Specialty Products Inc., Main"/>
    <x v="1"/>
    <d v="2022-03-04T10:29:48"/>
    <d v="2022-03-16T09:04:08"/>
    <b v="0"/>
    <m/>
    <d v="2022-03-04T14:29:48"/>
    <s v="MSP-General"/>
    <b v="0"/>
    <m/>
    <m/>
    <m/>
    <m/>
    <m/>
    <m/>
    <m/>
    <m/>
  </r>
  <r>
    <s v="__export__.helpdesk_ticket_86326_8eee13c9"/>
    <x v="3"/>
    <s v="Unable to access Integrify (#86326)"/>
    <s v="Montes, Leonel_EIT | ExactlyIT Inc."/>
    <s v="With Customer"/>
    <s v="Johnson, Karen | LiquidPower Specialty Products Inc., Main"/>
    <x v="1"/>
    <d v="2022-03-03T12:58:41"/>
    <d v="2022-03-16T09:02:39"/>
    <b v="0"/>
    <m/>
    <d v="2022-03-09T13:01:43"/>
    <b v="0"/>
    <b v="0"/>
    <m/>
    <m/>
    <m/>
    <m/>
    <m/>
    <m/>
    <m/>
    <m/>
  </r>
  <r>
    <s v="__export__.helpdesk_ticket_86279_7bb55c81"/>
    <x v="0"/>
    <s v="TIME SENSITIVE: Can't Connect to Corporate Printer After Following_x000a_ Readme (#86279)"/>
    <s v="Mireles, Santos | Maverick"/>
    <s v="In Progress"/>
    <s v="Siegele, Nicholas | Maverick Services LLC, Main"/>
    <x v="4"/>
    <d v="2022-03-03T10:57:18"/>
    <d v="2022-03-10T14:16:21"/>
    <s v="Handle Ticket"/>
    <s v="Overdue"/>
    <d v="2022-03-04T10:57:18"/>
    <b v="0"/>
    <b v="0"/>
    <m/>
    <m/>
    <m/>
    <m/>
    <m/>
    <m/>
    <m/>
    <m/>
  </r>
  <r>
    <s v="__export__.helpdesk_ticket_86260_0e2a8058"/>
    <x v="0"/>
    <s v="Zoom Issues (#86260)"/>
    <s v="Mireles, Santos | Maverick"/>
    <s v="In Progress"/>
    <s v="Foster, Michael | Maverick Services LLC, Main"/>
    <x v="4"/>
    <d v="2022-03-03T10:36:13"/>
    <d v="2022-03-08T09:14:12"/>
    <b v="0"/>
    <m/>
    <m/>
    <b v="0"/>
    <b v="0"/>
    <m/>
    <m/>
    <m/>
    <m/>
    <m/>
    <m/>
    <m/>
    <m/>
  </r>
  <r>
    <s v="__export__.helpdesk_ticket_86258_9cd6ae4c"/>
    <x v="2"/>
    <s v="Please add new user to odoo (#86258)"/>
    <b v="0"/>
    <s v="Open"/>
    <s v="Fabila, Diego_EIT | ExactlyIT MX"/>
    <x v="6"/>
    <d v="2022-03-03T10:24:46"/>
    <d v="2022-03-08T10:31:46"/>
    <b v="0"/>
    <m/>
    <d v="2022-03-03T14:24:46"/>
    <b v="0"/>
    <b v="0"/>
    <m/>
    <m/>
    <m/>
    <m/>
    <m/>
    <m/>
    <m/>
    <m/>
  </r>
  <r>
    <s v="__export__.helpdesk_ticket_86085_d2059023"/>
    <x v="3"/>
    <s v="New Odoo account Ashwin Jaiswal (#86085)"/>
    <b v="0"/>
    <s v="Open"/>
    <s v="Escobar, Adriana | Accudata Customer, Main"/>
    <x v="6"/>
    <d v="2022-03-03T07:34:41"/>
    <d v="2022-03-10T07:56:45"/>
    <b v="0"/>
    <m/>
    <d v="2022-03-03T15:34:41"/>
    <s v="MSP-User Management"/>
    <s v="MSP-User Mgmnt-User Changes"/>
    <m/>
    <m/>
    <m/>
    <m/>
    <m/>
    <m/>
    <m/>
    <m/>
  </r>
  <r>
    <s v="__export__.helpdesk_ticket_85941_20d2a653"/>
    <x v="0"/>
    <s v="Issue with Teams Presenters in C5 (#85941)"/>
    <s v="Bartell, Mathew_EIT | ExactlyIT Inc."/>
    <s v="Postponed"/>
    <s v="Shannon, Connor | LiquidPower Specialty Products Inc., Main"/>
    <x v="2"/>
    <d v="2022-03-02T16:15:40"/>
    <d v="2022-03-17T10:08:12"/>
    <s v="Meeting"/>
    <s v="Planned"/>
    <d v="2022-03-04T07:00:00"/>
    <s v="MSP-Windows Performance Monitor"/>
    <b v="0"/>
    <m/>
    <m/>
    <m/>
    <m/>
    <m/>
    <m/>
    <m/>
    <m/>
  </r>
  <r>
    <s v="__export__.helpdesk_ticket_85869_8a607e22"/>
    <x v="2"/>
    <s v="Flarenet Access (#85869)"/>
    <b v="0"/>
    <s v="Open"/>
    <s v="Lummus, Bloomfield, van Ramshorst, Willem"/>
    <x v="22"/>
    <d v="2022-03-02T13:08:33"/>
    <d v="2022-03-07T13:16:46"/>
    <b v="0"/>
    <m/>
    <d v="2022-03-03T08:08:33"/>
    <s v="AspenTech-Aspen Flare System"/>
    <s v="LUM-Installation"/>
    <m/>
    <m/>
    <m/>
    <m/>
    <m/>
    <m/>
    <m/>
    <m/>
  </r>
  <r>
    <s v="__export__.helpdesk_ticket_85628_a4a8c519"/>
    <x v="0"/>
    <s v="Lummus P2P calculation file not working (#85628)"/>
    <s v="Kumar, Ankit | Lummus Technology IT"/>
    <s v="In Progress"/>
    <s v="Lummus, Gurgaon, Mukherjee, Nilanjana"/>
    <x v="9"/>
    <d v="2022-03-01T23:43:45"/>
    <d v="2022-03-07T07:01:46"/>
    <s v="Handle Ticket"/>
    <s v="Overdue"/>
    <d v="2022-03-07T07:00:00"/>
    <b v="0"/>
    <b v="0"/>
    <m/>
    <m/>
    <m/>
    <m/>
    <m/>
    <m/>
    <m/>
    <m/>
  </r>
  <r>
    <s v="__export__.helpdesk_ticket_85495_176886ed"/>
    <x v="3"/>
    <s v="Possible Phishing email? (#85495)"/>
    <s v="Funes, Jonathan | ExactlyIT Inc."/>
    <s v="In Progress"/>
    <s v="Boom, David Vanden | Hoover Circular Solutions , Main"/>
    <x v="0"/>
    <d v="2022-03-01T14:17:52"/>
    <d v="2022-03-16T08:05:44"/>
    <s v="Handle Ticket"/>
    <s v="Overdue"/>
    <d v="2022-03-03T12:17:52"/>
    <b v="0"/>
    <b v="0"/>
    <m/>
    <m/>
    <m/>
    <m/>
    <m/>
    <m/>
    <m/>
    <m/>
  </r>
  <r>
    <s v="__export__.helpdesk_ticket_85460_c2157101"/>
    <x v="3"/>
    <s v="New Odoo account creation Mohammad Ali (#85460)"/>
    <b v="0"/>
    <s v="Open"/>
    <s v="Escobar, Adriana | Accudata Customer, Main"/>
    <x v="6"/>
    <d v="2022-03-01T12:42:21"/>
    <d v="2022-03-08T13:01:45"/>
    <b v="0"/>
    <m/>
    <d v="2022-03-02T11:42:21"/>
    <s v="MSP-User Management"/>
    <s v="MSP-User Mgmnt-User Changes"/>
    <m/>
    <m/>
    <m/>
    <m/>
    <m/>
    <m/>
    <m/>
    <m/>
  </r>
  <r>
    <s v="__export__.helpdesk_ticket_85456_080b6db5"/>
    <x v="3"/>
    <s v="phishing email (#85456)"/>
    <s v="Funes, Jonathan | ExactlyIT Inc."/>
    <s v="In Progress"/>
    <s v="Boom, David Vanden | Hoover Circular Solutions , Main"/>
    <x v="0"/>
    <d v="2022-03-01T12:31:14"/>
    <d v="2022-03-16T08:00:47"/>
    <s v="Handle Ticket"/>
    <s v="Overdue"/>
    <d v="2022-03-03T10:31:14"/>
    <b v="0"/>
    <b v="0"/>
    <m/>
    <m/>
    <m/>
    <m/>
    <m/>
    <m/>
    <m/>
    <m/>
  </r>
  <r>
    <s v="__export__.helpdesk_ticket_85089_f72c8f59"/>
    <x v="0"/>
    <s v="Conference Room in Pasadena (#85089)"/>
    <s v="Poulter, Chris | PHS"/>
    <s v="In Progress"/>
    <s v="Cantu, Amber | Principle Health Systems, IPS Texas City"/>
    <x v="21"/>
    <d v="2022-02-28T17:02:22"/>
    <d v="2022-03-04T10:28:45"/>
    <s v="Handle Ticket"/>
    <s v="Overdue"/>
    <d v="2022-03-02T02:00:00"/>
    <s v="MSP-Workstation"/>
    <b v="0"/>
    <m/>
    <m/>
    <m/>
    <m/>
    <m/>
    <m/>
    <m/>
    <m/>
  </r>
  <r>
    <s v="__export__.helpdesk_ticket_83429_75172c74"/>
    <x v="1"/>
    <s v="Russian/Ukraine: Cyber War Preparedness and Precautionary Measures (#83429)"/>
    <s v="Soto, Miguel_EIT | ExactlyIT Inc."/>
    <s v="In Progress"/>
    <s v="Heuberger, Michael_EIT | ExactlyIT Inc."/>
    <x v="3"/>
    <d v="2022-02-24T11:42:07"/>
    <d v="2022-03-18T15:00:44"/>
    <s v="Postponed Ticket"/>
    <s v="Overdue"/>
    <d v="2022-02-24T13:42:07"/>
    <s v="EIT-SECURITY-MBUSINESSPROCESS"/>
    <s v="Change Emergency Generic"/>
    <m/>
    <m/>
    <m/>
    <m/>
    <m/>
    <m/>
    <m/>
    <m/>
  </r>
  <r>
    <s v="__export__.helpdesk_ticket_83369_02716b25"/>
    <x v="2"/>
    <s v="status change report (#83369)"/>
    <s v="Koronczok, Brad | Maverick"/>
    <s v="Postponed"/>
    <s v="Robb, Sonya | Maverick Services LLC, Main"/>
    <x v="4"/>
    <d v="2022-02-24T09:55:36"/>
    <d v="2022-03-16T10:24:55"/>
    <s v="Handle Ticket"/>
    <s v="Overdue"/>
    <d v="2022-02-25T04:55:36"/>
    <b v="0"/>
    <b v="0"/>
    <m/>
    <m/>
    <m/>
    <m/>
    <m/>
    <m/>
    <m/>
    <m/>
  </r>
  <r>
    <s v="__export__.helpdesk_ticket_83284_9b6bfb81"/>
    <x v="2"/>
    <s v="Access to network drives (#83284)"/>
    <s v="Wawoczny, Christian | Lummus Technology IT"/>
    <s v="Assigned"/>
    <s v="Lummus Technology IT, Emin.Musayev@lummustech.com"/>
    <x v="16"/>
    <d v="2022-02-24T06:30:10"/>
    <d v="2022-03-16T09:54:55"/>
    <s v="Handle Ticket"/>
    <s v="Overdue"/>
    <d v="2022-03-01T07:00:00"/>
    <b v="0"/>
    <b v="0"/>
    <m/>
    <m/>
    <m/>
    <m/>
    <m/>
    <m/>
    <m/>
    <m/>
  </r>
  <r>
    <s v="__export__.helpdesk_ticket_83274_f4311919"/>
    <x v="2"/>
    <s v="Unable to access links from Mcdermott (#83274)"/>
    <s v="Brown, Lonnie | Lummus Technology IT"/>
    <s v="In Progress"/>
    <s v="Lummus, The Hague, Ekpemogu, Victor"/>
    <x v="23"/>
    <d v="2022-02-24T04:53:36"/>
    <d v="2022-03-18T07:30:53"/>
    <s v="Handle Ticket"/>
    <s v="Overdue"/>
    <m/>
    <b v="0"/>
    <b v="0"/>
    <m/>
    <m/>
    <m/>
    <m/>
    <m/>
    <m/>
    <m/>
    <m/>
  </r>
  <r>
    <s v="__export__.helpdesk_ticket_82892_f041083b"/>
    <x v="0"/>
    <s v="URGENT - Christian Vanegas Laptop (#82892)"/>
    <s v="Swartz, Geoffrey | PHS"/>
    <s v="In Progress"/>
    <s v="Ortega, Juan | Principle Health Systems, Main"/>
    <x v="21"/>
    <d v="2022-02-23T09:54:29"/>
    <d v="2022-03-10T08:17:04"/>
    <s v="Handle Ticket"/>
    <s v="Overdue"/>
    <d v="2022-02-24T09:54:29"/>
    <b v="0"/>
    <b v="0"/>
    <m/>
    <m/>
    <m/>
    <m/>
    <m/>
    <m/>
    <m/>
    <m/>
  </r>
  <r>
    <s v="__export__.helpdesk_ticket_82807_6334ef2f"/>
    <x v="2"/>
    <s v="Request to Install TRIMBLE connect software (#82807)"/>
    <s v="Kumar, Ankit | Lummus Technology IT"/>
    <s v="Assigned"/>
    <s v="Lummus, Gurgaon, Koosappa, Jayachandra"/>
    <x v="9"/>
    <d v="2022-02-22T23:46:00"/>
    <d v="2022-03-01T20:28:47"/>
    <s v="Handle Ticket"/>
    <s v="Overdue"/>
    <d v="2022-02-28T07:00:00"/>
    <s v="Trimble-Tekla"/>
    <s v="LUM-Installation"/>
    <m/>
    <m/>
    <m/>
    <m/>
    <m/>
    <m/>
    <m/>
    <m/>
  </r>
  <r>
    <s v="__export__.helpdesk_ticket_82773_6a08013f"/>
    <x v="3"/>
    <s v="Lummus | Create CI parameters in CMS/Odoo | US-TX-PAS-CUBE-01_x000a_ (#82294) (#82773)"/>
    <s v="Torres, Luis_EIT | ExactlyIT Inc."/>
    <s v="Assigned"/>
    <s v="Avendano, Antonio_EIT | ExactlyIT MX"/>
    <x v="6"/>
    <d v="2022-02-22T16:33:25"/>
    <d v="2022-03-01T20:28:47"/>
    <s v="Handle Ticket"/>
    <s v="Overdue"/>
    <d v="2022-03-02T07:00:00"/>
    <b v="0"/>
    <b v="0"/>
    <m/>
    <m/>
    <m/>
    <m/>
    <m/>
    <m/>
    <m/>
    <m/>
  </r>
  <r>
    <s v="__export__.helpdesk_ticket_82756_557d728e"/>
    <x v="2"/>
    <s v="User can`t open attachments (#82756)"/>
    <s v="Noriega,  Citlali_EIT | ExactlyIT Inc."/>
    <s v="Postponed"/>
    <s v="Camara, Armando | UG2, Main"/>
    <x v="5"/>
    <d v="2022-02-22T16:05:34"/>
    <d v="2022-03-18T13:08:27"/>
    <b v="0"/>
    <m/>
    <d v="2022-03-01T07:00:00"/>
    <b v="0"/>
    <b v="0"/>
    <m/>
    <m/>
    <m/>
    <m/>
    <m/>
    <m/>
    <m/>
    <m/>
  </r>
  <r>
    <s v="__export__.helpdesk_ticket_82688_d5edb4a6"/>
    <x v="0"/>
    <s v="GUA 02 computer is slow and keeps freezing and crashing (#82688)"/>
    <s v="Alvarado, Austin | Hisco"/>
    <s v="Assigned"/>
    <s v="Gonzalez, Jose | Hisco, Main"/>
    <x v="24"/>
    <d v="2022-02-22T11:58:23"/>
    <d v="2022-03-02T10:13:42"/>
    <s v="Postponed Ticket"/>
    <s v="Overdue"/>
    <m/>
    <s v="Hisco-Hardware Issues"/>
    <s v="[Hisco_G_Performance] Performance"/>
    <m/>
    <m/>
    <m/>
    <m/>
    <m/>
    <m/>
    <m/>
    <m/>
  </r>
  <r>
    <s v="__export__.helpdesk_ticket_82258_80115a09"/>
    <x v="2"/>
    <s v="Issue with MS Teams channel (#82258)"/>
    <s v="Wawoczny, Christian | Lummus Technology IT"/>
    <s v="Assigned"/>
    <s v="Lummus, Mannheim, Singh, Abhishek"/>
    <x v="16"/>
    <d v="2022-02-21T04:37:38"/>
    <d v="2022-03-01T20:28:47"/>
    <s v="Handle Ticket"/>
    <s v="Overdue"/>
    <d v="2022-02-24T07:00:00"/>
    <b v="0"/>
    <b v="0"/>
    <m/>
    <m/>
    <m/>
    <m/>
    <m/>
    <m/>
    <m/>
    <m/>
  </r>
  <r>
    <s v="__export__.helpdesk_ticket_82166_71c10ce0"/>
    <x v="0"/>
    <s v="Alert: Principle Health Systems &gt; PRI US TX Houston on 3AS46C5J0009E is Failed Connectivity   (#82166)"/>
    <s v="Goran, Jason | ExactlyIT Inc."/>
    <s v="Postponed"/>
    <s v="Principle Health Systems, IT Monitoring Events | Principle Health Systems (CPC Accudata)"/>
    <x v="1"/>
    <d v="2022-02-20T23:21:36"/>
    <d v="2022-03-18T09:07:51"/>
    <b v="0"/>
    <m/>
    <d v="2022-02-22T10:57:47"/>
    <b v="0"/>
    <b v="0"/>
    <m/>
    <m/>
    <m/>
    <m/>
    <m/>
    <m/>
    <m/>
    <m/>
  </r>
  <r>
    <s v="__export__.helpdesk_ticket_80915_79fd0cf3"/>
    <x v="0"/>
    <s v="Wifi Issues (#80915)"/>
    <s v="Funes, Jonathan | ExactlyIT Inc."/>
    <s v="In Progress"/>
    <s v="Tate, Kyle | Gulf Capital Bank, Main"/>
    <x v="0"/>
    <d v="2022-02-17T10:50:36"/>
    <d v="2022-03-16T10:24:39"/>
    <s v="Postponed Ticket"/>
    <s v="Overdue"/>
    <d v="2022-02-18T10:50:36"/>
    <b v="0"/>
    <b v="0"/>
    <m/>
    <m/>
    <m/>
    <m/>
    <m/>
    <m/>
    <m/>
    <m/>
  </r>
  <r>
    <s v="__export__.helpdesk_ticket_80876_4cc5e447"/>
    <x v="2"/>
    <s v="Spruce Power Twilio Queue (#80876)"/>
    <s v="Torres, Luis_EIT | ExactlyIT Inc."/>
    <s v="In Progress"/>
    <s v="Minor, Farah_EIT | ExactlyIT MX"/>
    <x v="6"/>
    <d v="2022-02-17T09:14:11"/>
    <d v="2022-03-16T09:21:44"/>
    <s v="Handle Ticket"/>
    <s v="Overdue"/>
    <d v="2022-03-16T09:07:46"/>
    <b v="0"/>
    <b v="0"/>
    <m/>
    <m/>
    <m/>
    <m/>
    <m/>
    <m/>
    <m/>
    <m/>
  </r>
  <r>
    <s v="__export__.helpdesk_ticket_80147_77c589a8"/>
    <x v="2"/>
    <s v="SR - LiquidPower  Call Manager Update 11.5 SU (#80147)"/>
    <s v="Avendano, Antonio_EIT | ExactlyIT Inc."/>
    <s v="Postponed"/>
    <s v="ADrury@accudatasystems.com"/>
    <x v="15"/>
    <d v="2022-02-15T13:14:34"/>
    <d v="2022-03-15T16:29:39"/>
    <s v="Handle Ticket"/>
    <s v="Overdue"/>
    <d v="2022-02-18T13:14:34"/>
    <b v="0"/>
    <b v="0"/>
    <m/>
    <m/>
    <m/>
    <m/>
    <m/>
    <m/>
    <m/>
    <m/>
  </r>
  <r>
    <s v="__export__.helpdesk_ticket_79682_c824abf5"/>
    <x v="2"/>
    <s v="Zoom Access (#79682)"/>
    <s v="Mireles, Santos | Maverick"/>
    <s v="Open"/>
    <s v="Wiles, Thomas | Maverick Services LLC, Main"/>
    <x v="4"/>
    <d v="2022-02-14T14:00:51"/>
    <d v="2022-03-01T20:28:47"/>
    <s v="Handle Ticket"/>
    <s v="Overdue"/>
    <d v="2022-02-15T06:00:00"/>
    <s v="EIT-Odoo"/>
    <b v="0"/>
    <m/>
    <m/>
    <m/>
    <m/>
    <m/>
    <m/>
    <m/>
    <m/>
  </r>
  <r>
    <s v="__export__.helpdesk_ticket_79438_292a3efa"/>
    <x v="3"/>
    <s v="Twilio account (#79438)"/>
    <s v="Torres, Luis_EIT | ExactlyIT Inc."/>
    <s v="Assigned"/>
    <s v="Torres, Rafael_EIT | ExactlyIT MX"/>
    <x v="6"/>
    <d v="2022-02-14T08:01:17"/>
    <d v="2022-03-01T20:28:47"/>
    <s v="Handle Ticket"/>
    <s v="Overdue"/>
    <d v="2022-02-21T08:01:17"/>
    <s v="EIT-Odoo"/>
    <b v="0"/>
    <m/>
    <m/>
    <m/>
    <m/>
    <m/>
    <m/>
    <m/>
    <m/>
  </r>
  <r>
    <s v="__export__.helpdesk_ticket_78238_1207c77b"/>
    <x v="0"/>
    <s v="New wireless headset mute stays on (#78238)"/>
    <s v="Swartz, Geoffrey | PHS"/>
    <s v="In Progress"/>
    <s v="Villareal, Diane | Principle Health Systems, Main"/>
    <x v="21"/>
    <d v="2022-02-11T08:37:00"/>
    <d v="2022-03-01T20:28:47"/>
    <s v="Handle Ticket"/>
    <s v="Overdue"/>
    <d v="2022-02-14T08:37:00"/>
    <b v="0"/>
    <b v="0"/>
    <m/>
    <m/>
    <m/>
    <m/>
    <m/>
    <m/>
    <m/>
    <m/>
  </r>
  <r>
    <s v="__export__.helpdesk_ticket_78038_be38b7af"/>
    <x v="2"/>
    <s v="SOC Request to create UG2 oddo ticketsdispatcher account (#78038)"/>
    <s v="Torres, Luis_EIT | ExactlyIT Inc."/>
    <s v="In Progress"/>
    <s v="Soto, Miguel_EIT | ExactlyIT MX"/>
    <x v="6"/>
    <d v="2022-02-10T15:41:03"/>
    <d v="2022-03-01T20:28:47"/>
    <b v="0"/>
    <m/>
    <d v="2022-02-19T16:08:45"/>
    <b v="0"/>
    <b v="0"/>
    <m/>
    <m/>
    <m/>
    <m/>
    <m/>
    <m/>
    <m/>
    <m/>
  </r>
  <r>
    <s v="__export__.helpdesk_ticket_77468_63958c94"/>
    <x v="2"/>
    <s v="Please add CI for network switch (#77468)"/>
    <s v="Cansler, Jennifer | ExactlyIT Inc."/>
    <s v="In Progress"/>
    <s v="Goran, Jason | ExactlyIT Inc."/>
    <x v="25"/>
    <d v="2022-02-09T12:29:37"/>
    <d v="2022-03-01T20:28:47"/>
    <b v="0"/>
    <m/>
    <d v="2022-02-10T07:29:37"/>
    <b v="0"/>
    <b v="0"/>
    <m/>
    <m/>
    <m/>
    <m/>
    <m/>
    <m/>
    <m/>
    <m/>
  </r>
  <r>
    <s v="__export__.helpdesk_ticket_76890_6c852576"/>
    <x v="2"/>
    <s v="NQ-AB01 - 192.168.1.9 - create CI for server (#76890)"/>
    <s v="Shoemaker, Delores | ExactlyIT Inc."/>
    <s v="In Progress"/>
    <s v="NewQuest Properties, IT Monitoring Events | NewQuest Properties, "/>
    <x v="25"/>
    <d v="2022-02-08T10:53:51"/>
    <d v="2022-03-01T20:28:47"/>
    <b v="0"/>
    <m/>
    <d v="2022-02-08T14:53:51"/>
    <b v="0"/>
    <b v="0"/>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6">
  <r>
    <s v="92105"/>
    <s v="Incident Normal (P3)"/>
    <s v="FW: PreAuthorized Invoice Approval Required - LUMMUS TECH HEAT_x000a_ TRANSFER BV INDIAN OFF 259-TI-000689 13,209.00 0 (#92105)"/>
    <s v="Ramirez, Marco_EIT | ExactlyIT Inc."/>
    <s v="With Vendor"/>
    <s v="Lummus, The Woodlands, Gachassin, Kris"/>
    <x v="0"/>
    <d v="2022-03-21T08:57:28"/>
    <d v="2022-03-21T12:40:15"/>
    <s v="Handle Ticket"/>
    <s v="Today"/>
    <n v="44644.373240740737"/>
    <s v="Bottomline Technologies-Transform A/P (TAP)"/>
    <s v="LUM-SystemError"/>
    <m/>
    <m/>
    <m/>
    <m/>
    <m/>
    <m/>
    <m/>
    <m/>
    <n v="0"/>
    <x v="0"/>
    <s v="NO"/>
    <s v="NO"/>
  </r>
  <r>
    <s v="86316"/>
    <s v="Incident High (P2)"/>
    <s v="wifi failure (#86316)"/>
    <s v="Avendano, Antonio_EIT | ExactlyIT Inc."/>
    <s v="With Customer"/>
    <s v="Warren, Nate | Innowatts, Main"/>
    <x v="1"/>
    <d v="2022-03-03T12:19:39"/>
    <d v="2022-03-18T16:16:03"/>
    <s v="Postponed Ticket"/>
    <s v="Overdue"/>
    <m/>
    <b v="0"/>
    <b v="0"/>
    <m/>
    <m/>
    <m/>
    <m/>
    <m/>
    <m/>
    <m/>
    <m/>
    <n v="18"/>
    <x v="1"/>
    <s v="YES"/>
    <s v="NO"/>
  </r>
  <r>
    <s v="88970"/>
    <s v="Incident Normal (P3)"/>
    <s v="Switchboard Duplicate Entries (#88970)"/>
    <s v="Garcia, Mike | ExactlyIT Inc."/>
    <s v="In Progress"/>
    <s v="Lalor, Bryan | Puffer Sweiven, LP, Main"/>
    <x v="2"/>
    <d v="2022-03-10T08:07:04"/>
    <d v="2022-03-17T09:35:07"/>
    <s v="Postponed Ticket"/>
    <s v="Overdue"/>
    <n v="44631.338240740741"/>
    <s v="MSP-VOiP"/>
    <s v="MSP-VOiP-Performance"/>
    <m/>
    <m/>
    <m/>
    <m/>
    <m/>
    <m/>
    <m/>
    <m/>
    <n v="11"/>
    <x v="1"/>
    <s v="YES"/>
    <s v="NO"/>
  </r>
  <r>
    <s v="92229"/>
    <b v="0"/>
    <s v="[Request ID :##RE-22136##] : RE: Lummus | VPN Tunnel: Axletree_x000a_ Connectivity Fail (#92229)"/>
    <b v="0"/>
    <s v="Open"/>
    <s v="Herrera, Luis_EIT | ExactlyIT MX"/>
    <x v="3"/>
    <d v="2022-03-21T13:36:50"/>
    <d v="2022-03-21T13:36:50"/>
    <b v="0"/>
    <m/>
    <m/>
    <b v="0"/>
    <b v="0"/>
    <m/>
    <m/>
    <m/>
    <m/>
    <m/>
    <m/>
    <m/>
    <m/>
    <n v="0"/>
    <x v="0"/>
    <s v="NO"/>
    <s v="NO"/>
  </r>
  <r>
    <s v="92228"/>
    <s v="Incident Normal (P3)"/>
    <s v="Alert: Cypress Lawn &gt; CYP US CA Colma HQ on hqs-br01 is Failed CPU   (#92228)"/>
    <s v="Aboshehata, Ahmed_EIT1 | ExactlyIT Inc."/>
    <s v="In Progress"/>
    <s v="Cypress Lawn (Cancom), Cypress Lawn (Cancom) IT Monitoring Events"/>
    <x v="4"/>
    <d v="2022-03-21T13:35:43"/>
    <d v="2022-03-21T13:37:59"/>
    <b v="0"/>
    <m/>
    <n v="44642.358136574083"/>
    <s v="HQS-BR01 (Virtual Compute)"/>
    <b v="0"/>
    <m/>
    <m/>
    <m/>
    <m/>
    <m/>
    <m/>
    <m/>
    <m/>
    <n v="0"/>
    <x v="0"/>
    <s v="NO"/>
    <s v="NO"/>
  </r>
  <r>
    <s v="92226"/>
    <b v="0"/>
    <s v="[EXTERNAL]: Ready for Implementation - M:\Ops\... for Henok Asmerom -_x000a_ Form_x000a_ ID# 3575 (#92226)"/>
    <b v="0"/>
    <s v="Open"/>
    <s v="no-reply@sharepointonline.com"/>
    <x v="5"/>
    <d v="2022-03-21T13:35:04"/>
    <d v="2022-03-21T13:35:04"/>
    <b v="0"/>
    <m/>
    <m/>
    <b v="0"/>
    <b v="0"/>
    <m/>
    <m/>
    <m/>
    <m/>
    <m/>
    <m/>
    <m/>
    <m/>
    <n v="0"/>
    <x v="0"/>
    <s v="NO"/>
    <s v="NO"/>
  </r>
  <r>
    <s v="92225"/>
    <b v="0"/>
    <s v="MFA Issue (#92225)"/>
    <b v="0"/>
    <s v="Open"/>
    <s v="Lummus, Pasadena, Brown, Lonnie"/>
    <x v="6"/>
    <d v="2022-03-21T13:34:48"/>
    <d v="2022-03-21T13:34:48"/>
    <b v="0"/>
    <m/>
    <m/>
    <b v="0"/>
    <b v="0"/>
    <m/>
    <m/>
    <m/>
    <m/>
    <m/>
    <m/>
    <m/>
    <m/>
    <n v="0"/>
    <x v="0"/>
    <s v="NO"/>
    <s v="NO"/>
  </r>
  <r>
    <s v="92224"/>
    <b v="0"/>
    <s v="Group Policy Error (#92061) (#92224)"/>
    <b v="0"/>
    <s v="Open"/>
    <s v="PSG, Albany, Duncan, Derrick"/>
    <x v="7"/>
    <d v="2022-03-21T13:33:48"/>
    <d v="2022-03-21T13:33:48"/>
    <b v="0"/>
    <m/>
    <m/>
    <b v="0"/>
    <b v="0"/>
    <m/>
    <m/>
    <m/>
    <m/>
    <m/>
    <m/>
    <m/>
    <m/>
    <n v="0"/>
    <x v="0"/>
    <s v="NO"/>
    <s v="NO"/>
  </r>
  <r>
    <s v="92223"/>
    <b v="0"/>
    <s v="Coffee with ELT &amp; SLT 3/25 (#92223)"/>
    <b v="0"/>
    <s v="Open"/>
    <s v="Nicole Joraholmen | Maverick Services LLC, Main"/>
    <x v="5"/>
    <d v="2022-03-21T13:31:44"/>
    <d v="2022-03-21T13:31:44"/>
    <b v="0"/>
    <m/>
    <m/>
    <b v="0"/>
    <b v="0"/>
    <m/>
    <m/>
    <m/>
    <m/>
    <m/>
    <m/>
    <m/>
    <m/>
    <n v="0"/>
    <x v="0"/>
    <s v="NO"/>
    <s v="NO"/>
  </r>
  <r>
    <s v="92221"/>
    <s v="Incident Normal (P3)"/>
    <s v="MDR Re-image - William Raymond (#92221)"/>
    <s v="Arana, Andres | Lummus Technology IT"/>
    <s v="Assigned"/>
    <s v="Lummus, Bloomfield, Raymond, William"/>
    <x v="8"/>
    <d v="2022-03-21T13:29:59"/>
    <d v="2022-03-21T13:29:59"/>
    <s v="Handle Ticket"/>
    <s v="Today"/>
    <d v="2022-03-24T13:29:59"/>
    <b v="0"/>
    <b v="0"/>
    <m/>
    <m/>
    <m/>
    <m/>
    <m/>
    <m/>
    <m/>
    <m/>
    <n v="0"/>
    <x v="0"/>
    <s v="NO"/>
    <s v="NO"/>
  </r>
  <r>
    <s v="92220"/>
    <s v="Incident Normal (P3)"/>
    <s v="MDR Re-image - Joely Konrad (#92220)"/>
    <s v="Arana, Andres | Lummus Technology IT"/>
    <s v="Assigned"/>
    <s v="Lummus, Bloomfield, Konrad, Joely"/>
    <x v="8"/>
    <d v="2022-03-21T13:28:25"/>
    <d v="2022-03-21T13:28:25"/>
    <s v="Handle Ticket"/>
    <s v="Today"/>
    <d v="2022-03-24T13:28:25"/>
    <b v="0"/>
    <b v="0"/>
    <m/>
    <m/>
    <m/>
    <m/>
    <m/>
    <m/>
    <m/>
    <m/>
    <n v="0"/>
    <x v="0"/>
    <s v="NO"/>
    <s v="NO"/>
  </r>
  <r>
    <s v="92219"/>
    <s v="Incident Normal (P3)"/>
    <s v="AVEVA - Pro II 9.3.2 not loading (#92219)"/>
    <s v="Arana, Andres | Lummus Technology IT"/>
    <s v="Assigned"/>
    <s v="Lummus, Bloomfield, Koduru, Suresh"/>
    <x v="8"/>
    <d v="2022-03-21T13:26:59"/>
    <d v="2022-03-21T13:26:59"/>
    <s v="Handle Ticket"/>
    <s v="Today"/>
    <d v="2022-03-24T13:26:59"/>
    <b v="0"/>
    <b v="0"/>
    <m/>
    <m/>
    <m/>
    <m/>
    <m/>
    <m/>
    <m/>
    <m/>
    <n v="0"/>
    <x v="0"/>
    <s v="NO"/>
    <s v="NO"/>
  </r>
  <r>
    <s v="92218"/>
    <s v="Incident Normal (P3)"/>
    <s v="Keyboard/Mouse replacement (#92218)"/>
    <s v="Arana, Andres | Lummus Technology IT"/>
    <s v="Assigned"/>
    <s v="Lummus, Bloomfield, Douge, Roc"/>
    <x v="8"/>
    <d v="2022-03-21T13:24:57"/>
    <d v="2022-03-21T13:24:57"/>
    <s v="Handle Ticket"/>
    <s v="Today"/>
    <d v="2022-03-24T13:24:57"/>
    <b v="0"/>
    <b v="0"/>
    <m/>
    <m/>
    <m/>
    <m/>
    <m/>
    <m/>
    <m/>
    <m/>
    <n v="0"/>
    <x v="0"/>
    <s v="NO"/>
    <s v="NO"/>
  </r>
  <r>
    <s v="92215"/>
    <s v="Incident Normal (P3)"/>
    <s v="Re: [MEDIUM] Incident: Cisco Secure Endpoint - Retrospective Detection (#92215)"/>
    <b v="0"/>
    <s v="Open"/>
    <s v="Accudata Customer, IT Monitoring Events | Accudata Customer, "/>
    <x v="9"/>
    <d v="2022-03-21T13:10:29"/>
    <d v="2022-03-21T13:10:29"/>
    <b v="0"/>
    <m/>
    <d v="2022-03-22T08:10:29"/>
    <b v="0"/>
    <b v="0"/>
    <m/>
    <m/>
    <m/>
    <m/>
    <m/>
    <m/>
    <m/>
    <m/>
    <n v="0"/>
    <x v="0"/>
    <s v="NO"/>
    <s v="NO"/>
  </r>
  <r>
    <s v="92214"/>
    <s v="Incident Normal (P3)"/>
    <s v="Re: [MEDIUM] Incident: Cisco Secure Endpoint - Retrospective Detection (#92214)"/>
    <b v="0"/>
    <s v="Open"/>
    <s v="Accudata Customer, IT Monitoring Events | Accudata Customer, "/>
    <x v="9"/>
    <d v="2022-03-21T13:10:28"/>
    <d v="2022-03-21T13:10:28"/>
    <b v="0"/>
    <m/>
    <n v="44642.340601851851"/>
    <b v="0"/>
    <b v="0"/>
    <m/>
    <m/>
    <m/>
    <m/>
    <m/>
    <m/>
    <m/>
    <m/>
    <n v="0"/>
    <x v="0"/>
    <s v="NO"/>
    <s v="NO"/>
  </r>
  <r>
    <s v="92213"/>
    <b v="0"/>
    <s v="AFE000000000387 - SCADA TANK AUTOMATION (#92213)"/>
    <b v="0"/>
    <s v="Open"/>
    <s v="Coy, Lisa | Maverick Services LLC, Main"/>
    <x v="5"/>
    <d v="2022-03-21T13:07:21"/>
    <d v="2022-03-21T13:07:21"/>
    <b v="0"/>
    <m/>
    <m/>
    <b v="0"/>
    <b v="0"/>
    <m/>
    <m/>
    <m/>
    <m/>
    <m/>
    <m/>
    <m/>
    <m/>
    <n v="0"/>
    <x v="0"/>
    <s v="NO"/>
    <s v="NO"/>
  </r>
  <r>
    <s v="92209"/>
    <s v="Incident Critical (P1)"/>
    <s v="Alert: Hikma &gt; HIK US OH Columbus on colnwpgxa218 is Failed Connectivity   (#92209)"/>
    <s v="Aboshehata, Ahmed_EIT1 | ExactlyIT Inc."/>
    <s v="In Progress"/>
    <s v="ExactlyIT Inc., ExactlyIT IT Monitoring Events"/>
    <x v="4"/>
    <d v="2022-03-21T12:52:40"/>
    <d v="2022-03-21T13:31:44"/>
    <b v="0"/>
    <m/>
    <d v="2022-03-21T13:52:40"/>
    <b v="0"/>
    <b v="0"/>
    <m/>
    <m/>
    <m/>
    <m/>
    <m/>
    <m/>
    <m/>
    <m/>
    <n v="0"/>
    <x v="0"/>
    <s v="NO"/>
    <s v="NO"/>
  </r>
  <r>
    <s v="92207"/>
    <s v="Incident Normal (P3)"/>
    <s v="Defender for Cloud Apps: Suspicious session detected (#92207)"/>
    <b v="0"/>
    <s v="Open"/>
    <s v="Accudata Customer, IT Monitoring Events | Accudata Customer, "/>
    <x v="9"/>
    <d v="2022-03-21T12:48:06"/>
    <d v="2022-03-21T12:48:09"/>
    <b v="0"/>
    <m/>
    <d v="2022-03-22T07:48:06"/>
    <b v="0"/>
    <b v="0"/>
    <m/>
    <m/>
    <m/>
    <m/>
    <m/>
    <m/>
    <m/>
    <m/>
    <n v="0"/>
    <x v="0"/>
    <s v="NO"/>
    <s v="NO"/>
  </r>
  <r>
    <s v="92206"/>
    <s v="Incident Normal (P3)"/>
    <s v="Can not open links (#92206)"/>
    <s v="Jimenez, Miguel_EIT | ExactlyIT Inc."/>
    <s v="Assigned"/>
    <s v="Lopes, Floriberto | UG2, Main"/>
    <x v="10"/>
    <d v="2022-03-21T12:32:06"/>
    <d v="2022-03-21T13:17:59"/>
    <s v="Handle Ticket"/>
    <s v="Today"/>
    <m/>
    <s v="MSP-Exchange Mailbox"/>
    <b v="0"/>
    <m/>
    <m/>
    <m/>
    <m/>
    <m/>
    <m/>
    <m/>
    <m/>
    <n v="0"/>
    <x v="0"/>
    <s v="NO"/>
    <s v="NO"/>
  </r>
  <r>
    <s v="92204"/>
    <s v="Incident Normal (P3)"/>
    <s v="Speaker and video not working in office (#92204)"/>
    <s v="Fabila, Diego_EIT | ExactlyIT Inc."/>
    <s v="With User"/>
    <s v="Shows, Katrina | Maverick Services LLC, Main"/>
    <x v="5"/>
    <d v="2022-03-21T12:25:01"/>
    <d v="2022-03-21T13:33:08"/>
    <s v="Handle Ticket"/>
    <s v="Today"/>
    <n v="44643.083333333343"/>
    <b v="0"/>
    <b v="0"/>
    <m/>
    <m/>
    <m/>
    <m/>
    <m/>
    <m/>
    <m/>
    <m/>
    <n v="0"/>
    <x v="0"/>
    <s v="NO"/>
    <s v="NO"/>
  </r>
  <r>
    <s v="92198"/>
    <s v="Incident Normal (P3)"/>
    <s v="Carbon Black Cloud Alert - 0d919928-305e-8eed-13a8-05c76b9a7fbc (#92198)"/>
    <s v="Harp, Raymond_EIT | ExactlyIT Inc."/>
    <s v="Assigned"/>
    <s v="EIT-sa.devops@convergetp.com"/>
    <x v="9"/>
    <d v="2022-03-21T12:00:35"/>
    <d v="2022-03-21T12:07:51"/>
    <s v="Handle Ticket"/>
    <s v="Today"/>
    <n v="44642.292071759257"/>
    <b v="0"/>
    <b v="0"/>
    <m/>
    <m/>
    <m/>
    <m/>
    <m/>
    <m/>
    <m/>
    <m/>
    <n v="0"/>
    <x v="0"/>
    <s v="NO"/>
    <s v="NO"/>
  </r>
  <r>
    <s v="92195"/>
    <s v="Incident Normal (P3)"/>
    <s v="Teams issues (#92195)"/>
    <s v="Cotera, Rafael_EIT | ExactlyIT Inc."/>
    <s v="With Customer"/>
    <s v="Cramer, Nancy | NewQuest Properties, Main"/>
    <x v="11"/>
    <d v="2022-03-21T11:57:13"/>
    <d v="2022-03-21T13:34:44"/>
    <s v="Handle Ticket"/>
    <s v="Today"/>
    <n v="44642.538703703707"/>
    <b v="0"/>
    <b v="0"/>
    <m/>
    <m/>
    <m/>
    <m/>
    <m/>
    <m/>
    <m/>
    <m/>
    <n v="0"/>
    <x v="0"/>
    <s v="NO"/>
    <s v="NO"/>
  </r>
  <r>
    <s v="92193"/>
    <b v="0"/>
    <s v="RE: Jimmy Tran - Twilio Access (#92193)"/>
    <b v="0"/>
    <s v="Open"/>
    <s v="Olivares, Ramiro | Accudata Customer, Main"/>
    <x v="3"/>
    <d v="2022-03-21T11:53:57"/>
    <d v="2022-03-21T11:53:57"/>
    <b v="0"/>
    <m/>
    <m/>
    <b v="0"/>
    <b v="0"/>
    <m/>
    <m/>
    <m/>
    <m/>
    <m/>
    <m/>
    <m/>
    <m/>
    <n v="0"/>
    <x v="0"/>
    <s v="NO"/>
    <s v="NO"/>
  </r>
  <r>
    <s v="92192"/>
    <s v="Incident Normal (P3)"/>
    <s v="LSPI FMC Alerts (#92192)"/>
    <s v="Mendoza, Victor_EIT | ExactlyIT Inc."/>
    <s v="Assigned"/>
    <s v="LiquidPower Specialty Products Inc., IT Monitoring Events | LiquidPower Specialty Products Inc., "/>
    <x v="1"/>
    <d v="2022-03-21T11:52:17"/>
    <d v="2022-03-21T11:52:17"/>
    <s v="Handle Ticket"/>
    <s v="Today"/>
    <d v="2022-03-22T06:52:17"/>
    <b v="0"/>
    <b v="0"/>
    <m/>
    <m/>
    <m/>
    <m/>
    <m/>
    <m/>
    <m/>
    <m/>
    <n v="0"/>
    <x v="0"/>
    <s v="NO"/>
    <s v="NO"/>
  </r>
  <r>
    <s v="92178"/>
    <s v="Incident Normal (P3)"/>
    <s v="FW: New investigation: 2022-03-21-005 (#92178)"/>
    <s v="Soto, Miguel_EIT | ExactlyIT Inc."/>
    <s v="In Progress"/>
    <s v="LiquidPower Specialty Products Inc., IT Monitoring Events | LiquidPower Specialty Products Inc., "/>
    <x v="9"/>
    <d v="2022-03-21T11:15:05"/>
    <d v="2022-03-21T13:31:44"/>
    <b v="0"/>
    <m/>
    <n v="44642.260474537034"/>
    <b v="0"/>
    <b v="0"/>
    <m/>
    <m/>
    <m/>
    <m/>
    <m/>
    <m/>
    <m/>
    <m/>
    <n v="0"/>
    <x v="0"/>
    <s v="NO"/>
    <s v="NO"/>
  </r>
  <r>
    <s v="92177"/>
    <s v="Incident Normal (P3)"/>
    <s v="Alert: Dallas Area Habitat for Humanity &gt; DAL US TX Dallas on DAHFH2008FS is Failed CPU   (#92177)"/>
    <s v="Aboshehata, Ahmed_EIT1 | ExactlyIT Inc."/>
    <s v="In Progress"/>
    <s v="Dallas Area Habitat for Humanity, IT Monitoring Events | Dallas Area Habitat for Humanity, "/>
    <x v="4"/>
    <d v="2022-03-21T11:14:41"/>
    <d v="2022-03-21T13:08:40"/>
    <b v="0"/>
    <m/>
    <m/>
    <b v="0"/>
    <b v="0"/>
    <m/>
    <m/>
    <m/>
    <m/>
    <m/>
    <m/>
    <m/>
    <m/>
    <n v="0"/>
    <x v="0"/>
    <s v="NO"/>
    <s v="NO"/>
  </r>
  <r>
    <s v="92174"/>
    <s v="Incident Normal (P3)"/>
    <s v="FW: [Cisco AMP for Endpoints Subscription] [gcb - compromise] Matching Events Found On DESKTOP-67L74QG.gulfcapital.com (#92174)"/>
    <s v="Escobedo, Rodrigo_EIT | ExactlyIT Inc."/>
    <s v="In Progress"/>
    <s v="Gulf Capital Bank, IT Monitoring Events | Gulf Capital Bank, "/>
    <x v="9"/>
    <d v="2022-03-21T11:12:49"/>
    <d v="2022-03-21T13:31:44"/>
    <b v="0"/>
    <m/>
    <n v="44642.258900462963"/>
    <b v="0"/>
    <b v="0"/>
    <m/>
    <m/>
    <m/>
    <m/>
    <m/>
    <m/>
    <m/>
    <m/>
    <n v="0"/>
    <x v="0"/>
    <s v="NO"/>
    <s v="NO"/>
  </r>
  <r>
    <s v="92170"/>
    <s v="Incident Normal (P3)"/>
    <s v="FW: [Cisco AMP for Endpoints Subscription] [nq - compromise] Matching Events Found On NQP-TERM-021 (#92170)"/>
    <s v="Harp, Raymond_EIT | ExactlyIT Inc."/>
    <s v="In Progress"/>
    <s v="NewQuest Properties, IT Monitoring Events | NewQuest Properties, "/>
    <x v="9"/>
    <d v="2022-03-21T11:10:33"/>
    <d v="2022-03-21T13:31:44"/>
    <b v="0"/>
    <m/>
    <d v="2022-03-22T06:10:33"/>
    <b v="0"/>
    <b v="0"/>
    <m/>
    <m/>
    <m/>
    <m/>
    <m/>
    <m/>
    <m/>
    <m/>
    <n v="0"/>
    <x v="0"/>
    <s v="NO"/>
    <s v="NO"/>
  </r>
  <r>
    <s v="92169"/>
    <s v="Incident Low (P4)"/>
    <s v="[Cisco AMP for Endpoints Subscription] [CANCOMUS-Tickets]_x000a_ [Prodesk-18.hpmnetworks.com] Matching Compromise Updates (#92169)"/>
    <s v="Escobedo, Rodrigo_EIT | ExactlyIT Inc."/>
    <s v="Assigned"/>
    <s v="CANCOM, Inc."/>
    <x v="9"/>
    <d v="2022-03-21T11:10:25"/>
    <d v="2022-03-21T12:43:42"/>
    <s v="Handle Ticket"/>
    <s v="Today"/>
    <d v="2022-03-23T09:10:25"/>
    <b v="0"/>
    <b v="0"/>
    <m/>
    <m/>
    <m/>
    <m/>
    <m/>
    <m/>
    <m/>
    <m/>
    <n v="0"/>
    <x v="0"/>
    <s v="NO"/>
    <s v="NO"/>
  </r>
  <r>
    <s v="92168"/>
    <s v="Incident Low (P4)"/>
    <s v="[Cisco AMP for Endpoints Subscription] [CypressLawn-Tickets]_x000a_ [HQW-PCHAN.cypresslawn.corp] Matching Compromise Updates (#92168)"/>
    <s v="Escobedo, Rodrigo_EIT | ExactlyIT Inc."/>
    <s v="Assigned"/>
    <s v="Cypress Lawn (Cancom)"/>
    <x v="9"/>
    <d v="2022-03-21T11:06:18"/>
    <d v="2022-03-21T12:44:21"/>
    <s v="Handle Ticket"/>
    <s v="Today"/>
    <d v="2022-03-23T09:06:18"/>
    <b v="0"/>
    <b v="0"/>
    <m/>
    <m/>
    <m/>
    <m/>
    <m/>
    <m/>
    <m/>
    <m/>
    <n v="0"/>
    <x v="0"/>
    <s v="NO"/>
    <s v="NO"/>
  </r>
  <r>
    <s v="92166"/>
    <s v="Incident Normal (P3)"/>
    <s v="FW: [Cisco AMP for Endpoints Subscription] [nq - compromise] Matching Events Found On NQP-AZ-28112653 (#92166)"/>
    <s v="Escobedo, Rodrigo_EIT | ExactlyIT Inc."/>
    <s v="In Progress"/>
    <s v="NewQuest Properties, IT Monitoring Events | NewQuest Properties, "/>
    <x v="9"/>
    <d v="2022-03-21T11:00:00"/>
    <d v="2022-03-21T13:06:45"/>
    <b v="0"/>
    <m/>
    <n v="44642.25"/>
    <b v="0"/>
    <b v="0"/>
    <m/>
    <m/>
    <m/>
    <m/>
    <m/>
    <m/>
    <m/>
    <m/>
    <n v="0"/>
    <x v="0"/>
    <s v="NO"/>
    <s v="NO"/>
  </r>
  <r>
    <s v="92165"/>
    <s v="Incident Low (P4)"/>
    <s v="Cannot connect to CATO VPN (#92165)"/>
    <s v="Nguyen, Hanh | Hisco"/>
    <s v="Assigned"/>
    <s v="McCrory, Shawn | Hisco, Main"/>
    <x v="12"/>
    <d v="2022-03-21T10:56:45"/>
    <d v="2022-03-21T11:04:09"/>
    <s v="Handle Ticket"/>
    <s v="Today"/>
    <m/>
    <s v="Hisco-Computer Issues"/>
    <b v="0"/>
    <m/>
    <m/>
    <m/>
    <m/>
    <m/>
    <m/>
    <m/>
    <m/>
    <n v="0"/>
    <x v="0"/>
    <s v="NO"/>
    <s v="NO"/>
  </r>
  <r>
    <s v="92161"/>
    <s v="Incident Normal (P3)"/>
    <s v="Phone issues (#92161)"/>
    <s v="Bartell, Mathew_EIT | ExactlyIT Inc."/>
    <s v="Assigned"/>
    <s v="Torres, Roxanne | Principle Health Systems, Main"/>
    <x v="13"/>
    <d v="2022-03-21T10:50:28"/>
    <d v="2022-03-21T13:25:21"/>
    <s v="Handle Ticket"/>
    <s v="Today"/>
    <d v="2022-03-22T10:50:28"/>
    <b v="0"/>
    <b v="0"/>
    <m/>
    <m/>
    <m/>
    <m/>
    <m/>
    <m/>
    <m/>
    <m/>
    <n v="0"/>
    <x v="0"/>
    <s v="NO"/>
    <s v="NO"/>
  </r>
  <r>
    <s v="92153"/>
    <s v="Incident Normal (P3)"/>
    <s v="Salesforce login issue (#92153)"/>
    <s v="More, Avadhut | Lummus Technology IT"/>
    <s v="Assigned"/>
    <s v="Lummus, The Woodlands, Guvelioglu, Galip"/>
    <x v="14"/>
    <d v="2022-03-21T10:21:57"/>
    <d v="2022-03-21T10:59:32"/>
    <s v="Handle Ticket"/>
    <s v="Today"/>
    <m/>
    <s v="SalesForce-SalesForce"/>
    <s v="LUM-SystemError"/>
    <m/>
    <m/>
    <m/>
    <m/>
    <m/>
    <m/>
    <m/>
    <m/>
    <n v="0"/>
    <x v="0"/>
    <s v="NO"/>
    <s v="NO"/>
  </r>
  <r>
    <s v="92147"/>
    <s v="Incident Normal (P3)"/>
    <s v="Alert: Hikma &gt; HIK US OH Columbus on COL-VDICS02 is Failed Agent Status   (#92147)"/>
    <s v="Espinosa, Daniel_EIT | ExactlyIT Inc."/>
    <s v="In Progress"/>
    <s v="ExactlyIT Inc., ExactlyIT IT Monitoring Events"/>
    <x v="4"/>
    <d v="2022-03-21T10:06:53"/>
    <d v="2022-03-21T12:16:44"/>
    <b v="0"/>
    <m/>
    <d v="2022-03-21T14:06:53"/>
    <b v="0"/>
    <b v="0"/>
    <m/>
    <m/>
    <m/>
    <m/>
    <m/>
    <m/>
    <m/>
    <m/>
    <n v="0"/>
    <x v="0"/>
    <s v="NO"/>
    <s v="NO"/>
  </r>
  <r>
    <s v="92146"/>
    <s v="Incident Low (P4)"/>
    <s v="Potential Phish: [External]  Nguyen, Jenna is inviting you to_x000a_ collaborate on Specifications (#92146)"/>
    <s v="Harp, Raymond_EIT | ExactlyIT Inc."/>
    <s v="Assigned"/>
    <s v="Odeski, Thomas | LiquidPower Specialty Products Inc., BRY"/>
    <x v="9"/>
    <d v="2022-03-21T10:06:18"/>
    <d v="2022-03-21T12:25:28"/>
    <s v="Handle Ticket"/>
    <s v="Today"/>
    <d v="2022-03-23T08:06:18"/>
    <s v="MSP-Microsoft Outlook"/>
    <b v="0"/>
    <m/>
    <m/>
    <m/>
    <m/>
    <m/>
    <m/>
    <m/>
    <m/>
    <n v="0"/>
    <x v="0"/>
    <s v="NO"/>
    <s v="NO"/>
  </r>
  <r>
    <s v="92144"/>
    <s v="Incident Low (P4)"/>
    <s v="EBI- Sentinel Alerts  Low   (#92144)"/>
    <s v="Harp, Raymond_EIT | ExactlyIT Inc."/>
    <s v="Assigned"/>
    <s v="EagleBurgmann Industries LP IT Monitoring Events | EagleBurgmann Industries LP"/>
    <x v="9"/>
    <d v="2022-03-21T09:59:29"/>
    <d v="2022-03-21T12:43:19"/>
    <s v="Handle Ticket"/>
    <s v="Today"/>
    <n v="44643.332974537043"/>
    <b v="0"/>
    <b v="0"/>
    <m/>
    <m/>
    <m/>
    <m/>
    <m/>
    <m/>
    <m/>
    <m/>
    <n v="0"/>
    <x v="0"/>
    <s v="NO"/>
    <s v="NO"/>
  </r>
  <r>
    <s v="92126"/>
    <s v="Incident Normal (P3)"/>
    <s v="Fax Machine (#92126)"/>
    <s v="Poulter, Chris | PHS"/>
    <s v="Assigned"/>
    <s v="Jackson, Dorann | Principle Health Systems, Main"/>
    <x v="13"/>
    <d v="2022-03-21T09:14:59"/>
    <d v="2022-03-21T10:14:00"/>
    <s v="Handle Ticket"/>
    <s v="Today"/>
    <d v="2022-03-22T09:14:59"/>
    <s v="MSP-Printer/Scanner"/>
    <b v="0"/>
    <m/>
    <m/>
    <m/>
    <m/>
    <m/>
    <m/>
    <m/>
    <m/>
    <n v="0"/>
    <x v="0"/>
    <s v="NO"/>
    <s v="NO"/>
  </r>
  <r>
    <s v="92118"/>
    <s v="Incident Normal (P3)"/>
    <s v="Unable to connect To secure-Printer (#92118)"/>
    <s v="Koronczok, Brad | Maverick"/>
    <s v="Assigned"/>
    <s v="Lee, Nicole | Maverick Services LLC, Main"/>
    <x v="15"/>
    <d v="2022-03-21T09:10:50"/>
    <d v="2022-03-21T09:19:59"/>
    <s v="Handle Ticket"/>
    <s v="Today"/>
    <d v="2022-03-22T09:10:50"/>
    <b v="0"/>
    <b v="0"/>
    <m/>
    <m/>
    <m/>
    <m/>
    <m/>
    <m/>
    <m/>
    <m/>
    <n v="0"/>
    <x v="0"/>
    <s v="NO"/>
    <s v="NO"/>
  </r>
  <r>
    <s v="92116"/>
    <b v="0"/>
    <s v="New ticket from: Access to an Odoo dev instance (#90250) (#92116)"/>
    <b v="0"/>
    <s v="Open"/>
    <s v="Davis, Brian | ExactlyIT Inc."/>
    <x v="16"/>
    <d v="2022-03-21T09:07:13"/>
    <d v="2022-03-21T09:07:13"/>
    <b v="0"/>
    <m/>
    <m/>
    <b v="0"/>
    <b v="0"/>
    <m/>
    <m/>
    <m/>
    <m/>
    <m/>
    <m/>
    <m/>
    <m/>
    <n v="0"/>
    <x v="0"/>
    <s v="NO"/>
    <s v="NO"/>
  </r>
  <r>
    <s v="92097"/>
    <s v="Incident Normal (P3)"/>
    <s v="FW: PreAuthorized Invoice Approval Required - LUMMUS TECH HEAT_x000a_ TRANSFER BV INDIAN OFF 259-TI-000689 13,209.00 0 (#92097)"/>
    <s v="Ramirez, Marco_EIT | ExactlyIT Inc."/>
    <s v="With Vendor"/>
    <s v="Lummus, Bloomfield, Gabriele, Christine"/>
    <x v="0"/>
    <d v="2022-03-21T08:22:57"/>
    <d v="2022-03-21T13:34:44"/>
    <s v="Handle Ticket"/>
    <s v="Today"/>
    <n v="44642.388009259259"/>
    <s v="Bottomline Technologies-Transform A/P (TAP)"/>
    <s v="LUM-SystemError"/>
    <m/>
    <m/>
    <m/>
    <m/>
    <m/>
    <m/>
    <m/>
    <m/>
    <n v="0"/>
    <x v="0"/>
    <s v="NO"/>
    <s v="NO"/>
  </r>
  <r>
    <s v="92094"/>
    <s v="Incident Normal (P3)"/>
    <s v="BBochette@HIscoinc.com &amp; ATLDC@Hiscoinc.com Emails (#92094)"/>
    <s v="Solis, Ivan_EIT | ExactlyIT Inc."/>
    <s v="In Progress"/>
    <s v="Bochette, Billy | Hisco, Main"/>
    <x v="17"/>
    <d v="2022-03-21T08:13:11"/>
    <d v="2022-03-21T11:44:39"/>
    <s v="Handle Ticket"/>
    <s v="Today"/>
    <m/>
    <b v="0"/>
    <b v="0"/>
    <m/>
    <m/>
    <m/>
    <m/>
    <m/>
    <m/>
    <m/>
    <m/>
    <n v="0"/>
    <x v="0"/>
    <s v="NO"/>
    <s v="NO"/>
  </r>
  <r>
    <s v="92092"/>
    <s v="Incident Low (P4)"/>
    <s v="Unable to Log-On to Wi-Fi with new company phone (#92092)"/>
    <s v="Bartell, Mathew_EIT | ExactlyIT Inc."/>
    <s v="With Customer"/>
    <s v="Wakefield, William | LiquidPower Specialty Products Inc., Main"/>
    <x v="11"/>
    <d v="2022-03-21T08:12:04"/>
    <d v="2022-03-21T13:34:44"/>
    <s v="Postponed Ticket"/>
    <s v="Planned"/>
    <d v="2022-03-22T10:42:44"/>
    <s v="MSP-Microsoft Outlook"/>
    <b v="0"/>
    <m/>
    <m/>
    <m/>
    <m/>
    <m/>
    <m/>
    <m/>
    <m/>
    <n v="0"/>
    <x v="0"/>
    <s v="NO"/>
    <s v="NO"/>
  </r>
  <r>
    <s v="92079"/>
    <b v="0"/>
    <s v="Message notification (#92079)"/>
    <b v="0"/>
    <s v="Open"/>
    <s v="unityconnection@uc-dc-cuc01.accudatasystems.com"/>
    <x v="3"/>
    <d v="2022-03-21T08:00:17"/>
    <d v="2022-03-21T08:00:17"/>
    <b v="0"/>
    <m/>
    <m/>
    <b v="0"/>
    <b v="0"/>
    <m/>
    <m/>
    <m/>
    <m/>
    <m/>
    <m/>
    <m/>
    <m/>
    <n v="0"/>
    <x v="0"/>
    <s v="NO"/>
    <s v="NO"/>
  </r>
  <r>
    <s v="92070"/>
    <s v="Incident Normal (P3)"/>
    <s v="PC Erratic Boot (Alexander 2R56HR2) (#92070)"/>
    <s v="Jalaly, Sayid | Lummus Technology IT"/>
    <s v="Assigned"/>
    <s v="Lummus, Bloomfield, Alexander, Lawrence"/>
    <x v="8"/>
    <d v="2022-03-21T07:47:17"/>
    <d v="2022-03-21T08:19:53"/>
    <s v="Handle Ticket"/>
    <s v="Today"/>
    <d v="2022-03-24T07:47:17"/>
    <b v="0"/>
    <b v="0"/>
    <m/>
    <m/>
    <m/>
    <m/>
    <m/>
    <m/>
    <m/>
    <m/>
    <n v="0"/>
    <x v="0"/>
    <s v="NO"/>
    <s v="NO"/>
  </r>
  <r>
    <s v="92066"/>
    <s v="Incident Normal (P3)"/>
    <s v="Unable to move files between SharePoint folders (#92066)"/>
    <s v="Nguyen, Hanh | Hisco"/>
    <s v="Assigned"/>
    <s v="Dargel, David | Hisco, Main"/>
    <x v="12"/>
    <d v="2022-03-21T07:33:53"/>
    <d v="2022-03-21T12:00:11"/>
    <s v="Handle Ticket"/>
    <s v="Today"/>
    <m/>
    <b v="0"/>
    <b v="0"/>
    <m/>
    <m/>
    <m/>
    <m/>
    <m/>
    <m/>
    <m/>
    <m/>
    <n v="0"/>
    <x v="0"/>
    <s v="NO"/>
    <s v="NO"/>
  </r>
  <r>
    <s v="92061"/>
    <s v="Incident Normal (P3)"/>
    <s v="Group Policy Error (#92061)"/>
    <s v="Noriega,  Citlali_EIT | ExactlyIT Inc."/>
    <s v="In Progress"/>
    <s v="PSG, Albany, Duncan, Derrick"/>
    <x v="18"/>
    <d v="2022-03-21T07:16:50"/>
    <d v="2022-03-21T12:50:11"/>
    <s v="Handle Ticket"/>
    <s v="Today"/>
    <n v="44641.479074074072"/>
    <b v="0"/>
    <b v="0"/>
    <m/>
    <m/>
    <m/>
    <m/>
    <m/>
    <m/>
    <m/>
    <m/>
    <n v="0"/>
    <x v="0"/>
    <s v="NO"/>
    <s v="NO"/>
  </r>
  <r>
    <s v="92059"/>
    <s v="Incident Normal (P3)"/>
    <s v="Printer/scanner issues (#92059)"/>
    <s v="Ramirez, Marco_EIT | ExactlyIT Inc."/>
    <s v="In Progress"/>
    <s v="ddamcott@polymersolutionsgroup.com"/>
    <x v="7"/>
    <d v="2022-03-21T07:09:32"/>
    <d v="2022-03-21T12:59:42"/>
    <s v="Handle Ticket"/>
    <s v="Today"/>
    <m/>
    <b v="0"/>
    <b v="0"/>
    <m/>
    <m/>
    <m/>
    <m/>
    <m/>
    <m/>
    <m/>
    <m/>
    <n v="0"/>
    <x v="0"/>
    <s v="NO"/>
    <s v="NO"/>
  </r>
  <r>
    <s v="92056"/>
    <s v="Incident Normal (P3)"/>
    <s v="I cannot open Myit.lummustech.com in my laptop (#92056)"/>
    <s v="Ramirez, Marco_EIT | ExactlyIT Inc."/>
    <s v="With User"/>
    <s v="Claudio.Passarella@lummustech.com"/>
    <x v="6"/>
    <d v="2022-03-21T07:00:29"/>
    <d v="2022-03-21T13:34:44"/>
    <s v="Handle Ticket"/>
    <s v="Today"/>
    <n v="44642.332453703697"/>
    <b v="0"/>
    <b v="0"/>
    <m/>
    <m/>
    <m/>
    <m/>
    <m/>
    <m/>
    <m/>
    <m/>
    <n v="0"/>
    <x v="0"/>
    <s v="NO"/>
    <s v="NO"/>
  </r>
  <r>
    <s v="92055"/>
    <s v="Incident Normal (P3)"/>
    <s v="Noah office #1741 (#92055)"/>
    <s v="Fabila, Diego_EIT | ExactlyIT Inc."/>
    <s v="With User"/>
    <s v="Grisby, Mike | Maverick Services LLC, Main"/>
    <x v="5"/>
    <d v="2022-03-21T07:00:03"/>
    <d v="2022-03-21T13:34:44"/>
    <s v="Handle Ticket"/>
    <s v="Today"/>
    <n v="44642.537314814806"/>
    <b v="0"/>
    <b v="0"/>
    <m/>
    <m/>
    <m/>
    <m/>
    <m/>
    <m/>
    <m/>
    <m/>
    <n v="0"/>
    <x v="0"/>
    <s v="NO"/>
    <s v="NO"/>
  </r>
  <r>
    <s v="92051"/>
    <s v="Incident Normal (P3)"/>
    <s v="Joey Galvez email issues (#92051)"/>
    <s v="Solis, Ivan_EIT | ExactlyIT Inc."/>
    <s v="With Vendor"/>
    <s v="Finsterwald, Randy | Maverick Services LLC, Main"/>
    <x v="5"/>
    <d v="2022-03-21T06:40:54"/>
    <d v="2022-03-21T13:34:44"/>
    <s v="Handle Ticket"/>
    <s v="Today"/>
    <d v="2022-03-22T11:41:44"/>
    <b v="0"/>
    <b v="0"/>
    <m/>
    <m/>
    <m/>
    <m/>
    <m/>
    <m/>
    <m/>
    <m/>
    <n v="0"/>
    <x v="0"/>
    <s v="NO"/>
    <s v="NO"/>
  </r>
  <r>
    <s v="92045"/>
    <s v="Incident Normal (P3)"/>
    <s v="carte password not working (#92045)"/>
    <s v="Koronczok, Brad | Maverick"/>
    <s v="Assigned"/>
    <s v="Donina, Ryan | Maverick Services LLC, Main"/>
    <x v="15"/>
    <d v="2022-03-21T06:06:54"/>
    <d v="2022-03-21T11:51:44"/>
    <s v="Handle Ticket"/>
    <s v="Today"/>
    <d v="2022-03-22T07:00:00"/>
    <b v="0"/>
    <b v="0"/>
    <m/>
    <m/>
    <m/>
    <m/>
    <m/>
    <m/>
    <m/>
    <m/>
    <n v="0"/>
    <x v="0"/>
    <s v="NO"/>
    <s v="NO"/>
  </r>
  <r>
    <s v="92044"/>
    <s v="Incident Normal (P3)"/>
    <s v="WTE-Approve Timesheet Option is not Available (#92044)"/>
    <s v="Hashmi, Salman | Lummus Technology IT"/>
    <s v="In Progress"/>
    <s v="Lummus, Gurgaon, Madan, Sakshi"/>
    <x v="19"/>
    <d v="2022-03-21T05:57:27"/>
    <d v="2022-03-21T10:36:56"/>
    <b v="0"/>
    <m/>
    <m/>
    <s v="Lummus-Web Time Entry"/>
    <b v="0"/>
    <m/>
    <m/>
    <m/>
    <m/>
    <m/>
    <m/>
    <m/>
    <m/>
    <n v="0"/>
    <x v="0"/>
    <s v="NO"/>
    <s v="NO"/>
  </r>
  <r>
    <s v="92029"/>
    <s v="Incident High (P2)"/>
    <s v="Alert: Alcami &gt; ALC Azure Non-Production on alcnuwebes1-v02 is Failed Memory   (#92029)"/>
    <s v="Mora, Carlos_EIT | ExactlyIT Inc."/>
    <s v="Postponed"/>
    <s v="Alcami Corporation, Alcami IT Monitoring Events"/>
    <x v="4"/>
    <d v="2022-03-21T03:33:21"/>
    <d v="2022-03-21T12:55:17"/>
    <b v="0"/>
    <m/>
    <d v="2022-03-21T05:33:21"/>
    <s v="ALCNUWEBES1-V02 (Virtual Compute)"/>
    <b v="0"/>
    <m/>
    <m/>
    <m/>
    <m/>
    <m/>
    <m/>
    <m/>
    <m/>
    <n v="0"/>
    <x v="0"/>
    <s v="NO"/>
    <s v="NO"/>
  </r>
  <r>
    <s v="92023"/>
    <s v="Incident Normal (P3)"/>
    <s v="Alert: Hikma &gt; HIK US OH Columbus on WW-COL-VDISQL01 is Failed Memory   (#92023)"/>
    <s v="Mora, Carlos_EIT | ExactlyIT Inc."/>
    <s v="Postponed"/>
    <s v="ExactlyIT Inc., ExactlyIT IT Monitoring Events"/>
    <x v="4"/>
    <d v="2022-03-21T02:16:20"/>
    <d v="2022-03-21T11:09:43"/>
    <s v="Handle Ticket"/>
    <s v="Today"/>
    <d v="2022-03-21T10:00:00"/>
    <b v="0"/>
    <b v="0"/>
    <m/>
    <m/>
    <m/>
    <m/>
    <m/>
    <m/>
    <m/>
    <m/>
    <n v="0"/>
    <x v="0"/>
    <s v="NO"/>
    <s v="NO"/>
  </r>
  <r>
    <s v="92003"/>
    <s v="Incident Normal (P3)"/>
    <s v="Error in COMOS access  (#92003)"/>
    <s v="Kumar, Ankit | Lummus Technology IT"/>
    <s v="Assigned"/>
    <s v="Lummus, Gurgaon, Gupta, Ashish"/>
    <x v="20"/>
    <d v="2022-03-20T23:47:38"/>
    <d v="2022-03-21T01:16:26"/>
    <s v="Handle Ticket"/>
    <s v="Today"/>
    <d v="2022-03-24T06:00:00"/>
    <b v="0"/>
    <b v="0"/>
    <m/>
    <m/>
    <m/>
    <m/>
    <m/>
    <m/>
    <m/>
    <m/>
    <n v="1"/>
    <x v="0"/>
    <s v="NO"/>
    <s v="NO"/>
  </r>
  <r>
    <s v="91981"/>
    <s v="Incident Normal (P3)"/>
    <s v="Carbon Black Cloud Alert - 4acba420-a623-17e3-2daf-b7d5bcad0cb6 (#91981)"/>
    <s v="Castro, Luis_EIT | ExactlyIT Inc."/>
    <s v="Postponed"/>
    <s v="EIT-sa.devops@convergetp.com"/>
    <x v="9"/>
    <d v="2022-03-20T21:48:48"/>
    <d v="2022-03-21T13:34:44"/>
    <s v="Postponed Ticket"/>
    <s v="Planned"/>
    <d v="2022-03-22T01:03:44"/>
    <b v="0"/>
    <b v="0"/>
    <m/>
    <m/>
    <m/>
    <m/>
    <m/>
    <m/>
    <m/>
    <m/>
    <n v="1"/>
    <x v="0"/>
    <s v="NO"/>
    <s v="NO"/>
  </r>
  <r>
    <s v="91980"/>
    <s v="Incident Normal (P3)"/>
    <s v="Labworks not letting loggin in to users (#91980)"/>
    <s v="Funes, Jonathan | ExactlyIT Inc."/>
    <s v="Assigned"/>
    <s v="Ware, Reggie | Kaneka North America LLC, Main"/>
    <x v="2"/>
    <d v="2022-03-20T21:43:53"/>
    <d v="2022-03-20T23:09:07"/>
    <s v="Handle Ticket"/>
    <s v="Today"/>
    <m/>
    <b v="0"/>
    <b v="0"/>
    <m/>
    <m/>
    <m/>
    <m/>
    <m/>
    <m/>
    <m/>
    <m/>
    <n v="1"/>
    <x v="0"/>
    <s v="NO"/>
    <s v="NO"/>
  </r>
  <r>
    <s v="91945"/>
    <s v="Incident Normal (P3)"/>
    <s v="Alert: Dallas Area Habitat for Humanity &gt; DAL US TX Dallas on Exchange2013 is Failed Disk  C: (#91945)"/>
    <s v="Teutli, Robin_EIT | ExactlyIT Inc."/>
    <s v="Postponed"/>
    <s v="Dallas Area Habitat for Humanity, IT Monitoring Events | Dallas Area Habitat for Humanity, "/>
    <x v="4"/>
    <d v="2022-03-20T16:06:19"/>
    <d v="2022-03-21T13:34:44"/>
    <s v="Handle Ticket"/>
    <s v="Overdue"/>
    <n v="44641.712314814817"/>
    <b v="0"/>
    <b v="0"/>
    <m/>
    <m/>
    <m/>
    <m/>
    <m/>
    <m/>
    <m/>
    <m/>
    <n v="1"/>
    <x v="0"/>
    <s v="NO"/>
    <s v="NO"/>
  </r>
  <r>
    <s v="91887"/>
    <s v="Incident Normal (P3)"/>
    <s v="Odoo Error (#91887)"/>
    <b v="0"/>
    <s v="Open"/>
    <s v="Ramirez, Milton_EIT | ExactlyIT MX"/>
    <x v="16"/>
    <d v="2022-03-20T09:23:04"/>
    <d v="2022-03-21T10:11:45"/>
    <b v="0"/>
    <m/>
    <n v="44641.416666666657"/>
    <b v="0"/>
    <b v="0"/>
    <m/>
    <m/>
    <m/>
    <m/>
    <m/>
    <m/>
    <m/>
    <m/>
    <n v="1"/>
    <x v="0"/>
    <s v="NO"/>
    <s v="NO"/>
  </r>
  <r>
    <s v="91882"/>
    <s v="Incident Normal (P3)"/>
    <s v="Alert: Alcami &gt; ALC Azure Production on alcnuwebes1-p02 is Warning Memory   (#91882)"/>
    <s v="Teutli, Robin_EIT | ExactlyIT Inc."/>
    <s v="Postponed"/>
    <s v="Alcami Corporation, Alcami IT Monitoring Events"/>
    <x v="4"/>
    <d v="2022-03-20T06:49:14"/>
    <d v="2022-03-21T13:34:44"/>
    <s v="Handle Ticket"/>
    <s v="Overdue"/>
    <n v="44641.697731481479"/>
    <s v="alcnuwebes1-p02 (Virtual Compute)"/>
    <b v="0"/>
    <m/>
    <m/>
    <m/>
    <m/>
    <m/>
    <m/>
    <m/>
    <m/>
    <n v="1"/>
    <x v="0"/>
    <s v="NO"/>
    <s v="NO"/>
  </r>
  <r>
    <s v="91817"/>
    <s v="Incident Normal (P3)"/>
    <s v="Alert: Alcami &gt; ALC Azure Non-Production on alcnuwebes1-v01 is Warning Memory   (#91817)"/>
    <s v="Teutli, Robin_EIT | ExactlyIT Inc."/>
    <s v="Postponed"/>
    <s v="Alcami Corporation, Alcami IT Monitoring Events"/>
    <x v="4"/>
    <d v="2022-03-19T21:29:43"/>
    <d v="2022-03-21T06:48:16"/>
    <s v="Handle Ticket"/>
    <s v="Overdue"/>
    <m/>
    <s v="ALCNUWEBES1-V01 (Virtual Compute)"/>
    <b v="0"/>
    <m/>
    <m/>
    <m/>
    <m/>
    <m/>
    <m/>
    <m/>
    <m/>
    <n v="2"/>
    <x v="0"/>
    <s v="NO"/>
    <s v="NO"/>
  </r>
  <r>
    <s v="91559"/>
    <s v="Incident Normal (P3)"/>
    <s v="New Joiner - Alexandra Rojas (#91559)"/>
    <b v="0"/>
    <s v="Open"/>
    <s v="Vivero, Vivian_EIT | ExactlyIT MX"/>
    <x v="21"/>
    <d v="2022-03-18T19:37:09"/>
    <d v="2022-03-21T09:39:59"/>
    <s v="Handle Ticket"/>
    <s v="Overdue"/>
    <m/>
    <b v="0"/>
    <b v="0"/>
    <m/>
    <m/>
    <m/>
    <m/>
    <m/>
    <m/>
    <m/>
    <m/>
    <n v="3"/>
    <x v="0"/>
    <s v="NO"/>
    <s v="NO"/>
  </r>
  <r>
    <s v="91516"/>
    <s v="Incident High (P2)"/>
    <s v="FW: [HIGH]Incident: Account information was discovered in a 3rd party data breach - NewQuest Properties (#91516)"/>
    <s v="Cram, Jordan | ExactlyIT Inc."/>
    <s v="Postponed"/>
    <s v="NewQuest Properties, IT Monitoring Events | NewQuest Properties, "/>
    <x v="9"/>
    <d v="2022-03-18T15:22:41"/>
    <d v="2022-03-21T13:28:46"/>
    <s v="Handle Ticket"/>
    <s v="Overdue"/>
    <d v="2022-03-18T17:22:41"/>
    <b v="0"/>
    <b v="0"/>
    <m/>
    <m/>
    <m/>
    <m/>
    <m/>
    <m/>
    <m/>
    <m/>
    <n v="3"/>
    <x v="0"/>
    <s v="NO"/>
    <s v="NO"/>
  </r>
  <r>
    <s v="91515"/>
    <s v="Incident Normal (P3)"/>
    <s v="CAR 2022-0020 Bloomfield Laptop Order (#91515)"/>
    <s v="Arancibia, Lester | Lummus Technology IT"/>
    <s v="Assigned"/>
    <s v="Lummus, Bloomfield, Arana, Andres"/>
    <x v="22"/>
    <d v="2022-03-18T15:11:38"/>
    <d v="2022-03-18T15:12:35"/>
    <s v="Handle Ticket"/>
    <s v="Overdue"/>
    <n v="44644.25"/>
    <s v="Desktop/Workstation/Laptop_EIT"/>
    <b v="0"/>
    <m/>
    <m/>
    <m/>
    <m/>
    <m/>
    <m/>
    <m/>
    <m/>
    <n v="3"/>
    <x v="0"/>
    <s v="NO"/>
    <s v="NO"/>
  </r>
  <r>
    <s v="91506"/>
    <s v="Incident Normal (P3)"/>
    <s v="Alert: Dallas Area Habitat for Humanity &gt; DAL US TX Dallas on Veeam-Mgmt is Warning Memory   (#91506)"/>
    <s v="Aboshehata, Ahmed_EIT1 | ExactlyIT Inc."/>
    <s v="Postponed"/>
    <s v="Dallas Area Habitat for Humanity, IT Monitoring Events | Dallas Area Habitat for Humanity, "/>
    <x v="4"/>
    <d v="2022-03-18T14:07:19"/>
    <d v="2022-03-21T07:04:39"/>
    <s v="Postponed Ticket"/>
    <s v="Planned"/>
    <m/>
    <b v="0"/>
    <b v="0"/>
    <m/>
    <m/>
    <m/>
    <m/>
    <m/>
    <m/>
    <m/>
    <m/>
    <n v="3"/>
    <x v="0"/>
    <s v="NO"/>
    <s v="NO"/>
  </r>
  <r>
    <s v="91484"/>
    <s v="Incident Normal (P3)"/>
    <s v="Lummus - Create new server (#91484)"/>
    <s v="Delon, Gilberto_EIT | ExactlyIT Inc."/>
    <s v="Assigned"/>
    <s v="Lummus, Pasadena, Brown, Lonnie"/>
    <x v="23"/>
    <d v="2022-03-18T13:10:57"/>
    <d v="2022-03-21T06:26:43"/>
    <s v="Handle Ticket"/>
    <s v="Overdue"/>
    <n v="44641.340937499997"/>
    <b v="0"/>
    <b v="0"/>
    <m/>
    <m/>
    <m/>
    <m/>
    <m/>
    <m/>
    <m/>
    <m/>
    <n v="3"/>
    <x v="0"/>
    <s v="NO"/>
    <s v="NO"/>
  </r>
  <r>
    <s v="91466"/>
    <s v="Incident Normal (P3)"/>
    <s v="Unfamiliar sign-in properties Incident ID: 4629 (#91466)"/>
    <s v="Luna, Paola_EIT | ExactlyIT Inc."/>
    <s v="With Customer"/>
    <s v="EagleBurgmann GmbH, Mallachewitz, Tim"/>
    <x v="9"/>
    <d v="2022-03-18T11:37:21"/>
    <d v="2022-03-21T13:34:44"/>
    <s v="Handle Ticket"/>
    <s v="Overdue"/>
    <d v="2022-03-22T08:16:44"/>
    <b v="0"/>
    <b v="0"/>
    <m/>
    <m/>
    <m/>
    <m/>
    <m/>
    <m/>
    <m/>
    <m/>
    <n v="3"/>
    <x v="0"/>
    <s v="NO"/>
    <s v="NO"/>
  </r>
  <r>
    <s v="91448"/>
    <s v="Incident Normal (P3)"/>
    <s v="MacBook can't share screen (#91448)"/>
    <s v="Solis, Ivan_EIT | ExactlyIT Inc."/>
    <s v="With Customer"/>
    <s v="Huang, Feiran | Innowatts, Main"/>
    <x v="11"/>
    <d v="2022-03-18T10:13:05"/>
    <d v="2022-03-21T10:27:58"/>
    <s v="Postponed Ticket"/>
    <s v="Today"/>
    <n v="44641.425752314812"/>
    <b v="0"/>
    <b v="0"/>
    <m/>
    <m/>
    <m/>
    <m/>
    <m/>
    <m/>
    <m/>
    <m/>
    <n v="3"/>
    <x v="0"/>
    <s v="NO"/>
    <s v="NO"/>
  </r>
  <r>
    <s v="91437"/>
    <s v="Incident Normal (P3)"/>
    <s v="Unable to connect to JDE (#91437)"/>
    <s v="Arana, Andres | Lummus Technology IT"/>
    <s v="In Progress"/>
    <s v="nicola.hamilton@lummustech.com"/>
    <x v="8"/>
    <d v="2022-03-18T09:39:24"/>
    <d v="2022-03-18T09:44:52"/>
    <b v="0"/>
    <m/>
    <m/>
    <b v="0"/>
    <b v="0"/>
    <m/>
    <m/>
    <m/>
    <m/>
    <m/>
    <m/>
    <m/>
    <m/>
    <n v="3"/>
    <x v="0"/>
    <s v="NO"/>
    <s v="NO"/>
  </r>
  <r>
    <s v="91423"/>
    <s v="Incident Normal (P3)"/>
    <s v="Cisco Finesse (#91423)"/>
    <b v="0"/>
    <s v="Open"/>
    <s v="Green, Kathy | Hisco, Main"/>
    <x v="12"/>
    <d v="2022-03-18T08:24:47"/>
    <d v="2022-03-18T09:23:15"/>
    <s v="Handle Ticket"/>
    <s v="Overdue"/>
    <m/>
    <b v="0"/>
    <b v="0"/>
    <m/>
    <m/>
    <m/>
    <m/>
    <m/>
    <m/>
    <m/>
    <m/>
    <n v="3"/>
    <x v="0"/>
    <s v="NO"/>
    <s v="NO"/>
  </r>
  <r>
    <s v="91315"/>
    <s v="Incident Normal (P3)"/>
    <s v="&quot;Your device is missing important security fixes&quot; (#91315)"/>
    <s v="Arias, Cecilia_EIT | ExactlyIT Inc."/>
    <s v="In Progress"/>
    <s v="Rojas, Ana Karen | UG2, California"/>
    <x v="10"/>
    <d v="2022-03-17T17:32:00"/>
    <d v="2022-03-21T11:00:46"/>
    <s v="Postponed Ticket"/>
    <s v="Overdue"/>
    <m/>
    <s v="MSP-Miscellaneous Apps"/>
    <s v="MSP-Misc-Performance"/>
    <m/>
    <m/>
    <m/>
    <m/>
    <m/>
    <m/>
    <m/>
    <m/>
    <n v="4"/>
    <x v="0"/>
    <s v="NO"/>
    <s v="NO"/>
  </r>
  <r>
    <s v="91297"/>
    <s v="Incident Normal (P3)"/>
    <s v="My computer locks out for 15 minutes if I type in a wrong password (#91297)"/>
    <s v="Ramirez, Marco_EIT | ExactlyIT Inc."/>
    <s v="With User"/>
    <s v="Lummus, The Woodlands, Ahmed, Syed"/>
    <x v="6"/>
    <d v="2022-03-17T15:57:26"/>
    <d v="2022-03-21T13:34:44"/>
    <s v="Handle Ticket"/>
    <s v="Overdue"/>
    <d v="2022-03-21T23:38:44"/>
    <b v="0"/>
    <b v="0"/>
    <m/>
    <m/>
    <m/>
    <m/>
    <m/>
    <m/>
    <m/>
    <m/>
    <n v="4"/>
    <x v="0"/>
    <s v="NO"/>
    <s v="NO"/>
  </r>
  <r>
    <s v="91282"/>
    <s v="Incident Normal (P3)"/>
    <s v="Network computer issues (#91282)"/>
    <s v="Esquivel, Alejandro_EIT | ExactlyIT Inc."/>
    <s v="With User"/>
    <s v="Lummus, Bloomfield, Zalyubovskaya, Tamara"/>
    <x v="6"/>
    <d v="2022-03-17T15:09:38"/>
    <d v="2022-03-21T13:34:44"/>
    <s v="Handle Ticket"/>
    <s v="Overdue"/>
    <n v="44642.022731481477"/>
    <s v="Missing Item/Person/System etc. please create"/>
    <s v="LUM-SystemError"/>
    <m/>
    <m/>
    <m/>
    <m/>
    <m/>
    <m/>
    <m/>
    <m/>
    <n v="4"/>
    <x v="0"/>
    <s v="NO"/>
    <s v="NO"/>
  </r>
  <r>
    <s v="91262"/>
    <s v="Incident Normal (P3)"/>
    <s v="Carbon Black Cloud Alert - 1b557037-9eb2-0fc1-2c41-62dae6d75579 (#91262)"/>
    <s v="Luna, Paola_EIT | ExactlyIT Inc."/>
    <s v="With Customer"/>
    <s v="EIT-sa.devops@convergetp.com"/>
    <x v="9"/>
    <d v="2022-03-17T13:40:20"/>
    <d v="2022-03-21T13:34:44"/>
    <s v="Postponed Ticket"/>
    <s v="Overdue"/>
    <n v="44642.315787037027"/>
    <b v="0"/>
    <b v="0"/>
    <m/>
    <m/>
    <m/>
    <m/>
    <m/>
    <m/>
    <m/>
    <m/>
    <n v="4"/>
    <x v="0"/>
    <s v="NO"/>
    <s v="NO"/>
  </r>
  <r>
    <s v="91229"/>
    <s v="Incident Normal (P3)"/>
    <s v="FW: FW: Error message - Need help (#91229)"/>
    <s v="Bennett, Adam | PSG"/>
    <s v="Assigned"/>
    <s v="PSG, Cleveland, Seuffert, Rita"/>
    <x v="24"/>
    <d v="2022-03-17T11:33:02"/>
    <d v="2022-03-17T21:39:00"/>
    <s v="Handle Ticket"/>
    <s v="Overdue"/>
    <m/>
    <b v="0"/>
    <b v="0"/>
    <m/>
    <m/>
    <m/>
    <m/>
    <m/>
    <m/>
    <m/>
    <m/>
    <n v="4"/>
    <x v="0"/>
    <s v="NO"/>
    <s v="NO"/>
  </r>
  <r>
    <s v="91165"/>
    <s v="Incident Normal (P3)"/>
    <s v="Scott Neifert is having issues with Teams while sending a Team’s meeting (#91165)"/>
    <s v="Trejo, Monserrat_EIT | ExactlyIT Inc."/>
    <s v="With Customer"/>
    <s v="Lummus, Bloomfield, Jalaly, Sayid"/>
    <x v="18"/>
    <d v="2022-03-17T08:31:33"/>
    <d v="2022-03-21T10:13:48"/>
    <s v="Postponed Ticket"/>
    <s v="Overdue"/>
    <n v="44637.521909722222"/>
    <b v="0"/>
    <b v="0"/>
    <m/>
    <m/>
    <m/>
    <m/>
    <m/>
    <m/>
    <m/>
    <m/>
    <n v="4"/>
    <x v="0"/>
    <s v="NO"/>
    <s v="NO"/>
  </r>
  <r>
    <s v="91157"/>
    <s v="Incident Normal (P3)"/>
    <s v="Defective Headset (#91157)"/>
    <b v="0"/>
    <s v="Open"/>
    <s v="Sloan, Mike | Hisco, Main"/>
    <x v="12"/>
    <d v="2022-03-17T08:00:26"/>
    <d v="2022-03-17T08:10:20"/>
    <b v="0"/>
    <m/>
    <m/>
    <b v="0"/>
    <b v="0"/>
    <m/>
    <m/>
    <m/>
    <m/>
    <m/>
    <m/>
    <m/>
    <m/>
    <n v="4"/>
    <x v="0"/>
    <s v="NO"/>
    <s v="NO"/>
  </r>
  <r>
    <s v="91151"/>
    <s v="Incident Normal (P3)"/>
    <s v="VDI Menu - Txn Workflow and JIB Inquiry (#91151)"/>
    <s v="Wojtkowiak, Jamie | Maverick"/>
    <s v="Assigned"/>
    <s v="Domingue, Suzette | Maverick Services LLC, Main"/>
    <x v="15"/>
    <d v="2022-03-17T07:33:14"/>
    <d v="2022-03-21T07:45:58"/>
    <s v="Handle Ticket"/>
    <s v="Today"/>
    <d v="2022-03-18T07:33:14"/>
    <b v="0"/>
    <b v="0"/>
    <m/>
    <m/>
    <m/>
    <m/>
    <m/>
    <m/>
    <m/>
    <m/>
    <n v="4"/>
    <x v="0"/>
    <s v="NO"/>
    <s v="NO"/>
  </r>
  <r>
    <s v="91144"/>
    <s v="Incident Normal (P3)"/>
    <s v="Transformer Power  cord damaged. (#91144)"/>
    <s v="Norwood, Mitchell | ExactlyIT Inc."/>
    <s v="Postponed"/>
    <s v="Ewen, Mark | LiquidPower Specialty Products Inc., Main"/>
    <x v="25"/>
    <d v="2022-03-17T07:21:27"/>
    <d v="2022-03-21T11:16:14"/>
    <s v="Handle Ticket"/>
    <s v="Overdue"/>
    <n v="44638.306562500002"/>
    <s v="MSP-General"/>
    <b v="0"/>
    <m/>
    <m/>
    <m/>
    <m/>
    <m/>
    <m/>
    <m/>
    <m/>
    <n v="4"/>
    <x v="0"/>
    <s v="NO"/>
    <s v="NO"/>
  </r>
  <r>
    <s v="91139"/>
    <s v="Incident Normal (P3)"/>
    <s v="FW: error msg while trying add component (#91139)"/>
    <s v="Gaines, Ryan | Lummus Technology IT"/>
    <s v="Assigned"/>
    <s v="Lummus, The Woodlands, Chakraborty, Sudipto"/>
    <x v="26"/>
    <d v="2022-03-17T06:47:33"/>
    <d v="2022-03-18T11:21:46"/>
    <s v="Handle Ticket"/>
    <s v="Overdue"/>
    <n v="44642.283020833333"/>
    <s v="AVEVA-SimSci PRO/II"/>
    <s v="LUM-SystemError"/>
    <m/>
    <m/>
    <m/>
    <m/>
    <m/>
    <m/>
    <m/>
    <m/>
    <n v="4"/>
    <x v="0"/>
    <s v="NO"/>
    <s v="NO"/>
  </r>
  <r>
    <s v="91083"/>
    <s v="Incident Normal (P3)"/>
    <s v="Unfamiliar sign-in properties Incident ID: 4595 (#91083)"/>
    <s v="Castro, Luis_EIT | ExactlyIT Inc."/>
    <s v="Postponed"/>
    <s v="Taylor, Spencer"/>
    <x v="9"/>
    <d v="2022-03-16T22:47:29"/>
    <d v="2022-03-21T13:34:44"/>
    <s v="Handle Ticket"/>
    <s v="Overdue"/>
    <d v="2022-03-21T21:02:44"/>
    <b v="0"/>
    <b v="0"/>
    <m/>
    <m/>
    <m/>
    <m/>
    <m/>
    <m/>
    <m/>
    <m/>
    <n v="5"/>
    <x v="0"/>
    <s v="NO"/>
    <s v="NO"/>
  </r>
  <r>
    <s v="91031"/>
    <s v="Incident Normal (P3)"/>
    <s v="Alert A1056: HQS-NX: Critical: RAM Usage high on CVM : 10.10.1.232 (#91031)"/>
    <s v="Meneses, Luis_EIT | ExactlyIT Inc."/>
    <s v="Postponed"/>
    <s v="cluster@nutanix.com"/>
    <x v="4"/>
    <d v="2022-03-16T17:03:21"/>
    <d v="2022-03-21T07:05:24"/>
    <s v="Postponed Ticket"/>
    <s v="Overdue"/>
    <n v="44638.419247685182"/>
    <b v="0"/>
    <b v="0"/>
    <m/>
    <m/>
    <m/>
    <m/>
    <m/>
    <m/>
    <m/>
    <m/>
    <n v="5"/>
    <x v="0"/>
    <s v="NO"/>
    <s v="NO"/>
  </r>
  <r>
    <s v="91028"/>
    <s v="Incident Normal (P3)"/>
    <s v="Computer is slow. Task manager has multiple tasks running (#91028)"/>
    <s v="Baltazar, Edgar_EIT | ExactlyIT Inc."/>
    <s v="With User"/>
    <s v="Seaback, Doug | Hisco, Main"/>
    <x v="17"/>
    <d v="2022-03-16T16:59:54"/>
    <d v="2022-03-18T15:29:52"/>
    <s v="Handle Ticket"/>
    <s v="Overdue"/>
    <m/>
    <s v="Hisco-Computer Issues-Windows"/>
    <s v="[Hisco_G_Performance] Performance"/>
    <m/>
    <m/>
    <m/>
    <m/>
    <m/>
    <m/>
    <m/>
    <m/>
    <n v="5"/>
    <x v="0"/>
    <s v="NO"/>
    <s v="NO"/>
  </r>
  <r>
    <s v="90992"/>
    <s v="Incident Normal (P3)"/>
    <s v="Slow Internet at Innowatts Houston Office (#90992)"/>
    <s v="Zeron, Francisco_EIT | ExactlyIT Inc."/>
    <s v="With Customer"/>
    <s v="Gobbell, June | Innowatts, Main"/>
    <x v="1"/>
    <d v="2022-03-16T13:45:02"/>
    <d v="2022-03-18T17:00:00"/>
    <s v="Handle Ticket"/>
    <s v="Overdue"/>
    <m/>
    <b v="0"/>
    <b v="0"/>
    <m/>
    <m/>
    <m/>
    <m/>
    <m/>
    <m/>
    <m/>
    <m/>
    <n v="5"/>
    <x v="0"/>
    <s v="NO"/>
    <s v="NO"/>
  </r>
  <r>
    <s v="90949"/>
    <s v="Incident Normal (P3)"/>
    <s v="Phone not working (#90949)"/>
    <s v="Nguyen, Hanh | Hisco"/>
    <s v="Assigned"/>
    <s v="Sullivan, Michelle | Hisco, Main"/>
    <x v="12"/>
    <d v="2022-03-16T11:29:22"/>
    <d v="2022-03-18T08:41:38"/>
    <s v="Handle Ticket"/>
    <s v="Overdue"/>
    <m/>
    <b v="0"/>
    <b v="0"/>
    <m/>
    <m/>
    <m/>
    <m/>
    <m/>
    <m/>
    <m/>
    <m/>
    <n v="5"/>
    <x v="0"/>
    <s v="NO"/>
    <s v="NO"/>
  </r>
  <r>
    <s v="90916"/>
    <s v="Incident Normal (P3)"/>
    <s v="Alert: Dallas Area Habitat for Humanity &gt; DAL US TX Dallas on DAHASR01 is Failed CPU   (#90916)"/>
    <s v="Aboshehata, Ahmed_EIT1 | ExactlyIT Inc."/>
    <s v="Postponed"/>
    <s v="Dallas Area Habitat for Humanity, IT Monitoring Events | Dallas Area Habitat for Humanity, "/>
    <x v="4"/>
    <d v="2022-03-16T09:44:54"/>
    <d v="2022-03-21T06:46:38"/>
    <s v="Postponed Ticket"/>
    <s v="Overdue"/>
    <n v="44636.572847222233"/>
    <b v="0"/>
    <b v="0"/>
    <m/>
    <m/>
    <m/>
    <m/>
    <m/>
    <m/>
    <m/>
    <m/>
    <n v="5"/>
    <x v="0"/>
    <s v="NO"/>
    <s v="NO"/>
  </r>
  <r>
    <s v="90911"/>
    <s v="Incident Normal (P3)"/>
    <s v="Lain White Outlook not working (#90911)"/>
    <s v="Garcia, Julian_EIT | ExactlyIT Inc."/>
    <s v="With User"/>
    <s v="White, Lain | Maverick Services LLC, Main"/>
    <x v="5"/>
    <d v="2022-03-16T09:29:10"/>
    <d v="2022-03-21T13:34:44"/>
    <s v="Handle Ticket"/>
    <s v="Overdue"/>
    <n v="44641.753287037027"/>
    <b v="0"/>
    <b v="0"/>
    <m/>
    <m/>
    <m/>
    <m/>
    <m/>
    <m/>
    <m/>
    <m/>
    <n v="5"/>
    <x v="0"/>
    <s v="NO"/>
    <s v="NO"/>
  </r>
  <r>
    <s v="90907"/>
    <s v="Incident Normal (P3)"/>
    <s v="Issue Running Report in HFM (#90907)"/>
    <s v="Sara, Mallesh | Lummus Technology IT"/>
    <s v="Assigned"/>
    <s v="Lummus, The Woodlands, Butzke, Jackie"/>
    <x v="27"/>
    <d v="2022-03-16T09:16:54"/>
    <d v="2022-03-21T09:21:43"/>
    <s v="Handle Ticket"/>
    <s v="Overdue"/>
    <d v="2022-03-21T09:16:54"/>
    <s v="Oracle-Hyperion HFM"/>
    <s v="LUM-SystemError"/>
    <m/>
    <m/>
    <m/>
    <m/>
    <m/>
    <m/>
    <m/>
    <m/>
    <n v="5"/>
    <x v="0"/>
    <s v="NO"/>
    <s v="NO"/>
  </r>
  <r>
    <s v="90884"/>
    <s v="Incident Normal (P3)"/>
    <s v="Laptop battery causing laptop bulge (#90884)"/>
    <s v="Nguyen, Hanh | Hisco"/>
    <s v="With Vendor"/>
    <s v="Bell, Brian | Hisco, Main"/>
    <x v="12"/>
    <d v="2022-03-16T08:15:50"/>
    <d v="2022-03-16T10:43:39"/>
    <s v="Handle Ticket"/>
    <s v="Overdue"/>
    <m/>
    <s v="Hisco-Hardware Procurement"/>
    <b v="0"/>
    <m/>
    <m/>
    <m/>
    <m/>
    <m/>
    <m/>
    <m/>
    <m/>
    <n v="5"/>
    <x v="0"/>
    <s v="NO"/>
    <s v="NO"/>
  </r>
  <r>
    <s v="90830"/>
    <s v="Incident Normal (P3)"/>
    <s v="Spotfire Webplayer Issues (#90830)"/>
    <s v="Masina, Satish | Maverick"/>
    <s v="Assigned"/>
    <s v="Breaux, Charlie | Maverick Services LLC, Main"/>
    <x v="15"/>
    <d v="2022-03-16T06:53:56"/>
    <d v="2022-03-17T07:01:42"/>
    <s v="Handle Ticket"/>
    <s v="Overdue"/>
    <n v="44637.291666666657"/>
    <b v="0"/>
    <b v="0"/>
    <m/>
    <m/>
    <m/>
    <m/>
    <m/>
    <m/>
    <m/>
    <m/>
    <n v="5"/>
    <x v="0"/>
    <s v="NO"/>
    <s v="NO"/>
  </r>
  <r>
    <s v="90827"/>
    <s v="Incident Normal (P3)"/>
    <s v="RE: Ticket#523572/HISCO/Bluetooth Headset Request -- has been updated (#90827)"/>
    <b v="0"/>
    <s v="Open"/>
    <s v="jgomez@hiscoinc.com"/>
    <x v="12"/>
    <d v="2022-03-16T06:52:15"/>
    <d v="2022-03-16T08:48:47"/>
    <b v="0"/>
    <m/>
    <m/>
    <b v="0"/>
    <b v="0"/>
    <m/>
    <m/>
    <m/>
    <m/>
    <m/>
    <m/>
    <m/>
    <m/>
    <n v="5"/>
    <x v="0"/>
    <s v="NO"/>
    <s v="NO"/>
  </r>
  <r>
    <s v="90826"/>
    <s v="Incident Normal (P3)"/>
    <s v="Spotfire Issues (#90826)"/>
    <s v="Masina, Satish | Maverick"/>
    <s v="Assigned"/>
    <s v="Kent, Joe | Maverick Services LLC, Main"/>
    <x v="15"/>
    <d v="2022-03-16T06:51:57"/>
    <d v="2022-03-17T07:01:42"/>
    <s v="Handle Ticket"/>
    <s v="Overdue"/>
    <n v="44637.291666666657"/>
    <b v="0"/>
    <b v="0"/>
    <m/>
    <m/>
    <m/>
    <m/>
    <m/>
    <m/>
    <m/>
    <m/>
    <n v="5"/>
    <x v="0"/>
    <s v="NO"/>
    <s v="NO"/>
  </r>
  <r>
    <s v="90759"/>
    <s v="Incident Low (P4)"/>
    <s v="Question:  how to set up constant vibrate notifications on the iPhone_x000a_ when calling with Teams (#90759)"/>
    <s v="Zheng, Hua | Lummus Technology IT"/>
    <s v="Assigned"/>
    <s v="Lummus, Beijing, Zheng, Hua"/>
    <x v="28"/>
    <d v="2022-03-15T21:18:24"/>
    <d v="2022-03-21T02:09:58"/>
    <s v="Handle Ticket"/>
    <s v="Overdue"/>
    <n v="44643.25"/>
    <b v="0"/>
    <b v="0"/>
    <m/>
    <m/>
    <m/>
    <m/>
    <m/>
    <m/>
    <m/>
    <m/>
    <n v="6"/>
    <x v="0"/>
    <s v="NO"/>
    <s v="NO"/>
  </r>
  <r>
    <s v="90712"/>
    <s v="Incident Normal (P3)"/>
    <s v="P2 eVIN cant connect - waiting for server to respond (#90712)"/>
    <s v="Mireles, Santos | Maverick"/>
    <s v="Assigned"/>
    <s v="Starbuck, Andrew | Maverick Services LLC, Main"/>
    <x v="15"/>
    <d v="2022-03-15T16:17:02"/>
    <d v="2022-03-17T02:01:43"/>
    <s v="Handle Ticket"/>
    <s v="Overdue"/>
    <d v="2022-03-17T02:00:00"/>
    <b v="0"/>
    <b v="0"/>
    <m/>
    <m/>
    <m/>
    <m/>
    <m/>
    <m/>
    <m/>
    <m/>
    <n v="6"/>
    <x v="0"/>
    <s v="NO"/>
    <s v="NO"/>
  </r>
  <r>
    <s v="90681"/>
    <s v="Incident Normal (P3)"/>
    <s v="Whitelisting for Commfleet.sirusxm.com (#90681)"/>
    <s v="Luna, Paola_EIT | ExactlyIT Inc."/>
    <s v="In Progress"/>
    <s v="Geery, Jefferson | Accudata Customer, Main"/>
    <x v="9"/>
    <d v="2022-03-15T14:01:53"/>
    <d v="2022-03-21T11:47:47"/>
    <s v="Postponed Ticket"/>
    <s v="Overdue"/>
    <d v="2022-03-22T03:50:47"/>
    <b v="0"/>
    <b v="0"/>
    <m/>
    <m/>
    <m/>
    <m/>
    <m/>
    <m/>
    <m/>
    <m/>
    <n v="6"/>
    <x v="0"/>
    <s v="NO"/>
    <s v="NO"/>
  </r>
  <r>
    <s v="90645"/>
    <s v="Incident Low (P4)"/>
    <s v="Ne Odoo account Kyle Alward (#90645)"/>
    <b v="0"/>
    <s v="Open"/>
    <s v="Escobar, Adriana | Accudata Customer, Main"/>
    <x v="16"/>
    <d v="2022-03-15T11:08:46"/>
    <d v="2022-03-17T09:31:45"/>
    <b v="0"/>
    <m/>
    <n v="44636.422754629632"/>
    <s v="MSP-User Management"/>
    <s v="MSP-User Mgmnt-User Changes"/>
    <m/>
    <m/>
    <m/>
    <m/>
    <m/>
    <m/>
    <m/>
    <m/>
    <n v="6"/>
    <x v="0"/>
    <s v="NO"/>
    <s v="NO"/>
  </r>
  <r>
    <s v="90638"/>
    <s v="Incident Normal (P3)"/>
    <s v="LSPI Sentinel Linux Collector Update (#90638)"/>
    <s v="Espinosa, Daniel_EIT | ExactlyIT Inc."/>
    <s v="In Progress"/>
    <s v="LiquidPower Specialty Products Inc., IT Monitoring Events | LiquidPower Specialty Products Inc., "/>
    <x v="4"/>
    <d v="2022-03-15T11:04:57"/>
    <d v="2022-03-21T07:16:42"/>
    <b v="0"/>
    <m/>
    <n v="44636.253437500003"/>
    <b v="0"/>
    <b v="0"/>
    <m/>
    <m/>
    <m/>
    <m/>
    <m/>
    <m/>
    <m/>
    <m/>
    <n v="6"/>
    <x v="0"/>
    <s v="NO"/>
    <s v="NO"/>
  </r>
  <r>
    <s v="90630"/>
    <s v="Incident Normal (P3)"/>
    <s v="Whitelist email (#90630)"/>
    <s v="Valencia, Jesus_EIT | ExactlyIT Inc."/>
    <s v="With Vendor"/>
    <s v="Dodds, Sarah | Read King , Main"/>
    <x v="29"/>
    <d v="2022-03-15T10:35:37"/>
    <d v="2022-03-21T07:19:54"/>
    <s v="Postponed Ticket"/>
    <s v="Overdue"/>
    <n v="44637.397685185177"/>
    <b v="0"/>
    <b v="0"/>
    <m/>
    <m/>
    <m/>
    <m/>
    <m/>
    <m/>
    <m/>
    <m/>
    <n v="6"/>
    <x v="0"/>
    <s v="NO"/>
    <s v="NO"/>
  </r>
  <r>
    <s v="90587"/>
    <s v="Incident Normal (P3)"/>
    <s v="FW: Spotfire Information link (#90587)"/>
    <s v="Masina, Satish | Maverick"/>
    <s v="Assigned"/>
    <s v="Ray.Kurek@mavresources.com"/>
    <x v="15"/>
    <d v="2022-03-15T09:05:42"/>
    <d v="2022-03-16T10:33:35"/>
    <s v="Handle Ticket"/>
    <s v="Overdue"/>
    <n v="44636.378958333327"/>
    <b v="0"/>
    <b v="0"/>
    <m/>
    <m/>
    <m/>
    <m/>
    <m/>
    <m/>
    <m/>
    <m/>
    <n v="6"/>
    <x v="0"/>
    <s v="NO"/>
    <s v="NO"/>
  </r>
  <r>
    <s v="90570"/>
    <s v="Incident Normal (P3)"/>
    <s v="PSG Windows Login Error (#90570)"/>
    <s v="Canales, Augusto_EIT | ExactlyIT Inc."/>
    <s v="In Progress"/>
    <s v="PSG, Cleveland, Viana, Marcia"/>
    <x v="18"/>
    <d v="2022-03-15T08:23:02"/>
    <d v="2022-03-21T11:55:09"/>
    <s v="Handle Ticket"/>
    <s v="Overdue"/>
    <d v="2022-03-16T12:14:35"/>
    <b v="0"/>
    <b v="0"/>
    <m/>
    <m/>
    <m/>
    <m/>
    <m/>
    <m/>
    <m/>
    <m/>
    <n v="6"/>
    <x v="0"/>
    <s v="NO"/>
    <s v="NO"/>
  </r>
  <r>
    <s v="90315"/>
    <s v="Incident Normal (P3)"/>
    <s v="Remote Working: Printer Not Printing - Connection Issue? (#90315)"/>
    <b v="0"/>
    <s v="Open"/>
    <s v="Shotwell, Bailie | Hisco, Main"/>
    <x v="12"/>
    <d v="2022-03-14T13:57:29"/>
    <d v="2022-03-16T13:08:44"/>
    <s v="Postponed Ticket"/>
    <s v="Overdue"/>
    <m/>
    <s v="Hisco-Printer"/>
    <b v="0"/>
    <m/>
    <m/>
    <m/>
    <m/>
    <m/>
    <m/>
    <m/>
    <m/>
    <n v="7"/>
    <x v="0"/>
    <s v="NO"/>
    <s v="NO"/>
  </r>
  <r>
    <s v="90242"/>
    <s v="Incident Normal (P3)"/>
    <s v="New computer monitor (#90242)"/>
    <s v="Nguyen, Hanh | Hisco"/>
    <s v="In Progress"/>
    <s v="Garay, Andy | Hisco, Main"/>
    <x v="12"/>
    <d v="2022-03-14T10:50:25"/>
    <d v="2022-03-21T12:40:44"/>
    <s v="Handle Ticket"/>
    <s v="Overdue"/>
    <m/>
    <s v="Hisco-Hardware Procurement"/>
    <b v="0"/>
    <m/>
    <m/>
    <m/>
    <m/>
    <m/>
    <m/>
    <m/>
    <m/>
    <n v="7"/>
    <x v="0"/>
    <s v="NO"/>
    <s v="NO"/>
  </r>
  <r>
    <s v="90197"/>
    <s v="Incident Normal (P3)"/>
    <s v="Computer Profile (#90197)"/>
    <s v="Koronczok, Brad | Maverick"/>
    <s v="Assigned"/>
    <s v="Erb, Justin | Maverick Services LLC, Main"/>
    <x v="15"/>
    <d v="2022-03-14T09:21:15"/>
    <d v="2022-03-21T08:06:20"/>
    <s v="Handle Ticket"/>
    <s v="Overdue"/>
    <n v="44635.389756944453"/>
    <b v="0"/>
    <b v="0"/>
    <m/>
    <m/>
    <m/>
    <m/>
    <m/>
    <m/>
    <m/>
    <m/>
    <n v="7"/>
    <x v="0"/>
    <s v="NO"/>
    <s v="NO"/>
  </r>
  <r>
    <s v="90143"/>
    <s v="Incident Normal (P3)"/>
    <s v="East Tx - Rig Computer (#90143)"/>
    <s v="Koronczok, Brad | Maverick"/>
    <s v="Postponed"/>
    <s v="Carter.Blanche@mavresources.com"/>
    <x v="15"/>
    <d v="2022-03-14T06:59:38"/>
    <d v="2022-03-16T10:27:26"/>
    <s v="Handle Ticket"/>
    <s v="Overdue"/>
    <n v="44635.291666666657"/>
    <b v="0"/>
    <b v="0"/>
    <m/>
    <m/>
    <m/>
    <m/>
    <m/>
    <m/>
    <m/>
    <m/>
    <n v="7"/>
    <x v="0"/>
    <s v="NO"/>
    <s v="NO"/>
  </r>
  <r>
    <s v="89883"/>
    <s v="Incident Normal (P3)"/>
    <s v="Alert: Read King &gt; REA US TX Houston on RKHOST is Failed Memory   (#89883)"/>
    <s v="Aboshehata, Ahmed_EIT1 | ExactlyIT Inc."/>
    <s v="Postponed"/>
    <s v="Read King , IT Monitoring Events | Read King , "/>
    <x v="4"/>
    <d v="2022-03-13T04:15:17"/>
    <d v="2022-03-21T06:45:37"/>
    <s v="Postponed Ticket"/>
    <s v="Overdue"/>
    <d v="2022-03-14T10:00:00"/>
    <s v="RKHOST"/>
    <b v="0"/>
    <m/>
    <m/>
    <m/>
    <m/>
    <m/>
    <m/>
    <m/>
    <m/>
    <n v="8"/>
    <x v="0"/>
    <s v="NO"/>
    <s v="NO"/>
  </r>
  <r>
    <s v="89727"/>
    <s v="Incident Normal (P3)"/>
    <s v="Account unlock / Password reset (#89727)"/>
    <b v="0"/>
    <s v="Open"/>
    <s v="Arroyo, Jose | Hisco, Main"/>
    <x v="12"/>
    <d v="2022-03-12T08:41:24"/>
    <d v="2022-03-12T19:53:16"/>
    <b v="0"/>
    <m/>
    <m/>
    <b v="0"/>
    <b v="0"/>
    <m/>
    <m/>
    <m/>
    <m/>
    <m/>
    <m/>
    <m/>
    <m/>
    <n v="9"/>
    <x v="0"/>
    <s v="NO"/>
    <s v="NO"/>
  </r>
  <r>
    <s v="89497"/>
    <s v="Incident Low (P4)"/>
    <s v="FW: UG2 pricing  #nonsec# (#89497)"/>
    <s v="Gonzalez, Jose_EIT | ExactlyIT Inc."/>
    <s v="In Progress"/>
    <s v="Montanez, Matthew G | UG2, California"/>
    <x v="10"/>
    <d v="2022-03-11T17:37:14"/>
    <d v="2022-03-21T08:10:43"/>
    <s v="Handle Ticket"/>
    <s v="Overdue"/>
    <m/>
    <b v="0"/>
    <b v="0"/>
    <m/>
    <m/>
    <m/>
    <m/>
    <m/>
    <m/>
    <m/>
    <m/>
    <n v="10"/>
    <x v="1"/>
    <s v="YES"/>
    <s v="NO"/>
  </r>
  <r>
    <s v="89435"/>
    <s v="Incident Low (P4)"/>
    <s v="Remote Work Equipment Request (#89435)"/>
    <s v="Nguyen, Hanh | Hisco"/>
    <s v="Assigned"/>
    <s v="Milarski, Alan | Hisco, Workstation - US9"/>
    <x v="12"/>
    <d v="2022-03-11T13:50:41"/>
    <d v="2022-03-14T12:29:59"/>
    <s v="Handle Ticket"/>
    <s v="Overdue"/>
    <m/>
    <s v="Hisco-Hardware Procurement"/>
    <b v="0"/>
    <m/>
    <m/>
    <m/>
    <m/>
    <m/>
    <m/>
    <m/>
    <m/>
    <n v="10"/>
    <x v="1"/>
    <s v="YES"/>
    <s v="NO"/>
  </r>
  <r>
    <s v="89405"/>
    <s v="Incident Normal (P3)"/>
    <s v="Batch ID # CT03220007 (#89405)"/>
    <s v="Wojtkowiak, Jamie | Maverick"/>
    <s v="Assigned"/>
    <s v="Tran, Calvin | Maverick Services LLC, Main"/>
    <x v="15"/>
    <d v="2022-03-11T12:07:54"/>
    <d v="2022-03-15T02:06:43"/>
    <s v="Handle Ticket"/>
    <s v="Overdue"/>
    <d v="2022-03-15T02:00:00"/>
    <b v="0"/>
    <b v="0"/>
    <m/>
    <m/>
    <m/>
    <m/>
    <m/>
    <m/>
    <m/>
    <m/>
    <n v="10"/>
    <x v="1"/>
    <s v="YES"/>
    <s v="NO"/>
  </r>
  <r>
    <s v="89382"/>
    <s v="Incident Normal (P3)"/>
    <s v="VPN issues (#89382)"/>
    <s v="Montes, Leonel_EIT | ExactlyIT Inc."/>
    <s v="With Customer"/>
    <s v="Cypress Lawn (Cancom), Habeck, Teresa"/>
    <x v="4"/>
    <d v="2022-03-11T10:28:17"/>
    <d v="2022-03-21T09:30:43"/>
    <s v="Postponed Ticket"/>
    <s v="Today"/>
    <n v="44634.603321759263"/>
    <b v="0"/>
    <b v="0"/>
    <m/>
    <m/>
    <m/>
    <m/>
    <m/>
    <m/>
    <m/>
    <m/>
    <n v="10"/>
    <x v="1"/>
    <s v="YES"/>
    <s v="NO"/>
  </r>
  <r>
    <s v="89349"/>
    <s v="Incident Normal (P3)"/>
    <s v="New ticket from: Unable to print labels from TWL to HOU-LBL2 label printer (#81284) (#89349)"/>
    <b v="0"/>
    <s v="Open"/>
    <s v="Billings, Jeff | Hisco, Main"/>
    <x v="12"/>
    <d v="2022-03-11T08:50:26"/>
    <d v="2022-03-11T09:55:55"/>
    <b v="0"/>
    <m/>
    <m/>
    <b v="0"/>
    <b v="0"/>
    <m/>
    <m/>
    <m/>
    <m/>
    <m/>
    <m/>
    <m/>
    <m/>
    <n v="10"/>
    <x v="1"/>
    <s v="YES"/>
    <s v="NO"/>
  </r>
  <r>
    <s v="89342"/>
    <s v="Incident Normal (P3)"/>
    <s v="New ticket from: Unable to print labels from TWL to HOU-LBL2 label printer (#81284) (#89342)"/>
    <b v="0"/>
    <s v="Open"/>
    <s v="Billings, Jeff | Hisco, Main"/>
    <x v="12"/>
    <d v="2022-03-11T08:48:03"/>
    <d v="2022-03-11T09:55:28"/>
    <b v="0"/>
    <m/>
    <m/>
    <b v="0"/>
    <b v="0"/>
    <m/>
    <m/>
    <m/>
    <m/>
    <m/>
    <m/>
    <m/>
    <m/>
    <n v="10"/>
    <x v="1"/>
    <s v="YES"/>
    <s v="NO"/>
  </r>
  <r>
    <s v="89140"/>
    <s v="Incident Normal (P3)"/>
    <s v="Scott's Laptop (#89140)"/>
    <b v="0"/>
    <s v="Open"/>
    <s v="Keller, Scott | Hisco, Main"/>
    <x v="12"/>
    <d v="2022-03-10T15:17:15"/>
    <d v="2022-03-11T08:18:44"/>
    <b v="0"/>
    <m/>
    <m/>
    <b v="0"/>
    <b v="0"/>
    <m/>
    <m/>
    <m/>
    <m/>
    <m/>
    <m/>
    <m/>
    <m/>
    <n v="11"/>
    <x v="1"/>
    <s v="YES"/>
    <s v="NO"/>
  </r>
  <r>
    <s v="89129"/>
    <s v="Incident Low (P4)"/>
    <s v="New ticket from: Equipment Request (#76472) (#89129)"/>
    <s v="Nguyen, Hanh | Hisco"/>
    <s v="In Progress"/>
    <s v="Wilbur, Lisa | Hisco, Main"/>
    <x v="12"/>
    <d v="2022-03-10T14:53:07"/>
    <d v="2022-03-17T16:19:47"/>
    <s v="Handle Ticket"/>
    <s v="Overdue"/>
    <m/>
    <s v="Hisco-Hardware Procurement"/>
    <b v="0"/>
    <m/>
    <m/>
    <m/>
    <m/>
    <m/>
    <m/>
    <m/>
    <m/>
    <n v="11"/>
    <x v="1"/>
    <s v="YES"/>
    <s v="NO"/>
  </r>
  <r>
    <s v="89123"/>
    <s v="Incident Normal (P3)"/>
    <s v="Cell Phone alerts for my team's calendars (#89123)"/>
    <s v="Mireles, Santos | Maverick"/>
    <s v="In Progress"/>
    <s v="Therese Desormeaux | Maverick Services LLC, Main"/>
    <x v="15"/>
    <d v="2022-03-10T14:29:48"/>
    <d v="2022-03-21T08:49:33"/>
    <b v="0"/>
    <m/>
    <n v="44634.083333333343"/>
    <b v="0"/>
    <b v="0"/>
    <m/>
    <m/>
    <m/>
    <m/>
    <m/>
    <m/>
    <m/>
    <m/>
    <n v="11"/>
    <x v="1"/>
    <s v="YES"/>
    <s v="NO"/>
  </r>
  <r>
    <s v="89116"/>
    <s v="Incident Normal (P3)"/>
    <s v="Outlook Issues (#89116)"/>
    <s v="Koronczok, Brad | Maverick"/>
    <s v="Postponed"/>
    <s v="Nicole Joraholmen | Maverick Services LLC, Main"/>
    <x v="15"/>
    <d v="2022-03-10T14:06:26"/>
    <d v="2022-03-16T10:26:29"/>
    <s v="Handle Ticket"/>
    <s v="Overdue"/>
    <d v="2022-03-14T02:00:00"/>
    <b v="0"/>
    <b v="0"/>
    <m/>
    <m/>
    <m/>
    <m/>
    <m/>
    <m/>
    <m/>
    <m/>
    <n v="11"/>
    <x v="1"/>
    <s v="YES"/>
    <s v="NO"/>
  </r>
  <r>
    <s v="89073"/>
    <s v="Incident Low (P4)"/>
    <s v="New printer for Boston warehouse (#89073)"/>
    <s v="Nguyen, Hanh | Hisco"/>
    <s v="Assigned"/>
    <s v="Griffin, Janice | Hisco, Main"/>
    <x v="12"/>
    <d v="2022-03-10T11:39:29"/>
    <d v="2022-03-14T12:31:47"/>
    <s v="Handle Ticket"/>
    <s v="Overdue"/>
    <m/>
    <s v="Hisco-Printer Procurement"/>
    <b v="0"/>
    <m/>
    <m/>
    <m/>
    <m/>
    <m/>
    <m/>
    <m/>
    <m/>
    <n v="11"/>
    <x v="1"/>
    <s v="YES"/>
    <s v="NO"/>
  </r>
  <r>
    <s v="89057"/>
    <s v="Incident Low (P4)"/>
    <s v="Upload formatting (#89057)"/>
    <s v="Bartell, Mathew_EIT | ExactlyIT Inc."/>
    <s v="With Vendor"/>
    <s v="ljreynolds@ipsot.com"/>
    <x v="11"/>
    <d v="2022-03-10T11:17:16"/>
    <d v="2022-03-21T07:30:19"/>
    <b v="0"/>
    <m/>
    <n v="44635.345324074071"/>
    <s v="MSP-General"/>
    <b v="0"/>
    <m/>
    <m/>
    <m/>
    <m/>
    <m/>
    <m/>
    <m/>
    <m/>
    <n v="11"/>
    <x v="1"/>
    <s v="YES"/>
    <s v="NO"/>
  </r>
  <r>
    <s v="89023"/>
    <s v="Incident Normal (P3)"/>
    <s v="SSo set up for EP1 (#89023)"/>
    <s v="Valencia, Jesus_EIT | ExactlyIT Inc."/>
    <s v="With Customer"/>
    <s v="McCorquodale, Haley | LiquidPower Specialty Products Inc., Main"/>
    <x v="11"/>
    <d v="2022-03-10T10:28:30"/>
    <d v="2022-03-21T06:21:46"/>
    <s v="Handle Ticket"/>
    <s v="Overdue"/>
    <n v="44639.690081018518"/>
    <s v="MSP-SAP"/>
    <b v="0"/>
    <m/>
    <m/>
    <m/>
    <m/>
    <m/>
    <m/>
    <m/>
    <m/>
    <n v="11"/>
    <x v="1"/>
    <s v="YES"/>
    <s v="NO"/>
  </r>
  <r>
    <s v="88986"/>
    <s v="Incident Normal (P3)"/>
    <s v="SUPER URGENT   MISSING FOLDER IN O/P DRIVE (#88986)"/>
    <s v="Wawoczny, Christian | Lummus Technology IT"/>
    <s v="Assigned"/>
    <s v="Lummus, The Hague, van Wijngaarden, Carin"/>
    <x v="30"/>
    <d v="2022-03-10T09:09:03"/>
    <d v="2022-03-15T09:11:44"/>
    <s v="Handle Ticket"/>
    <s v="Overdue"/>
    <n v="44635.381284722222"/>
    <b v="0"/>
    <b v="0"/>
    <m/>
    <m/>
    <m/>
    <m/>
    <m/>
    <m/>
    <m/>
    <m/>
    <n v="11"/>
    <x v="1"/>
    <s v="YES"/>
    <s v="NO"/>
  </r>
  <r>
    <s v="88953"/>
    <s v="Incident Normal (P3)"/>
    <s v="Computer is slow (#88953)"/>
    <b v="0"/>
    <s v="Open"/>
    <s v="Westring, Brandi | Maverick Services LLC, Main"/>
    <x v="15"/>
    <d v="2022-03-10T07:34:44"/>
    <d v="2022-03-11T07:41:44"/>
    <s v="Handle Ticket"/>
    <s v="Overdue"/>
    <d v="2022-03-10T11:34:44"/>
    <b v="0"/>
    <b v="0"/>
    <m/>
    <m/>
    <m/>
    <m/>
    <m/>
    <m/>
    <m/>
    <m/>
    <n v="11"/>
    <x v="1"/>
    <s v="YES"/>
    <s v="NO"/>
  </r>
  <r>
    <s v="88865"/>
    <b v="0"/>
    <s v="Odoo Error (#88865)"/>
    <b v="0"/>
    <s v="Open"/>
    <s v="Heuberger, Michael_EIT | ExactlyIT Inc."/>
    <x v="16"/>
    <d v="2022-03-09T22:37:15"/>
    <d v="2022-03-09T22:37:46"/>
    <b v="0"/>
    <m/>
    <m/>
    <b v="0"/>
    <b v="0"/>
    <m/>
    <m/>
    <m/>
    <m/>
    <m/>
    <m/>
    <m/>
    <m/>
    <n v="12"/>
    <x v="1"/>
    <s v="YES"/>
    <s v="NO"/>
  </r>
  <r>
    <s v="88767"/>
    <b v="0"/>
    <s v="New ticket from: FW: STAAD Program (#85559) (#88767)"/>
    <b v="0"/>
    <s v="Open"/>
    <s v="Lummus, Bloomfield, Shukla, Ajit"/>
    <x v="8"/>
    <d v="2022-03-09T16:42:04"/>
    <d v="2022-03-09T16:42:04"/>
    <b v="0"/>
    <m/>
    <m/>
    <b v="0"/>
    <b v="0"/>
    <m/>
    <m/>
    <m/>
    <m/>
    <m/>
    <m/>
    <m/>
    <m/>
    <n v="12"/>
    <x v="1"/>
    <s v="YES"/>
    <s v="NO"/>
  </r>
  <r>
    <s v="88631"/>
    <s v="Incident Low (P4)"/>
    <s v="Yesenia Outlook Links not working (#88631)"/>
    <s v="Meaney, Kevin_EIT | ExactlyIT Inc."/>
    <s v="With Customer"/>
    <s v="Tabares, Yesenia | UG2, Tri-State"/>
    <x v="10"/>
    <d v="2022-03-09T11:06:02"/>
    <d v="2022-03-18T13:45:37"/>
    <s v="Handle Ticket"/>
    <s v="Overdue"/>
    <m/>
    <b v="0"/>
    <b v="0"/>
    <m/>
    <m/>
    <m/>
    <m/>
    <m/>
    <m/>
    <m/>
    <m/>
    <n v="12"/>
    <x v="1"/>
    <s v="YES"/>
    <s v="NO"/>
  </r>
  <r>
    <s v="88615"/>
    <s v="Incident Normal (P3)"/>
    <s v="Please add to Odoo (#88615)"/>
    <b v="0"/>
    <s v="Open"/>
    <s v="Fabila, Diego_EIT | ExactlyIT MX"/>
    <x v="16"/>
    <d v="2022-03-09T10:37:13"/>
    <d v="2022-03-09T14:51:43"/>
    <b v="0"/>
    <m/>
    <n v="44629.609178240738"/>
    <s v="EIT-Odoo"/>
    <b v="0"/>
    <m/>
    <m/>
    <m/>
    <m/>
    <m/>
    <m/>
    <m/>
    <m/>
    <n v="12"/>
    <x v="1"/>
    <s v="YES"/>
    <s v="NO"/>
  </r>
  <r>
    <s v="88578"/>
    <s v="Incident Normal (P3)"/>
    <s v="Need new laptop battery (#88578)"/>
    <b v="0"/>
    <s v="Open"/>
    <s v="Johnson, Sarah | Hisco, Main"/>
    <x v="12"/>
    <d v="2022-03-09T09:27:15"/>
    <d v="2022-03-14T12:50:30"/>
    <s v="Handle Ticket"/>
    <s v="Overdue"/>
    <m/>
    <b v="0"/>
    <b v="0"/>
    <m/>
    <m/>
    <m/>
    <m/>
    <m/>
    <m/>
    <m/>
    <m/>
    <n v="12"/>
    <x v="1"/>
    <s v="YES"/>
    <s v="NO"/>
  </r>
  <r>
    <s v="88577"/>
    <s v="Incident Normal (P3)"/>
    <s v="NEW DESKTOP SCANNER (#88577)"/>
    <s v="Nguyen, Hanh | Hisco"/>
    <s v="Assigned"/>
    <s v="Griffin, Janice | Hisco, Main"/>
    <x v="12"/>
    <d v="2022-03-09T09:26:58"/>
    <d v="2022-03-18T13:12:59"/>
    <s v="Handle Ticket"/>
    <s v="Overdue"/>
    <m/>
    <b v="0"/>
    <b v="0"/>
    <m/>
    <m/>
    <m/>
    <m/>
    <m/>
    <m/>
    <m/>
    <m/>
    <n v="12"/>
    <x v="1"/>
    <s v="YES"/>
    <s v="NO"/>
  </r>
  <r>
    <s v="88575"/>
    <s v="Incident Normal (P3)"/>
    <s v="NEW DESKTOP SCANNER (#88575)"/>
    <s v="Nguyen, Hanh | Hisco"/>
    <s v="Assigned"/>
    <s v="Griffin, Janice | Hisco, Main"/>
    <x v="12"/>
    <d v="2022-03-09T09:26:22"/>
    <d v="2022-03-18T13:13:01"/>
    <s v="Handle Ticket"/>
    <s v="Overdue"/>
    <m/>
    <s v="Hisco-Hardware Procurement"/>
    <b v="0"/>
    <m/>
    <m/>
    <m/>
    <m/>
    <m/>
    <m/>
    <m/>
    <m/>
    <n v="12"/>
    <x v="1"/>
    <s v="YES"/>
    <s v="NO"/>
  </r>
  <r>
    <s v="88558"/>
    <s v="Incident Low (P4)"/>
    <s v="Replacement Laptops (#88558)"/>
    <s v="Geery, Jefferson | ExactlyIT Inc."/>
    <s v="Postponed"/>
    <s v="Paskos, Jennie | LiquidPower Specialty Products Inc., Main"/>
    <x v="25"/>
    <d v="2022-03-09T09:00:11"/>
    <d v="2022-03-18T12:03:44"/>
    <s v="Postponed Ticket"/>
    <s v="Planned"/>
    <n v="44634.250127314823"/>
    <b v="0"/>
    <b v="0"/>
    <m/>
    <m/>
    <m/>
    <m/>
    <m/>
    <m/>
    <m/>
    <m/>
    <n v="12"/>
    <x v="1"/>
    <s v="YES"/>
    <s v="NO"/>
  </r>
  <r>
    <s v="88386"/>
    <s v="Incident Low (P4)"/>
    <s v="New ticket from: New ticket from: New Headset (#84786) (#87659) (#88386)"/>
    <s v="Nguyen, Hanh | Hisco"/>
    <s v="With Vendor"/>
    <s v="Freeman, Adrian | Hisco, Main"/>
    <x v="12"/>
    <d v="2022-03-08T19:59:43"/>
    <d v="2022-03-21T09:37:32"/>
    <s v="Handle Ticket"/>
    <s v="Overdue"/>
    <m/>
    <s v="Hisco-Hardware Procurement"/>
    <b v="0"/>
    <m/>
    <m/>
    <m/>
    <m/>
    <m/>
    <m/>
    <m/>
    <m/>
    <n v="13"/>
    <x v="1"/>
    <s v="YES"/>
    <s v="NO"/>
  </r>
  <r>
    <s v="88200"/>
    <s v="Incident Normal (P3)"/>
    <s v="New ticket from: Microphone still not working (#84913) (#88200)"/>
    <s v="Noriega,  Citlali_EIT | ExactlyIT Inc."/>
    <s v="Postponed"/>
    <s v="Coyuchi (Cancom), Daniels, Terrell"/>
    <x v="18"/>
    <d v="2022-03-08T12:38:51"/>
    <d v="2022-03-21T10:07:57"/>
    <b v="0"/>
    <m/>
    <n v="44629.318645833337"/>
    <b v="0"/>
    <b v="0"/>
    <m/>
    <m/>
    <m/>
    <m/>
    <m/>
    <m/>
    <m/>
    <m/>
    <n v="13"/>
    <x v="1"/>
    <s v="YES"/>
    <s v="NO"/>
  </r>
  <r>
    <s v="88179"/>
    <s v="Incident Normal (P3)"/>
    <s v="ONRR Data Warehouse Issues - Internet Explorer for Financial Reports_x000a_ &amp; History Reports Query (#88179)"/>
    <s v="Koronczok, Brad | Maverick"/>
    <s v="In Progress"/>
    <s v="Flor, Digna | Maverick Services LLC, Main"/>
    <x v="15"/>
    <d v="2022-03-08T11:48:30"/>
    <d v="2022-03-16T16:10:46"/>
    <s v="Handle Ticket"/>
    <s v="Overdue"/>
    <n v="44630.083333333343"/>
    <b v="0"/>
    <b v="0"/>
    <m/>
    <m/>
    <m/>
    <m/>
    <m/>
    <m/>
    <m/>
    <m/>
    <n v="13"/>
    <x v="1"/>
    <s v="YES"/>
    <s v="NO"/>
  </r>
  <r>
    <s v="88178"/>
    <s v="Incident Normal (P3)"/>
    <s v="Excel issue (#88178)"/>
    <s v="Gaines, Ryan | Lummus Technology IT"/>
    <s v="Assigned"/>
    <s v="Lummus, The Woodlands, Foss, Buck"/>
    <x v="26"/>
    <d v="2022-03-08T11:39:14"/>
    <d v="2022-03-11T11:51:44"/>
    <s v="Handle Ticket"/>
    <s v="Overdue"/>
    <n v="44631.485578703701"/>
    <s v="Microsoft Excel _EIT"/>
    <s v="LUM-Application Error"/>
    <m/>
    <m/>
    <m/>
    <m/>
    <m/>
    <m/>
    <m/>
    <m/>
    <n v="13"/>
    <x v="1"/>
    <s v="YES"/>
    <s v="NO"/>
  </r>
  <r>
    <s v="88175"/>
    <s v="Incident Normal (P3)"/>
    <s v="Hoover Device Label Change (#88175)"/>
    <s v="Grajales, Patrick_EIT | ExactlyIT Inc."/>
    <s v="Assigned"/>
    <s v="Funes, Jonathan | Accudata Customer, Main"/>
    <x v="31"/>
    <d v="2022-03-08T11:33:42"/>
    <d v="2022-03-08T11:33:42"/>
    <s v="Handle Ticket"/>
    <s v="Overdue"/>
    <m/>
    <b v="0"/>
    <b v="0"/>
    <m/>
    <m/>
    <m/>
    <m/>
    <m/>
    <m/>
    <m/>
    <m/>
    <n v="13"/>
    <x v="1"/>
    <s v="YES"/>
    <s v="NO"/>
  </r>
  <r>
    <s v="88171"/>
    <s v="Incident Normal (P3)"/>
    <s v="Workstation N-able agent change (#88171)"/>
    <s v="Grajales, Patrick_EIT | ExactlyIT Inc."/>
    <s v="Assigned"/>
    <s v="Funes, Jonathan | Accudata Customer, Main"/>
    <x v="31"/>
    <d v="2022-03-08T11:22:33"/>
    <d v="2022-03-08T11:22:33"/>
    <s v="Handle Ticket"/>
    <s v="Overdue"/>
    <m/>
    <b v="0"/>
    <b v="0"/>
    <m/>
    <m/>
    <m/>
    <m/>
    <m/>
    <m/>
    <m/>
    <m/>
    <n v="13"/>
    <x v="1"/>
    <s v="YES"/>
    <s v="NO"/>
  </r>
  <r>
    <s v="88146"/>
    <b v="0"/>
    <s v="Odoo Error (#88146)"/>
    <b v="0"/>
    <s v="Open"/>
    <s v="Holdsworth, Mark_EIT | ExactlyIT Inc."/>
    <x v="16"/>
    <d v="2022-03-08T10:32:45"/>
    <d v="2022-03-08T10:34:00"/>
    <b v="0"/>
    <m/>
    <m/>
    <b v="0"/>
    <b v="0"/>
    <m/>
    <m/>
    <m/>
    <m/>
    <m/>
    <m/>
    <m/>
    <m/>
    <n v="13"/>
    <x v="1"/>
    <s v="YES"/>
    <s v="NO"/>
  </r>
  <r>
    <s v="88138"/>
    <s v="Incident Normal (P3)"/>
    <s v="Cant print. 3 employee's affected (#88138)"/>
    <s v="Mireles, Santos | Maverick"/>
    <s v="In Progress"/>
    <s v="Gilchrist, Corey | Maverick Services LLC, Main"/>
    <x v="15"/>
    <d v="2022-03-08T10:20:20"/>
    <d v="2022-03-10T14:12:27"/>
    <s v="Handle Ticket"/>
    <s v="Overdue"/>
    <n v="44629.430787037039"/>
    <b v="0"/>
    <b v="0"/>
    <m/>
    <m/>
    <m/>
    <m/>
    <m/>
    <m/>
    <m/>
    <m/>
    <n v="13"/>
    <x v="1"/>
    <s v="YES"/>
    <s v="NO"/>
  </r>
  <r>
    <s v="88129"/>
    <s v="Incident Normal (P3)"/>
    <s v="Weekly LOE (#88129)"/>
    <b v="0"/>
    <s v="Open"/>
    <s v="Falyn.Locklear@mavresources.com"/>
    <x v="15"/>
    <d v="2022-03-08T10:11:06"/>
    <d v="2022-03-09T10:16:44"/>
    <b v="0"/>
    <m/>
    <n v="44628.591041666667"/>
    <b v="0"/>
    <b v="0"/>
    <m/>
    <m/>
    <m/>
    <m/>
    <m/>
    <m/>
    <m/>
    <m/>
    <n v="13"/>
    <x v="1"/>
    <s v="YES"/>
    <s v="NO"/>
  </r>
  <r>
    <s v="88116"/>
    <s v="Incident Normal (P3)"/>
    <s v="PC GUA 02 (#88116)"/>
    <s v="Nguyen, Hanh | Hisco"/>
    <s v="Assigned"/>
    <s v="Gonzalez, Jose | Hisco, Main"/>
    <x v="12"/>
    <d v="2022-03-08T09:43:03"/>
    <d v="2022-03-11T09:45:42"/>
    <s v="Handle Ticket"/>
    <s v="Overdue"/>
    <m/>
    <b v="0"/>
    <b v="0"/>
    <m/>
    <m/>
    <m/>
    <m/>
    <m/>
    <m/>
    <m/>
    <m/>
    <n v="13"/>
    <x v="1"/>
    <s v="YES"/>
    <s v="NO"/>
  </r>
  <r>
    <s v="88093"/>
    <s v="Incident Normal (P3)"/>
    <s v="FW: Printing errors  (#88093)"/>
    <s v="Mireles, Santos | Maverick"/>
    <s v="In Progress"/>
    <s v="Patrick, Tyler | Maverick Services LLC, Main"/>
    <x v="15"/>
    <d v="2022-03-08T09:09:23"/>
    <d v="2022-03-10T14:13:13"/>
    <s v="Handle Ticket"/>
    <s v="Overdue"/>
    <n v="44629.381516203714"/>
    <b v="0"/>
    <b v="0"/>
    <m/>
    <m/>
    <m/>
    <m/>
    <m/>
    <m/>
    <m/>
    <m/>
    <n v="13"/>
    <x v="1"/>
    <s v="YES"/>
    <s v="NO"/>
  </r>
  <r>
    <s v="88089"/>
    <s v="Incident Normal (P3)"/>
    <s v="Printer Issues (#88089)"/>
    <s v="Koronczok, Brad | Maverick"/>
    <s v="Postponed"/>
    <s v="Kwapis, Shane | Maverick Services LLC, Main"/>
    <x v="15"/>
    <d v="2022-03-08T09:03:23"/>
    <d v="2022-03-16T10:25:32"/>
    <s v="Handle Ticket"/>
    <s v="Overdue"/>
    <n v="44629.377349537041"/>
    <b v="0"/>
    <b v="0"/>
    <m/>
    <m/>
    <m/>
    <m/>
    <m/>
    <m/>
    <m/>
    <m/>
    <n v="13"/>
    <x v="1"/>
    <s v="YES"/>
    <s v="NO"/>
  </r>
  <r>
    <s v="88086"/>
    <s v="Incident Normal (P3)"/>
    <s v="LapTop doesn't have any ethernet port (#88086)"/>
    <s v="Swartz, Geoffrey | PHS"/>
    <s v="With User"/>
    <s v="Cano, Louis | Principle Health Systems, Main"/>
    <x v="13"/>
    <d v="2022-03-08T09:01:16"/>
    <d v="2022-03-21T10:35:18"/>
    <s v="Handle Ticket"/>
    <s v="Overdue"/>
    <m/>
    <s v="MSP-Windows"/>
    <s v="MSP-Srv Hardware-Configure"/>
    <m/>
    <m/>
    <m/>
    <m/>
    <m/>
    <m/>
    <m/>
    <m/>
    <n v="13"/>
    <x v="1"/>
    <s v="YES"/>
    <s v="NO"/>
  </r>
  <r>
    <s v="88061"/>
    <s v="Incident Normal (P3)"/>
    <s v="Laptop Performance (#88061)"/>
    <s v="Wawoczny, Christian | Lummus Technology IT"/>
    <s v="Assigned"/>
    <s v="Lummus, The Hague, Bakker, Martin"/>
    <x v="30"/>
    <d v="2022-03-08T08:01:10"/>
    <d v="2022-03-11T08:06:43"/>
    <s v="Handle Ticket"/>
    <s v="Overdue"/>
    <n v="44631.334143518521"/>
    <s v="Desktop/Workstation/Laptop_EIT"/>
    <s v="LUM-Failure"/>
    <m/>
    <m/>
    <m/>
    <m/>
    <m/>
    <m/>
    <m/>
    <m/>
    <n v="13"/>
    <x v="1"/>
    <s v="YES"/>
    <s v="NO"/>
  </r>
  <r>
    <s v="87779"/>
    <s v="Incident Normal (P3)"/>
    <s v="Create Geographic-based firewall policies (#87779)"/>
    <s v="Avendano, Antonio_EIT | ExactlyIT Inc."/>
    <s v="In Progress"/>
    <s v="Reed, Paul | Puffer Sweiven, LP, Main"/>
    <x v="1"/>
    <d v="2022-03-07T17:49:41"/>
    <d v="2022-03-21T12:30:47"/>
    <s v="Handle Ticket"/>
    <s v="Overdue"/>
    <d v="2022-03-18T19:25:44"/>
    <b v="0"/>
    <b v="0"/>
    <m/>
    <m/>
    <m/>
    <m/>
    <m/>
    <m/>
    <m/>
    <m/>
    <n v="14"/>
    <x v="1"/>
    <s v="YES"/>
    <s v="NO"/>
  </r>
  <r>
    <s v="87636"/>
    <s v="Incident Normal (P3)"/>
    <s v="Laptop Issue (#87636)"/>
    <b v="0"/>
    <s v="Open"/>
    <s v="Glowa, Jim | Hisco, Main"/>
    <x v="12"/>
    <d v="2022-03-07T11:56:22"/>
    <d v="2022-03-14T12:47:38"/>
    <s v="Handle Ticket"/>
    <s v="Overdue"/>
    <m/>
    <b v="0"/>
    <b v="0"/>
    <m/>
    <m/>
    <m/>
    <m/>
    <m/>
    <m/>
    <m/>
    <m/>
    <n v="14"/>
    <x v="1"/>
    <s v="YES"/>
    <s v="NO"/>
  </r>
  <r>
    <s v="87631"/>
    <b v="0"/>
    <s v="issues with duplicate CI (#87631)"/>
    <b v="0"/>
    <s v="Open"/>
    <s v="Cansler, Jennifer | ExactlyIT Inc."/>
    <x v="16"/>
    <d v="2022-03-07T11:48:46"/>
    <d v="2022-03-07T11:48:46"/>
    <b v="0"/>
    <m/>
    <m/>
    <b v="0"/>
    <b v="0"/>
    <m/>
    <m/>
    <m/>
    <m/>
    <m/>
    <m/>
    <m/>
    <m/>
    <n v="14"/>
    <x v="1"/>
    <s v="YES"/>
    <s v="NO"/>
  </r>
  <r>
    <s v="87628"/>
    <s v="Incident Normal (P3)"/>
    <s v="Printer will not work (#87628)"/>
    <s v="Mireles, Santos | Maverick"/>
    <s v="In Progress"/>
    <s v="Jesse, Kenneth | Maverick Services LLC, Main"/>
    <x v="15"/>
    <d v="2022-03-07T11:36:25"/>
    <d v="2022-03-10T14:14:42"/>
    <b v="0"/>
    <m/>
    <n v="44629.083333333343"/>
    <b v="0"/>
    <b v="0"/>
    <m/>
    <m/>
    <m/>
    <m/>
    <m/>
    <m/>
    <m/>
    <m/>
    <n v="14"/>
    <x v="1"/>
    <s v="YES"/>
    <s v="NO"/>
  </r>
  <r>
    <s v="87585"/>
    <s v="Incident High (P2)"/>
    <s v="PHS AD\DNS Issue (#87585)"/>
    <s v="Thompson, Allen | ExactlyIT Inc."/>
    <s v="With Vendor"/>
    <s v="Poulter, Chris | Principle Health Systems, Main"/>
    <x v="2"/>
    <d v="2022-03-07T10:19:05"/>
    <d v="2022-03-21T13:00:42"/>
    <s v="Postponed Ticket"/>
    <s v="Overdue"/>
    <d v="2022-03-07T18:19:05"/>
    <b v="0"/>
    <b v="0"/>
    <m/>
    <m/>
    <m/>
    <m/>
    <m/>
    <m/>
    <m/>
    <m/>
    <n v="14"/>
    <x v="1"/>
    <s v="YES"/>
    <s v="NO"/>
  </r>
  <r>
    <s v="87568"/>
    <s v="Incident Normal (P3)"/>
    <s v="Printing Issues (#87568)"/>
    <s v="Mireles, Santos | Maverick"/>
    <s v="In Progress"/>
    <s v="Jesse, Kenneth | Maverick Services LLC, Main"/>
    <x v="15"/>
    <d v="2022-03-07T09:40:14"/>
    <d v="2022-03-10T14:15:31"/>
    <s v="Handle Ticket"/>
    <s v="Overdue"/>
    <n v="44628.402939814812"/>
    <b v="0"/>
    <b v="0"/>
    <m/>
    <m/>
    <m/>
    <m/>
    <m/>
    <m/>
    <m/>
    <m/>
    <n v="14"/>
    <x v="1"/>
    <s v="YES"/>
    <s v="NO"/>
  </r>
  <r>
    <s v="87510"/>
    <s v="Incident Normal (P3)"/>
    <s v="Foxit PDF (#87510)"/>
    <s v="Noriega, Jose A | Hisco"/>
    <s v="Assigned"/>
    <s v="Rodriguez, Renee | Hisco, Workstation - US9"/>
    <x v="12"/>
    <d v="2022-03-07T08:30:37"/>
    <d v="2022-03-09T10:04:54"/>
    <s v="Handle Ticket"/>
    <s v="Overdue"/>
    <m/>
    <s v="Hisco-Phone General"/>
    <s v="[Hisco_G_Performance] Performance"/>
    <m/>
    <m/>
    <m/>
    <m/>
    <m/>
    <m/>
    <m/>
    <m/>
    <n v="14"/>
    <x v="1"/>
    <s v="YES"/>
    <s v="NO"/>
  </r>
  <r>
    <s v="86709"/>
    <s v="Incident Normal (P3)"/>
    <s v="FW Rules (#86709)"/>
    <s v="Avendano, Antonio_EIT | ExactlyIT Inc."/>
    <s v="Postponed"/>
    <s v="Sandoval,Oscar | Lummus, Bloomfield"/>
    <x v="1"/>
    <d v="2022-03-04T14:21:41"/>
    <d v="2022-03-21T13:34:44"/>
    <s v="Handle Ticket"/>
    <s v="Overdue"/>
    <n v="44642.056064814817"/>
    <b v="0"/>
    <b v="0"/>
    <m/>
    <m/>
    <m/>
    <m/>
    <m/>
    <m/>
    <m/>
    <m/>
    <n v="17"/>
    <x v="1"/>
    <s v="YES"/>
    <s v="NO"/>
  </r>
  <r>
    <s v="86581"/>
    <s v="Incident Normal (P3)"/>
    <s v="Access to the Integrify application (#86581)"/>
    <s v="Teutli, Robin_EIT | ExactlyIT Inc."/>
    <s v="In Progress"/>
    <s v="Delfino, Gene | LiquidPower Specialty Products Inc., Main"/>
    <x v="4"/>
    <d v="2022-03-04T10:29:48"/>
    <d v="2022-03-21T09:05:47"/>
    <b v="0"/>
    <m/>
    <n v="44624.604027777779"/>
    <s v="MSP-General"/>
    <b v="0"/>
    <m/>
    <m/>
    <m/>
    <m/>
    <m/>
    <m/>
    <m/>
    <m/>
    <n v="17"/>
    <x v="1"/>
    <s v="YES"/>
    <s v="NO"/>
  </r>
  <r>
    <s v="86542"/>
    <s v="Incident Normal (P3)"/>
    <s v="Backlog Report Post Go-Live Issues (#86542)"/>
    <s v="Ramirez, Marco_EIT | ExactlyIT Inc."/>
    <s v="With Vendor"/>
    <s v="Lummus, The Woodlands, Howard, Kris"/>
    <x v="0"/>
    <d v="2022-03-04T07:47:16"/>
    <d v="2022-03-21T13:34:44"/>
    <s v="Handle Ticket"/>
    <s v="Overdue"/>
    <d v="2022-03-22T06:41:44"/>
    <s v="Lummus-JDE Supplier Add/Change/Delete Form"/>
    <s v="LUM-SystemError"/>
    <m/>
    <m/>
    <m/>
    <m/>
    <m/>
    <m/>
    <m/>
    <m/>
    <n v="17"/>
    <x v="1"/>
    <s v="YES"/>
    <s v="NO"/>
  </r>
  <r>
    <s v="86279"/>
    <s v="Incident Normal (P3)"/>
    <s v="TIME SENSITIVE: Can't Connect to Corporate Printer After Following_x000a_ Readme (#86279)"/>
    <s v="Mireles, Santos | Maverick"/>
    <s v="In Progress"/>
    <s v="Siegele, Nicholas | Maverick Services LLC, Main"/>
    <x v="15"/>
    <d v="2022-03-03T10:57:18"/>
    <d v="2022-03-10T14:16:21"/>
    <s v="Handle Ticket"/>
    <s v="Overdue"/>
    <d v="2022-03-04T10:57:18"/>
    <b v="0"/>
    <b v="0"/>
    <m/>
    <m/>
    <m/>
    <m/>
    <m/>
    <m/>
    <m/>
    <m/>
    <n v="18"/>
    <x v="1"/>
    <s v="YES"/>
    <s v="NO"/>
  </r>
  <r>
    <s v="86260"/>
    <s v="Incident Normal (P3)"/>
    <s v="Zoom Issues (#86260)"/>
    <s v="Mireles, Santos | Maverick"/>
    <s v="In Progress"/>
    <s v="Foster, Michael | Maverick Services LLC, Main"/>
    <x v="15"/>
    <d v="2022-03-03T10:36:13"/>
    <d v="2022-03-08T09:14:12"/>
    <b v="0"/>
    <m/>
    <m/>
    <b v="0"/>
    <b v="0"/>
    <m/>
    <m/>
    <m/>
    <m/>
    <m/>
    <m/>
    <m/>
    <m/>
    <n v="18"/>
    <x v="1"/>
    <s v="YES"/>
    <s v="NO"/>
  </r>
  <r>
    <s v="86124"/>
    <s v="Incident Normal (P3)"/>
    <s v="Visualizacion cicle count en share point (#86124)"/>
    <s v="Noriega, Jose A | Hisco"/>
    <s v="Assigned"/>
    <s v="Diaz, Mauricio | Hisco, Main"/>
    <x v="12"/>
    <d v="2022-03-03T09:14:21"/>
    <d v="2022-03-11T09:44:33"/>
    <s v="Handle Ticket"/>
    <s v="Overdue"/>
    <m/>
    <b v="0"/>
    <b v="0"/>
    <m/>
    <m/>
    <m/>
    <m/>
    <m/>
    <m/>
    <m/>
    <m/>
    <n v="18"/>
    <x v="1"/>
    <s v="YES"/>
    <s v="NO"/>
  </r>
  <r>
    <s v="85941"/>
    <s v="Incident Normal (P3)"/>
    <s v="Issue with Teams Presenters in C5 (#85941)"/>
    <s v="Bartell, Mathew_EIT | ExactlyIT Inc."/>
    <s v="Postponed"/>
    <s v="Shannon, Connor | LiquidPower Specialty Products Inc., Main"/>
    <x v="11"/>
    <d v="2022-03-02T16:15:40"/>
    <d v="2022-03-21T09:05:18"/>
    <s v="Meeting"/>
    <s v="Planned"/>
    <d v="2022-03-04T07:00:00"/>
    <s v="MSP-Windows Performance Monitor"/>
    <b v="0"/>
    <m/>
    <m/>
    <m/>
    <m/>
    <m/>
    <m/>
    <m/>
    <m/>
    <n v="19"/>
    <x v="1"/>
    <s v="YES"/>
    <s v="NO"/>
  </r>
  <r>
    <s v="85877"/>
    <s v="Incident Normal (P3)"/>
    <s v="Intermittent network loss (#85877)"/>
    <s v="Nguyen, Hanh | Hisco"/>
    <s v="Assigned"/>
    <s v="Irwin, Dan | Hisco, Main"/>
    <x v="12"/>
    <d v="2022-03-02T13:38:59"/>
    <d v="2022-03-11T09:43:43"/>
    <s v="Handle Ticket"/>
    <s v="Overdue"/>
    <m/>
    <b v="0"/>
    <b v="0"/>
    <m/>
    <m/>
    <m/>
    <m/>
    <m/>
    <m/>
    <m/>
    <m/>
    <n v="19"/>
    <x v="1"/>
    <s v="YES"/>
    <s v="NO"/>
  </r>
  <r>
    <s v="85628"/>
    <s v="Incident Normal (P3)"/>
    <s v="Lummus P2P calculation file not working (#85628)"/>
    <s v="Kumar, Ankit | Lummus Technology IT"/>
    <s v="In Progress"/>
    <s v="Lummus, Gurgaon, Mukherjee, Nilanjana"/>
    <x v="20"/>
    <d v="2022-03-01T23:43:45"/>
    <d v="2022-03-07T07:01:46"/>
    <s v="Handle Ticket"/>
    <s v="Overdue"/>
    <n v="44627.291666666657"/>
    <b v="0"/>
    <b v="0"/>
    <m/>
    <m/>
    <m/>
    <m/>
    <m/>
    <m/>
    <m/>
    <m/>
    <n v="20"/>
    <x v="1"/>
    <s v="YES"/>
    <s v="NO"/>
  </r>
  <r>
    <s v="85089"/>
    <s v="Incident Normal (P3)"/>
    <s v="Conference Room in Pasadena (#85089)"/>
    <s v="Poulter, Chris | PHS"/>
    <s v="In Progress"/>
    <s v="Cantu, Amber | Principle Health Systems, IPS Texas City"/>
    <x v="13"/>
    <d v="2022-02-28T17:02:22"/>
    <d v="2022-03-04T10:28:45"/>
    <s v="Handle Ticket"/>
    <s v="Overdue"/>
    <n v="44622.083333333343"/>
    <s v="MSP-Workstation"/>
    <b v="0"/>
    <m/>
    <m/>
    <m/>
    <m/>
    <m/>
    <m/>
    <m/>
    <m/>
    <n v="21"/>
    <x v="1"/>
    <s v="NO"/>
    <s v="YES"/>
  </r>
  <r>
    <s v="84939"/>
    <s v="Incident Low (P4)"/>
    <s v="XPS 15 non-touch screen (#84939)"/>
    <s v="Nguyen, Hanh | Hisco"/>
    <s v="With Vendor"/>
    <s v="Vohs, Richard | Hisco, Main"/>
    <x v="12"/>
    <d v="2022-02-28T12:33:40"/>
    <d v="2022-03-17T14:46:17"/>
    <s v="Handle Ticket"/>
    <s v="Overdue"/>
    <m/>
    <b v="0"/>
    <b v="0"/>
    <m/>
    <m/>
    <m/>
    <m/>
    <m/>
    <m/>
    <m/>
    <m/>
    <n v="21"/>
    <x v="1"/>
    <s v="NO"/>
    <s v="YES"/>
  </r>
  <r>
    <s v="83942"/>
    <s v="Incident Normal (P3)"/>
    <s v="Bar Tender doesn't open and keeps crashing (#83942)"/>
    <s v="Noriega, Jose A | Hisco"/>
    <s v="Assigned"/>
    <s v="Sigmon, Lewis | Hisco, Main"/>
    <x v="12"/>
    <d v="2022-02-25T12:09:17"/>
    <d v="2022-03-02T11:20:34"/>
    <s v="Handle Ticket"/>
    <s v="Overdue"/>
    <m/>
    <s v="Hisco-Computer Issues-Windows"/>
    <s v="[Hisco_G_Performance] Performance"/>
    <m/>
    <m/>
    <m/>
    <m/>
    <m/>
    <m/>
    <m/>
    <m/>
    <n v="24"/>
    <x v="1"/>
    <s v="NO"/>
    <s v="YES"/>
  </r>
  <r>
    <s v="83816"/>
    <s v="Incident Normal (P3)"/>
    <s v="COMOS CVS error URGENT - Joe Grezzo (#83816)"/>
    <s v="Lind, Daniel | Lummus Technology IT"/>
    <s v="In Progress"/>
    <s v="Lummus, Bloomfield, Arana, Andres"/>
    <x v="32"/>
    <d v="2022-02-25T08:27:40"/>
    <d v="2022-03-07T14:12:29"/>
    <s v="Handle Ticket"/>
    <s v="Overdue"/>
    <m/>
    <s v="Siemens-COMOS - FEED"/>
    <s v="LUM-SystemError"/>
    <m/>
    <m/>
    <m/>
    <m/>
    <m/>
    <m/>
    <m/>
    <m/>
    <n v="24"/>
    <x v="1"/>
    <s v="NO"/>
    <s v="YES"/>
  </r>
  <r>
    <s v="83429"/>
    <s v="Incident High (P2)"/>
    <s v="Russian/Ukraine: Cyber War Preparedness and Precautionary Measures (#83429)"/>
    <s v="Soto, Miguel_EIT | ExactlyIT Inc."/>
    <s v="In Progress"/>
    <s v="Heuberger, Michael_EIT | ExactlyIT Inc."/>
    <x v="9"/>
    <d v="2022-02-24T11:42:07"/>
    <d v="2022-03-18T15:00:44"/>
    <s v="Postponed Ticket"/>
    <s v="Overdue"/>
    <d v="2022-02-24T13:42:07"/>
    <s v="EIT-SECURITY-MBUSINESSPROCESS"/>
    <s v="Change Emergency Generic"/>
    <m/>
    <m/>
    <m/>
    <m/>
    <m/>
    <m/>
    <m/>
    <m/>
    <n v="25"/>
    <x v="1"/>
    <s v="NO"/>
    <s v="YES"/>
  </r>
  <r>
    <s v="82892"/>
    <s v="Incident Normal (P3)"/>
    <s v="URGENT - Christian Vanegas Laptop (#82892)"/>
    <s v="Swartz, Geoffrey | PHS"/>
    <s v="With User"/>
    <s v="Ortega, Juan | Principle Health Systems, Main"/>
    <x v="13"/>
    <d v="2022-02-23T09:54:29"/>
    <d v="2022-03-21T10:35:18"/>
    <s v="Handle Ticket"/>
    <s v="Overdue"/>
    <d v="2022-02-24T09:54:29"/>
    <b v="0"/>
    <b v="0"/>
    <m/>
    <m/>
    <m/>
    <m/>
    <m/>
    <m/>
    <m/>
    <m/>
    <n v="26"/>
    <x v="1"/>
    <s v="NO"/>
    <s v="YES"/>
  </r>
  <r>
    <s v="82688"/>
    <s v="Incident Normal (P3)"/>
    <s v="GUA 02 computer is slow and keeps freezing and crashing (#82688)"/>
    <s v="Alvarado, Austin | Hisco"/>
    <s v="Assigned"/>
    <s v="Gonzalez, Jose | Hisco, Main"/>
    <x v="12"/>
    <d v="2022-02-22T11:58:23"/>
    <d v="2022-03-02T10:13:42"/>
    <s v="Postponed Ticket"/>
    <s v="Overdue"/>
    <m/>
    <s v="Hisco-Hardware Issues"/>
    <s v="[Hisco_G_Performance] Performance"/>
    <m/>
    <m/>
    <m/>
    <m/>
    <m/>
    <m/>
    <m/>
    <m/>
    <n v="27"/>
    <x v="1"/>
    <s v="NO"/>
    <s v="YES"/>
  </r>
  <r>
    <s v="82166"/>
    <s v="Incident Normal (P3)"/>
    <s v="Alert: Principle Health Systems &gt; PRI US TX Houston on 3AS46C5J0009E is Failed Connectivity   (#82166)"/>
    <s v="Goran, Jason | ExactlyIT Inc."/>
    <s v="Postponed"/>
    <s v="Principle Health Systems, IT Monitoring Events | Principle Health Systems (CPC Accudata)"/>
    <x v="4"/>
    <d v="2022-02-20T23:21:36"/>
    <d v="2022-03-18T09:07:51"/>
    <b v="0"/>
    <m/>
    <d v="2022-02-22T10:57:47"/>
    <b v="0"/>
    <b v="0"/>
    <m/>
    <m/>
    <m/>
    <m/>
    <m/>
    <m/>
    <m/>
    <m/>
    <n v="29"/>
    <x v="1"/>
    <s v="NO"/>
    <s v="YES"/>
  </r>
  <r>
    <s v="80915"/>
    <s v="Incident Normal (P3)"/>
    <s v="Wifi Issues (#80915)"/>
    <s v="Funes, Jonathan | ExactlyIT Inc."/>
    <s v="In Progress"/>
    <s v="Tate, Kyle | Gulf Capital Bank, Main"/>
    <x v="2"/>
    <d v="2022-02-17T10:50:36"/>
    <d v="2022-03-16T10:24:39"/>
    <s v="Postponed Ticket"/>
    <s v="Overdue"/>
    <d v="2022-02-18T10:50:36"/>
    <b v="0"/>
    <b v="0"/>
    <m/>
    <m/>
    <m/>
    <m/>
    <m/>
    <m/>
    <m/>
    <m/>
    <n v="32"/>
    <x v="1"/>
    <s v="NO"/>
    <s v="YES"/>
  </r>
  <r>
    <s v="79708"/>
    <b v="0"/>
    <s v="SO21/3001389 Bluebeam Revu 2020.2 Standard (#79708)"/>
    <b v="0"/>
    <s v="Open"/>
    <s v="Robert Owens | Lummus, Pasadena"/>
    <x v="33"/>
    <d v="2022-02-14T14:48:12"/>
    <d v="2022-03-01T20:28:47"/>
    <b v="0"/>
    <m/>
    <m/>
    <b v="0"/>
    <b v="0"/>
    <m/>
    <m/>
    <m/>
    <m/>
    <m/>
    <m/>
    <m/>
    <m/>
    <n v="35"/>
    <x v="1"/>
    <s v="NO"/>
    <s v="YES"/>
  </r>
  <r>
    <s v="79703"/>
    <b v="0"/>
    <s v="SO22/3001533 Bluebeam Revu 2020.2 Standard (#79703)"/>
    <b v="0"/>
    <s v="Open"/>
    <s v="Lummus, The Woodlands, Lind, Daniel"/>
    <x v="33"/>
    <d v="2022-02-14T14:37:43"/>
    <d v="2022-03-01T20:28:47"/>
    <b v="0"/>
    <m/>
    <m/>
    <b v="0"/>
    <b v="0"/>
    <m/>
    <m/>
    <m/>
    <m/>
    <m/>
    <m/>
    <m/>
    <m/>
    <n v="35"/>
    <x v="1"/>
    <s v="NO"/>
    <s v="YES"/>
  </r>
  <r>
    <s v="78040"/>
    <s v="Incident Normal (P3)"/>
    <s v="Lab Computer won't connect (#78040)"/>
    <s v="Bartell, Mathew_EIT | ExactlyIT Inc."/>
    <s v="With Vendor"/>
    <s v="Mallavajula, Rajesh | LiquidPower Specialty Products Inc., POC"/>
    <x v="11"/>
    <d v="2022-02-10T15:52:34"/>
    <d v="2022-03-21T13:34:44"/>
    <s v="Postponed Ticket"/>
    <s v="Today"/>
    <d v="2022-03-22T00:18:44"/>
    <s v="MSP-General"/>
    <b v="0"/>
    <m/>
    <m/>
    <m/>
    <m/>
    <m/>
    <m/>
    <m/>
    <m/>
    <n v="39"/>
    <x v="1"/>
    <s v="NO"/>
    <s v="YES"/>
  </r>
  <r>
    <s v="78022"/>
    <s v="Incident Normal (P3)"/>
    <s v="Corp WIFI not connecting (#78022)"/>
    <s v="Ganem, Julio_EIT | ExactlyIT Inc."/>
    <s v="Assigned"/>
    <s v="Kirtley, Brian | LiquidPower Specialty Products Inc., Main"/>
    <x v="18"/>
    <d v="2022-02-10T15:04:17"/>
    <d v="2022-03-21T10:26:35"/>
    <s v="Postponed Ticket"/>
    <s v="Overdue"/>
    <m/>
    <b v="0"/>
    <b v="0"/>
    <m/>
    <m/>
    <m/>
    <m/>
    <m/>
    <m/>
    <m/>
    <m/>
    <n v="39"/>
    <x v="1"/>
    <s v="NO"/>
    <s v="YES"/>
  </r>
  <r>
    <s v="76879"/>
    <s v="Incident Normal (P3)"/>
    <s v="Problem still exists:  The error message on POCTS0N74 is attached and_x000a_ still has liquidpower.com 2 (Unauthenticated) - no internet access (#76879)"/>
    <s v="Bartell, Mathew_EIT | ExactlyIT Inc."/>
    <s v="With Vendor"/>
    <s v="Sodowsky, Denise | LiquidPower Specialty Products Inc., POC"/>
    <x v="11"/>
    <d v="2022-02-08T10:40:10"/>
    <d v="2022-03-18T19:31:29"/>
    <s v="Postponed Ticket"/>
    <s v="Today"/>
    <n v="44601.444560185177"/>
    <s v="MSP-Internet"/>
    <s v="MSP-Internet-Cannot Connect"/>
    <m/>
    <m/>
    <m/>
    <m/>
    <m/>
    <m/>
    <m/>
    <m/>
    <n v="41"/>
    <x v="1"/>
    <s v="NO"/>
    <s v="YES"/>
  </r>
  <r>
    <s v="76461"/>
    <s v="Incident Normal (P3)"/>
    <s v="RE: Cherwell Performance (#76461)"/>
    <s v="Cox, Laura_EIT | ExactlyIT Inc."/>
    <s v="In Progress"/>
    <s v="Heuberger, Michael_EIT | ExactlyIT Inc."/>
    <x v="16"/>
    <d v="2022-02-07T12:16:39"/>
    <d v="2022-03-01T20:28:47"/>
    <s v="Handle Ticket"/>
    <s v="Overdue"/>
    <n v="44600.303229166668"/>
    <b v="0"/>
    <b v="0"/>
    <m/>
    <m/>
    <m/>
    <m/>
    <m/>
    <m/>
    <m/>
    <m/>
    <n v="42"/>
    <x v="1"/>
    <s v="NO"/>
    <s v="YES"/>
  </r>
  <r>
    <s v="74797"/>
    <s v="Incident High (P2)"/>
    <s v="Fwd: Accudata Ticket - C level employees are expiring wifi connectivity issues still (#74797)"/>
    <s v="Garcia, Mike | ExactlyIT Inc."/>
    <s v="In Progress"/>
    <s v="Warren, Nate | Innowatts, Main"/>
    <x v="2"/>
    <d v="2022-02-03T12:51:03"/>
    <d v="2022-03-18T15:40:35"/>
    <s v="Handle Ticket"/>
    <s v="Overdue"/>
    <n v="44595.868784722217"/>
    <b v="0"/>
    <b v="0"/>
    <m/>
    <m/>
    <m/>
    <m/>
    <m/>
    <m/>
    <m/>
    <m/>
    <n v="46"/>
    <x v="1"/>
    <s v="NO"/>
    <s v="YES"/>
  </r>
  <r>
    <s v="73756"/>
    <s v="Incident Normal (P3)"/>
    <s v="Multiple Users Unable to Connect to Mobile SSID (#73756)"/>
    <s v="Ganem, Julio_EIT | ExactlyIT Inc."/>
    <s v="With Vendor"/>
    <s v="Russell, Gerald | LiquidPower Specialty Products Inc., Main"/>
    <x v="18"/>
    <d v="2022-02-01T14:24:51"/>
    <d v="2022-03-18T12:43:05"/>
    <s v="Postponed Ticket"/>
    <s v="Overdue"/>
    <d v="2022-02-02T09:24:51"/>
    <b v="0"/>
    <b v="0"/>
    <m/>
    <m/>
    <m/>
    <m/>
    <m/>
    <m/>
    <m/>
    <m/>
    <n v="48"/>
    <x v="1"/>
    <s v="NO"/>
    <s v="YES"/>
  </r>
  <r>
    <s v="73616"/>
    <s v="Incident Normal (P3)"/>
    <s v="NIST Error (#73616)"/>
    <s v="Gaines, Ryan | Lummus Technology IT"/>
    <s v="In Progress"/>
    <s v="Lummus, The Woodlands, O'Sullivan, Melanie"/>
    <x v="26"/>
    <d v="2022-02-01T10:35:09"/>
    <d v="2022-03-01T20:28:47"/>
    <s v="Handle Ticket"/>
    <s v="Overdue"/>
    <d v="2022-02-04T10:35:09"/>
    <s v="NIST-NIST/REFPROP"/>
    <s v="LUM-SystemError"/>
    <m/>
    <m/>
    <m/>
    <m/>
    <m/>
    <m/>
    <m/>
    <m/>
    <n v="48"/>
    <x v="1"/>
    <s v="NO"/>
    <s v="YES"/>
  </r>
  <r>
    <s v="73538"/>
    <s v="Incident Normal (P3)"/>
    <s v="Comos (#73538)"/>
    <s v="Robbins, Christopher | Lummus Technology IT"/>
    <s v="Assigned"/>
    <s v="Lummus, Bloomfield, Gonzalez, Jose"/>
    <x v="34"/>
    <d v="2022-02-01T08:22:32"/>
    <d v="2022-03-01T20:28:47"/>
    <s v="Handle Ticket"/>
    <s v="Overdue"/>
    <n v="44596.348981481482"/>
    <s v="Siemens-COMOS - FEED"/>
    <s v="LUM-Performance"/>
    <m/>
    <m/>
    <m/>
    <m/>
    <m/>
    <m/>
    <m/>
    <m/>
    <n v="48"/>
    <x v="1"/>
    <s v="NO"/>
    <s v="YES"/>
  </r>
  <r>
    <s v="69913"/>
    <s v="Incident Low (P4)"/>
    <s v="my NB issue - freezing and VPN  (#69913)"/>
    <s v="Wawoczny, Christian | Lummus Technology IT"/>
    <s v="In Progress"/>
    <s v="Lummus, The Hague, Vdovjak, Ladislav"/>
    <x v="30"/>
    <d v="2022-01-24T00:18:04"/>
    <d v="2022-03-01T20:28:47"/>
    <s v="Handle Ticket"/>
    <s v="Overdue"/>
    <d v="2022-01-31T22:27:43"/>
    <s v="Windows 10_EIT"/>
    <b v="0"/>
    <m/>
    <m/>
    <m/>
    <m/>
    <m/>
    <m/>
    <m/>
    <m/>
    <n v="56"/>
    <x v="1"/>
    <s v="NO"/>
    <s v="YES"/>
  </r>
  <r>
    <s v="68507"/>
    <s v="Incident Normal (P3)"/>
    <s v="Adobe PRO is missing on user Laptop (#68507)"/>
    <s v="Wawoczny, Christian | Lummus Technology IT"/>
    <s v="In Progress"/>
    <s v="siddharth.mishra@lummustech.com"/>
    <x v="30"/>
    <d v="2022-01-21T03:29:51"/>
    <d v="2022-03-01T20:28:47"/>
    <s v="Postponed Ticket"/>
    <s v="Overdue"/>
    <d v="2022-02-14T07:00:48"/>
    <b v="0"/>
    <b v="0"/>
    <m/>
    <m/>
    <m/>
    <m/>
    <m/>
    <m/>
    <m/>
    <m/>
    <n v="59"/>
    <x v="1"/>
    <s v="NO"/>
    <s v="YES"/>
  </r>
  <r>
    <s v="66863"/>
    <s v="Incident Normal (P3)"/>
    <s v="[Help] How to use AutoCAD style file in my computor? (#66863)"/>
    <s v="Wawoczny, Christian | Lummus Technology IT"/>
    <s v="Assigned"/>
    <s v="Won, Yongseok | Lummus Technology IT"/>
    <x v="30"/>
    <d v="2022-01-19T02:29:09"/>
    <d v="2022-03-01T20:28:47"/>
    <s v="Handle Ticket"/>
    <s v="Overdue"/>
    <d v="2022-01-24T07:00:00"/>
    <b v="0"/>
    <b v="0"/>
    <m/>
    <m/>
    <m/>
    <m/>
    <m/>
    <m/>
    <m/>
    <m/>
    <n v="61"/>
    <x v="1"/>
    <s v="NO"/>
    <s v="YES"/>
  </r>
  <r>
    <s v="66585"/>
    <s v="Incident Low (P4)"/>
    <s v="Printer Issues (#66585)"/>
    <s v="Nguyen, Hanh | Hisco"/>
    <s v="With User"/>
    <s v="Punchur, David | Hisco, Workstation - US9"/>
    <x v="12"/>
    <d v="2022-01-18T12:19:51"/>
    <d v="2022-03-18T16:38:33"/>
    <s v="Handle Ticket"/>
    <s v="Overdue"/>
    <m/>
    <s v="Hisco-Printer Procurement"/>
    <b v="0"/>
    <m/>
    <m/>
    <m/>
    <m/>
    <m/>
    <m/>
    <m/>
    <m/>
    <n v="62"/>
    <x v="1"/>
    <s v="NO"/>
    <s v="YES"/>
  </r>
  <r>
    <s v="63512"/>
    <s v="Incident Normal (P3)"/>
    <s v="Lims Network Change (#63512)"/>
    <s v="Brown, Lonnie | Lummus Technology IT"/>
    <s v="In Progress"/>
    <s v="Lummus, Pasadena, Brown, Lonnie"/>
    <x v="35"/>
    <d v="2022-01-14T08:24:43"/>
    <d v="2022-03-01T20:28:47"/>
    <s v="Handle Ticket"/>
    <s v="Overdue"/>
    <d v="2022-01-19T08:24:43"/>
    <b v="0"/>
    <b v="0"/>
    <m/>
    <m/>
    <m/>
    <m/>
    <m/>
    <m/>
    <m/>
    <m/>
    <n v="66"/>
    <x v="1"/>
    <s v="NO"/>
    <s v="YES"/>
  </r>
  <r>
    <s v="61782"/>
    <s v="Incident High (P2)"/>
    <s v="Zabbix: Open issues with Data Domain monitoring scripts in Zabbix (#61782)"/>
    <s v="Cox, Laura_EIT | ExactlyIT Inc."/>
    <s v="Assigned"/>
    <s v="Heuberger, Michael_EIT | ExactlyIT Inc."/>
    <x v="16"/>
    <d v="2022-01-12T13:57:35"/>
    <d v="2022-03-01T20:28:47"/>
    <s v="Handle Ticket"/>
    <s v="Overdue"/>
    <d v="2022-01-12T15:57:35"/>
    <s v="CON-ZABBIX CEC PRD"/>
    <b v="0"/>
    <m/>
    <m/>
    <m/>
    <m/>
    <m/>
    <m/>
    <m/>
    <m/>
    <n v="68"/>
    <x v="1"/>
    <s v="NO"/>
    <s v="YES"/>
  </r>
  <r>
    <s v="61102"/>
    <s v="Incident Normal (P3)"/>
    <s v="Failed workstation in Bldg 400 conf room (#61102)"/>
    <s v="Geery, Jefferson | ExactlyIT Inc."/>
    <s v="With Vendor"/>
    <s v="Paskos, Jennie | LiquidPower Specialty Products Inc., Main"/>
    <x v="25"/>
    <d v="2022-01-11T11:03:31"/>
    <d v="2022-03-16T10:26:24"/>
    <b v="0"/>
    <m/>
    <m/>
    <b v="0"/>
    <b v="0"/>
    <m/>
    <m/>
    <m/>
    <m/>
    <m/>
    <m/>
    <m/>
    <m/>
    <n v="69"/>
    <x v="1"/>
    <s v="NO"/>
    <s v="Y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
  <r>
    <s v="92041"/>
    <s v="Service Request Normal"/>
    <s v="UG2 Boston office Planned outage (#92041)"/>
    <s v="Avendano, Antonio_EIT | ExactlyIT Inc."/>
    <s v="Assigned"/>
    <s v="Jenkins, William | UG2, Main"/>
    <x v="0"/>
    <n v="44641.2346875"/>
    <d v="2022-03-21T06:17:21"/>
    <s v="Handle Ticket"/>
    <s v="Today"/>
    <n v="44644.25"/>
    <b v="0"/>
    <b v="0"/>
    <m/>
    <m/>
    <m/>
    <m/>
    <m/>
    <m/>
    <m/>
    <m/>
    <n v="0"/>
    <x v="0"/>
    <s v="NO"/>
    <s v="NO"/>
  </r>
  <r>
    <s v="92040"/>
    <s v="Service Request Normal"/>
    <s v="FW: Timesheets - offset entry missing (#92040)"/>
    <s v="Hashmi, Salman | Lummus Technology IT"/>
    <s v="Assigned"/>
    <s v="Lummus, Gurgaon, Verma, Neetu"/>
    <x v="1"/>
    <n v="44641.226030092592"/>
    <d v="2022-03-21T05:43:39"/>
    <s v="Handle Ticket"/>
    <s v="Today"/>
    <m/>
    <s v="Lummus-AMS_Timesheet"/>
    <s v="LUM-Configuration"/>
    <m/>
    <m/>
    <m/>
    <m/>
    <m/>
    <m/>
    <m/>
    <m/>
    <n v="0"/>
    <x v="0"/>
    <s v="NO"/>
    <s v="NO"/>
  </r>
  <r>
    <s v="92036"/>
    <s v="Service Request Low"/>
    <s v="Powerpoint presentation showing black when shared as a window on MS Teams. (#92036)"/>
    <s v="Alvarado, Israel_EIT | ExactlyIT Inc."/>
    <s v="With User"/>
    <s v="Lummus, Gurgaon, Chaudhary, Abhishek"/>
    <x v="2"/>
    <n v="44641.196701388893"/>
    <d v="2022-03-21T06:14:47"/>
    <s v="Handle Ticket"/>
    <s v="Today"/>
    <n v="44642.257488425923"/>
    <b v="0"/>
    <b v="0"/>
    <m/>
    <m/>
    <m/>
    <m/>
    <m/>
    <m/>
    <m/>
    <m/>
    <n v="0"/>
    <x v="0"/>
    <s v="NO"/>
    <s v="NO"/>
  </r>
  <r>
    <s v="92030"/>
    <s v="Service Request Low"/>
    <s v="VPN is not working (#92030)"/>
    <s v="Mueller, Peter | Lummus Technology IT"/>
    <s v="Assigned"/>
    <s v="Lummus, Moscow, Popova, Kristina"/>
    <x v="3"/>
    <n v="44641.156030092592"/>
    <d v="2022-03-21T04:34:31"/>
    <s v="Handle Ticket"/>
    <s v="Today"/>
    <n v="44648.25"/>
    <b v="0"/>
    <b v="0"/>
    <m/>
    <m/>
    <m/>
    <m/>
    <m/>
    <m/>
    <m/>
    <m/>
    <n v="0"/>
    <x v="0"/>
    <s v="NO"/>
    <s v="NO"/>
  </r>
  <r>
    <s v="92008"/>
    <s v="Service Request Normal"/>
    <s v="Problems logging into VPN (#92008)"/>
    <s v="Valencia, Jesus_EIT | ExactlyIT Inc."/>
    <s v="Postponed"/>
    <s v="lily@abnbillingservice.com"/>
    <x v="4"/>
    <n v="44641.04"/>
    <d v="2022-03-21T01:26:55"/>
    <b v="0"/>
    <m/>
    <n v="44641.416666666657"/>
    <b v="0"/>
    <b v="0"/>
    <m/>
    <m/>
    <m/>
    <m/>
    <m/>
    <m/>
    <m/>
    <m/>
    <n v="0"/>
    <x v="0"/>
    <s v="NO"/>
    <s v="NO"/>
  </r>
  <r>
    <s v="92006"/>
    <s v="Service Request Normal"/>
    <s v="Pro-II Ver 10.1 (#92006)"/>
    <s v="Kumar, Kuldeep | Lummus Technology IT"/>
    <s v="Assigned"/>
    <s v="Lummus, Gurgaon, Pandey, Ankur"/>
    <x v="5"/>
    <n v="44640.999432870369"/>
    <d v="2022-03-21T01:21:24"/>
    <s v="Handle Ticket"/>
    <s v="Today"/>
    <n v="44644.25"/>
    <s v="AVEVA-SimSci PRO/II"/>
    <s v="LUM-Installation"/>
    <m/>
    <m/>
    <m/>
    <m/>
    <m/>
    <m/>
    <m/>
    <m/>
    <n v="1"/>
    <x v="0"/>
    <s v="NO"/>
    <s v="NO"/>
  </r>
  <r>
    <s v="92004"/>
    <s v="Service Request Normal"/>
    <s v="New ticket from: iDocs and ENID access : BCPL and BCPL Expansion Study  (#82480) (#92004)"/>
    <s v="Kumar, Kuldeep | Lummus Technology IT"/>
    <s v="Assigned"/>
    <s v="Lummus, Gurgaon, Banerjee, Abhik"/>
    <x v="5"/>
    <n v="44640.99417824074"/>
    <d v="2022-03-21T03:32:10"/>
    <s v="Handle Ticket"/>
    <s v="Today"/>
    <n v="44644.25"/>
    <s v="Lummus-iDocs"/>
    <s v="LUM-Configuration"/>
    <m/>
    <m/>
    <m/>
    <m/>
    <m/>
    <m/>
    <m/>
    <m/>
    <n v="1"/>
    <x v="0"/>
    <s v="NO"/>
    <s v="NO"/>
  </r>
  <r>
    <s v="91984"/>
    <s v="Service Request Normal"/>
    <s v="Rquest to Setting up I-Docs Redline (#91984)"/>
    <s v="Mulvaney, Mikelyn | Lummus Technology IT"/>
    <s v="Assigned"/>
    <s v="Lummus, Gurgaon, Narender, Narender"/>
    <x v="6"/>
    <n v="44640.923692129632"/>
    <d v="2022-03-20T22:11:53"/>
    <s v="Handle Ticket"/>
    <s v="Today"/>
    <n v="44644.25"/>
    <s v="Lummus-iDocs"/>
    <s v="LUM-Configuration"/>
    <m/>
    <m/>
    <m/>
    <m/>
    <m/>
    <m/>
    <m/>
    <m/>
    <n v="1"/>
    <x v="0"/>
    <s v="NO"/>
    <s v="NO"/>
  </r>
  <r>
    <s v="91883"/>
    <s v="Service Request Normal"/>
    <s v="Jason Langridge - New Employee at Lummus (#91883)"/>
    <s v="Trejo, Monserrat_EIT | ExactlyIT Inc."/>
    <s v="With Customer"/>
    <s v="Lummus, The Woodlands, Guerrero, Leticia"/>
    <x v="7"/>
    <n v="44640.294479166667"/>
    <d v="2022-03-20T10:34:58"/>
    <b v="0"/>
    <m/>
    <n v="44644.294479166667"/>
    <s v="Azure Active Directory Account_EIT"/>
    <s v="LUM-Account Creation "/>
    <m/>
    <m/>
    <m/>
    <m/>
    <m/>
    <m/>
    <m/>
    <m/>
    <n v="1"/>
    <x v="0"/>
    <s v="NO"/>
    <s v="NO"/>
  </r>
  <r>
    <s v="91524"/>
    <s v="Service Request Low"/>
    <s v="Rogelio Pacheco  (#91524)"/>
    <s v="Escobar, Adriana_EIT | ExactlyIT Inc."/>
    <s v="Assigned"/>
    <s v="Raya, Orlando | Hisco, Main"/>
    <x v="8"/>
    <n v="44638.710023148153"/>
    <d v="2022-03-18T17:54:39"/>
    <s v="Handle Ticket"/>
    <s v="Overdue"/>
    <m/>
    <b v="0"/>
    <b v="0"/>
    <m/>
    <m/>
    <m/>
    <m/>
    <m/>
    <m/>
    <m/>
    <m/>
    <n v="3"/>
    <x v="0"/>
    <s v="NO"/>
    <s v="NO"/>
  </r>
  <r>
    <s v="91512"/>
    <s v="Service Request Low"/>
    <s v="New Odoo account Juan DeLeon (#91512)"/>
    <b v="0"/>
    <s v="Open"/>
    <s v="Escobar, Adriana | Accudata Customer, Main"/>
    <x v="9"/>
    <n v="44638.620150462957"/>
    <d v="2022-03-18T14:53:01"/>
    <b v="0"/>
    <m/>
    <n v="44641.578483796293"/>
    <s v="MSP-User Management"/>
    <s v="MSP-User Mgmnt-User Changes"/>
    <m/>
    <m/>
    <m/>
    <m/>
    <m/>
    <m/>
    <m/>
    <m/>
    <n v="3"/>
    <x v="0"/>
    <s v="NO"/>
    <s v="NO"/>
  </r>
  <r>
    <s v="91482"/>
    <s v="Service Request Low"/>
    <s v="New Employee Setup for Juan DeLeon (#91482)"/>
    <s v="Noriega, Jose A | Hisco"/>
    <s v="Assigned"/>
    <s v="hiscosharepoint@hiscoinc.com"/>
    <x v="10"/>
    <n v="44638.538148148153"/>
    <d v="2022-03-18T14:54:07"/>
    <s v="Handle Ticket"/>
    <s v="Overdue"/>
    <m/>
    <b v="0"/>
    <b v="0"/>
    <m/>
    <m/>
    <m/>
    <m/>
    <m/>
    <m/>
    <m/>
    <m/>
    <n v="3"/>
    <x v="0"/>
    <s v="NO"/>
    <s v="NO"/>
  </r>
  <r>
    <s v="91481"/>
    <s v="Service Request Normal"/>
    <s v="Offboarding accounts (#91481)"/>
    <s v="Trejo, Monserrat_EIT | ExactlyIT Inc."/>
    <s v="Postponed"/>
    <s v="PSG, Cleveland, Cochran, Rich"/>
    <x v="7"/>
    <n v="44638.534143518518"/>
    <d v="2022-03-21T06:14:47"/>
    <s v="Handle Ticket"/>
    <s v="Overdue"/>
    <n v="44642.259571759263"/>
    <b v="0"/>
    <b v="0"/>
    <m/>
    <m/>
    <m/>
    <m/>
    <m/>
    <m/>
    <m/>
    <m/>
    <n v="3"/>
    <x v="0"/>
    <s v="NO"/>
    <s v="NO"/>
  </r>
  <r>
    <s v="91475"/>
    <s v="Service Request Low"/>
    <s v="Need a new laptop (#91475)"/>
    <b v="0"/>
    <s v="Open"/>
    <s v="DEHOYOS, MALVA | Hisco, Main"/>
    <x v="10"/>
    <n v="44638.516388888893"/>
    <d v="2022-03-18T13:03:25"/>
    <b v="0"/>
    <m/>
    <m/>
    <b v="0"/>
    <b v="0"/>
    <m/>
    <m/>
    <m/>
    <m/>
    <m/>
    <m/>
    <m/>
    <m/>
    <n v="3"/>
    <x v="0"/>
    <s v="NO"/>
    <s v="NO"/>
  </r>
  <r>
    <s v="91454"/>
    <s v="Service Request Low"/>
    <s v="[EXTERNAL]: Ready for Implementation - M:\Accounting\QR L Drive for_x000a_ Jacke_x000a_ Potter - Form ID# 3561 (#91454)"/>
    <b v="0"/>
    <s v="Open"/>
    <s v="no-reply@sharepointonline.com"/>
    <x v="11"/>
    <n v="44638.43917824074"/>
    <d v="2022-03-18T10:49:06"/>
    <b v="0"/>
    <m/>
    <n v="44641.43917824074"/>
    <b v="0"/>
    <b v="0"/>
    <m/>
    <m/>
    <m/>
    <m/>
    <m/>
    <m/>
    <m/>
    <m/>
    <n v="3"/>
    <x v="0"/>
    <s v="NO"/>
    <s v="NO"/>
  </r>
  <r>
    <s v="91453"/>
    <s v="Service Request Low"/>
    <s v="[EXTERNAL]: Ready for Implementation - M:\Accounting\Houston for_x000a_ Jacke_x000a_ Potter - Form ID# 3559 (#91453)"/>
    <b v="0"/>
    <s v="Open"/>
    <s v="no-reply@sharepointonline.com"/>
    <x v="11"/>
    <n v="44638.439097222217"/>
    <d v="2022-03-18T10:48:40"/>
    <b v="0"/>
    <m/>
    <n v="44641.439097222217"/>
    <b v="0"/>
    <b v="0"/>
    <m/>
    <m/>
    <m/>
    <m/>
    <m/>
    <m/>
    <m/>
    <m/>
    <n v="3"/>
    <x v="0"/>
    <s v="NO"/>
    <s v="NO"/>
  </r>
  <r>
    <s v="91452"/>
    <s v="Service Request Normal"/>
    <s v="[EXTERNAL]: Ready for Implementation - M:\Accounting\LA for Jacke_x000a_ Potter -_x000a_ Form ID# 3560 (#91452)"/>
    <b v="0"/>
    <s v="Open"/>
    <s v="no-reply@sharepointonline.com"/>
    <x v="11"/>
    <n v="44638.439062500001"/>
    <d v="2022-03-21T05:36:44"/>
    <b v="0"/>
    <m/>
    <n v="44641.230729166673"/>
    <b v="0"/>
    <b v="0"/>
    <m/>
    <m/>
    <m/>
    <m/>
    <m/>
    <m/>
    <m/>
    <m/>
    <n v="3"/>
    <x v="0"/>
    <s v="NO"/>
    <s v="NO"/>
  </r>
  <r>
    <s v="91451"/>
    <s v="Service Request Low"/>
    <s v="[EXTERNAL]: Ready for Implementation - M:\Accounting\Acquisitions &amp;_x000a_ Divestitures for Jacke Potter - Form ID# 3558 (#91451)"/>
    <b v="0"/>
    <s v="Open"/>
    <s v="no-reply@sharepointonline.com"/>
    <x v="11"/>
    <n v="44638.439050925917"/>
    <d v="2022-03-18T10:49:52"/>
    <b v="0"/>
    <m/>
    <n v="44641.439050925917"/>
    <b v="0"/>
    <b v="0"/>
    <m/>
    <m/>
    <m/>
    <m/>
    <m/>
    <m/>
    <m/>
    <m/>
    <n v="3"/>
    <x v="0"/>
    <s v="NO"/>
    <s v="NO"/>
  </r>
  <r>
    <s v="91432"/>
    <s v="Service Request Normal"/>
    <s v="E-mail for Samuel Santana de Souza (#91432)"/>
    <s v="Ramirez, Marco_EIT | ExactlyIT Inc."/>
    <s v="With User"/>
    <s v="PSG, Cleveland, Encinas, Fabio"/>
    <x v="12"/>
    <n v="44638.369467592587"/>
    <d v="2022-03-18T15:44:54"/>
    <s v="Handle Ticket"/>
    <s v="Overdue"/>
    <m/>
    <b v="0"/>
    <b v="0"/>
    <m/>
    <m/>
    <m/>
    <m/>
    <m/>
    <m/>
    <m/>
    <m/>
    <n v="3"/>
    <x v="0"/>
    <s v="NO"/>
    <s v="NO"/>
  </r>
  <r>
    <s v="91426"/>
    <s v="Service Request Low"/>
    <s v="Edit ability on Subscription (#91426)"/>
    <b v="0"/>
    <s v="Open"/>
    <s v="Simon, Jon | ExactlyIT Inc."/>
    <x v="9"/>
    <n v="44638.36010416667"/>
    <d v="2022-03-18T20:06:43"/>
    <b v="0"/>
    <m/>
    <n v="44641.318437499998"/>
    <b v="0"/>
    <b v="0"/>
    <m/>
    <m/>
    <m/>
    <m/>
    <m/>
    <m/>
    <m/>
    <m/>
    <n v="3"/>
    <x v="0"/>
    <s v="NO"/>
    <s v="NO"/>
  </r>
  <r>
    <s v="91425"/>
    <s v="Service Request Low"/>
    <s v="Domain password reset (#91425)"/>
    <b v="0"/>
    <s v="Open"/>
    <s v="Chavez, Ivonne | Hisco, Main"/>
    <x v="10"/>
    <n v="44638.352199074077"/>
    <d v="2022-03-18T09:37:21"/>
    <s v="Handle Ticket"/>
    <s v="Overdue"/>
    <m/>
    <s v="Hisco-Access Permission"/>
    <b v="0"/>
    <m/>
    <m/>
    <m/>
    <m/>
    <m/>
    <m/>
    <m/>
    <m/>
    <n v="3"/>
    <x v="0"/>
    <s v="NO"/>
    <s v="NO"/>
  </r>
  <r>
    <s v="91424"/>
    <s v="Service Request Normal"/>
    <s v="SFTP folder and account (#91424)"/>
    <s v="Noriega,  Citlali_EIT | ExactlyIT Inc."/>
    <s v="In Progress"/>
    <s v="Jenkins, William | UG2, Main"/>
    <x v="7"/>
    <n v="44638.351412037038"/>
    <d v="2022-03-20T06:16:43"/>
    <s v="Postponed Ticket"/>
    <s v="Today"/>
    <n v="44640.260023148148"/>
    <b v="0"/>
    <b v="0"/>
    <m/>
    <m/>
    <m/>
    <m/>
    <m/>
    <m/>
    <m/>
    <m/>
    <n v="3"/>
    <x v="0"/>
    <s v="NO"/>
    <s v="NO"/>
  </r>
  <r>
    <s v="91422"/>
    <s v="Service Request Normal"/>
    <s v="Alejandra Iriarte - FUZE Line (#91422)"/>
    <s v="Fabila, Diego_EIT | ExactlyIT Inc."/>
    <s v="With Vendor"/>
    <s v="Ortega, Juan | Principle Health Systems, Main"/>
    <x v="4"/>
    <n v="44638.349976851852"/>
    <d v="2022-03-21T06:14:47"/>
    <s v="Handle Ticket"/>
    <s v="Overdue"/>
    <n v="44641.400543981479"/>
    <s v="MSP-Collaboration / Voice Phones"/>
    <b v="0"/>
    <m/>
    <m/>
    <m/>
    <m/>
    <m/>
    <m/>
    <m/>
    <m/>
    <n v="3"/>
    <x v="0"/>
    <s v="NO"/>
    <s v="NO"/>
  </r>
  <r>
    <s v="91420"/>
    <s v="Service Request Normal"/>
    <s v="Cannot access Time Sheet (#91420)"/>
    <s v="Hashmi, Salman | Lummus Technology IT"/>
    <s v="With User"/>
    <s v="Lummus, Houston, Pan, Daxin"/>
    <x v="1"/>
    <n v="44638.348483796297"/>
    <d v="2022-03-21T01:21:52"/>
    <s v="Handle Ticket"/>
    <s v="Overdue"/>
    <m/>
    <s v="Lummus-Web Time Entry"/>
    <s v="LUM-Configuration"/>
    <m/>
    <m/>
    <m/>
    <m/>
    <m/>
    <m/>
    <m/>
    <m/>
    <n v="3"/>
    <x v="0"/>
    <s v="NO"/>
    <s v="NO"/>
  </r>
  <r>
    <s v="91417"/>
    <s v="Service Request Low"/>
    <s v="Urgent Modify Ticket# 90150 (#91417)"/>
    <s v="Bartell, Mathew_EIT | ExactlyIT Inc."/>
    <s v="With User"/>
    <s v="Stephens, Chelsea | Hisco, Workstation - US9"/>
    <x v="8"/>
    <n v="44638.344849537039"/>
    <d v="2022-03-18T10:48:58"/>
    <s v="Postponed Ticket"/>
    <s v="Overdue"/>
    <m/>
    <s v="Hisco-E-Mail issues"/>
    <b v="0"/>
    <m/>
    <m/>
    <m/>
    <m/>
    <m/>
    <m/>
    <m/>
    <m/>
    <n v="3"/>
    <x v="0"/>
    <s v="NO"/>
    <s v="NO"/>
  </r>
  <r>
    <s v="91415"/>
    <s v="Service Request Normal"/>
    <s v="Managed Identity for Odoo (#91415)"/>
    <s v="Elizarraraz, Javier_EIT | ExactlyIT Inc."/>
    <s v="Assigned"/>
    <s v="Torres, Luis_EIT | ExactlyIT Inc."/>
    <x v="13"/>
    <n v="44638.333368055559"/>
    <d v="2022-03-18T08:00:03"/>
    <s v="Handle Ticket"/>
    <s v="Overdue"/>
    <n v="44643.333368055559"/>
    <s v="EIT-Azure DevOps"/>
    <b v="0"/>
    <m/>
    <m/>
    <m/>
    <m/>
    <m/>
    <m/>
    <m/>
    <m/>
    <n v="3"/>
    <x v="0"/>
    <s v="NO"/>
    <s v="NO"/>
  </r>
  <r>
    <s v="91352"/>
    <s v="Service Request Low"/>
    <s v="Laptop request (#91352)"/>
    <b v="0"/>
    <s v="Open"/>
    <s v="Meza, Ixchel | Hisco, Main"/>
    <x v="10"/>
    <n v="44637.904351851852"/>
    <d v="2022-03-17T21:55:23"/>
    <b v="0"/>
    <m/>
    <m/>
    <b v="0"/>
    <b v="0"/>
    <m/>
    <m/>
    <m/>
    <m/>
    <m/>
    <m/>
    <m/>
    <m/>
    <n v="4"/>
    <x v="0"/>
    <s v="NO"/>
    <s v="NO"/>
  </r>
  <r>
    <s v="91351"/>
    <s v="Service Request Low"/>
    <s v="Harlingen group email removal request (#91351)"/>
    <s v="Escobar, Adriana_EIT | ExactlyIT Inc."/>
    <s v="In Progress"/>
    <s v="Meza, Ixchel | Hisco, Main"/>
    <x v="8"/>
    <n v="44637.902638888889"/>
    <d v="2022-03-21T06:10:47"/>
    <s v="Handle Ticket"/>
    <s v="Overdue"/>
    <m/>
    <s v="Hisco-Access Permission"/>
    <s v="[Hisco_G_Configuration] Configuration"/>
    <m/>
    <m/>
    <m/>
    <m/>
    <m/>
    <m/>
    <m/>
    <m/>
    <n v="4"/>
    <x v="0"/>
    <s v="NO"/>
    <s v="NO"/>
  </r>
  <r>
    <s v="91301"/>
    <s v="Service Request Normal"/>
    <s v="GitHub User for Odoo Supporter (#91301)"/>
    <s v="Heuberger, Michael_EIT | ExactlyIT Inc."/>
    <s v="Postponed"/>
    <s v="Heuberger, Michael_EIT | ExactlyIT Inc."/>
    <x v="9"/>
    <n v="44637.684756944444"/>
    <d v="2022-03-17T16:55:38"/>
    <s v="Reminder"/>
    <s v="Planned"/>
    <n v="44643.25"/>
    <s v="Github User tdetry"/>
    <b v="0"/>
    <m/>
    <m/>
    <m/>
    <m/>
    <m/>
    <m/>
    <m/>
    <m/>
    <n v="4"/>
    <x v="0"/>
    <s v="NO"/>
    <s v="NO"/>
  </r>
  <r>
    <s v="91296"/>
    <s v="Service Request Low"/>
    <s v="QuoteWerks (#91296)"/>
    <s v="Escobar, Adriana_EIT | ExactlyIT Inc."/>
    <s v="In Progress"/>
    <s v="edaigle@accudatasystems.com"/>
    <x v="14"/>
    <n v="44637.663298611107"/>
    <d v="2022-03-21T06:10:47"/>
    <s v="Handle Ticket"/>
    <s v="Overdue"/>
    <n v="44641.543599537043"/>
    <b v="0"/>
    <b v="0"/>
    <m/>
    <m/>
    <m/>
    <m/>
    <m/>
    <m/>
    <m/>
    <m/>
    <n v="4"/>
    <x v="0"/>
    <s v="NO"/>
    <s v="NO"/>
  </r>
  <r>
    <s v="91281"/>
    <s v="Service Request Low"/>
    <s v="Check devices in N-able, Veeam and Vsphere, should match in all tools (#91281)"/>
    <s v="Mora, Carlos_EIT | ExactlyIT Inc."/>
    <s v="In Progress"/>
    <s v="Grajales, Patrick_EIT | ExactlyIT MX"/>
    <x v="15"/>
    <n v="44637.628032407411"/>
    <d v="2022-03-18T07:26:17"/>
    <b v="0"/>
    <m/>
    <n v="44645.25"/>
    <b v="0"/>
    <b v="0"/>
    <m/>
    <m/>
    <m/>
    <m/>
    <m/>
    <m/>
    <m/>
    <m/>
    <n v="4"/>
    <x v="0"/>
    <s v="NO"/>
    <s v="NO"/>
  </r>
  <r>
    <s v="91267"/>
    <s v="Service Request Normal"/>
    <s v="Unable to log in Cisco Finnese (#91267)"/>
    <b v="0"/>
    <s v="Open"/>
    <s v="McCrory, Shawn | Hisco, Main"/>
    <x v="10"/>
    <n v="44637.581238425933"/>
    <d v="2022-03-17T14:02:51"/>
    <s v="Handle Ticket"/>
    <s v="Overdue"/>
    <m/>
    <s v="Hisco-Access Permission"/>
    <b v="0"/>
    <m/>
    <m/>
    <m/>
    <m/>
    <m/>
    <m/>
    <m/>
    <m/>
    <n v="4"/>
    <x v="0"/>
    <s v="NO"/>
    <s v="NO"/>
  </r>
  <r>
    <s v="91249"/>
    <s v="Service Request Normal"/>
    <s v="Email forward  for terminated user - Oliver Chen (#91249)"/>
    <s v="Trejo, Monserrat_EIT | ExactlyIT Inc."/>
    <s v="In Progress"/>
    <s v="Lummus, The Woodlands, Gaines, Ryan"/>
    <x v="7"/>
    <n v="44637.54314814815"/>
    <d v="2022-03-18T18:26:46"/>
    <s v="Handle Ticket"/>
    <s v="Overdue"/>
    <n v="44638.751226851848"/>
    <b v="0"/>
    <b v="0"/>
    <m/>
    <m/>
    <m/>
    <m/>
    <m/>
    <m/>
    <m/>
    <m/>
    <n v="4"/>
    <x v="0"/>
    <s v="NO"/>
    <s v="NO"/>
  </r>
  <r>
    <s v="91248"/>
    <s v="Service Request Normal"/>
    <s v="Export email data: Moo Han (#91248)"/>
    <s v="Trejo, Monserrat_EIT | ExactlyIT Inc."/>
    <s v="Postponed"/>
    <s v="Lummus, Pasadena, Brown, Lonnie"/>
    <x v="7"/>
    <n v="44637.539618055547"/>
    <d v="2022-03-21T06:14:47"/>
    <s v="Handle Ticket"/>
    <s v="Overdue"/>
    <n v="44642.257488425923"/>
    <s v="Exchange Mailbox_EIT"/>
    <b v="0"/>
    <m/>
    <m/>
    <m/>
    <m/>
    <m/>
    <m/>
    <m/>
    <m/>
    <n v="4"/>
    <x v="0"/>
    <s v="NO"/>
    <s v="NO"/>
  </r>
  <r>
    <s v="91246"/>
    <s v="Service Request Low"/>
    <s v="Logins (#91246)"/>
    <b v="0"/>
    <s v="Open"/>
    <s v="Jones, John | Maverick Services LLC, Main"/>
    <x v="11"/>
    <n v="44637.536134259259"/>
    <d v="2022-03-18T13:26:44"/>
    <s v="Handle Ticket"/>
    <s v="Overdue"/>
    <n v="44638.458333333343"/>
    <b v="0"/>
    <b v="0"/>
    <m/>
    <m/>
    <m/>
    <m/>
    <m/>
    <m/>
    <m/>
    <m/>
    <n v="4"/>
    <x v="0"/>
    <s v="NO"/>
    <s v="NO"/>
  </r>
  <r>
    <s v="91245"/>
    <s v="Service Request Normal"/>
    <s v="Can you activate badge 74512 for Matias Contti from Novolen (#91245)"/>
    <s v="Robert Owens | Lummus Technology IT"/>
    <s v="Assigned"/>
    <s v="Lummus, Telecommuting, Contti, Matias"/>
    <x v="16"/>
    <n v="44637.533541666657"/>
    <d v="2022-03-17T12:48:18"/>
    <s v="Handle Ticket"/>
    <s v="Overdue"/>
    <n v="44642.533541666657"/>
    <s v="ID Badge_EIT"/>
    <b v="0"/>
    <m/>
    <m/>
    <m/>
    <m/>
    <m/>
    <m/>
    <m/>
    <m/>
    <n v="4"/>
    <x v="0"/>
    <s v="NO"/>
    <s v="NO"/>
  </r>
  <r>
    <s v="91243"/>
    <s v="Service Request Normal"/>
    <s v="Maria Garcia upgrade laptop (#91243)"/>
    <s v="Robert Owens | Lummus Technology IT"/>
    <s v="Assigned"/>
    <s v="Lummus, Pasadena, Garcia, Maria"/>
    <x v="16"/>
    <n v="44637.532708333332"/>
    <d v="2022-03-17T12:47:06"/>
    <s v="Handle Ticket"/>
    <s v="Overdue"/>
    <n v="44642.532708333332"/>
    <s v="Desktop/Workstation/Laptop_EIT"/>
    <b v="0"/>
    <m/>
    <m/>
    <m/>
    <m/>
    <m/>
    <m/>
    <m/>
    <m/>
    <n v="4"/>
    <x v="0"/>
    <s v="NO"/>
    <s v="NO"/>
  </r>
  <r>
    <s v="91237"/>
    <s v="Service Request Normal"/>
    <s v="Concur Access - Binal Rana (#91237)"/>
    <s v="Ramirez, Marco_EIT | ExactlyIT Inc."/>
    <s v="With User"/>
    <s v="Lummus, Bloomfield, Arana, Andres"/>
    <x v="2"/>
    <n v="44637.511643518519"/>
    <d v="2022-03-21T06:14:47"/>
    <s v="Handle Ticket"/>
    <s v="Overdue"/>
    <n v="44642.185960648138"/>
    <s v="Concur (SAP)-Concur"/>
    <s v="LUM-Configuration"/>
    <m/>
    <m/>
    <m/>
    <m/>
    <m/>
    <m/>
    <m/>
    <m/>
    <n v="4"/>
    <x v="0"/>
    <s v="NO"/>
    <s v="NO"/>
  </r>
  <r>
    <s v="91236"/>
    <s v="Service Request Normal"/>
    <s v="test (#91236)"/>
    <b v="0"/>
    <s v="Open"/>
    <s v="Heuberger, Michael_EIT | ExactlyIT Inc."/>
    <x v="9"/>
    <n v="44637.509629629632"/>
    <d v="2022-03-18T07:36:42"/>
    <b v="0"/>
    <m/>
    <n v="44638.301296296297"/>
    <s v="EIT-Odoo"/>
    <s v="Update Odoo"/>
    <m/>
    <m/>
    <m/>
    <m/>
    <m/>
    <m/>
    <m/>
    <m/>
    <n v="4"/>
    <x v="0"/>
    <s v="NO"/>
    <s v="NO"/>
  </r>
  <r>
    <s v="91232"/>
    <s v="Service Request Low"/>
    <s v="Laptop - Erick Armas  (#91232)"/>
    <b v="0"/>
    <s v="Open"/>
    <s v="Gingery, Lynn | Hisco, Main"/>
    <x v="10"/>
    <n v="44637.493946759263"/>
    <d v="2022-03-17T15:53:54"/>
    <b v="0"/>
    <m/>
    <m/>
    <s v="Hisco-Computer Issues"/>
    <b v="0"/>
    <m/>
    <m/>
    <m/>
    <m/>
    <m/>
    <m/>
    <m/>
    <m/>
    <n v="4"/>
    <x v="0"/>
    <s v="NO"/>
    <s v="NO"/>
  </r>
  <r>
    <s v="91198"/>
    <s v="Service Request Low"/>
    <s v="[EXTERNAL]: Ready for Implementation - M:\Ops\... for Jacke Potter -_x000a_ Form_x000a_ ID# 3562 (#91198)"/>
    <s v="Mireles, Santos | Maverick"/>
    <s v="Assigned"/>
    <s v="no-reply@sharepointonline.com"/>
    <x v="11"/>
    <n v="44637.428657407407"/>
    <d v="2022-03-18T10:31:46"/>
    <s v="Handle Ticket"/>
    <s v="Overdue"/>
    <n v="44641.428657407407"/>
    <b v="0"/>
    <b v="0"/>
    <m/>
    <m/>
    <m/>
    <m/>
    <m/>
    <m/>
    <m/>
    <m/>
    <n v="4"/>
    <x v="0"/>
    <s v="NO"/>
    <s v="NO"/>
  </r>
  <r>
    <s v="91197"/>
    <s v="Service Request Normal"/>
    <s v="Forward ALL Emails for Maria Principe to Catherine Knowles &amp; Latasha_x000a_ Ford (#91197)"/>
    <s v="Trejo, Monserrat_EIT | ExactlyIT Inc."/>
    <s v="Postponed"/>
    <s v="Lummus, Bloomfield, Arana, Andres"/>
    <x v="7"/>
    <n v="44637.427789351852"/>
    <d v="2022-03-21T06:14:47"/>
    <s v="Handle Ticket"/>
    <s v="Overdue"/>
    <n v="44642.237349537027"/>
    <b v="0"/>
    <b v="0"/>
    <m/>
    <m/>
    <m/>
    <m/>
    <m/>
    <m/>
    <m/>
    <m/>
    <n v="4"/>
    <x v="0"/>
    <s v="NO"/>
    <s v="NO"/>
  </r>
  <r>
    <s v="91188"/>
    <s v="Service Request Normal"/>
    <s v="Forward ALL Emails for Declan Gavaghan to Tatyana Fishbayn &amp; Teresa_x000a_ Balmaseda (#91188)"/>
    <s v="Trejo, Monserrat_EIT | ExactlyIT Inc."/>
    <s v="Postponed"/>
    <s v="Lummus, Bloomfield, Arana, Andres"/>
    <x v="7"/>
    <n v="44637.404502314806"/>
    <d v="2022-03-21T06:14:47"/>
    <s v="Handle Ticket"/>
    <s v="Overdue"/>
    <n v="44642.215127314812"/>
    <b v="0"/>
    <b v="0"/>
    <m/>
    <m/>
    <m/>
    <m/>
    <m/>
    <m/>
    <m/>
    <m/>
    <n v="4"/>
    <x v="0"/>
    <s v="NO"/>
    <s v="NO"/>
  </r>
  <r>
    <s v="91185"/>
    <s v="Service Request Normal"/>
    <s v="New Domain User (#91185)"/>
    <s v="Valencia, Jesus_EIT | ExactlyIT Inc."/>
    <s v="With Vendor"/>
    <s v="Grajales, Patrick_EIT | ExactlyIT MX"/>
    <x v="14"/>
    <n v="44637.396631944437"/>
    <d v="2022-03-18T08:03:16"/>
    <s v="Handle Ticket"/>
    <s v="Overdue"/>
    <n v="44637.563298611109"/>
    <b v="0"/>
    <b v="0"/>
    <m/>
    <m/>
    <m/>
    <m/>
    <m/>
    <m/>
    <m/>
    <m/>
    <n v="4"/>
    <x v="0"/>
    <s v="NO"/>
    <s v="NO"/>
  </r>
  <r>
    <s v="91177"/>
    <s v="Service Request Normal"/>
    <s v="New ticket from: Please reactivate access to my JDE account  (#59245) (#91177)"/>
    <s v="Ramirez, Marco_EIT | ExactlyIT Inc."/>
    <s v="With User"/>
    <s v="Lummus, Mannheim, Bell, Susanne"/>
    <x v="17"/>
    <n v="44637.380914351852"/>
    <d v="2022-03-21T06:14:47"/>
    <s v="Handle Ticket"/>
    <s v="Overdue"/>
    <n v="44642.114432870367"/>
    <s v="Lummus-JDE Supplier Add/Change/Delete Form"/>
    <s v="LUM-Configuration"/>
    <m/>
    <m/>
    <m/>
    <m/>
    <m/>
    <m/>
    <m/>
    <m/>
    <n v="4"/>
    <x v="0"/>
    <s v="NO"/>
    <s v="NO"/>
  </r>
  <r>
    <s v="91172"/>
    <s v="Service Request Low"/>
    <s v="Printer installation (#91172)"/>
    <s v="Rhoades, John | ExactlyIT Inc."/>
    <s v="Postponed"/>
    <s v="Jones, Jennifer | LiquidPower Specialty Products Inc., Main"/>
    <x v="18"/>
    <n v="44637.366203703707"/>
    <d v="2022-03-21T06:14:47"/>
    <s v="Handle Ticket"/>
    <s v="Overdue"/>
    <n v="44642.172766203701"/>
    <s v="MSP-Printer/Scanner"/>
    <s v="MSP-Printer/Scanner-Replace/Install new"/>
    <m/>
    <m/>
    <m/>
    <m/>
    <m/>
    <m/>
    <m/>
    <m/>
    <n v="4"/>
    <x v="0"/>
    <s v="NO"/>
    <s v="NO"/>
  </r>
  <r>
    <s v="91170"/>
    <s v="Service Request Normal"/>
    <s v="Access to drill into Job cost detail JDE (#91170)"/>
    <s v="Ramirez, Marco_EIT | ExactlyIT Inc."/>
    <s v="With User"/>
    <s v="nicola.hamilton@lummustech.com"/>
    <x v="17"/>
    <n v="44637.362604166658"/>
    <d v="2022-03-21T06:14:47"/>
    <s v="Handle Ticket"/>
    <s v="Overdue"/>
    <n v="44642.103321759263"/>
    <b v="0"/>
    <b v="0"/>
    <m/>
    <m/>
    <m/>
    <m/>
    <m/>
    <m/>
    <m/>
    <m/>
    <n v="4"/>
    <x v="0"/>
    <s v="NO"/>
    <s v="NO"/>
  </r>
  <r>
    <s v="91168"/>
    <s v="Service Request Normal"/>
    <s v="Taleo Access (#91168)"/>
    <s v="Verma, Neetu | Lummus Technology IT"/>
    <s v="Assigned"/>
    <s v="Lummus, Gurgaon, Sethi, Vijeta"/>
    <x v="19"/>
    <n v="44637.359074074076"/>
    <d v="2022-03-17T09:27:22"/>
    <s v="Handle Ticket"/>
    <s v="Overdue"/>
    <m/>
    <s v="Oracle-Taleo"/>
    <s v="LUM-Configuration"/>
    <m/>
    <m/>
    <m/>
    <m/>
    <m/>
    <m/>
    <m/>
    <m/>
    <n v="4"/>
    <x v="0"/>
    <s v="NO"/>
    <s v="NO"/>
  </r>
  <r>
    <s v="91160"/>
    <s v="Service Request Low"/>
    <s v="Replace Monitors (#91160)"/>
    <b v="0"/>
    <s v="Open"/>
    <s v="Torres, Daniel | Hisco, Main"/>
    <x v="10"/>
    <n v="44637.341504629629"/>
    <d v="2022-03-17T08:18:05"/>
    <b v="0"/>
    <m/>
    <m/>
    <b v="0"/>
    <b v="0"/>
    <m/>
    <m/>
    <m/>
    <m/>
    <m/>
    <m/>
    <m/>
    <m/>
    <n v="4"/>
    <x v="0"/>
    <s v="NO"/>
    <s v="NO"/>
  </r>
  <r>
    <s v="91159"/>
    <s v="Service Request Low"/>
    <s v="Name Change  (#91159)"/>
    <s v="Noriega, Jose A | Hisco"/>
    <s v="Assigned"/>
    <s v="Caprile, Danielle | Hisco, Main"/>
    <x v="10"/>
    <n v="44637.341145833343"/>
    <d v="2022-03-17T11:50:36"/>
    <s v="Handle Ticket"/>
    <s v="Overdue"/>
    <m/>
    <s v="Hisco-User Changes"/>
    <s v="[Hisco_G_Configuration] Configuration"/>
    <m/>
    <m/>
    <m/>
    <m/>
    <m/>
    <m/>
    <m/>
    <m/>
    <n v="4"/>
    <x v="0"/>
    <s v="NO"/>
    <s v="NO"/>
  </r>
  <r>
    <s v="91145"/>
    <s v="Service Request Normal"/>
    <s v="RE: changes in Taleo (#91145)"/>
    <s v="Verma, Neetu | Lummus Technology IT"/>
    <s v="Assigned"/>
    <s v="Cheek, Jodi | Lummus Technology IT"/>
    <x v="19"/>
    <n v="44637.306793981479"/>
    <d v="2022-03-21T05:01:58"/>
    <s v="Handle Ticket"/>
    <s v="Overdue"/>
    <m/>
    <s v="Oracle-Taleo"/>
    <s v="LUM-Configuration"/>
    <m/>
    <m/>
    <m/>
    <m/>
    <m/>
    <m/>
    <m/>
    <m/>
    <n v="4"/>
    <x v="0"/>
    <s v="NO"/>
    <s v="NO"/>
  </r>
  <r>
    <s v="91144"/>
    <s v="Service Request Normal"/>
    <s v="Transformer Power  cord damaged. (#91144)"/>
    <s v="Cotera, Rafael_EIT | ExactlyIT Inc."/>
    <s v="With Vendor"/>
    <s v="Ewen, Mark | LiquidPower Specialty Products Inc., Main"/>
    <x v="4"/>
    <n v="44637.306562500002"/>
    <d v="2022-03-21T06:14:47"/>
    <s v="Handle Ticket"/>
    <s v="Overdue"/>
    <n v="44641.384571759263"/>
    <s v="MSP-UPS Power Outage"/>
    <b v="0"/>
    <m/>
    <m/>
    <m/>
    <m/>
    <m/>
    <m/>
    <m/>
    <m/>
    <n v="4"/>
    <x v="0"/>
    <s v="NO"/>
    <s v="NO"/>
  </r>
  <r>
    <s v="91117"/>
    <s v="Service Request Normal"/>
    <s v="BRYSYN01 - BRY Synology ALERTA new DSM update has been detected on BRYSYN01 (#91117)"/>
    <s v="Grajales, Patrick_EIT | ExactlyIT Inc."/>
    <s v="In Progress"/>
    <s v="Paskos, Jennie | LiquidPower Specialty Products Inc., Main"/>
    <x v="20"/>
    <n v="44637.128969907397"/>
    <d v="2022-03-17T13:20:43"/>
    <b v="0"/>
    <m/>
    <m/>
    <b v="0"/>
    <b v="0"/>
    <m/>
    <m/>
    <m/>
    <m/>
    <m/>
    <m/>
    <m/>
    <m/>
    <n v="4"/>
    <x v="0"/>
    <s v="NO"/>
    <s v="NO"/>
  </r>
  <r>
    <s v="91049"/>
    <s v="Service Request Low"/>
    <s v="Need to add Cisco Desk phone to InformaCast (#91049)"/>
    <s v="Valencia, Jesus_EIT | ExactlyIT Inc."/>
    <s v="With Vendor"/>
    <s v="Paskos, Jennie | LiquidPower Specialty Products Inc., Main"/>
    <x v="14"/>
    <n v="44636.769062500003"/>
    <d v="2022-03-21T06:14:47"/>
    <s v="Handle Ticket"/>
    <s v="Overdue"/>
    <n v="44641.513738425929"/>
    <b v="0"/>
    <b v="0"/>
    <m/>
    <m/>
    <m/>
    <m/>
    <m/>
    <m/>
    <m/>
    <m/>
    <n v="5"/>
    <x v="0"/>
    <s v="NO"/>
    <s v="NO"/>
  </r>
  <r>
    <s v="91023"/>
    <s v="Service Request Normal"/>
    <s v="Trying to download VPN (#91023)"/>
    <s v="Alarcon, Marlon_EIT | ExactlyIT Inc."/>
    <s v="Postponed"/>
    <s v="Uepi, Ema | UG2, California"/>
    <x v="21"/>
    <n v="44636.686620370368"/>
    <d v="2022-03-19T16:21:14"/>
    <s v="Handle Ticket"/>
    <s v="Overdue"/>
    <m/>
    <b v="0"/>
    <b v="0"/>
    <m/>
    <m/>
    <m/>
    <m/>
    <m/>
    <m/>
    <m/>
    <m/>
    <n v="5"/>
    <x v="0"/>
    <s v="NO"/>
    <s v="NO"/>
  </r>
  <r>
    <s v="91016"/>
    <s v="Service Request Normal"/>
    <s v="Odoo - I don't have the search bar (#91016)"/>
    <s v="Jimenez, Miguel_EIT | ExactlyIT Inc."/>
    <s v="Postponed"/>
    <s v="Kent, Eric_EIT | ExactlyIT Inc."/>
    <x v="22"/>
    <n v="44636.662291666667"/>
    <d v="2022-03-19T08:31:15"/>
    <s v="Postponed Ticket"/>
    <s v="Overdue"/>
    <n v="44637.954675925917"/>
    <s v="EIT-Odoo"/>
    <b v="0"/>
    <m/>
    <m/>
    <m/>
    <m/>
    <m/>
    <m/>
    <m/>
    <m/>
    <n v="5"/>
    <x v="0"/>
    <s v="NO"/>
    <s v="NO"/>
  </r>
  <r>
    <s v="90995"/>
    <s v="Service Request Low"/>
    <s v="Battery issues (#90995)"/>
    <b v="0"/>
    <s v="Open"/>
    <s v="KOPPENHOEFER, SCOTT LARRY | Hisco, Main"/>
    <x v="10"/>
    <n v="44636.5778587963"/>
    <d v="2022-03-16T13:56:14"/>
    <s v="Handle Ticket"/>
    <s v="Overdue"/>
    <m/>
    <s v="Hisco-Hardware Issues"/>
    <b v="0"/>
    <m/>
    <m/>
    <m/>
    <m/>
    <m/>
    <m/>
    <m/>
    <m/>
    <n v="5"/>
    <x v="0"/>
    <s v="NO"/>
    <s v="NO"/>
  </r>
  <r>
    <s v="90940"/>
    <s v="Service Request Normal"/>
    <s v="CKSSYN01 - CKS Synology ALERT IP address [10.100.100.77] has been blocked by CKSSYN01 via DSM (#90940)"/>
    <s v="Grajales, Patrick_EIT | ExactlyIT Inc."/>
    <s v="In Progress"/>
    <s v="Paskos, Jennie | LiquidPower Specialty Products Inc., Main"/>
    <x v="20"/>
    <n v="44636.45826388889"/>
    <d v="2022-03-17T12:00:45"/>
    <s v="Handle Ticket"/>
    <s v="Overdue"/>
    <m/>
    <b v="0"/>
    <b v="0"/>
    <m/>
    <m/>
    <m/>
    <m/>
    <m/>
    <m/>
    <m/>
    <m/>
    <n v="5"/>
    <x v="0"/>
    <s v="NO"/>
    <s v="NO"/>
  </r>
  <r>
    <s v="90936"/>
    <s v="Service Request Low"/>
    <s v="MFA Reset (#90936)"/>
    <b v="0"/>
    <s v="Open"/>
    <s v="Escobar, Adriana | Accudata Customer, Main"/>
    <x v="11"/>
    <n v="44636.445972222216"/>
    <d v="2022-03-18T10:56:42"/>
    <b v="0"/>
    <m/>
    <n v="44637.445972222216"/>
    <b v="0"/>
    <b v="0"/>
    <m/>
    <m/>
    <m/>
    <m/>
    <m/>
    <m/>
    <m/>
    <m/>
    <n v="5"/>
    <x v="0"/>
    <s v="NO"/>
    <s v="NO"/>
  </r>
  <r>
    <s v="90935"/>
    <s v="Service Request Normal"/>
    <s v="P38 Report page (#90935)"/>
    <s v="Muthusamy, Poorani | Lummus Technology IT"/>
    <s v="With User"/>
    <s v="Lummus, Gurgaon, Verma, Neetu"/>
    <x v="23"/>
    <n v="44636.445856481478"/>
    <d v="2022-03-16T22:54:09"/>
    <s v="Postponed Ticket"/>
    <s v="Planned"/>
    <m/>
    <b v="0"/>
    <b v="0"/>
    <m/>
    <m/>
    <m/>
    <m/>
    <m/>
    <m/>
    <m/>
    <m/>
    <n v="5"/>
    <x v="0"/>
    <s v="NO"/>
    <s v="NO"/>
  </r>
  <r>
    <s v="90917"/>
    <s v="Service Request Low"/>
    <s v="Monitors (#90917)"/>
    <b v="0"/>
    <s v="Open"/>
    <s v="Vohs, Richard | Hisco, Main"/>
    <x v="10"/>
    <n v="44636.408796296288"/>
    <d v="2022-03-16T10:11:34"/>
    <b v="0"/>
    <m/>
    <m/>
    <s v="Hisco-Hardware Issues"/>
    <b v="0"/>
    <m/>
    <m/>
    <m/>
    <m/>
    <m/>
    <m/>
    <m/>
    <m/>
    <n v="5"/>
    <x v="0"/>
    <s v="NO"/>
    <s v="NO"/>
  </r>
  <r>
    <s v="90904"/>
    <s v="Service Request Normal"/>
    <s v="Add Azure permissions (#90904)"/>
    <s v="Elizarraraz, Javier_EIT | ExactlyIT Inc."/>
    <s v="Assigned"/>
    <s v="Saguay, Jhonatan_EIT | ExactlyIT MX"/>
    <x v="24"/>
    <n v="44636.37841435185"/>
    <d v="2022-03-16T19:41:19"/>
    <s v="Handle Ticket"/>
    <s v="Overdue"/>
    <m/>
    <s v="EIT-Azure DevOps"/>
    <b v="0"/>
    <m/>
    <m/>
    <m/>
    <m/>
    <m/>
    <m/>
    <m/>
    <m/>
    <n v="5"/>
    <x v="0"/>
    <s v="NO"/>
    <s v="NO"/>
  </r>
  <r>
    <s v="90845"/>
    <s v="Service Request Normal"/>
    <s v="access to all quotations for CSM (#90845)"/>
    <s v="Torres, Luis_EIT | ExactlyIT Inc."/>
    <s v="In Progress"/>
    <s v="Cansler, Jennifer | ExactlyIT Inc."/>
    <x v="9"/>
    <n v="44636.336238425924"/>
    <d v="2022-03-18T08:51:44"/>
    <b v="0"/>
    <m/>
    <m/>
    <b v="0"/>
    <b v="0"/>
    <m/>
    <m/>
    <m/>
    <m/>
    <m/>
    <m/>
    <m/>
    <m/>
    <n v="5"/>
    <x v="0"/>
    <s v="NO"/>
    <s v="NO"/>
  </r>
  <r>
    <s v="90820"/>
    <s v="Service Request Normal"/>
    <s v="FW: EXTERNAL:Opportunity View: Win/Loss Questionnaire (#90820)"/>
    <s v="More, Avadhut | Lummus Technology IT"/>
    <s v="With User"/>
    <s v="avadhut.more@spadeworx.com"/>
    <x v="25"/>
    <n v="44636.191030092603"/>
    <d v="2022-03-16T12:58:46"/>
    <s v="Handle Ticket"/>
    <s v="Overdue"/>
    <m/>
    <b v="0"/>
    <b v="0"/>
    <m/>
    <m/>
    <m/>
    <m/>
    <m/>
    <m/>
    <m/>
    <m/>
    <n v="5"/>
    <x v="0"/>
    <s v="NO"/>
    <s v="NO"/>
  </r>
  <r>
    <s v="90807"/>
    <s v="Service Request Normal"/>
    <s v="CKSSYN01 - CKS Synology ALERT A new DSM update has been detected on CKSSYN01 (#90807)"/>
    <s v="Grajales, Patrick_EIT | ExactlyIT Inc."/>
    <s v="Postponed"/>
    <s v="Paskos, Jennie | LiquidPower Specialty Products Inc., Main"/>
    <x v="20"/>
    <n v="44636.106793981482"/>
    <d v="2022-03-16T16:43:42"/>
    <b v="0"/>
    <m/>
    <m/>
    <b v="0"/>
    <b v="0"/>
    <m/>
    <m/>
    <m/>
    <m/>
    <m/>
    <m/>
    <m/>
    <m/>
    <n v="5"/>
    <x v="0"/>
    <s v="NO"/>
    <s v="NO"/>
  </r>
  <r>
    <s v="90802"/>
    <s v="Service Request Normal"/>
    <s v="https://perform.trakstar.com (#90802)"/>
    <b v="0"/>
    <s v="Open"/>
    <s v="Lummus, Dubai, Pillai, Anita"/>
    <x v="5"/>
    <n v="44636.079479166663"/>
    <d v="2022-03-21T06:01:46"/>
    <b v="0"/>
    <m/>
    <n v="44636.416666666657"/>
    <b v="0"/>
    <b v="0"/>
    <m/>
    <m/>
    <m/>
    <m/>
    <m/>
    <m/>
    <m/>
    <m/>
    <n v="5"/>
    <x v="0"/>
    <s v="NO"/>
    <s v="NO"/>
  </r>
  <r>
    <s v="90764"/>
    <s v="Service Request Normal"/>
    <s v="Installation of AspenTech  (#90764)"/>
    <s v="Kumar, Kuldeep | Lummus Technology IT"/>
    <s v="Assigned"/>
    <s v="Lummus, Gurgaon, Jaiswal, Raj Kumar"/>
    <x v="5"/>
    <n v="44635.934074074074"/>
    <d v="2022-03-21T06:01:46"/>
    <s v="Handle Ticket"/>
    <s v="Overdue"/>
    <n v="44641.25"/>
    <b v="0"/>
    <b v="0"/>
    <m/>
    <m/>
    <m/>
    <m/>
    <m/>
    <m/>
    <m/>
    <m/>
    <n v="6"/>
    <x v="0"/>
    <s v="NO"/>
    <s v="NO"/>
  </r>
  <r>
    <s v="90698"/>
    <s v="Service Request Normal"/>
    <s v="FW: LINCOLN ROAD 2 &amp; 3 ROUTE &amp; Laptops (#90698)"/>
    <b v="0"/>
    <s v="Open"/>
    <s v="Matusek, Nathan | Maverick Services LLC, Main"/>
    <x v="11"/>
    <n v="44635.626030092593"/>
    <d v="2022-03-16T06:01:45"/>
    <b v="0"/>
    <m/>
    <n v="44636.25"/>
    <b v="0"/>
    <b v="0"/>
    <m/>
    <m/>
    <m/>
    <m/>
    <m/>
    <m/>
    <m/>
    <m/>
    <n v="6"/>
    <x v="0"/>
    <s v="NO"/>
    <s v="NO"/>
  </r>
  <r>
    <s v="90692"/>
    <s v="Service Request Normal"/>
    <s v="JDE Account -Bloomfield Finance New Hire - Binal Rana (#90692)"/>
    <s v="Ramirez, Marco_EIT | ExactlyIT Inc."/>
    <s v="With Vendor"/>
    <s v="Lummus, Bloomfield, Arana, Andres"/>
    <x v="17"/>
    <n v="44635.611747685187"/>
    <d v="2022-03-18T14:41:45"/>
    <b v="0"/>
    <m/>
    <n v="44638.611747685187"/>
    <s v="Lummus-JDE Supplier Add/Change/Delete Form"/>
    <s v="LUM-Configuration"/>
    <m/>
    <m/>
    <m/>
    <m/>
    <m/>
    <m/>
    <m/>
    <m/>
    <n v="6"/>
    <x v="0"/>
    <s v="NO"/>
    <s v="NO"/>
  </r>
  <r>
    <s v="90682"/>
    <s v="Service Request Normal"/>
    <s v="Hubble Open As Of AR Report  (#90682)"/>
    <s v="Lopez, Alberto_EIT | ExactlyIT Inc."/>
    <s v="With User"/>
    <s v="Lummus, The Woodlands, Howard, Kris"/>
    <x v="17"/>
    <n v="44635.58935185185"/>
    <d v="2022-03-18T12:17:57"/>
    <s v="Handle Ticket"/>
    <s v="Overdue"/>
    <n v="44637.563692129632"/>
    <s v="Insight (Hubble)-Insight Report Writer"/>
    <b v="0"/>
    <m/>
    <m/>
    <m/>
    <m/>
    <m/>
    <m/>
    <m/>
    <m/>
    <n v="6"/>
    <x v="0"/>
    <s v="NO"/>
    <s v="NO"/>
  </r>
  <r>
    <s v="90680"/>
    <s v="Service Request Normal"/>
    <s v="TAP Distribution List (#90680)"/>
    <s v="Trejo, Monserrat_EIT | ExactlyIT Inc."/>
    <s v="In Progress"/>
    <s v="Lummus, The Woodlands, Howard, Kris"/>
    <x v="7"/>
    <n v="44635.581608796303"/>
    <d v="2022-03-19T06:56:43"/>
    <s v="Handle Ticket"/>
    <s v="Overdue"/>
    <n v="44639.282800925917"/>
    <b v="0"/>
    <b v="0"/>
    <m/>
    <m/>
    <m/>
    <m/>
    <m/>
    <m/>
    <m/>
    <m/>
    <n v="6"/>
    <x v="0"/>
    <s v="NO"/>
    <s v="NO"/>
  </r>
  <r>
    <s v="90678"/>
    <s v="Service Request Normal"/>
    <s v="Ship SCAN A and SCAN E laptops (#90678)"/>
    <s v="Goran, Jason | ExactlyIT Inc."/>
    <s v="In Progress"/>
    <s v="Goran, Jason | ExactlyIT Inc."/>
    <x v="15"/>
    <n v="44635.565625000003"/>
    <d v="2022-03-18T13:00:46"/>
    <b v="0"/>
    <m/>
    <n v="44637.565821759257"/>
    <s v="MSP-Server Hardware"/>
    <s v="MSP-Srv Hardware-Install"/>
    <m/>
    <m/>
    <m/>
    <m/>
    <m/>
    <m/>
    <m/>
    <m/>
    <n v="6"/>
    <x v="0"/>
    <s v="NO"/>
    <s v="NO"/>
  </r>
  <r>
    <s v="90674"/>
    <s v="Service Request Normal"/>
    <s v="FW: Laptop Request - OKeefe Madora (#90674)"/>
    <s v="Alarcon, Marlon_EIT | ExactlyIT Inc."/>
    <s v="With Customer"/>
    <s v="Madora, Okeefe | UG2, California"/>
    <x v="21"/>
    <n v="44635.548402777778"/>
    <d v="2022-03-19T16:22:34"/>
    <s v="Postponed Ticket"/>
    <s v="Overdue"/>
    <m/>
    <b v="0"/>
    <b v="0"/>
    <m/>
    <m/>
    <m/>
    <m/>
    <m/>
    <m/>
    <m/>
    <m/>
    <n v="6"/>
    <x v="0"/>
    <s v="NO"/>
    <s v="NO"/>
  </r>
  <r>
    <s v="90670"/>
    <s v="Service Request Normal"/>
    <s v="CAR Software-access request (#90670)"/>
    <s v="Murphy, Kevin | Lummus Technology IT"/>
    <s v="Assigned"/>
    <s v="Lummus, The Woodlands, Davis, Jess"/>
    <x v="26"/>
    <n v="44635.543310185189"/>
    <d v="2022-03-18T13:26:44"/>
    <s v="Handle Ticket"/>
    <s v="Overdue"/>
    <n v="44638.543310185189"/>
    <s v="Lummus-Capital Asset Request (CAR)"/>
    <s v="LUM-Configuration"/>
    <m/>
    <m/>
    <m/>
    <m/>
    <m/>
    <m/>
    <m/>
    <m/>
    <n v="6"/>
    <x v="0"/>
    <s v="NO"/>
    <s v="NO"/>
  </r>
  <r>
    <s v="90664"/>
    <s v="Service Request Normal"/>
    <s v="Velocity EHS access. (#90664)"/>
    <s v="Cotera, Rafael_EIT | ExactlyIT Inc."/>
    <s v="With Vendor"/>
    <s v="Cotera, Rafael_EIT | ExactlyIT MX"/>
    <x v="4"/>
    <n v="44635.521493055552"/>
    <d v="2022-03-21T06:14:47"/>
    <s v="Handle Ticket"/>
    <s v="Overdue"/>
    <n v="44641.981099537043"/>
    <b v="0"/>
    <b v="0"/>
    <m/>
    <m/>
    <m/>
    <m/>
    <m/>
    <m/>
    <m/>
    <m/>
    <n v="6"/>
    <x v="0"/>
    <s v="NO"/>
    <s v="NO"/>
  </r>
  <r>
    <s v="90644"/>
    <s v="Service Request Low"/>
    <s v="New Odoo account Darren Whitlock (#90644)"/>
    <b v="0"/>
    <s v="Open"/>
    <s v="Escobar, Adriana | Accudata Customer, Main"/>
    <x v="9"/>
    <n v="44635.464224537027"/>
    <d v="2022-03-18T06:46:45"/>
    <b v="0"/>
    <m/>
    <n v="44636.42255787037"/>
    <s v="MSP-User Management"/>
    <s v="MSP-User Mgmnt-Arrivals/Departures"/>
    <m/>
    <m/>
    <m/>
    <m/>
    <m/>
    <m/>
    <m/>
    <m/>
    <n v="6"/>
    <x v="0"/>
    <s v="NO"/>
    <s v="NO"/>
  </r>
  <r>
    <s v="90643"/>
    <s v="Service Request Low"/>
    <s v="New Odoo account Scott Betz (#90643)"/>
    <b v="0"/>
    <s v="Open"/>
    <s v="Escobar, Adriana | Accudata Customer, Main"/>
    <x v="9"/>
    <n v="44635.464050925933"/>
    <d v="2022-03-18T06:46:45"/>
    <b v="0"/>
    <m/>
    <n v="44636.422384259262"/>
    <s v="MSP-User Management"/>
    <s v="MSP-User Mgmnt-User Changes"/>
    <m/>
    <m/>
    <m/>
    <m/>
    <m/>
    <m/>
    <m/>
    <m/>
    <n v="6"/>
    <x v="0"/>
    <s v="NO"/>
    <s v="NO"/>
  </r>
  <r>
    <s v="90642"/>
    <s v="Service Request Low"/>
    <s v="New Odoo account Darcy Whitlock (#90642)"/>
    <b v="0"/>
    <s v="Open"/>
    <s v="Escobar, Adriana | Accudata Customer, Main"/>
    <x v="9"/>
    <n v="44635.463900462957"/>
    <d v="2022-03-18T06:46:45"/>
    <b v="0"/>
    <m/>
    <n v="44636.422233796293"/>
    <s v="MSP-User Management"/>
    <s v="MSP-User Mgmnt-User Changes"/>
    <m/>
    <m/>
    <m/>
    <m/>
    <m/>
    <m/>
    <m/>
    <m/>
    <n v="6"/>
    <x v="0"/>
    <s v="NO"/>
    <s v="NO"/>
  </r>
  <r>
    <s v="90641"/>
    <s v="Service Request Low"/>
    <s v="New Odoo account Mathew Lumley (#90641)"/>
    <b v="0"/>
    <s v="Open"/>
    <s v="Escobar, Adriana | Accudata Customer, Main"/>
    <x v="9"/>
    <n v="44635.463761574072"/>
    <d v="2022-03-18T06:46:45"/>
    <b v="0"/>
    <m/>
    <n v="44636.422094907408"/>
    <s v="MSP-User Management"/>
    <s v="MSP-User Mgmnt-User Changes"/>
    <m/>
    <m/>
    <m/>
    <m/>
    <m/>
    <m/>
    <m/>
    <m/>
    <n v="6"/>
    <x v="0"/>
    <s v="NO"/>
    <s v="NO"/>
  </r>
  <r>
    <s v="90640"/>
    <s v="Service Request Low"/>
    <s v="New Odoo account Austin Stafford (#90640)"/>
    <b v="0"/>
    <s v="Open"/>
    <s v="Escobar, Adriana | Accudata Customer, Main"/>
    <x v="9"/>
    <n v="44635.463634259257"/>
    <d v="2022-03-18T06:46:45"/>
    <b v="0"/>
    <m/>
    <n v="44636.421967592592"/>
    <s v="MSP-User Management"/>
    <s v="MSP-User Mgmnt-User Changes"/>
    <m/>
    <m/>
    <m/>
    <m/>
    <m/>
    <m/>
    <m/>
    <m/>
    <n v="6"/>
    <x v="0"/>
    <s v="NO"/>
    <s v="NO"/>
  </r>
  <r>
    <s v="90639"/>
    <s v="Service Request Low"/>
    <s v="New Odoo account Cole Whitten (#90639)"/>
    <b v="0"/>
    <s v="Open"/>
    <s v="Escobar, Adriana | Accudata Customer, Main"/>
    <x v="9"/>
    <n v="44635.463263888887"/>
    <d v="2022-03-18T06:46:45"/>
    <b v="0"/>
    <m/>
    <n v="44636.421597222223"/>
    <s v="MSP-User Management"/>
    <s v="MSP-User Mgmnt-User Changes"/>
    <m/>
    <m/>
    <m/>
    <m/>
    <m/>
    <m/>
    <m/>
    <m/>
    <n v="6"/>
    <x v="0"/>
    <s v="NO"/>
    <s v="NO"/>
  </r>
  <r>
    <s v="90588"/>
    <s v="Service Request Normal"/>
    <s v="Sending large files between us and our partners. (#90588)"/>
    <s v="Robbins, Christopher | Lummus Technology IT"/>
    <s v="Assigned"/>
    <s v="Lummus, Bloomfield, Vazquez, Betty"/>
    <x v="6"/>
    <n v="44635.379293981481"/>
    <d v="2022-03-18T09:16:43"/>
    <s v="Handle Ticket"/>
    <s v="Overdue"/>
    <n v="44638.379293981481"/>
    <s v="Lummus-iDocs"/>
    <s v="LUM-Configuration"/>
    <m/>
    <m/>
    <m/>
    <m/>
    <m/>
    <m/>
    <m/>
    <m/>
    <n v="6"/>
    <x v="0"/>
    <s v="NO"/>
    <s v="NO"/>
  </r>
  <r>
    <s v="90580"/>
    <s v="Service Request Normal"/>
    <s v="Installation of Sulcol 3.2 (#90580)"/>
    <s v="Kumar, Kuldeep | Lummus Technology IT"/>
    <s v="In Progress"/>
    <s v="Lummus, Gurgaon, Jain, Ankur"/>
    <x v="5"/>
    <n v="44635.364120370366"/>
    <d v="2022-03-16T01:18:04"/>
    <b v="0"/>
    <m/>
    <m/>
    <s v="Sulzer-Sulcol"/>
    <s v="LUM-Installation"/>
    <m/>
    <m/>
    <m/>
    <m/>
    <m/>
    <m/>
    <m/>
    <m/>
    <n v="6"/>
    <x v="0"/>
    <s v="NO"/>
    <s v="NO"/>
  </r>
  <r>
    <s v="90568"/>
    <s v="Service Request Low"/>
    <s v="FW: Odoo:  Create new user (#90568)"/>
    <b v="0"/>
    <s v="Open"/>
    <s v="Lyon, Angie_EIT | ExactlyIT Inc."/>
    <x v="27"/>
    <n v="44635.344571759262"/>
    <d v="2022-03-15T16:21:03"/>
    <b v="0"/>
    <m/>
    <m/>
    <s v="EIT-Odoo"/>
    <b v="0"/>
    <m/>
    <m/>
    <m/>
    <m/>
    <m/>
    <m/>
    <m/>
    <m/>
    <n v="6"/>
    <x v="0"/>
    <s v="NO"/>
    <s v="NO"/>
  </r>
  <r>
    <s v="90564"/>
    <s v="Service Request Low"/>
    <s v="New Odoo account David Gonzalez (#90564)"/>
    <b v="0"/>
    <s v="Open"/>
    <s v="Escobar, Adriana | Accudata Customer, Main"/>
    <x v="9"/>
    <n v="44635.336770833332"/>
    <d v="2022-03-17T12:51:44"/>
    <b v="0"/>
    <m/>
    <n v="44636.295104166667"/>
    <s v="MSP-User Management"/>
    <s v="MSP-User Mgmnt-Arrivals/Departures"/>
    <m/>
    <m/>
    <m/>
    <m/>
    <m/>
    <m/>
    <m/>
    <m/>
    <n v="6"/>
    <x v="0"/>
    <s v="NO"/>
    <s v="NO"/>
  </r>
  <r>
    <s v="90538"/>
    <s v="Service Request Low"/>
    <s v="New Employee Setup for David Gonzalez (#90538)"/>
    <s v="Noriega, Jose A | Hisco"/>
    <s v="Assigned"/>
    <s v="hiscosharepoint@hiscoinc.com"/>
    <x v="10"/>
    <n v="44635.290300925917"/>
    <d v="2022-03-15T08:51:39"/>
    <s v="Handle Ticket"/>
    <s v="Overdue"/>
    <m/>
    <b v="0"/>
    <b v="0"/>
    <m/>
    <m/>
    <m/>
    <m/>
    <m/>
    <m/>
    <m/>
    <m/>
    <n v="6"/>
    <x v="0"/>
    <s v="NO"/>
    <s v="NO"/>
  </r>
  <r>
    <s v="90503"/>
    <s v="Service Request Normal"/>
    <s v="POS Pay files are not received - C201_LUMMUS.USREMIT.TXT (#90503)"/>
    <s v="Howard, Kris | Lummus Technology IT"/>
    <s v="Assigned"/>
    <s v="Lummus, Gurgaon, Kumar, Purushotum"/>
    <x v="28"/>
    <n v="44635.16101851852"/>
    <d v="2022-03-16T09:38:30"/>
    <s v="Handle Ticket"/>
    <s v="Overdue"/>
    <m/>
    <b v="0"/>
    <b v="0"/>
    <m/>
    <m/>
    <m/>
    <m/>
    <m/>
    <m/>
    <m/>
    <m/>
    <n v="6"/>
    <x v="0"/>
    <s v="NO"/>
    <s v="NO"/>
  </r>
  <r>
    <s v="90431"/>
    <s v="Service Request Normal"/>
    <s v="JDE E1 - Access- Buyer Role &amp; SOD012 - For Lalatendu Das (#90431)"/>
    <s v="Gonzalez, Jose_EIT | ExactlyIT Inc."/>
    <s v="With Vendor"/>
    <s v="Perez, Judith | Lummus, The Woodlands"/>
    <x v="17"/>
    <n v="44634.86278935185"/>
    <d v="2022-03-18T14:46:30"/>
    <s v="Handle Ticket"/>
    <s v="Overdue"/>
    <n v="44636.755266203712"/>
    <s v="Oracle-JDE E1 - Sales Order Management"/>
    <s v="LUM-Configuration"/>
    <m/>
    <m/>
    <m/>
    <m/>
    <m/>
    <m/>
    <m/>
    <m/>
    <n v="7"/>
    <x v="0"/>
    <s v="NO"/>
    <s v="NO"/>
  </r>
  <r>
    <s v="90381"/>
    <s v="Service Request Normal"/>
    <s v="Lummus - Create CIs (#90381)"/>
    <b v="0"/>
    <s v="Open"/>
    <s v="Sandoval,Oscar | Lummus, Bloomfield"/>
    <x v="9"/>
    <n v="44634.721076388887"/>
    <d v="2022-03-18T06:21:46"/>
    <b v="0"/>
    <m/>
    <n v="44635.416666666657"/>
    <b v="0"/>
    <b v="0"/>
    <m/>
    <m/>
    <m/>
    <m/>
    <m/>
    <m/>
    <m/>
    <m/>
    <n v="7"/>
    <x v="0"/>
    <s v="NO"/>
    <s v="NO"/>
  </r>
  <r>
    <s v="90358"/>
    <s v="Service Request Normal"/>
    <s v="Carte Features Access (#90358)"/>
    <s v="Mireles, Santos | Maverick"/>
    <s v="Assigned"/>
    <s v="Venkat.Ayyagari@mavresources.com"/>
    <x v="11"/>
    <n v="44634.642453703702"/>
    <d v="2022-03-15T06:16:46"/>
    <s v="Handle Ticket"/>
    <s v="Overdue"/>
    <n v="44635.25"/>
    <b v="0"/>
    <b v="0"/>
    <m/>
    <m/>
    <m/>
    <m/>
    <m/>
    <m/>
    <m/>
    <m/>
    <n v="7"/>
    <x v="0"/>
    <s v="NO"/>
    <s v="NO"/>
  </r>
  <r>
    <s v="90337"/>
    <s v="Service Request Low"/>
    <s v="IT Glue access (#90337)"/>
    <s v="Goran, Jason | ExactlyIT Inc."/>
    <s v="In Progress"/>
    <s v="Puffer Sweiven, Inc., IT Monitoring Events | Puffer Sweiven, LP."/>
    <x v="15"/>
    <n v="44634.621851851851"/>
    <d v="2022-03-18T13:00:46"/>
    <s v="Postponed Ticket"/>
    <s v="Overdue"/>
    <n v="44637.624803240738"/>
    <s v="MSP-Miscellaneous Apps"/>
    <s v="MSP-Misc-Configure"/>
    <m/>
    <m/>
    <m/>
    <m/>
    <m/>
    <m/>
    <m/>
    <m/>
    <n v="7"/>
    <x v="0"/>
    <s v="NO"/>
    <s v="NO"/>
  </r>
  <r>
    <s v="90336"/>
    <s v="Service Request Low"/>
    <s v="automate/webroot offboarding (#90336)"/>
    <s v="Goran, Jason | ExactlyIT Inc."/>
    <s v="Postponed"/>
    <s v="Dallas Area Habitat for Humanity, IT Monitoring Events | Dallas Area Habitat for Humanity, "/>
    <x v="15"/>
    <n v="44634.620729166672"/>
    <d v="2022-03-18T15:01:20"/>
    <s v="Postponed Ticket"/>
    <s v="Today"/>
    <n v="44636.623414351852"/>
    <s v="MSP-Miscellaneous Apps"/>
    <s v="MSP-Misc-Configure"/>
    <m/>
    <m/>
    <m/>
    <m/>
    <m/>
    <m/>
    <m/>
    <m/>
    <n v="7"/>
    <x v="0"/>
    <s v="NO"/>
    <s v="NO"/>
  </r>
  <r>
    <s v="90297"/>
    <s v="Service Request Low"/>
    <s v="New ticket from: Outlook - Not Responding (#89028) (#90297)"/>
    <s v="Valencia, Jesus_EIT | ExactlyIT Inc."/>
    <s v="With Customer"/>
    <s v="Reyes, Jessica | LiquidPower Specialty Products Inc., Main"/>
    <x v="4"/>
    <n v="44634.554537037038"/>
    <d v="2022-03-21T06:14:47"/>
    <s v="Handle Ticket"/>
    <s v="Overdue"/>
    <n v="44642.05609953704"/>
    <b v="0"/>
    <b v="0"/>
    <m/>
    <m/>
    <m/>
    <m/>
    <m/>
    <m/>
    <m/>
    <m/>
    <n v="7"/>
    <x v="0"/>
    <s v="NO"/>
    <s v="NO"/>
  </r>
  <r>
    <s v="90280"/>
    <s v="Service Request Normal"/>
    <s v="Request: Create object for Salesforce IP blocks (#90280)"/>
    <s v="Herrera, Luis_EIT | ExactlyIT Inc."/>
    <s v="With Vendor"/>
    <s v="Reed, Paul | Puffer Sweiven, LP, Main"/>
    <x v="0"/>
    <n v="44634.519178240742"/>
    <d v="2022-03-21T06:14:47"/>
    <s v="Handle Ticket"/>
    <s v="Overdue"/>
    <n v="44641.819293981483"/>
    <b v="0"/>
    <b v="0"/>
    <m/>
    <m/>
    <m/>
    <m/>
    <m/>
    <m/>
    <m/>
    <m/>
    <n v="7"/>
    <x v="0"/>
    <s v="NO"/>
    <s v="NO"/>
  </r>
  <r>
    <s v="90194"/>
    <s v="Service Request Normal"/>
    <s v="Lummus - Move all AVDs FSLogix path to the new Azure Storage (#90194)"/>
    <s v="Noriega,  Citlali_EIT | ExactlyIT Inc."/>
    <s v="Postponed"/>
    <s v="Revilla, Carlos_EIT | ExactlyIT MX"/>
    <x v="7"/>
    <n v="44634.388124999998"/>
    <d v="2022-03-21T06:14:47"/>
    <s v="Postponed Ticket"/>
    <s v="Today"/>
    <n v="44642.037349537037"/>
    <b v="0"/>
    <b v="0"/>
    <m/>
    <m/>
    <m/>
    <m/>
    <m/>
    <m/>
    <m/>
    <m/>
    <n v="7"/>
    <x v="0"/>
    <s v="NO"/>
    <s v="NO"/>
  </r>
  <r>
    <s v="90185"/>
    <s v="Service Request Normal"/>
    <s v="FW: Employee List (#90185)"/>
    <s v="Trejo, Monserrat_EIT | ExactlyIT Inc."/>
    <s v="Postponed"/>
    <s v="Lummus, Pasadena, Brown, Lonnie"/>
    <x v="7"/>
    <n v="44634.373611111107"/>
    <d v="2022-03-21T06:14:47"/>
    <s v="Handle Ticket"/>
    <s v="Overdue"/>
    <n v="44641.890821759262"/>
    <b v="0"/>
    <b v="0"/>
    <m/>
    <m/>
    <m/>
    <m/>
    <m/>
    <m/>
    <m/>
    <m/>
    <n v="7"/>
    <x v="0"/>
    <s v="NO"/>
    <s v="NO"/>
  </r>
  <r>
    <s v="90163"/>
    <s v="Service Request Normal"/>
    <s v="RE: email fax confirmations and uploading files into Optimax (#90163)"/>
    <s v="Espinosa, Daniel_EIT | ExactlyIT Inc."/>
    <s v="Postponed"/>
    <s v="Blocker, Brenda | Principle Health Systems, Main"/>
    <x v="15"/>
    <n v="44634.327893518523"/>
    <d v="2022-03-21T05:13:02"/>
    <s v="Postponed Ticket"/>
    <s v="Overdue"/>
    <n v="44636.747060185182"/>
    <s v="MSP-Server VMware"/>
    <s v="MSP-Srv Vmware-Configure"/>
    <m/>
    <m/>
    <m/>
    <m/>
    <m/>
    <m/>
    <m/>
    <m/>
    <n v="7"/>
    <x v="0"/>
    <s v="NO"/>
    <s v="NO"/>
  </r>
  <r>
    <s v="90151"/>
    <s v="Service Request Normal"/>
    <s v="Finesse Access (#90151)"/>
    <s v="Valencia, Jesus_EIT | ExactlyIT Inc."/>
    <s v="With User"/>
    <s v="Robichaw,  Kaylin | Hisco, Main"/>
    <x v="8"/>
    <n v="44634.301261574074"/>
    <d v="2022-03-18T16:37:02"/>
    <s v="Postponed Ticket"/>
    <s v="Overdue"/>
    <m/>
    <b v="0"/>
    <b v="0"/>
    <m/>
    <m/>
    <m/>
    <m/>
    <m/>
    <m/>
    <m/>
    <m/>
    <n v="7"/>
    <x v="0"/>
    <s v="NO"/>
    <s v="NO"/>
  </r>
  <r>
    <s v="90137"/>
    <s v="Service Request Normal"/>
    <s v="Program Detail Report is not picking up the correct values - JDE (#90137)"/>
    <s v="Saval, Mauricio_EIT | ExactlyIT Inc."/>
    <s v="With Vendor"/>
    <s v="Lummus, Bloomfield, Gabriele, Christine"/>
    <x v="17"/>
    <n v="44634.262719907398"/>
    <d v="2022-03-21T06:14:47"/>
    <s v="Handle Ticket"/>
    <s v="Overdue"/>
    <n v="44641.963043981479"/>
    <b v="0"/>
    <b v="0"/>
    <m/>
    <m/>
    <m/>
    <m/>
    <m/>
    <m/>
    <m/>
    <m/>
    <n v="7"/>
    <x v="0"/>
    <s v="NO"/>
    <s v="NO"/>
  </r>
  <r>
    <s v="90006"/>
    <s v="Service Request Low"/>
    <s v="Cannot access to sharepoint (#90006)"/>
    <s v="Gonzalez, Jose_EIT | ExactlyIT Inc."/>
    <s v="With Customer"/>
    <s v="Hawley, Jeff | LiquidPower Specialty Products Inc., Main"/>
    <x v="4"/>
    <n v="44633.785868055558"/>
    <d v="2022-03-18T09:13:10"/>
    <s v="Postponed Ticket"/>
    <s v="Overdue"/>
    <n v="44635.541666666657"/>
    <s v="MSP-Active Directory"/>
    <s v="MSP-AD-Password Reset"/>
    <m/>
    <m/>
    <m/>
    <m/>
    <m/>
    <m/>
    <m/>
    <m/>
    <n v="8"/>
    <x v="0"/>
    <s v="NO"/>
    <s v="NO"/>
  </r>
  <r>
    <s v="89479"/>
    <s v="Service Request Low"/>
    <s v="Outlook - Deleted Files (#89479)"/>
    <s v="Cabrera, George | ExactlyIT Inc."/>
    <s v="With Customer"/>
    <s v="Reyes, Jessica | LiquidPower Specialty Products Inc., Main"/>
    <x v="15"/>
    <n v="44631.659780092603"/>
    <d v="2022-03-21T06:14:47"/>
    <b v="0"/>
    <m/>
    <n v="44642.14707175926"/>
    <s v="MSP-Microsoft Outlook"/>
    <s v="MSP-Outlook-Application Error"/>
    <m/>
    <m/>
    <m/>
    <m/>
    <m/>
    <m/>
    <m/>
    <m/>
    <n v="10"/>
    <x v="1"/>
    <s v="YES"/>
    <s v="NO"/>
  </r>
  <r>
    <s v="89465"/>
    <s v="Service Request Low"/>
    <s v="New Joiner - Armando Montiel (#89465)"/>
    <b v="0"/>
    <s v="Open"/>
    <s v="Vivero, Vivian_EIT | ExactlyIT MX"/>
    <x v="27"/>
    <n v="44631.625069444453"/>
    <d v="2022-03-14T11:25:38"/>
    <s v="Handle Ticket"/>
    <s v="Overdue"/>
    <m/>
    <s v="EIT-Azure DevOps"/>
    <b v="0"/>
    <m/>
    <m/>
    <m/>
    <m/>
    <m/>
    <m/>
    <m/>
    <m/>
    <n v="10"/>
    <x v="1"/>
    <s v="YES"/>
    <s v="NO"/>
  </r>
  <r>
    <s v="89464"/>
    <s v="Service Request Low"/>
    <s v="New Joiner - Gloria Flores (#89464)"/>
    <b v="0"/>
    <s v="Open"/>
    <s v="Vivero, Vivian_EIT | ExactlyIT MX"/>
    <x v="27"/>
    <n v="44631.624293981477"/>
    <d v="2022-03-14T11:24:47"/>
    <s v="Handle Ticket"/>
    <s v="Overdue"/>
    <m/>
    <s v="EIT-Azure DevOps"/>
    <b v="0"/>
    <m/>
    <m/>
    <m/>
    <m/>
    <m/>
    <m/>
    <m/>
    <m/>
    <n v="10"/>
    <x v="1"/>
    <s v="YES"/>
    <s v="NO"/>
  </r>
  <r>
    <s v="89415"/>
    <s v="Service Request Normal"/>
    <s v="Need installation  (#89415)"/>
    <s v="Jalaly, Sayid | Lummus Technology IT"/>
    <s v="Postponed"/>
    <s v="Lummus, Bloomfield, Fishbayn, Tatyana"/>
    <x v="29"/>
    <n v="44631.519328703696"/>
    <d v="2022-03-21T06:14:47"/>
    <s v="Handle Ticket"/>
    <s v="Overdue"/>
    <n v="44642.156099537038"/>
    <b v="0"/>
    <b v="0"/>
    <m/>
    <m/>
    <m/>
    <m/>
    <m/>
    <m/>
    <m/>
    <m/>
    <n v="10"/>
    <x v="1"/>
    <s v="YES"/>
    <s v="NO"/>
  </r>
  <r>
    <s v="89368"/>
    <s v="Service Request Low"/>
    <s v="New Odoo account Jean Alexandre (#89368)"/>
    <b v="0"/>
    <s v="Open"/>
    <s v="Escobar, Adriana | Accudata Customer, Main"/>
    <x v="9"/>
    <n v="44631.399837962963"/>
    <d v="2022-03-18T09:41:44"/>
    <b v="0"/>
    <m/>
    <n v="44634.316504629627"/>
    <s v="MSP-User Management"/>
    <s v="MSP-User Mgmnt-User Changes"/>
    <m/>
    <m/>
    <m/>
    <m/>
    <m/>
    <m/>
    <m/>
    <m/>
    <n v="10"/>
    <x v="1"/>
    <s v="YES"/>
    <s v="NO"/>
  </r>
  <r>
    <s v="89343"/>
    <s v="Service Request Low"/>
    <s v="bmnpbr01 (#89343)"/>
    <s v="Bravo, Fernando_EIT | ExactlyIT Inc."/>
    <s v="Postponed"/>
    <s v="Lummus, Pasadena, Brown, Lonnie"/>
    <x v="15"/>
    <n v="44631.3669212963"/>
    <d v="2022-03-21T06:14:47"/>
    <s v="Postponed Ticket"/>
    <s v="Planned"/>
    <n v="44641.913738425923"/>
    <b v="0"/>
    <b v="0"/>
    <m/>
    <m/>
    <m/>
    <m/>
    <m/>
    <m/>
    <m/>
    <m/>
    <n v="10"/>
    <x v="1"/>
    <s v="YES"/>
    <s v="NO"/>
  </r>
  <r>
    <s v="89303"/>
    <s v="Service Request Low"/>
    <s v="BRYSYN02 - BRY Synology ALERTA new DSM update has been detected on BRYSYN02 (#89303)"/>
    <s v="Grajales, Patrick_EIT | ExactlyIT Inc."/>
    <s v="Postponed"/>
    <s v="Paskos, Jennie | LiquidPower Specialty Products Inc., Main"/>
    <x v="20"/>
    <n v="44631.145254629628"/>
    <d v="2022-03-16T11:31:08"/>
    <s v="Postponed Ticket"/>
    <s v="Planned"/>
    <m/>
    <b v="0"/>
    <b v="0"/>
    <m/>
    <m/>
    <m/>
    <m/>
    <m/>
    <m/>
    <m/>
    <m/>
    <n v="10"/>
    <x v="1"/>
    <s v="YES"/>
    <s v="NO"/>
  </r>
  <r>
    <s v="89099"/>
    <s v="Service Request Normal"/>
    <s v="LSPI - Review we are correctly backing up servers in Veeam (#89099)"/>
    <s v="Grajales, Patrick_EIT | ExactlyIT Inc."/>
    <s v="In Progress"/>
    <s v="Ortega, Guillermo_EIT | ExactlyIT MX"/>
    <x v="20"/>
    <n v="44630.547418981478"/>
    <d v="2022-03-18T12:45:44"/>
    <s v="Handle Ticket"/>
    <s v="Overdue"/>
    <m/>
    <b v="0"/>
    <b v="0"/>
    <m/>
    <m/>
    <m/>
    <m/>
    <m/>
    <m/>
    <m/>
    <m/>
    <n v="11"/>
    <x v="1"/>
    <s v="YES"/>
    <s v="NO"/>
  </r>
  <r>
    <s v="89071"/>
    <s v="Service Request Normal"/>
    <s v="Change the status of the configuration item in Odoo (#89071)"/>
    <b v="0"/>
    <s v="Open"/>
    <s v="Montes, Leonel_EIT | ExactlyIT MX"/>
    <x v="9"/>
    <n v="44630.484502314823"/>
    <d v="2022-03-15T11:41:43"/>
    <b v="0"/>
    <m/>
    <n v="44630.65116898148"/>
    <b v="0"/>
    <b v="0"/>
    <m/>
    <m/>
    <m/>
    <m/>
    <m/>
    <m/>
    <m/>
    <m/>
    <n v="11"/>
    <x v="1"/>
    <s v="YES"/>
    <s v="NO"/>
  </r>
  <r>
    <s v="89065"/>
    <s v="Service Request Normal"/>
    <s v="Lummus Create CIs (#89065)"/>
    <b v="0"/>
    <s v="Open"/>
    <s v="Lummus, Pasadena, Brown, Lonnie"/>
    <x v="9"/>
    <n v="44630.481747685182"/>
    <d v="2022-03-15T11:41:43"/>
    <b v="0"/>
    <m/>
    <n v="44630.648414351846"/>
    <b v="0"/>
    <b v="0"/>
    <m/>
    <m/>
    <m/>
    <m/>
    <m/>
    <m/>
    <m/>
    <m/>
    <n v="11"/>
    <x v="1"/>
    <s v="YES"/>
    <s v="NO"/>
  </r>
  <r>
    <s v="88982"/>
    <s v="Service Request Normal"/>
    <s v="RE: Kaneka Firewall Change (#88982)"/>
    <s v="Herrera, Luis_EIT | ExactlyIT Inc."/>
    <s v="With Customer"/>
    <s v="Funes, Jonathan | Accudata Customer, Main"/>
    <x v="0"/>
    <n v="44630.370034722233"/>
    <d v="2022-03-21T06:14:47"/>
    <s v="Handle Ticket"/>
    <s v="Overdue"/>
    <n v="44642.058182870373"/>
    <b v="0"/>
    <b v="0"/>
    <m/>
    <m/>
    <m/>
    <m/>
    <m/>
    <m/>
    <m/>
    <m/>
    <n v="11"/>
    <x v="1"/>
    <s v="YES"/>
    <s v="NO"/>
  </r>
  <r>
    <s v="88964"/>
    <s v="Service Request Normal"/>
    <s v="FW: T2 entry missing for payroll week of Jan 28, 2022 (ticket# 88914) (#88964)"/>
    <s v="Ramirez, Marco_EIT | ExactlyIT Inc."/>
    <s v="With User"/>
    <s v="Lummus, Gurgaon, Verma, Neetu"/>
    <x v="17"/>
    <n v="44630.332337962973"/>
    <d v="2022-03-18T15:15:02"/>
    <s v="Handle Ticket"/>
    <s v="Overdue"/>
    <n v="44635.296597222223"/>
    <s v="Lummus-JDE Supplier Add/Change/Delete Form"/>
    <s v="LUM-Configuration"/>
    <m/>
    <m/>
    <m/>
    <m/>
    <m/>
    <m/>
    <m/>
    <m/>
    <n v="11"/>
    <x v="1"/>
    <s v="YES"/>
    <s v="NO"/>
  </r>
  <r>
    <s v="88914"/>
    <s v="Service Request Normal"/>
    <s v="T2 entry missing for payroll week of Jan 28, 2022 (#88914)"/>
    <s v="Lopez, Alberto_EIT | ExactlyIT Inc."/>
    <s v="With Vendor"/>
    <s v="Lummus, Beijing, Ye, JingLian"/>
    <x v="17"/>
    <n v="44630.155763888892"/>
    <d v="2022-03-18T12:09:04"/>
    <s v="Postponed Ticket"/>
    <s v="Overdue"/>
    <n v="44631.250532407408"/>
    <s v="Oracle-JDE E1 Payroll"/>
    <b v="0"/>
    <m/>
    <m/>
    <m/>
    <m/>
    <m/>
    <m/>
    <m/>
    <m/>
    <n v="11"/>
    <x v="1"/>
    <s v="YES"/>
    <s v="NO"/>
  </r>
  <r>
    <s v="88887"/>
    <s v="Service Request Normal"/>
    <s v="FW: Welcome to Trakstar Perform (Login Credentials) (#88887)"/>
    <s v="Kumar, Kuldeep | Lummus Technology IT"/>
    <s v="In Progress"/>
    <s v="Lummus, Dubai, Pillai, Anita"/>
    <x v="5"/>
    <n v="44630.071435185193"/>
    <d v="2022-03-14T06:06:43"/>
    <s v="Handle Ticket"/>
    <s v="Overdue"/>
    <n v="44634.253310185188"/>
    <b v="0"/>
    <b v="0"/>
    <m/>
    <m/>
    <m/>
    <m/>
    <m/>
    <m/>
    <m/>
    <m/>
    <n v="11"/>
    <x v="1"/>
    <s v="YES"/>
    <s v="NO"/>
  </r>
  <r>
    <s v="88886"/>
    <s v="Service Request Normal"/>
    <s v="New ticket from: WTE Access Issues (#73422) (#88886)"/>
    <s v="Kumar, Kuldeep | Lummus Technology IT"/>
    <s v="Assigned"/>
    <s v="Lummus, Dubai, Bhatti, Shahid"/>
    <x v="5"/>
    <n v="44630.064479166656"/>
    <d v="2022-03-15T13:05:29"/>
    <s v="Handle Ticket"/>
    <s v="Overdue"/>
    <n v="44635.25"/>
    <b v="0"/>
    <b v="0"/>
    <m/>
    <m/>
    <m/>
    <m/>
    <m/>
    <m/>
    <m/>
    <m/>
    <n v="11"/>
    <x v="1"/>
    <s v="YES"/>
    <s v="NO"/>
  </r>
  <r>
    <s v="88782"/>
    <s v="Service Request Normal"/>
    <s v="2 new monitors  (#88782)"/>
    <s v="Nguyen, Hanh | Hisco"/>
    <s v="In Progress"/>
    <s v="Portillo, Julio | Hisco, Main"/>
    <x v="10"/>
    <n v="44629.750706018523"/>
    <d v="2022-03-16T14:35:34"/>
    <s v="Handle Ticket"/>
    <s v="Overdue"/>
    <m/>
    <s v="Hisco-Hardware Procurement"/>
    <b v="0"/>
    <m/>
    <m/>
    <m/>
    <m/>
    <m/>
    <m/>
    <m/>
    <m/>
    <n v="12"/>
    <x v="1"/>
    <s v="YES"/>
    <s v="NO"/>
  </r>
  <r>
    <s v="88781"/>
    <s v="Service Request Low"/>
    <s v="Please provide license  (#88781)"/>
    <s v="Noriega, Jose A | Hisco"/>
    <s v="Assigned"/>
    <s v="Portillo, Julio | Hisco, Main"/>
    <x v="10"/>
    <n v="44629.748935185176"/>
    <d v="2022-03-16T17:58:51"/>
    <s v="Postponed Ticket"/>
    <s v="Overdue"/>
    <m/>
    <b v="0"/>
    <b v="0"/>
    <m/>
    <m/>
    <m/>
    <m/>
    <m/>
    <m/>
    <m/>
    <m/>
    <n v="12"/>
    <x v="1"/>
    <s v="YES"/>
    <s v="NO"/>
  </r>
  <r>
    <s v="88698"/>
    <s v="Service Request Normal"/>
    <s v="Employee Update Alert 3/15 (#88698)"/>
    <s v="Bravo, Fernando_EIT | ExactlyIT Inc."/>
    <s v="With Customer"/>
    <s v="Flores, Ricky | Puffer Sweiven, LP, Main"/>
    <x v="15"/>
    <n v="44629.608356481483"/>
    <d v="2022-03-18T17:07:54"/>
    <b v="0"/>
    <m/>
    <m/>
    <b v="0"/>
    <b v="0"/>
    <m/>
    <m/>
    <m/>
    <m/>
    <m/>
    <m/>
    <m/>
    <m/>
    <n v="12"/>
    <x v="1"/>
    <s v="YES"/>
    <s v="NO"/>
  </r>
  <r>
    <s v="88693"/>
    <s v="Service Request Normal"/>
    <s v="FW: Account 1670 Reconciliations (#88693)"/>
    <s v="Robbins, Christopher | Lummus Technology IT"/>
    <s v="Assigned"/>
    <s v="Lummus, The Woodlands, Osborne, Brandy"/>
    <x v="30"/>
    <n v="44629.597500000003"/>
    <d v="2022-03-14T14:26:45"/>
    <s v="Handle Ticket"/>
    <s v="Overdue"/>
    <n v="44634.597500000003"/>
    <s v="Lummus-ENID Process Database"/>
    <s v="LUM-Configuration"/>
    <m/>
    <m/>
    <m/>
    <m/>
    <m/>
    <m/>
    <m/>
    <m/>
    <n v="12"/>
    <x v="1"/>
    <s v="YES"/>
    <s v="NO"/>
  </r>
  <r>
    <s v="88654"/>
    <s v="Service Request Normal"/>
    <s v="Lummus Decom server (#88654)"/>
    <s v="Delon, Gilberto_EIT | ExactlyIT Inc."/>
    <s v="Postponed"/>
    <s v="Lummus, Pasadena, Brown, Lonnie"/>
    <x v="13"/>
    <n v="44629.509942129633"/>
    <d v="2022-03-14T18:44:26"/>
    <s v="Postponed Ticket"/>
    <s v="Planned"/>
    <n v="44634.509942129633"/>
    <b v="0"/>
    <b v="0"/>
    <m/>
    <m/>
    <m/>
    <m/>
    <m/>
    <m/>
    <m/>
    <m/>
    <n v="12"/>
    <x v="1"/>
    <s v="YES"/>
    <s v="NO"/>
  </r>
  <r>
    <s v="88604"/>
    <s v="Service Request Low"/>
    <s v="Cannot open Office Apps after rebooting my laptop (#88604)"/>
    <s v="Hernandez, Braulio_EIT | ExactlyIT Inc."/>
    <s v="Postponed"/>
    <s v="Cristiani, Manuel_EIT | ExactlyIT MX"/>
    <x v="7"/>
    <n v="44629.428171296298"/>
    <d v="2022-03-21T06:14:47"/>
    <s v="Postponed Ticket"/>
    <s v="Overdue"/>
    <n v="44641.808877314812"/>
    <b v="0"/>
    <b v="0"/>
    <m/>
    <m/>
    <m/>
    <m/>
    <m/>
    <m/>
    <m/>
    <m/>
    <n v="12"/>
    <x v="1"/>
    <s v="YES"/>
    <s v="NO"/>
  </r>
  <r>
    <s v="88585"/>
    <s v="Service Request Normal"/>
    <s v="Outlook issues (#88585)"/>
    <s v="Brown, Lonnie | Lummus Technology IT"/>
    <s v="Assigned"/>
    <s v="Lummus, The Woodlands, Maerefat, Homy"/>
    <x v="28"/>
    <n v="44629.40357638889"/>
    <d v="2022-03-09T12:11:24"/>
    <s v="Handle Ticket"/>
    <s v="Overdue"/>
    <m/>
    <s v="Microsoft Outlook _EIT"/>
    <s v="LUM-Configuration"/>
    <m/>
    <m/>
    <m/>
    <m/>
    <m/>
    <m/>
    <m/>
    <m/>
    <n v="12"/>
    <x v="1"/>
    <s v="YES"/>
    <s v="NO"/>
  </r>
  <r>
    <s v="88573"/>
    <s v="Service Request Normal"/>
    <s v="Cisco IP Communicator Setup (#88573)"/>
    <s v="Bravo, Fernando_EIT | ExactlyIT Inc."/>
    <s v="Postponed"/>
    <s v="Flores, Ricky | Puffer Sweiven, LP, Main"/>
    <x v="15"/>
    <n v="44629.392754629633"/>
    <d v="2022-03-18T14:44:28"/>
    <b v="0"/>
    <m/>
    <m/>
    <b v="0"/>
    <b v="0"/>
    <m/>
    <m/>
    <m/>
    <m/>
    <m/>
    <m/>
    <m/>
    <m/>
    <n v="12"/>
    <x v="1"/>
    <s v="YES"/>
    <s v="NO"/>
  </r>
  <r>
    <s v="88561"/>
    <s v="Service Request Low"/>
    <s v="Towers For Plant Control Rooms (#88561)"/>
    <s v="Geery, Jefferson | ExactlyIT Inc."/>
    <s v="In Progress"/>
    <s v="Paskos, Jennie | LiquidPower Specialty Products Inc., Main"/>
    <x v="18"/>
    <n v="44629.380694444437"/>
    <d v="2022-03-19T11:31:43"/>
    <b v="0"/>
    <m/>
    <n v="44639.467858796299"/>
    <b v="0"/>
    <b v="0"/>
    <m/>
    <m/>
    <m/>
    <m/>
    <m/>
    <m/>
    <m/>
    <m/>
    <n v="12"/>
    <x v="1"/>
    <s v="YES"/>
    <s v="NO"/>
  </r>
  <r>
    <s v="88553"/>
    <s v="Service Request Low"/>
    <s v="FW: fuze (#88553)"/>
    <s v="Valencia, Jesus_EIT | ExactlyIT Inc."/>
    <s v="With Vendor"/>
    <s v="Castro, Perla J. | Principle Health Systems, Main"/>
    <x v="4"/>
    <n v="44629.360335648147"/>
    <d v="2022-03-21T06:14:47"/>
    <s v="Handle Ticket"/>
    <s v="Overdue"/>
    <n v="44641.478321759263"/>
    <b v="0"/>
    <b v="0"/>
    <m/>
    <m/>
    <m/>
    <m/>
    <m/>
    <m/>
    <m/>
    <m/>
    <n v="12"/>
    <x v="1"/>
    <s v="YES"/>
    <s v="NO"/>
  </r>
  <r>
    <s v="88259"/>
    <s v="Service Request Normal"/>
    <s v="New Cat Codes Project (#88259)"/>
    <s v="Sara, Mallesh | Lummus Technology IT"/>
    <s v="In Progress"/>
    <s v="Lummus, The Woodlands, Howard, Kris"/>
    <x v="31"/>
    <n v="44628.628229166658"/>
    <d v="2022-03-11T15:11:45"/>
    <s v="Handle Ticket"/>
    <s v="Overdue"/>
    <n v="44631.628229166658"/>
    <b v="0"/>
    <s v="LUM-Configuration"/>
    <m/>
    <m/>
    <m/>
    <m/>
    <m/>
    <m/>
    <m/>
    <m/>
    <n v="13"/>
    <x v="1"/>
    <s v="YES"/>
    <s v="NO"/>
  </r>
  <r>
    <s v="88256"/>
    <s v="Service Request Low"/>
    <s v="[Please Read] Requesting to Schedule a Maintenance Window | Nutanix_x000a_ DRaaS | Cypress lawn cemetery (#88256)"/>
    <s v="Meneses, Luis_EIT | ExactlyIT Inc."/>
    <s v="Postponed"/>
    <s v="Cypress Lawn (Cancom), Habeck, Teresa"/>
    <x v="15"/>
    <n v="44628.625243055547"/>
    <d v="2022-03-19T00:20:29"/>
    <s v="Postponed Ticket"/>
    <s v="Today"/>
    <n v="44635.251215277778"/>
    <b v="0"/>
    <b v="0"/>
    <m/>
    <m/>
    <m/>
    <m/>
    <m/>
    <m/>
    <m/>
    <m/>
    <n v="13"/>
    <x v="1"/>
    <s v="YES"/>
    <s v="NO"/>
  </r>
  <r>
    <s v="88184"/>
    <s v="Service Request Normal"/>
    <s v="Re: Important: Wins/Loss Questionnaire - by Friday March 11th  (#88184)"/>
    <s v="More, Avadhut | Lummus Technology IT"/>
    <s v="With User"/>
    <s v="INV.AMore@lummustech.com"/>
    <x v="25"/>
    <n v="44628.499861111108"/>
    <d v="2022-03-15T06:06:01"/>
    <s v="Handle Ticket"/>
    <s v="Overdue"/>
    <m/>
    <b v="0"/>
    <b v="0"/>
    <m/>
    <m/>
    <m/>
    <m/>
    <m/>
    <m/>
    <m/>
    <m/>
    <n v="13"/>
    <x v="1"/>
    <s v="YES"/>
    <s v="NO"/>
  </r>
  <r>
    <s v="88140"/>
    <s v="Service Request Low"/>
    <s v="Need a headphone set (#88140)"/>
    <s v="Valencia, Jesus_EIT | ExactlyIT Inc."/>
    <s v="With Vendor"/>
    <s v="Yuekai.Gong@hooversolutions.com"/>
    <x v="14"/>
    <n v="44628.430937500001"/>
    <d v="2022-03-21T06:14:47"/>
    <s v="Handle Ticket"/>
    <s v="Overdue"/>
    <n v="44641.555405092593"/>
    <b v="0"/>
    <b v="0"/>
    <m/>
    <m/>
    <m/>
    <m/>
    <m/>
    <m/>
    <m/>
    <m/>
    <n v="13"/>
    <x v="1"/>
    <s v="YES"/>
    <s v="NO"/>
  </r>
  <r>
    <s v="88070"/>
    <s v="Service Request Normal"/>
    <s v="DRS check and fix (#88070)"/>
    <s v="Goran, Jason | ExactlyIT Inc."/>
    <s v="Postponed"/>
    <s v="Russell, Gerald | LiquidPower Specialty Products Inc., Main"/>
    <x v="15"/>
    <n v="44628.34752314815"/>
    <d v="2022-03-18T14:47:57"/>
    <b v="0"/>
    <m/>
    <n v="44637.310949074083"/>
    <b v="0"/>
    <b v="0"/>
    <m/>
    <m/>
    <m/>
    <m/>
    <m/>
    <m/>
    <m/>
    <m/>
    <n v="13"/>
    <x v="1"/>
    <s v="YES"/>
    <s v="NO"/>
  </r>
  <r>
    <s v="87709"/>
    <s v="Service Request Low"/>
    <s v="New Odoo account Priti Moghe (#87709)"/>
    <b v="0"/>
    <s v="Open"/>
    <s v="Escobar, Adriana | Accudata Customer, Main"/>
    <x v="9"/>
    <n v="44627.614965277768"/>
    <d v="2022-03-14T14:51:44"/>
    <b v="0"/>
    <m/>
    <n v="44628.573298611111"/>
    <s v="MSP-User Management"/>
    <s v="MSP-User Mgmnt-User Changes"/>
    <m/>
    <m/>
    <m/>
    <m/>
    <m/>
    <m/>
    <m/>
    <m/>
    <n v="14"/>
    <x v="1"/>
    <s v="YES"/>
    <s v="NO"/>
  </r>
  <r>
    <s v="87708"/>
    <s v="Service Request Low"/>
    <s v="New Odoo account Roberto Diaz (#87708)"/>
    <b v="0"/>
    <s v="Open"/>
    <s v="Escobar, Adriana | Accudata Customer, Main"/>
    <x v="9"/>
    <n v="44627.609942129631"/>
    <d v="2022-03-14T14:51:44"/>
    <b v="0"/>
    <m/>
    <n v="44628.56827546296"/>
    <s v="MSP-User Management"/>
    <s v="MSP-User Mgmnt-User Changes"/>
    <m/>
    <m/>
    <m/>
    <m/>
    <m/>
    <m/>
    <m/>
    <m/>
    <n v="14"/>
    <x v="1"/>
    <s v="YES"/>
    <s v="NO"/>
  </r>
  <r>
    <s v="87579"/>
    <s v="Service Request Low"/>
    <s v="Miguel Delgado - QA needs access to Service Desk Ticket Systems (#87579)"/>
    <s v="Torres, Luis_EIT | ExactlyIT Inc."/>
    <s v="Assigned"/>
    <s v="Siegel-Holmes, Barbara | Accudata Customer, Main"/>
    <x v="9"/>
    <n v="44627.420787037037"/>
    <d v="2022-03-09T15:16:43"/>
    <s v="Handle Ticket"/>
    <s v="Overdue"/>
    <n v="44634.420787037037"/>
    <b v="0"/>
    <b v="0"/>
    <m/>
    <m/>
    <m/>
    <m/>
    <m/>
    <m/>
    <m/>
    <m/>
    <n v="14"/>
    <x v="1"/>
    <s v="YES"/>
    <s v="NO"/>
  </r>
  <r>
    <s v="86596"/>
    <s v="Service Request Normal"/>
    <s v="install dynsim V6.2 with Hotfix6 (#86596)"/>
    <s v="Gaines, Ryan | Lummus Technology IT"/>
    <s v="Assigned"/>
    <s v="Ying.Zhang@lummustech.com"/>
    <x v="32"/>
    <n v="44624.449548611112"/>
    <d v="2022-03-09T11:06:44"/>
    <s v="Handle Ticket"/>
    <s v="Overdue"/>
    <n v="44629.449548611112"/>
    <b v="0"/>
    <b v="0"/>
    <m/>
    <m/>
    <m/>
    <m/>
    <m/>
    <m/>
    <m/>
    <m/>
    <n v="17"/>
    <x v="1"/>
    <s v="YES"/>
    <s v="NO"/>
  </r>
  <r>
    <s v="86531"/>
    <s v="Service Request Normal"/>
    <s v="DocuSign Full permission to send/receive/sign documents (#86531)"/>
    <s v="Robbins, Christopher | Lummus Technology IT"/>
    <s v="Assigned"/>
    <s v="Medeiros, Daiane"/>
    <x v="28"/>
    <n v="44624.260243055563"/>
    <d v="2022-03-04T06:36:48"/>
    <s v="Handle Ticket"/>
    <s v="Overdue"/>
    <m/>
    <b v="0"/>
    <b v="0"/>
    <m/>
    <m/>
    <m/>
    <m/>
    <m/>
    <m/>
    <m/>
    <m/>
    <n v="17"/>
    <x v="1"/>
    <s v="YES"/>
    <s v="NO"/>
  </r>
  <r>
    <s v="86359"/>
    <s v="Service Request Normal"/>
    <s v="Hubble Lummus AP As Of 3rd Party Invoices and I/C Invoices - Add_x000a_ Foreign (#86359)"/>
    <s v="Ramirez, Marco_EIT | ExactlyIT Inc."/>
    <s v="With User"/>
    <s v="Lummus, The Woodlands, Howard, Kris"/>
    <x v="17"/>
    <n v="44623.641527777778"/>
    <d v="2022-03-21T06:14:47"/>
    <s v="Handle Ticket"/>
    <s v="Overdue"/>
    <n v="44642.230405092603"/>
    <s v="Insight (Hubble)-Insight Report Writer"/>
    <s v="LUM-Configuration"/>
    <m/>
    <m/>
    <m/>
    <m/>
    <m/>
    <m/>
    <m/>
    <m/>
    <n v="18"/>
    <x v="1"/>
    <s v="YES"/>
    <s v="NO"/>
  </r>
  <r>
    <s v="86326"/>
    <s v="Service Request Low"/>
    <s v="Unable to access Integrify (#86326)"/>
    <s v="Montes, Leonel_EIT | ExactlyIT Inc."/>
    <s v="With Customer"/>
    <s v="Johnson, Karen | LiquidPower Specialty Products Inc., Main"/>
    <x v="15"/>
    <n v="44623.540752314817"/>
    <d v="2022-03-16T09:02:39"/>
    <b v="0"/>
    <m/>
    <n v="44629.542858796303"/>
    <b v="0"/>
    <b v="0"/>
    <m/>
    <m/>
    <m/>
    <m/>
    <m/>
    <m/>
    <m/>
    <m/>
    <n v="18"/>
    <x v="1"/>
    <s v="YES"/>
    <s v="NO"/>
  </r>
  <r>
    <s v="86258"/>
    <s v="Service Request Normal"/>
    <s v="Please add new user to odoo (#86258)"/>
    <b v="0"/>
    <s v="Open"/>
    <s v="Fabila, Diego_EIT | ExactlyIT MX"/>
    <x v="9"/>
    <n v="44623.433865740742"/>
    <d v="2022-03-08T10:31:46"/>
    <b v="0"/>
    <m/>
    <n v="44623.600532407407"/>
    <b v="0"/>
    <b v="0"/>
    <m/>
    <m/>
    <m/>
    <m/>
    <m/>
    <m/>
    <m/>
    <m/>
    <n v="18"/>
    <x v="1"/>
    <s v="YES"/>
    <s v="NO"/>
  </r>
  <r>
    <s v="86085"/>
    <s v="Service Request Low"/>
    <s v="New Odoo account Ashwin Jaiswal (#86085)"/>
    <b v="0"/>
    <s v="Open"/>
    <s v="Escobar, Adriana | Accudata Customer, Main"/>
    <x v="9"/>
    <n v="44623.315752314818"/>
    <d v="2022-03-10T07:56:45"/>
    <b v="0"/>
    <m/>
    <n v="44623.649085648147"/>
    <s v="MSP-User Management"/>
    <s v="MSP-User Mgmnt-User Changes"/>
    <m/>
    <m/>
    <m/>
    <m/>
    <m/>
    <m/>
    <m/>
    <m/>
    <n v="18"/>
    <x v="1"/>
    <s v="YES"/>
    <s v="NO"/>
  </r>
  <r>
    <s v="85893"/>
    <s v="Service Request Normal"/>
    <s v="Archived Emails - Moo Han (July to September 2019) (#85893)"/>
    <s v="Brown, Lonnie | Lummus Technology IT"/>
    <s v="Postponed"/>
    <s v="Lummus, The Woodlands, Barias, Rosette"/>
    <x v="28"/>
    <n v="44622.598761574067"/>
    <d v="2022-03-17T10:14:03"/>
    <s v="Handle Ticket"/>
    <s v="Overdue"/>
    <m/>
    <s v="Microsoft Outlook _EIT"/>
    <s v="LUM-Configuration"/>
    <m/>
    <m/>
    <m/>
    <m/>
    <m/>
    <m/>
    <m/>
    <m/>
    <n v="19"/>
    <x v="1"/>
    <s v="YES"/>
    <s v="NO"/>
  </r>
  <r>
    <s v="85869"/>
    <s v="Service Request Normal"/>
    <s v="Flarenet Access (#85869)"/>
    <b v="0"/>
    <s v="Open"/>
    <s v="Lummus, Bloomfield, van Ramshorst, Willem"/>
    <x v="29"/>
    <n v="44622.54760416667"/>
    <d v="2022-03-07T13:16:46"/>
    <b v="0"/>
    <m/>
    <n v="44623.339270833327"/>
    <s v="AspenTech-Aspen Flare System"/>
    <s v="LUM-Installation"/>
    <m/>
    <m/>
    <m/>
    <m/>
    <m/>
    <m/>
    <m/>
    <m/>
    <n v="19"/>
    <x v="1"/>
    <s v="YES"/>
    <s v="NO"/>
  </r>
  <r>
    <s v="85813"/>
    <s v="Service Request Normal"/>
    <s v="Limit users to access to O365 from LSPI devices only (#85813)"/>
    <s v="Revilla, Carlos_EIT | ExactlyIT Inc."/>
    <s v="Postponed"/>
    <s v="Russell, Gerald | LiquidPower Specialty Products Inc., Main"/>
    <x v="7"/>
    <n v="44622.445324074077"/>
    <d v="2022-03-21T06:14:47"/>
    <s v="Handle Ticket"/>
    <s v="Overdue"/>
    <n v="44642.214432870373"/>
    <b v="0"/>
    <b v="0"/>
    <m/>
    <m/>
    <m/>
    <m/>
    <m/>
    <m/>
    <m/>
    <m/>
    <n v="19"/>
    <x v="1"/>
    <s v="YES"/>
    <s v="NO"/>
  </r>
  <r>
    <s v="85495"/>
    <s v="Service Request Low"/>
    <s v="Possible Phishing email? (#85495)"/>
    <s v="Funes, Jonathan | ExactlyIT Inc."/>
    <s v="In Progress"/>
    <s v="Boom, David Vanden | Hoover Circular Solutions , Main"/>
    <x v="33"/>
    <n v="44621.59574074074"/>
    <d v="2022-03-16T08:05:44"/>
    <s v="Handle Ticket"/>
    <s v="Overdue"/>
    <n v="44623.512407407397"/>
    <b v="0"/>
    <b v="0"/>
    <m/>
    <m/>
    <m/>
    <m/>
    <m/>
    <m/>
    <m/>
    <m/>
    <n v="20"/>
    <x v="1"/>
    <s v="YES"/>
    <s v="NO"/>
  </r>
  <r>
    <s v="85460"/>
    <s v="Service Request Low"/>
    <s v="New Odoo account creation Mohammad Ali (#85460)"/>
    <b v="0"/>
    <s v="Open"/>
    <s v="Escobar, Adriana | Accudata Customer, Main"/>
    <x v="9"/>
    <n v="44621.529409722221"/>
    <d v="2022-03-08T13:01:45"/>
    <b v="0"/>
    <m/>
    <n v="44622.487743055557"/>
    <s v="MSP-User Management"/>
    <s v="MSP-User Mgmnt-User Changes"/>
    <m/>
    <m/>
    <m/>
    <m/>
    <m/>
    <m/>
    <m/>
    <m/>
    <n v="20"/>
    <x v="1"/>
    <s v="YES"/>
    <s v="NO"/>
  </r>
  <r>
    <s v="85456"/>
    <s v="Service Request Low"/>
    <s v="phishing email (#85456)"/>
    <s v="Funes, Jonathan | ExactlyIT Inc."/>
    <s v="In Progress"/>
    <s v="Boom, David Vanden | Hoover Circular Solutions , Main"/>
    <x v="33"/>
    <n v="44621.521689814806"/>
    <d v="2022-03-16T08:00:47"/>
    <s v="Handle Ticket"/>
    <s v="Overdue"/>
    <n v="44623.438356481478"/>
    <b v="0"/>
    <b v="0"/>
    <m/>
    <m/>
    <m/>
    <m/>
    <m/>
    <m/>
    <m/>
    <m/>
    <n v="20"/>
    <x v="1"/>
    <s v="YES"/>
    <s v="NO"/>
  </r>
  <r>
    <s v="83369"/>
    <s v="Service Request Normal"/>
    <s v="status change report (#83369)"/>
    <s v="Koronczok, Brad | Maverick"/>
    <s v="Postponed"/>
    <s v="Robb, Sonya | Maverick Services LLC, Main"/>
    <x v="11"/>
    <n v="44616.413611111107"/>
    <d v="2022-03-16T10:24:55"/>
    <s v="Handle Ticket"/>
    <s v="Overdue"/>
    <n v="44617.205277777779"/>
    <b v="0"/>
    <b v="0"/>
    <m/>
    <m/>
    <m/>
    <m/>
    <m/>
    <m/>
    <m/>
    <m/>
    <n v="25"/>
    <x v="1"/>
    <s v="NO"/>
    <s v="YES"/>
  </r>
  <r>
    <s v="83284"/>
    <s v="Service Request Normal"/>
    <s v="Access to network drives (#83284)"/>
    <s v="Wawoczny, Christian | Lummus Technology IT"/>
    <s v="Assigned"/>
    <s v="Lummus Technology IT, Emin.Musayev@lummustech.com"/>
    <x v="3"/>
    <n v="44616.270949074067"/>
    <d v="2022-03-16T09:54:55"/>
    <s v="Handle Ticket"/>
    <s v="Overdue"/>
    <n v="44621.291666666657"/>
    <b v="0"/>
    <b v="0"/>
    <m/>
    <m/>
    <m/>
    <m/>
    <m/>
    <m/>
    <m/>
    <m/>
    <n v="25"/>
    <x v="1"/>
    <s v="NO"/>
    <s v="YES"/>
  </r>
  <r>
    <s v="83274"/>
    <s v="Service Request Normal"/>
    <s v="Unable to access links from Mcdermott (#83274)"/>
    <s v="Brown, Lonnie | Lummus Technology IT"/>
    <s v="In Progress"/>
    <s v="Lummus, The Hague, Ekpemogu, Victor"/>
    <x v="28"/>
    <n v="44616.203888888893"/>
    <d v="2022-03-18T07:30:53"/>
    <s v="Handle Ticket"/>
    <s v="Overdue"/>
    <m/>
    <b v="0"/>
    <b v="0"/>
    <m/>
    <m/>
    <m/>
    <m/>
    <m/>
    <m/>
    <m/>
    <m/>
    <n v="25"/>
    <x v="1"/>
    <s v="NO"/>
    <s v="YES"/>
  </r>
  <r>
    <s v="83029"/>
    <s v="Service Request Normal"/>
    <s v="New multi functional printer in HAR WHSE (#83029)"/>
    <s v="Nguyen, Hanh | Hisco"/>
    <s v="Open"/>
    <s v="Raya, Orlando | Hisco, Main"/>
    <x v="10"/>
    <n v="44615.538321759261"/>
    <d v="2022-03-01T20:28:47"/>
    <s v="Handle Ticket"/>
    <s v="Overdue"/>
    <m/>
    <s v="Hisco-Printer Procurement"/>
    <s v="[Hisco_G_Installation] Installation"/>
    <m/>
    <m/>
    <m/>
    <m/>
    <m/>
    <m/>
    <m/>
    <m/>
    <n v="26"/>
    <x v="1"/>
    <s v="NO"/>
    <s v="YES"/>
  </r>
  <r>
    <s v="82807"/>
    <s v="Service Request Normal"/>
    <s v="Request to Install TRIMBLE connect software (#82807)"/>
    <s v="Kumar, Ankit | Lummus Technology IT"/>
    <s v="Assigned"/>
    <s v="Lummus, Gurgaon, Koosappa, Jayachandra"/>
    <x v="5"/>
    <n v="44614.990277777782"/>
    <d v="2022-03-01T20:28:47"/>
    <s v="Handle Ticket"/>
    <s v="Overdue"/>
    <n v="44620.291666666657"/>
    <s v="Trimble-Tekla"/>
    <s v="LUM-Installation"/>
    <m/>
    <m/>
    <m/>
    <m/>
    <m/>
    <m/>
    <m/>
    <m/>
    <n v="27"/>
    <x v="1"/>
    <s v="NO"/>
    <s v="YES"/>
  </r>
  <r>
    <s v="82773"/>
    <s v="Service Request Low"/>
    <s v="Lummus | Create CI parameters in CMS/Odoo | US-TX-PAS-CUBE-01_x000a_ (#82294) (#82773)"/>
    <s v="Torres, Luis_EIT | ExactlyIT Inc."/>
    <s v="Assigned"/>
    <s v="Avendano, Antonio_EIT | ExactlyIT MX"/>
    <x v="9"/>
    <n v="44614.689872685187"/>
    <d v="2022-03-01T20:28:47"/>
    <s v="Handle Ticket"/>
    <s v="Overdue"/>
    <n v="44622.291666666657"/>
    <b v="0"/>
    <b v="0"/>
    <m/>
    <m/>
    <m/>
    <m/>
    <m/>
    <m/>
    <m/>
    <m/>
    <n v="27"/>
    <x v="1"/>
    <s v="NO"/>
    <s v="YES"/>
  </r>
  <r>
    <s v="82756"/>
    <s v="Service Request Normal"/>
    <s v="User can`t open attachments (#82756)"/>
    <s v="Noriega,  Citlali_EIT | ExactlyIT Inc."/>
    <s v="Postponed"/>
    <s v="Camara, Armando | UG2, Main"/>
    <x v="7"/>
    <n v="44614.670532407406"/>
    <d v="2022-03-18T13:08:27"/>
    <b v="0"/>
    <m/>
    <n v="44621.291666666657"/>
    <b v="0"/>
    <b v="0"/>
    <m/>
    <m/>
    <m/>
    <m/>
    <m/>
    <m/>
    <m/>
    <m/>
    <n v="27"/>
    <x v="1"/>
    <s v="NO"/>
    <s v="YES"/>
  </r>
  <r>
    <s v="82258"/>
    <s v="Service Request Normal"/>
    <s v="Issue with MS Teams channel (#82258)"/>
    <s v="Wawoczny, Christian | Lummus Technology IT"/>
    <s v="Assigned"/>
    <s v="Lummus, Mannheim, Singh, Abhishek"/>
    <x v="3"/>
    <n v="44613.192800925928"/>
    <d v="2022-03-01T20:28:47"/>
    <s v="Handle Ticket"/>
    <s v="Overdue"/>
    <n v="44616.291666666657"/>
    <b v="0"/>
    <b v="0"/>
    <m/>
    <m/>
    <m/>
    <m/>
    <m/>
    <m/>
    <m/>
    <m/>
    <n v="28"/>
    <x v="1"/>
    <s v="NO"/>
    <s v="YES"/>
  </r>
  <r>
    <s v="81024"/>
    <s v="Service Request Normal"/>
    <s v="209SP0023  &amp;  209SP0025- JDE open commitments items (#81024)"/>
    <s v="Ramirez, Marco_EIT | ExactlyIT Inc."/>
    <s v="With Vendor"/>
    <s v="Lummus, The Woodlands, Guo, Jessica"/>
    <x v="17"/>
    <n v="44609.662523148138"/>
    <d v="2022-03-18T12:02:34"/>
    <s v="Postponed Ticket"/>
    <s v="Overdue"/>
    <m/>
    <s v="Lummus-JDE Supplier Add/Change/Delete Form"/>
    <s v="LUM-Configuration"/>
    <m/>
    <m/>
    <m/>
    <m/>
    <m/>
    <m/>
    <m/>
    <m/>
    <n v="32"/>
    <x v="1"/>
    <s v="NO"/>
    <s v="YES"/>
  </r>
  <r>
    <s v="80876"/>
    <s v="Service Request Normal"/>
    <s v="Spruce Power Twilio Queue (#80876)"/>
    <s v="Torres, Luis_EIT | ExactlyIT Inc."/>
    <s v="In Progress"/>
    <s v="Minor, Farah_EIT | ExactlyIT MX"/>
    <x v="9"/>
    <n v="44609.38484953704"/>
    <d v="2022-03-16T09:21:44"/>
    <s v="Handle Ticket"/>
    <s v="Overdue"/>
    <n v="44636.380393518521"/>
    <b v="0"/>
    <b v="0"/>
    <m/>
    <m/>
    <m/>
    <m/>
    <m/>
    <m/>
    <m/>
    <m/>
    <n v="32"/>
    <x v="1"/>
    <s v="NO"/>
    <s v="YES"/>
  </r>
  <r>
    <s v="80147"/>
    <s v="Service Request Normal"/>
    <s v="SR - LiquidPower  Call Manager Update 11.5 SU (#80147)"/>
    <s v="Avendano, Antonio_EIT | ExactlyIT Inc."/>
    <s v="Postponed"/>
    <s v="ADrury@accudatasystems.com"/>
    <x v="0"/>
    <n v="44607.551782407398"/>
    <d v="2022-03-15T16:29:39"/>
    <s v="Handle Ticket"/>
    <s v="Overdue"/>
    <n v="44610.551782407398"/>
    <b v="0"/>
    <b v="0"/>
    <m/>
    <m/>
    <m/>
    <m/>
    <m/>
    <m/>
    <m/>
    <m/>
    <n v="34"/>
    <x v="1"/>
    <s v="NO"/>
    <s v="YES"/>
  </r>
  <r>
    <s v="79682"/>
    <s v="Service Request Normal"/>
    <s v="Zoom Access (#79682)"/>
    <s v="Mireles, Santos | Maverick"/>
    <s v="Open"/>
    <s v="Wiles, Thomas | Maverick Services LLC, Main"/>
    <x v="11"/>
    <d v="2022-02-14T14:00:51"/>
    <d v="2022-03-01T20:28:47"/>
    <s v="Handle Ticket"/>
    <s v="Overdue"/>
    <n v="44607.25"/>
    <s v="EIT-Odoo"/>
    <b v="0"/>
    <m/>
    <m/>
    <m/>
    <m/>
    <m/>
    <m/>
    <m/>
    <m/>
    <n v="35"/>
    <x v="1"/>
    <s v="NO"/>
    <s v="YES"/>
  </r>
  <r>
    <s v="79438"/>
    <s v="Service Request Low"/>
    <s v="Twilio account (#79438)"/>
    <s v="Torres, Luis_EIT | ExactlyIT Inc."/>
    <s v="Assigned"/>
    <s v="Torres, Rafael_EIT | ExactlyIT MX"/>
    <x v="9"/>
    <d v="2022-02-14T08:01:17"/>
    <d v="2022-03-01T20:28:47"/>
    <s v="Handle Ticket"/>
    <s v="Overdue"/>
    <n v="44613.334224537037"/>
    <s v="EIT-Odoo"/>
    <b v="0"/>
    <m/>
    <m/>
    <m/>
    <m/>
    <m/>
    <m/>
    <m/>
    <m/>
    <n v="35"/>
    <x v="1"/>
    <s v="NO"/>
    <s v="YES"/>
  </r>
  <r>
    <s v="78266"/>
    <s v="Service Request Low"/>
    <s v="NEW LAPTOP (#78266)"/>
    <s v="Nguyen, Hanh | Hisco"/>
    <s v="With Vendor"/>
    <s v="Griffin, Janice | Hisco, Main"/>
    <x v="10"/>
    <d v="2022-02-11T10:11:06"/>
    <d v="2022-03-16T10:46:41"/>
    <s v="Handle Ticket"/>
    <s v="Overdue"/>
    <m/>
    <s v="Hisco-Computer Issues"/>
    <b v="0"/>
    <m/>
    <m/>
    <m/>
    <m/>
    <m/>
    <m/>
    <m/>
    <m/>
    <n v="38"/>
    <x v="1"/>
    <s v="NO"/>
    <s v="YES"/>
  </r>
  <r>
    <s v="78038"/>
    <s v="Service Request Normal"/>
    <s v="SOC Request to create UG2 oddo ticketsdispatcher account (#78038)"/>
    <s v="Torres, Luis_EIT | ExactlyIT Inc."/>
    <s v="In Progress"/>
    <s v="Soto, Miguel_EIT | ExactlyIT MX"/>
    <x v="9"/>
    <d v="2022-02-10T15:41:03"/>
    <d v="2022-03-01T20:28:47"/>
    <b v="0"/>
    <m/>
    <n v="44611.672743055547"/>
    <b v="0"/>
    <b v="0"/>
    <m/>
    <m/>
    <m/>
    <m/>
    <m/>
    <m/>
    <m/>
    <m/>
    <n v="39"/>
    <x v="1"/>
    <s v="NO"/>
    <s v="YES"/>
  </r>
  <r>
    <s v="77468"/>
    <s v="Service Request Normal"/>
    <s v="Please add CI for network switch (#77468)"/>
    <s v="Cansler, Jennifer | ExactlyIT Inc."/>
    <s v="In Progress"/>
    <s v="Goran, Jason | ExactlyIT Inc."/>
    <x v="34"/>
    <d v="2022-02-09T12:29:37"/>
    <d v="2022-03-01T20:28:47"/>
    <b v="0"/>
    <m/>
    <n v="44602.3122337963"/>
    <b v="0"/>
    <b v="0"/>
    <m/>
    <m/>
    <m/>
    <m/>
    <m/>
    <m/>
    <m/>
    <m/>
    <n v="40"/>
    <x v="1"/>
    <s v="NO"/>
    <s v="YES"/>
  </r>
  <r>
    <s v="76890"/>
    <s v="Service Request Normal"/>
    <s v="NQ-AB01 - 192.168.1.9 - create CI for server (#76890)"/>
    <s v="Shoemaker, Delores | ExactlyIT Inc."/>
    <s v="In Progress"/>
    <s v="NewQuest Properties, IT Monitoring Events | NewQuest Properties, "/>
    <x v="34"/>
    <d v="2022-02-08T10:53:51"/>
    <d v="2022-03-01T20:28:47"/>
    <b v="0"/>
    <m/>
    <n v="44600.620729166672"/>
    <b v="0"/>
    <b v="0"/>
    <m/>
    <m/>
    <m/>
    <m/>
    <m/>
    <m/>
    <m/>
    <m/>
    <n v="41"/>
    <x v="1"/>
    <s v="NO"/>
    <s v="YES"/>
  </r>
  <r>
    <s v="75337"/>
    <s v="Service Request Normal"/>
    <s v="Add WAP to configuration items (#75337)"/>
    <s v="Shoemaker, Delores | ExactlyIT Inc."/>
    <s v="In Progress"/>
    <s v="NewQuest Properties, IT Monitoring Events | NewQuest Properties, "/>
    <x v="34"/>
    <d v="2022-02-04T16:24:18"/>
    <d v="2022-03-01T20:28:47"/>
    <s v="Handle Ticket"/>
    <s v="Overdue"/>
    <n v="44599.458333333343"/>
    <b v="0"/>
    <b v="0"/>
    <m/>
    <m/>
    <m/>
    <m/>
    <m/>
    <m/>
    <m/>
    <m/>
    <n v="45"/>
    <x v="1"/>
    <s v="NO"/>
    <s v="YES"/>
  </r>
  <r>
    <s v="75257"/>
    <s v="Service Request Normal"/>
    <s v="Poly 5200 headset (#75257)"/>
    <s v="Faulk, Staci | Lummus Technology IT"/>
    <s v="In Progress"/>
    <s v="Lummus, Telecommuting, Tang, Wei"/>
    <x v="35"/>
    <d v="2022-02-04T13:04:01"/>
    <d v="2022-03-08T09:35:47"/>
    <s v="Handle Ticket"/>
    <s v="Overdue"/>
    <n v="44601.544456018521"/>
    <b v="0"/>
    <b v="0"/>
    <m/>
    <m/>
    <m/>
    <m/>
    <m/>
    <m/>
    <m/>
    <m/>
    <n v="45"/>
    <x v="1"/>
    <s v="NO"/>
    <s v="YES"/>
  </r>
  <r>
    <s v="75173"/>
    <s v="Service Request Normal"/>
    <s v="Bloomfield / Proposed VI Template Changes (#75173)"/>
    <s v="Ramirez, Marco_EIT | ExactlyIT Inc."/>
    <s v="With Vendor"/>
    <s v="Lummus, Bloomfield, Konrad, Joely"/>
    <x v="17"/>
    <d v="2022-02-04T08:27:25"/>
    <d v="2022-03-18T12:00:43"/>
    <s v="Handle Ticket"/>
    <s v="Overdue"/>
    <n v="44601.352372685193"/>
    <s v="Lummus-JDE Supplier Add/Change/Delete Form"/>
    <s v="LUM-Configuration"/>
    <m/>
    <m/>
    <m/>
    <m/>
    <m/>
    <m/>
    <m/>
    <m/>
    <n v="45"/>
    <x v="1"/>
    <s v="NO"/>
    <s v="YES"/>
  </r>
  <r>
    <s v="75136"/>
    <s v="Service Request Normal"/>
    <s v="Online Archive - sghosh@lummustech.com (#75136)"/>
    <s v="Brown, Lonnie | Lummus Technology IT"/>
    <s v="Postponed"/>
    <s v="Lummus, Gurgaon, Ghosh, Srikanta"/>
    <x v="28"/>
    <d v="2022-02-04T05:48:52"/>
    <d v="2022-03-17T13:00:16"/>
    <s v="Handle Ticket"/>
    <s v="Overdue"/>
    <m/>
    <s v="Microsoft Outlook _EIT"/>
    <s v="LUM-Configuration"/>
    <m/>
    <m/>
    <m/>
    <m/>
    <m/>
    <m/>
    <m/>
    <m/>
    <n v="45"/>
    <x v="1"/>
    <s v="NO"/>
    <s v="YES"/>
  </r>
  <r>
    <s v="74827"/>
    <s v="Service Request Normal"/>
    <s v="Need added to DG_Comms_Local_Bloomfield_ALL@lummustech.com (#74827)"/>
    <s v="Brown, Lonnie | Lummus Technology IT"/>
    <s v="Assigned"/>
    <s v="Robert Owens | Lummus, Pasadena"/>
    <x v="16"/>
    <d v="2022-02-03T13:44:50"/>
    <d v="2022-03-01T20:28:47"/>
    <s v="Handle Ticket"/>
    <s v="Overdue"/>
    <n v="44600.572800925933"/>
    <s v="Email Service_EIT"/>
    <b v="0"/>
    <m/>
    <m/>
    <m/>
    <m/>
    <m/>
    <m/>
    <m/>
    <m/>
    <n v="46"/>
    <x v="1"/>
    <s v="NO"/>
    <s v="YES"/>
  </r>
  <r>
    <s v="74826"/>
    <s v="Service Request Normal"/>
    <s v="Update FortiGate firewall appliances to 7.0.3 (#74826)"/>
    <s v="Herrera, Luis_EIT | ExactlyIT Inc."/>
    <s v="Postponed"/>
    <s v="Reed, Paul | Puffer Sweiven, LP, Main"/>
    <x v="0"/>
    <d v="2022-02-03T13:42:03"/>
    <d v="2022-03-19T21:32:08"/>
    <s v="Postponed Ticket"/>
    <s v="Overdue"/>
    <n v="44600.570868055547"/>
    <b v="0"/>
    <b v="0"/>
    <m/>
    <m/>
    <m/>
    <m/>
    <m/>
    <m/>
    <m/>
    <m/>
    <n v="46"/>
    <x v="1"/>
    <s v="NO"/>
    <s v="YES"/>
  </r>
  <r>
    <s v="74608"/>
    <s v="Service Request Normal"/>
    <s v="Email migration from McDermott to Lummus - no emails in Outlook_x000a_ Online Archive (#74608)"/>
    <s v="Brown, Lonnie | Lummus Technology IT"/>
    <s v="Postponed"/>
    <s v="Lummus, Mannheim, Walther, Dirk"/>
    <x v="16"/>
    <d v="2022-02-03T05:43:53"/>
    <d v="2022-03-18T11:28:29"/>
    <s v="Handle Ticket"/>
    <s v="Overdue"/>
    <n v="44600.291666666657"/>
    <s v="Exchange Mailbox_EIT"/>
    <s v="LUM-Mailbox Sharing"/>
    <m/>
    <m/>
    <m/>
    <m/>
    <m/>
    <m/>
    <m/>
    <m/>
    <n v="46"/>
    <x v="1"/>
    <s v="NO"/>
    <s v="YES"/>
  </r>
  <r>
    <s v="74167"/>
    <s v="Service Request Normal"/>
    <s v="Install Sentinel Agent - Bryan (#74167)"/>
    <s v="Geery, Jefferson | ExactlyIT Inc."/>
    <s v="Postponed"/>
    <s v="Russell, Gerald | LiquidPower Specialty Products Inc., Main"/>
    <x v="18"/>
    <d v="2022-02-02T10:53:40"/>
    <d v="2022-03-17T09:03:26"/>
    <s v="Postponed Ticket"/>
    <s v="Planned"/>
    <m/>
    <s v="MSP-Workstation"/>
    <s v="MSP-Workstation-Install"/>
    <m/>
    <m/>
    <m/>
    <m/>
    <m/>
    <m/>
    <m/>
    <m/>
    <n v="47"/>
    <x v="1"/>
    <s v="NO"/>
    <s v="YES"/>
  </r>
  <r>
    <s v="74166"/>
    <s v="Service Request Normal"/>
    <s v="Install Sentinel Agent - Houston (#74166)"/>
    <s v="Norwood, Mitchell | ExactlyIT Inc."/>
    <s v="Postponed"/>
    <s v="Russell, Gerald | LiquidPower Specialty Products Inc., Main"/>
    <x v="18"/>
    <d v="2022-02-02T10:52:39"/>
    <d v="2022-03-15T12:33:12"/>
    <s v="Postponed Ticket"/>
    <s v="Today"/>
    <m/>
    <s v="MSP-Workstation"/>
    <s v="MSP-Workstation-Install"/>
    <m/>
    <m/>
    <m/>
    <m/>
    <m/>
    <m/>
    <m/>
    <m/>
    <n v="47"/>
    <x v="1"/>
    <s v="NO"/>
    <s v="YES"/>
  </r>
  <r>
    <s v="74165"/>
    <s v="Service Request Normal"/>
    <s v="Install Sentinel Agent - Chickasa (#74165)"/>
    <s v="Rhoades, John | ExactlyIT Inc."/>
    <s v="In Progress"/>
    <s v="Russell, Gerald | LiquidPower Specialty Products Inc., Main"/>
    <x v="18"/>
    <d v="2022-02-02T10:51:07"/>
    <d v="2022-03-17T09:50:47"/>
    <s v="Handle Ticket"/>
    <s v="Overdue"/>
    <m/>
    <s v="MSP-Workstation"/>
    <s v="MSP-Workstation-Install"/>
    <m/>
    <m/>
    <m/>
    <m/>
    <m/>
    <m/>
    <m/>
    <m/>
    <n v="47"/>
    <x v="1"/>
    <s v="NO"/>
    <s v="YES"/>
  </r>
  <r>
    <s v="74151"/>
    <s v="Service Request Normal"/>
    <s v="Request for SQL Database (#74151)"/>
    <s v="Murphy, Kevin | Lummus Technology IT"/>
    <s v="Assigned"/>
    <s v="Stacy.Nikoley@lummustech.com"/>
    <x v="28"/>
    <d v="2022-02-02T10:00:00"/>
    <d v="2022-03-01T20:28:47"/>
    <s v="Handle Ticket"/>
    <s v="Overdue"/>
    <m/>
    <b v="0"/>
    <b v="0"/>
    <m/>
    <m/>
    <m/>
    <m/>
    <m/>
    <m/>
    <m/>
    <m/>
    <n v="47"/>
    <x v="1"/>
    <s v="NO"/>
    <s v="YES"/>
  </r>
  <r>
    <s v="73491"/>
    <s v="Service Request Normal"/>
    <s v="Add new user to Odoo System (#73491)"/>
    <s v="Torres, Luis_EIT | ExactlyIT Inc."/>
    <s v="In Progress"/>
    <s v="Wawoczny, Christian | Lummus, Mannheim"/>
    <x v="9"/>
    <d v="2022-02-01T06:40:30"/>
    <d v="2022-03-01T20:28:47"/>
    <s v="Postponed Ticket"/>
    <s v="Overdue"/>
    <n v="44593.292870370373"/>
    <b v="0"/>
    <b v="0"/>
    <m/>
    <m/>
    <m/>
    <m/>
    <m/>
    <m/>
    <m/>
    <m/>
    <n v="48"/>
    <x v="1"/>
    <s v="NO"/>
    <s v="YES"/>
  </r>
  <r>
    <s v="71524"/>
    <s v="Service Request Low"/>
    <s v="PC replacement  REY-03 (#71524)"/>
    <s v="Alvarado, Austin | Hisco"/>
    <s v="Open"/>
    <s v="Meza, Ixchel | Hisco, Main"/>
    <x v="10"/>
    <d v="2022-01-26T18:31:20"/>
    <d v="2022-03-01T20:28:47"/>
    <s v="Handle Ticket"/>
    <s v="Overdue"/>
    <m/>
    <b v="0"/>
    <b v="0"/>
    <m/>
    <m/>
    <m/>
    <m/>
    <m/>
    <m/>
    <m/>
    <m/>
    <n v="54"/>
    <x v="1"/>
    <s v="NO"/>
    <s v="YES"/>
  </r>
  <r>
    <s v="68591"/>
    <s v="Service Request Normal"/>
    <s v="FW: PO 361129-4800-1601 ICE (#68591)"/>
    <s v="Brown, Lonnie | Lummus Technology IT"/>
    <s v="Postponed"/>
    <s v="Lummus Technology IT, Bickes, Bas"/>
    <x v="28"/>
    <d v="2022-01-21T07:41:39"/>
    <d v="2022-03-18T11:31:36"/>
    <s v="Handle Ticket"/>
    <s v="Overdue"/>
    <m/>
    <s v="Microsoft Outlook _EIT"/>
    <s v="LUM-Configuration"/>
    <m/>
    <m/>
    <m/>
    <m/>
    <m/>
    <m/>
    <m/>
    <m/>
    <n v="59"/>
    <x v="1"/>
    <s v="NO"/>
    <s v="YES"/>
  </r>
  <r>
    <s v="68064"/>
    <s v="Service Request Normal"/>
    <s v="Windows Activation is continuing to use the KMS server instead of the M365 license (CW 583165) (#68064)"/>
    <s v="Garcia, Mike | ExactlyIT Inc."/>
    <s v="In Progress"/>
    <s v="Tran, Bryan | NewQuest Properties, Main"/>
    <x v="33"/>
    <d v="2022-01-20T13:58:47"/>
    <d v="2022-03-10T17:00:43"/>
    <s v="Handle Ticket"/>
    <s v="Overdue"/>
    <n v="44582.374155092592"/>
    <b v="0"/>
    <b v="0"/>
    <m/>
    <m/>
    <m/>
    <m/>
    <m/>
    <m/>
    <m/>
    <m/>
    <n v="60"/>
    <x v="1"/>
    <s v="NO"/>
    <s v="YES"/>
  </r>
  <r>
    <s v="66653"/>
    <s v="Service Request Low"/>
    <s v="Transition ISE server to use AD login (CW 571475) (#66653)"/>
    <s v="Garcia, Mike | ExactlyIT Inc."/>
    <s v="In Progress"/>
    <s v="Reed, Paul | Puffer Sweiven, LP, Main"/>
    <x v="33"/>
    <d v="2022-01-18T13:46:00"/>
    <d v="2022-03-14T12:10:00"/>
    <s v="Postponed Ticket"/>
    <s v="Overdue"/>
    <n v="44581.490277777782"/>
    <b v="0"/>
    <b v="0"/>
    <m/>
    <m/>
    <m/>
    <m/>
    <m/>
    <m/>
    <m/>
    <m/>
    <n v="62"/>
    <x v="1"/>
    <s v="NO"/>
    <s v="YES"/>
  </r>
  <r>
    <s v="58446"/>
    <s v="Service Request Normal"/>
    <s v="New ticket from: Speakers are not working (#50224) (#58446)"/>
    <s v="Wawoczny, Christian | Lummus Technology IT"/>
    <s v="In Progress"/>
    <s v="Lummus, Mannheim, Jazouli, Nadia"/>
    <x v="3"/>
    <d v="2022-01-03T02:50:15"/>
    <d v="2022-03-10T10:50:46"/>
    <s v="Handle Ticket"/>
    <s v="Overdue"/>
    <n v="44567.291666666657"/>
    <b v="0"/>
    <b v="0"/>
    <m/>
    <m/>
    <m/>
    <m/>
    <m/>
    <m/>
    <m/>
    <m/>
    <n v="77"/>
    <x v="1"/>
    <s v="NO"/>
    <s v="YES"/>
  </r>
  <r>
    <s v="52967"/>
    <s v="Service Request Normal"/>
    <s v="New Gurgaon office. required hardware (#52967)"/>
    <s v="Faulk, Staci | Lummus Technology IT"/>
    <s v="In Progress"/>
    <s v="Lummus, Gurgaon, Kumar, Kuldeep"/>
    <x v="35"/>
    <d v="2021-12-15T12:18:17"/>
    <d v="2022-03-01T20:28:47"/>
    <s v="Handle Ticket"/>
    <s v="Overdue"/>
    <n v="44550.512696759259"/>
    <s v="Monitor_EIT"/>
    <b v="0"/>
    <m/>
    <m/>
    <m/>
    <m/>
    <m/>
    <m/>
    <m/>
    <m/>
    <n v="96"/>
    <x v="1"/>
    <s v="NO"/>
    <s v="YES"/>
  </r>
  <r>
    <s v="50501"/>
    <s v="Service Request Low"/>
    <s v="Odoo Telephony System (#50501)"/>
    <s v="Torres, Luis_EIT | ExactlyIT Inc."/>
    <s v="In Progress"/>
    <s v="Gaona, Esaul_EIT | ExactlyIT MX"/>
    <x v="9"/>
    <d v="2021-12-06T15:27:49"/>
    <d v="2022-03-01T20:28:47"/>
    <b v="0"/>
    <m/>
    <n v="44545.08520833333"/>
    <s v="EIT-Odoo"/>
    <b v="0"/>
    <m/>
    <m/>
    <m/>
    <m/>
    <m/>
    <m/>
    <m/>
    <m/>
    <n v="105"/>
    <x v="1"/>
    <s v="NO"/>
    <s v="YES"/>
  </r>
  <r>
    <s v="50276"/>
    <s v="Service Request Normal"/>
    <s v="Virtual Machine for software testing (#50276)"/>
    <s v="Sandoval,Oscar | Lummus Technology IT"/>
    <s v="Assigned"/>
    <s v="Lummus, Houston, Pan, Daxin"/>
    <x v="28"/>
    <d v="2021-12-03T14:38:14"/>
    <d v="2022-03-01T20:28:47"/>
    <s v="Handle Ticket"/>
    <s v="Overdue"/>
    <m/>
    <b v="0"/>
    <b v="0"/>
    <m/>
    <m/>
    <m/>
    <m/>
    <m/>
    <m/>
    <m/>
    <m/>
    <n v="108"/>
    <x v="1"/>
    <s v="NO"/>
    <s v="YES"/>
  </r>
  <r>
    <s v="47330"/>
    <s v="Service Request Normal"/>
    <s v="Phone number assignment (#47330)"/>
    <s v="Torres, Luis_EIT | ExactlyIT Inc."/>
    <s v="Assigned"/>
    <s v="Ahedo, Francisco_EIT | ExactlyIT MX"/>
    <x v="9"/>
    <d v="2021-11-15T13:10:38"/>
    <d v="2022-03-01T20:28:47"/>
    <s v="Handle Ticket"/>
    <s v="Overdue"/>
    <n v="44518.549050925933"/>
    <b v="0"/>
    <b v="0"/>
    <m/>
    <m/>
    <m/>
    <m/>
    <m/>
    <m/>
    <m/>
    <m/>
    <n v="126"/>
    <x v="1"/>
    <s v="NO"/>
    <s v="YES"/>
  </r>
  <r>
    <s v="47182"/>
    <s v="Service Request Normal"/>
    <s v="Need a Twilio Phone number (#47182)"/>
    <s v="Torres, Luis_EIT | ExactlyIT Inc."/>
    <s v="Assigned"/>
    <s v="Ortega, Guillermo_EIT | ExactlyIT MX"/>
    <x v="9"/>
    <d v="2021-11-13T21:19:42"/>
    <d v="2022-03-01T20:28:47"/>
    <s v="Handle Ticket"/>
    <s v="Overdue"/>
    <n v="44518.291666666657"/>
    <b v="0"/>
    <b v="0"/>
    <m/>
    <m/>
    <m/>
    <m/>
    <m/>
    <m/>
    <m/>
    <m/>
    <n v="128"/>
    <x v="1"/>
    <s v="NO"/>
    <s v="YES"/>
  </r>
  <r>
    <s v="44294"/>
    <s v="Service Request Normal"/>
    <s v="M.Berger - installation failed  (#44294)"/>
    <s v="Wawoczny, Christian | Lummus Technology IT"/>
    <s v="Assigned"/>
    <s v="Lummus, The Hague, Berger, Magdalena"/>
    <x v="3"/>
    <d v="2021-10-21T03:32:20"/>
    <d v="2022-03-01T20:28:47"/>
    <s v="Handle Ticket"/>
    <s v="Overdue"/>
    <n v="44495.291666666657"/>
    <s v="Adobe-Adobe Acrobat Reader"/>
    <s v="LUM-Configuration"/>
    <m/>
    <m/>
    <m/>
    <m/>
    <m/>
    <m/>
    <m/>
    <m/>
    <n v="151"/>
    <x v="1"/>
    <s v="NO"/>
    <s v="YES"/>
  </r>
  <r>
    <s v="41256"/>
    <s v="Service Request Normal"/>
    <s v="RE: Concur Profiles-Lummus  (Concur Ticket No. 17605074) (#41256)"/>
    <s v="Howard, Kris | Lummus Technology IT"/>
    <s v="Assigned"/>
    <s v="Lummus, Mannheim, Papke, Grit"/>
    <x v="28"/>
    <d v="2021-09-28T07:39:11"/>
    <d v="2022-03-01T20:28:47"/>
    <s v="Handle Ticket"/>
    <s v="Overdue"/>
    <m/>
    <s v="Concur (SAP)-Concur"/>
    <s v="LUM-Configuration"/>
    <m/>
    <m/>
    <m/>
    <m/>
    <m/>
    <m/>
    <m/>
    <m/>
    <n v="174"/>
    <x v="1"/>
    <s v="NO"/>
    <s v="YES"/>
  </r>
  <r>
    <s v="37286"/>
    <s v="Service Request Normal"/>
    <s v="Job Cost and Exchange Rate Differences between PO and Voucher (#37286)"/>
    <s v="Howard, Kris | Lummus Technology IT"/>
    <s v="Assigned"/>
    <s v="Lummus, The Woodlands, Howard, Kris"/>
    <x v="28"/>
    <d v="2021-09-22T14:55:36"/>
    <d v="2022-03-01T20:28:47"/>
    <s v="Handle Ticket"/>
    <s v="Overdue"/>
    <m/>
    <s v="Oracle-JDE E1 - Inventory"/>
    <s v="LUM-Configuration"/>
    <m/>
    <m/>
    <m/>
    <m/>
    <m/>
    <m/>
    <m/>
    <m/>
    <n v="180"/>
    <x v="1"/>
    <s v="NO"/>
    <s v="YES"/>
  </r>
  <r>
    <s v="35778"/>
    <s v="Service Request Normal"/>
    <s v="FW: Backlog Models (#35778)"/>
    <s v="Murphy, Kevin | Lummus Technology IT"/>
    <s v="Assigned"/>
    <s v="Lummus, External Client, Murphy, Kevin"/>
    <x v="28"/>
    <d v="2021-09-08T07:35:44"/>
    <d v="2022-03-01T20:28:47"/>
    <b v="0"/>
    <m/>
    <m/>
    <s v="Lummus-Backlog Spread"/>
    <s v="LUM-Installation"/>
    <m/>
    <m/>
    <m/>
    <m/>
    <m/>
    <m/>
    <m/>
    <m/>
    <n v="194"/>
    <x v="1"/>
    <s v="NO"/>
    <s v="YES"/>
  </r>
  <r>
    <s v="34431"/>
    <s v="Service Request Normal"/>
    <s v="Equifax Unemployment verification implementation (#34431)"/>
    <s v="Verma, Neetu | Lummus Technology IT"/>
    <s v="In Progress"/>
    <s v="Lummus, Gurgaon, Verma, Neetu"/>
    <x v="36"/>
    <d v="2021-08-24T11:56:34"/>
    <d v="2022-03-14T03:35:52"/>
    <s v="Handle Ticket"/>
    <s v="Overdue"/>
    <n v="44435.497615740736"/>
    <b v="0"/>
    <b v="0"/>
    <m/>
    <m/>
    <m/>
    <m/>
    <m/>
    <m/>
    <m/>
    <m/>
    <n v="209"/>
    <x v="1"/>
    <s v="NO"/>
    <s v="YES"/>
  </r>
  <r>
    <s v="25815"/>
    <s v="Service Request Normal"/>
    <s v="Request: Email Archive Support  (#25815)"/>
    <s v="Brown, Lonnie | Lummus Technology IT"/>
    <s v="In Progress"/>
    <s v="Lummus, The Woodlands, Lay, Cherry"/>
    <x v="28"/>
    <d v="2021-06-09T12:08:45"/>
    <d v="2022-03-01T20:28:47"/>
    <s v="Handle Ticket"/>
    <s v="Overdue"/>
    <m/>
    <s v="Microsoft Outlook _EIT"/>
    <s v="LUM-Configuration"/>
    <m/>
    <m/>
    <m/>
    <m/>
    <m/>
    <m/>
    <m/>
    <m/>
    <n v="285"/>
    <x v="1"/>
    <s v="NO"/>
    <s v="YES"/>
  </r>
  <r>
    <s v="19884"/>
    <s v="Service Request Normal"/>
    <s v="FTP server account - URGENT!!!!! (#19884)"/>
    <s v="Wawoczny, Christian | Lummus Technology IT"/>
    <s v="Assigned"/>
    <s v="Lummus, The Hague, Ekpemogu, Victor"/>
    <x v="3"/>
    <d v="2021-03-05T02:42:41"/>
    <d v="2022-03-01T20:28:47"/>
    <s v="Handle Ticket"/>
    <s v="Overdue"/>
    <n v="44265.291666666657"/>
    <b v="0"/>
    <b v="0"/>
    <m/>
    <m/>
    <m/>
    <m/>
    <m/>
    <m/>
    <m/>
    <m/>
    <n v="381"/>
    <x v="1"/>
    <s v="NO"/>
    <s v="YES"/>
  </r>
  <r>
    <s v="17134"/>
    <s v="Service Request Normal"/>
    <s v="FW: Notification: BUA / NOVOLEN / Agreements  (#17134)"/>
    <s v="Brown, Lonnie | Lummus Technology IT"/>
    <s v="In Progress"/>
    <s v="Lummus, Mannheim, Magin, Michael"/>
    <x v="37"/>
    <d v="2021-02-02T09:46:36"/>
    <d v="2022-03-01T20:28:47"/>
    <b v="0"/>
    <m/>
    <m/>
    <b v="0"/>
    <b v="0"/>
    <m/>
    <m/>
    <m/>
    <m/>
    <m/>
    <m/>
    <m/>
    <m/>
    <n v="412"/>
    <x v="1"/>
    <s v="NO"/>
    <s v="YES"/>
  </r>
  <r>
    <s v="13768"/>
    <s v="Service Request Normal"/>
    <s v="Access to Lummus O365 protection.office.com location. (#13768)"/>
    <s v="Sandoval,Oscar | Lummus Technology IT"/>
    <s v="In Progress"/>
    <s v="Sandoval,Oscar | Lummus, Bloomfield"/>
    <x v="28"/>
    <d v="2020-12-10T01:57:25"/>
    <d v="2022-03-01T20:28:47"/>
    <b v="0"/>
    <m/>
    <m/>
    <s v="Microsoft-Microsoft Office 365 Admin Center Multi-Geo"/>
    <s v="LUM-Configuration"/>
    <m/>
    <m/>
    <m/>
    <m/>
    <m/>
    <m/>
    <m/>
    <m/>
    <n v="466"/>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r>
    <m/>
    <m/>
    <m/>
    <m/>
    <m/>
    <m/>
    <x v="38"/>
    <m/>
    <m/>
    <m/>
    <m/>
    <m/>
    <m/>
    <m/>
    <m/>
    <m/>
    <m/>
    <m/>
    <m/>
    <m/>
    <m/>
    <m/>
    <n v="44641"/>
    <x v="1"/>
    <s v="NO"/>
    <s v="YE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s v="86316"/>
    <x v="0"/>
    <x v="0"/>
    <s v="Avendano, Antonio_EIT | ExactlyIT Inc."/>
    <s v="With Customer"/>
    <s v="Warren, Nate | Innowatts, Main"/>
    <x v="0"/>
    <d v="2022-03-03T12:19:39"/>
    <d v="2022-03-18T16:16:03"/>
    <s v="Postponed Ticket"/>
    <s v="Overdue"/>
    <m/>
    <b v="0"/>
    <b v="0"/>
    <m/>
    <m/>
    <m/>
    <m/>
    <m/>
    <m/>
    <m/>
    <m/>
    <n v="18"/>
    <s v="NO"/>
    <s v="YES"/>
    <s v="NO"/>
  </r>
  <r>
    <s v="88970"/>
    <x v="1"/>
    <x v="1"/>
    <s v="Garcia, Mike | ExactlyIT Inc."/>
    <s v="In Progress"/>
    <s v="Lalor, Bryan | Puffer Sweiven, LP, Main"/>
    <x v="1"/>
    <d v="2022-03-10T08:07:04"/>
    <d v="2022-03-17T09:35:07"/>
    <s v="Postponed Ticket"/>
    <s v="Overdue"/>
    <n v="44631.338240740741"/>
    <s v="MSP-VOiP"/>
    <s v="MSP-VOiP-Performance"/>
    <m/>
    <m/>
    <m/>
    <m/>
    <m/>
    <m/>
    <m/>
    <m/>
    <n v="11"/>
    <s v="NO"/>
    <s v="YES"/>
    <s v="NO"/>
  </r>
  <r>
    <s v="92045"/>
    <x v="2"/>
    <x v="2"/>
    <b v="0"/>
    <s v="Open"/>
    <s v="Donina, Ryan | Maverick Services LLC, Main"/>
    <x v="2"/>
    <d v="2022-03-21T06:06:54"/>
    <d v="2022-03-21T06:06:54"/>
    <b v="0"/>
    <m/>
    <m/>
    <b v="0"/>
    <b v="0"/>
    <m/>
    <m/>
    <m/>
    <m/>
    <m/>
    <m/>
    <m/>
    <m/>
    <n v="0"/>
    <s v="YES"/>
    <s v="NO"/>
    <s v="NO"/>
  </r>
  <r>
    <s v="92044"/>
    <x v="1"/>
    <x v="3"/>
    <s v="Verma, Neetu | Lummus Technology IT"/>
    <s v="Assigned"/>
    <s v="Lummus, Gurgaon, Madan, Sakshi"/>
    <x v="3"/>
    <d v="2022-03-21T05:57:27"/>
    <d v="2022-03-21T06:17:11"/>
    <s v="Handle Ticket"/>
    <s v="Today"/>
    <m/>
    <s v="Lummus-Web Time Entry"/>
    <b v="0"/>
    <m/>
    <m/>
    <m/>
    <m/>
    <m/>
    <m/>
    <m/>
    <m/>
    <n v="0"/>
    <s v="YES"/>
    <s v="NO"/>
    <s v="NO"/>
  </r>
  <r>
    <s v="92043"/>
    <x v="1"/>
    <x v="4"/>
    <s v="Jaramillo, Daniel_EIT | ExactlyIT Inc."/>
    <s v="In Progress"/>
    <s v="ExactlyIT Inc., ExactlyIT IT Monitoring Events"/>
    <x v="4"/>
    <d v="2022-03-21T05:52:51"/>
    <d v="2022-03-21T05:57:45"/>
    <b v="0"/>
    <m/>
    <n v="44641.416666666657"/>
    <b v="0"/>
    <b v="0"/>
    <m/>
    <m/>
    <m/>
    <m/>
    <m/>
    <m/>
    <m/>
    <m/>
    <n v="0"/>
    <s v="YES"/>
    <s v="NO"/>
    <s v="NO"/>
  </r>
  <r>
    <s v="92042"/>
    <x v="1"/>
    <x v="5"/>
    <s v="Jaramillo, Daniel_EIT | ExactlyIT Inc."/>
    <s v="In Progress"/>
    <s v="ExactlyIT Inc., ExactlyIT IT Monitoring Events"/>
    <x v="4"/>
    <d v="2022-03-21T05:52:50"/>
    <d v="2022-03-21T05:57:35"/>
    <b v="0"/>
    <m/>
    <n v="44641.416666666657"/>
    <b v="0"/>
    <b v="0"/>
    <m/>
    <m/>
    <m/>
    <m/>
    <m/>
    <m/>
    <m/>
    <m/>
    <n v="0"/>
    <s v="YES"/>
    <s v="NO"/>
    <s v="NO"/>
  </r>
  <r>
    <s v="92041"/>
    <x v="3"/>
    <x v="6"/>
    <s v="Avendano, Antonio_EIT | ExactlyIT Inc."/>
    <s v="Assigned"/>
    <s v="Jenkins, William | UG2, Main"/>
    <x v="0"/>
    <d v="2022-03-21T05:37:57"/>
    <d v="2022-03-21T06:17:21"/>
    <s v="Handle Ticket"/>
    <s v="Today"/>
    <n v="44644.25"/>
    <b v="0"/>
    <b v="0"/>
    <m/>
    <m/>
    <m/>
    <m/>
    <m/>
    <m/>
    <m/>
    <m/>
    <n v="0"/>
    <s v="YES"/>
    <s v="NO"/>
    <s v="NO"/>
  </r>
  <r>
    <s v="92040"/>
    <x v="3"/>
    <x v="7"/>
    <s v="Hashmi, Salman | Lummus Technology IT"/>
    <s v="Assigned"/>
    <s v="Lummus, Gurgaon, Verma, Neetu"/>
    <x v="3"/>
    <d v="2022-03-21T05:25:29"/>
    <d v="2022-03-21T05:43:39"/>
    <s v="Handle Ticket"/>
    <s v="Today"/>
    <m/>
    <s v="Lummus-AMS_Timesheet"/>
    <s v="LUM-Configuration"/>
    <m/>
    <m/>
    <m/>
    <m/>
    <m/>
    <m/>
    <m/>
    <m/>
    <n v="0"/>
    <s v="YES"/>
    <s v="NO"/>
    <s v="NO"/>
  </r>
  <r>
    <s v="92036"/>
    <x v="4"/>
    <x v="8"/>
    <s v="Alvarado, Israel_EIT | ExactlyIT Inc."/>
    <s v="With User"/>
    <s v="Lummus, Gurgaon, Chaudhary, Abhishek"/>
    <x v="5"/>
    <d v="2022-03-21T04:43:15"/>
    <d v="2022-03-21T06:14:47"/>
    <s v="Handle Ticket"/>
    <s v="Today"/>
    <d v="2022-03-22T06:10:47"/>
    <b v="0"/>
    <b v="0"/>
    <m/>
    <m/>
    <m/>
    <m/>
    <m/>
    <m/>
    <m/>
    <m/>
    <n v="0"/>
    <s v="YES"/>
    <s v="NO"/>
    <s v="NO"/>
  </r>
  <r>
    <s v="92030"/>
    <x v="4"/>
    <x v="9"/>
    <s v="Mueller, Peter | Lummus Technology IT"/>
    <s v="Assigned"/>
    <s v="Lummus, Moscow, Popova, Kristina"/>
    <x v="6"/>
    <d v="2022-03-21T03:44:41"/>
    <d v="2022-03-21T04:34:31"/>
    <s v="Handle Ticket"/>
    <s v="Today"/>
    <d v="2022-03-28T06:00:00"/>
    <b v="0"/>
    <b v="0"/>
    <m/>
    <m/>
    <m/>
    <m/>
    <m/>
    <m/>
    <m/>
    <m/>
    <n v="0"/>
    <s v="YES"/>
    <s v="NO"/>
    <s v="NO"/>
  </r>
  <r>
    <s v="92029"/>
    <x v="1"/>
    <x v="10"/>
    <s v="Mora, Carlos_EIT | ExactlyIT Inc."/>
    <s v="Assigned"/>
    <s v="Alcami Corporation, Alcami IT Monitoring Events"/>
    <x v="4"/>
    <d v="2022-03-21T03:33:21"/>
    <d v="2022-03-21T05:28:51"/>
    <s v="Handle Ticket"/>
    <s v="Today"/>
    <d v="2022-03-21T10:00:00"/>
    <s v="ALCNUWEBES1-V02 (Virtual Compute)"/>
    <b v="0"/>
    <m/>
    <m/>
    <m/>
    <m/>
    <m/>
    <m/>
    <m/>
    <m/>
    <n v="0"/>
    <s v="YES"/>
    <s v="NO"/>
    <s v="NO"/>
  </r>
  <r>
    <s v="92027"/>
    <x v="1"/>
    <x v="11"/>
    <s v="Jaramillo, Daniel_EIT | ExactlyIT Inc."/>
    <s v="Assigned"/>
    <s v="azure-noreply@microsoft.com"/>
    <x v="4"/>
    <d v="2022-03-21T02:59:38"/>
    <d v="2022-03-21T03:11:17"/>
    <s v="Handle Ticket"/>
    <s v="Today"/>
    <d v="2022-03-21T10:00:00"/>
    <b v="0"/>
    <b v="0"/>
    <m/>
    <m/>
    <m/>
    <m/>
    <m/>
    <m/>
    <m/>
    <m/>
    <n v="0"/>
    <s v="YES"/>
    <s v="NO"/>
    <s v="NO"/>
  </r>
  <r>
    <s v="92023"/>
    <x v="1"/>
    <x v="12"/>
    <s v="Mora, Carlos_EIT | ExactlyIT Inc."/>
    <s v="Assigned"/>
    <s v="ExactlyIT Inc., ExactlyIT IT Monitoring Events"/>
    <x v="4"/>
    <d v="2022-03-21T02:16:20"/>
    <d v="2022-03-21T02:19:56"/>
    <s v="Handle Ticket"/>
    <s v="Today"/>
    <d v="2022-03-21T10:00:00"/>
    <b v="0"/>
    <b v="0"/>
    <m/>
    <m/>
    <m/>
    <m/>
    <m/>
    <m/>
    <m/>
    <m/>
    <n v="0"/>
    <s v="YES"/>
    <s v="NO"/>
    <s v="NO"/>
  </r>
  <r>
    <s v="92021"/>
    <x v="1"/>
    <x v="13"/>
    <s v="Jaramillo, Daniel_EIT | ExactlyIT Inc."/>
    <s v="In Progress"/>
    <s v="Dallas Area Habitat for Humanity, IT Monitoring Events | Dallas Area Habitat for Humanity, "/>
    <x v="4"/>
    <d v="2022-03-21T01:56:19"/>
    <d v="2022-03-21T05:16:21"/>
    <b v="0"/>
    <m/>
    <m/>
    <b v="0"/>
    <b v="0"/>
    <m/>
    <m/>
    <m/>
    <m/>
    <m/>
    <m/>
    <m/>
    <m/>
    <n v="0"/>
    <s v="YES"/>
    <s v="NO"/>
    <s v="NO"/>
  </r>
  <r>
    <s v="92008"/>
    <x v="3"/>
    <x v="14"/>
    <s v="Valencia, Jesus_EIT | ExactlyIT Inc."/>
    <s v="Postponed"/>
    <s v="lily@abnbillingservice.com"/>
    <x v="7"/>
    <d v="2022-03-21T00:57:36"/>
    <d v="2022-03-21T01:26:55"/>
    <b v="0"/>
    <m/>
    <d v="2022-03-21T10:00:00"/>
    <b v="0"/>
    <b v="0"/>
    <m/>
    <m/>
    <m/>
    <m/>
    <m/>
    <m/>
    <m/>
    <m/>
    <n v="0"/>
    <s v="YES"/>
    <s v="NO"/>
    <s v="NO"/>
  </r>
  <r>
    <s v="92006"/>
    <x v="3"/>
    <x v="15"/>
    <s v="Kumar, Kuldeep | Lummus Technology IT"/>
    <s v="Assigned"/>
    <s v="Lummus, Gurgaon, Pandey, Ankur"/>
    <x v="8"/>
    <d v="2022-03-20T23:59:11"/>
    <d v="2022-03-21T01:21:24"/>
    <s v="Handle Ticket"/>
    <s v="Today"/>
    <d v="2022-03-24T06:00:00"/>
    <s v="AVEVA-SimSci PRO/II"/>
    <s v="LUM-Installation"/>
    <m/>
    <m/>
    <m/>
    <m/>
    <m/>
    <m/>
    <m/>
    <m/>
    <n v="1"/>
    <s v="YES"/>
    <s v="NO"/>
    <s v="NO"/>
  </r>
  <r>
    <s v="92004"/>
    <x v="3"/>
    <x v="16"/>
    <s v="Kumar, Kuldeep | Lummus Technology IT"/>
    <s v="Assigned"/>
    <s v="Lummus, Gurgaon, Banerjee, Abhik"/>
    <x v="8"/>
    <d v="2022-03-20T23:51:37"/>
    <d v="2022-03-21T03:32:10"/>
    <s v="Handle Ticket"/>
    <s v="Today"/>
    <d v="2022-03-24T06:00:00"/>
    <s v="Lummus-iDocs"/>
    <s v="LUM-Configuration"/>
    <m/>
    <m/>
    <m/>
    <m/>
    <m/>
    <m/>
    <m/>
    <m/>
    <n v="1"/>
    <s v="YES"/>
    <s v="NO"/>
    <s v="NO"/>
  </r>
  <r>
    <s v="92003"/>
    <x v="1"/>
    <x v="17"/>
    <s v="Kumar, Ankit | Lummus Technology IT"/>
    <s v="Assigned"/>
    <s v="Lummus, Gurgaon, Gupta, Ashish"/>
    <x v="8"/>
    <d v="2022-03-20T23:47:38"/>
    <d v="2022-03-21T01:16:26"/>
    <s v="Handle Ticket"/>
    <s v="Today"/>
    <d v="2022-03-24T06:00:00"/>
    <b v="0"/>
    <b v="0"/>
    <m/>
    <m/>
    <m/>
    <m/>
    <m/>
    <m/>
    <m/>
    <m/>
    <n v="1"/>
    <s v="YES"/>
    <s v="NO"/>
    <s v="NO"/>
  </r>
  <r>
    <s v="91984"/>
    <x v="3"/>
    <x v="18"/>
    <s v="Mulvaney, Mikelyn | Lummus Technology IT"/>
    <s v="Assigned"/>
    <s v="Lummus, Gurgaon, Narender, Narender"/>
    <x v="9"/>
    <d v="2022-03-20T22:10:07"/>
    <d v="2022-03-20T22:11:53"/>
    <s v="Handle Ticket"/>
    <s v="Today"/>
    <n v="44644.25"/>
    <s v="Lummus-iDocs"/>
    <s v="LUM-Configuration"/>
    <m/>
    <m/>
    <m/>
    <m/>
    <m/>
    <m/>
    <m/>
    <m/>
    <n v="1"/>
    <s v="YES"/>
    <s v="NO"/>
    <s v="NO"/>
  </r>
  <r>
    <s v="91982"/>
    <x v="1"/>
    <x v="19"/>
    <s v="Jaramillo, Daniel_EIT | ExactlyIT Inc."/>
    <s v="In Progress"/>
    <s v="Dallas Area Habitat for Humanity, IT Monitoring Events | Dallas Area Habitat for Humanity, "/>
    <x v="4"/>
    <d v="2022-03-20T21:57:48"/>
    <d v="2022-03-20T22:11:55"/>
    <b v="0"/>
    <m/>
    <d v="2022-03-21T10:00:00"/>
    <b v="0"/>
    <b v="0"/>
    <m/>
    <m/>
    <m/>
    <m/>
    <m/>
    <m/>
    <m/>
    <m/>
    <n v="1"/>
    <s v="YES"/>
    <s v="NO"/>
    <s v="NO"/>
  </r>
  <r>
    <s v="91981"/>
    <x v="1"/>
    <x v="20"/>
    <s v="Castro, Luis_EIT | ExactlyIT Inc."/>
    <s v="Postponed"/>
    <s v="EIT-sa.devops@convergetp.com"/>
    <x v="10"/>
    <d v="2022-03-20T21:48:48"/>
    <d v="2022-03-21T06:14:47"/>
    <s v="Postponed Ticket"/>
    <s v="Planned"/>
    <d v="2022-03-21T17:43:47"/>
    <b v="0"/>
    <b v="0"/>
    <m/>
    <m/>
    <m/>
    <m/>
    <m/>
    <m/>
    <m/>
    <m/>
    <n v="1"/>
    <s v="YES"/>
    <s v="NO"/>
    <s v="NO"/>
  </r>
  <r>
    <s v="91980"/>
    <x v="1"/>
    <x v="21"/>
    <s v="Funes, Jonathan | ExactlyIT Inc."/>
    <s v="Assigned"/>
    <s v="Ware, Reggie | Kaneka North America LLC, Main"/>
    <x v="1"/>
    <d v="2022-03-20T21:43:53"/>
    <d v="2022-03-20T23:09:07"/>
    <s v="Handle Ticket"/>
    <s v="Today"/>
    <m/>
    <b v="0"/>
    <b v="0"/>
    <m/>
    <m/>
    <m/>
    <m/>
    <m/>
    <m/>
    <m/>
    <m/>
    <n v="1"/>
    <s v="YES"/>
    <s v="NO"/>
    <s v="NO"/>
  </r>
  <r>
    <s v="91978"/>
    <x v="1"/>
    <x v="22"/>
    <s v="Harp, Raymond_EIT | ExactlyIT Inc."/>
    <s v="Postponed"/>
    <s v="LiquidPower Specialty Products Inc., IT Monitoring Events | LiquidPower Specialty Products Inc., "/>
    <x v="10"/>
    <d v="2022-03-20T21:31:35"/>
    <d v="2022-03-21T06:14:47"/>
    <b v="0"/>
    <m/>
    <n v="44641.756793981483"/>
    <b v="0"/>
    <b v="0"/>
    <m/>
    <m/>
    <m/>
    <m/>
    <m/>
    <m/>
    <m/>
    <m/>
    <n v="1"/>
    <s v="YES"/>
    <s v="NO"/>
    <s v="NO"/>
  </r>
  <r>
    <s v="91955"/>
    <x v="1"/>
    <x v="23"/>
    <s v="Valencia, Jesus_EIT | ExactlyIT Inc."/>
    <s v="Postponed"/>
    <s v="Nguyen, Jenna | LiquidPower Specialty Products Inc., Main"/>
    <x v="7"/>
    <d v="2022-03-20T17:16:33"/>
    <d v="2022-03-21T04:08:45"/>
    <b v="0"/>
    <m/>
    <n v="44642.25"/>
    <b v="0"/>
    <b v="0"/>
    <m/>
    <m/>
    <m/>
    <m/>
    <m/>
    <m/>
    <m/>
    <m/>
    <n v="1"/>
    <s v="YES"/>
    <s v="NO"/>
    <s v="NO"/>
  </r>
  <r>
    <s v="91950"/>
    <x v="1"/>
    <x v="24"/>
    <s v="Jaramillo, Daniel_EIT | ExactlyIT Inc."/>
    <s v="Postponed"/>
    <s v="Hoover Circular Solutions , IT Monitoring Events | Hoover Circular Solutions , "/>
    <x v="4"/>
    <d v="2022-03-20T16:44:49"/>
    <d v="2022-03-21T06:13:38"/>
    <s v="Postponed Ticket"/>
    <s v="Planned"/>
    <m/>
    <b v="0"/>
    <b v="0"/>
    <m/>
    <m/>
    <m/>
    <m/>
    <m/>
    <m/>
    <m/>
    <m/>
    <n v="1"/>
    <s v="YES"/>
    <s v="NO"/>
    <s v="NO"/>
  </r>
  <r>
    <s v="91945"/>
    <x v="1"/>
    <x v="25"/>
    <s v="Teutli, Robin_EIT | ExactlyIT Inc."/>
    <s v="Assigned"/>
    <s v="Dallas Area Habitat for Humanity, IT Monitoring Events | Dallas Area Habitat for Humanity, "/>
    <x v="4"/>
    <d v="2022-03-20T16:06:19"/>
    <d v="2022-03-20T16:38:20"/>
    <s v="Handle Ticket"/>
    <s v="Overdue"/>
    <n v="44641.416666666657"/>
    <b v="0"/>
    <b v="0"/>
    <m/>
    <m/>
    <m/>
    <m/>
    <m/>
    <m/>
    <m/>
    <m/>
    <n v="1"/>
    <s v="YES"/>
    <s v="NO"/>
    <s v="NO"/>
  </r>
  <r>
    <s v="91940"/>
    <x v="1"/>
    <x v="26"/>
    <s v="Jaramillo, Daniel_EIT | ExactlyIT Inc."/>
    <s v="Assigned"/>
    <s v="Lummus Technology, LLC., Lummus IT Monitoring Events"/>
    <x v="4"/>
    <d v="2022-03-20T15:40:21"/>
    <d v="2022-03-20T19:07:52"/>
    <s v="Handle Ticket"/>
    <s v="Today"/>
    <m/>
    <s v="lum-idbus-pl-01 (OS)"/>
    <b v="0"/>
    <m/>
    <m/>
    <m/>
    <m/>
    <m/>
    <m/>
    <m/>
    <m/>
    <n v="1"/>
    <s v="YES"/>
    <s v="NO"/>
    <s v="NO"/>
  </r>
  <r>
    <s v="91890"/>
    <x v="1"/>
    <x v="27"/>
    <s v="Jaramillo, Daniel_EIT | ExactlyIT Inc."/>
    <s v="Postponed"/>
    <s v="Hoover Circular Solutions , IT Monitoring Events | Hoover Circular Solutions , "/>
    <x v="4"/>
    <d v="2022-03-20T10:01:47"/>
    <d v="2022-03-21T06:17:31"/>
    <b v="0"/>
    <m/>
    <m/>
    <b v="0"/>
    <b v="0"/>
    <m/>
    <m/>
    <m/>
    <m/>
    <m/>
    <m/>
    <m/>
    <m/>
    <n v="1"/>
    <s v="YES"/>
    <s v="NO"/>
    <s v="NO"/>
  </r>
  <r>
    <s v="91888"/>
    <x v="1"/>
    <x v="28"/>
    <s v="Mora, Carlos_EIT | ExactlyIT Inc."/>
    <s v="Assigned"/>
    <s v="ExactlyIT Inc., ExactlyIT IT Monitoring Events"/>
    <x v="4"/>
    <d v="2022-03-20T09:46:17"/>
    <d v="2022-03-21T02:15:27"/>
    <s v="Handle Ticket"/>
    <s v="Today"/>
    <m/>
    <b v="0"/>
    <b v="0"/>
    <m/>
    <m/>
    <m/>
    <m/>
    <m/>
    <m/>
    <m/>
    <m/>
    <n v="1"/>
    <s v="YES"/>
    <s v="NO"/>
    <s v="NO"/>
  </r>
  <r>
    <s v="91887"/>
    <x v="1"/>
    <x v="29"/>
    <b v="0"/>
    <s v="Open"/>
    <s v="Ramirez, Milton_EIT | ExactlyIT MX"/>
    <x v="11"/>
    <d v="2022-03-20T09:23:04"/>
    <d v="2022-03-20T09:26:38"/>
    <b v="0"/>
    <m/>
    <n v="44641.416666666657"/>
    <b v="0"/>
    <b v="0"/>
    <m/>
    <m/>
    <m/>
    <m/>
    <m/>
    <m/>
    <m/>
    <m/>
    <n v="1"/>
    <s v="YES"/>
    <s v="NO"/>
    <s v="NO"/>
  </r>
  <r>
    <s v="91885"/>
    <x v="1"/>
    <x v="30"/>
    <s v="Teutli, Robin_EIT | ExactlyIT Inc."/>
    <s v="In Progress"/>
    <s v="Lummus Technology, LLC., Lummus IT Monitoring Events"/>
    <x v="4"/>
    <d v="2022-03-20T07:31:17"/>
    <d v="2022-03-20T07:40:51"/>
    <s v="Handle Ticket"/>
    <s v="Overdue"/>
    <n v="44641.416666666657"/>
    <s v="lum-idbus-pl-01 (OS)"/>
    <b v="0"/>
    <m/>
    <m/>
    <m/>
    <m/>
    <m/>
    <m/>
    <m/>
    <m/>
    <n v="1"/>
    <s v="YES"/>
    <s v="NO"/>
    <s v="NO"/>
  </r>
  <r>
    <s v="91883"/>
    <x v="3"/>
    <x v="31"/>
    <s v="Trejo, Monserrat_EIT | ExactlyIT Inc."/>
    <s v="With Customer"/>
    <s v="Lummus, The Woodlands, Guerrero, Leticia"/>
    <x v="12"/>
    <d v="2022-03-20T07:04:03"/>
    <d v="2022-03-20T10:34:58"/>
    <b v="0"/>
    <m/>
    <n v="44644.294479166667"/>
    <s v="Azure Active Directory Account_EIT"/>
    <s v="LUM-Account Creation "/>
    <m/>
    <m/>
    <m/>
    <m/>
    <m/>
    <m/>
    <m/>
    <m/>
    <n v="1"/>
    <s v="YES"/>
    <s v="NO"/>
    <s v="NO"/>
  </r>
  <r>
    <s v="91882"/>
    <x v="1"/>
    <x v="32"/>
    <s v="Teutli, Robin_EIT | ExactlyIT Inc."/>
    <s v="In Progress"/>
    <s v="Alcami Corporation, Alcami IT Monitoring Events"/>
    <x v="4"/>
    <d v="2022-03-20T06:49:14"/>
    <d v="2022-03-20T13:30:48"/>
    <s v="Handle Ticket"/>
    <s v="Overdue"/>
    <d v="2022-03-21T10:00:00"/>
    <s v="alcnuwebes1-p02 (Virtual Compute)"/>
    <b v="0"/>
    <m/>
    <m/>
    <m/>
    <m/>
    <m/>
    <m/>
    <m/>
    <m/>
    <n v="1"/>
    <s v="YES"/>
    <s v="NO"/>
    <s v="NO"/>
  </r>
  <r>
    <s v="91819"/>
    <x v="1"/>
    <x v="33"/>
    <s v="Harp, Raymond_EIT | ExactlyIT Inc."/>
    <s v="Postponed"/>
    <s v="LiquidPower Specialty Products Inc., IT Monitoring Events | LiquidPower Specialty Products Inc., "/>
    <x v="10"/>
    <d v="2022-03-19T21:31:41"/>
    <d v="2022-03-21T06:14:47"/>
    <b v="0"/>
    <m/>
    <d v="2022-03-21T17:24:47"/>
    <b v="0"/>
    <b v="0"/>
    <m/>
    <m/>
    <m/>
    <m/>
    <m/>
    <m/>
    <m/>
    <m/>
    <n v="2"/>
    <s v="YES"/>
    <s v="NO"/>
    <s v="NO"/>
  </r>
  <r>
    <s v="91818"/>
    <x v="1"/>
    <x v="34"/>
    <s v="Harp, Raymond_EIT | ExactlyIT Inc."/>
    <s v="Postponed"/>
    <s v="LiquidPower Specialty Products Inc., IT Monitoring Events | LiquidPower Specialty Products Inc., "/>
    <x v="10"/>
    <d v="2022-03-19T21:31:36"/>
    <d v="2022-03-21T06:14:47"/>
    <b v="0"/>
    <m/>
    <d v="2022-03-21T17:23:47"/>
    <b v="0"/>
    <b v="0"/>
    <m/>
    <m/>
    <m/>
    <m/>
    <m/>
    <m/>
    <m/>
    <m/>
    <n v="2"/>
    <s v="YES"/>
    <s v="NO"/>
    <s v="NO"/>
  </r>
  <r>
    <s v="91817"/>
    <x v="1"/>
    <x v="35"/>
    <s v="Teutli, Robin_EIT | ExactlyIT Inc."/>
    <s v="In Progress"/>
    <s v="Alcami Corporation, Alcami IT Monitoring Events"/>
    <x v="4"/>
    <d v="2022-03-19T21:29:43"/>
    <d v="2022-03-20T18:58:20"/>
    <s v="Handle Ticket"/>
    <s v="Overdue"/>
    <m/>
    <s v="ALCNUWEBES1-V01 (Virtual Compute)"/>
    <b v="0"/>
    <m/>
    <m/>
    <m/>
    <m/>
    <m/>
    <m/>
    <m/>
    <m/>
    <n v="2"/>
    <s v="YES"/>
    <s v="NO"/>
    <s v="NO"/>
  </r>
  <r>
    <s v="91660"/>
    <x v="1"/>
    <x v="36"/>
    <s v="Teutli, Robin_EIT | ExactlyIT Inc."/>
    <s v="Assigned"/>
    <s v="ExactlyIT Inc., ExactlyIT IT Monitoring Events"/>
    <x v="4"/>
    <d v="2022-03-19T08:47:43"/>
    <d v="2022-03-19T12:14:25"/>
    <s v="Handle Ticket"/>
    <s v="Overdue"/>
    <n v="44641.416666666657"/>
    <b v="0"/>
    <b v="0"/>
    <m/>
    <m/>
    <m/>
    <m/>
    <m/>
    <m/>
    <m/>
    <m/>
    <n v="2"/>
    <s v="YES"/>
    <s v="NO"/>
    <s v="NO"/>
  </r>
  <r>
    <s v="91659"/>
    <x v="1"/>
    <x v="37"/>
    <s v="Teutli, Robin_EIT | ExactlyIT Inc."/>
    <s v="Assigned"/>
    <s v="ExactlyIT Inc., ExactlyIT IT Monitoring Events"/>
    <x v="4"/>
    <d v="2022-03-19T08:47:42"/>
    <d v="2022-03-19T12:14:14"/>
    <s v="Handle Ticket"/>
    <s v="Overdue"/>
    <n v="44641.416666666657"/>
    <b v="0"/>
    <b v="0"/>
    <m/>
    <m/>
    <m/>
    <m/>
    <m/>
    <m/>
    <m/>
    <m/>
    <n v="2"/>
    <s v="YES"/>
    <s v="NO"/>
    <s v="NO"/>
  </r>
  <r>
    <s v="91593"/>
    <x v="1"/>
    <x v="38"/>
    <s v="Harp, Raymond_EIT | ExactlyIT Inc."/>
    <s v="Postponed"/>
    <s v="LiquidPower Specialty Products Inc., IT Monitoring Events | LiquidPower Specialty Products Inc., "/>
    <x v="10"/>
    <d v="2022-03-18T21:31:39"/>
    <d v="2022-03-21T06:14:47"/>
    <b v="0"/>
    <m/>
    <d v="2022-03-21T19:18:47"/>
    <b v="0"/>
    <b v="0"/>
    <m/>
    <m/>
    <m/>
    <m/>
    <m/>
    <m/>
    <m/>
    <m/>
    <n v="3"/>
    <s v="YES"/>
    <s v="NO"/>
    <s v="NO"/>
  </r>
  <r>
    <s v="91559"/>
    <x v="1"/>
    <x v="39"/>
    <b v="0"/>
    <s v="Open"/>
    <s v="Vivero, Vivian_EIT | ExactlyIT MX"/>
    <x v="11"/>
    <d v="2022-03-18T19:37:09"/>
    <d v="2022-03-18T19:46:46"/>
    <s v="Handle Ticket"/>
    <s v="Overdue"/>
    <d v="2022-03-21T10:00:00"/>
    <b v="0"/>
    <b v="0"/>
    <m/>
    <m/>
    <m/>
    <m/>
    <m/>
    <m/>
    <m/>
    <m/>
    <n v="3"/>
    <s v="YES"/>
    <s v="NO"/>
    <s v="NO"/>
  </r>
  <r>
    <s v="91524"/>
    <x v="4"/>
    <x v="40"/>
    <s v="Escobar, Adriana_EIT | ExactlyIT Inc."/>
    <s v="Assigned"/>
    <s v="Raya, Orlando | Hisco, Main"/>
    <x v="13"/>
    <d v="2022-03-18T17:02:26"/>
    <d v="2022-03-18T17:54:39"/>
    <s v="Handle Ticket"/>
    <s v="Overdue"/>
    <m/>
    <b v="0"/>
    <b v="0"/>
    <m/>
    <m/>
    <m/>
    <m/>
    <m/>
    <m/>
    <m/>
    <m/>
    <n v="3"/>
    <s v="YES"/>
    <s v="NO"/>
    <s v="NO"/>
  </r>
  <r>
    <s v="91516"/>
    <x v="0"/>
    <x v="41"/>
    <s v="Cram, Jordan | ExactlyIT Inc."/>
    <s v="Postponed"/>
    <s v="NewQuest Properties, IT Monitoring Events | NewQuest Properties, "/>
    <x v="10"/>
    <d v="2022-03-18T15:22:41"/>
    <d v="2022-03-21T03:24:28"/>
    <s v="Handle Ticket"/>
    <s v="Overdue"/>
    <d v="2022-03-18T17:22:41"/>
    <b v="0"/>
    <b v="0"/>
    <m/>
    <m/>
    <m/>
    <m/>
    <m/>
    <m/>
    <m/>
    <m/>
    <n v="3"/>
    <s v="YES"/>
    <s v="NO"/>
    <s v="NO"/>
  </r>
  <r>
    <s v="91515"/>
    <x v="1"/>
    <x v="42"/>
    <s v="Arancibia, Lester | Lummus Technology IT"/>
    <s v="Assigned"/>
    <s v="Lummus, Bloomfield, Arana, Andres"/>
    <x v="14"/>
    <d v="2022-03-18T15:11:38"/>
    <d v="2022-03-18T15:12:35"/>
    <s v="Handle Ticket"/>
    <s v="Overdue"/>
    <n v="44644.25"/>
    <s v="Desktop/Workstation/Laptop_EIT"/>
    <b v="0"/>
    <m/>
    <m/>
    <m/>
    <m/>
    <m/>
    <m/>
    <m/>
    <m/>
    <n v="3"/>
    <s v="YES"/>
    <s v="NO"/>
    <s v="NO"/>
  </r>
  <r>
    <s v="91512"/>
    <x v="4"/>
    <x v="43"/>
    <b v="0"/>
    <s v="Open"/>
    <s v="Escobar, Adriana | Accudata Customer, Main"/>
    <x v="11"/>
    <d v="2022-03-18T14:53:01"/>
    <d v="2022-03-18T14:53:01"/>
    <b v="0"/>
    <m/>
    <d v="2022-03-21T13:53:01"/>
    <s v="MSP-User Management"/>
    <s v="MSP-User Mgmnt-User Changes"/>
    <m/>
    <m/>
    <m/>
    <m/>
    <m/>
    <m/>
    <m/>
    <m/>
    <n v="3"/>
    <s v="YES"/>
    <s v="NO"/>
    <s v="NO"/>
  </r>
  <r>
    <s v="91506"/>
    <x v="1"/>
    <x v="44"/>
    <s v="Jaramillo, Daniel_EIT | ExactlyIT Inc."/>
    <s v="In Progress"/>
    <s v="Dallas Area Habitat for Humanity, IT Monitoring Events | Dallas Area Habitat for Humanity, "/>
    <x v="4"/>
    <d v="2022-03-18T14:07:19"/>
    <d v="2022-03-20T22:12:52"/>
    <b v="0"/>
    <m/>
    <m/>
    <b v="0"/>
    <b v="0"/>
    <m/>
    <m/>
    <m/>
    <m/>
    <m/>
    <m/>
    <m/>
    <m/>
    <n v="3"/>
    <s v="YES"/>
    <s v="NO"/>
    <s v="NO"/>
  </r>
  <r>
    <s v="91486"/>
    <x v="5"/>
    <x v="45"/>
    <b v="0"/>
    <s v="Open"/>
    <s v="Maverick Services LLC, IT Monitoring Events | Maverick Services LLC,"/>
    <x v="15"/>
    <d v="2022-03-18T13:21:24"/>
    <d v="2022-03-18T13:33:42"/>
    <s v="Handle Ticket"/>
    <s v="Overdue"/>
    <d v="2022-03-21T11:00:00"/>
    <b v="0"/>
    <b v="0"/>
    <m/>
    <m/>
    <m/>
    <m/>
    <m/>
    <m/>
    <m/>
    <m/>
    <n v="3"/>
    <s v="YES"/>
    <s v="NO"/>
    <s v="NO"/>
  </r>
  <r>
    <s v="91484"/>
    <x v="1"/>
    <x v="46"/>
    <s v="Delon, Gilberto_EIT | ExactlyIT Inc."/>
    <s v="Assigned"/>
    <s v="Lummus, Pasadena, Brown, Lonnie"/>
    <x v="16"/>
    <d v="2022-03-18T13:10:57"/>
    <d v="2022-03-18T13:10:57"/>
    <s v="Handle Ticket"/>
    <s v="Overdue"/>
    <n v="44641.340937499997"/>
    <b v="0"/>
    <b v="0"/>
    <m/>
    <m/>
    <m/>
    <m/>
    <m/>
    <m/>
    <m/>
    <m/>
    <n v="3"/>
    <s v="YES"/>
    <s v="NO"/>
    <s v="NO"/>
  </r>
  <r>
    <s v="91482"/>
    <x v="4"/>
    <x v="47"/>
    <s v="Noriega, Jose A | Hisco"/>
    <s v="Assigned"/>
    <s v="hiscosharepoint@hiscoinc.com"/>
    <x v="17"/>
    <d v="2022-03-18T12:54:56"/>
    <d v="2022-03-18T14:54:07"/>
    <s v="Handle Ticket"/>
    <s v="Overdue"/>
    <m/>
    <b v="0"/>
    <b v="0"/>
    <m/>
    <m/>
    <m/>
    <m/>
    <m/>
    <m/>
    <m/>
    <m/>
    <n v="3"/>
    <s v="YES"/>
    <s v="NO"/>
    <s v="NO"/>
  </r>
  <r>
    <s v="91481"/>
    <x v="3"/>
    <x v="48"/>
    <s v="Trejo, Monserrat_EIT | ExactlyIT Inc."/>
    <s v="Postponed"/>
    <s v="PSG, Cleveland, Cochran, Rich"/>
    <x v="12"/>
    <d v="2022-03-18T12:49:10"/>
    <d v="2022-03-21T06:14:47"/>
    <s v="Handle Ticket"/>
    <s v="Overdue"/>
    <d v="2022-03-22T06:13:47"/>
    <b v="0"/>
    <b v="0"/>
    <m/>
    <m/>
    <m/>
    <m/>
    <m/>
    <m/>
    <m/>
    <m/>
    <n v="3"/>
    <s v="YES"/>
    <s v="NO"/>
    <s v="NO"/>
  </r>
  <r>
    <s v="91475"/>
    <x v="4"/>
    <x v="49"/>
    <b v="0"/>
    <s v="Open"/>
    <s v="DEHOYOS, MALVA | Hisco, Main"/>
    <x v="17"/>
    <d v="2022-03-18T12:23:36"/>
    <d v="2022-03-18T13:03:25"/>
    <b v="0"/>
    <m/>
    <m/>
    <b v="0"/>
    <b v="0"/>
    <m/>
    <m/>
    <m/>
    <m/>
    <m/>
    <m/>
    <m/>
    <m/>
    <n v="3"/>
    <s v="YES"/>
    <s v="NO"/>
    <s v="NO"/>
  </r>
  <r>
    <s v="91466"/>
    <x v="1"/>
    <x v="50"/>
    <s v="Luna, Paola_EIT | ExactlyIT Inc."/>
    <s v="With Customer"/>
    <s v="EagleBurgmann GmbH, Mallachewitz, Tim"/>
    <x v="10"/>
    <d v="2022-03-18T11:37:21"/>
    <d v="2022-03-21T06:14:47"/>
    <s v="Handle Ticket"/>
    <s v="Overdue"/>
    <d v="2022-03-22T00:56:47"/>
    <b v="0"/>
    <b v="0"/>
    <m/>
    <m/>
    <m/>
    <m/>
    <m/>
    <m/>
    <m/>
    <m/>
    <n v="3"/>
    <s v="YES"/>
    <s v="NO"/>
    <s v="NO"/>
  </r>
  <r>
    <s v="91454"/>
    <x v="4"/>
    <x v="51"/>
    <b v="0"/>
    <s v="Open"/>
    <s v="no-reply@sharepointonline.com"/>
    <x v="15"/>
    <d v="2022-03-18T10:32:25"/>
    <d v="2022-03-18T10:49:06"/>
    <b v="0"/>
    <m/>
    <n v="44641.43917824074"/>
    <b v="0"/>
    <b v="0"/>
    <m/>
    <m/>
    <m/>
    <m/>
    <m/>
    <m/>
    <m/>
    <m/>
    <n v="3"/>
    <s v="YES"/>
    <s v="NO"/>
    <s v="NO"/>
  </r>
  <r>
    <s v="91453"/>
    <x v="4"/>
    <x v="52"/>
    <b v="0"/>
    <s v="Open"/>
    <s v="no-reply@sharepointonline.com"/>
    <x v="15"/>
    <d v="2022-03-18T10:32:18"/>
    <d v="2022-03-18T10:48:40"/>
    <b v="0"/>
    <m/>
    <n v="44641.439097222217"/>
    <b v="0"/>
    <b v="0"/>
    <m/>
    <m/>
    <m/>
    <m/>
    <m/>
    <m/>
    <m/>
    <m/>
    <n v="3"/>
    <s v="YES"/>
    <s v="NO"/>
    <s v="NO"/>
  </r>
  <r>
    <s v="91452"/>
    <x v="3"/>
    <x v="53"/>
    <b v="0"/>
    <s v="Open"/>
    <s v="no-reply@sharepointonline.com"/>
    <x v="15"/>
    <d v="2022-03-18T10:32:15"/>
    <d v="2022-03-21T05:36:44"/>
    <b v="0"/>
    <m/>
    <n v="44641.230729166673"/>
    <b v="0"/>
    <b v="0"/>
    <m/>
    <m/>
    <m/>
    <m/>
    <m/>
    <m/>
    <m/>
    <m/>
    <n v="3"/>
    <s v="YES"/>
    <s v="NO"/>
    <s v="NO"/>
  </r>
  <r>
    <s v="91451"/>
    <x v="4"/>
    <x v="54"/>
    <b v="0"/>
    <s v="Open"/>
    <s v="no-reply@sharepointonline.com"/>
    <x v="15"/>
    <d v="2022-03-18T10:32:14"/>
    <d v="2022-03-18T10:49:52"/>
    <b v="0"/>
    <m/>
    <n v="44641.439050925917"/>
    <b v="0"/>
    <b v="0"/>
    <m/>
    <m/>
    <m/>
    <m/>
    <m/>
    <m/>
    <m/>
    <m/>
    <n v="3"/>
    <s v="YES"/>
    <s v="NO"/>
    <s v="NO"/>
  </r>
  <r>
    <s v="91448"/>
    <x v="1"/>
    <x v="55"/>
    <s v="Montes, Leonel_EIT | ExactlyIT Inc."/>
    <s v="Postponed"/>
    <s v="Huang, Feiran | Innowatts, Main"/>
    <x v="4"/>
    <d v="2022-03-18T10:13:05"/>
    <d v="2022-03-18T16:33:50"/>
    <s v="Postponed Ticket"/>
    <s v="Today"/>
    <n v="44638.592418981483"/>
    <b v="0"/>
    <b v="0"/>
    <m/>
    <m/>
    <m/>
    <m/>
    <m/>
    <m/>
    <m/>
    <m/>
    <n v="3"/>
    <s v="YES"/>
    <s v="NO"/>
    <s v="NO"/>
  </r>
  <r>
    <s v="91437"/>
    <x v="1"/>
    <x v="56"/>
    <s v="Arana, Andres | Lummus Technology IT"/>
    <s v="In Progress"/>
    <s v="nicola.hamilton@lummustech.com"/>
    <x v="18"/>
    <d v="2022-03-18T09:39:24"/>
    <d v="2022-03-18T09:44:52"/>
    <b v="0"/>
    <m/>
    <m/>
    <b v="0"/>
    <b v="0"/>
    <m/>
    <m/>
    <m/>
    <m/>
    <m/>
    <m/>
    <m/>
    <m/>
    <n v="3"/>
    <s v="YES"/>
    <s v="NO"/>
    <s v="NO"/>
  </r>
  <r>
    <s v="91432"/>
    <x v="3"/>
    <x v="57"/>
    <s v="Ramirez, Marco_EIT | ExactlyIT Inc."/>
    <s v="With User"/>
    <s v="PSG, Cleveland, Encinas, Fabio"/>
    <x v="19"/>
    <d v="2022-03-18T08:52:02"/>
    <d v="2022-03-18T15:44:54"/>
    <s v="Handle Ticket"/>
    <s v="Overdue"/>
    <m/>
    <b v="0"/>
    <b v="0"/>
    <m/>
    <m/>
    <m/>
    <m/>
    <m/>
    <m/>
    <m/>
    <m/>
    <n v="3"/>
    <s v="YES"/>
    <s v="NO"/>
    <s v="NO"/>
  </r>
  <r>
    <s v="91426"/>
    <x v="4"/>
    <x v="58"/>
    <b v="0"/>
    <s v="Open"/>
    <s v="Simon, Jon | ExactlyIT Inc."/>
    <x v="11"/>
    <d v="2022-03-18T08:38:33"/>
    <d v="2022-03-18T20:06:43"/>
    <b v="0"/>
    <m/>
    <d v="2022-03-21T07:38:33"/>
    <b v="0"/>
    <b v="0"/>
    <m/>
    <m/>
    <m/>
    <m/>
    <m/>
    <m/>
    <m/>
    <m/>
    <n v="3"/>
    <s v="YES"/>
    <s v="NO"/>
    <s v="NO"/>
  </r>
  <r>
    <s v="91425"/>
    <x v="4"/>
    <x v="59"/>
    <b v="0"/>
    <s v="Open"/>
    <s v="Chavez, Ivonne | Hisco, Main"/>
    <x v="17"/>
    <d v="2022-03-18T08:27:10"/>
    <d v="2022-03-18T09:37:21"/>
    <s v="Handle Ticket"/>
    <s v="Overdue"/>
    <m/>
    <s v="Hisco-Access Permission"/>
    <b v="0"/>
    <m/>
    <m/>
    <m/>
    <m/>
    <m/>
    <m/>
    <m/>
    <m/>
    <n v="3"/>
    <s v="YES"/>
    <s v="NO"/>
    <s v="NO"/>
  </r>
  <r>
    <s v="91424"/>
    <x v="3"/>
    <x v="60"/>
    <s v="Noriega,  Citlali_EIT | ExactlyIT Inc."/>
    <s v="In Progress"/>
    <s v="Jenkins, William | UG2, Main"/>
    <x v="12"/>
    <d v="2022-03-18T08:26:02"/>
    <d v="2022-03-20T06:16:43"/>
    <s v="Postponed Ticket"/>
    <s v="Today"/>
    <d v="2022-03-20T06:14:26"/>
    <b v="0"/>
    <b v="0"/>
    <m/>
    <m/>
    <m/>
    <m/>
    <m/>
    <m/>
    <m/>
    <m/>
    <n v="3"/>
    <s v="YES"/>
    <s v="NO"/>
    <s v="NO"/>
  </r>
  <r>
    <s v="91423"/>
    <x v="1"/>
    <x v="61"/>
    <b v="0"/>
    <s v="Open"/>
    <s v="Green, Kathy | Hisco, Main"/>
    <x v="17"/>
    <d v="2022-03-18T08:24:47"/>
    <d v="2022-03-18T09:23:15"/>
    <s v="Handle Ticket"/>
    <s v="Overdue"/>
    <m/>
    <b v="0"/>
    <b v="0"/>
    <m/>
    <m/>
    <m/>
    <m/>
    <m/>
    <m/>
    <m/>
    <m/>
    <n v="3"/>
    <s v="YES"/>
    <s v="NO"/>
    <s v="NO"/>
  </r>
  <r>
    <s v="91422"/>
    <x v="3"/>
    <x v="62"/>
    <s v="Fabila, Diego_EIT | ExactlyIT Inc."/>
    <s v="With Vendor"/>
    <s v="Ortega, Juan | Principle Health Systems, Main"/>
    <x v="7"/>
    <d v="2022-03-18T08:23:58"/>
    <d v="2022-03-21T06:14:47"/>
    <s v="Handle Ticket"/>
    <s v="Overdue"/>
    <d v="2022-03-21T09:36:47"/>
    <s v="MSP-Collaboration / Voice Phones"/>
    <b v="0"/>
    <m/>
    <m/>
    <m/>
    <m/>
    <m/>
    <m/>
    <m/>
    <m/>
    <n v="3"/>
    <s v="YES"/>
    <s v="NO"/>
    <s v="NO"/>
  </r>
  <r>
    <s v="91420"/>
    <x v="3"/>
    <x v="63"/>
    <s v="Hashmi, Salman | Lummus Technology IT"/>
    <s v="With User"/>
    <s v="Lummus, Houston, Pan, Daxin"/>
    <x v="3"/>
    <d v="2022-03-18T08:21:49"/>
    <d v="2022-03-21T01:21:52"/>
    <s v="Handle Ticket"/>
    <s v="Overdue"/>
    <m/>
    <s v="Lummus-Web Time Entry"/>
    <s v="LUM-Configuration"/>
    <m/>
    <m/>
    <m/>
    <m/>
    <m/>
    <m/>
    <m/>
    <m/>
    <n v="3"/>
    <s v="YES"/>
    <s v="NO"/>
    <s v="NO"/>
  </r>
  <r>
    <s v="91417"/>
    <x v="4"/>
    <x v="64"/>
    <s v="Bartell, Mathew_EIT | ExactlyIT Inc."/>
    <s v="With User"/>
    <s v="Stephens, Chelsea | Hisco, Workstation - US9"/>
    <x v="13"/>
    <d v="2022-03-18T08:16:35"/>
    <d v="2022-03-18T10:48:58"/>
    <s v="Postponed Ticket"/>
    <s v="Overdue"/>
    <m/>
    <s v="Hisco-E-Mail issues"/>
    <b v="0"/>
    <m/>
    <m/>
    <m/>
    <m/>
    <m/>
    <m/>
    <m/>
    <m/>
    <n v="3"/>
    <s v="YES"/>
    <s v="NO"/>
    <s v="NO"/>
  </r>
  <r>
    <s v="91415"/>
    <x v="3"/>
    <x v="65"/>
    <s v="Elizarraraz, Javier_EIT | ExactlyIT Inc."/>
    <s v="Assigned"/>
    <s v="Torres, Luis_EIT | ExactlyIT Inc."/>
    <x v="20"/>
    <d v="2022-03-18T08:00:03"/>
    <d v="2022-03-18T08:00:03"/>
    <s v="Handle Ticket"/>
    <s v="Overdue"/>
    <d v="2022-03-23T08:00:03"/>
    <s v="EIT-Azure DevOps"/>
    <b v="0"/>
    <m/>
    <m/>
    <m/>
    <m/>
    <m/>
    <m/>
    <m/>
    <m/>
    <n v="3"/>
    <s v="YES"/>
    <s v="NO"/>
    <s v="NO"/>
  </r>
  <r>
    <s v="91352"/>
    <x v="4"/>
    <x v="66"/>
    <b v="0"/>
    <s v="Open"/>
    <s v="Meza, Ixchel | Hisco, Main"/>
    <x v="17"/>
    <d v="2022-03-17T21:42:16"/>
    <d v="2022-03-17T21:55:23"/>
    <b v="0"/>
    <m/>
    <m/>
    <b v="0"/>
    <b v="0"/>
    <m/>
    <m/>
    <m/>
    <m/>
    <m/>
    <m/>
    <m/>
    <m/>
    <n v="4"/>
    <s v="YES"/>
    <s v="NO"/>
    <s v="NO"/>
  </r>
  <r>
    <s v="91351"/>
    <x v="4"/>
    <x v="67"/>
    <s v="Escobar, Adriana_EIT | ExactlyIT Inc."/>
    <s v="In Progress"/>
    <s v="Meza, Ixchel | Hisco, Main"/>
    <x v="13"/>
    <d v="2022-03-17T21:39:48"/>
    <d v="2022-03-21T06:10:47"/>
    <s v="Handle Ticket"/>
    <s v="Overdue"/>
    <m/>
    <s v="Hisco-Access Permission"/>
    <s v="[Hisco_G_Configuration] Configuration"/>
    <m/>
    <m/>
    <m/>
    <m/>
    <m/>
    <m/>
    <m/>
    <m/>
    <n v="4"/>
    <s v="YES"/>
    <s v="NO"/>
    <s v="NO"/>
  </r>
  <r>
    <s v="91318"/>
    <x v="6"/>
    <x v="68"/>
    <s v="Tlapa, Alberto_EIT | ExactlyIT Inc."/>
    <s v="Assigned"/>
    <s v="Rosete, Antonio_EIT | ExactlyIT MX"/>
    <x v="20"/>
    <d v="2022-03-17T17:59:32"/>
    <d v="2022-03-18T15:29:02"/>
    <b v="0"/>
    <m/>
    <m/>
    <s v="exa-comcv-pw-01"/>
    <s v="Change Standard Generic"/>
    <m/>
    <m/>
    <m/>
    <m/>
    <m/>
    <m/>
    <m/>
    <m/>
    <n v="4"/>
    <s v="YES"/>
    <s v="NO"/>
    <s v="NO"/>
  </r>
  <r>
    <s v="91315"/>
    <x v="1"/>
    <x v="69"/>
    <s v="Arias, Cecilia_EIT | ExactlyIT Inc."/>
    <s v="With Customer"/>
    <s v="Rojas, Ana Karen | UG2, California"/>
    <x v="21"/>
    <d v="2022-03-17T17:32:00"/>
    <d v="2022-03-19T14:57:27"/>
    <s v="Postponed Ticket"/>
    <s v="Overdue"/>
    <m/>
    <s v="MSP-Miscellaneous Apps"/>
    <s v="MSP-Misc-Performance"/>
    <m/>
    <m/>
    <m/>
    <m/>
    <m/>
    <m/>
    <m/>
    <m/>
    <n v="4"/>
    <s v="YES"/>
    <s v="NO"/>
    <s v="NO"/>
  </r>
  <r>
    <s v="91301"/>
    <x v="3"/>
    <x v="70"/>
    <s v="Heuberger, Michael_EIT | ExactlyIT Inc."/>
    <s v="Postponed"/>
    <s v="Heuberger, Michael_EIT | ExactlyIT Inc."/>
    <x v="11"/>
    <d v="2022-03-17T16:26:03"/>
    <d v="2022-03-17T16:55:38"/>
    <s v="Reminder"/>
    <s v="Planned"/>
    <n v="44643.25"/>
    <s v="Github User tdetry"/>
    <b v="0"/>
    <m/>
    <m/>
    <m/>
    <m/>
    <m/>
    <m/>
    <m/>
    <m/>
    <n v="4"/>
    <s v="YES"/>
    <s v="NO"/>
    <s v="NO"/>
  </r>
  <r>
    <s v="91297"/>
    <x v="1"/>
    <x v="71"/>
    <s v="Ramirez, Marco_EIT | ExactlyIT Inc."/>
    <s v="With User"/>
    <s v="Lummus, The Woodlands, Ahmed, Syed"/>
    <x v="5"/>
    <d v="2022-03-17T15:57:26"/>
    <d v="2022-03-21T06:14:47"/>
    <s v="Handle Ticket"/>
    <s v="Overdue"/>
    <n v="44641.679710648154"/>
    <b v="0"/>
    <b v="0"/>
    <m/>
    <m/>
    <m/>
    <m/>
    <m/>
    <m/>
    <m/>
    <m/>
    <n v="4"/>
    <s v="YES"/>
    <s v="NO"/>
    <s v="NO"/>
  </r>
  <r>
    <s v="91296"/>
    <x v="4"/>
    <x v="72"/>
    <s v="Escobar, Adriana_EIT | ExactlyIT Inc."/>
    <s v="In Progress"/>
    <s v="edaigle@accudatasystems.com"/>
    <x v="22"/>
    <d v="2022-03-17T15:55:09"/>
    <d v="2022-03-21T06:10:47"/>
    <s v="Handle Ticket"/>
    <s v="Overdue"/>
    <n v="44641.543599537043"/>
    <b v="0"/>
    <b v="0"/>
    <m/>
    <m/>
    <m/>
    <m/>
    <m/>
    <m/>
    <m/>
    <m/>
    <n v="4"/>
    <s v="YES"/>
    <s v="NO"/>
    <s v="NO"/>
  </r>
  <r>
    <s v="91282"/>
    <x v="1"/>
    <x v="73"/>
    <s v="Esquivel, Alejandro_EIT | ExactlyIT Inc."/>
    <s v="Postponed"/>
    <s v="Lummus, Bloomfield, Zalyubovskaya, Tamara"/>
    <x v="5"/>
    <d v="2022-03-17T15:09:38"/>
    <d v="2022-03-21T06:14:47"/>
    <s v="Handle Ticket"/>
    <s v="Overdue"/>
    <n v="44641.744988425933"/>
    <s v="Missing Item/Person/System etc. please create"/>
    <s v="LUM-SystemError"/>
    <m/>
    <m/>
    <m/>
    <m/>
    <m/>
    <m/>
    <m/>
    <m/>
    <n v="4"/>
    <s v="YES"/>
    <s v="NO"/>
    <s v="NO"/>
  </r>
  <r>
    <s v="91281"/>
    <x v="4"/>
    <x v="74"/>
    <s v="Mora, Carlos_EIT | ExactlyIT Inc."/>
    <s v="In Progress"/>
    <s v="Grajales, Patrick_EIT | ExactlyIT MX"/>
    <x v="4"/>
    <d v="2022-03-17T15:04:22"/>
    <d v="2022-03-18T07:26:17"/>
    <b v="0"/>
    <m/>
    <d v="2022-03-25T06:00:00"/>
    <b v="0"/>
    <b v="0"/>
    <m/>
    <m/>
    <m/>
    <m/>
    <m/>
    <m/>
    <m/>
    <m/>
    <n v="4"/>
    <s v="YES"/>
    <s v="NO"/>
    <s v="NO"/>
  </r>
  <r>
    <s v="91267"/>
    <x v="3"/>
    <x v="75"/>
    <b v="0"/>
    <s v="Open"/>
    <s v="McCrory, Shawn | Hisco, Main"/>
    <x v="17"/>
    <d v="2022-03-17T13:56:59"/>
    <d v="2022-03-17T14:02:51"/>
    <s v="Handle Ticket"/>
    <s v="Overdue"/>
    <m/>
    <s v="Hisco-Access Permission"/>
    <b v="0"/>
    <m/>
    <m/>
    <m/>
    <m/>
    <m/>
    <m/>
    <m/>
    <m/>
    <n v="4"/>
    <s v="YES"/>
    <s v="NO"/>
    <s v="NO"/>
  </r>
  <r>
    <s v="91262"/>
    <x v="1"/>
    <x v="76"/>
    <s v="Luna, Paola_EIT | ExactlyIT Inc."/>
    <s v="With Customer"/>
    <s v="EIT-sa.devops@convergetp.com"/>
    <x v="10"/>
    <d v="2022-03-17T13:40:20"/>
    <d v="2022-03-21T06:14:47"/>
    <s v="Postponed Ticket"/>
    <s v="Overdue"/>
    <n v="44642.010266203702"/>
    <b v="0"/>
    <b v="0"/>
    <m/>
    <m/>
    <m/>
    <m/>
    <m/>
    <m/>
    <m/>
    <m/>
    <n v="4"/>
    <s v="YES"/>
    <s v="NO"/>
    <s v="NO"/>
  </r>
  <r>
    <s v="91249"/>
    <x v="3"/>
    <x v="77"/>
    <s v="Trejo, Monserrat_EIT | ExactlyIT Inc."/>
    <s v="In Progress"/>
    <s v="Lummus, The Woodlands, Gaines, Ryan"/>
    <x v="12"/>
    <d v="2022-03-17T13:02:08"/>
    <d v="2022-03-18T18:26:46"/>
    <s v="Handle Ticket"/>
    <s v="Overdue"/>
    <n v="44638.751226851848"/>
    <b v="0"/>
    <b v="0"/>
    <m/>
    <m/>
    <m/>
    <m/>
    <m/>
    <m/>
    <m/>
    <m/>
    <n v="4"/>
    <s v="YES"/>
    <s v="NO"/>
    <s v="NO"/>
  </r>
  <r>
    <s v="91248"/>
    <x v="3"/>
    <x v="78"/>
    <s v="Trejo, Monserrat_EIT | ExactlyIT Inc."/>
    <s v="Postponed"/>
    <s v="Lummus, Pasadena, Brown, Lonnie"/>
    <x v="12"/>
    <d v="2022-03-17T12:57:03"/>
    <d v="2022-03-21T06:14:47"/>
    <s v="Handle Ticket"/>
    <s v="Overdue"/>
    <d v="2022-03-22T06:10:47"/>
    <s v="Exchange Mailbox_EIT"/>
    <b v="0"/>
    <m/>
    <m/>
    <m/>
    <m/>
    <m/>
    <m/>
    <m/>
    <m/>
    <n v="4"/>
    <s v="YES"/>
    <s v="NO"/>
    <s v="NO"/>
  </r>
  <r>
    <s v="91246"/>
    <x v="4"/>
    <x v="79"/>
    <b v="0"/>
    <s v="Open"/>
    <s v="Jones, John | Maverick Services LLC, Main"/>
    <x v="15"/>
    <d v="2022-03-17T12:52:02"/>
    <d v="2022-03-18T13:26:44"/>
    <s v="Handle Ticket"/>
    <s v="Overdue"/>
    <n v="44638.458333333343"/>
    <b v="0"/>
    <b v="0"/>
    <m/>
    <m/>
    <m/>
    <m/>
    <m/>
    <m/>
    <m/>
    <m/>
    <n v="4"/>
    <s v="YES"/>
    <s v="NO"/>
    <s v="NO"/>
  </r>
  <r>
    <s v="91245"/>
    <x v="3"/>
    <x v="80"/>
    <s v="Robert Owens | Lummus Technology IT"/>
    <s v="Assigned"/>
    <s v="Lummus, Telecommuting, Contti, Matias"/>
    <x v="23"/>
    <d v="2022-03-17T12:48:18"/>
    <d v="2022-03-17T12:48:18"/>
    <s v="Handle Ticket"/>
    <s v="Overdue"/>
    <n v="44642.533541666657"/>
    <s v="ID Badge_EIT"/>
    <b v="0"/>
    <m/>
    <m/>
    <m/>
    <m/>
    <m/>
    <m/>
    <m/>
    <m/>
    <n v="4"/>
    <s v="YES"/>
    <s v="NO"/>
    <s v="NO"/>
  </r>
  <r>
    <s v="91243"/>
    <x v="3"/>
    <x v="81"/>
    <s v="Robert Owens | Lummus Technology IT"/>
    <s v="Assigned"/>
    <s v="Lummus, Pasadena, Garcia, Maria"/>
    <x v="23"/>
    <d v="2022-03-17T12:47:06"/>
    <d v="2022-03-17T12:47:06"/>
    <s v="Handle Ticket"/>
    <s v="Overdue"/>
    <d v="2022-03-22T12:47:06"/>
    <s v="Desktop/Workstation/Laptop_EIT"/>
    <b v="0"/>
    <m/>
    <m/>
    <m/>
    <m/>
    <m/>
    <m/>
    <m/>
    <m/>
    <n v="4"/>
    <s v="YES"/>
    <s v="NO"/>
    <s v="NO"/>
  </r>
  <r>
    <s v="91237"/>
    <x v="3"/>
    <x v="82"/>
    <s v="Ramirez, Marco_EIT | ExactlyIT Inc."/>
    <s v="With User"/>
    <s v="Lummus, Bloomfield, Arana, Andres"/>
    <x v="5"/>
    <d v="2022-03-17T12:16:46"/>
    <d v="2022-03-21T06:14:47"/>
    <s v="Handle Ticket"/>
    <s v="Overdue"/>
    <n v="44642.185960648138"/>
    <s v="Concur (SAP)-Concur"/>
    <s v="LUM-Configuration"/>
    <m/>
    <m/>
    <m/>
    <m/>
    <m/>
    <m/>
    <m/>
    <m/>
    <n v="4"/>
    <s v="YES"/>
    <s v="NO"/>
    <s v="NO"/>
  </r>
  <r>
    <s v="91236"/>
    <x v="3"/>
    <x v="83"/>
    <b v="0"/>
    <s v="Open"/>
    <s v="Heuberger, Michael_EIT | ExactlyIT Inc."/>
    <x v="11"/>
    <d v="2022-03-17T12:13:52"/>
    <d v="2022-03-18T07:36:42"/>
    <b v="0"/>
    <m/>
    <d v="2022-03-18T07:13:52"/>
    <s v="EIT-Odoo"/>
    <s v="Update Odoo"/>
    <m/>
    <m/>
    <m/>
    <m/>
    <m/>
    <m/>
    <m/>
    <m/>
    <n v="4"/>
    <s v="YES"/>
    <s v="NO"/>
    <s v="NO"/>
  </r>
  <r>
    <s v="91232"/>
    <x v="4"/>
    <x v="84"/>
    <b v="0"/>
    <s v="Open"/>
    <s v="Gingery, Lynn | Hisco, Main"/>
    <x v="17"/>
    <d v="2022-03-17T11:51:17"/>
    <d v="2022-03-17T15:53:54"/>
    <b v="0"/>
    <m/>
    <m/>
    <s v="Hisco-Computer Issues"/>
    <b v="0"/>
    <m/>
    <m/>
    <m/>
    <m/>
    <m/>
    <m/>
    <m/>
    <m/>
    <n v="4"/>
    <s v="YES"/>
    <s v="NO"/>
    <s v="NO"/>
  </r>
  <r>
    <s v="91229"/>
    <x v="1"/>
    <x v="85"/>
    <s v="Bennett, Adam | PSG"/>
    <s v="Assigned"/>
    <s v="PSG, Cleveland, Seuffert, Rita"/>
    <x v="24"/>
    <d v="2022-03-17T11:33:02"/>
    <d v="2022-03-17T21:39:00"/>
    <s v="Handle Ticket"/>
    <s v="Overdue"/>
    <m/>
    <b v="0"/>
    <b v="0"/>
    <m/>
    <m/>
    <m/>
    <m/>
    <m/>
    <m/>
    <m/>
    <m/>
    <n v="4"/>
    <s v="YES"/>
    <s v="NO"/>
    <s v="NO"/>
  </r>
  <r>
    <s v="91227"/>
    <x v="1"/>
    <x v="86"/>
    <s v="Ramirez, Marco_EIT | ExactlyIT Inc."/>
    <s v="With User"/>
    <s v="Lummus, The Woodlands, Kamerbeek, Jason"/>
    <x v="5"/>
    <d v="2022-03-17T11:14:50"/>
    <d v="2022-03-21T06:14:47"/>
    <s v="Handle Ticket"/>
    <s v="Overdue"/>
    <n v="44642.230405092603"/>
    <b v="0"/>
    <b v="0"/>
    <m/>
    <m/>
    <m/>
    <m/>
    <m/>
    <m/>
    <m/>
    <m/>
    <n v="4"/>
    <s v="YES"/>
    <s v="NO"/>
    <s v="NO"/>
  </r>
  <r>
    <s v="91198"/>
    <x v="4"/>
    <x v="87"/>
    <s v="Mireles, Santos | Maverick"/>
    <s v="Assigned"/>
    <s v="no-reply@sharepointonline.com"/>
    <x v="15"/>
    <d v="2022-03-17T10:17:16"/>
    <d v="2022-03-18T10:31:46"/>
    <s v="Handle Ticket"/>
    <s v="Overdue"/>
    <d v="2022-03-21T10:17:16"/>
    <b v="0"/>
    <b v="0"/>
    <m/>
    <m/>
    <m/>
    <m/>
    <m/>
    <m/>
    <m/>
    <m/>
    <n v="4"/>
    <s v="YES"/>
    <s v="NO"/>
    <s v="NO"/>
  </r>
  <r>
    <s v="91197"/>
    <x v="3"/>
    <x v="88"/>
    <s v="Trejo, Monserrat_EIT | ExactlyIT Inc."/>
    <s v="Postponed"/>
    <s v="Lummus, Bloomfield, Arana, Andres"/>
    <x v="12"/>
    <d v="2022-03-17T10:16:01"/>
    <d v="2022-03-21T06:14:47"/>
    <s v="Handle Ticket"/>
    <s v="Overdue"/>
    <n v="44642.237349537027"/>
    <b v="0"/>
    <b v="0"/>
    <m/>
    <m/>
    <m/>
    <m/>
    <m/>
    <m/>
    <m/>
    <m/>
    <n v="4"/>
    <s v="YES"/>
    <s v="NO"/>
    <s v="NO"/>
  </r>
  <r>
    <s v="91188"/>
    <x v="3"/>
    <x v="89"/>
    <s v="Trejo, Monserrat_EIT | ExactlyIT Inc."/>
    <s v="Postponed"/>
    <s v="Lummus, Bloomfield, Arana, Andres"/>
    <x v="12"/>
    <d v="2022-03-17T09:42:29"/>
    <d v="2022-03-21T06:14:47"/>
    <s v="Handle Ticket"/>
    <s v="Overdue"/>
    <n v="44642.215127314812"/>
    <b v="0"/>
    <b v="0"/>
    <m/>
    <m/>
    <m/>
    <m/>
    <m/>
    <m/>
    <m/>
    <m/>
    <n v="4"/>
    <s v="YES"/>
    <s v="NO"/>
    <s v="NO"/>
  </r>
  <r>
    <s v="91185"/>
    <x v="3"/>
    <x v="90"/>
    <s v="Valencia, Jesus_EIT | ExactlyIT Inc."/>
    <s v="With Vendor"/>
    <s v="Grajales, Patrick_EIT | ExactlyIT MX"/>
    <x v="22"/>
    <d v="2022-03-17T09:31:09"/>
    <d v="2022-03-18T08:03:16"/>
    <s v="Handle Ticket"/>
    <s v="Overdue"/>
    <d v="2022-03-17T13:31:09"/>
    <b v="0"/>
    <b v="0"/>
    <m/>
    <m/>
    <m/>
    <m/>
    <m/>
    <m/>
    <m/>
    <m/>
    <n v="4"/>
    <s v="YES"/>
    <s v="NO"/>
    <s v="NO"/>
  </r>
  <r>
    <s v="91184"/>
    <x v="1"/>
    <x v="91"/>
    <b v="0"/>
    <s v="Open"/>
    <s v="Bazargani, Siamack | Maverick Services LLC, Main"/>
    <x v="15"/>
    <d v="2022-03-17T09:24:54"/>
    <d v="2022-03-18T09:41:44"/>
    <b v="0"/>
    <m/>
    <d v="2022-03-17T13:24:54"/>
    <b v="0"/>
    <b v="0"/>
    <m/>
    <m/>
    <m/>
    <m/>
    <m/>
    <m/>
    <m/>
    <m/>
    <n v="4"/>
    <s v="YES"/>
    <s v="NO"/>
    <s v="NO"/>
  </r>
  <r>
    <s v="91177"/>
    <x v="3"/>
    <x v="92"/>
    <s v="Ramirez, Marco_EIT | ExactlyIT Inc."/>
    <s v="With User"/>
    <s v="Lummus, Mannheim, Bell, Susanne"/>
    <x v="25"/>
    <d v="2022-03-17T09:08:31"/>
    <d v="2022-03-21T06:14:47"/>
    <s v="Handle Ticket"/>
    <s v="Overdue"/>
    <d v="2022-03-22T02:44:47"/>
    <s v="Lummus-JDE Supplier Add/Change/Delete Form"/>
    <s v="LUM-Configuration"/>
    <m/>
    <m/>
    <m/>
    <m/>
    <m/>
    <m/>
    <m/>
    <m/>
    <n v="4"/>
    <s v="YES"/>
    <s v="NO"/>
    <s v="NO"/>
  </r>
  <r>
    <s v="91172"/>
    <x v="4"/>
    <x v="93"/>
    <s v="Rhoades, John | ExactlyIT Inc."/>
    <s v="Postponed"/>
    <s v="Jones, Jennifer | LiquidPower Specialty Products Inc., Main"/>
    <x v="26"/>
    <d v="2022-03-17T08:47:20"/>
    <d v="2022-03-21T06:14:47"/>
    <s v="Handle Ticket"/>
    <s v="Overdue"/>
    <d v="2022-03-22T04:08:47"/>
    <s v="MSP-Printer/Scanner"/>
    <s v="MSP-Printer/Scanner-Replace/Install new"/>
    <m/>
    <m/>
    <m/>
    <m/>
    <m/>
    <m/>
    <m/>
    <m/>
    <n v="4"/>
    <s v="YES"/>
    <s v="NO"/>
    <s v="NO"/>
  </r>
  <r>
    <s v="91170"/>
    <x v="3"/>
    <x v="94"/>
    <s v="Ramirez, Marco_EIT | ExactlyIT Inc."/>
    <s v="With User"/>
    <s v="nicola.hamilton@lummustech.com"/>
    <x v="25"/>
    <d v="2022-03-17T08:42:09"/>
    <d v="2022-03-21T06:14:47"/>
    <s v="Handle Ticket"/>
    <s v="Overdue"/>
    <d v="2022-03-22T02:28:47"/>
    <b v="0"/>
    <b v="0"/>
    <m/>
    <m/>
    <m/>
    <m/>
    <m/>
    <m/>
    <m/>
    <m/>
    <n v="4"/>
    <s v="YES"/>
    <s v="NO"/>
    <s v="NO"/>
  </r>
  <r>
    <s v="91168"/>
    <x v="3"/>
    <x v="95"/>
    <s v="Verma, Neetu | Lummus Technology IT"/>
    <s v="Assigned"/>
    <s v="Lummus, Gurgaon, Sethi, Vijeta"/>
    <x v="27"/>
    <d v="2022-03-17T08:37:04"/>
    <d v="2022-03-17T09:27:22"/>
    <s v="Handle Ticket"/>
    <s v="Overdue"/>
    <m/>
    <s v="Oracle-Taleo"/>
    <s v="LUM-Configuration"/>
    <m/>
    <m/>
    <m/>
    <m/>
    <m/>
    <m/>
    <m/>
    <m/>
    <n v="4"/>
    <s v="YES"/>
    <s v="NO"/>
    <s v="NO"/>
  </r>
  <r>
    <s v="91165"/>
    <x v="1"/>
    <x v="96"/>
    <s v="Trejo, Monserrat_EIT | ExactlyIT Inc."/>
    <s v="With Customer"/>
    <s v="Lummus, Bloomfield, Jalaly, Sayid"/>
    <x v="12"/>
    <d v="2022-03-17T08:31:33"/>
    <d v="2022-03-18T13:03:42"/>
    <s v="Postponed Ticket"/>
    <s v="Overdue"/>
    <n v="44637.521909722222"/>
    <b v="0"/>
    <b v="0"/>
    <m/>
    <m/>
    <m/>
    <m/>
    <m/>
    <m/>
    <m/>
    <m/>
    <n v="4"/>
    <s v="YES"/>
    <s v="NO"/>
    <s v="NO"/>
  </r>
  <r>
    <s v="91160"/>
    <x v="4"/>
    <x v="97"/>
    <b v="0"/>
    <s v="Open"/>
    <s v="Torres, Daniel | Hisco, Main"/>
    <x v="17"/>
    <d v="2022-03-17T08:11:46"/>
    <d v="2022-03-17T08:18:05"/>
    <b v="0"/>
    <m/>
    <m/>
    <b v="0"/>
    <b v="0"/>
    <m/>
    <m/>
    <m/>
    <m/>
    <m/>
    <m/>
    <m/>
    <m/>
    <n v="4"/>
    <s v="YES"/>
    <s v="NO"/>
    <s v="NO"/>
  </r>
  <r>
    <s v="91159"/>
    <x v="4"/>
    <x v="98"/>
    <s v="Noriega, Jose A | Hisco"/>
    <s v="Assigned"/>
    <s v="Caprile, Danielle | Hisco, Main"/>
    <x v="17"/>
    <d v="2022-03-17T08:11:15"/>
    <d v="2022-03-17T11:50:36"/>
    <s v="Handle Ticket"/>
    <s v="Overdue"/>
    <m/>
    <s v="Hisco-User Changes"/>
    <s v="[Hisco_G_Configuration] Configuration"/>
    <m/>
    <m/>
    <m/>
    <m/>
    <m/>
    <m/>
    <m/>
    <m/>
    <n v="4"/>
    <s v="YES"/>
    <s v="NO"/>
    <s v="NO"/>
  </r>
  <r>
    <s v="91157"/>
    <x v="1"/>
    <x v="99"/>
    <b v="0"/>
    <s v="Open"/>
    <s v="Sloan, Mike | Hisco, Main"/>
    <x v="17"/>
    <d v="2022-03-17T08:00:26"/>
    <d v="2022-03-17T08:10:20"/>
    <b v="0"/>
    <m/>
    <m/>
    <b v="0"/>
    <b v="0"/>
    <m/>
    <m/>
    <m/>
    <m/>
    <m/>
    <m/>
    <m/>
    <m/>
    <n v="4"/>
    <s v="YES"/>
    <s v="NO"/>
    <s v="NO"/>
  </r>
  <r>
    <s v="91152"/>
    <x v="1"/>
    <x v="100"/>
    <s v="Solis, Ivan_EIT | ExactlyIT Inc."/>
    <s v="With Vendor"/>
    <s v="Jabriel.Gleghorn@liquidpower.com"/>
    <x v="7"/>
    <d v="2022-03-17T07:36:37"/>
    <d v="2022-03-21T06:14:47"/>
    <s v="Handle Ticket"/>
    <s v="Overdue"/>
    <n v="44642.13040509259"/>
    <b v="0"/>
    <b v="0"/>
    <m/>
    <m/>
    <m/>
    <m/>
    <m/>
    <m/>
    <m/>
    <m/>
    <n v="4"/>
    <s v="YES"/>
    <s v="NO"/>
    <s v="NO"/>
  </r>
  <r>
    <s v="91151"/>
    <x v="1"/>
    <x v="101"/>
    <b v="0"/>
    <s v="Open"/>
    <s v="Domingue, Suzette | Maverick Services LLC, Main"/>
    <x v="15"/>
    <d v="2022-03-17T07:33:14"/>
    <d v="2022-03-18T07:36:42"/>
    <b v="0"/>
    <m/>
    <n v="44637.481412037043"/>
    <b v="0"/>
    <b v="0"/>
    <m/>
    <m/>
    <m/>
    <m/>
    <m/>
    <m/>
    <m/>
    <m/>
    <n v="4"/>
    <s v="YES"/>
    <s v="NO"/>
    <s v="NO"/>
  </r>
  <r>
    <s v="91145"/>
    <x v="3"/>
    <x v="102"/>
    <s v="Verma, Neetu | Lummus Technology IT"/>
    <s v="Assigned"/>
    <s v="Cheek, Jodi | Lummus Technology IT"/>
    <x v="27"/>
    <d v="2022-03-17T07:21:47"/>
    <d v="2022-03-21T05:01:58"/>
    <s v="Handle Ticket"/>
    <s v="Overdue"/>
    <m/>
    <s v="Oracle-Taleo"/>
    <s v="LUM-Configuration"/>
    <m/>
    <m/>
    <m/>
    <m/>
    <m/>
    <m/>
    <m/>
    <m/>
    <n v="4"/>
    <s v="YES"/>
    <s v="NO"/>
    <s v="NO"/>
  </r>
  <r>
    <s v="91144"/>
    <x v="3"/>
    <x v="103"/>
    <s v="Cotera, Rafael_EIT | ExactlyIT Inc."/>
    <s v="With Vendor"/>
    <s v="Ewen, Mark | LiquidPower Specialty Products Inc., Main"/>
    <x v="7"/>
    <d v="2022-03-17T07:21:27"/>
    <d v="2022-03-21T06:14:47"/>
    <s v="Handle Ticket"/>
    <s v="Overdue"/>
    <n v="44641.384571759263"/>
    <s v="MSP-UPS Power Outage"/>
    <b v="0"/>
    <m/>
    <m/>
    <m/>
    <m/>
    <m/>
    <m/>
    <m/>
    <m/>
    <n v="4"/>
    <s v="YES"/>
    <s v="NO"/>
    <s v="NO"/>
  </r>
  <r>
    <s v="91139"/>
    <x v="1"/>
    <x v="104"/>
    <s v="Gaines, Ryan | Lummus Technology IT"/>
    <s v="Assigned"/>
    <s v="Lummus, The Woodlands, Chakraborty, Sudipto"/>
    <x v="28"/>
    <d v="2022-03-17T06:47:33"/>
    <d v="2022-03-18T11:21:46"/>
    <s v="Handle Ticket"/>
    <s v="Overdue"/>
    <n v="44642.283020833333"/>
    <s v="AVEVA-SimSci PRO/II"/>
    <s v="LUM-SystemError"/>
    <m/>
    <m/>
    <m/>
    <m/>
    <m/>
    <m/>
    <m/>
    <m/>
    <n v="4"/>
    <s v="YES"/>
    <s v="NO"/>
    <s v="NO"/>
  </r>
  <r>
    <s v="91117"/>
    <x v="3"/>
    <x v="105"/>
    <s v="Grajales, Patrick_EIT | ExactlyIT Inc."/>
    <s v="In Progress"/>
    <s v="Paskos, Jennie | LiquidPower Specialty Products Inc., Main"/>
    <x v="29"/>
    <d v="2022-03-17T03:05:43"/>
    <d v="2022-03-17T13:20:43"/>
    <b v="0"/>
    <m/>
    <m/>
    <b v="0"/>
    <b v="0"/>
    <m/>
    <m/>
    <m/>
    <m/>
    <m/>
    <m/>
    <m/>
    <m/>
    <n v="4"/>
    <s v="YES"/>
    <s v="NO"/>
    <s v="NO"/>
  </r>
  <r>
    <s v="91083"/>
    <x v="1"/>
    <x v="106"/>
    <s v="Castro, Luis_EIT | ExactlyIT Inc."/>
    <s v="Postponed"/>
    <s v="Taylor, Spencer"/>
    <x v="10"/>
    <d v="2022-03-16T22:47:29"/>
    <d v="2022-03-21T06:14:47"/>
    <s v="Handle Ticket"/>
    <s v="Overdue"/>
    <d v="2022-03-21T13:42:47"/>
    <b v="0"/>
    <b v="0"/>
    <m/>
    <m/>
    <m/>
    <m/>
    <m/>
    <m/>
    <m/>
    <m/>
    <n v="5"/>
    <s v="YES"/>
    <s v="NO"/>
    <s v="NO"/>
  </r>
  <r>
    <s v="91082"/>
    <x v="5"/>
    <x v="107"/>
    <s v="Montes, Leonel_EIT | ExactlyIT Inc."/>
    <s v="In Progress"/>
    <s v="Castro, Luis_EIT | ExactlyIT MX"/>
    <x v="4"/>
    <d v="2022-03-16T22:33:43"/>
    <d v="2022-03-18T13:26:44"/>
    <b v="0"/>
    <m/>
    <d v="2022-03-18T13:03:47"/>
    <b v="0"/>
    <b v="0"/>
    <m/>
    <m/>
    <m/>
    <m/>
    <m/>
    <m/>
    <m/>
    <m/>
    <n v="5"/>
    <s v="YES"/>
    <s v="NO"/>
    <s v="NO"/>
  </r>
  <r>
    <s v="91049"/>
    <x v="4"/>
    <x v="108"/>
    <s v="Valencia, Jesus_EIT | ExactlyIT Inc."/>
    <s v="With Vendor"/>
    <s v="Paskos, Jennie | LiquidPower Specialty Products Inc., Main"/>
    <x v="22"/>
    <d v="2022-03-16T18:27:27"/>
    <d v="2022-03-21T06:14:47"/>
    <s v="Handle Ticket"/>
    <s v="Overdue"/>
    <n v="44641.513738425929"/>
    <b v="0"/>
    <b v="0"/>
    <m/>
    <m/>
    <m/>
    <m/>
    <m/>
    <m/>
    <m/>
    <m/>
    <n v="5"/>
    <s v="YES"/>
    <s v="NO"/>
    <s v="NO"/>
  </r>
  <r>
    <s v="91031"/>
    <x v="1"/>
    <x v="109"/>
    <s v="Meneses, Luis_EIT | ExactlyIT Inc."/>
    <s v="In Progress"/>
    <s v="cluster@nutanix.com"/>
    <x v="4"/>
    <d v="2022-03-16T17:03:21"/>
    <d v="2022-03-21T00:30:44"/>
    <s v="Postponed Ticket"/>
    <s v="Overdue"/>
    <n v="44638.419247685182"/>
    <b v="0"/>
    <b v="0"/>
    <m/>
    <m/>
    <m/>
    <m/>
    <m/>
    <m/>
    <m/>
    <m/>
    <n v="5"/>
    <s v="YES"/>
    <s v="NO"/>
    <s v="NO"/>
  </r>
  <r>
    <s v="91028"/>
    <x v="1"/>
    <x v="110"/>
    <s v="Baltazar, Edgar_EIT | ExactlyIT Inc."/>
    <s v="With User"/>
    <s v="Seaback, Doug | Hisco, Main"/>
    <x v="13"/>
    <d v="2022-03-16T16:59:54"/>
    <d v="2022-03-18T15:29:52"/>
    <s v="Handle Ticket"/>
    <s v="Overdue"/>
    <m/>
    <s v="Hisco-Computer Issues-Windows"/>
    <s v="[Hisco_G_Performance] Performance"/>
    <m/>
    <m/>
    <m/>
    <m/>
    <m/>
    <m/>
    <m/>
    <m/>
    <n v="5"/>
    <s v="YES"/>
    <s v="NO"/>
    <s v="NO"/>
  </r>
  <r>
    <s v="91023"/>
    <x v="3"/>
    <x v="111"/>
    <s v="Alarcon, Marlon_EIT | ExactlyIT Inc."/>
    <s v="Postponed"/>
    <s v="Uepi, Ema | UG2, California"/>
    <x v="21"/>
    <d v="2022-03-16T16:28:44"/>
    <d v="2022-03-19T16:21:14"/>
    <s v="Handle Ticket"/>
    <s v="Overdue"/>
    <m/>
    <b v="0"/>
    <b v="0"/>
    <m/>
    <m/>
    <m/>
    <m/>
    <m/>
    <m/>
    <m/>
    <m/>
    <n v="5"/>
    <s v="YES"/>
    <s v="NO"/>
    <s v="NO"/>
  </r>
  <r>
    <s v="91016"/>
    <x v="3"/>
    <x v="112"/>
    <s v="Jimenez, Miguel_EIT | ExactlyIT Inc."/>
    <s v="Postponed"/>
    <s v="Kent, Eric_EIT | ExactlyIT Inc."/>
    <x v="30"/>
    <d v="2022-03-16T15:53:42"/>
    <d v="2022-03-19T08:31:15"/>
    <s v="Postponed Ticket"/>
    <s v="Overdue"/>
    <n v="44637.954675925917"/>
    <s v="EIT-Odoo"/>
    <b v="0"/>
    <m/>
    <m/>
    <m/>
    <m/>
    <m/>
    <m/>
    <m/>
    <m/>
    <n v="5"/>
    <s v="YES"/>
    <s v="NO"/>
    <s v="NO"/>
  </r>
  <r>
    <s v="90995"/>
    <x v="4"/>
    <x v="113"/>
    <b v="0"/>
    <s v="Open"/>
    <s v="KOPPENHOEFER, SCOTT LARRY | Hisco, Main"/>
    <x v="17"/>
    <d v="2022-03-16T13:52:07"/>
    <d v="2022-03-16T13:56:14"/>
    <s v="Handle Ticket"/>
    <s v="Overdue"/>
    <m/>
    <s v="Hisco-Hardware Issues"/>
    <b v="0"/>
    <m/>
    <m/>
    <m/>
    <m/>
    <m/>
    <m/>
    <m/>
    <m/>
    <n v="5"/>
    <s v="YES"/>
    <s v="NO"/>
    <s v="NO"/>
  </r>
  <r>
    <s v="90992"/>
    <x v="1"/>
    <x v="114"/>
    <s v="Zeron, Francisco_EIT | ExactlyIT Inc."/>
    <s v="With Customer"/>
    <s v="Gobbell, June | Innowatts, Main"/>
    <x v="0"/>
    <d v="2022-03-16T13:45:02"/>
    <d v="2022-03-18T17:00:00"/>
    <s v="Handle Ticket"/>
    <s v="Overdue"/>
    <m/>
    <b v="0"/>
    <b v="0"/>
    <m/>
    <m/>
    <m/>
    <m/>
    <m/>
    <m/>
    <m/>
    <m/>
    <n v="5"/>
    <s v="YES"/>
    <s v="NO"/>
    <s v="NO"/>
  </r>
  <r>
    <s v="90983"/>
    <x v="1"/>
    <x v="115"/>
    <s v="Koronczok, Brad | Maverick"/>
    <s v="Postponed"/>
    <s v="Copeland, Taron | Maverick Services LLC, Main"/>
    <x v="15"/>
    <d v="2022-03-16T13:01:25"/>
    <d v="2022-03-21T06:14:47"/>
    <s v="Handle Ticket"/>
    <s v="Overdue"/>
    <d v="2022-03-21T16:54:47"/>
    <b v="0"/>
    <b v="0"/>
    <m/>
    <m/>
    <m/>
    <m/>
    <m/>
    <m/>
    <m/>
    <m/>
    <n v="5"/>
    <s v="YES"/>
    <s v="NO"/>
    <s v="NO"/>
  </r>
  <r>
    <s v="90949"/>
    <x v="1"/>
    <x v="116"/>
    <s v="Nguyen, Hanh | Hisco"/>
    <s v="Assigned"/>
    <s v="Sullivan, Michelle | Hisco, Main"/>
    <x v="17"/>
    <d v="2022-03-16T11:29:22"/>
    <d v="2022-03-18T08:41:38"/>
    <s v="Handle Ticket"/>
    <s v="Overdue"/>
    <m/>
    <b v="0"/>
    <b v="0"/>
    <m/>
    <m/>
    <m/>
    <m/>
    <m/>
    <m/>
    <m/>
    <m/>
    <n v="5"/>
    <s v="YES"/>
    <s v="NO"/>
    <s v="NO"/>
  </r>
  <r>
    <s v="90943"/>
    <x v="5"/>
    <x v="117"/>
    <b v="0"/>
    <s v="Open"/>
    <s v="Erb, Justin | Maverick Services LLC, Main"/>
    <x v="15"/>
    <d v="2022-03-16T11:08:38"/>
    <d v="2022-03-17T11:11:44"/>
    <b v="0"/>
    <m/>
    <n v="44637.458333333343"/>
    <b v="0"/>
    <b v="0"/>
    <m/>
    <m/>
    <m/>
    <m/>
    <m/>
    <m/>
    <m/>
    <m/>
    <n v="5"/>
    <s v="YES"/>
    <s v="NO"/>
    <s v="NO"/>
  </r>
  <r>
    <s v="90940"/>
    <x v="3"/>
    <x v="118"/>
    <s v="Grajales, Patrick_EIT | ExactlyIT Inc."/>
    <s v="In Progress"/>
    <s v="Paskos, Jennie | LiquidPower Specialty Products Inc., Main"/>
    <x v="29"/>
    <d v="2022-03-16T10:59:54"/>
    <d v="2022-03-17T12:00:45"/>
    <s v="Handle Ticket"/>
    <s v="Overdue"/>
    <m/>
    <b v="0"/>
    <b v="0"/>
    <m/>
    <m/>
    <m/>
    <m/>
    <m/>
    <m/>
    <m/>
    <m/>
    <n v="5"/>
    <s v="YES"/>
    <s v="NO"/>
    <s v="NO"/>
  </r>
  <r>
    <s v="90936"/>
    <x v="4"/>
    <x v="119"/>
    <b v="0"/>
    <s v="Open"/>
    <s v="Escobar, Adriana | Accudata Customer, Main"/>
    <x v="15"/>
    <d v="2022-03-16T10:42:12"/>
    <d v="2022-03-18T10:56:42"/>
    <b v="0"/>
    <m/>
    <n v="44637.445972222216"/>
    <b v="0"/>
    <b v="0"/>
    <m/>
    <m/>
    <m/>
    <m/>
    <m/>
    <m/>
    <m/>
    <m/>
    <n v="5"/>
    <s v="YES"/>
    <s v="NO"/>
    <s v="NO"/>
  </r>
  <r>
    <s v="90935"/>
    <x v="3"/>
    <x v="120"/>
    <s v="Muthusamy, Poorani | Lummus Technology IT"/>
    <s v="With User"/>
    <s v="Lummus, Gurgaon, Verma, Neetu"/>
    <x v="31"/>
    <d v="2022-03-16T10:42:02"/>
    <d v="2022-03-16T22:54:09"/>
    <s v="Postponed Ticket"/>
    <s v="Planned"/>
    <m/>
    <b v="0"/>
    <b v="0"/>
    <m/>
    <m/>
    <m/>
    <m/>
    <m/>
    <m/>
    <m/>
    <m/>
    <n v="5"/>
    <s v="YES"/>
    <s v="NO"/>
    <s v="NO"/>
  </r>
  <r>
    <s v="90917"/>
    <x v="4"/>
    <x v="121"/>
    <b v="0"/>
    <s v="Open"/>
    <s v="Vohs, Richard | Hisco, Main"/>
    <x v="17"/>
    <d v="2022-03-16T09:48:40"/>
    <d v="2022-03-16T10:11:34"/>
    <b v="0"/>
    <m/>
    <m/>
    <s v="Hisco-Hardware Issues"/>
    <b v="0"/>
    <m/>
    <m/>
    <m/>
    <m/>
    <m/>
    <m/>
    <m/>
    <m/>
    <n v="5"/>
    <s v="YES"/>
    <s v="NO"/>
    <s v="NO"/>
  </r>
  <r>
    <s v="90916"/>
    <x v="1"/>
    <x v="122"/>
    <s v="Aboshehata, Ahmed_EIT1 | ExactlyIT Inc."/>
    <s v="In Progress"/>
    <s v="Dallas Area Habitat for Humanity, IT Monitoring Events | Dallas Area Habitat for Humanity, "/>
    <x v="4"/>
    <d v="2022-03-16T09:44:54"/>
    <d v="2022-03-19T06:55:43"/>
    <s v="Postponed Ticket"/>
    <s v="Overdue"/>
    <d v="2022-03-16T13:44:54"/>
    <b v="0"/>
    <b v="0"/>
    <m/>
    <m/>
    <m/>
    <m/>
    <m/>
    <m/>
    <m/>
    <m/>
    <n v="5"/>
    <s v="YES"/>
    <s v="NO"/>
    <s v="NO"/>
  </r>
  <r>
    <s v="90911"/>
    <x v="1"/>
    <x v="123"/>
    <s v="Garcia, Julian_EIT | ExactlyIT Inc."/>
    <s v="With User"/>
    <s v="White, Lain | Maverick Services LLC, Main"/>
    <x v="2"/>
    <d v="2022-03-16T09:29:10"/>
    <d v="2022-03-21T06:14:47"/>
    <s v="Handle Ticket"/>
    <s v="Overdue"/>
    <n v="44641.479710648149"/>
    <b v="0"/>
    <b v="0"/>
    <m/>
    <m/>
    <m/>
    <m/>
    <m/>
    <m/>
    <m/>
    <m/>
    <n v="5"/>
    <s v="YES"/>
    <s v="NO"/>
    <s v="NO"/>
  </r>
  <r>
    <s v="90907"/>
    <x v="1"/>
    <x v="124"/>
    <s v="Sara, Mallesh | Lummus Technology IT"/>
    <s v="Assigned"/>
    <s v="Lummus, The Woodlands, Butzke, Jackie"/>
    <x v="32"/>
    <d v="2022-03-16T09:16:54"/>
    <d v="2022-03-17T14:06:44"/>
    <s v="Handle Ticket"/>
    <s v="Overdue"/>
    <n v="44641.386736111112"/>
    <s v="Oracle-Hyperion HFM"/>
    <s v="LUM-SystemError"/>
    <m/>
    <m/>
    <m/>
    <m/>
    <m/>
    <m/>
    <m/>
    <m/>
    <n v="5"/>
    <s v="YES"/>
    <s v="NO"/>
    <s v="NO"/>
  </r>
  <r>
    <s v="90904"/>
    <x v="3"/>
    <x v="125"/>
    <s v="Elizarraraz, Javier_EIT | ExactlyIT Inc."/>
    <s v="Assigned"/>
    <s v="Saguay, Jhonatan_EIT | ExactlyIT MX"/>
    <x v="33"/>
    <d v="2022-03-16T09:04:55"/>
    <d v="2022-03-16T19:41:19"/>
    <s v="Handle Ticket"/>
    <s v="Overdue"/>
    <m/>
    <s v="EIT-Azure DevOps"/>
    <b v="0"/>
    <m/>
    <m/>
    <m/>
    <m/>
    <m/>
    <m/>
    <m/>
    <m/>
    <n v="5"/>
    <s v="YES"/>
    <s v="NO"/>
    <s v="NO"/>
  </r>
  <r>
    <s v="90894"/>
    <x v="1"/>
    <x v="126"/>
    <s v="Ramirez, Marco_EIT | ExactlyIT Inc."/>
    <s v="With User"/>
    <s v="Lummus, Gurgaon, Jain, Ankur"/>
    <x v="5"/>
    <d v="2022-03-16T08:38:11"/>
    <d v="2022-03-21T06:14:47"/>
    <s v="Postponed Ticket"/>
    <s v="Today"/>
    <n v="44642.205405092587"/>
    <b v="0"/>
    <b v="0"/>
    <m/>
    <m/>
    <m/>
    <m/>
    <m/>
    <m/>
    <m/>
    <m/>
    <n v="5"/>
    <s v="YES"/>
    <s v="NO"/>
    <s v="NO"/>
  </r>
  <r>
    <s v="90884"/>
    <x v="1"/>
    <x v="127"/>
    <s v="Nguyen, Hanh | Hisco"/>
    <s v="With Vendor"/>
    <s v="Bell, Brian | Hisco, Main"/>
    <x v="17"/>
    <d v="2022-03-16T08:15:50"/>
    <d v="2022-03-16T10:43:39"/>
    <s v="Handle Ticket"/>
    <s v="Overdue"/>
    <m/>
    <s v="Hisco-Hardware Procurement"/>
    <b v="0"/>
    <m/>
    <m/>
    <m/>
    <m/>
    <m/>
    <m/>
    <m/>
    <m/>
    <n v="5"/>
    <s v="YES"/>
    <s v="NO"/>
    <s v="NO"/>
  </r>
  <r>
    <s v="90845"/>
    <x v="3"/>
    <x v="128"/>
    <s v="Torres, Luis_EIT | ExactlyIT Inc."/>
    <s v="In Progress"/>
    <s v="Cansler, Jennifer | ExactlyIT Inc."/>
    <x v="11"/>
    <d v="2022-03-16T08:04:11"/>
    <d v="2022-03-18T08:51:44"/>
    <b v="0"/>
    <m/>
    <m/>
    <b v="0"/>
    <b v="0"/>
    <m/>
    <m/>
    <m/>
    <m/>
    <m/>
    <m/>
    <m/>
    <m/>
    <n v="5"/>
    <s v="YES"/>
    <s v="NO"/>
    <s v="NO"/>
  </r>
  <r>
    <s v="90830"/>
    <x v="1"/>
    <x v="129"/>
    <s v="Masina, Satish | Maverick"/>
    <s v="Assigned"/>
    <s v="Breaux, Charlie | Maverick Services LLC, Main"/>
    <x v="15"/>
    <d v="2022-03-16T06:53:56"/>
    <d v="2022-03-17T07:01:42"/>
    <s v="Handle Ticket"/>
    <s v="Overdue"/>
    <n v="44637.291666666657"/>
    <b v="0"/>
    <b v="0"/>
    <m/>
    <m/>
    <m/>
    <m/>
    <m/>
    <m/>
    <m/>
    <m/>
    <n v="5"/>
    <s v="YES"/>
    <s v="NO"/>
    <s v="NO"/>
  </r>
  <r>
    <s v="90827"/>
    <x v="1"/>
    <x v="130"/>
    <b v="0"/>
    <s v="Open"/>
    <s v="jgomez@hiscoinc.com"/>
    <x v="17"/>
    <d v="2022-03-16T06:52:15"/>
    <d v="2022-03-16T08:48:47"/>
    <b v="0"/>
    <m/>
    <m/>
    <b v="0"/>
    <b v="0"/>
    <m/>
    <m/>
    <m/>
    <m/>
    <m/>
    <m/>
    <m/>
    <m/>
    <n v="5"/>
    <s v="YES"/>
    <s v="NO"/>
    <s v="NO"/>
  </r>
  <r>
    <s v="90826"/>
    <x v="1"/>
    <x v="131"/>
    <s v="Masina, Satish | Maverick"/>
    <s v="Assigned"/>
    <s v="Kent, Joe | Maverick Services LLC, Main"/>
    <x v="15"/>
    <d v="2022-03-16T06:51:57"/>
    <d v="2022-03-17T07:01:42"/>
    <s v="Handle Ticket"/>
    <s v="Overdue"/>
    <d v="2022-03-17T07:00:00"/>
    <b v="0"/>
    <b v="0"/>
    <m/>
    <m/>
    <m/>
    <m/>
    <m/>
    <m/>
    <m/>
    <m/>
    <n v="5"/>
    <s v="YES"/>
    <s v="NO"/>
    <s v="NO"/>
  </r>
  <r>
    <s v="90820"/>
    <x v="3"/>
    <x v="132"/>
    <s v="More, Avadhut | Lummus Technology IT"/>
    <s v="With User"/>
    <s v="avadhut.more@spadeworx.com"/>
    <x v="34"/>
    <d v="2022-03-16T04:35:05"/>
    <d v="2022-03-16T12:58:46"/>
    <s v="Handle Ticket"/>
    <s v="Overdue"/>
    <m/>
    <b v="0"/>
    <b v="0"/>
    <m/>
    <m/>
    <m/>
    <m/>
    <m/>
    <m/>
    <m/>
    <m/>
    <n v="5"/>
    <s v="YES"/>
    <s v="NO"/>
    <s v="NO"/>
  </r>
  <r>
    <s v="90807"/>
    <x v="3"/>
    <x v="133"/>
    <s v="Grajales, Patrick_EIT | ExactlyIT Inc."/>
    <s v="Postponed"/>
    <s v="Paskos, Jennie | LiquidPower Specialty Products Inc., Main"/>
    <x v="29"/>
    <d v="2022-03-16T02:33:47"/>
    <d v="2022-03-16T16:43:42"/>
    <b v="0"/>
    <m/>
    <m/>
    <b v="0"/>
    <b v="0"/>
    <m/>
    <m/>
    <m/>
    <m/>
    <m/>
    <m/>
    <m/>
    <m/>
    <n v="5"/>
    <s v="YES"/>
    <s v="NO"/>
    <s v="NO"/>
  </r>
  <r>
    <s v="90802"/>
    <x v="3"/>
    <x v="134"/>
    <b v="0"/>
    <s v="Open"/>
    <s v="Lummus, Dubai, Pillai, Anita"/>
    <x v="8"/>
    <d v="2022-03-16T01:54:27"/>
    <d v="2022-03-21T06:01:46"/>
    <b v="0"/>
    <m/>
    <d v="2022-03-16T10:00:00"/>
    <b v="0"/>
    <b v="0"/>
    <m/>
    <m/>
    <m/>
    <m/>
    <m/>
    <m/>
    <m/>
    <m/>
    <n v="5"/>
    <s v="YES"/>
    <s v="NO"/>
    <s v="NO"/>
  </r>
  <r>
    <s v="90791"/>
    <x v="1"/>
    <x v="135"/>
    <s v="Krishnan, Subhash_EIT | ExactlyIT Inc."/>
    <s v="With Customer"/>
    <s v="LiquidPower Specialty Products Inc., IT Monitoring Events | LiquidPower Specialty Products Inc., "/>
    <x v="10"/>
    <d v="2022-03-16T01:18:24"/>
    <d v="2022-03-21T06:14:47"/>
    <s v="Handle Ticket"/>
    <s v="Overdue"/>
    <n v="44641.511655092603"/>
    <b v="0"/>
    <b v="0"/>
    <m/>
    <m/>
    <m/>
    <m/>
    <m/>
    <m/>
    <m/>
    <m/>
    <n v="5"/>
    <s v="YES"/>
    <s v="NO"/>
    <s v="NO"/>
  </r>
  <r>
    <s v="90764"/>
    <x v="3"/>
    <x v="136"/>
    <s v="Kumar, Kuldeep | Lummus Technology IT"/>
    <s v="Assigned"/>
    <s v="Lummus, Gurgaon, Jaiswal, Raj Kumar"/>
    <x v="8"/>
    <d v="2022-03-15T22:25:04"/>
    <d v="2022-03-21T06:01:46"/>
    <s v="Handle Ticket"/>
    <s v="Overdue"/>
    <n v="44641.25"/>
    <b v="0"/>
    <b v="0"/>
    <m/>
    <m/>
    <m/>
    <m/>
    <m/>
    <m/>
    <m/>
    <m/>
    <n v="6"/>
    <s v="YES"/>
    <s v="NO"/>
    <s v="NO"/>
  </r>
  <r>
    <s v="90759"/>
    <x v="5"/>
    <x v="137"/>
    <s v="Zheng, Hua | Lummus Technology IT"/>
    <s v="Assigned"/>
    <s v="Lummus, Beijing, Zheng, Hua"/>
    <x v="35"/>
    <d v="2022-03-15T21:18:24"/>
    <d v="2022-03-21T02:09:58"/>
    <s v="Handle Ticket"/>
    <s v="Overdue"/>
    <n v="44643.25"/>
    <b v="0"/>
    <b v="0"/>
    <m/>
    <m/>
    <m/>
    <m/>
    <m/>
    <m/>
    <m/>
    <m/>
    <n v="6"/>
    <s v="YES"/>
    <s v="NO"/>
    <s v="NO"/>
  </r>
  <r>
    <s v="90712"/>
    <x v="1"/>
    <x v="138"/>
    <s v="Mireles, Santos | Maverick"/>
    <s v="Assigned"/>
    <s v="Starbuck, Andrew | Maverick Services LLC, Main"/>
    <x v="15"/>
    <d v="2022-03-15T16:17:02"/>
    <d v="2022-03-17T02:01:43"/>
    <s v="Handle Ticket"/>
    <s v="Overdue"/>
    <n v="44637.083333333343"/>
    <b v="0"/>
    <b v="0"/>
    <m/>
    <m/>
    <m/>
    <m/>
    <m/>
    <m/>
    <m/>
    <m/>
    <n v="6"/>
    <s v="YES"/>
    <s v="NO"/>
    <s v="NO"/>
  </r>
  <r>
    <s v="90698"/>
    <x v="3"/>
    <x v="139"/>
    <b v="0"/>
    <s v="Open"/>
    <s v="Matusek, Nathan | Maverick Services LLC, Main"/>
    <x v="15"/>
    <d v="2022-03-15T15:01:29"/>
    <d v="2022-03-16T06:01:45"/>
    <b v="0"/>
    <m/>
    <n v="44636.25"/>
    <b v="0"/>
    <b v="0"/>
    <m/>
    <m/>
    <m/>
    <m/>
    <m/>
    <m/>
    <m/>
    <m/>
    <n v="6"/>
    <s v="YES"/>
    <s v="NO"/>
    <s v="NO"/>
  </r>
  <r>
    <s v="90695"/>
    <x v="7"/>
    <x v="140"/>
    <s v="Avendano, Antonio_EIT | ExactlyIT Inc."/>
    <s v="In Progress"/>
    <s v="Lummus, Houston, Pettit, Gerald"/>
    <x v="0"/>
    <d v="2022-03-15T14:48:04"/>
    <d v="2022-03-15T16:30:00"/>
    <s v="Handle Ticket"/>
    <s v="Overdue"/>
    <m/>
    <s v="BMNPAP01"/>
    <s v="Problem Generic"/>
    <m/>
    <m/>
    <m/>
    <m/>
    <m/>
    <m/>
    <m/>
    <m/>
    <n v="6"/>
    <s v="YES"/>
    <s v="NO"/>
    <s v="NO"/>
  </r>
  <r>
    <s v="90692"/>
    <x v="3"/>
    <x v="141"/>
    <s v="Ramirez, Marco_EIT | ExactlyIT Inc."/>
    <s v="With Vendor"/>
    <s v="Lummus, Bloomfield, Arana, Andres"/>
    <x v="25"/>
    <d v="2022-03-15T14:40:55"/>
    <d v="2022-03-18T14:41:45"/>
    <b v="0"/>
    <m/>
    <d v="2022-03-18T14:40:55"/>
    <s v="Lummus-JDE Supplier Add/Change/Delete Form"/>
    <s v="LUM-Configuration"/>
    <m/>
    <m/>
    <m/>
    <m/>
    <m/>
    <m/>
    <m/>
    <m/>
    <n v="6"/>
    <s v="YES"/>
    <s v="NO"/>
    <s v="NO"/>
  </r>
  <r>
    <s v="90682"/>
    <x v="3"/>
    <x v="142"/>
    <s v="Lopez, Alberto_EIT | ExactlyIT Inc."/>
    <s v="With User"/>
    <s v="Lummus, The Woodlands, Howard, Kris"/>
    <x v="25"/>
    <d v="2022-03-15T14:08:40"/>
    <d v="2022-03-18T12:17:57"/>
    <s v="Handle Ticket"/>
    <s v="Overdue"/>
    <n v="44637.563692129632"/>
    <s v="Insight (Hubble)-Insight Report Writer"/>
    <b v="0"/>
    <m/>
    <m/>
    <m/>
    <m/>
    <m/>
    <m/>
    <m/>
    <m/>
    <n v="6"/>
    <s v="YES"/>
    <s v="NO"/>
    <s v="NO"/>
  </r>
  <r>
    <s v="90681"/>
    <x v="1"/>
    <x v="143"/>
    <s v="Luna, Paola_EIT | ExactlyIT Inc."/>
    <s v="With Customer"/>
    <s v="Geery, Jefferson | Accudata Customer, Main"/>
    <x v="10"/>
    <d v="2022-03-15T14:01:53"/>
    <d v="2022-03-21T06:14:47"/>
    <s v="Postponed Ticket"/>
    <s v="Overdue"/>
    <d v="2022-03-21T22:17:47"/>
    <b v="0"/>
    <b v="0"/>
    <m/>
    <m/>
    <m/>
    <m/>
    <m/>
    <m/>
    <m/>
    <m/>
    <n v="6"/>
    <s v="YES"/>
    <s v="NO"/>
    <s v="NO"/>
  </r>
  <r>
    <s v="90680"/>
    <x v="3"/>
    <x v="144"/>
    <s v="Trejo, Monserrat_EIT | ExactlyIT Inc."/>
    <s v="In Progress"/>
    <s v="Lummus, The Woodlands, Howard, Kris"/>
    <x v="12"/>
    <d v="2022-03-15T13:57:31"/>
    <d v="2022-03-19T06:56:43"/>
    <s v="Handle Ticket"/>
    <s v="Overdue"/>
    <n v="44639.282800925917"/>
    <b v="0"/>
    <b v="0"/>
    <m/>
    <m/>
    <m/>
    <m/>
    <m/>
    <m/>
    <m/>
    <m/>
    <n v="6"/>
    <s v="YES"/>
    <s v="NO"/>
    <s v="NO"/>
  </r>
  <r>
    <s v="90679"/>
    <x v="6"/>
    <x v="145"/>
    <s v="Teutli, Robin_EIT | ExactlyIT Inc."/>
    <s v="Assigned"/>
    <s v="Cypress Lawn (Cancom), Habeck, Teresa"/>
    <x v="4"/>
    <d v="2022-03-15T13:57:30"/>
    <d v="2022-03-18T09:26:56"/>
    <b v="0"/>
    <m/>
    <m/>
    <s v="HQS-ABS01"/>
    <s v="Change Normal Generic"/>
    <m/>
    <m/>
    <m/>
    <m/>
    <m/>
    <m/>
    <m/>
    <m/>
    <n v="6"/>
    <s v="YES"/>
    <s v="NO"/>
    <s v="NO"/>
  </r>
  <r>
    <s v="90678"/>
    <x v="3"/>
    <x v="146"/>
    <s v="Goran, Jason | ExactlyIT Inc."/>
    <s v="In Progress"/>
    <s v="Goran, Jason | ExactlyIT Inc."/>
    <x v="4"/>
    <d v="2022-03-15T13:34:30"/>
    <d v="2022-03-18T13:00:46"/>
    <b v="0"/>
    <m/>
    <n v="44637.565821759257"/>
    <s v="MSP-Server Hardware"/>
    <s v="MSP-Srv Hardware-Install"/>
    <m/>
    <m/>
    <m/>
    <m/>
    <m/>
    <m/>
    <m/>
    <m/>
    <n v="6"/>
    <s v="YES"/>
    <s v="NO"/>
    <s v="NO"/>
  </r>
  <r>
    <s v="90674"/>
    <x v="3"/>
    <x v="147"/>
    <s v="Alarcon, Marlon_EIT | ExactlyIT Inc."/>
    <s v="With Customer"/>
    <s v="Madora, Okeefe | UG2, California"/>
    <x v="21"/>
    <d v="2022-03-15T13:09:42"/>
    <d v="2022-03-19T16:22:34"/>
    <s v="Postponed Ticket"/>
    <s v="Overdue"/>
    <m/>
    <b v="0"/>
    <b v="0"/>
    <m/>
    <m/>
    <m/>
    <m/>
    <m/>
    <m/>
    <m/>
    <m/>
    <n v="6"/>
    <s v="YES"/>
    <s v="NO"/>
    <s v="NO"/>
  </r>
  <r>
    <s v="90670"/>
    <x v="3"/>
    <x v="148"/>
    <s v="Murphy, Kevin | Lummus Technology IT"/>
    <s v="Assigned"/>
    <s v="Lummus, The Woodlands, Davis, Jess"/>
    <x v="36"/>
    <d v="2022-03-15T13:02:22"/>
    <d v="2022-03-18T13:26:44"/>
    <s v="Handle Ticket"/>
    <s v="Overdue"/>
    <d v="2022-03-18T13:02:22"/>
    <s v="Lummus-Capital Asset Request (CAR)"/>
    <s v="LUM-Configuration"/>
    <m/>
    <m/>
    <m/>
    <m/>
    <m/>
    <m/>
    <m/>
    <m/>
    <n v="6"/>
    <s v="YES"/>
    <s v="NO"/>
    <s v="NO"/>
  </r>
  <r>
    <s v="90664"/>
    <x v="3"/>
    <x v="149"/>
    <s v="Cotera, Rafael_EIT | ExactlyIT Inc."/>
    <s v="With Vendor"/>
    <s v="Cotera, Rafael_EIT | ExactlyIT MX"/>
    <x v="7"/>
    <d v="2022-03-15T12:30:57"/>
    <d v="2022-03-21T06:14:47"/>
    <s v="Handle Ticket"/>
    <s v="Overdue"/>
    <d v="2022-03-21T23:32:47"/>
    <b v="0"/>
    <b v="0"/>
    <m/>
    <m/>
    <m/>
    <m/>
    <m/>
    <m/>
    <m/>
    <m/>
    <n v="6"/>
    <s v="YES"/>
    <s v="NO"/>
    <s v="NO"/>
  </r>
  <r>
    <s v="90645"/>
    <x v="5"/>
    <x v="150"/>
    <b v="0"/>
    <s v="Open"/>
    <s v="Escobar, Adriana | Accudata Customer, Main"/>
    <x v="11"/>
    <d v="2022-03-15T11:08:46"/>
    <d v="2022-03-17T09:31:45"/>
    <b v="0"/>
    <m/>
    <n v="44636.422754629632"/>
    <s v="MSP-User Management"/>
    <s v="MSP-User Mgmnt-User Changes"/>
    <m/>
    <m/>
    <m/>
    <m/>
    <m/>
    <m/>
    <m/>
    <m/>
    <n v="6"/>
    <s v="YES"/>
    <s v="NO"/>
    <s v="NO"/>
  </r>
  <r>
    <s v="90644"/>
    <x v="4"/>
    <x v="151"/>
    <b v="0"/>
    <s v="Open"/>
    <s v="Escobar, Adriana | Accudata Customer, Main"/>
    <x v="11"/>
    <d v="2022-03-15T11:08:29"/>
    <d v="2022-03-18T06:46:45"/>
    <b v="0"/>
    <m/>
    <d v="2022-03-16T10:08:29"/>
    <s v="MSP-User Management"/>
    <s v="MSP-User Mgmnt-Arrivals/Departures"/>
    <m/>
    <m/>
    <m/>
    <m/>
    <m/>
    <m/>
    <m/>
    <m/>
    <n v="6"/>
    <s v="YES"/>
    <s v="NO"/>
    <s v="NO"/>
  </r>
  <r>
    <s v="90643"/>
    <x v="4"/>
    <x v="152"/>
    <b v="0"/>
    <s v="Open"/>
    <s v="Escobar, Adriana | Accudata Customer, Main"/>
    <x v="11"/>
    <d v="2022-03-15T11:08:14"/>
    <d v="2022-03-18T06:46:45"/>
    <b v="0"/>
    <m/>
    <n v="44636.422384259262"/>
    <s v="MSP-User Management"/>
    <s v="MSP-User Mgmnt-User Changes"/>
    <m/>
    <m/>
    <m/>
    <m/>
    <m/>
    <m/>
    <m/>
    <m/>
    <n v="6"/>
    <s v="YES"/>
    <s v="NO"/>
    <s v="NO"/>
  </r>
  <r>
    <s v="90642"/>
    <x v="4"/>
    <x v="153"/>
    <b v="0"/>
    <s v="Open"/>
    <s v="Escobar, Adriana | Accudata Customer, Main"/>
    <x v="11"/>
    <d v="2022-03-15T11:08:01"/>
    <d v="2022-03-18T06:46:45"/>
    <b v="0"/>
    <m/>
    <n v="44636.422233796293"/>
    <s v="MSP-User Management"/>
    <s v="MSP-User Mgmnt-User Changes"/>
    <m/>
    <m/>
    <m/>
    <m/>
    <m/>
    <m/>
    <m/>
    <m/>
    <n v="6"/>
    <s v="YES"/>
    <s v="NO"/>
    <s v="NO"/>
  </r>
  <r>
    <s v="90641"/>
    <x v="4"/>
    <x v="154"/>
    <b v="0"/>
    <s v="Open"/>
    <s v="Escobar, Adriana | Accudata Customer, Main"/>
    <x v="11"/>
    <d v="2022-03-15T11:07:49"/>
    <d v="2022-03-18T06:46:45"/>
    <b v="0"/>
    <m/>
    <n v="44636.422094907408"/>
    <s v="MSP-User Management"/>
    <s v="MSP-User Mgmnt-User Changes"/>
    <m/>
    <m/>
    <m/>
    <m/>
    <m/>
    <m/>
    <m/>
    <m/>
    <n v="6"/>
    <s v="YES"/>
    <s v="NO"/>
    <s v="NO"/>
  </r>
  <r>
    <s v="90640"/>
    <x v="4"/>
    <x v="155"/>
    <b v="0"/>
    <s v="Open"/>
    <s v="Escobar, Adriana | Accudata Customer, Main"/>
    <x v="11"/>
    <d v="2022-03-15T11:07:38"/>
    <d v="2022-03-18T06:46:45"/>
    <b v="0"/>
    <m/>
    <n v="44636.421967592592"/>
    <s v="MSP-User Management"/>
    <s v="MSP-User Mgmnt-User Changes"/>
    <m/>
    <m/>
    <m/>
    <m/>
    <m/>
    <m/>
    <m/>
    <m/>
    <n v="6"/>
    <s v="YES"/>
    <s v="NO"/>
    <s v="NO"/>
  </r>
  <r>
    <s v="90639"/>
    <x v="4"/>
    <x v="156"/>
    <b v="0"/>
    <s v="Open"/>
    <s v="Escobar, Adriana | Accudata Customer, Main"/>
    <x v="11"/>
    <d v="2022-03-15T11:07:06"/>
    <d v="2022-03-18T06:46:45"/>
    <b v="0"/>
    <m/>
    <d v="2022-03-16T10:07:06"/>
    <s v="MSP-User Management"/>
    <s v="MSP-User Mgmnt-User Changes"/>
    <m/>
    <m/>
    <m/>
    <m/>
    <m/>
    <m/>
    <m/>
    <m/>
    <n v="6"/>
    <s v="YES"/>
    <s v="NO"/>
    <s v="NO"/>
  </r>
  <r>
    <s v="90638"/>
    <x v="1"/>
    <x v="157"/>
    <s v="Espinosa, Daniel_EIT | ExactlyIT Inc."/>
    <s v="Postponed"/>
    <s v="LiquidPower Specialty Products Inc., IT Monitoring Events | LiquidPower Specialty Products Inc., "/>
    <x v="4"/>
    <d v="2022-03-15T11:04:57"/>
    <d v="2022-03-17T08:04:24"/>
    <b v="0"/>
    <m/>
    <d v="2022-03-16T06:04:57"/>
    <b v="0"/>
    <b v="0"/>
    <m/>
    <m/>
    <m/>
    <m/>
    <m/>
    <m/>
    <m/>
    <m/>
    <n v="6"/>
    <s v="YES"/>
    <s v="NO"/>
    <s v="NO"/>
  </r>
  <r>
    <s v="90630"/>
    <x v="1"/>
    <x v="158"/>
    <s v="Valencia, Jesus_EIT | ExactlyIT Inc."/>
    <s v="With Vendor"/>
    <s v="Dodds, Sarah | Read King , Main"/>
    <x v="22"/>
    <d v="2022-03-15T10:35:37"/>
    <d v="2022-03-18T16:36:00"/>
    <s v="Postponed Ticket"/>
    <s v="Overdue"/>
    <n v="44637.397685185177"/>
    <b v="0"/>
    <b v="0"/>
    <m/>
    <m/>
    <m/>
    <m/>
    <m/>
    <m/>
    <m/>
    <m/>
    <n v="6"/>
    <s v="YES"/>
    <s v="NO"/>
    <s v="NO"/>
  </r>
  <r>
    <s v="90588"/>
    <x v="3"/>
    <x v="159"/>
    <s v="Robbins, Christopher | Lummus Technology IT"/>
    <s v="Assigned"/>
    <s v="Lummus, Bloomfield, Vazquez, Betty"/>
    <x v="9"/>
    <d v="2022-03-15T09:06:11"/>
    <d v="2022-03-18T09:16:43"/>
    <s v="Handle Ticket"/>
    <s v="Overdue"/>
    <n v="44638.379293981481"/>
    <s v="Lummus-iDocs"/>
    <s v="LUM-Configuration"/>
    <m/>
    <m/>
    <m/>
    <m/>
    <m/>
    <m/>
    <m/>
    <m/>
    <n v="6"/>
    <s v="YES"/>
    <s v="NO"/>
    <s v="NO"/>
  </r>
  <r>
    <s v="90587"/>
    <x v="1"/>
    <x v="160"/>
    <s v="Masina, Satish | Maverick"/>
    <s v="Assigned"/>
    <s v="Ray.Kurek@mavresources.com"/>
    <x v="15"/>
    <d v="2022-03-15T09:05:42"/>
    <d v="2022-03-16T10:33:35"/>
    <s v="Handle Ticket"/>
    <s v="Overdue"/>
    <n v="44636.378958333327"/>
    <b v="0"/>
    <b v="0"/>
    <m/>
    <m/>
    <m/>
    <m/>
    <m/>
    <m/>
    <m/>
    <m/>
    <n v="6"/>
    <s v="YES"/>
    <s v="NO"/>
    <s v="NO"/>
  </r>
  <r>
    <s v="90580"/>
    <x v="3"/>
    <x v="161"/>
    <s v="Kumar, Kuldeep | Lummus Technology IT"/>
    <s v="In Progress"/>
    <s v="Lummus, Gurgaon, Jain, Ankur"/>
    <x v="8"/>
    <d v="2022-03-15T08:44:20"/>
    <d v="2022-03-16T01:18:04"/>
    <b v="0"/>
    <m/>
    <m/>
    <s v="Sulzer-Sulcol"/>
    <s v="LUM-Installation"/>
    <m/>
    <m/>
    <m/>
    <m/>
    <m/>
    <m/>
    <m/>
    <m/>
    <n v="6"/>
    <s v="YES"/>
    <s v="NO"/>
    <s v="NO"/>
  </r>
  <r>
    <s v="90570"/>
    <x v="1"/>
    <x v="162"/>
    <s v="Canales, Augusto_EIT | ExactlyIT Inc."/>
    <s v="Postponed"/>
    <s v="PSG, Cleveland, Viana, Marcia"/>
    <x v="12"/>
    <d v="2022-03-15T08:23:02"/>
    <d v="2022-03-18T14:51:00"/>
    <s v="Handle Ticket"/>
    <s v="Overdue"/>
    <n v="44636.510127314818"/>
    <b v="0"/>
    <b v="0"/>
    <m/>
    <m/>
    <m/>
    <m/>
    <m/>
    <m/>
    <m/>
    <m/>
    <n v="6"/>
    <s v="YES"/>
    <s v="NO"/>
    <s v="NO"/>
  </r>
  <r>
    <s v="90568"/>
    <x v="4"/>
    <x v="163"/>
    <b v="0"/>
    <s v="Open"/>
    <s v="Lyon, Angie_EIT | ExactlyIT Inc."/>
    <x v="37"/>
    <d v="2022-03-15T08:16:11"/>
    <d v="2022-03-15T16:21:03"/>
    <b v="0"/>
    <m/>
    <m/>
    <s v="EIT-Odoo"/>
    <b v="0"/>
    <m/>
    <m/>
    <m/>
    <m/>
    <m/>
    <m/>
    <m/>
    <m/>
    <n v="6"/>
    <s v="YES"/>
    <s v="NO"/>
    <s v="NO"/>
  </r>
  <r>
    <s v="90564"/>
    <x v="4"/>
    <x v="164"/>
    <b v="0"/>
    <s v="Open"/>
    <s v="Escobar, Adriana | Accudata Customer, Main"/>
    <x v="11"/>
    <d v="2022-03-15T08:04:57"/>
    <d v="2022-03-17T12:51:44"/>
    <b v="0"/>
    <m/>
    <n v="44636.295104166667"/>
    <s v="MSP-User Management"/>
    <s v="MSP-User Mgmnt-Arrivals/Departures"/>
    <m/>
    <m/>
    <m/>
    <m/>
    <m/>
    <m/>
    <m/>
    <m/>
    <n v="6"/>
    <s v="YES"/>
    <s v="NO"/>
    <s v="NO"/>
  </r>
  <r>
    <s v="90557"/>
    <x v="7"/>
    <x v="165"/>
    <b v="0"/>
    <s v="Open"/>
    <s v="Lummus, Pasadena, Brown, Lonnie"/>
    <x v="11"/>
    <d v="2022-03-15T07:44:20"/>
    <d v="2022-03-15T07:56:44"/>
    <b v="0"/>
    <m/>
    <m/>
    <s v="Missing Item/Person/System etc. please create"/>
    <b v="0"/>
    <m/>
    <m/>
    <m/>
    <m/>
    <m/>
    <m/>
    <m/>
    <m/>
    <n v="6"/>
    <s v="YES"/>
    <s v="NO"/>
    <s v="NO"/>
  </r>
  <r>
    <s v="90546"/>
    <x v="1"/>
    <x v="166"/>
    <b v="0"/>
    <s v="Open"/>
    <s v="Shelton, Jimmy | Maverick Services LLC, Main"/>
    <x v="15"/>
    <d v="2022-03-15T07:23:22"/>
    <d v="2022-03-16T07:41:44"/>
    <s v="Handle Ticket"/>
    <s v="Overdue"/>
    <n v="44635.474560185183"/>
    <b v="0"/>
    <b v="0"/>
    <m/>
    <m/>
    <m/>
    <m/>
    <m/>
    <m/>
    <m/>
    <m/>
    <n v="6"/>
    <s v="YES"/>
    <s v="NO"/>
    <s v="NO"/>
  </r>
  <r>
    <s v="90538"/>
    <x v="4"/>
    <x v="167"/>
    <s v="Noriega, Jose A | Hisco"/>
    <s v="Assigned"/>
    <s v="hiscosharepoint@hiscoinc.com"/>
    <x v="17"/>
    <d v="2022-03-15T06:58:02"/>
    <d v="2022-03-15T08:51:39"/>
    <s v="Handle Ticket"/>
    <s v="Overdue"/>
    <m/>
    <b v="0"/>
    <b v="0"/>
    <m/>
    <m/>
    <m/>
    <m/>
    <m/>
    <m/>
    <m/>
    <m/>
    <n v="6"/>
    <s v="YES"/>
    <s v="NO"/>
    <s v="NO"/>
  </r>
  <r>
    <s v="90535"/>
    <x v="6"/>
    <x v="168"/>
    <s v="Murphy, Kevin | Lummus Technology IT"/>
    <s v="Assigned"/>
    <s v="Lummus, External Client, Murphy, Kevin"/>
    <x v="25"/>
    <d v="2022-03-15T06:37:10"/>
    <d v="2022-03-15T06:40:16"/>
    <s v="Handle Ticket"/>
    <s v="Overdue"/>
    <m/>
    <s v="BMNPRDS20 (Virtual Compute)"/>
    <b v="0"/>
    <m/>
    <m/>
    <m/>
    <m/>
    <m/>
    <m/>
    <m/>
    <m/>
    <n v="6"/>
    <s v="YES"/>
    <s v="NO"/>
    <s v="NO"/>
  </r>
  <r>
    <s v="90503"/>
    <x v="3"/>
    <x v="169"/>
    <s v="Howard, Kris | Lummus Technology IT"/>
    <s v="Assigned"/>
    <s v="Lummus, Gurgaon, Kumar, Purushotum"/>
    <x v="38"/>
    <d v="2022-03-15T03:51:52"/>
    <d v="2022-03-16T09:38:30"/>
    <s v="Handle Ticket"/>
    <s v="Overdue"/>
    <m/>
    <b v="0"/>
    <b v="0"/>
    <m/>
    <m/>
    <m/>
    <m/>
    <m/>
    <m/>
    <m/>
    <m/>
    <n v="6"/>
    <s v="YES"/>
    <s v="NO"/>
    <s v="NO"/>
  </r>
  <r>
    <s v="90431"/>
    <x v="3"/>
    <x v="170"/>
    <s v="Gonzalez, Jose_EIT | ExactlyIT Inc."/>
    <s v="With Vendor"/>
    <s v="Perez, Judith | Lummus, The Woodlands"/>
    <x v="25"/>
    <d v="2022-03-14T20:42:25"/>
    <d v="2022-03-18T14:46:30"/>
    <s v="Handle Ticket"/>
    <s v="Overdue"/>
    <n v="44636.755266203712"/>
    <s v="Oracle-JDE E1 - Sales Order Management"/>
    <s v="LUM-Configuration"/>
    <m/>
    <m/>
    <m/>
    <m/>
    <m/>
    <m/>
    <m/>
    <m/>
    <n v="7"/>
    <s v="YES"/>
    <s v="NO"/>
    <s v="NO"/>
  </r>
  <r>
    <s v="90381"/>
    <x v="3"/>
    <x v="171"/>
    <b v="0"/>
    <s v="Open"/>
    <s v="Sandoval,Oscar | Lummus, Bloomfield"/>
    <x v="11"/>
    <d v="2022-03-14T17:18:21"/>
    <d v="2022-03-18T06:21:46"/>
    <b v="0"/>
    <m/>
    <d v="2022-03-15T10:00:00"/>
    <b v="0"/>
    <b v="0"/>
    <m/>
    <m/>
    <m/>
    <m/>
    <m/>
    <m/>
    <m/>
    <m/>
    <n v="7"/>
    <s v="YES"/>
    <s v="NO"/>
    <s v="NO"/>
  </r>
  <r>
    <s v="90358"/>
    <x v="3"/>
    <x v="172"/>
    <s v="Mireles, Santos | Maverick"/>
    <s v="Assigned"/>
    <s v="Venkat.Ayyagari@mavresources.com"/>
    <x v="15"/>
    <d v="2022-03-14T15:25:08"/>
    <d v="2022-03-15T06:16:46"/>
    <s v="Handle Ticket"/>
    <s v="Overdue"/>
    <n v="44635.25"/>
    <b v="0"/>
    <b v="0"/>
    <m/>
    <m/>
    <m/>
    <m/>
    <m/>
    <m/>
    <m/>
    <m/>
    <n v="7"/>
    <s v="YES"/>
    <s v="NO"/>
    <s v="NO"/>
  </r>
  <r>
    <s v="90351"/>
    <x v="6"/>
    <x v="173"/>
    <s v="Hernandez, Braulio_EIT | ExactlyIT Inc."/>
    <s v="Assigned"/>
    <s v="Lummus, The Woodlands, Lind, Daniel"/>
    <x v="12"/>
    <d v="2022-03-14T15:14:49"/>
    <d v="2022-03-14T15:23:52"/>
    <s v="Handle Ticket"/>
    <s v="Overdue"/>
    <m/>
    <s v="Windows 10_EIT"/>
    <s v="Change Standard Generic"/>
    <m/>
    <m/>
    <m/>
    <m/>
    <m/>
    <m/>
    <m/>
    <m/>
    <n v="7"/>
    <s v="YES"/>
    <s v="NO"/>
    <s v="NO"/>
  </r>
  <r>
    <s v="90348"/>
    <x v="5"/>
    <x v="174"/>
    <s v="Fabila, Diego_EIT | ExactlyIT Inc."/>
    <s v="With Customer"/>
    <s v="krystale.brown@hooversolutions.com"/>
    <x v="7"/>
    <d v="2022-03-14T15:07:24"/>
    <d v="2022-03-21T06:14:47"/>
    <s v="Handle Ticket"/>
    <s v="Overdue"/>
    <d v="2022-03-22T00:21:47"/>
    <b v="0"/>
    <b v="0"/>
    <m/>
    <m/>
    <m/>
    <m/>
    <m/>
    <m/>
    <m/>
    <m/>
    <n v="7"/>
    <s v="YES"/>
    <s v="NO"/>
    <s v="NO"/>
  </r>
  <r>
    <s v="90337"/>
    <x v="4"/>
    <x v="175"/>
    <s v="Goran, Jason | ExactlyIT Inc."/>
    <s v="In Progress"/>
    <s v="Puffer Sweiven, Inc., IT Monitoring Events | Puffer Sweiven, LP."/>
    <x v="4"/>
    <d v="2022-03-14T14:55:28"/>
    <d v="2022-03-18T13:00:46"/>
    <s v="Postponed Ticket"/>
    <s v="Overdue"/>
    <n v="44637.624803240738"/>
    <s v="MSP-Miscellaneous Apps"/>
    <s v="MSP-Misc-Configure"/>
    <m/>
    <m/>
    <m/>
    <m/>
    <m/>
    <m/>
    <m/>
    <m/>
    <n v="7"/>
    <s v="YES"/>
    <s v="NO"/>
    <s v="NO"/>
  </r>
  <r>
    <s v="90336"/>
    <x v="4"/>
    <x v="176"/>
    <s v="Goran, Jason | ExactlyIT Inc."/>
    <s v="Postponed"/>
    <s v="Dallas Area Habitat for Humanity, IT Monitoring Events | Dallas Area Habitat for Humanity, "/>
    <x v="4"/>
    <d v="2022-03-14T14:53:51"/>
    <d v="2022-03-18T15:01:20"/>
    <s v="Postponed Ticket"/>
    <s v="Today"/>
    <d v="2022-03-16T14:57:43"/>
    <s v="MSP-Miscellaneous Apps"/>
    <s v="MSP-Misc-Configure"/>
    <m/>
    <m/>
    <m/>
    <m/>
    <m/>
    <m/>
    <m/>
    <m/>
    <n v="7"/>
    <s v="YES"/>
    <s v="NO"/>
    <s v="NO"/>
  </r>
  <r>
    <s v="90324"/>
    <x v="5"/>
    <x v="177"/>
    <s v="Geery, Jefferson | ExactlyIT Inc."/>
    <s v="Postponed"/>
    <s v="Veir, Kevin | LiquidPower Specialty Products Inc., BRY"/>
    <x v="26"/>
    <d v="2022-03-14T14:25:49"/>
    <d v="2022-03-18T12:03:08"/>
    <b v="0"/>
    <m/>
    <d v="2022-03-17T12:25:49"/>
    <s v="MSP-Server Hardware"/>
    <b v="0"/>
    <m/>
    <m/>
    <m/>
    <m/>
    <m/>
    <m/>
    <m/>
    <m/>
    <n v="7"/>
    <s v="YES"/>
    <s v="NO"/>
    <s v="NO"/>
  </r>
  <r>
    <s v="90315"/>
    <x v="1"/>
    <x v="178"/>
    <b v="0"/>
    <s v="Open"/>
    <s v="Shotwell, Bailie | Hisco, Main"/>
    <x v="17"/>
    <d v="2022-03-14T13:57:29"/>
    <d v="2022-03-16T13:08:44"/>
    <s v="Postponed Ticket"/>
    <s v="Overdue"/>
    <m/>
    <s v="Hisco-Printer"/>
    <b v="0"/>
    <m/>
    <m/>
    <m/>
    <m/>
    <m/>
    <m/>
    <m/>
    <m/>
    <n v="7"/>
    <s v="YES"/>
    <s v="NO"/>
    <s v="NO"/>
  </r>
  <r>
    <s v="90297"/>
    <x v="4"/>
    <x v="179"/>
    <s v="Valencia, Jesus_EIT | ExactlyIT Inc."/>
    <s v="With Customer"/>
    <s v="Reyes, Jessica | LiquidPower Specialty Products Inc., Main"/>
    <x v="7"/>
    <d v="2022-03-14T13:18:32"/>
    <d v="2022-03-21T06:14:47"/>
    <s v="Handle Ticket"/>
    <s v="Overdue"/>
    <d v="2022-03-22T01:20:47"/>
    <b v="0"/>
    <b v="0"/>
    <m/>
    <m/>
    <m/>
    <m/>
    <m/>
    <m/>
    <m/>
    <m/>
    <n v="7"/>
    <s v="YES"/>
    <s v="NO"/>
    <s v="NO"/>
  </r>
  <r>
    <s v="90280"/>
    <x v="3"/>
    <x v="180"/>
    <s v="Herrera, Luis_EIT | ExactlyIT Inc."/>
    <s v="With Vendor"/>
    <s v="Reed, Paul | Puffer Sweiven, LP, Main"/>
    <x v="0"/>
    <d v="2022-03-14T12:27:37"/>
    <d v="2022-03-21T06:14:47"/>
    <s v="Handle Ticket"/>
    <s v="Overdue"/>
    <d v="2022-03-21T19:39:47"/>
    <b v="0"/>
    <b v="0"/>
    <m/>
    <m/>
    <m/>
    <m/>
    <m/>
    <m/>
    <m/>
    <m/>
    <n v="7"/>
    <s v="YES"/>
    <s v="NO"/>
    <s v="NO"/>
  </r>
  <r>
    <s v="90242"/>
    <x v="1"/>
    <x v="181"/>
    <s v="Nguyen, Hanh | Hisco"/>
    <s v="With Vendor"/>
    <s v="Garay, Andy | Hisco, Main"/>
    <x v="17"/>
    <d v="2022-03-14T10:50:25"/>
    <d v="2022-03-16T12:40:25"/>
    <s v="Handle Ticket"/>
    <s v="Overdue"/>
    <m/>
    <s v="Hisco-Hardware Procurement"/>
    <b v="0"/>
    <m/>
    <m/>
    <m/>
    <m/>
    <m/>
    <m/>
    <m/>
    <m/>
    <n v="7"/>
    <s v="YES"/>
    <s v="NO"/>
    <s v="NO"/>
  </r>
  <r>
    <s v="90214"/>
    <x v="1"/>
    <x v="182"/>
    <s v="Montes, Leonel_EIT | ExactlyIT Inc."/>
    <s v="Postponed"/>
    <s v="O'Donnell, Sarah | LiquidPower Specialty Products Inc., Main"/>
    <x v="4"/>
    <d v="2022-03-14T09:52:56"/>
    <d v="2022-03-18T16:36:09"/>
    <s v="Postponed Ticket"/>
    <s v="Today"/>
    <d v="2022-03-14T13:52:56"/>
    <b v="0"/>
    <b v="0"/>
    <m/>
    <m/>
    <m/>
    <m/>
    <m/>
    <m/>
    <m/>
    <m/>
    <n v="7"/>
    <s v="YES"/>
    <s v="NO"/>
    <s v="NO"/>
  </r>
  <r>
    <s v="90199"/>
    <x v="1"/>
    <x v="183"/>
    <s v="Garcia, Julian_EIT | ExactlyIT Inc."/>
    <s v="With Customer"/>
    <s v="Buchanan, Nathan | Hoover Circular Solutions , Main"/>
    <x v="7"/>
    <d v="2022-03-14T09:29:43"/>
    <d v="2022-03-21T06:14:47"/>
    <s v="Handle Ticket"/>
    <s v="Overdue"/>
    <d v="2022-03-21T19:34:47"/>
    <b v="0"/>
    <b v="0"/>
    <m/>
    <m/>
    <m/>
    <m/>
    <m/>
    <m/>
    <m/>
    <m/>
    <n v="7"/>
    <s v="YES"/>
    <s v="NO"/>
    <s v="NO"/>
  </r>
  <r>
    <s v="90197"/>
    <x v="1"/>
    <x v="184"/>
    <s v="Mireles, Santos | Maverick"/>
    <s v="Assigned"/>
    <s v="Erb, Justin | Maverick Services LLC, Main"/>
    <x v="15"/>
    <d v="2022-03-14T09:21:15"/>
    <d v="2022-03-15T09:36:45"/>
    <s v="Handle Ticket"/>
    <s v="Overdue"/>
    <d v="2022-03-15T09:21:15"/>
    <b v="0"/>
    <b v="0"/>
    <m/>
    <m/>
    <m/>
    <m/>
    <m/>
    <m/>
    <m/>
    <m/>
    <n v="7"/>
    <s v="YES"/>
    <s v="NO"/>
    <s v="NO"/>
  </r>
  <r>
    <s v="90194"/>
    <x v="3"/>
    <x v="185"/>
    <s v="Noriega,  Citlali_EIT | ExactlyIT Inc."/>
    <s v="Postponed"/>
    <s v="Revilla, Carlos_EIT | ExactlyIT MX"/>
    <x v="12"/>
    <d v="2022-03-14T09:18:54"/>
    <d v="2022-03-21T06:14:47"/>
    <s v="Postponed Ticket"/>
    <s v="Today"/>
    <d v="2022-03-22T00:53:47"/>
    <b v="0"/>
    <b v="0"/>
    <m/>
    <m/>
    <m/>
    <m/>
    <m/>
    <m/>
    <m/>
    <m/>
    <n v="7"/>
    <s v="YES"/>
    <s v="NO"/>
    <s v="NO"/>
  </r>
  <r>
    <s v="90185"/>
    <x v="3"/>
    <x v="186"/>
    <s v="Trejo, Monserrat_EIT | ExactlyIT Inc."/>
    <s v="Postponed"/>
    <s v="Lummus, Pasadena, Brown, Lonnie"/>
    <x v="12"/>
    <d v="2022-03-14T08:58:00"/>
    <d v="2022-03-21T06:14:47"/>
    <s v="Handle Ticket"/>
    <s v="Overdue"/>
    <d v="2022-03-21T21:22:47"/>
    <b v="0"/>
    <b v="0"/>
    <m/>
    <m/>
    <m/>
    <m/>
    <m/>
    <m/>
    <m/>
    <m/>
    <n v="7"/>
    <s v="YES"/>
    <s v="NO"/>
    <s v="NO"/>
  </r>
  <r>
    <s v="90179"/>
    <x v="1"/>
    <x v="187"/>
    <s v="Thompson, Allen | ExactlyIT Inc."/>
    <s v="In Progress"/>
    <s v="Forrister, Brian | Pasadena Skid and Pallet, Main"/>
    <x v="1"/>
    <d v="2022-03-14T08:32:37"/>
    <d v="2022-03-18T08:51:44"/>
    <s v="Handle Ticket"/>
    <s v="Overdue"/>
    <n v="44638.354687500003"/>
    <b v="0"/>
    <b v="0"/>
    <m/>
    <m/>
    <m/>
    <m/>
    <m/>
    <m/>
    <m/>
    <m/>
    <n v="7"/>
    <s v="YES"/>
    <s v="NO"/>
    <s v="NO"/>
  </r>
  <r>
    <s v="90163"/>
    <x v="3"/>
    <x v="188"/>
    <s v="Espinosa, Daniel_EIT | ExactlyIT Inc."/>
    <s v="Postponed"/>
    <s v="Blocker, Brenda | Principle Health Systems, Main"/>
    <x v="4"/>
    <d v="2022-03-14T07:52:10"/>
    <d v="2022-03-21T05:13:02"/>
    <s v="Postponed Ticket"/>
    <s v="Overdue"/>
    <d v="2022-03-16T17:55:46"/>
    <s v="MSP-Server VMware"/>
    <s v="MSP-Srv Vmware-Configure"/>
    <m/>
    <m/>
    <m/>
    <m/>
    <m/>
    <m/>
    <m/>
    <m/>
    <n v="7"/>
    <s v="YES"/>
    <s v="NO"/>
    <s v="NO"/>
  </r>
  <r>
    <s v="90151"/>
    <x v="3"/>
    <x v="189"/>
    <s v="Valencia, Jesus_EIT | ExactlyIT Inc."/>
    <s v="With User"/>
    <s v="Robichaw,  Kaylin | Hisco, Main"/>
    <x v="13"/>
    <d v="2022-03-14T07:13:49"/>
    <d v="2022-03-18T16:37:02"/>
    <s v="Postponed Ticket"/>
    <s v="Overdue"/>
    <m/>
    <b v="0"/>
    <b v="0"/>
    <m/>
    <m/>
    <m/>
    <m/>
    <m/>
    <m/>
    <m/>
    <m/>
    <n v="7"/>
    <s v="YES"/>
    <s v="NO"/>
    <s v="NO"/>
  </r>
  <r>
    <s v="90143"/>
    <x v="1"/>
    <x v="190"/>
    <s v="Koronczok, Brad | Maverick"/>
    <s v="Postponed"/>
    <s v="Carter.Blanche@mavresources.com"/>
    <x v="15"/>
    <d v="2022-03-14T06:59:38"/>
    <d v="2022-03-16T10:27:26"/>
    <s v="Handle Ticket"/>
    <s v="Overdue"/>
    <d v="2022-03-15T07:00:00"/>
    <b v="0"/>
    <b v="0"/>
    <m/>
    <m/>
    <m/>
    <m/>
    <m/>
    <m/>
    <m/>
    <m/>
    <n v="7"/>
    <s v="YES"/>
    <s v="NO"/>
    <s v="NO"/>
  </r>
  <r>
    <s v="90137"/>
    <x v="3"/>
    <x v="191"/>
    <s v="Saval, Mauricio_EIT | ExactlyIT Inc."/>
    <s v="With Vendor"/>
    <s v="Lummus, Bloomfield, Gabriele, Christine"/>
    <x v="25"/>
    <d v="2022-03-14T06:18:19"/>
    <d v="2022-03-21T06:14:47"/>
    <s v="Handle Ticket"/>
    <s v="Overdue"/>
    <d v="2022-03-21T23:06:47"/>
    <b v="0"/>
    <b v="0"/>
    <m/>
    <m/>
    <m/>
    <m/>
    <m/>
    <m/>
    <m/>
    <m/>
    <n v="7"/>
    <s v="YES"/>
    <s v="NO"/>
    <s v="NO"/>
  </r>
  <r>
    <s v="90006"/>
    <x v="4"/>
    <x v="192"/>
    <s v="Gonzalez, Jose_EIT | ExactlyIT Inc."/>
    <s v="With Customer"/>
    <s v="Hawley, Jeff | LiquidPower Specialty Products Inc., Main"/>
    <x v="7"/>
    <d v="2022-03-13T18:51:39"/>
    <d v="2022-03-18T09:13:10"/>
    <s v="Postponed Ticket"/>
    <s v="Overdue"/>
    <n v="44635.541666666657"/>
    <s v="MSP-Active Directory"/>
    <s v="MSP-AD-Password Reset"/>
    <m/>
    <m/>
    <m/>
    <m/>
    <m/>
    <m/>
    <m/>
    <m/>
    <n v="8"/>
    <s v="YES"/>
    <s v="NO"/>
    <s v="NO"/>
  </r>
  <r>
    <s v="89883"/>
    <x v="1"/>
    <x v="193"/>
    <s v="Aboshehata, Ahmed_EIT1 | ExactlyIT Inc."/>
    <s v="In Progress"/>
    <s v="Read King , IT Monitoring Events | Read King , "/>
    <x v="4"/>
    <d v="2022-03-13T04:15:17"/>
    <d v="2022-03-18T07:04:23"/>
    <b v="0"/>
    <m/>
    <n v="44634.416666666657"/>
    <s v="RKHOST"/>
    <b v="0"/>
    <m/>
    <m/>
    <m/>
    <m/>
    <m/>
    <m/>
    <m/>
    <m/>
    <n v="8"/>
    <s v="YES"/>
    <s v="NO"/>
    <s v="NO"/>
  </r>
  <r>
    <s v="89727"/>
    <x v="1"/>
    <x v="194"/>
    <b v="0"/>
    <s v="Open"/>
    <s v="Arroyo, Jose | Hisco, Main"/>
    <x v="17"/>
    <d v="2022-03-12T08:41:24"/>
    <d v="2022-03-12T19:53:16"/>
    <b v="0"/>
    <m/>
    <m/>
    <b v="0"/>
    <b v="0"/>
    <m/>
    <m/>
    <m/>
    <m/>
    <m/>
    <m/>
    <m/>
    <m/>
    <n v="9"/>
    <s v="YES"/>
    <s v="NO"/>
    <s v="NO"/>
  </r>
  <r>
    <s v="89497"/>
    <x v="5"/>
    <x v="195"/>
    <s v="Gonzalez, Jose_EIT | ExactlyIT Inc."/>
    <s v="Postponed"/>
    <s v="Montanez, Matthew G | UG2, California"/>
    <x v="21"/>
    <d v="2022-03-11T17:37:14"/>
    <d v="2022-03-19T16:07:32"/>
    <s v="Handle Ticket"/>
    <s v="Overdue"/>
    <m/>
    <b v="0"/>
    <b v="0"/>
    <m/>
    <m/>
    <m/>
    <m/>
    <m/>
    <m/>
    <m/>
    <m/>
    <n v="10"/>
    <s v="NO"/>
    <s v="YES"/>
    <s v="NO"/>
  </r>
  <r>
    <s v="89479"/>
    <x v="4"/>
    <x v="196"/>
    <s v="Cabrera, George | ExactlyIT Inc."/>
    <s v="With Customer"/>
    <s v="Reyes, Jessica | LiquidPower Specialty Products Inc., Main"/>
    <x v="4"/>
    <d v="2022-03-11T15:50:05"/>
    <d v="2022-03-21T06:14:47"/>
    <b v="0"/>
    <m/>
    <n v="44642.14707175926"/>
    <s v="MSP-Microsoft Outlook"/>
    <s v="MSP-Outlook-Application Error"/>
    <m/>
    <m/>
    <m/>
    <m/>
    <m/>
    <m/>
    <m/>
    <m/>
    <n v="10"/>
    <s v="NO"/>
    <s v="YES"/>
    <s v="NO"/>
  </r>
  <r>
    <s v="89465"/>
    <x v="4"/>
    <x v="197"/>
    <b v="0"/>
    <s v="Open"/>
    <s v="Vivero, Vivian_EIT | ExactlyIT MX"/>
    <x v="37"/>
    <d v="2022-03-11T15:00:06"/>
    <d v="2022-03-14T11:25:38"/>
    <s v="Handle Ticket"/>
    <s v="Overdue"/>
    <m/>
    <s v="EIT-Azure DevOps"/>
    <b v="0"/>
    <m/>
    <m/>
    <m/>
    <m/>
    <m/>
    <m/>
    <m/>
    <m/>
    <n v="10"/>
    <s v="NO"/>
    <s v="YES"/>
    <s v="NO"/>
  </r>
  <r>
    <s v="89464"/>
    <x v="4"/>
    <x v="198"/>
    <b v="0"/>
    <s v="Open"/>
    <s v="Vivero, Vivian_EIT | ExactlyIT MX"/>
    <x v="37"/>
    <d v="2022-03-11T14:58:59"/>
    <d v="2022-03-14T11:24:47"/>
    <s v="Handle Ticket"/>
    <s v="Overdue"/>
    <m/>
    <s v="EIT-Azure DevOps"/>
    <b v="0"/>
    <m/>
    <m/>
    <m/>
    <m/>
    <m/>
    <m/>
    <m/>
    <m/>
    <n v="10"/>
    <s v="NO"/>
    <s v="YES"/>
    <s v="NO"/>
  </r>
  <r>
    <s v="89435"/>
    <x v="5"/>
    <x v="199"/>
    <s v="Nguyen, Hanh | Hisco"/>
    <s v="Assigned"/>
    <s v="Milarski, Alan | Hisco, Workstation - US9"/>
    <x v="17"/>
    <d v="2022-03-11T13:50:41"/>
    <d v="2022-03-14T12:29:59"/>
    <s v="Handle Ticket"/>
    <s v="Overdue"/>
    <m/>
    <s v="Hisco-Hardware Procurement"/>
    <b v="0"/>
    <m/>
    <m/>
    <m/>
    <m/>
    <m/>
    <m/>
    <m/>
    <m/>
    <n v="10"/>
    <s v="NO"/>
    <s v="YES"/>
    <s v="NO"/>
  </r>
  <r>
    <s v="89415"/>
    <x v="3"/>
    <x v="200"/>
    <s v="Jalaly, Sayid | Lummus Technology IT"/>
    <s v="Postponed"/>
    <s v="Lummus, Bloomfield, Fishbayn, Tatyana"/>
    <x v="18"/>
    <d v="2022-03-11T12:27:50"/>
    <d v="2022-03-21T06:14:47"/>
    <s v="Handle Ticket"/>
    <s v="Overdue"/>
    <d v="2022-03-22T03:44:47"/>
    <b v="0"/>
    <b v="0"/>
    <m/>
    <m/>
    <m/>
    <m/>
    <m/>
    <m/>
    <m/>
    <m/>
    <n v="10"/>
    <s v="NO"/>
    <s v="YES"/>
    <s v="NO"/>
  </r>
  <r>
    <s v="89405"/>
    <x v="1"/>
    <x v="201"/>
    <s v="Wojtkowiak, Jamie | Maverick"/>
    <s v="Assigned"/>
    <s v="Tran, Calvin | Maverick Services LLC, Main"/>
    <x v="15"/>
    <d v="2022-03-11T12:07:54"/>
    <d v="2022-03-15T02:06:43"/>
    <s v="Handle Ticket"/>
    <s v="Overdue"/>
    <d v="2022-03-15T02:00:00"/>
    <b v="0"/>
    <b v="0"/>
    <m/>
    <m/>
    <m/>
    <m/>
    <m/>
    <m/>
    <m/>
    <m/>
    <n v="10"/>
    <s v="NO"/>
    <s v="YES"/>
    <s v="NO"/>
  </r>
  <r>
    <s v="89382"/>
    <x v="1"/>
    <x v="202"/>
    <s v="Montes, Leonel_EIT | ExactlyIT Inc."/>
    <s v="With Customer"/>
    <s v="Cypress Lawn (Cancom), Habeck, Teresa"/>
    <x v="4"/>
    <d v="2022-03-11T10:28:17"/>
    <d v="2022-03-18T15:18:19"/>
    <s v="Postponed Ticket"/>
    <s v="Today"/>
    <d v="2022-03-14T14:28:47"/>
    <b v="0"/>
    <b v="0"/>
    <m/>
    <m/>
    <m/>
    <m/>
    <m/>
    <m/>
    <m/>
    <m/>
    <n v="10"/>
    <s v="NO"/>
    <s v="YES"/>
    <s v="NO"/>
  </r>
  <r>
    <s v="89368"/>
    <x v="4"/>
    <x v="203"/>
    <b v="0"/>
    <s v="Open"/>
    <s v="Escobar, Adriana | Accudata Customer, Main"/>
    <x v="11"/>
    <d v="2022-03-11T09:35:46"/>
    <d v="2022-03-18T09:41:44"/>
    <b v="0"/>
    <m/>
    <n v="44634.316504629627"/>
    <s v="MSP-User Management"/>
    <s v="MSP-User Mgmnt-User Changes"/>
    <m/>
    <m/>
    <m/>
    <m/>
    <m/>
    <m/>
    <m/>
    <m/>
    <n v="10"/>
    <s v="NO"/>
    <s v="YES"/>
    <s v="NO"/>
  </r>
  <r>
    <s v="89349"/>
    <x v="1"/>
    <x v="204"/>
    <b v="0"/>
    <s v="Open"/>
    <s v="Billings, Jeff | Hisco, Main"/>
    <x v="17"/>
    <d v="2022-03-11T08:50:26"/>
    <d v="2022-03-11T09:55:55"/>
    <b v="0"/>
    <m/>
    <m/>
    <b v="0"/>
    <b v="0"/>
    <m/>
    <m/>
    <m/>
    <m/>
    <m/>
    <m/>
    <m/>
    <m/>
    <n v="10"/>
    <s v="NO"/>
    <s v="YES"/>
    <s v="NO"/>
  </r>
  <r>
    <s v="89343"/>
    <x v="4"/>
    <x v="205"/>
    <s v="Bravo, Fernando_EIT | ExactlyIT Inc."/>
    <s v="Postponed"/>
    <s v="Lummus, Pasadena, Brown, Lonnie"/>
    <x v="4"/>
    <d v="2022-03-11T08:48:22"/>
    <d v="2022-03-21T06:14:47"/>
    <s v="Postponed Ticket"/>
    <s v="Planned"/>
    <d v="2022-03-21T21:55:47"/>
    <b v="0"/>
    <b v="0"/>
    <m/>
    <m/>
    <m/>
    <m/>
    <m/>
    <m/>
    <m/>
    <m/>
    <n v="10"/>
    <s v="NO"/>
    <s v="YES"/>
    <s v="NO"/>
  </r>
  <r>
    <s v="89342"/>
    <x v="1"/>
    <x v="206"/>
    <b v="0"/>
    <s v="Open"/>
    <s v="Billings, Jeff | Hisco, Main"/>
    <x v="17"/>
    <d v="2022-03-11T08:48:03"/>
    <d v="2022-03-11T09:55:28"/>
    <b v="0"/>
    <m/>
    <m/>
    <b v="0"/>
    <b v="0"/>
    <m/>
    <m/>
    <m/>
    <m/>
    <m/>
    <m/>
    <m/>
    <m/>
    <n v="10"/>
    <s v="NO"/>
    <s v="YES"/>
    <s v="NO"/>
  </r>
  <r>
    <s v="89303"/>
    <x v="4"/>
    <x v="207"/>
    <s v="Grajales, Patrick_EIT | ExactlyIT Inc."/>
    <s v="Postponed"/>
    <s v="Paskos, Jennie | LiquidPower Specialty Products Inc., Main"/>
    <x v="29"/>
    <d v="2022-03-11T03:29:10"/>
    <d v="2022-03-16T11:31:08"/>
    <s v="Postponed Ticket"/>
    <s v="Planned"/>
    <m/>
    <b v="0"/>
    <b v="0"/>
    <m/>
    <m/>
    <m/>
    <m/>
    <m/>
    <m/>
    <m/>
    <m/>
    <n v="10"/>
    <s v="NO"/>
    <s v="YES"/>
    <s v="NO"/>
  </r>
  <r>
    <s v="89140"/>
    <x v="1"/>
    <x v="208"/>
    <b v="0"/>
    <s v="Open"/>
    <s v="Keller, Scott | Hisco, Main"/>
    <x v="17"/>
    <d v="2022-03-10T15:17:15"/>
    <d v="2022-03-11T08:18:44"/>
    <b v="0"/>
    <m/>
    <m/>
    <b v="0"/>
    <b v="0"/>
    <m/>
    <m/>
    <m/>
    <m/>
    <m/>
    <m/>
    <m/>
    <m/>
    <n v="11"/>
    <s v="NO"/>
    <s v="YES"/>
    <s v="NO"/>
  </r>
  <r>
    <s v="89129"/>
    <x v="5"/>
    <x v="209"/>
    <s v="Nguyen, Hanh | Hisco"/>
    <s v="In Progress"/>
    <s v="Wilbur, Lisa | Hisco, Main"/>
    <x v="17"/>
    <d v="2022-03-10T14:53:07"/>
    <d v="2022-03-17T16:19:47"/>
    <s v="Handle Ticket"/>
    <s v="Overdue"/>
    <m/>
    <s v="Hisco-Hardware Procurement"/>
    <b v="0"/>
    <m/>
    <m/>
    <m/>
    <m/>
    <m/>
    <m/>
    <m/>
    <m/>
    <n v="11"/>
    <s v="NO"/>
    <s v="YES"/>
    <s v="NO"/>
  </r>
  <r>
    <s v="89123"/>
    <x v="1"/>
    <x v="210"/>
    <s v="Mireles, Santos | Maverick"/>
    <s v="In Progress"/>
    <s v="Therese Desormeaux | Maverick Services LLC, Main"/>
    <x v="15"/>
    <d v="2022-03-10T14:29:48"/>
    <d v="2022-03-14T08:01:01"/>
    <b v="0"/>
    <m/>
    <d v="2022-03-14T02:00:00"/>
    <b v="0"/>
    <b v="0"/>
    <m/>
    <m/>
    <m/>
    <m/>
    <m/>
    <m/>
    <m/>
    <m/>
    <n v="11"/>
    <s v="NO"/>
    <s v="YES"/>
    <s v="NO"/>
  </r>
  <r>
    <s v="89116"/>
    <x v="1"/>
    <x v="211"/>
    <s v="Koronczok, Brad | Maverick"/>
    <s v="Postponed"/>
    <s v="Nicole Joraholmen | Maverick Services LLC, Main"/>
    <x v="15"/>
    <d v="2022-03-10T14:06:26"/>
    <d v="2022-03-16T10:26:29"/>
    <s v="Handle Ticket"/>
    <s v="Overdue"/>
    <n v="44634.083333333343"/>
    <b v="0"/>
    <b v="0"/>
    <m/>
    <m/>
    <m/>
    <m/>
    <m/>
    <m/>
    <m/>
    <m/>
    <n v="11"/>
    <s v="NO"/>
    <s v="YES"/>
    <s v="NO"/>
  </r>
  <r>
    <s v="89099"/>
    <x v="3"/>
    <x v="212"/>
    <s v="Grajales, Patrick_EIT | ExactlyIT Inc."/>
    <s v="In Progress"/>
    <s v="Ortega, Guillermo_EIT | ExactlyIT MX"/>
    <x v="29"/>
    <d v="2022-03-10T13:08:17"/>
    <d v="2022-03-18T12:45:44"/>
    <s v="Handle Ticket"/>
    <s v="Overdue"/>
    <m/>
    <b v="0"/>
    <b v="0"/>
    <m/>
    <m/>
    <m/>
    <m/>
    <m/>
    <m/>
    <m/>
    <m/>
    <n v="11"/>
    <s v="NO"/>
    <s v="YES"/>
    <s v="NO"/>
  </r>
  <r>
    <s v="89073"/>
    <x v="5"/>
    <x v="213"/>
    <s v="Nguyen, Hanh | Hisco"/>
    <s v="Assigned"/>
    <s v="Griffin, Janice | Hisco, Main"/>
    <x v="17"/>
    <d v="2022-03-10T11:39:29"/>
    <d v="2022-03-14T12:31:47"/>
    <s v="Handle Ticket"/>
    <s v="Overdue"/>
    <m/>
    <s v="Hisco-Printer Procurement"/>
    <b v="0"/>
    <m/>
    <m/>
    <m/>
    <m/>
    <m/>
    <m/>
    <m/>
    <m/>
    <n v="11"/>
    <s v="NO"/>
    <s v="YES"/>
    <s v="NO"/>
  </r>
  <r>
    <s v="89071"/>
    <x v="3"/>
    <x v="214"/>
    <b v="0"/>
    <s v="Open"/>
    <s v="Montes, Leonel_EIT | ExactlyIT MX"/>
    <x v="11"/>
    <d v="2022-03-10T11:37:41"/>
    <d v="2022-03-15T11:41:43"/>
    <b v="0"/>
    <m/>
    <n v="44630.65116898148"/>
    <b v="0"/>
    <b v="0"/>
    <m/>
    <m/>
    <m/>
    <m/>
    <m/>
    <m/>
    <m/>
    <m/>
    <n v="11"/>
    <s v="NO"/>
    <s v="YES"/>
    <s v="NO"/>
  </r>
  <r>
    <s v="89065"/>
    <x v="3"/>
    <x v="215"/>
    <b v="0"/>
    <s v="Open"/>
    <s v="Lummus, Pasadena, Brown, Lonnie"/>
    <x v="11"/>
    <d v="2022-03-10T11:33:43"/>
    <d v="2022-03-15T11:41:43"/>
    <b v="0"/>
    <m/>
    <n v="44630.648414351846"/>
    <b v="0"/>
    <b v="0"/>
    <m/>
    <m/>
    <m/>
    <m/>
    <m/>
    <m/>
    <m/>
    <m/>
    <n v="11"/>
    <s v="NO"/>
    <s v="YES"/>
    <s v="NO"/>
  </r>
  <r>
    <s v="89057"/>
    <x v="5"/>
    <x v="216"/>
    <s v="Bartell, Mathew_EIT | ExactlyIT Inc."/>
    <s v="With Vendor"/>
    <s v="ljreynolds@ipsot.com"/>
    <x v="7"/>
    <d v="2022-03-10T11:17:16"/>
    <d v="2022-03-18T07:51:48"/>
    <b v="0"/>
    <m/>
    <n v="44635.345324074071"/>
    <s v="MSP-General"/>
    <b v="0"/>
    <m/>
    <m/>
    <m/>
    <m/>
    <m/>
    <m/>
    <m/>
    <m/>
    <n v="11"/>
    <s v="NO"/>
    <s v="YES"/>
    <s v="NO"/>
  </r>
  <r>
    <s v="89023"/>
    <x v="1"/>
    <x v="217"/>
    <s v="Valencia, Jesus_EIT | ExactlyIT Inc."/>
    <s v="In Progress"/>
    <s v="McCorquodale, Haley | LiquidPower Specialty Products Inc., Main"/>
    <x v="7"/>
    <d v="2022-03-10T10:28:30"/>
    <d v="2022-03-19T16:56:44"/>
    <s v="Handle Ticket"/>
    <s v="Overdue"/>
    <n v="44639.690081018518"/>
    <s v="MSP-SAP"/>
    <b v="0"/>
    <m/>
    <m/>
    <m/>
    <m/>
    <m/>
    <m/>
    <m/>
    <m/>
    <n v="11"/>
    <s v="NO"/>
    <s v="YES"/>
    <s v="NO"/>
  </r>
  <r>
    <s v="88986"/>
    <x v="1"/>
    <x v="218"/>
    <s v="Wawoczny, Christian | Lummus Technology IT"/>
    <s v="Assigned"/>
    <s v="Lummus, The Hague, van Wijngaarden, Carin"/>
    <x v="6"/>
    <d v="2022-03-10T09:09:03"/>
    <d v="2022-03-15T09:11:44"/>
    <s v="Handle Ticket"/>
    <s v="Overdue"/>
    <d v="2022-03-15T09:09:03"/>
    <b v="0"/>
    <b v="0"/>
    <m/>
    <m/>
    <m/>
    <m/>
    <m/>
    <m/>
    <m/>
    <m/>
    <n v="11"/>
    <s v="NO"/>
    <s v="YES"/>
    <s v="NO"/>
  </r>
  <r>
    <s v="88982"/>
    <x v="3"/>
    <x v="219"/>
    <s v="Herrera, Luis_EIT | ExactlyIT Inc."/>
    <s v="With Customer"/>
    <s v="Funes, Jonathan | Accudata Customer, Main"/>
    <x v="0"/>
    <d v="2022-03-10T08:52:51"/>
    <d v="2022-03-21T06:14:47"/>
    <s v="Handle Ticket"/>
    <s v="Overdue"/>
    <n v="44642.058182870373"/>
    <b v="0"/>
    <b v="0"/>
    <m/>
    <m/>
    <m/>
    <m/>
    <m/>
    <m/>
    <m/>
    <m/>
    <n v="11"/>
    <s v="NO"/>
    <s v="YES"/>
    <s v="NO"/>
  </r>
  <r>
    <s v="88964"/>
    <x v="3"/>
    <x v="220"/>
    <s v="Ramirez, Marco_EIT | ExactlyIT Inc."/>
    <s v="With User"/>
    <s v="Lummus, Gurgaon, Verma, Neetu"/>
    <x v="25"/>
    <d v="2022-03-10T07:58:34"/>
    <d v="2022-03-18T15:15:02"/>
    <s v="Handle Ticket"/>
    <s v="Overdue"/>
    <d v="2022-03-15T07:07:06"/>
    <s v="Lummus-JDE Supplier Add/Change/Delete Form"/>
    <s v="LUM-Configuration"/>
    <m/>
    <m/>
    <m/>
    <m/>
    <m/>
    <m/>
    <m/>
    <m/>
    <n v="11"/>
    <s v="NO"/>
    <s v="YES"/>
    <s v="NO"/>
  </r>
  <r>
    <s v="88953"/>
    <x v="1"/>
    <x v="221"/>
    <b v="0"/>
    <s v="Open"/>
    <s v="Westring, Brandi | Maverick Services LLC, Main"/>
    <x v="15"/>
    <d v="2022-03-10T07:34:44"/>
    <d v="2022-03-11T07:41:44"/>
    <s v="Handle Ticket"/>
    <s v="Overdue"/>
    <d v="2022-03-10T11:34:44"/>
    <b v="0"/>
    <b v="0"/>
    <m/>
    <m/>
    <m/>
    <m/>
    <m/>
    <m/>
    <m/>
    <m/>
    <n v="11"/>
    <s v="NO"/>
    <s v="YES"/>
    <s v="NO"/>
  </r>
  <r>
    <s v="88914"/>
    <x v="3"/>
    <x v="222"/>
    <s v="Lopez, Alberto_EIT | ExactlyIT Inc."/>
    <s v="With Vendor"/>
    <s v="Lummus, Beijing, Ye, JingLian"/>
    <x v="25"/>
    <d v="2022-03-10T03:44:18"/>
    <d v="2022-03-18T12:09:04"/>
    <s v="Postponed Ticket"/>
    <s v="Overdue"/>
    <n v="44631.250532407408"/>
    <s v="Oracle-JDE E1 Payroll"/>
    <b v="0"/>
    <m/>
    <m/>
    <m/>
    <m/>
    <m/>
    <m/>
    <m/>
    <m/>
    <n v="11"/>
    <s v="NO"/>
    <s v="YES"/>
    <s v="NO"/>
  </r>
  <r>
    <s v="88887"/>
    <x v="3"/>
    <x v="223"/>
    <s v="Kumar, Kuldeep | Lummus Technology IT"/>
    <s v="In Progress"/>
    <s v="Lummus, Dubai, Pillai, Anita"/>
    <x v="8"/>
    <d v="2022-03-10T01:42:52"/>
    <d v="2022-03-14T06:06:43"/>
    <s v="Handle Ticket"/>
    <s v="Overdue"/>
    <d v="2022-03-14T06:04:46"/>
    <b v="0"/>
    <b v="0"/>
    <m/>
    <m/>
    <m/>
    <m/>
    <m/>
    <m/>
    <m/>
    <m/>
    <n v="11"/>
    <s v="NO"/>
    <s v="YES"/>
    <s v="NO"/>
  </r>
  <r>
    <s v="88886"/>
    <x v="3"/>
    <x v="224"/>
    <s v="Kumar, Kuldeep | Lummus Technology IT"/>
    <s v="Assigned"/>
    <s v="Lummus, Dubai, Bhatti, Shahid"/>
    <x v="8"/>
    <d v="2022-03-10T01:32:51"/>
    <d v="2022-03-15T13:05:29"/>
    <s v="Handle Ticket"/>
    <s v="Overdue"/>
    <n v="44635.25"/>
    <b v="0"/>
    <b v="0"/>
    <m/>
    <m/>
    <m/>
    <m/>
    <m/>
    <m/>
    <m/>
    <m/>
    <n v="11"/>
    <s v="NO"/>
    <s v="YES"/>
    <s v="NO"/>
  </r>
  <r>
    <s v="88865"/>
    <x v="2"/>
    <x v="225"/>
    <b v="0"/>
    <s v="Open"/>
    <s v="Heuberger, Michael_EIT | ExactlyIT Inc."/>
    <x v="11"/>
    <d v="2022-03-09T22:37:15"/>
    <d v="2022-03-09T22:37:46"/>
    <b v="0"/>
    <m/>
    <m/>
    <b v="0"/>
    <b v="0"/>
    <m/>
    <m/>
    <m/>
    <m/>
    <m/>
    <m/>
    <m/>
    <m/>
    <n v="12"/>
    <s v="NO"/>
    <s v="YES"/>
    <s v="NO"/>
  </r>
  <r>
    <s v="88782"/>
    <x v="3"/>
    <x v="226"/>
    <s v="Nguyen, Hanh | Hisco"/>
    <s v="In Progress"/>
    <s v="Portillo, Julio | Hisco, Main"/>
    <x v="17"/>
    <d v="2022-03-09T18:01:01"/>
    <d v="2022-03-16T14:35:34"/>
    <s v="Handle Ticket"/>
    <s v="Overdue"/>
    <m/>
    <s v="Hisco-Hardware Procurement"/>
    <b v="0"/>
    <m/>
    <m/>
    <m/>
    <m/>
    <m/>
    <m/>
    <m/>
    <m/>
    <n v="12"/>
    <s v="NO"/>
    <s v="YES"/>
    <s v="NO"/>
  </r>
  <r>
    <s v="88781"/>
    <x v="4"/>
    <x v="227"/>
    <s v="Noriega, Jose A | Hisco"/>
    <s v="Assigned"/>
    <s v="Portillo, Julio | Hisco, Main"/>
    <x v="17"/>
    <d v="2022-03-09T17:58:28"/>
    <d v="2022-03-16T17:58:51"/>
    <s v="Postponed Ticket"/>
    <s v="Overdue"/>
    <m/>
    <b v="0"/>
    <b v="0"/>
    <m/>
    <m/>
    <m/>
    <m/>
    <m/>
    <m/>
    <m/>
    <m/>
    <n v="12"/>
    <s v="NO"/>
    <s v="YES"/>
    <s v="NO"/>
  </r>
  <r>
    <s v="88767"/>
    <x v="2"/>
    <x v="228"/>
    <b v="0"/>
    <s v="Open"/>
    <s v="Lummus, Bloomfield, Shukla, Ajit"/>
    <x v="18"/>
    <d v="2022-03-09T16:42:04"/>
    <d v="2022-03-09T16:42:04"/>
    <b v="0"/>
    <m/>
    <m/>
    <b v="0"/>
    <b v="0"/>
    <m/>
    <m/>
    <m/>
    <m/>
    <m/>
    <m/>
    <m/>
    <m/>
    <n v="12"/>
    <s v="NO"/>
    <s v="YES"/>
    <s v="NO"/>
  </r>
  <r>
    <s v="88698"/>
    <x v="3"/>
    <x v="229"/>
    <s v="Bravo, Fernando_EIT | ExactlyIT Inc."/>
    <s v="With Customer"/>
    <s v="Flores, Ricky | Puffer Sweiven, LP, Main"/>
    <x v="4"/>
    <d v="2022-03-09T14:36:02"/>
    <d v="2022-03-18T17:07:54"/>
    <b v="0"/>
    <m/>
    <m/>
    <b v="0"/>
    <b v="0"/>
    <m/>
    <m/>
    <m/>
    <m/>
    <m/>
    <m/>
    <m/>
    <m/>
    <n v="12"/>
    <s v="NO"/>
    <s v="YES"/>
    <s v="NO"/>
  </r>
  <r>
    <s v="88693"/>
    <x v="3"/>
    <x v="230"/>
    <s v="Robbins, Christopher | Lummus Technology IT"/>
    <s v="Assigned"/>
    <s v="Lummus, The Woodlands, Osborne, Brandy"/>
    <x v="39"/>
    <d v="2022-03-09T14:20:24"/>
    <d v="2022-03-14T14:26:45"/>
    <s v="Handle Ticket"/>
    <s v="Overdue"/>
    <n v="44634.597500000003"/>
    <s v="Lummus-ENID Process Database"/>
    <s v="LUM-Configuration"/>
    <m/>
    <m/>
    <m/>
    <m/>
    <m/>
    <m/>
    <m/>
    <m/>
    <n v="12"/>
    <s v="NO"/>
    <s v="YES"/>
    <s v="NO"/>
  </r>
  <r>
    <s v="88654"/>
    <x v="3"/>
    <x v="231"/>
    <s v="Delon, Gilberto_EIT | ExactlyIT Inc."/>
    <s v="Postponed"/>
    <s v="Lummus, Pasadena, Brown, Lonnie"/>
    <x v="20"/>
    <d v="2022-03-09T12:14:19"/>
    <d v="2022-03-14T18:44:26"/>
    <s v="Postponed Ticket"/>
    <s v="Planned"/>
    <n v="44634.509942129633"/>
    <b v="0"/>
    <b v="0"/>
    <m/>
    <m/>
    <m/>
    <m/>
    <m/>
    <m/>
    <m/>
    <m/>
    <n v="12"/>
    <s v="NO"/>
    <s v="YES"/>
    <s v="NO"/>
  </r>
  <r>
    <s v="88631"/>
    <x v="5"/>
    <x v="232"/>
    <s v="Meaney, Kevin_EIT | ExactlyIT Inc."/>
    <s v="With Customer"/>
    <s v="Tabares, Yesenia | UG2, Tri-State"/>
    <x v="21"/>
    <d v="2022-03-09T11:06:02"/>
    <d v="2022-03-18T13:45:37"/>
    <s v="Handle Ticket"/>
    <s v="Overdue"/>
    <m/>
    <b v="0"/>
    <b v="0"/>
    <m/>
    <m/>
    <m/>
    <m/>
    <m/>
    <m/>
    <m/>
    <m/>
    <n v="12"/>
    <s v="NO"/>
    <s v="YES"/>
    <s v="NO"/>
  </r>
  <r>
    <s v="88615"/>
    <x v="1"/>
    <x v="233"/>
    <b v="0"/>
    <s v="Open"/>
    <s v="Fabila, Diego_EIT | ExactlyIT MX"/>
    <x v="11"/>
    <d v="2022-03-09T10:37:13"/>
    <d v="2022-03-09T14:51:43"/>
    <b v="0"/>
    <m/>
    <d v="2022-03-09T14:37:13"/>
    <s v="EIT-Odoo"/>
    <b v="0"/>
    <m/>
    <m/>
    <m/>
    <m/>
    <m/>
    <m/>
    <m/>
    <m/>
    <n v="12"/>
    <s v="NO"/>
    <s v="YES"/>
    <s v="NO"/>
  </r>
  <r>
    <s v="88604"/>
    <x v="4"/>
    <x v="234"/>
    <s v="Hernandez, Braulio_EIT | ExactlyIT Inc."/>
    <s v="Postponed"/>
    <s v="Cristiani, Manuel_EIT | ExactlyIT MX"/>
    <x v="12"/>
    <d v="2022-03-09T10:16:34"/>
    <d v="2022-03-21T06:14:47"/>
    <s v="Postponed Ticket"/>
    <s v="Overdue"/>
    <d v="2022-03-21T19:24:47"/>
    <b v="0"/>
    <b v="0"/>
    <m/>
    <m/>
    <m/>
    <m/>
    <m/>
    <m/>
    <m/>
    <m/>
    <n v="12"/>
    <s v="NO"/>
    <s v="YES"/>
    <s v="NO"/>
  </r>
  <r>
    <s v="88585"/>
    <x v="3"/>
    <x v="235"/>
    <s v="Brown, Lonnie | Lummus Technology IT"/>
    <s v="Assigned"/>
    <s v="Lummus, The Woodlands, Maerefat, Homy"/>
    <x v="38"/>
    <d v="2022-03-09T09:41:09"/>
    <d v="2022-03-09T12:11:24"/>
    <s v="Handle Ticket"/>
    <s v="Overdue"/>
    <m/>
    <s v="Microsoft Outlook _EIT"/>
    <s v="LUM-Configuration"/>
    <m/>
    <m/>
    <m/>
    <m/>
    <m/>
    <m/>
    <m/>
    <m/>
    <n v="12"/>
    <s v="NO"/>
    <s v="YES"/>
    <s v="NO"/>
  </r>
  <r>
    <s v="88581"/>
    <x v="6"/>
    <x v="236"/>
    <s v="Geery, Jefferson | ExactlyIT Inc."/>
    <s v="In Progress"/>
    <s v="Russell, Gerald | LiquidPower Specialty Products Inc., Main"/>
    <x v="26"/>
    <d v="2022-03-09T09:31:08"/>
    <d v="2022-03-18T16:05:46"/>
    <b v="0"/>
    <m/>
    <m/>
    <b v="0"/>
    <b v="0"/>
    <m/>
    <m/>
    <m/>
    <m/>
    <m/>
    <m/>
    <m/>
    <m/>
    <n v="12"/>
    <s v="NO"/>
    <s v="YES"/>
    <s v="NO"/>
  </r>
  <r>
    <s v="88578"/>
    <x v="1"/>
    <x v="237"/>
    <b v="0"/>
    <s v="Open"/>
    <s v="Johnson, Sarah | Hisco, Main"/>
    <x v="17"/>
    <d v="2022-03-09T09:27:15"/>
    <d v="2022-03-14T12:50:30"/>
    <s v="Handle Ticket"/>
    <s v="Overdue"/>
    <m/>
    <b v="0"/>
    <b v="0"/>
    <m/>
    <m/>
    <m/>
    <m/>
    <m/>
    <m/>
    <m/>
    <m/>
    <n v="12"/>
    <s v="NO"/>
    <s v="YES"/>
    <s v="NO"/>
  </r>
  <r>
    <s v="88577"/>
    <x v="1"/>
    <x v="238"/>
    <s v="Nguyen, Hanh | Hisco"/>
    <s v="Assigned"/>
    <s v="Griffin, Janice | Hisco, Main"/>
    <x v="17"/>
    <d v="2022-03-09T09:26:58"/>
    <d v="2022-03-18T13:12:59"/>
    <s v="Handle Ticket"/>
    <s v="Overdue"/>
    <m/>
    <b v="0"/>
    <b v="0"/>
    <m/>
    <m/>
    <m/>
    <m/>
    <m/>
    <m/>
    <m/>
    <m/>
    <n v="12"/>
    <s v="NO"/>
    <s v="YES"/>
    <s v="NO"/>
  </r>
  <r>
    <s v="88575"/>
    <x v="1"/>
    <x v="239"/>
    <s v="Nguyen, Hanh | Hisco"/>
    <s v="Assigned"/>
    <s v="Griffin, Janice | Hisco, Main"/>
    <x v="17"/>
    <d v="2022-03-09T09:26:22"/>
    <d v="2022-03-18T13:13:01"/>
    <s v="Handle Ticket"/>
    <s v="Overdue"/>
    <m/>
    <s v="Hisco-Hardware Procurement"/>
    <b v="0"/>
    <m/>
    <m/>
    <m/>
    <m/>
    <m/>
    <m/>
    <m/>
    <m/>
    <n v="12"/>
    <s v="NO"/>
    <s v="YES"/>
    <s v="NO"/>
  </r>
  <r>
    <s v="88573"/>
    <x v="3"/>
    <x v="240"/>
    <s v="Bravo, Fernando_EIT | ExactlyIT Inc."/>
    <s v="Postponed"/>
    <s v="Flores, Ricky | Puffer Sweiven, LP, Main"/>
    <x v="4"/>
    <d v="2022-03-09T09:25:34"/>
    <d v="2022-03-18T14:44:28"/>
    <b v="0"/>
    <m/>
    <m/>
    <b v="0"/>
    <b v="0"/>
    <m/>
    <m/>
    <m/>
    <m/>
    <m/>
    <m/>
    <m/>
    <m/>
    <n v="12"/>
    <s v="NO"/>
    <s v="YES"/>
    <s v="NO"/>
  </r>
  <r>
    <s v="88561"/>
    <x v="4"/>
    <x v="241"/>
    <s v="Geery, Jefferson | ExactlyIT Inc."/>
    <s v="In Progress"/>
    <s v="Paskos, Jennie | LiquidPower Specialty Products Inc., Main"/>
    <x v="26"/>
    <d v="2022-03-09T09:08:12"/>
    <d v="2022-03-19T11:31:43"/>
    <b v="0"/>
    <m/>
    <d v="2022-03-19T11:13:43"/>
    <b v="0"/>
    <b v="0"/>
    <m/>
    <m/>
    <m/>
    <m/>
    <m/>
    <m/>
    <m/>
    <m/>
    <n v="12"/>
    <s v="NO"/>
    <s v="YES"/>
    <s v="NO"/>
  </r>
  <r>
    <s v="88558"/>
    <x v="5"/>
    <x v="242"/>
    <s v="Geery, Jefferson | ExactlyIT Inc."/>
    <s v="Postponed"/>
    <s v="Paskos, Jennie | LiquidPower Specialty Products Inc., Main"/>
    <x v="26"/>
    <d v="2022-03-09T09:00:11"/>
    <d v="2022-03-18T12:03:44"/>
    <s v="Postponed Ticket"/>
    <s v="Planned"/>
    <d v="2022-03-14T06:00:11"/>
    <b v="0"/>
    <b v="0"/>
    <m/>
    <m/>
    <m/>
    <m/>
    <m/>
    <m/>
    <m/>
    <m/>
    <n v="12"/>
    <s v="NO"/>
    <s v="YES"/>
    <s v="NO"/>
  </r>
  <r>
    <s v="88553"/>
    <x v="4"/>
    <x v="243"/>
    <s v="Valencia, Jesus_EIT | ExactlyIT Inc."/>
    <s v="With Vendor"/>
    <s v="Castro, Perla J. | Principle Health Systems, Main"/>
    <x v="7"/>
    <d v="2022-03-09T08:38:53"/>
    <d v="2022-03-21T06:14:47"/>
    <s v="Handle Ticket"/>
    <s v="Overdue"/>
    <d v="2022-03-21T11:28:47"/>
    <b v="0"/>
    <b v="0"/>
    <m/>
    <m/>
    <m/>
    <m/>
    <m/>
    <m/>
    <m/>
    <m/>
    <m/>
    <m/>
    <m/>
    <m/>
  </r>
  <r>
    <s v="88386"/>
    <x v="5"/>
    <x v="244"/>
    <s v="Nguyen, Hanh | Hisco"/>
    <s v="In Progress"/>
    <s v="Freeman, Adrian | Hisco, Main"/>
    <x v="17"/>
    <d v="2022-03-08T19:59:43"/>
    <d v="2022-03-18T19:56:01"/>
    <s v="Handle Ticket"/>
    <s v="Overdue"/>
    <m/>
    <s v="Hisco-Hardware Procurement"/>
    <b v="0"/>
    <m/>
    <m/>
    <m/>
    <m/>
    <m/>
    <m/>
    <m/>
    <m/>
    <m/>
    <m/>
    <m/>
    <m/>
  </r>
  <r>
    <s v="88259"/>
    <x v="3"/>
    <x v="245"/>
    <s v="Sara, Mallesh | Lummus Technology IT"/>
    <s v="In Progress"/>
    <s v="Lummus, The Woodlands, Howard, Kris"/>
    <x v="32"/>
    <d v="2022-03-08T15:04:39"/>
    <d v="2022-03-11T15:11:45"/>
    <s v="Handle Ticket"/>
    <s v="Overdue"/>
    <d v="2022-03-11T15:04:39"/>
    <b v="0"/>
    <s v="LUM-Configuration"/>
    <m/>
    <m/>
    <m/>
    <m/>
    <m/>
    <m/>
    <m/>
    <m/>
    <m/>
    <m/>
    <m/>
    <m/>
  </r>
  <r>
    <s v="88256"/>
    <x v="4"/>
    <x v="246"/>
    <s v="Meneses, Luis_EIT | ExactlyIT Inc."/>
    <s v="Postponed"/>
    <s v="Cypress Lawn (Cancom), Habeck, Teresa"/>
    <x v="4"/>
    <d v="2022-03-08T15:00:21"/>
    <d v="2022-03-19T00:20:29"/>
    <s v="Postponed Ticket"/>
    <s v="Today"/>
    <n v="44635.251215277778"/>
    <b v="0"/>
    <b v="0"/>
    <m/>
    <m/>
    <m/>
    <m/>
    <m/>
    <m/>
    <m/>
    <m/>
    <m/>
    <m/>
    <m/>
    <m/>
  </r>
  <r>
    <s v="88200"/>
    <x v="1"/>
    <x v="247"/>
    <s v="Noriega,  Citlali_EIT | ExactlyIT Inc."/>
    <s v="Postponed"/>
    <s v="Coyuchi (Cancom), Daniels, Terrell"/>
    <x v="12"/>
    <d v="2022-03-08T12:38:51"/>
    <d v="2022-03-18T12:33:11"/>
    <b v="0"/>
    <m/>
    <n v="44629.318645833337"/>
    <b v="0"/>
    <b v="0"/>
    <m/>
    <m/>
    <m/>
    <m/>
    <m/>
    <m/>
    <m/>
    <m/>
    <m/>
    <m/>
    <m/>
    <m/>
  </r>
  <r>
    <s v="88184"/>
    <x v="3"/>
    <x v="248"/>
    <s v="More, Avadhut | Lummus Technology IT"/>
    <s v="With User"/>
    <s v="INV.AMore@lummustech.com"/>
    <x v="34"/>
    <d v="2022-03-08T11:59:48"/>
    <d v="2022-03-15T06:06:01"/>
    <s v="Handle Ticket"/>
    <s v="Overdue"/>
    <m/>
    <b v="0"/>
    <b v="0"/>
    <m/>
    <m/>
    <m/>
    <m/>
    <m/>
    <m/>
    <m/>
    <m/>
    <m/>
    <m/>
    <m/>
    <m/>
  </r>
  <r>
    <s v="88179"/>
    <x v="1"/>
    <x v="249"/>
    <s v="Koronczok, Brad | Maverick"/>
    <s v="In Progress"/>
    <s v="Flor, Digna | Maverick Services LLC, Main"/>
    <x v="15"/>
    <d v="2022-03-08T11:48:30"/>
    <d v="2022-03-16T16:10:46"/>
    <s v="Handle Ticket"/>
    <s v="Overdue"/>
    <d v="2022-03-10T02:00:00"/>
    <b v="0"/>
    <b v="0"/>
    <m/>
    <m/>
    <m/>
    <m/>
    <m/>
    <m/>
    <m/>
    <m/>
    <m/>
    <m/>
    <m/>
    <m/>
  </r>
  <r>
    <s v="88178"/>
    <x v="1"/>
    <x v="250"/>
    <s v="Gaines, Ryan | Lummus Technology IT"/>
    <s v="Assigned"/>
    <s v="Lummus, The Woodlands, Foss, Buck"/>
    <x v="28"/>
    <d v="2022-03-08T11:39:14"/>
    <d v="2022-03-11T11:51:44"/>
    <s v="Handle Ticket"/>
    <s v="Overdue"/>
    <d v="2022-03-11T11:39:14"/>
    <s v="Microsoft Excel _EIT"/>
    <s v="LUM-Application Error"/>
    <m/>
    <m/>
    <m/>
    <m/>
    <m/>
    <m/>
    <m/>
    <m/>
    <m/>
    <m/>
    <m/>
    <m/>
  </r>
  <r>
    <s v="88175"/>
    <x v="1"/>
    <x v="251"/>
    <s v="Grajales, Patrick_EIT | ExactlyIT Inc."/>
    <s v="Assigned"/>
    <s v="Funes, Jonathan | Accudata Customer, Main"/>
    <x v="40"/>
    <d v="2022-03-08T11:33:42"/>
    <d v="2022-03-08T11:33:42"/>
    <s v="Handle Ticket"/>
    <s v="Overdue"/>
    <m/>
    <b v="0"/>
    <b v="0"/>
    <m/>
    <m/>
    <m/>
    <m/>
    <m/>
    <m/>
    <m/>
    <m/>
    <m/>
    <m/>
    <m/>
    <m/>
  </r>
  <r>
    <s v="88171"/>
    <x v="1"/>
    <x v="252"/>
    <s v="Grajales, Patrick_EIT | ExactlyIT Inc."/>
    <s v="Assigned"/>
    <s v="Funes, Jonathan | Accudata Customer, Main"/>
    <x v="40"/>
    <d v="2022-03-08T11:22:33"/>
    <d v="2022-03-08T11:22:33"/>
    <s v="Handle Ticket"/>
    <s v="Overdue"/>
    <m/>
    <b v="0"/>
    <b v="0"/>
    <m/>
    <m/>
    <m/>
    <m/>
    <m/>
    <m/>
    <m/>
    <m/>
    <m/>
    <m/>
    <m/>
    <m/>
  </r>
  <r>
    <s v="88156"/>
    <x v="6"/>
    <x v="253"/>
    <s v="Murphy, Kevin | Lummus Technology IT"/>
    <s v="Assigned"/>
    <s v="Lummus, External Client, Purple, Rebecca"/>
    <x v="38"/>
    <d v="2022-03-08T10:51:46"/>
    <d v="2022-03-08T10:51:46"/>
    <s v="Handle Ticket"/>
    <s v="Overdue"/>
    <m/>
    <b v="0"/>
    <b v="0"/>
    <m/>
    <m/>
    <m/>
    <m/>
    <m/>
    <m/>
    <m/>
    <m/>
    <m/>
    <m/>
    <m/>
    <m/>
  </r>
  <r>
    <s v="88146"/>
    <x v="2"/>
    <x v="254"/>
    <b v="0"/>
    <s v="Open"/>
    <s v="Holdsworth, Mark_EIT | ExactlyIT Inc."/>
    <x v="11"/>
    <d v="2022-03-08T10:32:45"/>
    <d v="2022-03-08T10:34:00"/>
    <b v="0"/>
    <m/>
    <m/>
    <b v="0"/>
    <b v="0"/>
    <m/>
    <m/>
    <m/>
    <m/>
    <m/>
    <m/>
    <m/>
    <m/>
    <m/>
    <m/>
    <m/>
    <m/>
  </r>
  <r>
    <s v="88140"/>
    <x v="4"/>
    <x v="255"/>
    <s v="Valencia, Jesus_EIT | ExactlyIT Inc."/>
    <s v="With Vendor"/>
    <s v="Yuekai.Gong@hooversolutions.com"/>
    <x v="22"/>
    <d v="2022-03-08T10:20:33"/>
    <d v="2022-03-21T06:14:47"/>
    <s v="Handle Ticket"/>
    <s v="Overdue"/>
    <n v="44641.555405092593"/>
    <b v="0"/>
    <b v="0"/>
    <m/>
    <m/>
    <m/>
    <m/>
    <m/>
    <m/>
    <m/>
    <m/>
    <m/>
    <m/>
    <m/>
    <m/>
  </r>
  <r>
    <s v="88138"/>
    <x v="1"/>
    <x v="256"/>
    <s v="Mireles, Santos | Maverick"/>
    <s v="In Progress"/>
    <s v="Gilchrist, Corey | Maverick Services LLC, Main"/>
    <x v="15"/>
    <d v="2022-03-08T10:20:20"/>
    <d v="2022-03-10T14:12:27"/>
    <s v="Handle Ticket"/>
    <s v="Overdue"/>
    <d v="2022-03-09T10:20:20"/>
    <b v="0"/>
    <b v="0"/>
    <m/>
    <m/>
    <m/>
    <m/>
    <m/>
    <m/>
    <m/>
    <m/>
    <m/>
    <m/>
    <m/>
    <m/>
  </r>
  <r>
    <s v="88129"/>
    <x v="1"/>
    <x v="257"/>
    <b v="0"/>
    <s v="Open"/>
    <s v="Falyn.Locklear@mavresources.com"/>
    <x v="15"/>
    <d v="2022-03-08T10:11:06"/>
    <d v="2022-03-09T10:16:44"/>
    <b v="0"/>
    <m/>
    <d v="2022-03-08T14:11:06"/>
    <b v="0"/>
    <b v="0"/>
    <m/>
    <m/>
    <m/>
    <m/>
    <m/>
    <m/>
    <m/>
    <m/>
    <m/>
    <m/>
    <m/>
    <m/>
  </r>
  <r>
    <s v="88116"/>
    <x v="1"/>
    <x v="258"/>
    <s v="Nguyen, Hanh | Hisco"/>
    <s v="Assigned"/>
    <s v="Gonzalez, Jose | Hisco, Main"/>
    <x v="17"/>
    <d v="2022-03-08T09:43:03"/>
    <d v="2022-03-11T09:45:42"/>
    <s v="Handle Ticket"/>
    <s v="Overdue"/>
    <m/>
    <b v="0"/>
    <b v="0"/>
    <m/>
    <m/>
    <m/>
    <m/>
    <m/>
    <m/>
    <m/>
    <m/>
    <m/>
    <m/>
    <m/>
    <m/>
  </r>
  <r>
    <s v="88093"/>
    <x v="1"/>
    <x v="259"/>
    <s v="Mireles, Santos | Maverick"/>
    <s v="In Progress"/>
    <s v="Patrick, Tyler | Maverick Services LLC, Main"/>
    <x v="15"/>
    <d v="2022-03-08T09:09:23"/>
    <d v="2022-03-10T14:13:13"/>
    <s v="Handle Ticket"/>
    <s v="Overdue"/>
    <d v="2022-03-09T09:09:23"/>
    <b v="0"/>
    <b v="0"/>
    <m/>
    <m/>
    <m/>
    <m/>
    <m/>
    <m/>
    <m/>
    <m/>
    <m/>
    <m/>
    <m/>
    <m/>
  </r>
  <r>
    <s v="88089"/>
    <x v="1"/>
    <x v="260"/>
    <s v="Koronczok, Brad | Maverick"/>
    <s v="Postponed"/>
    <s v="Kwapis, Shane | Maverick Services LLC, Main"/>
    <x v="15"/>
    <d v="2022-03-08T09:03:23"/>
    <d v="2022-03-16T10:25:32"/>
    <s v="Handle Ticket"/>
    <s v="Overdue"/>
    <d v="2022-03-09T09:03:23"/>
    <b v="0"/>
    <b v="0"/>
    <m/>
    <m/>
    <m/>
    <m/>
    <m/>
    <m/>
    <m/>
    <m/>
    <m/>
    <m/>
    <m/>
    <m/>
  </r>
  <r>
    <s v="88086"/>
    <x v="1"/>
    <x v="261"/>
    <s v="Swartz, Geoffrey | PHS"/>
    <s v="In Progress"/>
    <s v="Cano, Louis | Principle Health Systems, Main"/>
    <x v="41"/>
    <d v="2022-03-08T09:01:16"/>
    <d v="2022-03-18T07:24:23"/>
    <s v="Handle Ticket"/>
    <s v="Overdue"/>
    <n v="44629.375879629632"/>
    <s v="MSP-Windows"/>
    <s v="MSP-Srv Hardware-Configure"/>
    <m/>
    <m/>
    <m/>
    <m/>
    <m/>
    <m/>
    <m/>
    <m/>
    <m/>
    <m/>
    <m/>
    <m/>
  </r>
  <r>
    <s v="88070"/>
    <x v="3"/>
    <x v="262"/>
    <s v="Goran, Jason | ExactlyIT Inc."/>
    <s v="Postponed"/>
    <s v="Russell, Gerald | LiquidPower Specialty Products Inc., Main"/>
    <x v="4"/>
    <d v="2022-03-08T08:20:26"/>
    <d v="2022-03-18T14:47:57"/>
    <b v="0"/>
    <m/>
    <n v="44637.310949074083"/>
    <b v="0"/>
    <b v="0"/>
    <m/>
    <m/>
    <m/>
    <m/>
    <m/>
    <m/>
    <m/>
    <m/>
    <m/>
    <m/>
    <m/>
    <m/>
  </r>
  <r>
    <s v="88061"/>
    <x v="1"/>
    <x v="263"/>
    <s v="Wawoczny, Christian | Lummus Technology IT"/>
    <s v="Assigned"/>
    <s v="Lummus, The Hague, Bakker, Martin"/>
    <x v="6"/>
    <d v="2022-03-08T08:01:10"/>
    <d v="2022-03-11T08:06:43"/>
    <s v="Handle Ticket"/>
    <s v="Overdue"/>
    <d v="2022-03-11T08:01:10"/>
    <s v="Desktop/Workstation/Laptop_EIT"/>
    <s v="LUM-Failure"/>
    <m/>
    <m/>
    <m/>
    <m/>
    <m/>
    <m/>
    <m/>
    <m/>
    <m/>
    <m/>
    <m/>
    <m/>
  </r>
  <r>
    <s v="87779"/>
    <x v="1"/>
    <x v="264"/>
    <s v="Avendano, Antonio_EIT | ExactlyIT Inc."/>
    <s v="With Vendor"/>
    <s v="Reed, Paul | Puffer Sweiven, LP, Main"/>
    <x v="0"/>
    <d v="2022-03-07T17:49:41"/>
    <d v="2022-03-19T21:29:43"/>
    <s v="Handle Ticket"/>
    <s v="Overdue"/>
    <d v="2022-03-18T19:25:44"/>
    <b v="0"/>
    <b v="0"/>
    <m/>
    <m/>
    <m/>
    <m/>
    <m/>
    <m/>
    <m/>
    <m/>
    <m/>
    <m/>
    <m/>
    <m/>
  </r>
  <r>
    <s v="87709"/>
    <x v="4"/>
    <x v="265"/>
    <b v="0"/>
    <s v="Open"/>
    <s v="Escobar, Adriana | Accudata Customer, Main"/>
    <x v="11"/>
    <d v="2022-03-07T14:45:33"/>
    <d v="2022-03-14T14:51:44"/>
    <b v="0"/>
    <m/>
    <n v="44628.573298611111"/>
    <s v="MSP-User Management"/>
    <s v="MSP-User Mgmnt-User Changes"/>
    <m/>
    <m/>
    <m/>
    <m/>
    <m/>
    <m/>
    <m/>
    <m/>
    <m/>
    <m/>
    <m/>
    <m/>
  </r>
  <r>
    <s v="87708"/>
    <x v="4"/>
    <x v="266"/>
    <b v="0"/>
    <s v="Open"/>
    <s v="Escobar, Adriana | Accudata Customer, Main"/>
    <x v="11"/>
    <d v="2022-03-07T14:38:19"/>
    <d v="2022-03-14T14:51:44"/>
    <b v="0"/>
    <m/>
    <n v="44628.56827546296"/>
    <s v="MSP-User Management"/>
    <s v="MSP-User Mgmnt-User Changes"/>
    <m/>
    <m/>
    <m/>
    <m/>
    <m/>
    <m/>
    <m/>
    <m/>
    <m/>
    <m/>
    <m/>
    <m/>
  </r>
  <r>
    <s v="87636"/>
    <x v="1"/>
    <x v="267"/>
    <b v="0"/>
    <s v="Open"/>
    <s v="Glowa, Jim | Hisco, Main"/>
    <x v="17"/>
    <d v="2022-03-07T11:56:22"/>
    <d v="2022-03-14T12:47:38"/>
    <s v="Handle Ticket"/>
    <s v="Overdue"/>
    <m/>
    <b v="0"/>
    <b v="0"/>
    <m/>
    <m/>
    <m/>
    <m/>
    <m/>
    <m/>
    <m/>
    <m/>
    <m/>
    <m/>
    <m/>
    <m/>
  </r>
  <r>
    <s v="87631"/>
    <x v="2"/>
    <x v="268"/>
    <b v="0"/>
    <s v="Open"/>
    <s v="Cansler, Jennifer | ExactlyIT Inc."/>
    <x v="11"/>
    <d v="2022-03-07T11:48:46"/>
    <d v="2022-03-07T11:48:46"/>
    <b v="0"/>
    <m/>
    <m/>
    <b v="0"/>
    <b v="0"/>
    <m/>
    <m/>
    <m/>
    <m/>
    <m/>
    <m/>
    <m/>
    <m/>
    <m/>
    <m/>
    <m/>
    <m/>
  </r>
  <r>
    <s v="87628"/>
    <x v="1"/>
    <x v="269"/>
    <s v="Mireles, Santos | Maverick"/>
    <s v="In Progress"/>
    <s v="Jesse, Kenneth | Maverick Services LLC, Main"/>
    <x v="15"/>
    <d v="2022-03-07T11:36:25"/>
    <d v="2022-03-10T14:14:42"/>
    <b v="0"/>
    <m/>
    <n v="44629.083333333343"/>
    <b v="0"/>
    <b v="0"/>
    <m/>
    <m/>
    <m/>
    <m/>
    <m/>
    <m/>
    <m/>
    <m/>
    <m/>
    <m/>
    <m/>
    <m/>
  </r>
  <r>
    <s v="87585"/>
    <x v="0"/>
    <x v="270"/>
    <s v="Thompson, Allen | ExactlyIT Inc."/>
    <s v="Postponed"/>
    <s v="Poulter, Chris | Principle Health Systems, Main"/>
    <x v="1"/>
    <d v="2022-03-07T10:19:05"/>
    <d v="2022-03-16T12:47:35"/>
    <s v="Postponed Ticket"/>
    <s v="Overdue"/>
    <d v="2022-03-07T18:19:05"/>
    <b v="0"/>
    <b v="0"/>
    <m/>
    <m/>
    <m/>
    <m/>
    <m/>
    <m/>
    <m/>
    <m/>
    <m/>
    <m/>
    <m/>
    <m/>
  </r>
  <r>
    <s v="87579"/>
    <x v="4"/>
    <x v="271"/>
    <s v="Torres, Luis_EIT | ExactlyIT Inc."/>
    <s v="Assigned"/>
    <s v="Siegel-Holmes, Barbara | Accudata Customer, Main"/>
    <x v="11"/>
    <d v="2022-03-07T10:05:56"/>
    <d v="2022-03-09T15:16:43"/>
    <s v="Handle Ticket"/>
    <s v="Overdue"/>
    <n v="44634.420787037037"/>
    <b v="0"/>
    <b v="0"/>
    <m/>
    <m/>
    <m/>
    <m/>
    <m/>
    <m/>
    <m/>
    <m/>
    <m/>
    <m/>
    <m/>
    <m/>
  </r>
  <r>
    <s v="87568"/>
    <x v="1"/>
    <x v="272"/>
    <s v="Mireles, Santos | Maverick"/>
    <s v="In Progress"/>
    <s v="Jesse, Kenneth | Maverick Services LLC, Main"/>
    <x v="15"/>
    <d v="2022-03-07T09:40:14"/>
    <d v="2022-03-10T14:15:31"/>
    <s v="Handle Ticket"/>
    <s v="Overdue"/>
    <n v="44628.402939814812"/>
    <b v="0"/>
    <b v="0"/>
    <m/>
    <m/>
    <m/>
    <m/>
    <m/>
    <m/>
    <m/>
    <m/>
    <m/>
    <m/>
    <m/>
    <m/>
  </r>
  <r>
    <s v="87510"/>
    <x v="1"/>
    <x v="273"/>
    <s v="Noriega, Jose A | Hisco"/>
    <s v="Assigned"/>
    <s v="Rodriguez, Renee | Hisco, Workstation - US9"/>
    <x v="17"/>
    <d v="2022-03-07T08:30:37"/>
    <d v="2022-03-09T10:04:54"/>
    <s v="Handle Ticket"/>
    <s v="Overdue"/>
    <m/>
    <s v="Hisco-Phone General"/>
    <s v="[Hisco_G_Performance] Performance"/>
    <m/>
    <m/>
    <m/>
    <m/>
    <m/>
    <m/>
    <m/>
    <m/>
    <m/>
    <m/>
    <m/>
    <m/>
  </r>
  <r>
    <s v="86709"/>
    <x v="1"/>
    <x v="274"/>
    <s v="Avendano, Antonio_EIT | ExactlyIT Inc."/>
    <s v="Postponed"/>
    <s v="Sandoval,Oscar | Lummus, Bloomfield"/>
    <x v="0"/>
    <d v="2022-03-04T14:21:41"/>
    <d v="2022-03-21T06:14:47"/>
    <s v="Handle Ticket"/>
    <s v="Overdue"/>
    <d v="2022-03-21T18:00:47"/>
    <b v="0"/>
    <b v="0"/>
    <m/>
    <m/>
    <m/>
    <m/>
    <m/>
    <m/>
    <m/>
    <m/>
    <m/>
    <m/>
    <m/>
    <m/>
  </r>
  <r>
    <s v="86596"/>
    <x v="3"/>
    <x v="275"/>
    <s v="Gaines, Ryan | Lummus Technology IT"/>
    <s v="Assigned"/>
    <s v="Ying.Zhang@lummustech.com"/>
    <x v="28"/>
    <d v="2022-03-04T10:47:21"/>
    <d v="2022-03-09T11:06:44"/>
    <s v="Handle Ticket"/>
    <s v="Overdue"/>
    <n v="44629.449548611112"/>
    <b v="0"/>
    <b v="0"/>
    <m/>
    <m/>
    <m/>
    <m/>
    <m/>
    <m/>
    <m/>
    <m/>
    <m/>
    <m/>
    <m/>
    <m/>
  </r>
  <r>
    <s v="86581"/>
    <x v="1"/>
    <x v="276"/>
    <s v="Teutli, Robin_EIT | ExactlyIT Inc."/>
    <s v="With Customer"/>
    <s v="Delfino, Gene | LiquidPower Specialty Products Inc., Main"/>
    <x v="4"/>
    <d v="2022-03-04T10:29:48"/>
    <d v="2022-03-16T09:04:08"/>
    <b v="0"/>
    <m/>
    <n v="44624.604027777779"/>
    <s v="MSP-General"/>
    <b v="0"/>
    <m/>
    <m/>
    <m/>
    <m/>
    <m/>
    <m/>
    <m/>
    <m/>
    <m/>
    <m/>
    <m/>
    <m/>
  </r>
  <r>
    <s v="86542"/>
    <x v="1"/>
    <x v="277"/>
    <s v="Ramirez, Marco_EIT | ExactlyIT Inc."/>
    <s v="With Vendor"/>
    <s v="Lummus, The Woodlands, Howard, Kris"/>
    <x v="25"/>
    <d v="2022-03-04T07:47:16"/>
    <d v="2022-03-21T06:14:47"/>
    <s v="Handle Ticket"/>
    <s v="Overdue"/>
    <d v="2022-03-21T23:21:47"/>
    <s v="Lummus-JDE Supplier Add/Change/Delete Form"/>
    <s v="LUM-SystemError"/>
    <m/>
    <m/>
    <m/>
    <m/>
    <m/>
    <m/>
    <m/>
    <m/>
    <m/>
    <m/>
    <m/>
    <m/>
  </r>
  <r>
    <s v="86531"/>
    <x v="3"/>
    <x v="278"/>
    <s v="Robbins, Christopher | Lummus Technology IT"/>
    <s v="Assigned"/>
    <s v="Medeiros, Daiane"/>
    <x v="38"/>
    <d v="2022-03-04T06:14:45"/>
    <d v="2022-03-04T06:36:48"/>
    <s v="Handle Ticket"/>
    <s v="Overdue"/>
    <m/>
    <b v="0"/>
    <b v="0"/>
    <m/>
    <m/>
    <m/>
    <m/>
    <m/>
    <m/>
    <m/>
    <m/>
    <m/>
    <m/>
    <m/>
    <m/>
  </r>
  <r>
    <s v="86359"/>
    <x v="3"/>
    <x v="279"/>
    <s v="Ramirez, Marco_EIT | ExactlyIT Inc."/>
    <s v="With User"/>
    <s v="Lummus, The Woodlands, Howard, Kris"/>
    <x v="25"/>
    <d v="2022-03-03T15:23:48"/>
    <d v="2022-03-21T06:14:47"/>
    <s v="Handle Ticket"/>
    <s v="Overdue"/>
    <d v="2022-03-22T05:31:47"/>
    <s v="Insight (Hubble)-Insight Report Writer"/>
    <s v="LUM-Configuration"/>
    <m/>
    <m/>
    <m/>
    <m/>
    <m/>
    <m/>
    <m/>
    <m/>
    <m/>
    <m/>
    <m/>
    <m/>
  </r>
  <r>
    <s v="86326"/>
    <x v="4"/>
    <x v="280"/>
    <s v="Montes, Leonel_EIT | ExactlyIT Inc."/>
    <s v="With Customer"/>
    <s v="Johnson, Karen | LiquidPower Specialty Products Inc., Main"/>
    <x v="4"/>
    <d v="2022-03-03T12:58:41"/>
    <d v="2022-03-16T09:02:39"/>
    <b v="0"/>
    <m/>
    <d v="2022-03-09T13:01:43"/>
    <b v="0"/>
    <b v="0"/>
    <m/>
    <m/>
    <m/>
    <m/>
    <m/>
    <m/>
    <m/>
    <m/>
    <m/>
    <m/>
    <m/>
    <m/>
  </r>
  <r>
    <s v="86279"/>
    <x v="1"/>
    <x v="281"/>
    <s v="Mireles, Santos | Maverick"/>
    <s v="In Progress"/>
    <s v="Siegele, Nicholas | Maverick Services LLC, Main"/>
    <x v="15"/>
    <d v="2022-03-03T10:57:18"/>
    <d v="2022-03-10T14:16:21"/>
    <s v="Handle Ticket"/>
    <s v="Overdue"/>
    <d v="2022-03-04T10:57:18"/>
    <b v="0"/>
    <b v="0"/>
    <m/>
    <m/>
    <m/>
    <m/>
    <m/>
    <m/>
    <m/>
    <m/>
    <m/>
    <m/>
    <m/>
    <m/>
  </r>
  <r>
    <s v="86260"/>
    <x v="1"/>
    <x v="282"/>
    <s v="Mireles, Santos | Maverick"/>
    <s v="In Progress"/>
    <s v="Foster, Michael | Maverick Services LLC, Main"/>
    <x v="15"/>
    <d v="2022-03-03T10:36:13"/>
    <d v="2022-03-08T09:14:12"/>
    <b v="0"/>
    <m/>
    <m/>
    <b v="0"/>
    <b v="0"/>
    <m/>
    <m/>
    <m/>
    <m/>
    <m/>
    <m/>
    <m/>
    <m/>
    <m/>
    <m/>
    <m/>
    <m/>
  </r>
  <r>
    <s v="86258"/>
    <x v="3"/>
    <x v="283"/>
    <b v="0"/>
    <s v="Open"/>
    <s v="Fabila, Diego_EIT | ExactlyIT MX"/>
    <x v="11"/>
    <d v="2022-03-03T10:24:46"/>
    <d v="2022-03-08T10:31:46"/>
    <b v="0"/>
    <m/>
    <d v="2022-03-03T14:24:46"/>
    <b v="0"/>
    <b v="0"/>
    <m/>
    <m/>
    <m/>
    <m/>
    <m/>
    <m/>
    <m/>
    <m/>
    <m/>
    <m/>
    <m/>
    <m/>
  </r>
  <r>
    <s v="86124"/>
    <x v="1"/>
    <x v="284"/>
    <s v="Noriega, Jose A | Hisco"/>
    <s v="Assigned"/>
    <s v="Diaz, Mauricio | Hisco, Main"/>
    <x v="17"/>
    <d v="2022-03-03T09:14:21"/>
    <d v="2022-03-11T09:44:33"/>
    <s v="Handle Ticket"/>
    <s v="Overdue"/>
    <m/>
    <b v="0"/>
    <b v="0"/>
    <m/>
    <m/>
    <m/>
    <m/>
    <m/>
    <m/>
    <m/>
    <m/>
    <m/>
    <m/>
    <m/>
    <m/>
  </r>
  <r>
    <s v="86085"/>
    <x v="4"/>
    <x v="285"/>
    <b v="0"/>
    <s v="Open"/>
    <s v="Escobar, Adriana | Accudata Customer, Main"/>
    <x v="11"/>
    <d v="2022-03-03T07:34:41"/>
    <d v="2022-03-10T07:56:45"/>
    <b v="0"/>
    <m/>
    <d v="2022-03-03T15:34:41"/>
    <s v="MSP-User Management"/>
    <s v="MSP-User Mgmnt-User Changes"/>
    <m/>
    <m/>
    <m/>
    <m/>
    <m/>
    <m/>
    <m/>
    <m/>
    <m/>
    <m/>
    <m/>
    <m/>
  </r>
  <r>
    <s v="85941"/>
    <x v="1"/>
    <x v="286"/>
    <s v="Bartell, Mathew_EIT | ExactlyIT Inc."/>
    <s v="Postponed"/>
    <s v="Shannon, Connor | LiquidPower Specialty Products Inc., Main"/>
    <x v="7"/>
    <d v="2022-03-02T16:15:40"/>
    <d v="2022-03-17T10:08:12"/>
    <s v="Meeting"/>
    <s v="Planned"/>
    <d v="2022-03-04T07:00:00"/>
    <s v="MSP-Windows Performance Monitor"/>
    <b v="0"/>
    <m/>
    <m/>
    <m/>
    <m/>
    <m/>
    <m/>
    <m/>
    <m/>
    <m/>
    <m/>
    <m/>
    <m/>
  </r>
  <r>
    <s v="85893"/>
    <x v="3"/>
    <x v="287"/>
    <s v="Brown, Lonnie | Lummus Technology IT"/>
    <s v="Postponed"/>
    <s v="Lummus, The Woodlands, Barias, Rosette"/>
    <x v="38"/>
    <d v="2022-03-02T14:22:13"/>
    <d v="2022-03-17T10:14:03"/>
    <s v="Handle Ticket"/>
    <s v="Overdue"/>
    <m/>
    <s v="Microsoft Outlook _EIT"/>
    <s v="LUM-Configuration"/>
    <m/>
    <m/>
    <m/>
    <m/>
    <m/>
    <m/>
    <m/>
    <m/>
    <m/>
    <m/>
    <m/>
    <m/>
  </r>
  <r>
    <s v="85877"/>
    <x v="1"/>
    <x v="288"/>
    <s v="Nguyen, Hanh | Hisco"/>
    <s v="Assigned"/>
    <s v="Irwin, Dan | Hisco, Main"/>
    <x v="17"/>
    <d v="2022-03-02T13:38:59"/>
    <d v="2022-03-11T09:43:43"/>
    <s v="Handle Ticket"/>
    <s v="Overdue"/>
    <m/>
    <b v="0"/>
    <b v="0"/>
    <m/>
    <m/>
    <m/>
    <m/>
    <m/>
    <m/>
    <m/>
    <m/>
    <m/>
    <m/>
    <m/>
    <m/>
  </r>
  <r>
    <s v="85869"/>
    <x v="3"/>
    <x v="289"/>
    <b v="0"/>
    <s v="Open"/>
    <s v="Lummus, Bloomfield, van Ramshorst, Willem"/>
    <x v="18"/>
    <d v="2022-03-02T13:08:33"/>
    <d v="2022-03-07T13:16:46"/>
    <b v="0"/>
    <m/>
    <d v="2022-03-03T08:08:33"/>
    <s v="AspenTech-Aspen Flare System"/>
    <s v="LUM-Installation"/>
    <m/>
    <m/>
    <m/>
    <m/>
    <m/>
    <m/>
    <m/>
    <m/>
    <m/>
    <m/>
    <m/>
    <m/>
  </r>
  <r>
    <s v="85813"/>
    <x v="3"/>
    <x v="290"/>
    <s v="Revilla, Carlos_EIT | ExactlyIT Inc."/>
    <s v="Postponed"/>
    <s v="Russell, Gerald | LiquidPower Specialty Products Inc., Main"/>
    <x v="12"/>
    <d v="2022-03-02T10:41:16"/>
    <d v="2022-03-21T06:14:47"/>
    <s v="Handle Ticket"/>
    <s v="Overdue"/>
    <d v="2022-03-22T05:08:47"/>
    <b v="0"/>
    <b v="0"/>
    <m/>
    <m/>
    <m/>
    <m/>
    <m/>
    <m/>
    <m/>
    <m/>
    <m/>
    <m/>
    <m/>
    <m/>
  </r>
  <r>
    <s v="85628"/>
    <x v="1"/>
    <x v="291"/>
    <s v="Kumar, Ankit | Lummus Technology IT"/>
    <s v="In Progress"/>
    <s v="Lummus, Gurgaon, Mukherjee, Nilanjana"/>
    <x v="8"/>
    <d v="2022-03-01T23:43:45"/>
    <d v="2022-03-07T07:01:46"/>
    <s v="Handle Ticket"/>
    <s v="Overdue"/>
    <n v="44627.291666666657"/>
    <b v="0"/>
    <b v="0"/>
    <m/>
    <m/>
    <m/>
    <m/>
    <m/>
    <m/>
    <m/>
    <m/>
    <m/>
    <m/>
    <m/>
    <m/>
  </r>
  <r>
    <s v="85495"/>
    <x v="4"/>
    <x v="292"/>
    <s v="Funes, Jonathan | ExactlyIT Inc."/>
    <s v="In Progress"/>
    <s v="Boom, David Vanden | Hoover Circular Solutions , Main"/>
    <x v="1"/>
    <d v="2022-03-01T14:17:52"/>
    <d v="2022-03-16T08:05:44"/>
    <s v="Handle Ticket"/>
    <s v="Overdue"/>
    <d v="2022-03-03T12:17:52"/>
    <b v="0"/>
    <b v="0"/>
    <m/>
    <m/>
    <m/>
    <m/>
    <m/>
    <m/>
    <m/>
    <m/>
    <m/>
    <m/>
    <m/>
    <m/>
  </r>
  <r>
    <s v="85460"/>
    <x v="4"/>
    <x v="293"/>
    <b v="0"/>
    <s v="Open"/>
    <s v="Escobar, Adriana | Accudata Customer, Main"/>
    <x v="11"/>
    <d v="2022-03-01T12:42:21"/>
    <d v="2022-03-08T13:01:45"/>
    <b v="0"/>
    <m/>
    <d v="2022-03-02T11:42:21"/>
    <s v="MSP-User Management"/>
    <s v="MSP-User Mgmnt-User Changes"/>
    <m/>
    <m/>
    <m/>
    <m/>
    <m/>
    <m/>
    <m/>
    <m/>
    <m/>
    <m/>
    <m/>
    <m/>
  </r>
  <r>
    <s v="85456"/>
    <x v="4"/>
    <x v="294"/>
    <s v="Funes, Jonathan | ExactlyIT Inc."/>
    <s v="In Progress"/>
    <s v="Boom, David Vanden | Hoover Circular Solutions , Main"/>
    <x v="1"/>
    <d v="2022-03-01T12:31:14"/>
    <d v="2022-03-16T08:00:47"/>
    <s v="Handle Ticket"/>
    <s v="Overdue"/>
    <n v="44623.438356481478"/>
    <b v="0"/>
    <b v="0"/>
    <m/>
    <m/>
    <m/>
    <m/>
    <m/>
    <m/>
    <m/>
    <m/>
    <m/>
    <m/>
    <m/>
    <m/>
  </r>
  <r>
    <s v="85089"/>
    <x v="1"/>
    <x v="295"/>
    <s v="Poulter, Chris | PHS"/>
    <s v="In Progress"/>
    <s v="Cantu, Amber | Principle Health Systems, IPS Texas City"/>
    <x v="41"/>
    <d v="2022-02-28T17:02:22"/>
    <d v="2022-03-04T10:28:45"/>
    <s v="Handle Ticket"/>
    <s v="Overdue"/>
    <n v="44622.083333333343"/>
    <s v="MSP-Workstation"/>
    <b v="0"/>
    <m/>
    <m/>
    <m/>
    <m/>
    <m/>
    <m/>
    <m/>
    <m/>
    <m/>
    <m/>
    <m/>
    <m/>
  </r>
  <r>
    <s v="84939"/>
    <x v="5"/>
    <x v="296"/>
    <s v="Nguyen, Hanh | Hisco"/>
    <s v="With Vendor"/>
    <s v="Vohs, Richard | Hisco, Main"/>
    <x v="17"/>
    <d v="2022-02-28T12:33:40"/>
    <d v="2022-03-17T14:46:17"/>
    <s v="Handle Ticket"/>
    <s v="Overdue"/>
    <m/>
    <b v="0"/>
    <b v="0"/>
    <m/>
    <m/>
    <m/>
    <m/>
    <m/>
    <m/>
    <m/>
    <m/>
    <m/>
    <m/>
    <m/>
    <m/>
  </r>
  <r>
    <s v="84876"/>
    <x v="6"/>
    <x v="297"/>
    <s v="Linares, Jovany_EIT | ExactlyIT Inc."/>
    <s v="In Progress"/>
    <s v="Linares, Jovany_EIT | ExactlyIT MX"/>
    <x v="29"/>
    <d v="2022-02-28T10:32:20"/>
    <d v="2022-03-19T08:27:54"/>
    <b v="0"/>
    <m/>
    <m/>
    <s v="EIT-Odoo"/>
    <s v="Change Standard Generic"/>
    <m/>
    <m/>
    <m/>
    <m/>
    <m/>
    <m/>
    <m/>
    <m/>
    <m/>
    <m/>
    <m/>
    <m/>
  </r>
  <r>
    <s v="83942"/>
    <x v="1"/>
    <x v="298"/>
    <s v="Noriega, Jose A | Hisco"/>
    <s v="Assigned"/>
    <s v="Sigmon, Lewis | Hisco, Main"/>
    <x v="17"/>
    <d v="2022-02-25T12:09:17"/>
    <d v="2022-03-02T11:20:34"/>
    <s v="Handle Ticket"/>
    <s v="Overdue"/>
    <m/>
    <s v="Hisco-Computer Issues-Windows"/>
    <s v="[Hisco_G_Performance] Performance"/>
    <m/>
    <m/>
    <m/>
    <m/>
    <m/>
    <m/>
    <m/>
    <m/>
    <m/>
    <m/>
    <m/>
    <m/>
  </r>
  <r>
    <s v="83816"/>
    <x v="1"/>
    <x v="299"/>
    <s v="Lind, Daniel | Lummus Technology IT"/>
    <s v="In Progress"/>
    <s v="Lummus, Bloomfield, Arana, Andres"/>
    <x v="38"/>
    <d v="2022-02-25T08:27:40"/>
    <d v="2022-03-07T14:12:29"/>
    <s v="Handle Ticket"/>
    <s v="Overdue"/>
    <m/>
    <s v="Siemens-COMOS - FEED"/>
    <s v="LUM-SystemError"/>
    <m/>
    <m/>
    <m/>
    <m/>
    <m/>
    <m/>
    <m/>
    <m/>
    <m/>
    <m/>
    <m/>
    <m/>
  </r>
  <r>
    <s v="83429"/>
    <x v="0"/>
    <x v="300"/>
    <s v="Soto, Miguel_EIT | ExactlyIT Inc."/>
    <s v="In Progress"/>
    <s v="Heuberger, Michael_EIT | ExactlyIT Inc."/>
    <x v="10"/>
    <d v="2022-02-24T11:42:07"/>
    <d v="2022-03-18T15:00:44"/>
    <s v="Postponed Ticket"/>
    <s v="Overdue"/>
    <d v="2022-02-24T13:42:07"/>
    <s v="EIT-SECURITY-MBUSINESSPROCESS"/>
    <s v="Change Emergency Generic"/>
    <m/>
    <m/>
    <m/>
    <m/>
    <m/>
    <m/>
    <m/>
    <m/>
    <m/>
    <m/>
    <m/>
    <m/>
  </r>
  <r>
    <s v="83369"/>
    <x v="3"/>
    <x v="301"/>
    <s v="Koronczok, Brad | Maverick"/>
    <s v="Postponed"/>
    <s v="Robb, Sonya | Maverick Services LLC, Main"/>
    <x v="15"/>
    <d v="2022-02-24T09:55:36"/>
    <d v="2022-03-16T10:24:55"/>
    <s v="Handle Ticket"/>
    <s v="Overdue"/>
    <d v="2022-02-25T04:55:36"/>
    <b v="0"/>
    <b v="0"/>
    <m/>
    <m/>
    <m/>
    <m/>
    <m/>
    <m/>
    <m/>
    <m/>
    <m/>
    <m/>
    <m/>
    <m/>
  </r>
  <r>
    <s v="83284"/>
    <x v="3"/>
    <x v="302"/>
    <s v="Wawoczny, Christian | Lummus Technology IT"/>
    <s v="Assigned"/>
    <s v="Lummus Technology IT, Emin.Musayev@lummustech.com"/>
    <x v="6"/>
    <d v="2022-02-24T06:30:10"/>
    <d v="2022-03-16T09:54:55"/>
    <s v="Handle Ticket"/>
    <s v="Overdue"/>
    <d v="2022-03-01T07:00:00"/>
    <b v="0"/>
    <b v="0"/>
    <m/>
    <m/>
    <m/>
    <m/>
    <m/>
    <m/>
    <m/>
    <m/>
    <m/>
    <m/>
    <m/>
    <m/>
  </r>
  <r>
    <s v="83274"/>
    <x v="3"/>
    <x v="303"/>
    <s v="Brown, Lonnie | Lummus Technology IT"/>
    <s v="In Progress"/>
    <s v="Lummus, The Hague, Ekpemogu, Victor"/>
    <x v="38"/>
    <d v="2022-02-24T04:53:36"/>
    <d v="2022-03-18T07:30:53"/>
    <s v="Handle Ticket"/>
    <s v="Overdue"/>
    <m/>
    <b v="0"/>
    <b v="0"/>
    <m/>
    <m/>
    <m/>
    <m/>
    <m/>
    <m/>
    <m/>
    <m/>
    <m/>
    <m/>
    <m/>
    <m/>
  </r>
  <r>
    <s v="83029"/>
    <x v="3"/>
    <x v="304"/>
    <s v="Nguyen, Hanh | Hisco"/>
    <s v="Open"/>
    <s v="Raya, Orlando | Hisco, Main"/>
    <x v="17"/>
    <d v="2022-02-23T12:55:11"/>
    <d v="2022-03-01T20:28:47"/>
    <s v="Handle Ticket"/>
    <s v="Overdue"/>
    <m/>
    <s v="Hisco-Printer Procurement"/>
    <s v="[Hisco_G_Installation] Installation"/>
    <m/>
    <m/>
    <m/>
    <m/>
    <m/>
    <m/>
    <m/>
    <m/>
    <m/>
    <m/>
    <m/>
    <m/>
  </r>
  <r>
    <s v="82892"/>
    <x v="1"/>
    <x v="305"/>
    <s v="Swartz, Geoffrey | PHS"/>
    <s v="In Progress"/>
    <s v="Ortega, Juan | Principle Health Systems, Main"/>
    <x v="41"/>
    <d v="2022-02-23T09:54:29"/>
    <d v="2022-03-10T08:17:04"/>
    <s v="Handle Ticket"/>
    <s v="Overdue"/>
    <n v="44616.412835648152"/>
    <b v="0"/>
    <b v="0"/>
    <m/>
    <m/>
    <m/>
    <m/>
    <m/>
    <m/>
    <m/>
    <m/>
    <m/>
    <m/>
    <m/>
    <m/>
  </r>
  <r>
    <s v="82807"/>
    <x v="3"/>
    <x v="306"/>
    <s v="Kumar, Ankit | Lummus Technology IT"/>
    <s v="Assigned"/>
    <s v="Lummus, Gurgaon, Koosappa, Jayachandra"/>
    <x v="8"/>
    <d v="2022-02-22T23:46:00"/>
    <d v="2022-03-01T20:28:47"/>
    <s v="Handle Ticket"/>
    <s v="Overdue"/>
    <d v="2022-02-28T07:00:00"/>
    <s v="Trimble-Tekla"/>
    <s v="LUM-Installation"/>
    <m/>
    <m/>
    <m/>
    <m/>
    <m/>
    <m/>
    <m/>
    <m/>
    <m/>
    <m/>
    <m/>
    <m/>
  </r>
  <r>
    <s v="82773"/>
    <x v="4"/>
    <x v="307"/>
    <s v="Torres, Luis_EIT | ExactlyIT Inc."/>
    <s v="Assigned"/>
    <s v="Avendano, Antonio_EIT | ExactlyIT MX"/>
    <x v="11"/>
    <d v="2022-02-22T16:33:25"/>
    <d v="2022-03-01T20:28:47"/>
    <s v="Handle Ticket"/>
    <s v="Overdue"/>
    <d v="2022-03-02T07:00:00"/>
    <b v="0"/>
    <b v="0"/>
    <m/>
    <m/>
    <m/>
    <m/>
    <m/>
    <m/>
    <m/>
    <m/>
    <m/>
    <m/>
    <m/>
    <m/>
  </r>
  <r>
    <s v="82756"/>
    <x v="3"/>
    <x v="308"/>
    <s v="Noriega,  Citlali_EIT | ExactlyIT Inc."/>
    <s v="Postponed"/>
    <s v="Camara, Armando | UG2, Main"/>
    <x v="12"/>
    <d v="2022-02-22T16:05:34"/>
    <d v="2022-03-18T13:08:27"/>
    <b v="0"/>
    <m/>
    <d v="2022-03-01T07:00:00"/>
    <b v="0"/>
    <b v="0"/>
    <m/>
    <m/>
    <m/>
    <m/>
    <m/>
    <m/>
    <m/>
    <m/>
    <m/>
    <m/>
    <m/>
    <m/>
  </r>
  <r>
    <s v="82688"/>
    <x v="1"/>
    <x v="309"/>
    <s v="Alvarado, Austin | Hisco"/>
    <s v="Assigned"/>
    <s v="Gonzalez, Jose | Hisco, Main"/>
    <x v="17"/>
    <d v="2022-02-22T11:58:23"/>
    <d v="2022-03-02T10:13:42"/>
    <s v="Postponed Ticket"/>
    <s v="Overdue"/>
    <m/>
    <s v="Hisco-Hardware Issues"/>
    <s v="[Hisco_G_Performance] Performance"/>
    <m/>
    <m/>
    <m/>
    <m/>
    <m/>
    <m/>
    <m/>
    <m/>
    <m/>
    <m/>
    <m/>
    <m/>
  </r>
  <r>
    <s v="82558"/>
    <x v="6"/>
    <x v="310"/>
    <s v="Brown, Lonnie | Lummus Technology IT"/>
    <s v="Assigned"/>
    <s v="Lummus, Pasadena, Brown, Lonnie"/>
    <x v="23"/>
    <d v="2022-02-22T07:56:46"/>
    <d v="2022-03-15T06:22:18"/>
    <s v="Handle Ticket"/>
    <s v="Overdue"/>
    <m/>
    <b v="0"/>
    <b v="0"/>
    <m/>
    <m/>
    <m/>
    <m/>
    <m/>
    <m/>
    <m/>
    <m/>
    <m/>
    <m/>
    <m/>
    <m/>
  </r>
  <r>
    <s v="82557"/>
    <x v="6"/>
    <x v="311"/>
    <s v="Brown, Lonnie | Lummus Technology IT"/>
    <s v="Assigned"/>
    <s v="Lummus, Pasadena, Brown, Lonnie"/>
    <x v="23"/>
    <d v="2022-02-22T07:51:26"/>
    <d v="2022-03-15T06:21:20"/>
    <s v="Handle Ticket"/>
    <s v="Overdue"/>
    <m/>
    <b v="0"/>
    <b v="0"/>
    <m/>
    <m/>
    <m/>
    <m/>
    <m/>
    <m/>
    <m/>
    <m/>
    <m/>
    <m/>
    <m/>
    <m/>
  </r>
  <r>
    <s v="82258"/>
    <x v="3"/>
    <x v="312"/>
    <s v="Wawoczny, Christian | Lummus Technology IT"/>
    <s v="Assigned"/>
    <s v="Lummus, Mannheim, Singh, Abhishek"/>
    <x v="6"/>
    <d v="2022-02-21T04:37:38"/>
    <d v="2022-03-01T20:28:47"/>
    <s v="Handle Ticket"/>
    <s v="Overdue"/>
    <n v="44616.291666666657"/>
    <b v="0"/>
    <b v="0"/>
    <m/>
    <m/>
    <m/>
    <m/>
    <m/>
    <m/>
    <m/>
    <m/>
    <m/>
    <m/>
    <m/>
    <m/>
  </r>
  <r>
    <s v="82166"/>
    <x v="1"/>
    <x v="313"/>
    <s v="Goran, Jason | ExactlyIT Inc."/>
    <s v="Postponed"/>
    <s v="Principle Health Systems, IT Monitoring Events | Principle Health Systems (CPC Accudata)"/>
    <x v="4"/>
    <d v="2022-02-20T23:21:36"/>
    <d v="2022-03-18T09:07:51"/>
    <b v="0"/>
    <m/>
    <n v="44614.456793981481"/>
    <b v="0"/>
    <b v="0"/>
    <m/>
    <m/>
    <m/>
    <m/>
    <m/>
    <m/>
    <m/>
    <m/>
    <m/>
    <m/>
    <m/>
    <m/>
  </r>
  <r>
    <s v="81024"/>
    <x v="3"/>
    <x v="314"/>
    <s v="Ramirez, Marco_EIT | ExactlyIT Inc."/>
    <s v="With Vendor"/>
    <s v="Lummus, The Woodlands, Guo, Jessica"/>
    <x v="25"/>
    <d v="2022-02-17T15:54:02"/>
    <d v="2022-03-18T12:02:34"/>
    <s v="Postponed Ticket"/>
    <s v="Overdue"/>
    <m/>
    <s v="Lummus-JDE Supplier Add/Change/Delete Form"/>
    <s v="LUM-Configuration"/>
    <m/>
    <m/>
    <m/>
    <m/>
    <m/>
    <m/>
    <m/>
    <m/>
    <m/>
    <m/>
    <m/>
    <m/>
  </r>
  <r>
    <s v="80915"/>
    <x v="1"/>
    <x v="315"/>
    <s v="Funes, Jonathan | ExactlyIT Inc."/>
    <s v="In Progress"/>
    <s v="Tate, Kyle | Gulf Capital Bank, Main"/>
    <x v="1"/>
    <d v="2022-02-17T10:50:36"/>
    <d v="2022-03-16T10:24:39"/>
    <s v="Postponed Ticket"/>
    <s v="Overdue"/>
    <d v="2022-02-18T10:50:36"/>
    <b v="0"/>
    <b v="0"/>
    <m/>
    <m/>
    <m/>
    <m/>
    <m/>
    <m/>
    <m/>
    <m/>
    <m/>
    <m/>
    <m/>
    <m/>
  </r>
  <r>
    <s v="80876"/>
    <x v="3"/>
    <x v="316"/>
    <s v="Torres, Luis_EIT | ExactlyIT Inc."/>
    <s v="In Progress"/>
    <s v="Minor, Farah_EIT | ExactlyIT MX"/>
    <x v="11"/>
    <d v="2022-02-17T09:14:11"/>
    <d v="2022-03-16T09:21:44"/>
    <s v="Handle Ticket"/>
    <s v="Overdue"/>
    <n v="44636.380393518521"/>
    <b v="0"/>
    <b v="0"/>
    <m/>
    <m/>
    <m/>
    <m/>
    <m/>
    <m/>
    <m/>
    <m/>
    <m/>
    <m/>
    <m/>
    <m/>
  </r>
  <r>
    <s v="80147"/>
    <x v="3"/>
    <x v="317"/>
    <s v="Avendano, Antonio_EIT | ExactlyIT Inc."/>
    <s v="Postponed"/>
    <s v="ADrury@accudatasystems.com"/>
    <x v="0"/>
    <d v="2022-02-15T13:14:34"/>
    <d v="2022-03-15T16:29:39"/>
    <s v="Handle Ticket"/>
    <s v="Overdue"/>
    <n v="44610.551782407398"/>
    <b v="0"/>
    <b v="0"/>
    <m/>
    <m/>
    <m/>
    <m/>
    <m/>
    <m/>
    <m/>
    <m/>
    <m/>
    <m/>
    <m/>
    <m/>
  </r>
  <r>
    <s v="79708"/>
    <x v="2"/>
    <x v="318"/>
    <b v="0"/>
    <s v="Open"/>
    <s v="Robert Owens | Lummus, Pasadena"/>
    <x v="42"/>
    <d v="2022-02-14T14:48:12"/>
    <d v="2022-03-01T20:28:47"/>
    <b v="0"/>
    <m/>
    <m/>
    <b v="0"/>
    <b v="0"/>
    <m/>
    <m/>
    <m/>
    <m/>
    <m/>
    <m/>
    <m/>
    <m/>
    <m/>
    <m/>
    <m/>
    <m/>
  </r>
  <r>
    <s v="79703"/>
    <x v="2"/>
    <x v="319"/>
    <b v="0"/>
    <s v="Open"/>
    <s v="Lummus, The Woodlands, Lind, Daniel"/>
    <x v="42"/>
    <d v="2022-02-14T14:37:43"/>
    <d v="2022-03-01T20:28:47"/>
    <b v="0"/>
    <m/>
    <m/>
    <b v="0"/>
    <b v="0"/>
    <m/>
    <m/>
    <m/>
    <m/>
    <m/>
    <m/>
    <m/>
    <m/>
    <m/>
    <m/>
    <m/>
    <m/>
  </r>
  <r>
    <s v="79682"/>
    <x v="3"/>
    <x v="320"/>
    <s v="Mireles, Santos | Maverick"/>
    <s v="Open"/>
    <s v="Wiles, Thomas | Maverick Services LLC, Main"/>
    <x v="15"/>
    <d v="2022-02-14T14:00:51"/>
    <d v="2022-03-01T20:28:47"/>
    <s v="Handle Ticket"/>
    <s v="Overdue"/>
    <d v="2022-02-15T06:00:00"/>
    <s v="EIT-Odoo"/>
    <b v="0"/>
    <m/>
    <m/>
    <m/>
    <m/>
    <m/>
    <m/>
    <m/>
    <m/>
    <m/>
    <m/>
    <m/>
    <m/>
  </r>
  <r>
    <s v="79438"/>
    <x v="4"/>
    <x v="321"/>
    <s v="Torres, Luis_EIT | ExactlyIT Inc."/>
    <s v="Assigned"/>
    <s v="Torres, Rafael_EIT | ExactlyIT MX"/>
    <x v="11"/>
    <d v="2022-02-14T08:01:17"/>
    <d v="2022-03-01T20:28:47"/>
    <s v="Handle Ticket"/>
    <s v="Overdue"/>
    <d v="2022-02-21T08:01:17"/>
    <s v="EIT-Odoo"/>
    <b v="0"/>
    <m/>
    <m/>
    <m/>
    <m/>
    <m/>
    <m/>
    <m/>
    <m/>
    <m/>
    <m/>
    <m/>
    <m/>
  </r>
  <r>
    <s v="78266"/>
    <x v="4"/>
    <x v="322"/>
    <s v="Nguyen, Hanh | Hisco"/>
    <s v="With Vendor"/>
    <s v="Griffin, Janice | Hisco, Main"/>
    <x v="17"/>
    <d v="2022-02-11T10:11:06"/>
    <d v="2022-03-16T10:46:41"/>
    <s v="Handle Ticket"/>
    <s v="Overdue"/>
    <m/>
    <s v="Hisco-Computer Issues"/>
    <b v="0"/>
    <m/>
    <m/>
    <m/>
    <m/>
    <m/>
    <m/>
    <m/>
    <m/>
    <m/>
    <m/>
    <m/>
    <m/>
  </r>
  <r>
    <s v="78238"/>
    <x v="1"/>
    <x v="323"/>
    <s v="Swartz, Geoffrey | PHS"/>
    <s v="In Progress"/>
    <s v="Villareal, Diane | Principle Health Systems, Main"/>
    <x v="41"/>
    <d v="2022-02-11T08:37:00"/>
    <d v="2022-03-01T20:28:47"/>
    <s v="Handle Ticket"/>
    <s v="Overdue"/>
    <n v="44606.359027777777"/>
    <b v="0"/>
    <b v="0"/>
    <m/>
    <m/>
    <m/>
    <m/>
    <m/>
    <m/>
    <m/>
    <m/>
    <m/>
    <m/>
    <m/>
    <m/>
  </r>
  <r>
    <s v="78040"/>
    <x v="1"/>
    <x v="324"/>
    <s v="Bartell, Mathew_EIT | ExactlyIT Inc."/>
    <s v="With Vendor"/>
    <s v="Mallavajula, Rajesh | LiquidPower Specialty Products Inc., POC"/>
    <x v="7"/>
    <d v="2022-02-10T15:52:34"/>
    <d v="2022-03-21T06:14:47"/>
    <s v="Postponed Ticket"/>
    <s v="Today"/>
    <n v="44641.707488425927"/>
    <s v="MSP-General"/>
    <b v="0"/>
    <m/>
    <m/>
    <m/>
    <m/>
    <m/>
    <m/>
    <m/>
    <m/>
    <m/>
    <m/>
    <m/>
    <m/>
  </r>
  <r>
    <s v="78038"/>
    <x v="3"/>
    <x v="325"/>
    <s v="Torres, Luis_EIT | ExactlyIT Inc."/>
    <s v="In Progress"/>
    <s v="Soto, Miguel_EIT | ExactlyIT MX"/>
    <x v="11"/>
    <d v="2022-02-10T15:41:03"/>
    <d v="2022-03-01T20:28:47"/>
    <b v="0"/>
    <m/>
    <n v="44611.672743055547"/>
    <b v="0"/>
    <b v="0"/>
    <m/>
    <m/>
    <m/>
    <m/>
    <m/>
    <m/>
    <m/>
    <m/>
    <m/>
    <m/>
    <m/>
    <m/>
  </r>
  <r>
    <s v="78022"/>
    <x v="1"/>
    <x v="326"/>
    <s v="Rhoades, John | ExactlyIT Inc."/>
    <s v="With Vendor"/>
    <s v="Kirtley, Brian | LiquidPower Specialty Products Inc., Main"/>
    <x v="26"/>
    <d v="2022-02-10T15:04:17"/>
    <d v="2022-03-18T12:42:40"/>
    <s v="Postponed Ticket"/>
    <s v="Overdue"/>
    <m/>
    <b v="0"/>
    <b v="0"/>
    <m/>
    <m/>
    <m/>
    <m/>
    <m/>
    <m/>
    <m/>
    <m/>
    <m/>
    <m/>
    <m/>
    <m/>
  </r>
  <r>
    <s v="77468"/>
    <x v="3"/>
    <x v="327"/>
    <s v="Cansler, Jennifer | ExactlyIT Inc."/>
    <s v="In Progress"/>
    <s v="Goran, Jason | ExactlyIT Inc."/>
    <x v="43"/>
    <d v="2022-02-09T12:29:37"/>
    <d v="2022-03-01T20:28:47"/>
    <b v="0"/>
    <m/>
    <n v="44602.3122337963"/>
    <b v="0"/>
    <b v="0"/>
    <m/>
    <m/>
    <m/>
    <m/>
    <m/>
    <m/>
    <m/>
    <m/>
    <m/>
    <m/>
    <m/>
    <m/>
  </r>
  <r>
    <s v="76890"/>
    <x v="3"/>
    <x v="328"/>
    <s v="Shoemaker, Delores | ExactlyIT Inc."/>
    <s v="In Progress"/>
    <s v="NewQuest Properties, IT Monitoring Events | NewQuest Properties, "/>
    <x v="43"/>
    <d v="2022-02-08T10:53:51"/>
    <d v="2022-03-01T20:28:47"/>
    <b v="0"/>
    <m/>
    <n v="44600.620729166672"/>
    <b v="0"/>
    <b v="0"/>
    <m/>
    <m/>
    <m/>
    <m/>
    <m/>
    <m/>
    <m/>
    <m/>
    <m/>
    <m/>
    <m/>
    <m/>
  </r>
  <r>
    <s v="76879"/>
    <x v="1"/>
    <x v="329"/>
    <s v="Bartell, Mathew_EIT | ExactlyIT Inc."/>
    <s v="With Vendor"/>
    <s v="Sodowsky, Denise | LiquidPower Specialty Products Inc., POC"/>
    <x v="7"/>
    <d v="2022-02-08T10:40:10"/>
    <d v="2022-03-18T19:31:29"/>
    <s v="Postponed Ticket"/>
    <s v="Today"/>
    <d v="2022-02-09T10:40:10"/>
    <s v="MSP-Internet"/>
    <s v="MSP-Internet-Cannot Connect"/>
    <m/>
    <m/>
    <m/>
    <m/>
    <m/>
    <m/>
    <m/>
    <m/>
    <m/>
    <m/>
    <m/>
    <m/>
  </r>
  <r>
    <s v="76461"/>
    <x v="1"/>
    <x v="330"/>
    <s v="Cox, Laura_EIT | ExactlyIT Inc."/>
    <s v="In Progress"/>
    <s v="Heuberger, Michael_EIT | ExactlyIT Inc."/>
    <x v="11"/>
    <d v="2022-02-07T12:16:39"/>
    <d v="2022-03-01T20:28:47"/>
    <s v="Handle Ticket"/>
    <s v="Overdue"/>
    <n v="44600.303229166668"/>
    <b v="0"/>
    <b v="0"/>
    <m/>
    <m/>
    <m/>
    <m/>
    <m/>
    <m/>
    <m/>
    <m/>
    <m/>
    <m/>
    <m/>
    <m/>
  </r>
  <r>
    <s v="75337"/>
    <x v="3"/>
    <x v="331"/>
    <s v="Shoemaker, Delores | ExactlyIT Inc."/>
    <s v="In Progress"/>
    <s v="NewQuest Properties, IT Monitoring Events | NewQuest Properties, "/>
    <x v="43"/>
    <d v="2022-02-04T16:24:18"/>
    <d v="2022-03-01T20:28:47"/>
    <s v="Handle Ticket"/>
    <s v="Overdue"/>
    <n v="44599.458333333343"/>
    <b v="0"/>
    <b v="0"/>
    <m/>
    <m/>
    <m/>
    <m/>
    <m/>
    <m/>
    <m/>
    <m/>
    <m/>
    <m/>
    <m/>
    <m/>
  </r>
  <r>
    <s v="75257"/>
    <x v="3"/>
    <x v="332"/>
    <s v="Faulk, Staci | Lummus Technology IT"/>
    <s v="In Progress"/>
    <s v="Lummus, Telecommuting, Tang, Wei"/>
    <x v="14"/>
    <d v="2022-02-04T13:04:01"/>
    <d v="2022-03-08T09:35:47"/>
    <s v="Handle Ticket"/>
    <s v="Overdue"/>
    <n v="44601.544456018521"/>
    <b v="0"/>
    <b v="0"/>
    <m/>
    <m/>
    <m/>
    <m/>
    <m/>
    <m/>
    <m/>
    <m/>
    <m/>
    <m/>
    <m/>
    <m/>
  </r>
  <r>
    <s v="75173"/>
    <x v="3"/>
    <x v="333"/>
    <s v="Ramirez, Marco_EIT | ExactlyIT Inc."/>
    <s v="With Vendor"/>
    <s v="Lummus, Bloomfield, Konrad, Joely"/>
    <x v="25"/>
    <d v="2022-02-04T08:27:25"/>
    <d v="2022-03-18T12:00:43"/>
    <s v="Handle Ticket"/>
    <s v="Overdue"/>
    <d v="2022-02-09T08:27:25"/>
    <s v="Lummus-JDE Supplier Add/Change/Delete Form"/>
    <s v="LUM-Configuration"/>
    <m/>
    <m/>
    <m/>
    <m/>
    <m/>
    <m/>
    <m/>
    <m/>
    <m/>
    <m/>
    <m/>
    <m/>
  </r>
  <r>
    <s v="75136"/>
    <x v="3"/>
    <x v="334"/>
    <s v="Brown, Lonnie | Lummus Technology IT"/>
    <s v="Postponed"/>
    <s v="Lummus, Gurgaon, Ghosh, Srikanta"/>
    <x v="38"/>
    <d v="2022-02-04T05:48:52"/>
    <d v="2022-03-17T13:00:16"/>
    <s v="Handle Ticket"/>
    <s v="Overdue"/>
    <m/>
    <s v="Microsoft Outlook _EIT"/>
    <s v="LUM-Configuration"/>
    <m/>
    <m/>
    <m/>
    <m/>
    <m/>
    <m/>
    <m/>
    <m/>
    <m/>
    <m/>
    <m/>
    <m/>
  </r>
  <r>
    <s v="74827"/>
    <x v="3"/>
    <x v="335"/>
    <s v="Brown, Lonnie | Lummus Technology IT"/>
    <s v="Assigned"/>
    <s v="Robert Owens | Lummus, Pasadena"/>
    <x v="23"/>
    <d v="2022-02-03T13:44:50"/>
    <d v="2022-03-01T20:28:47"/>
    <s v="Handle Ticket"/>
    <s v="Overdue"/>
    <n v="44600.572800925933"/>
    <s v="Email Service_EIT"/>
    <b v="0"/>
    <m/>
    <m/>
    <m/>
    <m/>
    <m/>
    <m/>
    <m/>
    <m/>
    <m/>
    <m/>
    <m/>
    <m/>
  </r>
  <r>
    <s v="74826"/>
    <x v="3"/>
    <x v="336"/>
    <s v="Herrera, Luis_EIT | ExactlyIT Inc."/>
    <s v="Postponed"/>
    <s v="Reed, Paul | Puffer Sweiven, LP, Main"/>
    <x v="0"/>
    <d v="2022-02-03T13:42:03"/>
    <d v="2022-03-19T21:32:08"/>
    <s v="Postponed Ticket"/>
    <s v="Overdue"/>
    <n v="44600.570868055547"/>
    <b v="0"/>
    <b v="0"/>
    <m/>
    <m/>
    <m/>
    <m/>
    <m/>
    <m/>
    <m/>
    <m/>
    <m/>
    <m/>
    <m/>
    <m/>
  </r>
  <r>
    <s v="74797"/>
    <x v="0"/>
    <x v="337"/>
    <s v="Garcia, Mike | ExactlyIT Inc."/>
    <s v="In Progress"/>
    <s v="Warren, Nate | Innowatts, Main"/>
    <x v="1"/>
    <d v="2022-02-03T12:51:03"/>
    <d v="2022-03-18T15:40:35"/>
    <s v="Postponed Ticket"/>
    <s v="Overdue"/>
    <d v="2022-02-03T20:51:03"/>
    <b v="0"/>
    <b v="0"/>
    <m/>
    <m/>
    <m/>
    <m/>
    <m/>
    <m/>
    <m/>
    <m/>
    <m/>
    <m/>
    <m/>
    <m/>
  </r>
  <r>
    <s v="74608"/>
    <x v="3"/>
    <x v="338"/>
    <s v="Brown, Lonnie | Lummus Technology IT"/>
    <s v="Postponed"/>
    <s v="Lummus, Mannheim, Walther, Dirk"/>
    <x v="23"/>
    <d v="2022-02-03T05:43:53"/>
    <d v="2022-03-18T11:28:29"/>
    <s v="Handle Ticket"/>
    <s v="Overdue"/>
    <n v="44600.291666666657"/>
    <s v="Exchange Mailbox_EIT"/>
    <s v="LUM-Mailbox Sharing"/>
    <m/>
    <m/>
    <m/>
    <m/>
    <m/>
    <m/>
    <m/>
    <m/>
    <m/>
    <m/>
    <m/>
    <m/>
  </r>
  <r>
    <s v="74167"/>
    <x v="3"/>
    <x v="339"/>
    <s v="Geery, Jefferson | ExactlyIT Inc."/>
    <s v="Postponed"/>
    <s v="Russell, Gerald | LiquidPower Specialty Products Inc., Main"/>
    <x v="26"/>
    <d v="2022-02-02T10:53:40"/>
    <d v="2022-03-17T09:03:26"/>
    <s v="Postponed Ticket"/>
    <s v="Planned"/>
    <m/>
    <s v="MSP-Workstation"/>
    <s v="MSP-Workstation-Install"/>
    <m/>
    <m/>
    <m/>
    <m/>
    <m/>
    <m/>
    <m/>
    <m/>
    <m/>
    <m/>
    <m/>
    <m/>
  </r>
  <r>
    <s v="74166"/>
    <x v="3"/>
    <x v="340"/>
    <s v="Norwood, Mitchell | ExactlyIT Inc."/>
    <s v="Postponed"/>
    <s v="Russell, Gerald | LiquidPower Specialty Products Inc., Main"/>
    <x v="26"/>
    <d v="2022-02-02T10:52:39"/>
    <d v="2022-03-15T12:33:12"/>
    <s v="Postponed Ticket"/>
    <s v="Today"/>
    <m/>
    <s v="MSP-Workstation"/>
    <s v="MSP-Workstation-Install"/>
    <m/>
    <m/>
    <m/>
    <m/>
    <m/>
    <m/>
    <m/>
    <m/>
    <m/>
    <m/>
    <m/>
    <m/>
  </r>
  <r>
    <s v="74165"/>
    <x v="3"/>
    <x v="341"/>
    <s v="Rhoades, John | ExactlyIT Inc."/>
    <s v="In Progress"/>
    <s v="Russell, Gerald | LiquidPower Specialty Products Inc., Main"/>
    <x v="26"/>
    <d v="2022-02-02T10:51:07"/>
    <d v="2022-03-17T09:50:47"/>
    <s v="Handle Ticket"/>
    <s v="Overdue"/>
    <m/>
    <s v="MSP-Workstation"/>
    <s v="MSP-Workstation-Install"/>
    <m/>
    <m/>
    <m/>
    <m/>
    <m/>
    <m/>
    <m/>
    <m/>
    <m/>
    <m/>
    <m/>
    <m/>
  </r>
  <r>
    <s v="74151"/>
    <x v="3"/>
    <x v="342"/>
    <s v="Murphy, Kevin | Lummus Technology IT"/>
    <s v="Assigned"/>
    <s v="Stacy.Nikoley@lummustech.com"/>
    <x v="38"/>
    <d v="2022-02-02T10:00:00"/>
    <d v="2022-03-01T20:28:47"/>
    <s v="Handle Ticket"/>
    <s v="Overdue"/>
    <m/>
    <b v="0"/>
    <b v="0"/>
    <m/>
    <m/>
    <m/>
    <m/>
    <m/>
    <m/>
    <m/>
    <m/>
    <m/>
    <m/>
    <m/>
    <m/>
  </r>
  <r>
    <s v="73756"/>
    <x v="1"/>
    <x v="343"/>
    <s v="Ganem, Julio_EIT | ExactlyIT Inc."/>
    <s v="With Vendor"/>
    <s v="Russell, Gerald | LiquidPower Specialty Products Inc., Main"/>
    <x v="12"/>
    <d v="2022-02-01T14:24:51"/>
    <d v="2022-03-18T12:43:05"/>
    <s v="Postponed Ticket"/>
    <s v="Overdue"/>
    <n v="44594.392256944448"/>
    <b v="0"/>
    <b v="0"/>
    <m/>
    <m/>
    <m/>
    <m/>
    <m/>
    <m/>
    <m/>
    <m/>
    <m/>
    <m/>
    <m/>
    <m/>
  </r>
  <r>
    <s v="73616"/>
    <x v="1"/>
    <x v="344"/>
    <s v="Gaines, Ryan | Lummus Technology IT"/>
    <s v="In Progress"/>
    <s v="Lummus, The Woodlands, O'Sullivan, Melanie"/>
    <x v="28"/>
    <d v="2022-02-01T10:35:09"/>
    <d v="2022-03-01T20:28:47"/>
    <s v="Handle Ticket"/>
    <s v="Overdue"/>
    <n v="44596.441076388888"/>
    <s v="NIST-NIST/REFPROP"/>
    <s v="LUM-SystemError"/>
    <m/>
    <m/>
    <m/>
    <m/>
    <m/>
    <m/>
    <m/>
    <m/>
    <m/>
    <m/>
    <m/>
    <m/>
  </r>
  <r>
    <s v="73538"/>
    <x v="1"/>
    <x v="345"/>
    <s v="Robbins, Christopher | Lummus Technology IT"/>
    <s v="Assigned"/>
    <s v="Lummus, Bloomfield, Gonzalez, Jose"/>
    <x v="44"/>
    <d v="2022-02-01T08:22:32"/>
    <d v="2022-03-01T20:28:47"/>
    <s v="Handle Ticket"/>
    <s v="Overdue"/>
    <d v="2022-02-04T08:22:32"/>
    <s v="Siemens-COMOS - FEED"/>
    <s v="LUM-Performance"/>
    <m/>
    <m/>
    <m/>
    <m/>
    <m/>
    <m/>
    <m/>
    <m/>
    <m/>
    <m/>
    <m/>
    <m/>
  </r>
  <r>
    <s v="73491"/>
    <x v="3"/>
    <x v="346"/>
    <s v="Torres, Luis_EIT | ExactlyIT Inc."/>
    <s v="In Progress"/>
    <s v="Wawoczny, Christian | Lummus, Mannheim"/>
    <x v="11"/>
    <d v="2022-02-01T06:40:30"/>
    <d v="2022-03-01T20:28:47"/>
    <s v="Postponed Ticket"/>
    <s v="Overdue"/>
    <n v="44593.292870370373"/>
    <b v="0"/>
    <b v="0"/>
    <m/>
    <m/>
    <m/>
    <m/>
    <m/>
    <m/>
    <m/>
    <m/>
    <m/>
    <m/>
    <m/>
    <m/>
  </r>
  <r>
    <s v="71524"/>
    <x v="4"/>
    <x v="347"/>
    <s v="Alvarado, Austin | Hisco"/>
    <s v="Open"/>
    <s v="Meza, Ixchel | Hisco, Main"/>
    <x v="17"/>
    <d v="2022-01-26T18:31:20"/>
    <d v="2022-03-01T20:28:47"/>
    <s v="Handle Ticket"/>
    <s v="Overdue"/>
    <m/>
    <b v="0"/>
    <b v="0"/>
    <m/>
    <m/>
    <m/>
    <m/>
    <m/>
    <m/>
    <m/>
    <m/>
    <m/>
    <m/>
    <m/>
    <m/>
  </r>
  <r>
    <s v="69913"/>
    <x v="5"/>
    <x v="348"/>
    <s v="Wawoczny, Christian | Lummus Technology IT"/>
    <s v="In Progress"/>
    <s v="Lummus, The Hague, Vdovjak, Ladislav"/>
    <x v="6"/>
    <d v="2022-01-24T00:18:04"/>
    <d v="2022-03-01T20:28:47"/>
    <s v="Handle Ticket"/>
    <s v="Overdue"/>
    <n v="44592.935914351852"/>
    <s v="Windows 10_EIT"/>
    <b v="0"/>
    <m/>
    <m/>
    <m/>
    <m/>
    <m/>
    <m/>
    <m/>
    <m/>
    <m/>
    <m/>
    <m/>
    <m/>
  </r>
  <r>
    <s v="68591"/>
    <x v="3"/>
    <x v="349"/>
    <s v="Brown, Lonnie | Lummus Technology IT"/>
    <s v="Postponed"/>
    <s v="Lummus Technology IT, Bickes, Bas"/>
    <x v="38"/>
    <d v="2022-01-21T07:41:39"/>
    <d v="2022-03-18T11:31:36"/>
    <s v="Handle Ticket"/>
    <s v="Overdue"/>
    <m/>
    <s v="Microsoft Outlook _EIT"/>
    <s v="LUM-Configuration"/>
    <m/>
    <m/>
    <m/>
    <m/>
    <m/>
    <m/>
    <m/>
    <m/>
    <m/>
    <m/>
    <m/>
    <m/>
  </r>
  <r>
    <s v="68507"/>
    <x v="1"/>
    <x v="350"/>
    <s v="Wawoczny, Christian | Lummus Technology IT"/>
    <s v="In Progress"/>
    <s v="siddharth.mishra@lummustech.com"/>
    <x v="6"/>
    <d v="2022-01-21T03:29:51"/>
    <d v="2022-03-01T20:28:47"/>
    <s v="Postponed Ticket"/>
    <s v="Overdue"/>
    <d v="2022-02-14T07:00:48"/>
    <b v="0"/>
    <b v="0"/>
    <m/>
    <m/>
    <m/>
    <m/>
    <m/>
    <m/>
    <m/>
    <m/>
    <m/>
    <m/>
    <m/>
    <m/>
  </r>
  <r>
    <s v="68064"/>
    <x v="3"/>
    <x v="351"/>
    <s v="Garcia, Mike | ExactlyIT Inc."/>
    <s v="In Progress"/>
    <s v="Tran, Bryan | NewQuest Properties, Main"/>
    <x v="1"/>
    <d v="2022-01-20T13:58:47"/>
    <d v="2022-03-10T17:00:43"/>
    <s v="Handle Ticket"/>
    <s v="Overdue"/>
    <d v="2022-01-21T08:58:47"/>
    <b v="0"/>
    <b v="0"/>
    <m/>
    <m/>
    <m/>
    <m/>
    <m/>
    <m/>
    <m/>
    <m/>
    <m/>
    <m/>
    <m/>
    <m/>
  </r>
  <r>
    <s v="66863"/>
    <x v="1"/>
    <x v="352"/>
    <s v="Wawoczny, Christian | Lummus Technology IT"/>
    <s v="Assigned"/>
    <s v="Won, Yongseok | Lummus Technology IT"/>
    <x v="6"/>
    <d v="2022-01-19T02:29:09"/>
    <d v="2022-03-01T20:28:47"/>
    <s v="Handle Ticket"/>
    <s v="Overdue"/>
    <d v="2022-01-24T07:00:00"/>
    <b v="0"/>
    <b v="0"/>
    <m/>
    <m/>
    <m/>
    <m/>
    <m/>
    <m/>
    <m/>
    <m/>
    <m/>
    <m/>
    <m/>
    <m/>
  </r>
  <r>
    <s v="66653"/>
    <x v="4"/>
    <x v="353"/>
    <s v="Garcia, Mike | ExactlyIT Inc."/>
    <s v="In Progress"/>
    <s v="Reed, Paul | Puffer Sweiven, LP, Main"/>
    <x v="1"/>
    <d v="2022-01-18T13:46:00"/>
    <d v="2022-03-14T12:10:00"/>
    <s v="Postponed Ticket"/>
    <s v="Overdue"/>
    <d v="2022-01-20T11:46:00"/>
    <b v="0"/>
    <b v="0"/>
    <m/>
    <m/>
    <m/>
    <m/>
    <m/>
    <m/>
    <m/>
    <m/>
    <m/>
    <m/>
    <m/>
    <m/>
  </r>
  <r>
    <s v="66585"/>
    <x v="5"/>
    <x v="354"/>
    <s v="Nguyen, Hanh | Hisco"/>
    <s v="With User"/>
    <s v="Punchur, David | Hisco, Workstation - US9"/>
    <x v="17"/>
    <d v="2022-01-18T12:19:51"/>
    <d v="2022-03-18T16:38:33"/>
    <s v="Handle Ticket"/>
    <s v="Overdue"/>
    <m/>
    <s v="Hisco-Printer Procurement"/>
    <b v="0"/>
    <m/>
    <m/>
    <m/>
    <m/>
    <m/>
    <m/>
    <m/>
    <m/>
    <m/>
    <m/>
    <m/>
    <m/>
  </r>
  <r>
    <s v="63512"/>
    <x v="1"/>
    <x v="355"/>
    <s v="Brown, Lonnie | Lummus Technology IT"/>
    <s v="In Progress"/>
    <s v="Lummus, Pasadena, Brown, Lonnie"/>
    <x v="23"/>
    <d v="2022-01-14T08:24:43"/>
    <d v="2022-03-01T20:28:47"/>
    <s v="Handle Ticket"/>
    <s v="Overdue"/>
    <d v="2022-01-19T08:24:43"/>
    <b v="0"/>
    <b v="0"/>
    <m/>
    <m/>
    <m/>
    <m/>
    <m/>
    <m/>
    <m/>
    <m/>
    <m/>
    <m/>
    <m/>
    <m/>
  </r>
  <r>
    <s v="61782"/>
    <x v="0"/>
    <x v="356"/>
    <s v="Cox, Laura_EIT | ExactlyIT Inc."/>
    <s v="Assigned"/>
    <s v="Heuberger, Michael_EIT | ExactlyIT Inc."/>
    <x v="11"/>
    <d v="2022-01-12T13:57:35"/>
    <d v="2022-03-01T20:28:47"/>
    <s v="Handle Ticket"/>
    <s v="Overdue"/>
    <d v="2022-01-12T15:57:35"/>
    <s v="CON-ZABBIX CEC PRD"/>
    <b v="0"/>
    <m/>
    <m/>
    <m/>
    <m/>
    <m/>
    <m/>
    <m/>
    <m/>
    <m/>
    <m/>
    <m/>
    <m/>
  </r>
  <r>
    <s v="61102"/>
    <x v="1"/>
    <x v="357"/>
    <s v="Geery, Jefferson | ExactlyIT Inc."/>
    <s v="With Vendor"/>
    <s v="Paskos, Jennie | LiquidPower Specialty Products Inc., Main"/>
    <x v="26"/>
    <d v="2022-01-11T11:03:31"/>
    <d v="2022-03-16T10:26:24"/>
    <b v="0"/>
    <m/>
    <m/>
    <b v="0"/>
    <b v="0"/>
    <m/>
    <m/>
    <m/>
    <m/>
    <m/>
    <m/>
    <m/>
    <m/>
    <m/>
    <m/>
    <m/>
    <m/>
  </r>
  <r>
    <s v="59753"/>
    <x v="1"/>
    <x v="358"/>
    <s v="Herrera, Luis_EIT | ExactlyIT Inc."/>
    <s v="Postponed"/>
    <s v="Reed, Paul | Puffer Sweiven, LP, Main"/>
    <x v="0"/>
    <d v="2022-01-06T13:31:00"/>
    <d v="2022-03-19T21:34:05"/>
    <s v="Handle Ticket"/>
    <s v="Overdue"/>
    <d v="2022-01-07T08:31:00"/>
    <s v="MSP-Firewall"/>
    <s v="MSP-Firewall-Performance"/>
    <m/>
    <m/>
    <m/>
    <m/>
    <m/>
    <m/>
    <m/>
    <m/>
    <m/>
    <m/>
    <m/>
    <m/>
  </r>
  <r>
    <s v="58446"/>
    <x v="3"/>
    <x v="359"/>
    <s v="Wawoczny, Christian | Lummus Technology IT"/>
    <s v="In Progress"/>
    <s v="Lummus, Mannheim, Jazouli, Nadia"/>
    <x v="6"/>
    <d v="2022-01-03T02:50:15"/>
    <d v="2022-03-10T10:50:46"/>
    <s v="Handle Ticket"/>
    <s v="Overdue"/>
    <n v="44567.291666666657"/>
    <b v="0"/>
    <b v="0"/>
    <m/>
    <m/>
    <m/>
    <m/>
    <m/>
    <m/>
    <m/>
    <m/>
    <m/>
    <m/>
    <m/>
    <m/>
  </r>
  <r>
    <s v="57606"/>
    <x v="1"/>
    <x v="360"/>
    <s v="Torres, Luis_EIT | ExactlyIT Inc."/>
    <s v="Assigned"/>
    <s v="Mendoza, Victor_EIT | ExactlyIT MX"/>
    <x v="11"/>
    <d v="2021-12-28T19:03:45"/>
    <d v="2022-03-01T20:28:47"/>
    <s v="Handle Ticket"/>
    <s v="Overdue"/>
    <n v="44559.458333333343"/>
    <b v="0"/>
    <b v="0"/>
    <m/>
    <m/>
    <m/>
    <m/>
    <m/>
    <m/>
    <m/>
    <m/>
    <m/>
    <m/>
    <m/>
    <m/>
  </r>
  <r>
    <s v="55750"/>
    <x v="1"/>
    <x v="361"/>
    <s v="Sandoval,Oscar | Lummus Technology IT"/>
    <s v="Assigned"/>
    <s v="Lummus, Milton Keynes, White, Mark"/>
    <x v="18"/>
    <d v="2021-12-21T13:08:04"/>
    <d v="2022-03-01T20:28:47"/>
    <s v="Handle Ticket"/>
    <s v="Overdue"/>
    <n v="44554.547268518523"/>
    <s v="Fisher Controls International llc-Fisher Specification Manager"/>
    <b v="0"/>
    <m/>
    <m/>
    <m/>
    <m/>
    <m/>
    <m/>
    <m/>
    <m/>
    <m/>
    <m/>
    <m/>
    <m/>
  </r>
  <r>
    <s v="55630"/>
    <x v="5"/>
    <x v="362"/>
    <s v="Koronczok, Brad | Maverick"/>
    <s v="Postponed"/>
    <s v="Mccain, Jim | Maverick Services LLC, Main"/>
    <x v="15"/>
    <d v="2021-12-21T10:28:52"/>
    <d v="2022-03-15T12:31:37"/>
    <s v="Handle Ticket"/>
    <s v="Overdue"/>
    <n v="44554.436712962961"/>
    <b v="0"/>
    <b v="0"/>
    <m/>
    <m/>
    <m/>
    <m/>
    <m/>
    <m/>
    <m/>
    <m/>
    <m/>
    <m/>
    <m/>
    <m/>
  </r>
  <r>
    <s v="52967"/>
    <x v="3"/>
    <x v="363"/>
    <s v="Faulk, Staci | Lummus Technology IT"/>
    <s v="In Progress"/>
    <s v="Lummus, Gurgaon, Kumar, Kuldeep"/>
    <x v="14"/>
    <d v="2021-12-15T12:18:17"/>
    <d v="2022-03-01T20:28:47"/>
    <s v="Handle Ticket"/>
    <s v="Overdue"/>
    <n v="44550.512696759259"/>
    <s v="Monitor_EIT"/>
    <b v="0"/>
    <m/>
    <m/>
    <m/>
    <m/>
    <m/>
    <m/>
    <m/>
    <m/>
    <m/>
    <m/>
    <m/>
    <m/>
  </r>
  <r>
    <s v="50889"/>
    <x v="7"/>
    <x v="364"/>
    <s v="Kosakowski, Mark | PSG"/>
    <s v="Assigned"/>
    <s v="PSG, Albany, McDonald, Pam"/>
    <x v="45"/>
    <d v="2021-12-08T10:47:05"/>
    <d v="2022-03-01T20:28:47"/>
    <b v="0"/>
    <m/>
    <m/>
    <s v="PSG-Microsoft Access_EIT"/>
    <s v="Problem Generic"/>
    <m/>
    <m/>
    <m/>
    <m/>
    <m/>
    <m/>
    <m/>
    <m/>
    <m/>
    <m/>
    <m/>
    <m/>
  </r>
  <r>
    <s v="50501"/>
    <x v="4"/>
    <x v="365"/>
    <s v="Torres, Luis_EIT | ExactlyIT Inc."/>
    <s v="In Progress"/>
    <s v="Gaona, Esaul_EIT | ExactlyIT MX"/>
    <x v="11"/>
    <d v="2021-12-06T15:27:49"/>
    <d v="2022-03-01T20:28:47"/>
    <b v="0"/>
    <m/>
    <d v="2021-12-15T02:02:42"/>
    <s v="EIT-Odoo"/>
    <b v="0"/>
    <m/>
    <m/>
    <m/>
    <m/>
    <m/>
    <m/>
    <m/>
    <m/>
    <m/>
    <m/>
    <m/>
    <m/>
  </r>
  <r>
    <s v="50276"/>
    <x v="3"/>
    <x v="366"/>
    <s v="Sandoval,Oscar | Lummus Technology IT"/>
    <s v="Assigned"/>
    <s v="Lummus, Houston, Pan, Daxin"/>
    <x v="38"/>
    <d v="2021-12-03T14:38:14"/>
    <d v="2022-03-01T20:28:47"/>
    <s v="Handle Ticket"/>
    <s v="Overdue"/>
    <m/>
    <b v="0"/>
    <b v="0"/>
    <m/>
    <m/>
    <m/>
    <m/>
    <m/>
    <m/>
    <m/>
    <m/>
    <m/>
    <m/>
    <m/>
    <m/>
  </r>
  <r>
    <s v="47856"/>
    <x v="1"/>
    <x v="367"/>
    <b v="0"/>
    <s v="Open"/>
    <s v="Lummus, The Woodlands, Lind, Daniel"/>
    <x v="42"/>
    <d v="2021-11-19T13:12:48"/>
    <d v="2022-03-01T20:28:47"/>
    <b v="0"/>
    <m/>
    <m/>
    <b v="0"/>
    <b v="0"/>
    <m/>
    <m/>
    <m/>
    <m/>
    <m/>
    <m/>
    <m/>
    <m/>
    <m/>
    <m/>
    <m/>
    <m/>
  </r>
  <r>
    <s v="47854"/>
    <x v="1"/>
    <x v="368"/>
    <b v="0"/>
    <s v="Open"/>
    <s v="Lummus, The Woodlands, Lind, Daniel"/>
    <x v="42"/>
    <d v="2021-11-19T13:06:13"/>
    <d v="2022-03-01T20:28:47"/>
    <b v="0"/>
    <m/>
    <m/>
    <b v="0"/>
    <b v="0"/>
    <m/>
    <m/>
    <m/>
    <m/>
    <m/>
    <m/>
    <m/>
    <m/>
    <m/>
    <m/>
    <m/>
    <m/>
  </r>
  <r>
    <s v="47330"/>
    <x v="3"/>
    <x v="369"/>
    <s v="Torres, Luis_EIT | ExactlyIT Inc."/>
    <s v="Assigned"/>
    <s v="Ahedo, Francisco_EIT | ExactlyIT MX"/>
    <x v="11"/>
    <d v="2021-11-15T13:10:38"/>
    <d v="2022-03-01T20:28:47"/>
    <s v="Handle Ticket"/>
    <s v="Overdue"/>
    <n v="44518.549050925933"/>
    <b v="0"/>
    <b v="0"/>
    <m/>
    <m/>
    <m/>
    <m/>
    <m/>
    <m/>
    <m/>
    <m/>
    <m/>
    <m/>
    <m/>
    <m/>
  </r>
  <r>
    <s v="47182"/>
    <x v="3"/>
    <x v="370"/>
    <s v="Torres, Luis_EIT | ExactlyIT Inc."/>
    <s v="Assigned"/>
    <s v="Ortega, Guillermo_EIT | ExactlyIT MX"/>
    <x v="11"/>
    <d v="2021-11-13T21:19:42"/>
    <d v="2022-03-01T20:28:47"/>
    <s v="Handle Ticket"/>
    <s v="Overdue"/>
    <d v="2021-11-18T07:00:00"/>
    <b v="0"/>
    <b v="0"/>
    <m/>
    <m/>
    <m/>
    <m/>
    <m/>
    <m/>
    <m/>
    <m/>
    <m/>
    <m/>
    <m/>
    <m/>
  </r>
  <r>
    <s v="46848"/>
    <x v="1"/>
    <x v="371"/>
    <b v="0"/>
    <s v="Open"/>
    <s v="Lummus, The Woodlands, Lind, Daniel"/>
    <x v="42"/>
    <d v="2021-11-10T15:23:04"/>
    <d v="2022-03-01T20:28:47"/>
    <b v="0"/>
    <m/>
    <m/>
    <b v="0"/>
    <b v="0"/>
    <m/>
    <m/>
    <m/>
    <m/>
    <m/>
    <m/>
    <m/>
    <m/>
    <m/>
    <m/>
    <m/>
    <m/>
  </r>
  <r>
    <s v="46847"/>
    <x v="1"/>
    <x v="372"/>
    <b v="0"/>
    <s v="Open"/>
    <s v="Lummus, The Woodlands, Lind, Daniel"/>
    <x v="42"/>
    <d v="2021-11-10T15:15:25"/>
    <d v="2022-03-01T20:28:47"/>
    <b v="0"/>
    <m/>
    <m/>
    <b v="0"/>
    <b v="0"/>
    <m/>
    <m/>
    <m/>
    <m/>
    <m/>
    <m/>
    <m/>
    <m/>
    <m/>
    <m/>
    <m/>
    <m/>
  </r>
  <r>
    <s v="46262"/>
    <x v="6"/>
    <x v="373"/>
    <s v="Herrera, Luis_EIT | ExactlyIT Inc."/>
    <s v="Postponed"/>
    <s v="Sandoval,Oscar | Lummus, Bloomfield"/>
    <x v="0"/>
    <d v="2021-11-08T23:00:29"/>
    <d v="2022-03-10T16:50:38"/>
    <s v="Postponed Ticket"/>
    <s v="Planned"/>
    <m/>
    <s v="AE-DXB-PA-FW-01"/>
    <s v="Change Normal Generic"/>
    <m/>
    <m/>
    <m/>
    <m/>
    <m/>
    <m/>
    <m/>
    <m/>
    <m/>
    <m/>
    <m/>
    <m/>
  </r>
  <r>
    <s v="44294"/>
    <x v="3"/>
    <x v="374"/>
    <s v="Wawoczny, Christian | Lummus Technology IT"/>
    <s v="Assigned"/>
    <s v="Lummus, The Hague, Berger, Magdalena"/>
    <x v="6"/>
    <d v="2021-10-21T03:32:20"/>
    <d v="2022-03-01T20:28:47"/>
    <s v="Handle Ticket"/>
    <s v="Overdue"/>
    <d v="2021-10-26T07:00:00"/>
    <s v="Adobe-Adobe Acrobat Reader"/>
    <s v="LUM-Configuration"/>
    <m/>
    <m/>
    <m/>
    <m/>
    <m/>
    <m/>
    <m/>
    <m/>
    <m/>
    <m/>
    <m/>
    <m/>
  </r>
  <r>
    <s v="41256"/>
    <x v="3"/>
    <x v="375"/>
    <s v="Howard, Kris | Lummus Technology IT"/>
    <s v="Assigned"/>
    <s v="Lummus, Mannheim, Papke, Grit"/>
    <x v="38"/>
    <d v="2021-09-28T07:39:11"/>
    <d v="2022-03-01T20:28:47"/>
    <s v="Handle Ticket"/>
    <s v="Overdue"/>
    <m/>
    <s v="Concur (SAP)-Concur"/>
    <s v="LUM-Configuration"/>
    <m/>
    <m/>
    <m/>
    <m/>
    <m/>
    <m/>
    <m/>
    <m/>
    <m/>
    <m/>
    <m/>
    <m/>
  </r>
  <r>
    <s v="37286"/>
    <x v="3"/>
    <x v="376"/>
    <s v="Howard, Kris | Lummus Technology IT"/>
    <s v="Assigned"/>
    <s v="Lummus, The Woodlands, Howard, Kris"/>
    <x v="38"/>
    <d v="2021-09-22T14:55:36"/>
    <d v="2022-03-01T20:28:47"/>
    <s v="Handle Ticket"/>
    <s v="Overdue"/>
    <m/>
    <s v="Oracle-JDE E1 - Inventory"/>
    <s v="LUM-Configuration"/>
    <m/>
    <m/>
    <m/>
    <m/>
    <m/>
    <m/>
    <m/>
    <m/>
    <m/>
    <m/>
    <m/>
    <m/>
  </r>
  <r>
    <s v="35778"/>
    <x v="3"/>
    <x v="377"/>
    <s v="Murphy, Kevin | Lummus Technology IT"/>
    <s v="Assigned"/>
    <s v="Lummus, External Client, Murphy, Kevin"/>
    <x v="38"/>
    <d v="2021-09-08T07:35:44"/>
    <d v="2022-03-01T20:28:47"/>
    <b v="0"/>
    <m/>
    <m/>
    <s v="Lummus-Backlog Spread"/>
    <s v="LUM-Installation"/>
    <m/>
    <m/>
    <m/>
    <m/>
    <m/>
    <m/>
    <m/>
    <m/>
    <m/>
    <m/>
    <m/>
    <m/>
  </r>
  <r>
    <s v="34431"/>
    <x v="3"/>
    <x v="378"/>
    <s v="Verma, Neetu | Lummus Technology IT"/>
    <s v="In Progress"/>
    <s v="Lummus, Gurgaon, Verma, Neetu"/>
    <x v="46"/>
    <d v="2021-08-24T11:56:34"/>
    <d v="2022-03-14T03:35:52"/>
    <s v="Handle Ticket"/>
    <s v="Overdue"/>
    <n v="44435.497615740736"/>
    <b v="0"/>
    <b v="0"/>
    <m/>
    <m/>
    <m/>
    <m/>
    <m/>
    <m/>
    <m/>
    <m/>
    <m/>
    <m/>
    <m/>
    <m/>
  </r>
  <r>
    <s v="31941"/>
    <x v="1"/>
    <x v="379"/>
    <s v="Howard, Kris | Lummus Technology IT"/>
    <s v="Assigned"/>
    <s v="Lummus, The Woodlands, Howard, Kris"/>
    <x v="38"/>
    <d v="2021-08-02T17:16:05"/>
    <d v="2022-03-01T20:28:47"/>
    <s v="Handle Ticket"/>
    <s v="Overdue"/>
    <m/>
    <s v="Missing Item/Person/System etc. please create"/>
    <s v="LUM-Performance"/>
    <m/>
    <m/>
    <m/>
    <m/>
    <m/>
    <m/>
    <m/>
    <m/>
    <m/>
    <m/>
    <m/>
    <m/>
  </r>
  <r>
    <s v="26630"/>
    <x v="1"/>
    <x v="380"/>
    <s v="Sandoval,Oscar | Lummus Technology IT"/>
    <s v="In Progress"/>
    <s v="Lummus, Dubai, Pillai, Anita"/>
    <x v="47"/>
    <d v="2021-06-21T01:33:01"/>
    <d v="2022-03-01T20:28:47"/>
    <s v="Handle Ticket"/>
    <s v="Overdue"/>
    <d v="2021-06-24T07:00:00"/>
    <s v="Printer/Scanner_EIT"/>
    <s v="LUM-Configuration"/>
    <m/>
    <m/>
    <m/>
    <m/>
    <m/>
    <m/>
    <m/>
    <m/>
    <m/>
    <m/>
    <m/>
    <m/>
  </r>
  <r>
    <s v="25815"/>
    <x v="3"/>
    <x v="381"/>
    <s v="Brown, Lonnie | Lummus Technology IT"/>
    <s v="In Progress"/>
    <s v="Lummus, The Woodlands, Lay, Cherry"/>
    <x v="38"/>
    <d v="2021-06-09T12:08:45"/>
    <d v="2022-03-01T20:28:47"/>
    <s v="Handle Ticket"/>
    <s v="Overdue"/>
    <m/>
    <s v="Microsoft Outlook _EIT"/>
    <s v="LUM-Configuration"/>
    <m/>
    <m/>
    <m/>
    <m/>
    <m/>
    <m/>
    <m/>
    <m/>
    <m/>
    <m/>
    <m/>
    <m/>
  </r>
  <r>
    <s v="24766"/>
    <x v="1"/>
    <x v="382"/>
    <s v="Murphy, Kevin | Lummus Technology IT"/>
    <s v="Assigned"/>
    <s v="Lummus, Pasadena, Ricardo, Cayetano"/>
    <x v="38"/>
    <d v="2021-05-24T16:02:18"/>
    <d v="2022-03-01T20:28:47"/>
    <s v="Handle Ticket"/>
    <s v="Overdue"/>
    <m/>
    <s v="Lummus-Capital Asset Request (CAR)"/>
    <s v="LUM-SystemError"/>
    <m/>
    <m/>
    <m/>
    <m/>
    <m/>
    <m/>
    <m/>
    <m/>
    <m/>
    <m/>
    <m/>
    <m/>
  </r>
  <r>
    <s v="21219"/>
    <x v="1"/>
    <x v="383"/>
    <s v="Brown, Lonnie | Lummus Technology IT"/>
    <s v="In Progress"/>
    <s v="Lummus, The Woodlands, Lamb, Kenneth"/>
    <x v="38"/>
    <d v="2021-03-26T07:28:18"/>
    <d v="2022-03-01T20:28:47"/>
    <b v="0"/>
    <m/>
    <m/>
    <s v="Lummus-iDocs"/>
    <s v="LUM-SystemError"/>
    <m/>
    <m/>
    <m/>
    <m/>
    <m/>
    <m/>
    <m/>
    <m/>
    <m/>
    <m/>
    <m/>
    <m/>
  </r>
  <r>
    <s v="19884"/>
    <x v="3"/>
    <x v="384"/>
    <s v="Wawoczny, Christian | Lummus Technology IT"/>
    <s v="Assigned"/>
    <s v="Lummus, The Hague, Ekpemogu, Victor"/>
    <x v="6"/>
    <d v="2021-03-05T02:42:41"/>
    <d v="2022-03-01T20:28:47"/>
    <s v="Handle Ticket"/>
    <s v="Overdue"/>
    <n v="44265.291666666657"/>
    <b v="0"/>
    <b v="0"/>
    <m/>
    <m/>
    <m/>
    <m/>
    <m/>
    <m/>
    <m/>
    <m/>
    <m/>
    <m/>
    <m/>
    <m/>
  </r>
  <r>
    <s v="17134"/>
    <x v="3"/>
    <x v="385"/>
    <s v="Brown, Lonnie | Lummus Technology IT"/>
    <s v="In Progress"/>
    <s v="Lummus, Mannheim, Magin, Michael"/>
    <x v="48"/>
    <d v="2021-02-02T09:46:36"/>
    <d v="2022-03-01T20:28:47"/>
    <b v="0"/>
    <m/>
    <m/>
    <b v="0"/>
    <b v="0"/>
    <m/>
    <m/>
    <m/>
    <m/>
    <m/>
    <m/>
    <m/>
    <m/>
    <m/>
    <m/>
    <m/>
    <m/>
  </r>
  <r>
    <s v="13768"/>
    <x v="3"/>
    <x v="386"/>
    <s v="Sandoval,Oscar | Lummus Technology IT"/>
    <s v="In Progress"/>
    <s v="Sandoval,Oscar | Lummus, Bloomfield"/>
    <x v="38"/>
    <d v="2020-12-10T01:57:25"/>
    <d v="2022-03-01T20:28:47"/>
    <b v="0"/>
    <m/>
    <m/>
    <s v="Microsoft-Microsoft Office 365 Admin Center Multi-Geo"/>
    <s v="LUM-Configuration"/>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r>
    <m/>
    <x v="8"/>
    <x v="387"/>
    <m/>
    <m/>
    <m/>
    <x v="49"/>
    <m/>
    <m/>
    <m/>
    <m/>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__export__.helpdesk_ticket_91719_f4a1c212"/>
    <x v="0"/>
    <x v="0"/>
    <s v="Garcia, Julian_EIT | ExactlyIT Inc."/>
    <s v="Closed"/>
    <s v="Garcia, Julian_EIT | ExactlyIT MX"/>
    <x v="0"/>
    <d v="2022-03-19T13:42:08"/>
    <d v="2022-03-19T13:42:15"/>
    <b v="0"/>
    <m/>
    <m/>
    <b v="0"/>
    <b v="0"/>
    <m/>
    <m/>
    <m/>
    <m/>
    <m/>
    <m/>
    <m/>
    <m/>
    <m/>
  </r>
  <r>
    <s v="__export__.helpdesk_ticket_92046_35ec1585"/>
    <x v="1"/>
    <x v="1"/>
    <b v="0"/>
    <s v="Open"/>
    <s v="Jean.Roden@hooversolutions.com"/>
    <x v="0"/>
    <d v="2022-03-21T06:18:32"/>
    <d v="2022-03-21T06:18:32"/>
    <b v="0"/>
    <m/>
    <m/>
    <b v="0"/>
    <b v="0"/>
    <m/>
    <m/>
    <m/>
    <m/>
    <m/>
    <m/>
    <m/>
    <m/>
    <m/>
  </r>
  <r>
    <s v="__export__.helpdesk_ticket_92045_5aa36c97"/>
    <x v="1"/>
    <x v="2"/>
    <b v="0"/>
    <s v="Open"/>
    <s v="Donina, Ryan | Maverick Services LLC, Main"/>
    <x v="1"/>
    <d v="2022-03-21T06:06:54"/>
    <d v="2022-03-21T06:06:54"/>
    <b v="0"/>
    <m/>
    <m/>
    <b v="0"/>
    <b v="0"/>
    <m/>
    <m/>
    <m/>
    <m/>
    <m/>
    <m/>
    <m/>
    <m/>
    <m/>
  </r>
  <r>
    <s v="__export__.helpdesk_ticket_92044_b2b93a70"/>
    <x v="0"/>
    <x v="3"/>
    <s v="Verma, Neetu | Lummus Technology IT"/>
    <s v="Assigned"/>
    <s v="Lummus, Gurgaon, Madan, Sakshi"/>
    <x v="2"/>
    <d v="2022-03-21T05:57:27"/>
    <d v="2022-03-21T06:17:11"/>
    <s v="Handle Ticket"/>
    <s v="Today"/>
    <m/>
    <s v="Lummus-Web Time Entry"/>
    <b v="0"/>
    <m/>
    <m/>
    <m/>
    <m/>
    <m/>
    <m/>
    <m/>
    <m/>
    <m/>
  </r>
  <r>
    <s v="__export__.helpdesk_ticket_92043_613a2ac1"/>
    <x v="0"/>
    <x v="4"/>
    <s v="Jaramillo, Daniel_EIT | ExactlyIT Inc."/>
    <s v="In Progress"/>
    <s v="ExactlyIT Inc., ExactlyIT IT Monitoring Events"/>
    <x v="3"/>
    <d v="2022-03-21T05:52:51"/>
    <d v="2022-03-21T05:57:45"/>
    <b v="0"/>
    <m/>
    <d v="2022-03-21T10:00:00"/>
    <b v="0"/>
    <b v="0"/>
    <m/>
    <m/>
    <m/>
    <m/>
    <m/>
    <m/>
    <m/>
    <m/>
    <m/>
  </r>
  <r>
    <s v="__export__.helpdesk_ticket_92042_7d963f75"/>
    <x v="0"/>
    <x v="5"/>
    <s v="Jaramillo, Daniel_EIT | ExactlyIT Inc."/>
    <s v="In Progress"/>
    <s v="ExactlyIT Inc., ExactlyIT IT Monitoring Events"/>
    <x v="3"/>
    <d v="2022-03-21T05:52:50"/>
    <d v="2022-03-21T05:57:35"/>
    <b v="0"/>
    <m/>
    <d v="2022-03-21T10:00:00"/>
    <b v="0"/>
    <b v="0"/>
    <m/>
    <m/>
    <m/>
    <m/>
    <m/>
    <m/>
    <m/>
    <m/>
    <m/>
  </r>
  <r>
    <s v="__export__.helpdesk_ticket_92041_b84dbad3"/>
    <x v="2"/>
    <x v="6"/>
    <s v="Avendano, Antonio_EIT | ExactlyIT Inc."/>
    <s v="Assigned"/>
    <s v="Jenkins, William | UG2, Main"/>
    <x v="4"/>
    <d v="2022-03-21T05:37:57"/>
    <d v="2022-03-21T06:17:21"/>
    <s v="Handle Ticket"/>
    <s v="Today"/>
    <d v="2022-03-24T06:00:00"/>
    <b v="0"/>
    <b v="0"/>
    <m/>
    <m/>
    <m/>
    <m/>
    <m/>
    <m/>
    <m/>
    <m/>
    <m/>
  </r>
  <r>
    <s v="__export__.helpdesk_ticket_92040_4ad84367"/>
    <x v="2"/>
    <x v="7"/>
    <s v="Hashmi, Salman | Lummus Technology IT"/>
    <s v="Assigned"/>
    <s v="Lummus, Gurgaon, Verma, Neetu"/>
    <x v="2"/>
    <d v="2022-03-21T05:25:29"/>
    <d v="2022-03-21T05:43:39"/>
    <s v="Handle Ticket"/>
    <s v="Today"/>
    <m/>
    <s v="Lummus-AMS_Timesheet"/>
    <s v="LUM-Configuration"/>
    <m/>
    <m/>
    <m/>
    <m/>
    <m/>
    <m/>
    <m/>
    <m/>
    <m/>
  </r>
  <r>
    <s v="__export__.helpdesk_ticket_92039_808effcb"/>
    <x v="0"/>
    <x v="8"/>
    <s v="ExactlyIT System Bot | ExactlyIT Inc."/>
    <s v="Solved"/>
    <s v="ExactlyIT Inc., ExactlyIT IT Monitoring Events"/>
    <x v="5"/>
    <d v="2022-03-21T05:15:23"/>
    <d v="2022-03-21T05:30:18"/>
    <b v="0"/>
    <m/>
    <m/>
    <b v="0"/>
    <b v="0"/>
    <m/>
    <m/>
    <m/>
    <m/>
    <m/>
    <m/>
    <m/>
    <m/>
    <m/>
  </r>
  <r>
    <s v="__export__.helpdesk_ticket_92038_d41da320"/>
    <x v="0"/>
    <x v="9"/>
    <s v="Krishnan, Subhash_EIT | ExactlyIT Inc."/>
    <s v="Solved"/>
    <s v="LiquidPower Specialty Products Inc., IT Monitoring Events | LiquidPower Specialty Products Inc., "/>
    <x v="6"/>
    <d v="2022-03-21T05:04:27"/>
    <d v="2022-03-21T05:46:27"/>
    <b v="0"/>
    <m/>
    <m/>
    <b v="0"/>
    <b v="0"/>
    <m/>
    <m/>
    <m/>
    <m/>
    <m/>
    <m/>
    <m/>
    <m/>
    <m/>
  </r>
  <r>
    <s v="__export__.helpdesk_ticket_92037_044f1127"/>
    <x v="0"/>
    <x v="10"/>
    <s v="Jaramillo, Daniel_EIT | ExactlyIT Inc."/>
    <s v="Solved"/>
    <s v="cluster@nutanix.com"/>
    <x v="3"/>
    <d v="2022-03-21T04:43:19"/>
    <d v="2022-03-21T04:53:58"/>
    <b v="0"/>
    <m/>
    <m/>
    <b v="0"/>
    <b v="0"/>
    <m/>
    <m/>
    <m/>
    <m/>
    <m/>
    <m/>
    <m/>
    <m/>
    <m/>
  </r>
  <r>
    <s v="__export__.helpdesk_ticket_92036_2d1aae0f"/>
    <x v="3"/>
    <x v="11"/>
    <s v="Alvarado, Israel_EIT | ExactlyIT Inc."/>
    <s v="With User"/>
    <s v="Lummus, Gurgaon, Chaudhary, Abhishek"/>
    <x v="7"/>
    <d v="2022-03-21T04:43:15"/>
    <d v="2022-03-21T06:14:47"/>
    <s v="Handle Ticket"/>
    <s v="Today"/>
    <d v="2022-03-22T06:10:47"/>
    <b v="0"/>
    <b v="0"/>
    <m/>
    <m/>
    <m/>
    <m/>
    <m/>
    <m/>
    <m/>
    <m/>
    <m/>
  </r>
  <r>
    <s v="__export__.helpdesk_ticket_92035_a74f483e"/>
    <x v="3"/>
    <x v="12"/>
    <s v="Mora, Carlos_EIT | ExactlyIT Inc."/>
    <s v="Solved"/>
    <s v="azure-noreply@microsoft.com"/>
    <x v="3"/>
    <d v="2022-03-21T04:30:49"/>
    <d v="2022-03-21T04:37:15"/>
    <b v="0"/>
    <m/>
    <m/>
    <b v="0"/>
    <b v="0"/>
    <m/>
    <m/>
    <m/>
    <m/>
    <m/>
    <m/>
    <m/>
    <m/>
    <m/>
  </r>
  <r>
    <s v="__export__.helpdesk_ticket_92034_12011182"/>
    <x v="4"/>
    <x v="13"/>
    <s v="ExactlyIT System Bot | ExactlyIT Inc."/>
    <s v="Solved"/>
    <s v="Hoover Circular Solutions , IT Monitoring Events | Hoover Circular Solutions , "/>
    <x v="3"/>
    <d v="2022-03-21T04:00:56"/>
    <d v="2022-03-21T04:04:18"/>
    <b v="0"/>
    <m/>
    <m/>
    <b v="0"/>
    <b v="0"/>
    <m/>
    <m/>
    <m/>
    <m/>
    <m/>
    <m/>
    <m/>
    <m/>
    <m/>
  </r>
  <r>
    <s v="__export__.helpdesk_ticket_92033_8521eca3"/>
    <x v="4"/>
    <x v="14"/>
    <s v="ExactlyIT System Bot | ExactlyIT Inc."/>
    <s v="Solved"/>
    <s v="Hoover Circular Solutions , IT Monitoring Events | Hoover Circular Solutions , "/>
    <x v="3"/>
    <d v="2022-03-21T04:00:55"/>
    <d v="2022-03-21T04:04:20"/>
    <b v="0"/>
    <m/>
    <m/>
    <b v="0"/>
    <b v="0"/>
    <m/>
    <m/>
    <m/>
    <m/>
    <m/>
    <m/>
    <m/>
    <m/>
    <m/>
  </r>
  <r>
    <s v="__export__.helpdesk_ticket_92032_a2dc2ba1"/>
    <x v="4"/>
    <x v="15"/>
    <s v="ExactlyIT System Bot | ExactlyIT Inc."/>
    <s v="Solved"/>
    <s v="Hoover Circular Solutions , IT Monitoring Events | Hoover Circular Solutions , "/>
    <x v="3"/>
    <d v="2022-03-21T04:00:53"/>
    <d v="2022-03-21T04:04:19"/>
    <b v="0"/>
    <m/>
    <m/>
    <b v="0"/>
    <b v="0"/>
    <m/>
    <m/>
    <m/>
    <m/>
    <m/>
    <m/>
    <m/>
    <m/>
    <m/>
  </r>
  <r>
    <s v="__export__.helpdesk_ticket_92031_2cb437c7"/>
    <x v="4"/>
    <x v="16"/>
    <s v="ExactlyIT System Bot | ExactlyIT Inc."/>
    <s v="Solved"/>
    <s v="Hoover Circular Solutions , IT Monitoring Events | Hoover Circular Solutions , "/>
    <x v="3"/>
    <d v="2022-03-21T04:00:52"/>
    <d v="2022-03-21T04:04:49"/>
    <b v="0"/>
    <m/>
    <m/>
    <b v="0"/>
    <b v="0"/>
    <m/>
    <m/>
    <m/>
    <m/>
    <m/>
    <m/>
    <m/>
    <m/>
    <m/>
  </r>
  <r>
    <s v="__export__.helpdesk_ticket_92030_a7bbb6c8"/>
    <x v="3"/>
    <x v="17"/>
    <s v="Mueller, Peter | Lummus Technology IT"/>
    <s v="Assigned"/>
    <s v="Lummus, Moscow, Popova, Kristina"/>
    <x v="8"/>
    <d v="2022-03-21T03:44:41"/>
    <d v="2022-03-21T04:34:31"/>
    <s v="Handle Ticket"/>
    <s v="Today"/>
    <d v="2022-03-28T06:00:00"/>
    <b v="0"/>
    <b v="0"/>
    <m/>
    <m/>
    <m/>
    <m/>
    <m/>
    <m/>
    <m/>
    <m/>
    <m/>
  </r>
  <r>
    <s v="__export__.helpdesk_ticket_92029_682e49bf"/>
    <x v="0"/>
    <x v="18"/>
    <s v="Mora, Carlos_EIT | ExactlyIT Inc."/>
    <s v="Assigned"/>
    <s v="Alcami Corporation, Alcami IT Monitoring Events"/>
    <x v="3"/>
    <d v="2022-03-21T03:33:21"/>
    <d v="2022-03-21T05:28:51"/>
    <s v="Handle Ticket"/>
    <s v="Today"/>
    <d v="2022-03-21T10:00:00"/>
    <s v="ALCNUWEBES1-V02 (Virtual Compute)"/>
    <b v="0"/>
    <m/>
    <m/>
    <m/>
    <m/>
    <m/>
    <m/>
    <m/>
    <m/>
    <m/>
  </r>
  <r>
    <s v="__export__.helpdesk_ticket_92028_f069aca5"/>
    <x v="0"/>
    <x v="19"/>
    <s v="Mueller, Peter | Lummus Technology IT"/>
    <s v="Closed"/>
    <s v="Lummus, Mannheim, TenBerge, Gijs"/>
    <x v="8"/>
    <d v="2022-03-21T03:13:30"/>
    <d v="2022-03-21T04:34:14"/>
    <b v="0"/>
    <m/>
    <m/>
    <b v="0"/>
    <b v="0"/>
    <m/>
    <m/>
    <m/>
    <m/>
    <m/>
    <m/>
    <m/>
    <m/>
    <m/>
  </r>
  <r>
    <s v="__export__.helpdesk_ticket_92027_72849bc1"/>
    <x v="0"/>
    <x v="20"/>
    <s v="Jaramillo, Daniel_EIT | ExactlyIT Inc."/>
    <s v="Assigned"/>
    <s v="azure-noreply@microsoft.com"/>
    <x v="3"/>
    <d v="2022-03-21T02:59:38"/>
    <d v="2022-03-21T03:11:17"/>
    <s v="Handle Ticket"/>
    <s v="Today"/>
    <d v="2022-03-21T10:00:00"/>
    <b v="0"/>
    <b v="0"/>
    <m/>
    <m/>
    <m/>
    <m/>
    <m/>
    <m/>
    <m/>
    <m/>
    <m/>
  </r>
  <r>
    <s v="__export__.helpdesk_ticket_92026_9f1155b0"/>
    <x v="0"/>
    <x v="21"/>
    <s v="ExactlyIT System Bot | ExactlyIT Inc."/>
    <s v="Solved"/>
    <s v="ExactlyIT Inc., ExactlyIT IT Monitoring Events"/>
    <x v="3"/>
    <d v="2022-03-21T02:52:23"/>
    <d v="2022-03-21T03:07:17"/>
    <b v="0"/>
    <m/>
    <m/>
    <b v="0"/>
    <b v="0"/>
    <m/>
    <m/>
    <m/>
    <m/>
    <m/>
    <m/>
    <m/>
    <m/>
    <m/>
  </r>
  <r>
    <s v="__export__.helpdesk_ticket_92025_92810958"/>
    <x v="3"/>
    <x v="22"/>
    <s v="Saval, Mauricio_EIT | ExactlyIT Inc."/>
    <s v="Solved"/>
    <s v="admin@digicert.com"/>
    <x v="7"/>
    <d v="2022-03-21T02:43:56"/>
    <d v="2022-03-21T02:51:53"/>
    <b v="0"/>
    <m/>
    <m/>
    <b v="0"/>
    <b v="0"/>
    <m/>
    <m/>
    <m/>
    <m/>
    <m/>
    <m/>
    <m/>
    <m/>
    <m/>
  </r>
  <r>
    <s v="__export__.helpdesk_ticket_92024_937f18eb"/>
    <x v="0"/>
    <x v="23"/>
    <s v="Krishnan, Subhash_EIT | ExactlyIT Inc."/>
    <s v="Solved"/>
    <s v="LiquidPower Specialty Products Inc., IT Monitoring Events | LiquidPower Specialty Products Inc., "/>
    <x v="6"/>
    <d v="2022-03-21T02:27:35"/>
    <d v="2022-03-21T03:23:30"/>
    <b v="0"/>
    <m/>
    <m/>
    <b v="0"/>
    <b v="0"/>
    <m/>
    <m/>
    <m/>
    <m/>
    <m/>
    <m/>
    <m/>
    <m/>
    <m/>
  </r>
  <r>
    <s v="__export__.helpdesk_ticket_92023_810a0ae4"/>
    <x v="0"/>
    <x v="24"/>
    <s v="Mora, Carlos_EIT | ExactlyIT Inc."/>
    <s v="Assigned"/>
    <s v="ExactlyIT Inc., ExactlyIT IT Monitoring Events"/>
    <x v="3"/>
    <d v="2022-03-21T02:16:20"/>
    <d v="2022-03-21T02:19:56"/>
    <s v="Handle Ticket"/>
    <s v="Today"/>
    <d v="2022-03-21T10:00:00"/>
    <b v="0"/>
    <b v="0"/>
    <m/>
    <m/>
    <m/>
    <m/>
    <m/>
    <m/>
    <m/>
    <m/>
    <m/>
  </r>
  <r>
    <s v="__export__.helpdesk_ticket_92022_2ab45e95"/>
    <x v="0"/>
    <x v="25"/>
    <s v="ExactlyIT System Bot | ExactlyIT Inc."/>
    <s v="Solved"/>
    <s v="Cypress Lawn (Cancom), Cypress Lawn (Cancom) IT Monitoring Events"/>
    <x v="3"/>
    <d v="2022-03-21T02:08:22"/>
    <d v="2022-03-21T03:08:19"/>
    <b v="0"/>
    <m/>
    <m/>
    <s v="HQS-ABS01"/>
    <b v="0"/>
    <m/>
    <m/>
    <m/>
    <m/>
    <m/>
    <m/>
    <m/>
    <m/>
    <m/>
  </r>
  <r>
    <s v="__export__.helpdesk_ticket_92021_2401fdc9"/>
    <x v="0"/>
    <x v="26"/>
    <s v="Jaramillo, Daniel_EIT | ExactlyIT Inc."/>
    <s v="In Progress"/>
    <s v="Dallas Area Habitat for Humanity, IT Monitoring Events | Dallas Area Habitat for Humanity, "/>
    <x v="3"/>
    <d v="2022-03-21T01:56:19"/>
    <d v="2022-03-21T05:16:21"/>
    <b v="0"/>
    <m/>
    <m/>
    <b v="0"/>
    <b v="0"/>
    <m/>
    <m/>
    <m/>
    <m/>
    <m/>
    <m/>
    <m/>
    <m/>
    <m/>
  </r>
  <r>
    <s v="__export__.helpdesk_ticket_92020_5cf5a139"/>
    <x v="0"/>
    <x v="27"/>
    <s v="Alvarado, Israel_EIT | ExactlyIT Inc."/>
    <s v="Solved"/>
    <s v="INV.Shashmi@lummustech.com"/>
    <x v="7"/>
    <d v="2022-03-21T01:39:13"/>
    <d v="2022-03-21T02:55:17"/>
    <b v="0"/>
    <m/>
    <m/>
    <b v="0"/>
    <b v="0"/>
    <m/>
    <m/>
    <m/>
    <m/>
    <m/>
    <m/>
    <m/>
    <m/>
    <m/>
  </r>
  <r>
    <s v="__export__.helpdesk_ticket_92019_70ad3c77"/>
    <x v="0"/>
    <x v="28"/>
    <s v="ExactlyIT System Bot | ExactlyIT Inc."/>
    <s v="Solved"/>
    <s v="ExactlyIT Inc., ExactlyIT IT Monitoring Events"/>
    <x v="3"/>
    <d v="2022-03-21T01:34:59"/>
    <d v="2022-03-21T01:44:53"/>
    <b v="0"/>
    <m/>
    <m/>
    <b v="0"/>
    <b v="0"/>
    <m/>
    <m/>
    <m/>
    <m/>
    <m/>
    <m/>
    <m/>
    <m/>
    <m/>
  </r>
  <r>
    <s v="__export__.helpdesk_ticket_92018_71baa55d"/>
    <x v="0"/>
    <x v="29"/>
    <s v="ExactlyIT System Bot | ExactlyIT Inc."/>
    <s v="Solved"/>
    <s v="ExactlyIT Inc., ExactlyIT IT Monitoring Events"/>
    <x v="3"/>
    <d v="2022-03-21T01:34:58"/>
    <d v="2022-03-21T01:44:52"/>
    <b v="0"/>
    <m/>
    <m/>
    <b v="0"/>
    <b v="0"/>
    <m/>
    <m/>
    <m/>
    <m/>
    <m/>
    <m/>
    <m/>
    <m/>
    <m/>
  </r>
  <r>
    <s v="__export__.helpdesk_ticket_92017_0bfdc553"/>
    <x v="0"/>
    <x v="30"/>
    <s v="ExactlyIT System Bot | ExactlyIT Inc."/>
    <s v="Solved"/>
    <s v="ExactlyIT Inc., ExactlyIT IT Monitoring Events"/>
    <x v="3"/>
    <d v="2022-03-21T01:34:57"/>
    <d v="2022-03-21T01:44:55"/>
    <b v="0"/>
    <m/>
    <m/>
    <b v="0"/>
    <b v="0"/>
    <m/>
    <m/>
    <m/>
    <m/>
    <m/>
    <m/>
    <m/>
    <m/>
    <m/>
  </r>
  <r>
    <s v="__export__.helpdesk_ticket_92016_06aca7f7"/>
    <x v="0"/>
    <x v="31"/>
    <s v="ExactlyIT System Bot | ExactlyIT Inc."/>
    <s v="Solved"/>
    <s v="ExactlyIT Inc., ExactlyIT IT Monitoring Events"/>
    <x v="3"/>
    <d v="2022-03-21T01:34:56"/>
    <d v="2022-03-21T01:44:54"/>
    <b v="0"/>
    <m/>
    <m/>
    <b v="0"/>
    <b v="0"/>
    <m/>
    <m/>
    <m/>
    <m/>
    <m/>
    <m/>
    <m/>
    <m/>
    <m/>
  </r>
  <r>
    <s v="__export__.helpdesk_ticket_92015_20fcc1b6"/>
    <x v="0"/>
    <x v="32"/>
    <s v="ExactlyIT System Bot | ExactlyIT Inc."/>
    <s v="Solved"/>
    <s v="ExactlyIT Inc., ExactlyIT IT Monitoring Events"/>
    <x v="3"/>
    <d v="2022-03-21T01:34:54"/>
    <d v="2022-03-21T01:45:05"/>
    <b v="0"/>
    <m/>
    <m/>
    <b v="0"/>
    <b v="0"/>
    <m/>
    <m/>
    <m/>
    <m/>
    <m/>
    <m/>
    <m/>
    <m/>
    <m/>
  </r>
  <r>
    <s v="__export__.helpdesk_ticket_92014_0cbf1757"/>
    <x v="0"/>
    <x v="33"/>
    <s v="ExactlyIT System Bot | ExactlyIT Inc."/>
    <s v="Solved"/>
    <s v="ExactlyIT Inc., ExactlyIT IT Monitoring Events"/>
    <x v="3"/>
    <d v="2022-03-21T01:34:53"/>
    <d v="2022-03-21T01:45:31"/>
    <b v="0"/>
    <m/>
    <m/>
    <b v="0"/>
    <b v="0"/>
    <m/>
    <m/>
    <m/>
    <m/>
    <m/>
    <m/>
    <m/>
    <m/>
    <m/>
  </r>
  <r>
    <s v="__export__.helpdesk_ticket_92013_c49d1ae6"/>
    <x v="0"/>
    <x v="34"/>
    <s v="ExactlyIT System Bot | ExactlyIT Inc."/>
    <s v="Solved"/>
    <s v="ExactlyIT Inc., ExactlyIT IT Monitoring Events"/>
    <x v="3"/>
    <d v="2022-03-21T01:34:52"/>
    <d v="2022-03-21T01:45:44"/>
    <b v="0"/>
    <m/>
    <m/>
    <b v="0"/>
    <b v="0"/>
    <m/>
    <m/>
    <m/>
    <m/>
    <m/>
    <m/>
    <m/>
    <m/>
    <m/>
  </r>
  <r>
    <s v="__export__.helpdesk_ticket_92012_90554081"/>
    <x v="0"/>
    <x v="35"/>
    <s v="ExactlyIT System Bot | ExactlyIT Inc."/>
    <s v="Solved"/>
    <s v="ExactlyIT Inc., ExactlyIT IT Monitoring Events"/>
    <x v="3"/>
    <d v="2022-03-21T01:34:51"/>
    <d v="2022-03-21T01:45:56"/>
    <b v="0"/>
    <m/>
    <m/>
    <b v="0"/>
    <b v="0"/>
    <m/>
    <m/>
    <m/>
    <m/>
    <m/>
    <m/>
    <m/>
    <m/>
    <m/>
  </r>
  <r>
    <s v="__export__.helpdesk_ticket_92011_99e394a3"/>
    <x v="0"/>
    <x v="36"/>
    <s v="ExactlyIT System Bot | ExactlyIT Inc."/>
    <s v="Solved"/>
    <s v="ExactlyIT Inc., ExactlyIT IT Monitoring Events"/>
    <x v="3"/>
    <d v="2022-03-21T01:34:49"/>
    <d v="2022-03-21T01:44:56"/>
    <b v="0"/>
    <m/>
    <m/>
    <b v="0"/>
    <b v="0"/>
    <m/>
    <m/>
    <m/>
    <m/>
    <m/>
    <m/>
    <m/>
    <m/>
    <m/>
  </r>
  <r>
    <s v="__export__.helpdesk_ticket_92010_bb941f6b"/>
    <x v="0"/>
    <x v="37"/>
    <s v="ExactlyIT System Bot | ExactlyIT Inc."/>
    <s v="Solved"/>
    <s v="Lummus Technology, LLC., Lummus IT Monitoring Events"/>
    <x v="3"/>
    <d v="2022-03-21T01:22:23"/>
    <d v="2022-03-21T01:37:16"/>
    <b v="0"/>
    <m/>
    <m/>
    <s v="lum-jmpus-pw-01 (Virtual Compute)"/>
    <b v="0"/>
    <m/>
    <m/>
    <m/>
    <m/>
    <m/>
    <m/>
    <m/>
    <m/>
    <m/>
  </r>
  <r>
    <s v="__export__.helpdesk_ticket_92009_e99a1edc"/>
    <x v="0"/>
    <x v="38"/>
    <s v="ExactlyIT System Bot | ExactlyIT Inc."/>
    <s v="Solved"/>
    <s v="Lummus Technology, LLC., Lummus IT Monitoring Events"/>
    <x v="3"/>
    <d v="2022-03-21T01:22:21"/>
    <d v="2022-03-21T01:37:17"/>
    <b v="0"/>
    <m/>
    <m/>
    <s v="lum-jmpus-pw-01 (Virtual Compute)"/>
    <b v="0"/>
    <m/>
    <m/>
    <m/>
    <m/>
    <m/>
    <m/>
    <m/>
    <m/>
    <m/>
  </r>
  <r>
    <s v="__export__.helpdesk_ticket_92008_3b0423dd"/>
    <x v="2"/>
    <x v="39"/>
    <s v="Valencia, Jesus_EIT | ExactlyIT Inc."/>
    <s v="Postponed"/>
    <s v="lily@abnbillingservice.com"/>
    <x v="0"/>
    <d v="2022-03-21T00:57:36"/>
    <d v="2022-03-21T01:26:55"/>
    <b v="0"/>
    <m/>
    <d v="2022-03-21T10:00:00"/>
    <b v="0"/>
    <b v="0"/>
    <m/>
    <m/>
    <m/>
    <m/>
    <m/>
    <m/>
    <m/>
    <m/>
    <m/>
  </r>
  <r>
    <s v="__export__.helpdesk_ticket_92007_46e7a7a9"/>
    <x v="0"/>
    <x v="40"/>
    <s v="ExactlyIT System Bot | ExactlyIT Inc."/>
    <s v="Solved"/>
    <s v="Carousel Motor Group IT Monitoring Events | Carousel Motor Group"/>
    <x v="3"/>
    <d v="2022-03-21T00:43:24"/>
    <d v="2022-03-21T01:46:23"/>
    <b v="0"/>
    <m/>
    <m/>
    <b v="0"/>
    <b v="0"/>
    <m/>
    <m/>
    <m/>
    <m/>
    <m/>
    <m/>
    <m/>
    <m/>
    <m/>
  </r>
  <r>
    <s v="__export__.helpdesk_ticket_92006_345afa3c"/>
    <x v="2"/>
    <x v="41"/>
    <s v="Kumar, Kuldeep | Lummus Technology IT"/>
    <s v="Assigned"/>
    <s v="Lummus, Gurgaon, Pandey, Ankur"/>
    <x v="9"/>
    <d v="2022-03-20T23:59:11"/>
    <d v="2022-03-21T01:21:24"/>
    <s v="Handle Ticket"/>
    <s v="Today"/>
    <d v="2022-03-24T06:00:00"/>
    <s v="AVEVA-SimSci PRO/II"/>
    <s v="LUM-Installation"/>
    <m/>
    <m/>
    <m/>
    <m/>
    <m/>
    <m/>
    <m/>
    <m/>
    <m/>
  </r>
  <r>
    <s v="__export__.helpdesk_ticket_92005_b344d5c2"/>
    <x v="0"/>
    <x v="42"/>
    <s v="ExactlyIT System Bot | ExactlyIT Inc."/>
    <s v="Solved"/>
    <s v="Puffer Sweiven, Inc., IT Monitoring Events | Puffer Sweiven, LP."/>
    <x v="3"/>
    <d v="2022-03-20T23:53:20"/>
    <d v="2022-03-21T00:23:48"/>
    <b v="0"/>
    <m/>
    <m/>
    <b v="0"/>
    <b v="0"/>
    <m/>
    <m/>
    <m/>
    <m/>
    <m/>
    <m/>
    <m/>
    <m/>
    <m/>
  </r>
  <r>
    <s v="__export__.helpdesk_ticket_92004_de7cb984"/>
    <x v="2"/>
    <x v="43"/>
    <s v="Kumar, Kuldeep | Lummus Technology IT"/>
    <s v="Assigned"/>
    <s v="Lummus, Gurgaon, Banerjee, Abhik"/>
    <x v="9"/>
    <d v="2022-03-20T23:51:37"/>
    <d v="2022-03-21T03:32:10"/>
    <s v="Handle Ticket"/>
    <s v="Today"/>
    <d v="2022-03-24T06:00:00"/>
    <s v="Lummus-iDocs"/>
    <s v="LUM-Configuration"/>
    <m/>
    <m/>
    <m/>
    <m/>
    <m/>
    <m/>
    <m/>
    <m/>
    <m/>
  </r>
  <r>
    <s v="__export__.helpdesk_ticket_92003_ce378585"/>
    <x v="0"/>
    <x v="44"/>
    <s v="Kumar, Ankit | Lummus Technology IT"/>
    <s v="Assigned"/>
    <s v="Lummus, Gurgaon, Gupta, Ashish"/>
    <x v="9"/>
    <d v="2022-03-20T23:47:38"/>
    <d v="2022-03-21T01:16:26"/>
    <s v="Handle Ticket"/>
    <s v="Today"/>
    <d v="2022-03-24T06:00:00"/>
    <b v="0"/>
    <b v="0"/>
    <m/>
    <m/>
    <m/>
    <m/>
    <m/>
    <m/>
    <m/>
    <m/>
    <m/>
  </r>
  <r>
    <s v="__export__.helpdesk_ticket_92002_45d00683"/>
    <x v="0"/>
    <x v="45"/>
    <s v="Mora, Carlos_EIT | ExactlyIT Inc."/>
    <s v="Solved"/>
    <s v="Read King , IT Monitoring Events | Read King , "/>
    <x v="3"/>
    <d v="2022-03-20T23:33:40"/>
    <d v="2022-03-20T23:47:49"/>
    <b v="0"/>
    <m/>
    <m/>
    <b v="0"/>
    <b v="0"/>
    <m/>
    <m/>
    <m/>
    <m/>
    <m/>
    <m/>
    <m/>
    <m/>
    <m/>
  </r>
  <r>
    <s v="__export__.helpdesk_ticket_92001_812a3e92"/>
    <x v="0"/>
    <x v="46"/>
    <s v="Mora, Carlos_EIT | ExactlyIT Inc."/>
    <s v="Solved"/>
    <s v="Read King , IT Monitoring Events | Read King , "/>
    <x v="3"/>
    <d v="2022-03-20T23:33:39"/>
    <d v="2022-03-20T23:47:49"/>
    <b v="0"/>
    <m/>
    <m/>
    <b v="0"/>
    <b v="0"/>
    <m/>
    <m/>
    <m/>
    <m/>
    <m/>
    <m/>
    <m/>
    <m/>
    <m/>
  </r>
  <r>
    <s v="__export__.helpdesk_ticket_92000_f56bf053"/>
    <x v="0"/>
    <x v="47"/>
    <s v="Mora, Carlos_EIT | ExactlyIT Inc."/>
    <s v="Solved"/>
    <s v="Read King , IT Monitoring Events | Read King , "/>
    <x v="3"/>
    <d v="2022-03-20T23:33:38"/>
    <d v="2022-03-20T23:47:49"/>
    <b v="0"/>
    <m/>
    <m/>
    <b v="0"/>
    <b v="0"/>
    <m/>
    <m/>
    <m/>
    <m/>
    <m/>
    <m/>
    <m/>
    <m/>
    <m/>
  </r>
  <r>
    <s v="__export__.helpdesk_ticket_91999_cc2c8a35"/>
    <x v="0"/>
    <x v="48"/>
    <s v="Mora, Carlos_EIT | ExactlyIT Inc."/>
    <s v="Solved"/>
    <s v="Read King , IT Monitoring Events | Read King , "/>
    <x v="3"/>
    <d v="2022-03-20T23:33:36"/>
    <d v="2022-03-20T23:47:49"/>
    <b v="0"/>
    <m/>
    <m/>
    <b v="0"/>
    <b v="0"/>
    <m/>
    <m/>
    <m/>
    <m/>
    <m/>
    <m/>
    <m/>
    <m/>
    <m/>
  </r>
  <r>
    <s v="__export__.helpdesk_ticket_91998_0723474a"/>
    <x v="0"/>
    <x v="49"/>
    <s v="ExactlyIT System Bot | ExactlyIT Inc."/>
    <s v="Solved"/>
    <s v="Puffer Sweiven, Inc., IT Monitoring Events | Puffer Sweiven, LP."/>
    <x v="3"/>
    <d v="2022-03-20T23:21:52"/>
    <d v="2022-03-20T23:36:48"/>
    <b v="0"/>
    <m/>
    <m/>
    <b v="0"/>
    <b v="0"/>
    <m/>
    <m/>
    <m/>
    <m/>
    <m/>
    <m/>
    <m/>
    <m/>
    <m/>
  </r>
  <r>
    <s v="__export__.helpdesk_ticket_91997_af8284aa"/>
    <x v="0"/>
    <x v="50"/>
    <s v="ExactlyIT System Bot | ExactlyIT Inc."/>
    <s v="Solved"/>
    <s v="Lummus Technology, LLC., Lummus IT Monitoring Events"/>
    <x v="3"/>
    <d v="2022-03-20T23:18:52"/>
    <d v="2022-03-20T23:33:48"/>
    <b v="0"/>
    <m/>
    <m/>
    <s v="LUM-WFSUS-PW-02 (Virtual Compute)"/>
    <b v="0"/>
    <m/>
    <m/>
    <m/>
    <m/>
    <m/>
    <m/>
    <m/>
    <m/>
    <m/>
  </r>
  <r>
    <s v="__export__.helpdesk_ticket_91996_404306c0"/>
    <x v="0"/>
    <x v="51"/>
    <s v="ExactlyIT System Bot | ExactlyIT Inc."/>
    <s v="Solved"/>
    <s v="Lummus Technology, LLC., Lummus IT Monitoring Events"/>
    <x v="3"/>
    <d v="2022-03-20T23:18:51"/>
    <d v="2022-03-21T01:46:37"/>
    <b v="0"/>
    <m/>
    <m/>
    <s v="LUM-WFSUS-PW-02 (Virtual Compute)"/>
    <b v="0"/>
    <m/>
    <m/>
    <m/>
    <m/>
    <m/>
    <m/>
    <m/>
    <m/>
    <m/>
  </r>
  <r>
    <s v="__export__.helpdesk_ticket_91995_7e29467d"/>
    <x v="0"/>
    <x v="52"/>
    <s v="Castro, Luis_EIT | ExactlyIT Inc."/>
    <s v="Solved"/>
    <s v="LiquidPower Specialty Products Inc., IT Monitoring Events | LiquidPower Specialty Products Inc., "/>
    <x v="6"/>
    <d v="2022-03-20T23:06:38"/>
    <d v="2022-03-21T00:24:09"/>
    <b v="0"/>
    <m/>
    <m/>
    <b v="0"/>
    <b v="0"/>
    <m/>
    <m/>
    <m/>
    <m/>
    <m/>
    <m/>
    <m/>
    <m/>
    <m/>
  </r>
  <r>
    <s v="__export__.helpdesk_ticket_91994_d79679db"/>
    <x v="0"/>
    <x v="53"/>
    <s v="Jaramillo, Daniel_EIT | ExactlyIT Inc."/>
    <s v="Solved"/>
    <s v="ExactlyIT Inc., ExactlyIT IT Monitoring Events"/>
    <x v="3"/>
    <d v="2022-03-20T23:05:13"/>
    <d v="2022-03-20T23:09:01"/>
    <b v="0"/>
    <m/>
    <m/>
    <b v="0"/>
    <b v="0"/>
    <m/>
    <m/>
    <m/>
    <m/>
    <m/>
    <m/>
    <m/>
    <m/>
    <m/>
  </r>
  <r>
    <s v="__export__.helpdesk_ticket_91993_6385f5ec"/>
    <x v="0"/>
    <x v="54"/>
    <s v="Jaramillo, Daniel_EIT | ExactlyIT Inc."/>
    <s v="Solved"/>
    <s v="Kaneka North America LLC, IT Monitoring Events | Kaneka North America LLC, "/>
    <x v="3"/>
    <d v="2022-03-20T22:50:39"/>
    <d v="2022-03-20T23:09:07"/>
    <b v="0"/>
    <m/>
    <m/>
    <b v="0"/>
    <b v="0"/>
    <m/>
    <m/>
    <m/>
    <m/>
    <m/>
    <m/>
    <m/>
    <m/>
    <m/>
  </r>
  <r>
    <s v="__export__.helpdesk_ticket_91992_cdaf722b"/>
    <x v="0"/>
    <x v="55"/>
    <s v="ExactlyIT System Bot | ExactlyIT Inc."/>
    <s v="Solved"/>
    <s v="Polymers Solutions Group, Polymer Solutions Group IT Monitoring Events"/>
    <x v="3"/>
    <d v="2022-03-20T22:27:51"/>
    <d v="2022-03-20T23:12:49"/>
    <b v="0"/>
    <m/>
    <m/>
    <s v="psgnvdes1pw01 (Virtual Compute)"/>
    <b v="0"/>
    <m/>
    <m/>
    <m/>
    <m/>
    <m/>
    <m/>
    <m/>
    <m/>
    <m/>
  </r>
  <r>
    <s v="__export__.helpdesk_ticket_91991_51c6ff2e"/>
    <x v="0"/>
    <x v="56"/>
    <s v="ExactlyIT System Bot | ExactlyIT Inc."/>
    <s v="Solved"/>
    <s v="Polymers Solutions Group, Polymer Solutions Group IT Monitoring Events"/>
    <x v="3"/>
    <d v="2022-03-20T22:27:50"/>
    <d v="2022-03-20T23:12:48"/>
    <b v="0"/>
    <m/>
    <m/>
    <s v="psgnvdes1pw01 (Virtual Compute)"/>
    <b v="0"/>
    <m/>
    <m/>
    <m/>
    <m/>
    <m/>
    <m/>
    <m/>
    <m/>
    <m/>
  </r>
  <r>
    <s v="__export__.helpdesk_ticket_91990_6ebbc247"/>
    <x v="0"/>
    <x v="57"/>
    <s v="ExactlyIT System Bot | ExactlyIT Inc."/>
    <s v="Solved"/>
    <s v="Hoover Circular Solutions , IT Monitoring Events | Hoover Circular Solutions , "/>
    <x v="3"/>
    <d v="2022-03-20T22:23:22"/>
    <d v="2022-03-20T23:48:16"/>
    <b v="0"/>
    <m/>
    <m/>
    <b v="0"/>
    <b v="0"/>
    <m/>
    <m/>
    <m/>
    <m/>
    <m/>
    <m/>
    <m/>
    <m/>
    <m/>
  </r>
  <r>
    <s v="__export__.helpdesk_ticket_91989_ecc7dfa0"/>
    <x v="0"/>
    <x v="58"/>
    <s v="ExactlyIT System Bot | ExactlyIT Inc."/>
    <s v="Solved"/>
    <s v="Hoover Circular Solutions , IT Monitoring Events | Hoover Circular Solutions , "/>
    <x v="3"/>
    <d v="2022-03-20T22:23:21"/>
    <d v="2022-03-20T23:48:16"/>
    <b v="0"/>
    <m/>
    <m/>
    <b v="0"/>
    <b v="0"/>
    <m/>
    <m/>
    <m/>
    <m/>
    <m/>
    <m/>
    <m/>
    <m/>
    <m/>
  </r>
  <r>
    <s v="__export__.helpdesk_ticket_91988_a11f5f72"/>
    <x v="0"/>
    <x v="59"/>
    <s v="ExactlyIT System Bot | ExactlyIT Inc."/>
    <s v="Solved"/>
    <s v="Kaneka North America LLC, IT Monitoring Events | Kaneka North America LLC, "/>
    <x v="3"/>
    <d v="2022-03-20T22:16:51"/>
    <d v="2022-03-20T23:11:22"/>
    <b v="0"/>
    <m/>
    <m/>
    <s v="KNLLABWORKS"/>
    <b v="0"/>
    <m/>
    <m/>
    <m/>
    <m/>
    <m/>
    <m/>
    <m/>
    <m/>
    <m/>
  </r>
  <r>
    <s v="__export__.helpdesk_ticket_91987_fde48bee"/>
    <x v="0"/>
    <x v="60"/>
    <s v="ExactlyIT System Bot | ExactlyIT Inc."/>
    <s v="Solved"/>
    <s v="NewQuest Properties, IT Monitoring Events | NewQuest Properties, "/>
    <x v="3"/>
    <d v="2022-03-20T22:14:22"/>
    <d v="2022-03-20T23:14:17"/>
    <b v="0"/>
    <m/>
    <m/>
    <b v="0"/>
    <b v="0"/>
    <m/>
    <m/>
    <m/>
    <m/>
    <m/>
    <m/>
    <m/>
    <m/>
    <m/>
  </r>
  <r>
    <s v="__export__.helpdesk_ticket_91986_da032a4c"/>
    <x v="0"/>
    <x v="61"/>
    <s v="ExactlyIT System Bot | ExactlyIT Inc."/>
    <s v="Solved"/>
    <s v="Polymers Solutions Group, Polymer Solutions Group IT Monitoring Events"/>
    <x v="3"/>
    <d v="2022-03-20T22:12:49"/>
    <d v="2022-03-21T02:13:20"/>
    <b v="0"/>
    <m/>
    <m/>
    <s v="psgnvdes1pw01 (Virtual Compute)"/>
    <b v="0"/>
    <m/>
    <m/>
    <m/>
    <m/>
    <m/>
    <m/>
    <m/>
    <m/>
    <m/>
  </r>
  <r>
    <s v="__export__.helpdesk_ticket_91985_4d1ccd51"/>
    <x v="0"/>
    <x v="62"/>
    <s v="ExactlyIT System Bot | ExactlyIT Inc."/>
    <s v="Solved"/>
    <s v="ExactlyIT Inc., ExactlyIT IT Monitoring Events"/>
    <x v="3"/>
    <d v="2022-03-20T22:11:20"/>
    <d v="2022-03-20T22:26:48"/>
    <b v="0"/>
    <m/>
    <m/>
    <b v="0"/>
    <b v="0"/>
    <m/>
    <m/>
    <m/>
    <m/>
    <m/>
    <m/>
    <m/>
    <m/>
    <m/>
  </r>
  <r>
    <s v="__export__.helpdesk_ticket_91984_da8f2ace"/>
    <x v="2"/>
    <x v="63"/>
    <s v="Mulvaney, Mikelyn | Lummus Technology IT"/>
    <s v="Assigned"/>
    <s v="Lummus, Gurgaon, Narender, Narender"/>
    <x v="10"/>
    <d v="2022-03-20T22:10:07"/>
    <d v="2022-03-20T22:11:53"/>
    <s v="Handle Ticket"/>
    <s v="Today"/>
    <d v="2022-03-24T06:00:00"/>
    <s v="Lummus-iDocs"/>
    <s v="LUM-Configuration"/>
    <m/>
    <m/>
    <m/>
    <m/>
    <m/>
    <m/>
    <m/>
    <m/>
    <m/>
  </r>
  <r>
    <s v="__export__.helpdesk_ticket_91983_943fd5f9"/>
    <x v="0"/>
    <x v="64"/>
    <s v="Jaramillo, Daniel_EIT | ExactlyIT Inc."/>
    <s v="Solved"/>
    <s v="noreply@dattobackup.com"/>
    <x v="3"/>
    <d v="2022-03-20T22:08:31"/>
    <d v="2022-03-20T22:12:47"/>
    <b v="0"/>
    <m/>
    <m/>
    <b v="0"/>
    <b v="0"/>
    <m/>
    <m/>
    <m/>
    <m/>
    <m/>
    <m/>
    <m/>
    <m/>
    <m/>
  </r>
  <r>
    <s v="__export__.helpdesk_ticket_91982_a325a37e"/>
    <x v="0"/>
    <x v="65"/>
    <s v="Jaramillo, Daniel_EIT | ExactlyIT Inc."/>
    <s v="Solved"/>
    <s v="Dallas Area Habitat for Humanity, IT Monitoring Events | Dallas Area Habitat for Humanity, "/>
    <x v="3"/>
    <d v="2022-03-20T21:57:48"/>
    <d v="2022-03-21T06:19:22"/>
    <b v="0"/>
    <m/>
    <m/>
    <b v="0"/>
    <b v="0"/>
    <m/>
    <m/>
    <m/>
    <m/>
    <m/>
    <m/>
    <m/>
    <m/>
    <m/>
  </r>
  <r>
    <s v="__export__.helpdesk_ticket_91981_c32265e7"/>
    <x v="0"/>
    <x v="66"/>
    <s v="Castro, Luis_EIT | ExactlyIT Inc."/>
    <s v="Postponed"/>
    <s v="EIT-sa.devops@convergetp.com"/>
    <x v="6"/>
    <d v="2022-03-20T21:48:48"/>
    <d v="2022-03-21T06:14:47"/>
    <s v="Postponed Ticket"/>
    <s v="Planned"/>
    <d v="2022-03-21T17:43:47"/>
    <b v="0"/>
    <b v="0"/>
    <m/>
    <m/>
    <m/>
    <m/>
    <m/>
    <m/>
    <m/>
    <m/>
    <m/>
  </r>
  <r>
    <s v="__export__.helpdesk_ticket_91980_93fdcb8a"/>
    <x v="0"/>
    <x v="67"/>
    <s v="Funes, Jonathan | ExactlyIT Inc."/>
    <s v="Assigned"/>
    <s v="Ware, Reggie | Kaneka North America LLC, Main"/>
    <x v="11"/>
    <d v="2022-03-20T21:43:53"/>
    <d v="2022-03-20T23:09:07"/>
    <s v="Handle Ticket"/>
    <s v="Today"/>
    <m/>
    <b v="0"/>
    <b v="0"/>
    <m/>
    <m/>
    <m/>
    <m/>
    <m/>
    <m/>
    <m/>
    <m/>
    <m/>
  </r>
  <r>
    <s v="__export__.helpdesk_ticket_91979_60c58df9"/>
    <x v="0"/>
    <x v="68"/>
    <s v="ExactlyIT System Bot | ExactlyIT Inc."/>
    <s v="Solved"/>
    <s v="NewQuest Properties, IT Monitoring Events | NewQuest Properties, "/>
    <x v="3"/>
    <d v="2022-03-20T21:34:19"/>
    <d v="2022-03-20T23:19:48"/>
    <b v="0"/>
    <m/>
    <m/>
    <b v="0"/>
    <b v="0"/>
    <m/>
    <m/>
    <m/>
    <m/>
    <m/>
    <m/>
    <m/>
    <m/>
    <m/>
  </r>
  <r>
    <s v="__export__.helpdesk_ticket_91978_b1235f00"/>
    <x v="0"/>
    <x v="69"/>
    <s v="Harp, Raymond_EIT | ExactlyIT Inc."/>
    <s v="Postponed"/>
    <s v="LiquidPower Specialty Products Inc., IT Monitoring Events | LiquidPower Specialty Products Inc., "/>
    <x v="6"/>
    <d v="2022-03-20T21:31:35"/>
    <d v="2022-03-21T06:14:47"/>
    <b v="0"/>
    <m/>
    <d v="2022-03-21T18:09:47"/>
    <b v="0"/>
    <b v="0"/>
    <m/>
    <m/>
    <m/>
    <m/>
    <m/>
    <m/>
    <m/>
    <m/>
    <m/>
  </r>
  <r>
    <s v="__export__.helpdesk_ticket_91977_a6af3681"/>
    <x v="0"/>
    <x v="70"/>
    <s v="ExactlyIT System Bot | ExactlyIT Inc."/>
    <s v="Solved"/>
    <s v="Lummus Technology, LLC., Lummus IT Monitoring Events"/>
    <x v="3"/>
    <d v="2022-03-20T21:23:22"/>
    <d v="2022-03-20T21:38:19"/>
    <b v="0"/>
    <m/>
    <m/>
    <s v="lum-jmpus-pw-02 (Virtual Compute)"/>
    <b v="0"/>
    <m/>
    <m/>
    <m/>
    <m/>
    <m/>
    <m/>
    <m/>
    <m/>
    <m/>
  </r>
  <r>
    <s v="__export__.helpdesk_ticket_91976_0d6a48ab"/>
    <x v="0"/>
    <x v="71"/>
    <s v="ExactlyIT System Bot | ExactlyIT Inc."/>
    <s v="Solved"/>
    <s v="Lummus Technology, LLC., Lummus IT Monitoring Events"/>
    <x v="3"/>
    <d v="2022-03-20T21:23:21"/>
    <d v="2022-03-21T01:46:55"/>
    <b v="0"/>
    <m/>
    <m/>
    <s v="lum-jmpus-pw-02 (Virtual Compute)"/>
    <b v="0"/>
    <m/>
    <m/>
    <m/>
    <m/>
    <m/>
    <m/>
    <m/>
    <m/>
    <m/>
  </r>
  <r>
    <s v="__export__.helpdesk_ticket_91975_3516fffd"/>
    <x v="0"/>
    <x v="72"/>
    <s v="Kumar, Ankit | Lummus Technology IT"/>
    <s v="Solved"/>
    <s v="Lummus, Gurgaon, Agrawal, Abhishek"/>
    <x v="9"/>
    <d v="2022-03-20T21:17:56"/>
    <d v="2022-03-21T00:25:32"/>
    <b v="0"/>
    <m/>
    <m/>
    <s v="Desktop/Workstation/Laptop_EIT"/>
    <b v="0"/>
    <m/>
    <m/>
    <m/>
    <m/>
    <m/>
    <m/>
    <m/>
    <m/>
    <m/>
  </r>
  <r>
    <s v="__export__.helpdesk_ticket_91974_d98b0ff3"/>
    <x v="0"/>
    <x v="73"/>
    <s v="ExactlyIT System Bot | ExactlyIT Inc."/>
    <s v="Solved"/>
    <s v="Lummus Technology, LLC., Lummus IT Monitoring Events"/>
    <x v="3"/>
    <d v="2022-03-20T20:54:49"/>
    <d v="2022-03-21T01:47:11"/>
    <b v="0"/>
    <m/>
    <m/>
    <s v="US-BMN-A1-CORE1"/>
    <b v="0"/>
    <m/>
    <m/>
    <m/>
    <m/>
    <m/>
    <m/>
    <m/>
    <m/>
    <m/>
  </r>
  <r>
    <s v="__export__.helpdesk_ticket_91973_c8b1800c"/>
    <x v="5"/>
    <x v="74"/>
    <s v="ExactlyIT System Bot | ExactlyIT Inc."/>
    <s v="Solved"/>
    <s v="ExactlyIT Inc., ExactlyIT IT Monitoring Events"/>
    <x v="3"/>
    <d v="2022-03-20T20:37:20"/>
    <d v="2022-03-20T20:52:17"/>
    <b v="0"/>
    <m/>
    <m/>
    <b v="0"/>
    <b v="0"/>
    <m/>
    <m/>
    <m/>
    <m/>
    <m/>
    <m/>
    <m/>
    <m/>
    <m/>
  </r>
  <r>
    <s v="__export__.helpdesk_ticket_91972_d78dbb73"/>
    <x v="0"/>
    <x v="75"/>
    <s v="ExactlyIT System Bot | ExactlyIT Inc."/>
    <s v="Solved"/>
    <s v="Alcami Corporation, Alcami IT Monitoring Events"/>
    <x v="3"/>
    <d v="2022-03-20T20:35:49"/>
    <d v="2022-03-21T06:16:21"/>
    <b v="0"/>
    <m/>
    <m/>
    <s v="alcnuctxes1-d00 (Virtual Compute)"/>
    <b v="0"/>
    <m/>
    <m/>
    <m/>
    <m/>
    <m/>
    <m/>
    <m/>
    <m/>
    <m/>
  </r>
  <r>
    <s v="__export__.helpdesk_ticket_91971_96362241"/>
    <x v="0"/>
    <x v="76"/>
    <s v="ExactlyIT System Bot | ExactlyIT Inc."/>
    <s v="Solved"/>
    <s v="Hisco, IT Monitoring Events | Hisco"/>
    <x v="3"/>
    <d v="2022-03-20T20:23:49"/>
    <d v="2022-03-21T03:39:20"/>
    <b v="0"/>
    <m/>
    <m/>
    <b v="0"/>
    <b v="0"/>
    <m/>
    <m/>
    <m/>
    <m/>
    <m/>
    <m/>
    <m/>
    <m/>
    <m/>
  </r>
  <r>
    <s v="__export__.helpdesk_ticket_91970_4ec42f3b"/>
    <x v="0"/>
    <x v="77"/>
    <s v="Castro, Luis_EIT | ExactlyIT Inc."/>
    <s v="Solved"/>
    <s v="Gulf Capital Bank, IT Monitoring Events | Gulf Capital Bank, "/>
    <x v="6"/>
    <d v="2022-03-20T20:11:44"/>
    <d v="2022-03-21T00:27:41"/>
    <b v="0"/>
    <m/>
    <m/>
    <b v="0"/>
    <b v="0"/>
    <m/>
    <m/>
    <m/>
    <m/>
    <m/>
    <m/>
    <m/>
    <m/>
    <m/>
  </r>
  <r>
    <s v="__export__.helpdesk_ticket_91969_c5fb9005"/>
    <x v="0"/>
    <x v="78"/>
    <s v="ExactlyIT System Bot | ExactlyIT Inc."/>
    <s v="Solved"/>
    <s v="ExactlyIT Inc., ExactlyIT IT Monitoring Events"/>
    <x v="3"/>
    <d v="2022-03-20T20:06:19"/>
    <d v="2022-03-20T20:21:45"/>
    <b v="0"/>
    <m/>
    <m/>
    <b v="0"/>
    <b v="0"/>
    <m/>
    <m/>
    <m/>
    <m/>
    <m/>
    <m/>
    <m/>
    <m/>
    <m/>
  </r>
  <r>
    <s v="__export__.helpdesk_ticket_91968_ae6ebc18"/>
    <x v="0"/>
    <x v="79"/>
    <s v="ExactlyIT System Bot | ExactlyIT Inc."/>
    <s v="Solved"/>
    <s v="NewQuest Properties, IT Monitoring Events | NewQuest Properties, "/>
    <x v="3"/>
    <d v="2022-03-20T19:49:23"/>
    <d v="2022-03-20T23:19:47"/>
    <b v="0"/>
    <m/>
    <m/>
    <b v="0"/>
    <b v="0"/>
    <m/>
    <m/>
    <m/>
    <m/>
    <m/>
    <m/>
    <m/>
    <m/>
    <m/>
  </r>
  <r>
    <s v="__export__.helpdesk_ticket_91967_7f05a7fd"/>
    <x v="0"/>
    <x v="80"/>
    <s v="ExactlyIT System Bot | ExactlyIT Inc."/>
    <s v="Solved"/>
    <s v="Lummus Technology, LLC., Lummus IT Monitoring Events"/>
    <x v="3"/>
    <d v="2022-03-20T19:31:23"/>
    <d v="2022-03-21T05:48:49"/>
    <b v="0"/>
    <m/>
    <m/>
    <s v="lum-medcv-pw-01 (OS)"/>
    <b v="0"/>
    <m/>
    <m/>
    <m/>
    <m/>
    <m/>
    <m/>
    <m/>
    <m/>
    <m/>
  </r>
  <r>
    <s v="__export__.helpdesk_ticket_91966_79fbf7be"/>
    <x v="0"/>
    <x v="81"/>
    <s v="ExactlyIT System Bot | ExactlyIT Inc."/>
    <s v="Solved"/>
    <s v="Lummus Technology, LLC., Lummus IT Monitoring Events"/>
    <x v="3"/>
    <d v="2022-03-20T19:31:21"/>
    <d v="2022-03-21T05:48:50"/>
    <b v="0"/>
    <m/>
    <m/>
    <s v="lum-medcv-pw-01 (OS)"/>
    <b v="0"/>
    <m/>
    <m/>
    <m/>
    <m/>
    <m/>
    <m/>
    <m/>
    <m/>
    <m/>
  </r>
  <r>
    <s v="__export__.helpdesk_ticket_91965_cac72532"/>
    <x v="0"/>
    <x v="82"/>
    <s v="ExactlyIT System Bot | ExactlyIT Inc."/>
    <s v="Solved"/>
    <s v="Alcami Corporation, Alcami IT Monitoring Events"/>
    <x v="3"/>
    <d v="2022-03-20T19:24:24"/>
    <d v="2022-03-21T06:06:19"/>
    <b v="0"/>
    <m/>
    <m/>
    <s v="ALCNUWEBES1-V02 (Virtual Compute)"/>
    <b v="0"/>
    <m/>
    <m/>
    <m/>
    <m/>
    <m/>
    <m/>
    <m/>
    <m/>
    <m/>
  </r>
  <r>
    <s v="__export__.helpdesk_ticket_91964_e5f1d57f"/>
    <x v="0"/>
    <x v="83"/>
    <s v="ExactlyIT System Bot | ExactlyIT Inc."/>
    <s v="Solved"/>
    <s v="ExactlyIT Inc., ExactlyIT IT Monitoring Events"/>
    <x v="3"/>
    <d v="2022-03-20T18:44:50"/>
    <d v="2022-03-20T18:59:46"/>
    <b v="0"/>
    <m/>
    <m/>
    <b v="0"/>
    <b v="0"/>
    <m/>
    <m/>
    <m/>
    <m/>
    <m/>
    <m/>
    <m/>
    <m/>
    <m/>
  </r>
  <r>
    <s v="__export__.helpdesk_ticket_91963_7942178b"/>
    <x v="0"/>
    <x v="84"/>
    <s v="ExactlyIT System Bot | ExactlyIT Inc."/>
    <s v="Solved"/>
    <s v="ExactlyIT Inc., ExactlyIT IT Monitoring Events"/>
    <x v="3"/>
    <d v="2022-03-20T18:29:49"/>
    <d v="2022-03-20T18:59:45"/>
    <b v="0"/>
    <m/>
    <m/>
    <b v="0"/>
    <b v="0"/>
    <m/>
    <m/>
    <m/>
    <m/>
    <m/>
    <m/>
    <m/>
    <m/>
    <m/>
  </r>
  <r>
    <s v="__export__.helpdesk_ticket_91962_198b3e2e"/>
    <x v="0"/>
    <x v="85"/>
    <s v="ExactlyIT System Bot | ExactlyIT Inc."/>
    <s v="Solved"/>
    <s v="Lummus Technology, LLC., Lummus IT Monitoring Events"/>
    <x v="3"/>
    <d v="2022-03-20T18:23:49"/>
    <d v="2022-03-21T06:16:23"/>
    <b v="0"/>
    <m/>
    <m/>
    <b v="0"/>
    <b v="0"/>
    <m/>
    <m/>
    <m/>
    <m/>
    <m/>
    <m/>
    <m/>
    <m/>
    <m/>
  </r>
  <r>
    <s v="__export__.helpdesk_ticket_91961_6670627a"/>
    <x v="0"/>
    <x v="86"/>
    <s v="ExactlyIT System Bot | ExactlyIT Inc."/>
    <s v="Solved"/>
    <s v="Hisco, IT Monitoring Events | Hisco"/>
    <x v="3"/>
    <d v="2022-03-20T18:23:19"/>
    <d v="2022-03-20T18:53:16"/>
    <b v="0"/>
    <m/>
    <m/>
    <b v="0"/>
    <b v="0"/>
    <m/>
    <m/>
    <m/>
    <m/>
    <m/>
    <m/>
    <m/>
    <m/>
    <m/>
  </r>
  <r>
    <s v="__export__.helpdesk_ticket_91960_aa7782de"/>
    <x v="4"/>
    <x v="87"/>
    <s v="ExactlyIT System Bot | ExactlyIT Inc."/>
    <s v="Solved"/>
    <s v="ExactlyIT Inc., ExactlyIT IT Monitoring Events"/>
    <x v="3"/>
    <d v="2022-03-20T18:23:18"/>
    <d v="2022-03-20T18:28:17"/>
    <b v="0"/>
    <m/>
    <m/>
    <b v="0"/>
    <b v="0"/>
    <m/>
    <m/>
    <m/>
    <m/>
    <m/>
    <m/>
    <m/>
    <m/>
    <m/>
  </r>
  <r>
    <s v="__export__.helpdesk_ticket_91959_cb2272ed"/>
    <x v="0"/>
    <x v="88"/>
    <s v="ExactlyIT System Bot | ExactlyIT Inc."/>
    <s v="Solved"/>
    <s v="ExactlyIT Inc., ExactlyIT IT Monitoring Events"/>
    <x v="3"/>
    <d v="2022-03-20T18:22:49"/>
    <d v="2022-03-20T18:37:45"/>
    <b v="0"/>
    <m/>
    <m/>
    <b v="0"/>
    <b v="0"/>
    <m/>
    <m/>
    <m/>
    <m/>
    <m/>
    <m/>
    <m/>
    <m/>
    <m/>
  </r>
  <r>
    <s v="__export__.helpdesk_ticket_91958_167b4c8e"/>
    <x v="4"/>
    <x v="89"/>
    <s v="ExactlyIT System Bot | ExactlyIT Inc."/>
    <s v="Solved"/>
    <s v="ExactlyIT Inc., ExactlyIT IT Monitoring Events"/>
    <x v="3"/>
    <d v="2022-03-20T18:14:52"/>
    <d v="2022-03-20T18:21:14"/>
    <b v="0"/>
    <m/>
    <m/>
    <b v="0"/>
    <b v="0"/>
    <m/>
    <m/>
    <m/>
    <m/>
    <m/>
    <m/>
    <m/>
    <m/>
    <m/>
  </r>
  <r>
    <s v="__export__.helpdesk_ticket_91957_8461f3e7"/>
    <x v="4"/>
    <x v="90"/>
    <s v="ExactlyIT System Bot | ExactlyIT Inc."/>
    <s v="Solved"/>
    <s v="ExactlyIT Inc., ExactlyIT IT Monitoring Events"/>
    <x v="3"/>
    <d v="2022-03-20T18:14:51"/>
    <d v="2022-03-20T18:20:15"/>
    <b v="0"/>
    <m/>
    <m/>
    <b v="0"/>
    <b v="0"/>
    <m/>
    <m/>
    <m/>
    <m/>
    <m/>
    <m/>
    <m/>
    <m/>
    <m/>
  </r>
  <r>
    <s v="__export__.helpdesk_ticket_91956_629ebaf0"/>
    <x v="4"/>
    <x v="91"/>
    <s v="ExactlyIT System Bot | ExactlyIT Inc."/>
    <s v="Solved"/>
    <s v="ExactlyIT Inc., ExactlyIT IT Monitoring Events"/>
    <x v="3"/>
    <d v="2022-03-20T18:14:50"/>
    <d v="2022-03-20T18:31:16"/>
    <b v="0"/>
    <m/>
    <m/>
    <b v="0"/>
    <b v="0"/>
    <m/>
    <m/>
    <m/>
    <m/>
    <m/>
    <m/>
    <m/>
    <m/>
    <m/>
  </r>
  <r>
    <s v="__export__.helpdesk_ticket_91955_3a4ff70b"/>
    <x v="0"/>
    <x v="92"/>
    <s v="Valencia, Jesus_EIT | ExactlyIT Inc."/>
    <s v="Postponed"/>
    <s v="Nguyen, Jenna | LiquidPower Specialty Products Inc., Main"/>
    <x v="0"/>
    <d v="2022-03-20T17:16:33"/>
    <d v="2022-03-21T04:08:45"/>
    <b v="0"/>
    <m/>
    <d v="2022-03-22T06:00:00"/>
    <b v="0"/>
    <b v="0"/>
    <m/>
    <m/>
    <m/>
    <m/>
    <m/>
    <m/>
    <m/>
    <m/>
    <m/>
  </r>
  <r>
    <s v="__export__.helpdesk_ticket_91954_2e04a8e6"/>
    <x v="0"/>
    <x v="93"/>
    <s v="ExactlyIT System Bot | ExactlyIT Inc."/>
    <s v="Solved"/>
    <s v="NewQuest Properties, IT Monitoring Events | NewQuest Properties, "/>
    <x v="3"/>
    <d v="2022-03-20T17:13:48"/>
    <d v="2022-03-20T21:14:17"/>
    <b v="0"/>
    <m/>
    <m/>
    <b v="0"/>
    <b v="0"/>
    <m/>
    <m/>
    <m/>
    <m/>
    <m/>
    <m/>
    <m/>
    <m/>
    <m/>
  </r>
  <r>
    <s v="__export__.helpdesk_ticket_91953_c4e9baef"/>
    <x v="0"/>
    <x v="94"/>
    <s v="ExactlyIT System Bot | ExactlyIT Inc."/>
    <s v="Solved"/>
    <s v="Hisco, IT Monitoring Events | Hisco"/>
    <x v="3"/>
    <d v="2022-03-20T17:07:50"/>
    <d v="2022-03-20T17:22:45"/>
    <b v="0"/>
    <m/>
    <m/>
    <b v="0"/>
    <b v="0"/>
    <m/>
    <m/>
    <m/>
    <m/>
    <m/>
    <m/>
    <m/>
    <m/>
    <m/>
  </r>
  <r>
    <s v="__export__.helpdesk_ticket_91952_930ad614"/>
    <x v="0"/>
    <x v="95"/>
    <s v="ExactlyIT System Bot | ExactlyIT Inc."/>
    <s v="Solved"/>
    <s v="Hisco, IT Monitoring Events | Hisco"/>
    <x v="3"/>
    <d v="2022-03-20T17:07:49"/>
    <d v="2022-03-20T17:22:44"/>
    <b v="0"/>
    <m/>
    <m/>
    <b v="0"/>
    <b v="0"/>
    <m/>
    <m/>
    <m/>
    <m/>
    <m/>
    <m/>
    <m/>
    <m/>
    <m/>
  </r>
  <r>
    <s v="__export__.helpdesk_ticket_91951_6c4c2524"/>
    <x v="4"/>
    <x v="96"/>
    <s v="ExactlyIT System Bot | ExactlyIT Inc."/>
    <s v="Solved"/>
    <s v="Hisco, IT Monitoring Events | Hisco"/>
    <x v="3"/>
    <d v="2022-03-20T17:07:24"/>
    <d v="2022-03-20T17:07:47"/>
    <b v="0"/>
    <m/>
    <m/>
    <b v="0"/>
    <b v="0"/>
    <m/>
    <m/>
    <m/>
    <m/>
    <m/>
    <m/>
    <m/>
    <m/>
    <m/>
  </r>
  <r>
    <s v="__export__.helpdesk_ticket_91950_6b5adda5"/>
    <x v="0"/>
    <x v="97"/>
    <s v="Jaramillo, Daniel_EIT | ExactlyIT Inc."/>
    <s v="Postponed"/>
    <s v="Hoover Circular Solutions , IT Monitoring Events | Hoover Circular Solutions , "/>
    <x v="3"/>
    <d v="2022-03-20T16:44:49"/>
    <d v="2022-03-21T06:13:38"/>
    <s v="Postponed Ticket"/>
    <s v="Planned"/>
    <m/>
    <b v="0"/>
    <b v="0"/>
    <m/>
    <m/>
    <m/>
    <m/>
    <m/>
    <m/>
    <m/>
    <m/>
    <m/>
  </r>
  <r>
    <s v="__export__.helpdesk_ticket_91949_6a240e8b"/>
    <x v="0"/>
    <x v="98"/>
    <s v="ExactlyIT System Bot | ExactlyIT Inc."/>
    <s v="Solved"/>
    <s v="Lummus Technology, LLC., Lummus IT Monitoring Events"/>
    <x v="3"/>
    <d v="2022-03-20T16:39:49"/>
    <d v="2022-03-20T16:54:45"/>
    <b v="0"/>
    <m/>
    <m/>
    <b v="0"/>
    <b v="0"/>
    <m/>
    <m/>
    <m/>
    <m/>
    <m/>
    <m/>
    <m/>
    <m/>
    <m/>
  </r>
  <r>
    <s v="__export__.helpdesk_ticket_91948_f3d0b2d4"/>
    <x v="0"/>
    <x v="99"/>
    <s v="ExactlyIT System Bot | ExactlyIT Inc."/>
    <s v="Solved"/>
    <s v="Hisco, IT Monitoring Events | Hisco"/>
    <x v="3"/>
    <d v="2022-03-20T16:31:54"/>
    <d v="2022-03-21T06:01:21"/>
    <b v="0"/>
    <m/>
    <m/>
    <b v="0"/>
    <b v="0"/>
    <m/>
    <m/>
    <m/>
    <m/>
    <m/>
    <m/>
    <m/>
    <m/>
    <m/>
  </r>
  <r>
    <s v="__export__.helpdesk_ticket_91947_f5b59c68"/>
    <x v="0"/>
    <x v="100"/>
    <s v="ExactlyIT System Bot | ExactlyIT Inc."/>
    <s v="Solved"/>
    <s v="Lummus Technology, LLC., Lummus IT Monitoring Events"/>
    <x v="3"/>
    <d v="2022-03-20T16:21:21"/>
    <d v="2022-03-20T16:30:17"/>
    <b v="0"/>
    <m/>
    <m/>
    <s v="LUM-ADKNL-PW-01 (OS)"/>
    <b v="0"/>
    <m/>
    <m/>
    <m/>
    <m/>
    <m/>
    <m/>
    <m/>
    <m/>
    <m/>
  </r>
  <r>
    <s v="__export__.helpdesk_ticket_91946_4a458c09"/>
    <x v="0"/>
    <x v="101"/>
    <s v="ExactlyIT System Bot | ExactlyIT Inc."/>
    <s v="Solved"/>
    <s v="Lummus Technology, LLC., Lummus IT Monitoring Events"/>
    <x v="3"/>
    <d v="2022-03-20T16:06:20"/>
    <d v="2022-03-20T16:30:15"/>
    <b v="0"/>
    <m/>
    <m/>
    <s v="LUM-ADKNL-PW-01 (OS)"/>
    <b v="0"/>
    <m/>
    <m/>
    <m/>
    <m/>
    <m/>
    <m/>
    <m/>
    <m/>
    <m/>
  </r>
  <r>
    <s v="__export__.helpdesk_ticket_91945_6e60e201"/>
    <x v="0"/>
    <x v="102"/>
    <s v="Teutli, Robin_EIT | ExactlyIT Inc."/>
    <s v="Assigned"/>
    <s v="Dallas Area Habitat for Humanity, IT Monitoring Events | Dallas Area Habitat for Humanity, "/>
    <x v="3"/>
    <d v="2022-03-20T16:06:19"/>
    <d v="2022-03-20T16:38:20"/>
    <s v="Handle Ticket"/>
    <s v="Overdue"/>
    <d v="2022-03-21T10:00:00"/>
    <b v="0"/>
    <b v="0"/>
    <m/>
    <m/>
    <m/>
    <m/>
    <m/>
    <m/>
    <m/>
    <m/>
    <m/>
  </r>
  <r>
    <s v="__export__.helpdesk_ticket_91944_34b294af"/>
    <x v="4"/>
    <x v="103"/>
    <s v="ExactlyIT System Bot | ExactlyIT Inc."/>
    <s v="Solved"/>
    <s v="NewQuest Properties, IT Monitoring Events | NewQuest Properties, "/>
    <x v="3"/>
    <d v="2022-03-20T16:05:17"/>
    <d v="2022-03-20T16:10:34"/>
    <b v="0"/>
    <m/>
    <m/>
    <b v="0"/>
    <b v="0"/>
    <m/>
    <m/>
    <m/>
    <m/>
    <m/>
    <m/>
    <m/>
    <m/>
    <m/>
  </r>
  <r>
    <s v="__export__.helpdesk_ticket_91943_9b635c80"/>
    <x v="0"/>
    <x v="104"/>
    <s v="Teutli, Robin_EIT | ExactlyIT Inc."/>
    <s v="Solved"/>
    <s v="EIT-sa.devops@convergetp.com"/>
    <x v="3"/>
    <d v="2022-03-20T15:51:26"/>
    <d v="2022-03-20T15:57:02"/>
    <b v="0"/>
    <m/>
    <m/>
    <b v="0"/>
    <b v="0"/>
    <m/>
    <m/>
    <m/>
    <m/>
    <m/>
    <m/>
    <m/>
    <m/>
    <m/>
  </r>
  <r>
    <s v="__export__.helpdesk_ticket_91942_e3b78f42"/>
    <x v="0"/>
    <x v="105"/>
    <s v="ExactlyIT System Bot | ExactlyIT Inc."/>
    <s v="Solved"/>
    <s v="Dallas Area Habitat for Humanity, IT Monitoring Events | Dallas Area Habitat for Humanity, "/>
    <x v="3"/>
    <d v="2022-03-20T15:45:17"/>
    <d v="2022-03-20T23:45:46"/>
    <b v="0"/>
    <m/>
    <m/>
    <b v="0"/>
    <b v="0"/>
    <m/>
    <m/>
    <m/>
    <m/>
    <m/>
    <m/>
    <m/>
    <m/>
    <m/>
  </r>
  <r>
    <s v="__export__.helpdesk_ticket_91941_16112e4a"/>
    <x v="0"/>
    <x v="106"/>
    <s v="ExactlyIT System Bot | ExactlyIT Inc."/>
    <s v="Solved"/>
    <s v="Lummus Technology, LLC., Lummus IT Monitoring Events"/>
    <x v="3"/>
    <d v="2022-03-20T15:40:22"/>
    <d v="2022-03-20T16:10:17"/>
    <b v="0"/>
    <m/>
    <m/>
    <s v="lum-medwe-pw-01 (OS)"/>
    <b v="0"/>
    <m/>
    <m/>
    <m/>
    <m/>
    <m/>
    <m/>
    <m/>
    <m/>
    <m/>
  </r>
  <r>
    <s v="__export__.helpdesk_ticket_91940_9a66d386"/>
    <x v="0"/>
    <x v="107"/>
    <s v="Jaramillo, Daniel_EIT | ExactlyIT Inc."/>
    <s v="Assigned"/>
    <s v="Lummus Technology, LLC., Lummus IT Monitoring Events"/>
    <x v="3"/>
    <d v="2022-03-20T15:40:21"/>
    <d v="2022-03-20T19:07:52"/>
    <s v="Handle Ticket"/>
    <s v="Today"/>
    <m/>
    <s v="lum-idbus-pl-01 (OS)"/>
    <b v="0"/>
    <m/>
    <m/>
    <m/>
    <m/>
    <m/>
    <m/>
    <m/>
    <m/>
    <m/>
  </r>
  <r>
    <s v="__export__.helpdesk_ticket_91939_ab292ec3"/>
    <x v="0"/>
    <x v="108"/>
    <s v="Jaramillo, Daniel_EIT | ExactlyIT Inc."/>
    <s v="Solved"/>
    <s v="Lummus Technology, LLC., Lummus IT Monitoring Events"/>
    <x v="3"/>
    <d v="2022-03-20T15:40:19"/>
    <d v="2022-03-20T23:48:40"/>
    <b v="0"/>
    <m/>
    <m/>
    <s v="lum-idbus-pl-01 (OS)"/>
    <b v="0"/>
    <m/>
    <m/>
    <m/>
    <m/>
    <m/>
    <m/>
    <m/>
    <m/>
    <m/>
  </r>
  <r>
    <s v="__export__.helpdesk_ticket_91938_2e62bc90"/>
    <x v="0"/>
    <x v="109"/>
    <s v="ExactlyIT System Bot | ExactlyIT Inc."/>
    <s v="Solved"/>
    <s v="Lummus Technology, LLC., Lummus IT Monitoring Events"/>
    <x v="3"/>
    <d v="2022-03-20T15:40:17"/>
    <d v="2022-03-20T16:10:15"/>
    <b v="0"/>
    <m/>
    <m/>
    <s v="lum-medwe-pw-01 (OS)"/>
    <b v="0"/>
    <m/>
    <m/>
    <m/>
    <m/>
    <m/>
    <m/>
    <m/>
    <m/>
    <m/>
  </r>
  <r>
    <s v="__export__.helpdesk_ticket_91937_a4bdd57e"/>
    <x v="0"/>
    <x v="110"/>
    <s v="ExactlyIT System Bot | ExactlyIT Inc."/>
    <s v="Solved"/>
    <s v="Lummus Technology, LLC., Lummus IT Monitoring Events"/>
    <x v="3"/>
    <d v="2022-03-20T15:11:19"/>
    <d v="2022-03-20T15:26:14"/>
    <b v="0"/>
    <m/>
    <m/>
    <s v="LUM-AMSDB-DW-01 (OS)"/>
    <b v="0"/>
    <m/>
    <m/>
    <m/>
    <m/>
    <m/>
    <m/>
    <m/>
    <m/>
    <m/>
  </r>
  <r>
    <s v="__export__.helpdesk_ticket_91936_0c1a793a"/>
    <x v="0"/>
    <x v="111"/>
    <s v="ExactlyIT System Bot | ExactlyIT Inc."/>
    <s v="Solved"/>
    <s v="Puffer Sweiven, Inc., IT Monitoring Events | Puffer Sweiven, LP."/>
    <x v="3"/>
    <d v="2022-03-20T15:07:19"/>
    <d v="2022-03-20T15:22:18"/>
    <b v="0"/>
    <m/>
    <m/>
    <b v="0"/>
    <b v="0"/>
    <m/>
    <m/>
    <m/>
    <m/>
    <m/>
    <m/>
    <m/>
    <m/>
    <m/>
  </r>
  <r>
    <s v="__export__.helpdesk_ticket_91935_b7879714"/>
    <x v="5"/>
    <x v="112"/>
    <s v="Teutli, Robin_EIT | ExactlyIT Inc."/>
    <s v="Solved"/>
    <s v="Alcami Corporation, Alcami IT Monitoring Events"/>
    <x v="3"/>
    <d v="2022-03-20T15:05:51"/>
    <d v="2022-03-20T19:13:50"/>
    <b v="0"/>
    <m/>
    <m/>
    <s v="ALCNUWEBES1-V01 (Virtual Compute)"/>
    <b v="0"/>
    <m/>
    <m/>
    <m/>
    <m/>
    <m/>
    <m/>
    <m/>
    <m/>
    <m/>
  </r>
  <r>
    <s v="__export__.helpdesk_ticket_91934_f1cb9e33"/>
    <x v="0"/>
    <x v="113"/>
    <s v="ExactlyIT System Bot | ExactlyIT Inc."/>
    <s v="Solved"/>
    <s v="Hisco, IT Monitoring Events | Hisco"/>
    <x v="3"/>
    <d v="2022-03-20T14:04:50"/>
    <d v="2022-03-21T06:01:18"/>
    <b v="0"/>
    <m/>
    <m/>
    <b v="0"/>
    <b v="0"/>
    <m/>
    <m/>
    <m/>
    <m/>
    <m/>
    <m/>
    <m/>
    <m/>
    <m/>
  </r>
  <r>
    <s v="__export__.helpdesk_ticket_91933_e295269d"/>
    <x v="0"/>
    <x v="114"/>
    <s v="ExactlyIT System Bot | ExactlyIT Inc."/>
    <s v="Solved"/>
    <s v="Cypress Lawn (Cancom), Cypress Lawn (Cancom) IT Monitoring Events"/>
    <x v="3"/>
    <d v="2022-03-20T14:02:47"/>
    <d v="2022-03-20T17:17:46"/>
    <b v="0"/>
    <m/>
    <m/>
    <s v="HQS-FPS02 (Virtual Compute)"/>
    <b v="0"/>
    <m/>
    <m/>
    <m/>
    <m/>
    <m/>
    <m/>
    <m/>
    <m/>
    <m/>
  </r>
  <r>
    <s v="__export__.helpdesk_ticket_91932_a9a95c8e"/>
    <x v="0"/>
    <x v="115"/>
    <s v="ExactlyIT System Bot | ExactlyIT Inc."/>
    <s v="Solved"/>
    <s v="Puffer Sweiven, Inc., IT Monitoring Events | Puffer Sweiven, LP."/>
    <x v="3"/>
    <d v="2022-03-20T14:01:17"/>
    <d v="2022-03-20T15:16:18"/>
    <b v="0"/>
    <m/>
    <m/>
    <b v="0"/>
    <b v="0"/>
    <m/>
    <m/>
    <m/>
    <m/>
    <m/>
    <m/>
    <m/>
    <m/>
    <m/>
  </r>
  <r>
    <s v="__export__.helpdesk_ticket_91931_5c0fd5bd"/>
    <x v="0"/>
    <x v="116"/>
    <s v="ExactlyIT System Bot | ExactlyIT Inc."/>
    <s v="Solved"/>
    <s v="Dallas Area Habitat for Humanity, IT Monitoring Events | Dallas Area Habitat for Humanity, "/>
    <x v="3"/>
    <d v="2022-03-20T13:24:49"/>
    <d v="2022-03-20T13:39:45"/>
    <b v="0"/>
    <m/>
    <m/>
    <b v="0"/>
    <b v="0"/>
    <m/>
    <m/>
    <m/>
    <m/>
    <m/>
    <m/>
    <m/>
    <m/>
    <m/>
  </r>
  <r>
    <s v="__export__.helpdesk_ticket_91930_fda9a20d"/>
    <x v="0"/>
    <x v="117"/>
    <s v="ExactlyIT System Bot | ExactlyIT Inc."/>
    <s v="Solved"/>
    <s v="Puffer Sweiven, Inc., IT Monitoring Events | Puffer Sweiven, LP."/>
    <x v="3"/>
    <d v="2022-03-20T13:19:18"/>
    <d v="2022-03-20T14:04:15"/>
    <b v="0"/>
    <m/>
    <m/>
    <b v="0"/>
    <b v="0"/>
    <m/>
    <m/>
    <m/>
    <m/>
    <m/>
    <m/>
    <m/>
    <m/>
    <m/>
  </r>
  <r>
    <s v="__export__.helpdesk_ticket_91929_6e8db6a5"/>
    <x v="0"/>
    <x v="118"/>
    <s v="ExactlyIT System Bot | ExactlyIT Inc."/>
    <s v="Solved"/>
    <s v="Puffer Sweiven, Inc., IT Monitoring Events | Puffer Sweiven, LP."/>
    <x v="3"/>
    <d v="2022-03-20T13:19:17"/>
    <d v="2022-03-20T14:04:16"/>
    <b v="0"/>
    <m/>
    <m/>
    <b v="0"/>
    <b v="0"/>
    <m/>
    <m/>
    <m/>
    <m/>
    <m/>
    <m/>
    <m/>
    <m/>
    <m/>
  </r>
  <r>
    <s v="__export__.helpdesk_ticket_91928_6e3af13e"/>
    <x v="0"/>
    <x v="119"/>
    <s v="ExactlyIT System Bot | ExactlyIT Inc."/>
    <s v="Solved"/>
    <s v="Puffer Sweiven, Inc., IT Monitoring Events | Puffer Sweiven, LP."/>
    <x v="3"/>
    <d v="2022-03-20T13:18:47"/>
    <d v="2022-03-20T13:33:45"/>
    <b v="0"/>
    <m/>
    <m/>
    <b v="0"/>
    <b v="0"/>
    <m/>
    <m/>
    <m/>
    <m/>
    <m/>
    <m/>
    <m/>
    <m/>
    <m/>
  </r>
  <r>
    <s v="__export__.helpdesk_ticket_91927_f6d88633"/>
    <x v="5"/>
    <x v="120"/>
    <s v="ExactlyIT System Bot | ExactlyIT Inc."/>
    <s v="Solved"/>
    <s v="Puffer Sweiven, Inc., IT Monitoring Events | Puffer Sweiven, LP."/>
    <x v="3"/>
    <d v="2022-03-20T13:18:46"/>
    <d v="2022-03-20T13:33:44"/>
    <b v="0"/>
    <m/>
    <m/>
    <b v="0"/>
    <b v="0"/>
    <m/>
    <m/>
    <m/>
    <m/>
    <m/>
    <m/>
    <m/>
    <m/>
    <m/>
  </r>
  <r>
    <s v="__export__.helpdesk_ticket_91926_0c9ab711"/>
    <x v="0"/>
    <x v="121"/>
    <s v="ExactlyIT System Bot | ExactlyIT Inc."/>
    <s v="Solved"/>
    <s v="Puffer Sweiven, Inc., IT Monitoring Events | Puffer Sweiven, LP."/>
    <x v="3"/>
    <d v="2022-03-20T13:10:26"/>
    <d v="2022-03-20T14:10:19"/>
    <b v="0"/>
    <m/>
    <m/>
    <b v="0"/>
    <b v="0"/>
    <m/>
    <m/>
    <m/>
    <m/>
    <m/>
    <m/>
    <m/>
    <m/>
    <m/>
  </r>
  <r>
    <s v="__export__.helpdesk_ticket_91925_4c00827b"/>
    <x v="0"/>
    <x v="122"/>
    <s v="ExactlyIT System Bot | ExactlyIT Inc."/>
    <s v="Solved"/>
    <s v="Puffer Sweiven, Inc., IT Monitoring Events | Puffer Sweiven, LP."/>
    <x v="3"/>
    <d v="2022-03-20T13:10:25"/>
    <d v="2022-03-20T14:10:18"/>
    <b v="0"/>
    <m/>
    <m/>
    <b v="0"/>
    <b v="0"/>
    <m/>
    <m/>
    <m/>
    <m/>
    <m/>
    <m/>
    <m/>
    <m/>
    <m/>
  </r>
  <r>
    <s v="__export__.helpdesk_ticket_91924_055fdda7"/>
    <x v="0"/>
    <x v="123"/>
    <s v="ExactlyIT System Bot | ExactlyIT Inc."/>
    <s v="Solved"/>
    <s v="Puffer Sweiven, Inc., IT Monitoring Events | Puffer Sweiven, LP."/>
    <x v="3"/>
    <d v="2022-03-20T13:08:53"/>
    <d v="2022-03-20T13:23:45"/>
    <b v="0"/>
    <m/>
    <m/>
    <b v="0"/>
    <b v="0"/>
    <m/>
    <m/>
    <m/>
    <m/>
    <m/>
    <m/>
    <m/>
    <m/>
    <m/>
  </r>
  <r>
    <s v="__export__.helpdesk_ticket_91923_d45047cd"/>
    <x v="0"/>
    <x v="124"/>
    <s v="ExactlyIT System Bot | ExactlyIT Inc."/>
    <s v="Solved"/>
    <s v="Puffer Sweiven, Inc., IT Monitoring Events | Puffer Sweiven, LP."/>
    <x v="3"/>
    <d v="2022-03-20T13:08:52"/>
    <d v="2022-03-20T13:23:44"/>
    <b v="0"/>
    <m/>
    <m/>
    <b v="0"/>
    <b v="0"/>
    <m/>
    <m/>
    <m/>
    <m/>
    <m/>
    <m/>
    <m/>
    <m/>
    <m/>
  </r>
  <r>
    <s v="__export__.helpdesk_ticket_91922_eab2c9ac"/>
    <x v="0"/>
    <x v="125"/>
    <s v="ExactlyIT System Bot | ExactlyIT Inc."/>
    <s v="Solved"/>
    <s v="Puffer Sweiven, Inc., IT Monitoring Events | Puffer Sweiven, LP."/>
    <x v="3"/>
    <d v="2022-03-20T13:05:48"/>
    <d v="2022-03-20T14:05:45"/>
    <b v="0"/>
    <m/>
    <m/>
    <b v="0"/>
    <b v="0"/>
    <m/>
    <m/>
    <m/>
    <m/>
    <m/>
    <m/>
    <m/>
    <m/>
    <m/>
  </r>
  <r>
    <s v="__export__.helpdesk_ticket_91921_d56a32d2"/>
    <x v="0"/>
    <x v="126"/>
    <s v="ExactlyIT System Bot | ExactlyIT Inc."/>
    <s v="Solved"/>
    <s v="Puffer Sweiven, Inc., IT Monitoring Events | Puffer Sweiven, LP."/>
    <x v="3"/>
    <d v="2022-03-20T13:05:47"/>
    <d v="2022-03-20T14:05:44"/>
    <b v="0"/>
    <m/>
    <m/>
    <b v="0"/>
    <b v="0"/>
    <m/>
    <m/>
    <m/>
    <m/>
    <m/>
    <m/>
    <m/>
    <m/>
    <m/>
  </r>
  <r>
    <s v="__export__.helpdesk_ticket_91920_e466ff85"/>
    <x v="0"/>
    <x v="127"/>
    <s v="ExactlyIT System Bot | ExactlyIT Inc."/>
    <s v="Solved"/>
    <s v="Puffer Sweiven, Inc., IT Monitoring Events | Puffer Sweiven, LP."/>
    <x v="3"/>
    <d v="2022-03-20T13:05:23"/>
    <d v="2022-03-20T13:35:48"/>
    <b v="0"/>
    <m/>
    <m/>
    <b v="0"/>
    <b v="0"/>
    <m/>
    <m/>
    <m/>
    <m/>
    <m/>
    <m/>
    <m/>
    <m/>
    <m/>
  </r>
  <r>
    <s v="__export__.helpdesk_ticket_91919_0bd77d4a"/>
    <x v="0"/>
    <x v="128"/>
    <s v="ExactlyIT System Bot | ExactlyIT Inc."/>
    <s v="Solved"/>
    <s v="Puffer Sweiven, Inc., IT Monitoring Events | Puffer Sweiven, LP."/>
    <x v="3"/>
    <d v="2022-03-20T13:05:22"/>
    <d v="2022-03-20T13:35:46"/>
    <b v="0"/>
    <m/>
    <m/>
    <b v="0"/>
    <b v="0"/>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r>
    <m/>
    <x v="0"/>
    <m/>
    <m/>
    <m/>
    <m/>
    <x v="0"/>
    <m/>
    <m/>
    <m/>
    <m/>
    <m/>
    <m/>
    <m/>
    <m/>
    <m/>
    <m/>
    <m/>
    <m/>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
  <r>
    <s v="86316"/>
    <x v="0"/>
    <s v="wifi failure (#86316)"/>
    <s v="Avendano, Antonio_EIT | ExactlyIT Inc."/>
    <s v="With Customer"/>
    <s v="Warren, Nate | Innowatts, Main"/>
    <x v="0"/>
    <d v="2022-03-03T12:19:39"/>
    <d v="2022-03-18T16:16:03"/>
    <s v="Postponed Ticket"/>
    <s v="Overdue"/>
    <m/>
    <b v="0"/>
    <b v="0"/>
    <m/>
    <m/>
    <m/>
    <m/>
    <m/>
    <m/>
    <m/>
    <m/>
    <n v="18"/>
    <x v="0"/>
    <x v="0"/>
    <x v="0"/>
  </r>
  <r>
    <s v="88970"/>
    <x v="1"/>
    <s v="Switchboard Duplicate Entries (#88970)"/>
    <s v="Garcia, Mike | ExactlyIT Inc."/>
    <s v="In Progress"/>
    <s v="Lalor, Bryan | Puffer Sweiven, LP, Main"/>
    <x v="1"/>
    <d v="2022-03-10T08:07:04"/>
    <d v="2022-03-17T09:35:07"/>
    <s v="Postponed Ticket"/>
    <s v="Overdue"/>
    <n v="44631.338240740741"/>
    <s v="MSP-VOiP"/>
    <s v="MSP-VOiP-Performance"/>
    <m/>
    <m/>
    <m/>
    <m/>
    <m/>
    <m/>
    <m/>
    <m/>
    <n v="11"/>
    <x v="0"/>
    <x v="0"/>
    <x v="0"/>
  </r>
  <r>
    <s v="92045"/>
    <x v="2"/>
    <s v="carte password not working (#92045)"/>
    <b v="0"/>
    <s v="Open"/>
    <s v="Donina, Ryan | Maverick Services LLC, Main"/>
    <x v="2"/>
    <d v="2022-03-21T06:06:54"/>
    <d v="2022-03-21T06:06:54"/>
    <b v="0"/>
    <m/>
    <m/>
    <b v="0"/>
    <b v="0"/>
    <m/>
    <m/>
    <m/>
    <m/>
    <m/>
    <m/>
    <m/>
    <m/>
    <n v="0"/>
    <x v="1"/>
    <x v="1"/>
    <x v="0"/>
  </r>
  <r>
    <s v="92044"/>
    <x v="1"/>
    <s v="WTE-Approve Timesheet Option is not Available (#92044)"/>
    <s v="Verma, Neetu | Lummus Technology IT"/>
    <s v="Assigned"/>
    <s v="Lummus, Gurgaon, Madan, Sakshi"/>
    <x v="3"/>
    <d v="2022-03-21T05:57:27"/>
    <d v="2022-03-21T06:17:11"/>
    <s v="Handle Ticket"/>
    <s v="Today"/>
    <m/>
    <s v="Lummus-Web Time Entry"/>
    <b v="0"/>
    <m/>
    <m/>
    <m/>
    <m/>
    <m/>
    <m/>
    <m/>
    <m/>
    <n v="0"/>
    <x v="1"/>
    <x v="1"/>
    <x v="0"/>
  </r>
  <r>
    <s v="92043"/>
    <x v="1"/>
    <s v="Alert: Cintas Corporation &gt; Cin Azure Production on prod-nc-wp-01 is Failed CPU   (#92043)"/>
    <s v="Jaramillo, Daniel_EIT | ExactlyIT Inc."/>
    <s v="In Progress"/>
    <s v="ExactlyIT Inc., ExactlyIT IT Monitoring Events"/>
    <x v="4"/>
    <d v="2022-03-21T05:52:51"/>
    <d v="2022-03-21T05:57:45"/>
    <b v="0"/>
    <m/>
    <n v="44641.416666666657"/>
    <b v="0"/>
    <b v="0"/>
    <m/>
    <m/>
    <m/>
    <m/>
    <m/>
    <m/>
    <m/>
    <m/>
    <n v="0"/>
    <x v="1"/>
    <x v="1"/>
    <x v="0"/>
  </r>
  <r>
    <s v="92042"/>
    <x v="1"/>
    <s v="Alert: Cintas Corporation &gt; Cin Azure Production on prod-nc-wp-01 is Failed CPU   (#92042)"/>
    <s v="Jaramillo, Daniel_EIT | ExactlyIT Inc."/>
    <s v="In Progress"/>
    <s v="ExactlyIT Inc., ExactlyIT IT Monitoring Events"/>
    <x v="4"/>
    <d v="2022-03-21T05:52:50"/>
    <d v="2022-03-21T05:57:35"/>
    <b v="0"/>
    <m/>
    <n v="44641.416666666657"/>
    <b v="0"/>
    <b v="0"/>
    <m/>
    <m/>
    <m/>
    <m/>
    <m/>
    <m/>
    <m/>
    <m/>
    <n v="0"/>
    <x v="1"/>
    <x v="1"/>
    <x v="0"/>
  </r>
  <r>
    <s v="92041"/>
    <x v="3"/>
    <s v="UG2 Boston office Planned outage (#92041)"/>
    <s v="Avendano, Antonio_EIT | ExactlyIT Inc."/>
    <s v="Assigned"/>
    <s v="Jenkins, William | UG2, Main"/>
    <x v="0"/>
    <d v="2022-03-21T05:37:57"/>
    <d v="2022-03-21T06:17:21"/>
    <s v="Handle Ticket"/>
    <s v="Today"/>
    <n v="44644.25"/>
    <b v="0"/>
    <b v="0"/>
    <m/>
    <m/>
    <m/>
    <m/>
    <m/>
    <m/>
    <m/>
    <m/>
    <n v="0"/>
    <x v="1"/>
    <x v="1"/>
    <x v="0"/>
  </r>
  <r>
    <s v="92040"/>
    <x v="3"/>
    <s v="FW: Timesheets - offset entry missing (#92040)"/>
    <s v="Hashmi, Salman | Lummus Technology IT"/>
    <s v="Assigned"/>
    <s v="Lummus, Gurgaon, Verma, Neetu"/>
    <x v="3"/>
    <d v="2022-03-21T05:25:29"/>
    <d v="2022-03-21T05:43:39"/>
    <s v="Handle Ticket"/>
    <s v="Today"/>
    <m/>
    <s v="Lummus-AMS_Timesheet"/>
    <s v="LUM-Configuration"/>
    <m/>
    <m/>
    <m/>
    <m/>
    <m/>
    <m/>
    <m/>
    <m/>
    <n v="0"/>
    <x v="1"/>
    <x v="1"/>
    <x v="0"/>
  </r>
  <r>
    <s v="92036"/>
    <x v="4"/>
    <s v="Powerpoint presentation showing black when shared as a window on MS Teams. (#92036)"/>
    <s v="Alvarado, Israel_EIT | ExactlyIT Inc."/>
    <s v="With User"/>
    <s v="Lummus, Gurgaon, Chaudhary, Abhishek"/>
    <x v="5"/>
    <d v="2022-03-21T04:43:15"/>
    <d v="2022-03-21T06:14:47"/>
    <s v="Handle Ticket"/>
    <s v="Today"/>
    <d v="2022-03-22T06:10:47"/>
    <b v="0"/>
    <b v="0"/>
    <m/>
    <m/>
    <m/>
    <m/>
    <m/>
    <m/>
    <m/>
    <m/>
    <n v="0"/>
    <x v="1"/>
    <x v="1"/>
    <x v="0"/>
  </r>
  <r>
    <s v="92030"/>
    <x v="4"/>
    <s v="VPN is not working (#92030)"/>
    <s v="Mueller, Peter | Lummus Technology IT"/>
    <s v="Assigned"/>
    <s v="Lummus, Moscow, Popova, Kristina"/>
    <x v="6"/>
    <d v="2022-03-21T03:44:41"/>
    <d v="2022-03-21T04:34:31"/>
    <s v="Handle Ticket"/>
    <s v="Today"/>
    <d v="2022-03-28T06:00:00"/>
    <b v="0"/>
    <b v="0"/>
    <m/>
    <m/>
    <m/>
    <m/>
    <m/>
    <m/>
    <m/>
    <m/>
    <n v="0"/>
    <x v="1"/>
    <x v="1"/>
    <x v="0"/>
  </r>
  <r>
    <s v="92029"/>
    <x v="1"/>
    <s v="Alert: Alcami &gt; ALC Azure Non-Production on alcnuwebes1-v02 is Failed Memory   (#92029)"/>
    <s v="Mora, Carlos_EIT | ExactlyIT Inc."/>
    <s v="Assigned"/>
    <s v="Alcami Corporation, Alcami IT Monitoring Events"/>
    <x v="4"/>
    <d v="2022-03-21T03:33:21"/>
    <d v="2022-03-21T05:28:51"/>
    <s v="Handle Ticket"/>
    <s v="Today"/>
    <d v="2022-03-21T10:00:00"/>
    <s v="ALCNUWEBES1-V02 (Virtual Compute)"/>
    <b v="0"/>
    <m/>
    <m/>
    <m/>
    <m/>
    <m/>
    <m/>
    <m/>
    <m/>
    <n v="0"/>
    <x v="1"/>
    <x v="1"/>
    <x v="0"/>
  </r>
  <r>
    <s v="92027"/>
    <x v="1"/>
    <s v="Canceled: We'll be performing maintenance for the ExpressRoute Site_x000a_ in Washington DC (#92027)"/>
    <s v="Jaramillo, Daniel_EIT | ExactlyIT Inc."/>
    <s v="Assigned"/>
    <s v="azure-noreply@microsoft.com"/>
    <x v="4"/>
    <d v="2022-03-21T02:59:38"/>
    <d v="2022-03-21T03:11:17"/>
    <s v="Handle Ticket"/>
    <s v="Today"/>
    <d v="2022-03-21T10:00:00"/>
    <b v="0"/>
    <b v="0"/>
    <m/>
    <m/>
    <m/>
    <m/>
    <m/>
    <m/>
    <m/>
    <m/>
    <n v="0"/>
    <x v="1"/>
    <x v="1"/>
    <x v="0"/>
  </r>
  <r>
    <s v="92023"/>
    <x v="1"/>
    <s v="Alert: Hikma &gt; HIK US OH Columbus on WW-COL-VDISQL01 is Failed Memory   (#92023)"/>
    <s v="Mora, Carlos_EIT | ExactlyIT Inc."/>
    <s v="Assigned"/>
    <s v="ExactlyIT Inc., ExactlyIT IT Monitoring Events"/>
    <x v="4"/>
    <d v="2022-03-21T02:16:20"/>
    <d v="2022-03-21T02:19:56"/>
    <s v="Handle Ticket"/>
    <s v="Today"/>
    <d v="2022-03-21T10:00:00"/>
    <b v="0"/>
    <b v="0"/>
    <m/>
    <m/>
    <m/>
    <m/>
    <m/>
    <m/>
    <m/>
    <m/>
    <n v="0"/>
    <x v="1"/>
    <x v="1"/>
    <x v="0"/>
  </r>
  <r>
    <s v="92021"/>
    <x v="1"/>
    <s v="Alert: Dallas Area Habitat for Humanity &gt; DAL US TX Dallas on DAHAZAD03 is Warning Memory   (#92021)"/>
    <s v="Jaramillo, Daniel_EIT | ExactlyIT Inc."/>
    <s v="In Progress"/>
    <s v="Dallas Area Habitat for Humanity, IT Monitoring Events | Dallas Area Habitat for Humanity, "/>
    <x v="4"/>
    <d v="2022-03-21T01:56:19"/>
    <d v="2022-03-21T05:16:21"/>
    <b v="0"/>
    <m/>
    <m/>
    <b v="0"/>
    <b v="0"/>
    <m/>
    <m/>
    <m/>
    <m/>
    <m/>
    <m/>
    <m/>
    <m/>
    <n v="0"/>
    <x v="1"/>
    <x v="1"/>
    <x v="0"/>
  </r>
  <r>
    <s v="92008"/>
    <x v="3"/>
    <s v="Problems logging into VPN (#92008)"/>
    <s v="Valencia, Jesus_EIT | ExactlyIT Inc."/>
    <s v="Postponed"/>
    <s v="lily@abnbillingservice.com"/>
    <x v="7"/>
    <d v="2022-03-21T00:57:36"/>
    <d v="2022-03-21T01:26:55"/>
    <b v="0"/>
    <m/>
    <d v="2022-03-21T10:00:00"/>
    <b v="0"/>
    <b v="0"/>
    <m/>
    <m/>
    <m/>
    <m/>
    <m/>
    <m/>
    <m/>
    <m/>
    <n v="0"/>
    <x v="1"/>
    <x v="1"/>
    <x v="0"/>
  </r>
  <r>
    <s v="92006"/>
    <x v="3"/>
    <s v="Pro-II Ver 10.1 (#92006)"/>
    <s v="Kumar, Kuldeep | Lummus Technology IT"/>
    <s v="Assigned"/>
    <s v="Lummus, Gurgaon, Pandey, Ankur"/>
    <x v="8"/>
    <d v="2022-03-20T23:59:11"/>
    <d v="2022-03-21T01:21:24"/>
    <s v="Handle Ticket"/>
    <s v="Today"/>
    <d v="2022-03-24T06:00:00"/>
    <s v="AVEVA-SimSci PRO/II"/>
    <s v="LUM-Installation"/>
    <m/>
    <m/>
    <m/>
    <m/>
    <m/>
    <m/>
    <m/>
    <m/>
    <n v="1"/>
    <x v="1"/>
    <x v="1"/>
    <x v="0"/>
  </r>
  <r>
    <s v="92004"/>
    <x v="3"/>
    <s v="New ticket from: iDocs and ENID access : BCPL and BCPL Expansion Study  (#82480) (#92004)"/>
    <s v="Kumar, Kuldeep | Lummus Technology IT"/>
    <s v="Assigned"/>
    <s v="Lummus, Gurgaon, Banerjee, Abhik"/>
    <x v="8"/>
    <d v="2022-03-20T23:51:37"/>
    <d v="2022-03-21T03:32:10"/>
    <s v="Handle Ticket"/>
    <s v="Today"/>
    <d v="2022-03-24T06:00:00"/>
    <s v="Lummus-iDocs"/>
    <s v="LUM-Configuration"/>
    <m/>
    <m/>
    <m/>
    <m/>
    <m/>
    <m/>
    <m/>
    <m/>
    <n v="1"/>
    <x v="1"/>
    <x v="1"/>
    <x v="0"/>
  </r>
  <r>
    <s v="92003"/>
    <x v="1"/>
    <s v="Error in COMOS access  (#92003)"/>
    <s v="Kumar, Ankit | Lummus Technology IT"/>
    <s v="Assigned"/>
    <s v="Lummus, Gurgaon, Gupta, Ashish"/>
    <x v="8"/>
    <d v="2022-03-20T23:47:38"/>
    <d v="2022-03-21T01:16:26"/>
    <s v="Handle Ticket"/>
    <s v="Today"/>
    <d v="2022-03-24T06:00:00"/>
    <b v="0"/>
    <b v="0"/>
    <m/>
    <m/>
    <m/>
    <m/>
    <m/>
    <m/>
    <m/>
    <m/>
    <n v="1"/>
    <x v="1"/>
    <x v="1"/>
    <x v="0"/>
  </r>
  <r>
    <s v="91984"/>
    <x v="3"/>
    <s v="Rquest to Setting up I-Docs Redline (#91984)"/>
    <s v="Mulvaney, Mikelyn | Lummus Technology IT"/>
    <s v="Assigned"/>
    <s v="Lummus, Gurgaon, Narender, Narender"/>
    <x v="9"/>
    <d v="2022-03-20T22:10:07"/>
    <d v="2022-03-20T22:11:53"/>
    <s v="Handle Ticket"/>
    <s v="Today"/>
    <n v="44644.25"/>
    <s v="Lummus-iDocs"/>
    <s v="LUM-Configuration"/>
    <m/>
    <m/>
    <m/>
    <m/>
    <m/>
    <m/>
    <m/>
    <m/>
    <n v="1"/>
    <x v="1"/>
    <x v="1"/>
    <x v="0"/>
  </r>
  <r>
    <s v="91982"/>
    <x v="1"/>
    <s v="Alert: Dallas Area Habitat for Humanity &gt; DAL US TX Dallas on Veeam-Mgmt is Failed Memory   (#91982)"/>
    <s v="Jaramillo, Daniel_EIT | ExactlyIT Inc."/>
    <s v="In Progress"/>
    <s v="Dallas Area Habitat for Humanity, IT Monitoring Events | Dallas Area Habitat for Humanity, "/>
    <x v="4"/>
    <d v="2022-03-20T21:57:48"/>
    <d v="2022-03-20T22:11:55"/>
    <b v="0"/>
    <m/>
    <d v="2022-03-21T10:00:00"/>
    <b v="0"/>
    <b v="0"/>
    <m/>
    <m/>
    <m/>
    <m/>
    <m/>
    <m/>
    <m/>
    <m/>
    <n v="1"/>
    <x v="1"/>
    <x v="1"/>
    <x v="0"/>
  </r>
  <r>
    <s v="91981"/>
    <x v="1"/>
    <s v="Carbon Black Cloud Alert - 4acba420-a623-17e3-2daf-b7d5bcad0cb6 (#91981)"/>
    <s v="Castro, Luis_EIT | ExactlyIT Inc."/>
    <s v="Postponed"/>
    <s v="EIT-sa.devops@convergetp.com"/>
    <x v="10"/>
    <d v="2022-03-20T21:48:48"/>
    <d v="2022-03-21T06:14:47"/>
    <s v="Postponed Ticket"/>
    <s v="Planned"/>
    <d v="2022-03-21T17:43:47"/>
    <b v="0"/>
    <b v="0"/>
    <m/>
    <m/>
    <m/>
    <m/>
    <m/>
    <m/>
    <m/>
    <m/>
    <n v="1"/>
    <x v="1"/>
    <x v="1"/>
    <x v="0"/>
  </r>
  <r>
    <s v="91980"/>
    <x v="1"/>
    <s v="Labworks not letting loggin in to users (#91980)"/>
    <s v="Funes, Jonathan | ExactlyIT Inc."/>
    <s v="Assigned"/>
    <s v="Ware, Reggie | Kaneka North America LLC, Main"/>
    <x v="1"/>
    <d v="2022-03-20T21:43:53"/>
    <d v="2022-03-20T23:09:07"/>
    <s v="Handle Ticket"/>
    <s v="Today"/>
    <m/>
    <b v="0"/>
    <b v="0"/>
    <m/>
    <m/>
    <m/>
    <m/>
    <m/>
    <m/>
    <m/>
    <m/>
    <n v="1"/>
    <x v="1"/>
    <x v="1"/>
    <x v="0"/>
  </r>
  <r>
    <s v="91978"/>
    <x v="1"/>
    <s v="LSPI- Sentinel Alerts  Medium   (#91978)"/>
    <s v="Harp, Raymond_EIT | ExactlyIT Inc."/>
    <s v="Postponed"/>
    <s v="LiquidPower Specialty Products Inc., IT Monitoring Events | LiquidPower Specialty Products Inc., "/>
    <x v="10"/>
    <d v="2022-03-20T21:31:35"/>
    <d v="2022-03-21T06:14:47"/>
    <b v="0"/>
    <m/>
    <n v="44641.756793981483"/>
    <b v="0"/>
    <b v="0"/>
    <m/>
    <m/>
    <m/>
    <m/>
    <m/>
    <m/>
    <m/>
    <m/>
    <n v="1"/>
    <x v="1"/>
    <x v="1"/>
    <x v="0"/>
  </r>
  <r>
    <s v="91955"/>
    <x v="1"/>
    <s v="SharePoint view changes request (#91955)"/>
    <s v="Valencia, Jesus_EIT | ExactlyIT Inc."/>
    <s v="Postponed"/>
    <s v="Nguyen, Jenna | LiquidPower Specialty Products Inc., Main"/>
    <x v="7"/>
    <d v="2022-03-20T17:16:33"/>
    <d v="2022-03-21T04:08:45"/>
    <b v="0"/>
    <m/>
    <n v="44642.25"/>
    <b v="0"/>
    <b v="0"/>
    <m/>
    <m/>
    <m/>
    <m/>
    <m/>
    <m/>
    <m/>
    <m/>
    <n v="1"/>
    <x v="1"/>
    <x v="1"/>
    <x v="0"/>
  </r>
  <r>
    <s v="91950"/>
    <x v="1"/>
    <s v="Alert: Hoover Circular Solutions &gt; HOO US TX Houston on AZ-EX01 is Warning Disk  C: (#91950)"/>
    <s v="Jaramillo, Daniel_EIT | ExactlyIT Inc."/>
    <s v="Postponed"/>
    <s v="Hoover Circular Solutions , IT Monitoring Events | Hoover Circular Solutions , "/>
    <x v="4"/>
    <d v="2022-03-20T16:44:49"/>
    <d v="2022-03-21T06:13:38"/>
    <s v="Postponed Ticket"/>
    <s v="Planned"/>
    <m/>
    <b v="0"/>
    <b v="0"/>
    <m/>
    <m/>
    <m/>
    <m/>
    <m/>
    <m/>
    <m/>
    <m/>
    <n v="1"/>
    <x v="1"/>
    <x v="1"/>
    <x v="0"/>
  </r>
  <r>
    <s v="91945"/>
    <x v="1"/>
    <s v="Alert: Dallas Area Habitat for Humanity &gt; DAL US TX Dallas on Exchange2013 is Failed Disk  C: (#91945)"/>
    <s v="Teutli, Robin_EIT | ExactlyIT Inc."/>
    <s v="Assigned"/>
    <s v="Dallas Area Habitat for Humanity, IT Monitoring Events | Dallas Area Habitat for Humanity, "/>
    <x v="4"/>
    <d v="2022-03-20T16:06:19"/>
    <d v="2022-03-20T16:38:20"/>
    <s v="Handle Ticket"/>
    <s v="Overdue"/>
    <n v="44641.416666666657"/>
    <b v="0"/>
    <b v="0"/>
    <m/>
    <m/>
    <m/>
    <m/>
    <m/>
    <m/>
    <m/>
    <m/>
    <n v="1"/>
    <x v="1"/>
    <x v="1"/>
    <x v="0"/>
  </r>
  <r>
    <s v="91940"/>
    <x v="1"/>
    <s v="Alert: Lummus Technology &gt; LUM Azure Production on lum-idbus-pl-01 is Failed CPU   (#91940)"/>
    <s v="Jaramillo, Daniel_EIT | ExactlyIT Inc."/>
    <s v="Assigned"/>
    <s v="Lummus Technology, LLC., Lummus IT Monitoring Events"/>
    <x v="4"/>
    <d v="2022-03-20T15:40:21"/>
    <d v="2022-03-20T19:07:52"/>
    <s v="Handle Ticket"/>
    <s v="Today"/>
    <m/>
    <s v="lum-idbus-pl-01 (OS)"/>
    <b v="0"/>
    <m/>
    <m/>
    <m/>
    <m/>
    <m/>
    <m/>
    <m/>
    <m/>
    <n v="1"/>
    <x v="1"/>
    <x v="1"/>
    <x v="0"/>
  </r>
  <r>
    <s v="91890"/>
    <x v="1"/>
    <s v="Alert: Hoover Circular Solutions &gt; HOO US TX Houston on JETPRDAPP01 is Failed CPU   (#91890)"/>
    <s v="Jaramillo, Daniel_EIT | ExactlyIT Inc."/>
    <s v="Postponed"/>
    <s v="Hoover Circular Solutions , IT Monitoring Events | Hoover Circular Solutions , "/>
    <x v="4"/>
    <d v="2022-03-20T10:01:47"/>
    <d v="2022-03-21T06:17:31"/>
    <b v="0"/>
    <m/>
    <m/>
    <b v="0"/>
    <b v="0"/>
    <m/>
    <m/>
    <m/>
    <m/>
    <m/>
    <m/>
    <m/>
    <m/>
    <n v="1"/>
    <x v="1"/>
    <x v="1"/>
    <x v="0"/>
  </r>
  <r>
    <s v="91888"/>
    <x v="1"/>
    <s v="Alert: Hikma &gt; HIK US OH Columbus on WW-COL-VDISQL01 is Warning Memory   (#91888)"/>
    <s v="Mora, Carlos_EIT | ExactlyIT Inc."/>
    <s v="Assigned"/>
    <s v="ExactlyIT Inc., ExactlyIT IT Monitoring Events"/>
    <x v="4"/>
    <d v="2022-03-20T09:46:17"/>
    <d v="2022-03-21T02:15:27"/>
    <s v="Handle Ticket"/>
    <s v="Today"/>
    <m/>
    <b v="0"/>
    <b v="0"/>
    <m/>
    <m/>
    <m/>
    <m/>
    <m/>
    <m/>
    <m/>
    <m/>
    <n v="1"/>
    <x v="1"/>
    <x v="1"/>
    <x v="0"/>
  </r>
  <r>
    <s v="91887"/>
    <x v="1"/>
    <s v="Odoo Error (#91887)"/>
    <b v="0"/>
    <s v="Open"/>
    <s v="Ramirez, Milton_EIT | ExactlyIT MX"/>
    <x v="11"/>
    <d v="2022-03-20T09:23:04"/>
    <d v="2022-03-20T09:26:38"/>
    <b v="0"/>
    <m/>
    <n v="44641.416666666657"/>
    <b v="0"/>
    <b v="0"/>
    <m/>
    <m/>
    <m/>
    <m/>
    <m/>
    <m/>
    <m/>
    <m/>
    <n v="1"/>
    <x v="1"/>
    <x v="1"/>
    <x v="0"/>
  </r>
  <r>
    <s v="91885"/>
    <x v="1"/>
    <s v="Alert: Lummus Technology &gt; LUM Azure Production on lum-idbus-pl-01 is Warning Memory   (#91885)"/>
    <s v="Teutli, Robin_EIT | ExactlyIT Inc."/>
    <s v="In Progress"/>
    <s v="Lummus Technology, LLC., Lummus IT Monitoring Events"/>
    <x v="4"/>
    <d v="2022-03-20T07:31:17"/>
    <d v="2022-03-20T07:40:51"/>
    <s v="Handle Ticket"/>
    <s v="Overdue"/>
    <n v="44641.416666666657"/>
    <s v="lum-idbus-pl-01 (OS)"/>
    <b v="0"/>
    <m/>
    <m/>
    <m/>
    <m/>
    <m/>
    <m/>
    <m/>
    <m/>
    <n v="1"/>
    <x v="1"/>
    <x v="1"/>
    <x v="0"/>
  </r>
  <r>
    <s v="91883"/>
    <x v="3"/>
    <s v="Jason Langridge - New Employee at Lummus (#91883)"/>
    <s v="Trejo, Monserrat_EIT | ExactlyIT Inc."/>
    <s v="With Customer"/>
    <s v="Lummus, The Woodlands, Guerrero, Leticia"/>
    <x v="12"/>
    <d v="2022-03-20T07:04:03"/>
    <d v="2022-03-20T10:34:58"/>
    <b v="0"/>
    <m/>
    <n v="44644.294479166667"/>
    <s v="Azure Active Directory Account_EIT"/>
    <s v="LUM-Account Creation "/>
    <m/>
    <m/>
    <m/>
    <m/>
    <m/>
    <m/>
    <m/>
    <m/>
    <n v="1"/>
    <x v="1"/>
    <x v="1"/>
    <x v="0"/>
  </r>
  <r>
    <s v="91882"/>
    <x v="1"/>
    <s v="Alert: Alcami &gt; ALC Azure Production on alcnuwebes1-p02 is Warning Memory   (#91882)"/>
    <s v="Teutli, Robin_EIT | ExactlyIT Inc."/>
    <s v="In Progress"/>
    <s v="Alcami Corporation, Alcami IT Monitoring Events"/>
    <x v="4"/>
    <d v="2022-03-20T06:49:14"/>
    <d v="2022-03-20T13:30:48"/>
    <s v="Handle Ticket"/>
    <s v="Overdue"/>
    <d v="2022-03-21T10:00:00"/>
    <s v="alcnuwebes1-p02 (Virtual Compute)"/>
    <b v="0"/>
    <m/>
    <m/>
    <m/>
    <m/>
    <m/>
    <m/>
    <m/>
    <m/>
    <n v="1"/>
    <x v="1"/>
    <x v="1"/>
    <x v="0"/>
  </r>
  <r>
    <s v="91819"/>
    <x v="1"/>
    <s v="LSPI- Sentinel Alerts  Medium   (#91819)"/>
    <s v="Harp, Raymond_EIT | ExactlyIT Inc."/>
    <s v="Postponed"/>
    <s v="LiquidPower Specialty Products Inc., IT Monitoring Events | LiquidPower Specialty Products Inc., "/>
    <x v="10"/>
    <d v="2022-03-19T21:31:41"/>
    <d v="2022-03-21T06:14:47"/>
    <b v="0"/>
    <m/>
    <d v="2022-03-21T17:24:47"/>
    <b v="0"/>
    <b v="0"/>
    <m/>
    <m/>
    <m/>
    <m/>
    <m/>
    <m/>
    <m/>
    <m/>
    <n v="2"/>
    <x v="1"/>
    <x v="1"/>
    <x v="0"/>
  </r>
  <r>
    <s v="91818"/>
    <x v="1"/>
    <s v="LSPI- Sentinel Alerts  Medium   (#91818)"/>
    <s v="Harp, Raymond_EIT | ExactlyIT Inc."/>
    <s v="Postponed"/>
    <s v="LiquidPower Specialty Products Inc., IT Monitoring Events | LiquidPower Specialty Products Inc., "/>
    <x v="10"/>
    <d v="2022-03-19T21:31:36"/>
    <d v="2022-03-21T06:14:47"/>
    <b v="0"/>
    <m/>
    <d v="2022-03-21T17:23:47"/>
    <b v="0"/>
    <b v="0"/>
    <m/>
    <m/>
    <m/>
    <m/>
    <m/>
    <m/>
    <m/>
    <m/>
    <n v="2"/>
    <x v="1"/>
    <x v="1"/>
    <x v="0"/>
  </r>
  <r>
    <s v="91817"/>
    <x v="1"/>
    <s v="Alert: Alcami &gt; ALC Azure Non-Production on alcnuwebes1-v01 is Warning Memory   (#91817)"/>
    <s v="Teutli, Robin_EIT | ExactlyIT Inc."/>
    <s v="In Progress"/>
    <s v="Alcami Corporation, Alcami IT Monitoring Events"/>
    <x v="4"/>
    <d v="2022-03-19T21:29:43"/>
    <d v="2022-03-20T18:58:20"/>
    <s v="Handle Ticket"/>
    <s v="Overdue"/>
    <m/>
    <s v="ALCNUWEBES1-V01 (Virtual Compute)"/>
    <b v="0"/>
    <m/>
    <m/>
    <m/>
    <m/>
    <m/>
    <m/>
    <m/>
    <m/>
    <n v="2"/>
    <x v="1"/>
    <x v="1"/>
    <x v="0"/>
  </r>
  <r>
    <s v="91660"/>
    <x v="1"/>
    <s v="Alert: Hikma &gt; HIK US OH Columbus on WW-COL-WOREOS04 is Failed Agent Status   (#91660)"/>
    <s v="Teutli, Robin_EIT | ExactlyIT Inc."/>
    <s v="Assigned"/>
    <s v="ExactlyIT Inc., ExactlyIT IT Monitoring Events"/>
    <x v="4"/>
    <d v="2022-03-19T08:47:43"/>
    <d v="2022-03-19T12:14:25"/>
    <s v="Handle Ticket"/>
    <s v="Overdue"/>
    <n v="44641.416666666657"/>
    <b v="0"/>
    <b v="0"/>
    <m/>
    <m/>
    <m/>
    <m/>
    <m/>
    <m/>
    <m/>
    <m/>
    <n v="2"/>
    <x v="1"/>
    <x v="1"/>
    <x v="0"/>
  </r>
  <r>
    <s v="91659"/>
    <x v="1"/>
    <s v="Alert: Hikma &gt; HIK US OH Columbus on WW-COL-WOREOS02 is Failed Agent Status   (#91659)"/>
    <s v="Teutli, Robin_EIT | ExactlyIT Inc."/>
    <s v="Assigned"/>
    <s v="ExactlyIT Inc., ExactlyIT IT Monitoring Events"/>
    <x v="4"/>
    <d v="2022-03-19T08:47:42"/>
    <d v="2022-03-19T12:14:14"/>
    <s v="Handle Ticket"/>
    <s v="Overdue"/>
    <n v="44641.416666666657"/>
    <b v="0"/>
    <b v="0"/>
    <m/>
    <m/>
    <m/>
    <m/>
    <m/>
    <m/>
    <m/>
    <m/>
    <n v="2"/>
    <x v="1"/>
    <x v="1"/>
    <x v="0"/>
  </r>
  <r>
    <s v="91593"/>
    <x v="1"/>
    <s v="LSPI- Sentinel Alerts  Medium   (#91593)"/>
    <s v="Harp, Raymond_EIT | ExactlyIT Inc."/>
    <s v="Postponed"/>
    <s v="LiquidPower Specialty Products Inc., IT Monitoring Events | LiquidPower Specialty Products Inc., "/>
    <x v="10"/>
    <d v="2022-03-18T21:31:39"/>
    <d v="2022-03-21T06:14:47"/>
    <b v="0"/>
    <m/>
    <d v="2022-03-21T19:18:47"/>
    <b v="0"/>
    <b v="0"/>
    <m/>
    <m/>
    <m/>
    <m/>
    <m/>
    <m/>
    <m/>
    <m/>
    <n v="3"/>
    <x v="1"/>
    <x v="1"/>
    <x v="0"/>
  </r>
  <r>
    <s v="91559"/>
    <x v="1"/>
    <s v="New Joiner - Alexandra Rojas (#91559)"/>
    <b v="0"/>
    <s v="Open"/>
    <s v="Vivero, Vivian_EIT | ExactlyIT MX"/>
    <x v="11"/>
    <d v="2022-03-18T19:37:09"/>
    <d v="2022-03-18T19:46:46"/>
    <s v="Handle Ticket"/>
    <s v="Overdue"/>
    <d v="2022-03-21T10:00:00"/>
    <b v="0"/>
    <b v="0"/>
    <m/>
    <m/>
    <m/>
    <m/>
    <m/>
    <m/>
    <m/>
    <m/>
    <n v="3"/>
    <x v="1"/>
    <x v="1"/>
    <x v="0"/>
  </r>
  <r>
    <s v="91524"/>
    <x v="4"/>
    <s v="Rogelio Pacheco  (#91524)"/>
    <s v="Escobar, Adriana_EIT | ExactlyIT Inc."/>
    <s v="Assigned"/>
    <s v="Raya, Orlando | Hisco, Main"/>
    <x v="13"/>
    <d v="2022-03-18T17:02:26"/>
    <d v="2022-03-18T17:54:39"/>
    <s v="Handle Ticket"/>
    <s v="Overdue"/>
    <m/>
    <b v="0"/>
    <b v="0"/>
    <m/>
    <m/>
    <m/>
    <m/>
    <m/>
    <m/>
    <m/>
    <m/>
    <n v="3"/>
    <x v="1"/>
    <x v="1"/>
    <x v="0"/>
  </r>
  <r>
    <s v="91516"/>
    <x v="0"/>
    <s v="FW: [HIGH]Incident: Account information was discovered in a 3rd party data breach - NewQuest Properties (#91516)"/>
    <s v="Cram, Jordan | ExactlyIT Inc."/>
    <s v="Postponed"/>
    <s v="NewQuest Properties, IT Monitoring Events | NewQuest Properties, "/>
    <x v="10"/>
    <d v="2022-03-18T15:22:41"/>
    <d v="2022-03-21T03:24:28"/>
    <s v="Handle Ticket"/>
    <s v="Overdue"/>
    <d v="2022-03-18T17:22:41"/>
    <b v="0"/>
    <b v="0"/>
    <m/>
    <m/>
    <m/>
    <m/>
    <m/>
    <m/>
    <m/>
    <m/>
    <n v="3"/>
    <x v="1"/>
    <x v="1"/>
    <x v="0"/>
  </r>
  <r>
    <s v="91515"/>
    <x v="1"/>
    <s v="CAR 2022-0020 Bloomfield Laptop Order (#91515)"/>
    <s v="Arancibia, Lester | Lummus Technology IT"/>
    <s v="Assigned"/>
    <s v="Lummus, Bloomfield, Arana, Andres"/>
    <x v="14"/>
    <d v="2022-03-18T15:11:38"/>
    <d v="2022-03-18T15:12:35"/>
    <s v="Handle Ticket"/>
    <s v="Overdue"/>
    <n v="44644.25"/>
    <s v="Desktop/Workstation/Laptop_EIT"/>
    <b v="0"/>
    <m/>
    <m/>
    <m/>
    <m/>
    <m/>
    <m/>
    <m/>
    <m/>
    <n v="3"/>
    <x v="1"/>
    <x v="1"/>
    <x v="0"/>
  </r>
  <r>
    <s v="91512"/>
    <x v="4"/>
    <s v="New Odoo account Juan DeLeon (#91512)"/>
    <b v="0"/>
    <s v="Open"/>
    <s v="Escobar, Adriana | Accudata Customer, Main"/>
    <x v="11"/>
    <d v="2022-03-18T14:53:01"/>
    <d v="2022-03-18T14:53:01"/>
    <b v="0"/>
    <m/>
    <d v="2022-03-21T13:53:01"/>
    <s v="MSP-User Management"/>
    <s v="MSP-User Mgmnt-User Changes"/>
    <m/>
    <m/>
    <m/>
    <m/>
    <m/>
    <m/>
    <m/>
    <m/>
    <n v="3"/>
    <x v="1"/>
    <x v="1"/>
    <x v="0"/>
  </r>
  <r>
    <s v="91506"/>
    <x v="1"/>
    <s v="Alert: Dallas Area Habitat for Humanity &gt; DAL US TX Dallas on Veeam-Mgmt is Warning Memory   (#91506)"/>
    <s v="Jaramillo, Daniel_EIT | ExactlyIT Inc."/>
    <s v="In Progress"/>
    <s v="Dallas Area Habitat for Humanity, IT Monitoring Events | Dallas Area Habitat for Humanity, "/>
    <x v="4"/>
    <d v="2022-03-18T14:07:19"/>
    <d v="2022-03-20T22:12:52"/>
    <b v="0"/>
    <m/>
    <m/>
    <b v="0"/>
    <b v="0"/>
    <m/>
    <m/>
    <m/>
    <m/>
    <m/>
    <m/>
    <m/>
    <m/>
    <n v="3"/>
    <x v="1"/>
    <x v="1"/>
    <x v="0"/>
  </r>
  <r>
    <s v="91486"/>
    <x v="5"/>
    <s v="MFA Issues Phillip Yandell (#91486)"/>
    <b v="0"/>
    <s v="Open"/>
    <s v="Maverick Services LLC, IT Monitoring Events | Maverick Services LLC,"/>
    <x v="15"/>
    <d v="2022-03-18T13:21:24"/>
    <d v="2022-03-18T13:33:42"/>
    <s v="Handle Ticket"/>
    <s v="Overdue"/>
    <d v="2022-03-21T11:00:00"/>
    <b v="0"/>
    <b v="0"/>
    <m/>
    <m/>
    <m/>
    <m/>
    <m/>
    <m/>
    <m/>
    <m/>
    <n v="3"/>
    <x v="1"/>
    <x v="1"/>
    <x v="0"/>
  </r>
  <r>
    <s v="91484"/>
    <x v="1"/>
    <s v="Lummus - Create new server (#91484)"/>
    <s v="Delon, Gilberto_EIT | ExactlyIT Inc."/>
    <s v="Assigned"/>
    <s v="Lummus, Pasadena, Brown, Lonnie"/>
    <x v="16"/>
    <d v="2022-03-18T13:10:57"/>
    <d v="2022-03-18T13:10:57"/>
    <s v="Handle Ticket"/>
    <s v="Overdue"/>
    <n v="44641.340937499997"/>
    <b v="0"/>
    <b v="0"/>
    <m/>
    <m/>
    <m/>
    <m/>
    <m/>
    <m/>
    <m/>
    <m/>
    <n v="3"/>
    <x v="1"/>
    <x v="1"/>
    <x v="0"/>
  </r>
  <r>
    <s v="91482"/>
    <x v="4"/>
    <s v="New Employee Setup for Juan DeLeon (#91482)"/>
    <s v="Noriega, Jose A | Hisco"/>
    <s v="Assigned"/>
    <s v="hiscosharepoint@hiscoinc.com"/>
    <x v="17"/>
    <d v="2022-03-18T12:54:56"/>
    <d v="2022-03-18T14:54:07"/>
    <s v="Handle Ticket"/>
    <s v="Overdue"/>
    <m/>
    <b v="0"/>
    <b v="0"/>
    <m/>
    <m/>
    <m/>
    <m/>
    <m/>
    <m/>
    <m/>
    <m/>
    <n v="3"/>
    <x v="1"/>
    <x v="1"/>
    <x v="0"/>
  </r>
  <r>
    <s v="91481"/>
    <x v="3"/>
    <s v="Offboarding accounts (#91481)"/>
    <s v="Trejo, Monserrat_EIT | ExactlyIT Inc."/>
    <s v="Postponed"/>
    <s v="PSG, Cleveland, Cochran, Rich"/>
    <x v="12"/>
    <d v="2022-03-18T12:49:10"/>
    <d v="2022-03-21T06:14:47"/>
    <s v="Handle Ticket"/>
    <s v="Overdue"/>
    <d v="2022-03-22T06:13:47"/>
    <b v="0"/>
    <b v="0"/>
    <m/>
    <m/>
    <m/>
    <m/>
    <m/>
    <m/>
    <m/>
    <m/>
    <n v="3"/>
    <x v="1"/>
    <x v="1"/>
    <x v="0"/>
  </r>
  <r>
    <s v="91475"/>
    <x v="4"/>
    <s v="Need a new laptop (#91475)"/>
    <b v="0"/>
    <s v="Open"/>
    <s v="DEHOYOS, MALVA | Hisco, Main"/>
    <x v="17"/>
    <d v="2022-03-18T12:23:36"/>
    <d v="2022-03-18T13:03:25"/>
    <b v="0"/>
    <m/>
    <m/>
    <b v="0"/>
    <b v="0"/>
    <m/>
    <m/>
    <m/>
    <m/>
    <m/>
    <m/>
    <m/>
    <m/>
    <n v="3"/>
    <x v="1"/>
    <x v="1"/>
    <x v="0"/>
  </r>
  <r>
    <s v="91466"/>
    <x v="1"/>
    <s v="Unfamiliar sign-in properties Incident ID: 4629 (#91466)"/>
    <s v="Luna, Paola_EIT | ExactlyIT Inc."/>
    <s v="With Customer"/>
    <s v="EagleBurgmann GmbH, Mallachewitz, Tim"/>
    <x v="10"/>
    <d v="2022-03-18T11:37:21"/>
    <d v="2022-03-21T06:14:47"/>
    <s v="Handle Ticket"/>
    <s v="Overdue"/>
    <d v="2022-03-22T00:56:47"/>
    <b v="0"/>
    <b v="0"/>
    <m/>
    <m/>
    <m/>
    <m/>
    <m/>
    <m/>
    <m/>
    <m/>
    <n v="3"/>
    <x v="1"/>
    <x v="1"/>
    <x v="0"/>
  </r>
  <r>
    <s v="91454"/>
    <x v="4"/>
    <s v="[EXTERNAL]: Ready for Implementation - M:\Accounting\QR L Drive for_x000a_ Jacke_x000a_ Potter - Form ID# 3561 (#91454)"/>
    <b v="0"/>
    <s v="Open"/>
    <s v="no-reply@sharepointonline.com"/>
    <x v="15"/>
    <d v="2022-03-18T10:32:25"/>
    <d v="2022-03-18T10:49:06"/>
    <b v="0"/>
    <m/>
    <n v="44641.43917824074"/>
    <b v="0"/>
    <b v="0"/>
    <m/>
    <m/>
    <m/>
    <m/>
    <m/>
    <m/>
    <m/>
    <m/>
    <n v="3"/>
    <x v="1"/>
    <x v="1"/>
    <x v="0"/>
  </r>
  <r>
    <s v="91453"/>
    <x v="4"/>
    <s v="[EXTERNAL]: Ready for Implementation - M:\Accounting\Houston for_x000a_ Jacke_x000a_ Potter - Form ID# 3559 (#91453)"/>
    <b v="0"/>
    <s v="Open"/>
    <s v="no-reply@sharepointonline.com"/>
    <x v="15"/>
    <d v="2022-03-18T10:32:18"/>
    <d v="2022-03-18T10:48:40"/>
    <b v="0"/>
    <m/>
    <n v="44641.439097222217"/>
    <b v="0"/>
    <b v="0"/>
    <m/>
    <m/>
    <m/>
    <m/>
    <m/>
    <m/>
    <m/>
    <m/>
    <n v="3"/>
    <x v="1"/>
    <x v="1"/>
    <x v="0"/>
  </r>
  <r>
    <s v="91452"/>
    <x v="3"/>
    <s v="[EXTERNAL]: Ready for Implementation - M:\Accounting\LA for Jacke_x000a_ Potter -_x000a_ Form ID# 3560 (#91452)"/>
    <b v="0"/>
    <s v="Open"/>
    <s v="no-reply@sharepointonline.com"/>
    <x v="15"/>
    <d v="2022-03-18T10:32:15"/>
    <d v="2022-03-21T05:36:44"/>
    <b v="0"/>
    <m/>
    <n v="44641.230729166673"/>
    <b v="0"/>
    <b v="0"/>
    <m/>
    <m/>
    <m/>
    <m/>
    <m/>
    <m/>
    <m/>
    <m/>
    <n v="3"/>
    <x v="1"/>
    <x v="1"/>
    <x v="0"/>
  </r>
  <r>
    <s v="91451"/>
    <x v="4"/>
    <s v="[EXTERNAL]: Ready for Implementation - M:\Accounting\Acquisitions &amp;_x000a_ Divestitures for Jacke Potter - Form ID# 3558 (#91451)"/>
    <b v="0"/>
    <s v="Open"/>
    <s v="no-reply@sharepointonline.com"/>
    <x v="15"/>
    <d v="2022-03-18T10:32:14"/>
    <d v="2022-03-18T10:49:52"/>
    <b v="0"/>
    <m/>
    <n v="44641.439050925917"/>
    <b v="0"/>
    <b v="0"/>
    <m/>
    <m/>
    <m/>
    <m/>
    <m/>
    <m/>
    <m/>
    <m/>
    <n v="3"/>
    <x v="1"/>
    <x v="1"/>
    <x v="0"/>
  </r>
  <r>
    <s v="91448"/>
    <x v="1"/>
    <s v="MacBook can't share screen (#91448)"/>
    <s v="Montes, Leonel_EIT | ExactlyIT Inc."/>
    <s v="Postponed"/>
    <s v="Huang, Feiran | Innowatts, Main"/>
    <x v="4"/>
    <d v="2022-03-18T10:13:05"/>
    <d v="2022-03-18T16:33:50"/>
    <s v="Postponed Ticket"/>
    <s v="Today"/>
    <n v="44638.592418981483"/>
    <b v="0"/>
    <b v="0"/>
    <m/>
    <m/>
    <m/>
    <m/>
    <m/>
    <m/>
    <m/>
    <m/>
    <n v="3"/>
    <x v="1"/>
    <x v="1"/>
    <x v="0"/>
  </r>
  <r>
    <s v="91437"/>
    <x v="1"/>
    <s v="Unable to connect to JDE (#91437)"/>
    <s v="Arana, Andres | Lummus Technology IT"/>
    <s v="In Progress"/>
    <s v="nicola.hamilton@lummustech.com"/>
    <x v="18"/>
    <d v="2022-03-18T09:39:24"/>
    <d v="2022-03-18T09:44:52"/>
    <b v="0"/>
    <m/>
    <m/>
    <b v="0"/>
    <b v="0"/>
    <m/>
    <m/>
    <m/>
    <m/>
    <m/>
    <m/>
    <m/>
    <m/>
    <n v="3"/>
    <x v="1"/>
    <x v="1"/>
    <x v="0"/>
  </r>
  <r>
    <s v="91432"/>
    <x v="3"/>
    <s v="E-mail for Samuel Santana de Souza (#91432)"/>
    <s v="Ramirez, Marco_EIT | ExactlyIT Inc."/>
    <s v="With User"/>
    <s v="PSG, Cleveland, Encinas, Fabio"/>
    <x v="19"/>
    <d v="2022-03-18T08:52:02"/>
    <d v="2022-03-18T15:44:54"/>
    <s v="Handle Ticket"/>
    <s v="Overdue"/>
    <m/>
    <b v="0"/>
    <b v="0"/>
    <m/>
    <m/>
    <m/>
    <m/>
    <m/>
    <m/>
    <m/>
    <m/>
    <n v="3"/>
    <x v="1"/>
    <x v="1"/>
    <x v="0"/>
  </r>
  <r>
    <s v="91426"/>
    <x v="4"/>
    <s v="Edit ability on Subscription (#91426)"/>
    <b v="0"/>
    <s v="Open"/>
    <s v="Simon, Jon | ExactlyIT Inc."/>
    <x v="11"/>
    <d v="2022-03-18T08:38:33"/>
    <d v="2022-03-18T20:06:43"/>
    <b v="0"/>
    <m/>
    <d v="2022-03-21T07:38:33"/>
    <b v="0"/>
    <b v="0"/>
    <m/>
    <m/>
    <m/>
    <m/>
    <m/>
    <m/>
    <m/>
    <m/>
    <n v="3"/>
    <x v="1"/>
    <x v="1"/>
    <x v="0"/>
  </r>
  <r>
    <s v="91425"/>
    <x v="4"/>
    <s v="Domain password reset (#91425)"/>
    <b v="0"/>
    <s v="Open"/>
    <s v="Chavez, Ivonne | Hisco, Main"/>
    <x v="17"/>
    <d v="2022-03-18T08:27:10"/>
    <d v="2022-03-18T09:37:21"/>
    <s v="Handle Ticket"/>
    <s v="Overdue"/>
    <m/>
    <s v="Hisco-Access Permission"/>
    <b v="0"/>
    <m/>
    <m/>
    <m/>
    <m/>
    <m/>
    <m/>
    <m/>
    <m/>
    <n v="3"/>
    <x v="1"/>
    <x v="1"/>
    <x v="0"/>
  </r>
  <r>
    <s v="91424"/>
    <x v="3"/>
    <s v="SFTP folder and account (#91424)"/>
    <s v="Noriega,  Citlali_EIT | ExactlyIT Inc."/>
    <s v="In Progress"/>
    <s v="Jenkins, William | UG2, Main"/>
    <x v="12"/>
    <d v="2022-03-18T08:26:02"/>
    <d v="2022-03-20T06:16:43"/>
    <s v="Postponed Ticket"/>
    <s v="Today"/>
    <d v="2022-03-20T06:14:26"/>
    <b v="0"/>
    <b v="0"/>
    <m/>
    <m/>
    <m/>
    <m/>
    <m/>
    <m/>
    <m/>
    <m/>
    <n v="3"/>
    <x v="1"/>
    <x v="1"/>
    <x v="0"/>
  </r>
  <r>
    <s v="91423"/>
    <x v="1"/>
    <s v="Cisco Finesse (#91423)"/>
    <b v="0"/>
    <s v="Open"/>
    <s v="Green, Kathy | Hisco, Main"/>
    <x v="17"/>
    <d v="2022-03-18T08:24:47"/>
    <d v="2022-03-18T09:23:15"/>
    <s v="Handle Ticket"/>
    <s v="Overdue"/>
    <m/>
    <b v="0"/>
    <b v="0"/>
    <m/>
    <m/>
    <m/>
    <m/>
    <m/>
    <m/>
    <m/>
    <m/>
    <n v="3"/>
    <x v="1"/>
    <x v="1"/>
    <x v="0"/>
  </r>
  <r>
    <s v="91422"/>
    <x v="3"/>
    <s v="Alejandra Iriarte - FUZE Line (#91422)"/>
    <s v="Fabila, Diego_EIT | ExactlyIT Inc."/>
    <s v="With Vendor"/>
    <s v="Ortega, Juan | Principle Health Systems, Main"/>
    <x v="7"/>
    <d v="2022-03-18T08:23:58"/>
    <d v="2022-03-21T06:14:47"/>
    <s v="Handle Ticket"/>
    <s v="Overdue"/>
    <d v="2022-03-21T09:36:47"/>
    <s v="MSP-Collaboration / Voice Phones"/>
    <b v="0"/>
    <m/>
    <m/>
    <m/>
    <m/>
    <m/>
    <m/>
    <m/>
    <m/>
    <n v="3"/>
    <x v="1"/>
    <x v="1"/>
    <x v="0"/>
  </r>
  <r>
    <s v="91420"/>
    <x v="3"/>
    <s v="Cannot access Time Sheet (#91420)"/>
    <s v="Hashmi, Salman | Lummus Technology IT"/>
    <s v="With User"/>
    <s v="Lummus, Houston, Pan, Daxin"/>
    <x v="3"/>
    <d v="2022-03-18T08:21:49"/>
    <d v="2022-03-21T01:21:52"/>
    <s v="Handle Ticket"/>
    <s v="Overdue"/>
    <m/>
    <s v="Lummus-Web Time Entry"/>
    <s v="LUM-Configuration"/>
    <m/>
    <m/>
    <m/>
    <m/>
    <m/>
    <m/>
    <m/>
    <m/>
    <n v="3"/>
    <x v="1"/>
    <x v="1"/>
    <x v="0"/>
  </r>
  <r>
    <s v="91417"/>
    <x v="4"/>
    <s v="Urgent Modify Ticket# 90150 (#91417)"/>
    <s v="Bartell, Mathew_EIT | ExactlyIT Inc."/>
    <s v="With User"/>
    <s v="Stephens, Chelsea | Hisco, Workstation - US9"/>
    <x v="13"/>
    <d v="2022-03-18T08:16:35"/>
    <d v="2022-03-18T10:48:58"/>
    <s v="Postponed Ticket"/>
    <s v="Overdue"/>
    <m/>
    <s v="Hisco-E-Mail issues"/>
    <b v="0"/>
    <m/>
    <m/>
    <m/>
    <m/>
    <m/>
    <m/>
    <m/>
    <m/>
    <n v="3"/>
    <x v="1"/>
    <x v="1"/>
    <x v="0"/>
  </r>
  <r>
    <s v="91415"/>
    <x v="3"/>
    <s v="Managed Identity for Odoo (#91415)"/>
    <s v="Elizarraraz, Javier_EIT | ExactlyIT Inc."/>
    <s v="Assigned"/>
    <s v="Torres, Luis_EIT | ExactlyIT Inc."/>
    <x v="20"/>
    <d v="2022-03-18T08:00:03"/>
    <d v="2022-03-18T08:00:03"/>
    <s v="Handle Ticket"/>
    <s v="Overdue"/>
    <d v="2022-03-23T08:00:03"/>
    <s v="EIT-Azure DevOps"/>
    <b v="0"/>
    <m/>
    <m/>
    <m/>
    <m/>
    <m/>
    <m/>
    <m/>
    <m/>
    <n v="3"/>
    <x v="1"/>
    <x v="1"/>
    <x v="0"/>
  </r>
  <r>
    <s v="91352"/>
    <x v="4"/>
    <s v="Laptop request (#91352)"/>
    <b v="0"/>
    <s v="Open"/>
    <s v="Meza, Ixchel | Hisco, Main"/>
    <x v="17"/>
    <d v="2022-03-17T21:42:16"/>
    <d v="2022-03-17T21:55:23"/>
    <b v="0"/>
    <m/>
    <m/>
    <b v="0"/>
    <b v="0"/>
    <m/>
    <m/>
    <m/>
    <m/>
    <m/>
    <m/>
    <m/>
    <m/>
    <n v="4"/>
    <x v="1"/>
    <x v="1"/>
    <x v="0"/>
  </r>
  <r>
    <s v="91351"/>
    <x v="4"/>
    <s v="Harlingen group email removal request (#91351)"/>
    <s v="Escobar, Adriana_EIT | ExactlyIT Inc."/>
    <s v="In Progress"/>
    <s v="Meza, Ixchel | Hisco, Main"/>
    <x v="13"/>
    <d v="2022-03-17T21:39:48"/>
    <d v="2022-03-21T06:10:47"/>
    <s v="Handle Ticket"/>
    <s v="Overdue"/>
    <m/>
    <s v="Hisco-Access Permission"/>
    <s v="[Hisco_G_Configuration] Configuration"/>
    <m/>
    <m/>
    <m/>
    <m/>
    <m/>
    <m/>
    <m/>
    <m/>
    <n v="4"/>
    <x v="1"/>
    <x v="1"/>
    <x v="0"/>
  </r>
  <r>
    <s v="91318"/>
    <x v="6"/>
    <s v="ASR test Procedure for EIT - PROD (#91318)"/>
    <s v="Tlapa, Alberto_EIT | ExactlyIT Inc."/>
    <s v="Assigned"/>
    <s v="Rosete, Antonio_EIT | ExactlyIT MX"/>
    <x v="20"/>
    <d v="2022-03-17T17:59:32"/>
    <d v="2022-03-18T15:29:02"/>
    <b v="0"/>
    <m/>
    <m/>
    <s v="exa-comcv-pw-01"/>
    <s v="Change Standard Generic"/>
    <m/>
    <m/>
    <m/>
    <m/>
    <m/>
    <m/>
    <m/>
    <m/>
    <n v="4"/>
    <x v="1"/>
    <x v="1"/>
    <x v="0"/>
  </r>
  <r>
    <s v="91315"/>
    <x v="1"/>
    <s v="&quot;Your device is missing important security fixes&quot; (#91315)"/>
    <s v="Arias, Cecilia_EIT | ExactlyIT Inc."/>
    <s v="With Customer"/>
    <s v="Rojas, Ana Karen | UG2, California"/>
    <x v="21"/>
    <d v="2022-03-17T17:32:00"/>
    <d v="2022-03-19T14:57:27"/>
    <s v="Postponed Ticket"/>
    <s v="Overdue"/>
    <m/>
    <s v="MSP-Miscellaneous Apps"/>
    <s v="MSP-Misc-Performance"/>
    <m/>
    <m/>
    <m/>
    <m/>
    <m/>
    <m/>
    <m/>
    <m/>
    <n v="4"/>
    <x v="1"/>
    <x v="1"/>
    <x v="0"/>
  </r>
  <r>
    <s v="91301"/>
    <x v="3"/>
    <s v="GitHub User for Odoo Supporter (#91301)"/>
    <s v="Heuberger, Michael_EIT | ExactlyIT Inc."/>
    <s v="Postponed"/>
    <s v="Heuberger, Michael_EIT | ExactlyIT Inc."/>
    <x v="11"/>
    <d v="2022-03-17T16:26:03"/>
    <d v="2022-03-17T16:55:38"/>
    <s v="Reminder"/>
    <s v="Planned"/>
    <n v="44643.25"/>
    <s v="Github User tdetry"/>
    <b v="0"/>
    <m/>
    <m/>
    <m/>
    <m/>
    <m/>
    <m/>
    <m/>
    <m/>
    <n v="4"/>
    <x v="1"/>
    <x v="1"/>
    <x v="0"/>
  </r>
  <r>
    <s v="91297"/>
    <x v="1"/>
    <s v="My computer locks out for 15 minutes if I type in a wrong password (#91297)"/>
    <s v="Ramirez, Marco_EIT | ExactlyIT Inc."/>
    <s v="With User"/>
    <s v="Lummus, The Woodlands, Ahmed, Syed"/>
    <x v="5"/>
    <d v="2022-03-17T15:57:26"/>
    <d v="2022-03-21T06:14:47"/>
    <s v="Handle Ticket"/>
    <s v="Overdue"/>
    <n v="44641.679710648154"/>
    <b v="0"/>
    <b v="0"/>
    <m/>
    <m/>
    <m/>
    <m/>
    <m/>
    <m/>
    <m/>
    <m/>
    <n v="4"/>
    <x v="1"/>
    <x v="1"/>
    <x v="0"/>
  </r>
  <r>
    <s v="91296"/>
    <x v="4"/>
    <s v="QuoteWerks (#91296)"/>
    <s v="Escobar, Adriana_EIT | ExactlyIT Inc."/>
    <s v="In Progress"/>
    <s v="edaigle@accudatasystems.com"/>
    <x v="22"/>
    <d v="2022-03-17T15:55:09"/>
    <d v="2022-03-21T06:10:47"/>
    <s v="Handle Ticket"/>
    <s v="Overdue"/>
    <n v="44641.543599537043"/>
    <b v="0"/>
    <b v="0"/>
    <m/>
    <m/>
    <m/>
    <m/>
    <m/>
    <m/>
    <m/>
    <m/>
    <n v="4"/>
    <x v="1"/>
    <x v="1"/>
    <x v="0"/>
  </r>
  <r>
    <s v="91282"/>
    <x v="1"/>
    <s v="Network computer issues (#91282)"/>
    <s v="Esquivel, Alejandro_EIT | ExactlyIT Inc."/>
    <s v="Postponed"/>
    <s v="Lummus, Bloomfield, Zalyubovskaya, Tamara"/>
    <x v="5"/>
    <d v="2022-03-17T15:09:38"/>
    <d v="2022-03-21T06:14:47"/>
    <s v="Handle Ticket"/>
    <s v="Overdue"/>
    <n v="44641.744988425933"/>
    <s v="Missing Item/Person/System etc. please create"/>
    <s v="LUM-SystemError"/>
    <m/>
    <m/>
    <m/>
    <m/>
    <m/>
    <m/>
    <m/>
    <m/>
    <n v="4"/>
    <x v="1"/>
    <x v="1"/>
    <x v="0"/>
  </r>
  <r>
    <s v="91281"/>
    <x v="4"/>
    <s v="Check devices in N-able, Veeam and Vsphere, should match in all tools (#91281)"/>
    <s v="Mora, Carlos_EIT | ExactlyIT Inc."/>
    <s v="In Progress"/>
    <s v="Grajales, Patrick_EIT | ExactlyIT MX"/>
    <x v="4"/>
    <d v="2022-03-17T15:04:22"/>
    <d v="2022-03-18T07:26:17"/>
    <b v="0"/>
    <m/>
    <d v="2022-03-25T06:00:00"/>
    <b v="0"/>
    <b v="0"/>
    <m/>
    <m/>
    <m/>
    <m/>
    <m/>
    <m/>
    <m/>
    <m/>
    <n v="4"/>
    <x v="1"/>
    <x v="1"/>
    <x v="0"/>
  </r>
  <r>
    <s v="91267"/>
    <x v="3"/>
    <s v="Unable to log in Cisco Finnese (#91267)"/>
    <b v="0"/>
    <s v="Open"/>
    <s v="McCrory, Shawn | Hisco, Main"/>
    <x v="17"/>
    <d v="2022-03-17T13:56:59"/>
    <d v="2022-03-17T14:02:51"/>
    <s v="Handle Ticket"/>
    <s v="Overdue"/>
    <m/>
    <s v="Hisco-Access Permission"/>
    <b v="0"/>
    <m/>
    <m/>
    <m/>
    <m/>
    <m/>
    <m/>
    <m/>
    <m/>
    <n v="4"/>
    <x v="1"/>
    <x v="1"/>
    <x v="0"/>
  </r>
  <r>
    <s v="91262"/>
    <x v="1"/>
    <s v="Carbon Black Cloud Alert - 1b557037-9eb2-0fc1-2c41-62dae6d75579 (#91262)"/>
    <s v="Luna, Paola_EIT | ExactlyIT Inc."/>
    <s v="With Customer"/>
    <s v="EIT-sa.devops@convergetp.com"/>
    <x v="10"/>
    <d v="2022-03-17T13:40:20"/>
    <d v="2022-03-21T06:14:47"/>
    <s v="Postponed Ticket"/>
    <s v="Overdue"/>
    <n v="44642.010266203702"/>
    <b v="0"/>
    <b v="0"/>
    <m/>
    <m/>
    <m/>
    <m/>
    <m/>
    <m/>
    <m/>
    <m/>
    <n v="4"/>
    <x v="1"/>
    <x v="1"/>
    <x v="0"/>
  </r>
  <r>
    <s v="91249"/>
    <x v="3"/>
    <s v="Email forward  for terminated user - Oliver Chen (#91249)"/>
    <s v="Trejo, Monserrat_EIT | ExactlyIT Inc."/>
    <s v="In Progress"/>
    <s v="Lummus, The Woodlands, Gaines, Ryan"/>
    <x v="12"/>
    <d v="2022-03-17T13:02:08"/>
    <d v="2022-03-18T18:26:46"/>
    <s v="Handle Ticket"/>
    <s v="Overdue"/>
    <n v="44638.751226851848"/>
    <b v="0"/>
    <b v="0"/>
    <m/>
    <m/>
    <m/>
    <m/>
    <m/>
    <m/>
    <m/>
    <m/>
    <n v="4"/>
    <x v="1"/>
    <x v="1"/>
    <x v="0"/>
  </r>
  <r>
    <s v="91248"/>
    <x v="3"/>
    <s v="Export email data: Moo Han (#91248)"/>
    <s v="Trejo, Monserrat_EIT | ExactlyIT Inc."/>
    <s v="Postponed"/>
    <s v="Lummus, Pasadena, Brown, Lonnie"/>
    <x v="12"/>
    <d v="2022-03-17T12:57:03"/>
    <d v="2022-03-21T06:14:47"/>
    <s v="Handle Ticket"/>
    <s v="Overdue"/>
    <d v="2022-03-22T06:10:47"/>
    <s v="Exchange Mailbox_EIT"/>
    <b v="0"/>
    <m/>
    <m/>
    <m/>
    <m/>
    <m/>
    <m/>
    <m/>
    <m/>
    <n v="4"/>
    <x v="1"/>
    <x v="1"/>
    <x v="0"/>
  </r>
  <r>
    <s v="91246"/>
    <x v="4"/>
    <s v="Logins (#91246)"/>
    <b v="0"/>
    <s v="Open"/>
    <s v="Jones, John | Maverick Services LLC, Main"/>
    <x v="15"/>
    <d v="2022-03-17T12:52:02"/>
    <d v="2022-03-18T13:26:44"/>
    <s v="Handle Ticket"/>
    <s v="Overdue"/>
    <n v="44638.458333333343"/>
    <b v="0"/>
    <b v="0"/>
    <m/>
    <m/>
    <m/>
    <m/>
    <m/>
    <m/>
    <m/>
    <m/>
    <n v="4"/>
    <x v="1"/>
    <x v="1"/>
    <x v="0"/>
  </r>
  <r>
    <s v="91245"/>
    <x v="3"/>
    <s v="Can you activate badge 74512 for Matias Contti from Novolen (#91245)"/>
    <s v="Robert Owens | Lummus Technology IT"/>
    <s v="Assigned"/>
    <s v="Lummus, Telecommuting, Contti, Matias"/>
    <x v="23"/>
    <d v="2022-03-17T12:48:18"/>
    <d v="2022-03-17T12:48:18"/>
    <s v="Handle Ticket"/>
    <s v="Overdue"/>
    <n v="44642.533541666657"/>
    <s v="ID Badge_EIT"/>
    <b v="0"/>
    <m/>
    <m/>
    <m/>
    <m/>
    <m/>
    <m/>
    <m/>
    <m/>
    <n v="4"/>
    <x v="1"/>
    <x v="1"/>
    <x v="0"/>
  </r>
  <r>
    <s v="91243"/>
    <x v="3"/>
    <s v="Maria Garcia upgrade laptop (#91243)"/>
    <s v="Robert Owens | Lummus Technology IT"/>
    <s v="Assigned"/>
    <s v="Lummus, Pasadena, Garcia, Maria"/>
    <x v="23"/>
    <d v="2022-03-17T12:47:06"/>
    <d v="2022-03-17T12:47:06"/>
    <s v="Handle Ticket"/>
    <s v="Overdue"/>
    <d v="2022-03-22T12:47:06"/>
    <s v="Desktop/Workstation/Laptop_EIT"/>
    <b v="0"/>
    <m/>
    <m/>
    <m/>
    <m/>
    <m/>
    <m/>
    <m/>
    <m/>
    <n v="4"/>
    <x v="1"/>
    <x v="1"/>
    <x v="0"/>
  </r>
  <r>
    <s v="91237"/>
    <x v="3"/>
    <s v="Concur Access - Binal Rana (#91237)"/>
    <s v="Ramirez, Marco_EIT | ExactlyIT Inc."/>
    <s v="With User"/>
    <s v="Lummus, Bloomfield, Arana, Andres"/>
    <x v="5"/>
    <d v="2022-03-17T12:16:46"/>
    <d v="2022-03-21T06:14:47"/>
    <s v="Handle Ticket"/>
    <s v="Overdue"/>
    <n v="44642.185960648138"/>
    <s v="Concur (SAP)-Concur"/>
    <s v="LUM-Configuration"/>
    <m/>
    <m/>
    <m/>
    <m/>
    <m/>
    <m/>
    <m/>
    <m/>
    <n v="4"/>
    <x v="1"/>
    <x v="1"/>
    <x v="0"/>
  </r>
  <r>
    <s v="91236"/>
    <x v="3"/>
    <s v="test (#91236)"/>
    <b v="0"/>
    <s v="Open"/>
    <s v="Heuberger, Michael_EIT | ExactlyIT Inc."/>
    <x v="11"/>
    <d v="2022-03-17T12:13:52"/>
    <d v="2022-03-18T07:36:42"/>
    <b v="0"/>
    <m/>
    <d v="2022-03-18T07:13:52"/>
    <s v="EIT-Odoo"/>
    <s v="Update Odoo"/>
    <m/>
    <m/>
    <m/>
    <m/>
    <m/>
    <m/>
    <m/>
    <m/>
    <n v="4"/>
    <x v="1"/>
    <x v="1"/>
    <x v="0"/>
  </r>
  <r>
    <s v="91232"/>
    <x v="4"/>
    <s v="Laptop - Erick Armas  (#91232)"/>
    <b v="0"/>
    <s v="Open"/>
    <s v="Gingery, Lynn | Hisco, Main"/>
    <x v="17"/>
    <d v="2022-03-17T11:51:17"/>
    <d v="2022-03-17T15:53:54"/>
    <b v="0"/>
    <m/>
    <m/>
    <s v="Hisco-Computer Issues"/>
    <b v="0"/>
    <m/>
    <m/>
    <m/>
    <m/>
    <m/>
    <m/>
    <m/>
    <m/>
    <n v="4"/>
    <x v="1"/>
    <x v="1"/>
    <x v="0"/>
  </r>
  <r>
    <s v="91229"/>
    <x v="1"/>
    <s v="FW: FW: Error message - Need help (#91229)"/>
    <s v="Bennett, Adam | PSG"/>
    <s v="Assigned"/>
    <s v="PSG, Cleveland, Seuffert, Rita"/>
    <x v="24"/>
    <d v="2022-03-17T11:33:02"/>
    <d v="2022-03-17T21:39:00"/>
    <s v="Handle Ticket"/>
    <s v="Overdue"/>
    <m/>
    <b v="0"/>
    <b v="0"/>
    <m/>
    <m/>
    <m/>
    <m/>
    <m/>
    <m/>
    <m/>
    <m/>
    <n v="4"/>
    <x v="1"/>
    <x v="1"/>
    <x v="0"/>
  </r>
  <r>
    <s v="91227"/>
    <x v="1"/>
    <s v="Unable to Change Login Password (#91227)"/>
    <s v="Ramirez, Marco_EIT | ExactlyIT Inc."/>
    <s v="With User"/>
    <s v="Lummus, The Woodlands, Kamerbeek, Jason"/>
    <x v="5"/>
    <d v="2022-03-17T11:14:50"/>
    <d v="2022-03-21T06:14:47"/>
    <s v="Handle Ticket"/>
    <s v="Overdue"/>
    <n v="44642.230405092603"/>
    <b v="0"/>
    <b v="0"/>
    <m/>
    <m/>
    <m/>
    <m/>
    <m/>
    <m/>
    <m/>
    <m/>
    <n v="4"/>
    <x v="1"/>
    <x v="1"/>
    <x v="0"/>
  </r>
  <r>
    <s v="91198"/>
    <x v="4"/>
    <s v="[EXTERNAL]: Ready for Implementation - M:\Ops\... for Jacke Potter -_x000a_ Form_x000a_ ID# 3562 (#91198)"/>
    <s v="Mireles, Santos | Maverick"/>
    <s v="Assigned"/>
    <s v="no-reply@sharepointonline.com"/>
    <x v="15"/>
    <d v="2022-03-17T10:17:16"/>
    <d v="2022-03-18T10:31:46"/>
    <s v="Handle Ticket"/>
    <s v="Overdue"/>
    <d v="2022-03-21T10:17:16"/>
    <b v="0"/>
    <b v="0"/>
    <m/>
    <m/>
    <m/>
    <m/>
    <m/>
    <m/>
    <m/>
    <m/>
    <n v="4"/>
    <x v="1"/>
    <x v="1"/>
    <x v="0"/>
  </r>
  <r>
    <s v="91197"/>
    <x v="3"/>
    <s v="Forward ALL Emails for Maria Principe to Catherine Knowles &amp; Latasha_x000a_ Ford (#91197)"/>
    <s v="Trejo, Monserrat_EIT | ExactlyIT Inc."/>
    <s v="Postponed"/>
    <s v="Lummus, Bloomfield, Arana, Andres"/>
    <x v="12"/>
    <d v="2022-03-17T10:16:01"/>
    <d v="2022-03-21T06:14:47"/>
    <s v="Handle Ticket"/>
    <s v="Overdue"/>
    <n v="44642.237349537027"/>
    <b v="0"/>
    <b v="0"/>
    <m/>
    <m/>
    <m/>
    <m/>
    <m/>
    <m/>
    <m/>
    <m/>
    <n v="4"/>
    <x v="1"/>
    <x v="1"/>
    <x v="0"/>
  </r>
  <r>
    <s v="91188"/>
    <x v="3"/>
    <s v="Forward ALL Emails for Declan Gavaghan to Tatyana Fishbayn &amp; Teresa_x000a_ Balmaseda (#91188)"/>
    <s v="Trejo, Monserrat_EIT | ExactlyIT Inc."/>
    <s v="Postponed"/>
    <s v="Lummus, Bloomfield, Arana, Andres"/>
    <x v="12"/>
    <d v="2022-03-17T09:42:29"/>
    <d v="2022-03-21T06:14:47"/>
    <s v="Handle Ticket"/>
    <s v="Overdue"/>
    <n v="44642.215127314812"/>
    <b v="0"/>
    <b v="0"/>
    <m/>
    <m/>
    <m/>
    <m/>
    <m/>
    <m/>
    <m/>
    <m/>
    <n v="4"/>
    <x v="1"/>
    <x v="1"/>
    <x v="0"/>
  </r>
  <r>
    <s v="91185"/>
    <x v="3"/>
    <s v="New Domain User (#91185)"/>
    <s v="Valencia, Jesus_EIT | ExactlyIT Inc."/>
    <s v="With Vendor"/>
    <s v="Grajales, Patrick_EIT | ExactlyIT MX"/>
    <x v="22"/>
    <d v="2022-03-17T09:31:09"/>
    <d v="2022-03-18T08:03:16"/>
    <s v="Handle Ticket"/>
    <s v="Overdue"/>
    <d v="2022-03-17T13:31:09"/>
    <b v="0"/>
    <b v="0"/>
    <m/>
    <m/>
    <m/>
    <m/>
    <m/>
    <m/>
    <m/>
    <m/>
    <n v="4"/>
    <x v="1"/>
    <x v="1"/>
    <x v="0"/>
  </r>
  <r>
    <s v="91184"/>
    <x v="1"/>
    <s v="Zoom Account Needed -- Stephanie Davis (#91184)"/>
    <b v="0"/>
    <s v="Open"/>
    <s v="Bazargani, Siamack | Maverick Services LLC, Main"/>
    <x v="15"/>
    <d v="2022-03-17T09:24:54"/>
    <d v="2022-03-18T09:41:44"/>
    <b v="0"/>
    <m/>
    <d v="2022-03-17T13:24:54"/>
    <b v="0"/>
    <b v="0"/>
    <m/>
    <m/>
    <m/>
    <m/>
    <m/>
    <m/>
    <m/>
    <m/>
    <n v="4"/>
    <x v="1"/>
    <x v="1"/>
    <x v="0"/>
  </r>
  <r>
    <s v="91177"/>
    <x v="3"/>
    <s v="New ticket from: Please reactivate access to my JDE account  (#59245) (#91177)"/>
    <s v="Ramirez, Marco_EIT | ExactlyIT Inc."/>
    <s v="With User"/>
    <s v="Lummus, Mannheim, Bell, Susanne"/>
    <x v="25"/>
    <d v="2022-03-17T09:08:31"/>
    <d v="2022-03-21T06:14:47"/>
    <s v="Handle Ticket"/>
    <s v="Overdue"/>
    <d v="2022-03-22T02:44:47"/>
    <s v="Lummus-JDE Supplier Add/Change/Delete Form"/>
    <s v="LUM-Configuration"/>
    <m/>
    <m/>
    <m/>
    <m/>
    <m/>
    <m/>
    <m/>
    <m/>
    <n v="4"/>
    <x v="1"/>
    <x v="1"/>
    <x v="0"/>
  </r>
  <r>
    <s v="91172"/>
    <x v="4"/>
    <s v="Printer installation (#91172)"/>
    <s v="Rhoades, John | ExactlyIT Inc."/>
    <s v="Postponed"/>
    <s v="Jones, Jennifer | LiquidPower Specialty Products Inc., Main"/>
    <x v="26"/>
    <d v="2022-03-17T08:47:20"/>
    <d v="2022-03-21T06:14:47"/>
    <s v="Handle Ticket"/>
    <s v="Overdue"/>
    <d v="2022-03-22T04:08:47"/>
    <s v="MSP-Printer/Scanner"/>
    <s v="MSP-Printer/Scanner-Replace/Install new"/>
    <m/>
    <m/>
    <m/>
    <m/>
    <m/>
    <m/>
    <m/>
    <m/>
    <n v="4"/>
    <x v="1"/>
    <x v="1"/>
    <x v="0"/>
  </r>
  <r>
    <s v="91170"/>
    <x v="3"/>
    <s v="Access to drill into Job cost detail JDE (#91170)"/>
    <s v="Ramirez, Marco_EIT | ExactlyIT Inc."/>
    <s v="With User"/>
    <s v="nicola.hamilton@lummustech.com"/>
    <x v="25"/>
    <d v="2022-03-17T08:42:09"/>
    <d v="2022-03-21T06:14:47"/>
    <s v="Handle Ticket"/>
    <s v="Overdue"/>
    <d v="2022-03-22T02:28:47"/>
    <b v="0"/>
    <b v="0"/>
    <m/>
    <m/>
    <m/>
    <m/>
    <m/>
    <m/>
    <m/>
    <m/>
    <n v="4"/>
    <x v="1"/>
    <x v="1"/>
    <x v="0"/>
  </r>
  <r>
    <s v="91168"/>
    <x v="3"/>
    <s v="Taleo Access (#91168)"/>
    <s v="Verma, Neetu | Lummus Technology IT"/>
    <s v="Assigned"/>
    <s v="Lummus, Gurgaon, Sethi, Vijeta"/>
    <x v="27"/>
    <d v="2022-03-17T08:37:04"/>
    <d v="2022-03-17T09:27:22"/>
    <s v="Handle Ticket"/>
    <s v="Overdue"/>
    <m/>
    <s v="Oracle-Taleo"/>
    <s v="LUM-Configuration"/>
    <m/>
    <m/>
    <m/>
    <m/>
    <m/>
    <m/>
    <m/>
    <m/>
    <n v="4"/>
    <x v="1"/>
    <x v="1"/>
    <x v="0"/>
  </r>
  <r>
    <s v="91165"/>
    <x v="1"/>
    <s v="Scott Neifert is having issues with Teams while sending a Team’s meeting (#91165)"/>
    <s v="Trejo, Monserrat_EIT | ExactlyIT Inc."/>
    <s v="With Customer"/>
    <s v="Lummus, Bloomfield, Jalaly, Sayid"/>
    <x v="12"/>
    <d v="2022-03-17T08:31:33"/>
    <d v="2022-03-18T13:03:42"/>
    <s v="Postponed Ticket"/>
    <s v="Overdue"/>
    <n v="44637.521909722222"/>
    <b v="0"/>
    <b v="0"/>
    <m/>
    <m/>
    <m/>
    <m/>
    <m/>
    <m/>
    <m/>
    <m/>
    <n v="4"/>
    <x v="1"/>
    <x v="1"/>
    <x v="0"/>
  </r>
  <r>
    <s v="91160"/>
    <x v="4"/>
    <s v="Replace Monitors (#91160)"/>
    <b v="0"/>
    <s v="Open"/>
    <s v="Torres, Daniel | Hisco, Main"/>
    <x v="17"/>
    <d v="2022-03-17T08:11:46"/>
    <d v="2022-03-17T08:18:05"/>
    <b v="0"/>
    <m/>
    <m/>
    <b v="0"/>
    <b v="0"/>
    <m/>
    <m/>
    <m/>
    <m/>
    <m/>
    <m/>
    <m/>
    <m/>
    <n v="4"/>
    <x v="1"/>
    <x v="1"/>
    <x v="0"/>
  </r>
  <r>
    <s v="91159"/>
    <x v="4"/>
    <s v="Name Change  (#91159)"/>
    <s v="Noriega, Jose A | Hisco"/>
    <s v="Assigned"/>
    <s v="Caprile, Danielle | Hisco, Main"/>
    <x v="17"/>
    <d v="2022-03-17T08:11:15"/>
    <d v="2022-03-17T11:50:36"/>
    <s v="Handle Ticket"/>
    <s v="Overdue"/>
    <m/>
    <s v="Hisco-User Changes"/>
    <s v="[Hisco_G_Configuration] Configuration"/>
    <m/>
    <m/>
    <m/>
    <m/>
    <m/>
    <m/>
    <m/>
    <m/>
    <n v="4"/>
    <x v="1"/>
    <x v="1"/>
    <x v="0"/>
  </r>
  <r>
    <s v="91157"/>
    <x v="1"/>
    <s v="Defective Headset (#91157)"/>
    <b v="0"/>
    <s v="Open"/>
    <s v="Sloan, Mike | Hisco, Main"/>
    <x v="17"/>
    <d v="2022-03-17T08:00:26"/>
    <d v="2022-03-17T08:10:20"/>
    <b v="0"/>
    <m/>
    <m/>
    <b v="0"/>
    <b v="0"/>
    <m/>
    <m/>
    <m/>
    <m/>
    <m/>
    <m/>
    <m/>
    <m/>
    <n v="4"/>
    <x v="1"/>
    <x v="1"/>
    <x v="0"/>
  </r>
  <r>
    <s v="91152"/>
    <x v="1"/>
    <s v="Not receiving some notifications from Jira Tickets (#91152)"/>
    <s v="Solis, Ivan_EIT | ExactlyIT Inc."/>
    <s v="With Vendor"/>
    <s v="Jabriel.Gleghorn@liquidpower.com"/>
    <x v="7"/>
    <d v="2022-03-17T07:36:37"/>
    <d v="2022-03-21T06:14:47"/>
    <s v="Handle Ticket"/>
    <s v="Overdue"/>
    <n v="44642.13040509259"/>
    <b v="0"/>
    <b v="0"/>
    <m/>
    <m/>
    <m/>
    <m/>
    <m/>
    <m/>
    <m/>
    <m/>
    <n v="4"/>
    <x v="1"/>
    <x v="1"/>
    <x v="0"/>
  </r>
  <r>
    <s v="91151"/>
    <x v="1"/>
    <s v="VDI Menu - Txn Workflow and JIB Inquiry (#91151)"/>
    <b v="0"/>
    <s v="Open"/>
    <s v="Domingue, Suzette | Maverick Services LLC, Main"/>
    <x v="15"/>
    <d v="2022-03-17T07:33:14"/>
    <d v="2022-03-18T07:36:42"/>
    <b v="0"/>
    <m/>
    <n v="44637.481412037043"/>
    <b v="0"/>
    <b v="0"/>
    <m/>
    <m/>
    <m/>
    <m/>
    <m/>
    <m/>
    <m/>
    <m/>
    <n v="4"/>
    <x v="1"/>
    <x v="1"/>
    <x v="0"/>
  </r>
  <r>
    <s v="91145"/>
    <x v="3"/>
    <s v="RE: changes in Taleo (#91145)"/>
    <s v="Verma, Neetu | Lummus Technology IT"/>
    <s v="Assigned"/>
    <s v="Cheek, Jodi | Lummus Technology IT"/>
    <x v="27"/>
    <d v="2022-03-17T07:21:47"/>
    <d v="2022-03-21T05:01:58"/>
    <s v="Handle Ticket"/>
    <s v="Overdue"/>
    <m/>
    <s v="Oracle-Taleo"/>
    <s v="LUM-Configuration"/>
    <m/>
    <m/>
    <m/>
    <m/>
    <m/>
    <m/>
    <m/>
    <m/>
    <n v="4"/>
    <x v="1"/>
    <x v="1"/>
    <x v="0"/>
  </r>
  <r>
    <s v="91144"/>
    <x v="3"/>
    <s v="Transformer Power  cord damaged. (#91144)"/>
    <s v="Cotera, Rafael_EIT | ExactlyIT Inc."/>
    <s v="With Vendor"/>
    <s v="Ewen, Mark | LiquidPower Specialty Products Inc., Main"/>
    <x v="7"/>
    <d v="2022-03-17T07:21:27"/>
    <d v="2022-03-21T06:14:47"/>
    <s v="Handle Ticket"/>
    <s v="Overdue"/>
    <n v="44641.384571759263"/>
    <s v="MSP-UPS Power Outage"/>
    <b v="0"/>
    <m/>
    <m/>
    <m/>
    <m/>
    <m/>
    <m/>
    <m/>
    <m/>
    <n v="4"/>
    <x v="1"/>
    <x v="1"/>
    <x v="0"/>
  </r>
  <r>
    <s v="91139"/>
    <x v="1"/>
    <s v="FW: error msg while trying add component (#91139)"/>
    <s v="Gaines, Ryan | Lummus Technology IT"/>
    <s v="Assigned"/>
    <s v="Lummus, The Woodlands, Chakraborty, Sudipto"/>
    <x v="28"/>
    <d v="2022-03-17T06:47:33"/>
    <d v="2022-03-18T11:21:46"/>
    <s v="Handle Ticket"/>
    <s v="Overdue"/>
    <n v="44642.283020833333"/>
    <s v="AVEVA-SimSci PRO/II"/>
    <s v="LUM-SystemError"/>
    <m/>
    <m/>
    <m/>
    <m/>
    <m/>
    <m/>
    <m/>
    <m/>
    <n v="4"/>
    <x v="1"/>
    <x v="1"/>
    <x v="0"/>
  </r>
  <r>
    <s v="91117"/>
    <x v="3"/>
    <s v="BRYSYN01 - BRY Synology ALERTA new DSM update has been detected on BRYSYN01 (#91117)"/>
    <s v="Grajales, Patrick_EIT | ExactlyIT Inc."/>
    <s v="In Progress"/>
    <s v="Paskos, Jennie | LiquidPower Specialty Products Inc., Main"/>
    <x v="29"/>
    <d v="2022-03-17T03:05:43"/>
    <d v="2022-03-17T13:20:43"/>
    <b v="0"/>
    <m/>
    <m/>
    <b v="0"/>
    <b v="0"/>
    <m/>
    <m/>
    <m/>
    <m/>
    <m/>
    <m/>
    <m/>
    <m/>
    <n v="4"/>
    <x v="1"/>
    <x v="1"/>
    <x v="0"/>
  </r>
  <r>
    <s v="91083"/>
    <x v="1"/>
    <s v="Unfamiliar sign-in properties Incident ID: 4595 (#91083)"/>
    <s v="Castro, Luis_EIT | ExactlyIT Inc."/>
    <s v="Postponed"/>
    <s v="Taylor, Spencer"/>
    <x v="10"/>
    <d v="2022-03-16T22:47:29"/>
    <d v="2022-03-21T06:14:47"/>
    <s v="Handle Ticket"/>
    <s v="Overdue"/>
    <d v="2022-03-21T13:42:47"/>
    <b v="0"/>
    <b v="0"/>
    <m/>
    <m/>
    <m/>
    <m/>
    <m/>
    <m/>
    <m/>
    <m/>
    <n v="5"/>
    <x v="1"/>
    <x v="1"/>
    <x v="0"/>
  </r>
  <r>
    <s v="91082"/>
    <x v="5"/>
    <s v="LSPI password Reset (#91082)"/>
    <s v="Montes, Leonel_EIT | ExactlyIT Inc."/>
    <s v="In Progress"/>
    <s v="Castro, Luis_EIT | ExactlyIT MX"/>
    <x v="4"/>
    <d v="2022-03-16T22:33:43"/>
    <d v="2022-03-18T13:26:44"/>
    <b v="0"/>
    <m/>
    <d v="2022-03-18T13:03:47"/>
    <b v="0"/>
    <b v="0"/>
    <m/>
    <m/>
    <m/>
    <m/>
    <m/>
    <m/>
    <m/>
    <m/>
    <n v="5"/>
    <x v="1"/>
    <x v="1"/>
    <x v="0"/>
  </r>
  <r>
    <s v="91049"/>
    <x v="4"/>
    <s v="Need to add Cisco Desk phone to InformaCast (#91049)"/>
    <s v="Valencia, Jesus_EIT | ExactlyIT Inc."/>
    <s v="With Vendor"/>
    <s v="Paskos, Jennie | LiquidPower Specialty Products Inc., Main"/>
    <x v="22"/>
    <d v="2022-03-16T18:27:27"/>
    <d v="2022-03-21T06:14:47"/>
    <s v="Handle Ticket"/>
    <s v="Overdue"/>
    <n v="44641.513738425929"/>
    <b v="0"/>
    <b v="0"/>
    <m/>
    <m/>
    <m/>
    <m/>
    <m/>
    <m/>
    <m/>
    <m/>
    <n v="5"/>
    <x v="1"/>
    <x v="1"/>
    <x v="0"/>
  </r>
  <r>
    <s v="91031"/>
    <x v="1"/>
    <s v="Alert A1056: HQS-NX: Critical: RAM Usage high on CVM : 10.10.1.232 (#91031)"/>
    <s v="Meneses, Luis_EIT | ExactlyIT Inc."/>
    <s v="In Progress"/>
    <s v="cluster@nutanix.com"/>
    <x v="4"/>
    <d v="2022-03-16T17:03:21"/>
    <d v="2022-03-21T00:30:44"/>
    <s v="Postponed Ticket"/>
    <s v="Overdue"/>
    <n v="44638.419247685182"/>
    <b v="0"/>
    <b v="0"/>
    <m/>
    <m/>
    <m/>
    <m/>
    <m/>
    <m/>
    <m/>
    <m/>
    <n v="5"/>
    <x v="1"/>
    <x v="1"/>
    <x v="0"/>
  </r>
  <r>
    <s v="91028"/>
    <x v="1"/>
    <s v="Computer is slow. Task manager has multiple tasks running (#91028)"/>
    <s v="Baltazar, Edgar_EIT | ExactlyIT Inc."/>
    <s v="With User"/>
    <s v="Seaback, Doug | Hisco, Main"/>
    <x v="13"/>
    <d v="2022-03-16T16:59:54"/>
    <d v="2022-03-18T15:29:52"/>
    <s v="Handle Ticket"/>
    <s v="Overdue"/>
    <m/>
    <s v="Hisco-Computer Issues-Windows"/>
    <s v="[Hisco_G_Performance] Performance"/>
    <m/>
    <m/>
    <m/>
    <m/>
    <m/>
    <m/>
    <m/>
    <m/>
    <n v="5"/>
    <x v="1"/>
    <x v="1"/>
    <x v="0"/>
  </r>
  <r>
    <s v="91023"/>
    <x v="3"/>
    <s v="Trying to download VPN (#91023)"/>
    <s v="Alarcon, Marlon_EIT | ExactlyIT Inc."/>
    <s v="Postponed"/>
    <s v="Uepi, Ema | UG2, California"/>
    <x v="21"/>
    <d v="2022-03-16T16:28:44"/>
    <d v="2022-03-19T16:21:14"/>
    <s v="Handle Ticket"/>
    <s v="Overdue"/>
    <m/>
    <b v="0"/>
    <b v="0"/>
    <m/>
    <m/>
    <m/>
    <m/>
    <m/>
    <m/>
    <m/>
    <m/>
    <n v="5"/>
    <x v="1"/>
    <x v="1"/>
    <x v="0"/>
  </r>
  <r>
    <s v="91016"/>
    <x v="3"/>
    <s v="Odoo - I don't have the search bar (#91016)"/>
    <s v="Jimenez, Miguel_EIT | ExactlyIT Inc."/>
    <s v="Postponed"/>
    <s v="Kent, Eric_EIT | ExactlyIT Inc."/>
    <x v="30"/>
    <d v="2022-03-16T15:53:42"/>
    <d v="2022-03-19T08:31:15"/>
    <s v="Postponed Ticket"/>
    <s v="Overdue"/>
    <n v="44637.954675925917"/>
    <s v="EIT-Odoo"/>
    <b v="0"/>
    <m/>
    <m/>
    <m/>
    <m/>
    <m/>
    <m/>
    <m/>
    <m/>
    <n v="5"/>
    <x v="1"/>
    <x v="1"/>
    <x v="0"/>
  </r>
  <r>
    <s v="90995"/>
    <x v="4"/>
    <s v="Battery issues (#90995)"/>
    <b v="0"/>
    <s v="Open"/>
    <s v="KOPPENHOEFER, SCOTT LARRY | Hisco, Main"/>
    <x v="17"/>
    <d v="2022-03-16T13:52:07"/>
    <d v="2022-03-16T13:56:14"/>
    <s v="Handle Ticket"/>
    <s v="Overdue"/>
    <m/>
    <s v="Hisco-Hardware Issues"/>
    <b v="0"/>
    <m/>
    <m/>
    <m/>
    <m/>
    <m/>
    <m/>
    <m/>
    <m/>
    <n v="5"/>
    <x v="1"/>
    <x v="1"/>
    <x v="0"/>
  </r>
  <r>
    <s v="90992"/>
    <x v="1"/>
    <s v="Slow Internet at Innowatts Houston Office (#90992)"/>
    <s v="Zeron, Francisco_EIT | ExactlyIT Inc."/>
    <s v="With Customer"/>
    <s v="Gobbell, June | Innowatts, Main"/>
    <x v="0"/>
    <d v="2022-03-16T13:45:02"/>
    <d v="2022-03-18T17:00:00"/>
    <s v="Handle Ticket"/>
    <s v="Overdue"/>
    <m/>
    <b v="0"/>
    <b v="0"/>
    <m/>
    <m/>
    <m/>
    <m/>
    <m/>
    <m/>
    <m/>
    <m/>
    <n v="5"/>
    <x v="1"/>
    <x v="1"/>
    <x v="0"/>
  </r>
  <r>
    <s v="90983"/>
    <x v="1"/>
    <s v="New Hire Programs and Computer (#90983)"/>
    <s v="Koronczok, Brad | Maverick"/>
    <s v="Postponed"/>
    <s v="Copeland, Taron | Maverick Services LLC, Main"/>
    <x v="15"/>
    <d v="2022-03-16T13:01:25"/>
    <d v="2022-03-21T06:14:47"/>
    <s v="Handle Ticket"/>
    <s v="Overdue"/>
    <d v="2022-03-21T16:54:47"/>
    <b v="0"/>
    <b v="0"/>
    <m/>
    <m/>
    <m/>
    <m/>
    <m/>
    <m/>
    <m/>
    <m/>
    <n v="5"/>
    <x v="1"/>
    <x v="1"/>
    <x v="0"/>
  </r>
  <r>
    <s v="90949"/>
    <x v="1"/>
    <s v="Phone not working (#90949)"/>
    <s v="Nguyen, Hanh | Hisco"/>
    <s v="Assigned"/>
    <s v="Sullivan, Michelle | Hisco, Main"/>
    <x v="17"/>
    <d v="2022-03-16T11:29:22"/>
    <d v="2022-03-18T08:41:38"/>
    <s v="Handle Ticket"/>
    <s v="Overdue"/>
    <m/>
    <b v="0"/>
    <b v="0"/>
    <m/>
    <m/>
    <m/>
    <m/>
    <m/>
    <m/>
    <m/>
    <m/>
    <n v="5"/>
    <x v="1"/>
    <x v="1"/>
    <x v="0"/>
  </r>
  <r>
    <s v="90943"/>
    <x v="5"/>
    <s v="Cannot access to emails. (#90943)"/>
    <b v="0"/>
    <s v="Open"/>
    <s v="Erb, Justin | Maverick Services LLC, Main"/>
    <x v="15"/>
    <d v="2022-03-16T11:08:38"/>
    <d v="2022-03-17T11:11:44"/>
    <b v="0"/>
    <m/>
    <n v="44637.458333333343"/>
    <b v="0"/>
    <b v="0"/>
    <m/>
    <m/>
    <m/>
    <m/>
    <m/>
    <m/>
    <m/>
    <m/>
    <n v="5"/>
    <x v="1"/>
    <x v="1"/>
    <x v="0"/>
  </r>
  <r>
    <s v="90940"/>
    <x v="3"/>
    <s v="CKSSYN01 - CKS Synology ALERT IP address [10.100.100.77] has been blocked by CKSSYN01 via DSM (#90940)"/>
    <s v="Grajales, Patrick_EIT | ExactlyIT Inc."/>
    <s v="In Progress"/>
    <s v="Paskos, Jennie | LiquidPower Specialty Products Inc., Main"/>
    <x v="29"/>
    <d v="2022-03-16T10:59:54"/>
    <d v="2022-03-17T12:00:45"/>
    <s v="Handle Ticket"/>
    <s v="Overdue"/>
    <m/>
    <b v="0"/>
    <b v="0"/>
    <m/>
    <m/>
    <m/>
    <m/>
    <m/>
    <m/>
    <m/>
    <m/>
    <n v="5"/>
    <x v="1"/>
    <x v="1"/>
    <x v="0"/>
  </r>
  <r>
    <s v="90936"/>
    <x v="4"/>
    <s v="MFA Reset (#90936)"/>
    <b v="0"/>
    <s v="Open"/>
    <s v="Escobar, Adriana | Accudata Customer, Main"/>
    <x v="15"/>
    <d v="2022-03-16T10:42:12"/>
    <d v="2022-03-18T10:56:42"/>
    <b v="0"/>
    <m/>
    <n v="44637.445972222216"/>
    <b v="0"/>
    <b v="0"/>
    <m/>
    <m/>
    <m/>
    <m/>
    <m/>
    <m/>
    <m/>
    <m/>
    <n v="5"/>
    <x v="1"/>
    <x v="1"/>
    <x v="0"/>
  </r>
  <r>
    <s v="90935"/>
    <x v="3"/>
    <s v="P38 Report page (#90935)"/>
    <s v="Muthusamy, Poorani | Lummus Technology IT"/>
    <s v="With User"/>
    <s v="Lummus, Gurgaon, Verma, Neetu"/>
    <x v="31"/>
    <d v="2022-03-16T10:42:02"/>
    <d v="2022-03-16T22:54:09"/>
    <s v="Postponed Ticket"/>
    <s v="Planned"/>
    <m/>
    <b v="0"/>
    <b v="0"/>
    <m/>
    <m/>
    <m/>
    <m/>
    <m/>
    <m/>
    <m/>
    <m/>
    <n v="5"/>
    <x v="1"/>
    <x v="1"/>
    <x v="0"/>
  </r>
  <r>
    <s v="90917"/>
    <x v="4"/>
    <s v="Monitors (#90917)"/>
    <b v="0"/>
    <s v="Open"/>
    <s v="Vohs, Richard | Hisco, Main"/>
    <x v="17"/>
    <d v="2022-03-16T09:48:40"/>
    <d v="2022-03-16T10:11:34"/>
    <b v="0"/>
    <m/>
    <m/>
    <s v="Hisco-Hardware Issues"/>
    <b v="0"/>
    <m/>
    <m/>
    <m/>
    <m/>
    <m/>
    <m/>
    <m/>
    <m/>
    <n v="5"/>
    <x v="1"/>
    <x v="1"/>
    <x v="0"/>
  </r>
  <r>
    <s v="90916"/>
    <x v="1"/>
    <s v="Alert: Dallas Area Habitat for Humanity &gt; DAL US TX Dallas on DAHASR01 is Failed CPU   (#90916)"/>
    <s v="Aboshehata, Ahmed_EIT1 | ExactlyIT Inc."/>
    <s v="In Progress"/>
    <s v="Dallas Area Habitat for Humanity, IT Monitoring Events | Dallas Area Habitat for Humanity, "/>
    <x v="4"/>
    <d v="2022-03-16T09:44:54"/>
    <d v="2022-03-19T06:55:43"/>
    <s v="Postponed Ticket"/>
    <s v="Overdue"/>
    <d v="2022-03-16T13:44:54"/>
    <b v="0"/>
    <b v="0"/>
    <m/>
    <m/>
    <m/>
    <m/>
    <m/>
    <m/>
    <m/>
    <m/>
    <n v="5"/>
    <x v="1"/>
    <x v="1"/>
    <x v="0"/>
  </r>
  <r>
    <s v="90911"/>
    <x v="1"/>
    <s v="Lain White Outlook not working (#90911)"/>
    <s v="Garcia, Julian_EIT | ExactlyIT Inc."/>
    <s v="With User"/>
    <s v="White, Lain | Maverick Services LLC, Main"/>
    <x v="2"/>
    <d v="2022-03-16T09:29:10"/>
    <d v="2022-03-21T06:14:47"/>
    <s v="Handle Ticket"/>
    <s v="Overdue"/>
    <n v="44641.479710648149"/>
    <b v="0"/>
    <b v="0"/>
    <m/>
    <m/>
    <m/>
    <m/>
    <m/>
    <m/>
    <m/>
    <m/>
    <n v="5"/>
    <x v="1"/>
    <x v="1"/>
    <x v="0"/>
  </r>
  <r>
    <s v="90907"/>
    <x v="1"/>
    <s v="Issue Running Report in HFM (#90907)"/>
    <s v="Sara, Mallesh | Lummus Technology IT"/>
    <s v="Assigned"/>
    <s v="Lummus, The Woodlands, Butzke, Jackie"/>
    <x v="32"/>
    <d v="2022-03-16T09:16:54"/>
    <d v="2022-03-17T14:06:44"/>
    <s v="Handle Ticket"/>
    <s v="Overdue"/>
    <n v="44641.386736111112"/>
    <s v="Oracle-Hyperion HFM"/>
    <s v="LUM-SystemError"/>
    <m/>
    <m/>
    <m/>
    <m/>
    <m/>
    <m/>
    <m/>
    <m/>
    <n v="5"/>
    <x v="1"/>
    <x v="1"/>
    <x v="0"/>
  </r>
  <r>
    <s v="90904"/>
    <x v="3"/>
    <s v="Add Azure permissions (#90904)"/>
    <s v="Elizarraraz, Javier_EIT | ExactlyIT Inc."/>
    <s v="Assigned"/>
    <s v="Saguay, Jhonatan_EIT | ExactlyIT MX"/>
    <x v="33"/>
    <d v="2022-03-16T09:04:55"/>
    <d v="2022-03-16T19:41:19"/>
    <s v="Handle Ticket"/>
    <s v="Overdue"/>
    <m/>
    <s v="EIT-Azure DevOps"/>
    <b v="0"/>
    <m/>
    <m/>
    <m/>
    <m/>
    <m/>
    <m/>
    <m/>
    <m/>
    <n v="5"/>
    <x v="1"/>
    <x v="1"/>
    <x v="0"/>
  </r>
  <r>
    <s v="90894"/>
    <x v="1"/>
    <s v="Remote desktop accessibility issue (#90894)"/>
    <s v="Ramirez, Marco_EIT | ExactlyIT Inc."/>
    <s v="With User"/>
    <s v="Lummus, Gurgaon, Jain, Ankur"/>
    <x v="5"/>
    <d v="2022-03-16T08:38:11"/>
    <d v="2022-03-21T06:14:47"/>
    <s v="Postponed Ticket"/>
    <s v="Today"/>
    <n v="44642.205405092587"/>
    <b v="0"/>
    <b v="0"/>
    <m/>
    <m/>
    <m/>
    <m/>
    <m/>
    <m/>
    <m/>
    <m/>
    <n v="5"/>
    <x v="1"/>
    <x v="1"/>
    <x v="0"/>
  </r>
  <r>
    <s v="90884"/>
    <x v="1"/>
    <s v="Laptop battery causing laptop bulge (#90884)"/>
    <s v="Nguyen, Hanh | Hisco"/>
    <s v="With Vendor"/>
    <s v="Bell, Brian | Hisco, Main"/>
    <x v="17"/>
    <d v="2022-03-16T08:15:50"/>
    <d v="2022-03-16T10:43:39"/>
    <s v="Handle Ticket"/>
    <s v="Overdue"/>
    <m/>
    <s v="Hisco-Hardware Procurement"/>
    <b v="0"/>
    <m/>
    <m/>
    <m/>
    <m/>
    <m/>
    <m/>
    <m/>
    <m/>
    <n v="5"/>
    <x v="1"/>
    <x v="1"/>
    <x v="0"/>
  </r>
  <r>
    <s v="90845"/>
    <x v="3"/>
    <s v="access to all quotations for CSM (#90845)"/>
    <s v="Torres, Luis_EIT | ExactlyIT Inc."/>
    <s v="In Progress"/>
    <s v="Cansler, Jennifer | ExactlyIT Inc."/>
    <x v="11"/>
    <d v="2022-03-16T08:04:11"/>
    <d v="2022-03-18T08:51:44"/>
    <b v="0"/>
    <m/>
    <m/>
    <b v="0"/>
    <b v="0"/>
    <m/>
    <m/>
    <m/>
    <m/>
    <m/>
    <m/>
    <m/>
    <m/>
    <n v="5"/>
    <x v="1"/>
    <x v="1"/>
    <x v="0"/>
  </r>
  <r>
    <s v="90830"/>
    <x v="1"/>
    <s v="Spotfire Webplayer Issues (#90830)"/>
    <s v="Masina, Satish | Maverick"/>
    <s v="Assigned"/>
    <s v="Breaux, Charlie | Maverick Services LLC, Main"/>
    <x v="15"/>
    <d v="2022-03-16T06:53:56"/>
    <d v="2022-03-17T07:01:42"/>
    <s v="Handle Ticket"/>
    <s v="Overdue"/>
    <n v="44637.291666666657"/>
    <b v="0"/>
    <b v="0"/>
    <m/>
    <m/>
    <m/>
    <m/>
    <m/>
    <m/>
    <m/>
    <m/>
    <n v="5"/>
    <x v="1"/>
    <x v="1"/>
    <x v="0"/>
  </r>
  <r>
    <s v="90827"/>
    <x v="1"/>
    <s v="RE: Ticket#523572/HISCO/Bluetooth Headset Request -- has been updated (#90827)"/>
    <b v="0"/>
    <s v="Open"/>
    <s v="jgomez@hiscoinc.com"/>
    <x v="17"/>
    <d v="2022-03-16T06:52:15"/>
    <d v="2022-03-16T08:48:47"/>
    <b v="0"/>
    <m/>
    <m/>
    <b v="0"/>
    <b v="0"/>
    <m/>
    <m/>
    <m/>
    <m/>
    <m/>
    <m/>
    <m/>
    <m/>
    <n v="5"/>
    <x v="1"/>
    <x v="1"/>
    <x v="0"/>
  </r>
  <r>
    <s v="90826"/>
    <x v="1"/>
    <s v="Spotfire Issues (#90826)"/>
    <s v="Masina, Satish | Maverick"/>
    <s v="Assigned"/>
    <s v="Kent, Joe | Maverick Services LLC, Main"/>
    <x v="15"/>
    <d v="2022-03-16T06:51:57"/>
    <d v="2022-03-17T07:01:42"/>
    <s v="Handle Ticket"/>
    <s v="Overdue"/>
    <d v="2022-03-17T07:00:00"/>
    <b v="0"/>
    <b v="0"/>
    <m/>
    <m/>
    <m/>
    <m/>
    <m/>
    <m/>
    <m/>
    <m/>
    <n v="5"/>
    <x v="1"/>
    <x v="1"/>
    <x v="0"/>
  </r>
  <r>
    <s v="90820"/>
    <x v="3"/>
    <s v="FW: EXTERNAL:Opportunity View: Win/Loss Questionnaire (#90820)"/>
    <s v="More, Avadhut | Lummus Technology IT"/>
    <s v="With User"/>
    <s v="avadhut.more@spadeworx.com"/>
    <x v="34"/>
    <d v="2022-03-16T04:35:05"/>
    <d v="2022-03-16T12:58:46"/>
    <s v="Handle Ticket"/>
    <s v="Overdue"/>
    <m/>
    <b v="0"/>
    <b v="0"/>
    <m/>
    <m/>
    <m/>
    <m/>
    <m/>
    <m/>
    <m/>
    <m/>
    <n v="5"/>
    <x v="1"/>
    <x v="1"/>
    <x v="0"/>
  </r>
  <r>
    <s v="90807"/>
    <x v="3"/>
    <s v="CKSSYN01 - CKS Synology ALERT A new DSM update has been detected on CKSSYN01 (#90807)"/>
    <s v="Grajales, Patrick_EIT | ExactlyIT Inc."/>
    <s v="Postponed"/>
    <s v="Paskos, Jennie | LiquidPower Specialty Products Inc., Main"/>
    <x v="29"/>
    <d v="2022-03-16T02:33:47"/>
    <d v="2022-03-16T16:43:42"/>
    <b v="0"/>
    <m/>
    <m/>
    <b v="0"/>
    <b v="0"/>
    <m/>
    <m/>
    <m/>
    <m/>
    <m/>
    <m/>
    <m/>
    <m/>
    <n v="5"/>
    <x v="1"/>
    <x v="1"/>
    <x v="0"/>
  </r>
  <r>
    <s v="90802"/>
    <x v="3"/>
    <s v="https://perform.trakstar.com (#90802)"/>
    <b v="0"/>
    <s v="Open"/>
    <s v="Lummus, Dubai, Pillai, Anita"/>
    <x v="8"/>
    <d v="2022-03-16T01:54:27"/>
    <d v="2022-03-21T06:01:46"/>
    <b v="0"/>
    <m/>
    <d v="2022-03-16T10:00:00"/>
    <b v="0"/>
    <b v="0"/>
    <m/>
    <m/>
    <m/>
    <m/>
    <m/>
    <m/>
    <m/>
    <m/>
    <n v="5"/>
    <x v="1"/>
    <x v="1"/>
    <x v="0"/>
  </r>
  <r>
    <s v="90791"/>
    <x v="1"/>
    <s v="FW: Defender for Cloud Apps: New policy match detected (#90791)"/>
    <s v="Krishnan, Subhash_EIT | ExactlyIT Inc."/>
    <s v="With Customer"/>
    <s v="LiquidPower Specialty Products Inc., IT Monitoring Events | LiquidPower Specialty Products Inc., "/>
    <x v="10"/>
    <d v="2022-03-16T01:18:24"/>
    <d v="2022-03-21T06:14:47"/>
    <s v="Handle Ticket"/>
    <s v="Overdue"/>
    <n v="44641.511655092603"/>
    <b v="0"/>
    <b v="0"/>
    <m/>
    <m/>
    <m/>
    <m/>
    <m/>
    <m/>
    <m/>
    <m/>
    <n v="5"/>
    <x v="1"/>
    <x v="1"/>
    <x v="0"/>
  </r>
  <r>
    <s v="90764"/>
    <x v="3"/>
    <s v="Installation of AspenTech  (#90764)"/>
    <s v="Kumar, Kuldeep | Lummus Technology IT"/>
    <s v="Assigned"/>
    <s v="Lummus, Gurgaon, Jaiswal, Raj Kumar"/>
    <x v="8"/>
    <d v="2022-03-15T22:25:04"/>
    <d v="2022-03-21T06:01:46"/>
    <s v="Handle Ticket"/>
    <s v="Overdue"/>
    <n v="44641.25"/>
    <b v="0"/>
    <b v="0"/>
    <m/>
    <m/>
    <m/>
    <m/>
    <m/>
    <m/>
    <m/>
    <m/>
    <n v="6"/>
    <x v="1"/>
    <x v="1"/>
    <x v="0"/>
  </r>
  <r>
    <s v="90759"/>
    <x v="5"/>
    <s v="Question:  how to set up constant vibrate notifications on the iPhone_x000a_ when calling with Teams (#90759)"/>
    <s v="Zheng, Hua | Lummus Technology IT"/>
    <s v="Assigned"/>
    <s v="Lummus, Beijing, Zheng, Hua"/>
    <x v="35"/>
    <d v="2022-03-15T21:18:24"/>
    <d v="2022-03-21T02:09:58"/>
    <s v="Handle Ticket"/>
    <s v="Overdue"/>
    <n v="44643.25"/>
    <b v="0"/>
    <b v="0"/>
    <m/>
    <m/>
    <m/>
    <m/>
    <m/>
    <m/>
    <m/>
    <m/>
    <n v="6"/>
    <x v="1"/>
    <x v="1"/>
    <x v="0"/>
  </r>
  <r>
    <s v="90712"/>
    <x v="1"/>
    <s v="P2 eVIN cant connect - waiting for server to respond (#90712)"/>
    <s v="Mireles, Santos | Maverick"/>
    <s v="Assigned"/>
    <s v="Starbuck, Andrew | Maverick Services LLC, Main"/>
    <x v="15"/>
    <d v="2022-03-15T16:17:02"/>
    <d v="2022-03-17T02:01:43"/>
    <s v="Handle Ticket"/>
    <s v="Overdue"/>
    <n v="44637.083333333343"/>
    <b v="0"/>
    <b v="0"/>
    <m/>
    <m/>
    <m/>
    <m/>
    <m/>
    <m/>
    <m/>
    <m/>
    <n v="6"/>
    <x v="1"/>
    <x v="1"/>
    <x v="0"/>
  </r>
  <r>
    <s v="90698"/>
    <x v="3"/>
    <s v="FW: LINCOLN ROAD 2 &amp; 3 ROUTE &amp; Laptops (#90698)"/>
    <b v="0"/>
    <s v="Open"/>
    <s v="Matusek, Nathan | Maverick Services LLC, Main"/>
    <x v="15"/>
    <d v="2022-03-15T15:01:29"/>
    <d v="2022-03-16T06:01:45"/>
    <b v="0"/>
    <m/>
    <n v="44636.25"/>
    <b v="0"/>
    <b v="0"/>
    <m/>
    <m/>
    <m/>
    <m/>
    <m/>
    <m/>
    <m/>
    <m/>
    <n v="6"/>
    <x v="1"/>
    <x v="1"/>
    <x v="0"/>
  </r>
  <r>
    <s v="90695"/>
    <x v="7"/>
    <s v="ERP Suites Network Outage (#90695)"/>
    <s v="Avendano, Antonio_EIT | ExactlyIT Inc."/>
    <s v="In Progress"/>
    <s v="Lummus, Houston, Pettit, Gerald"/>
    <x v="0"/>
    <d v="2022-03-15T14:48:04"/>
    <d v="2022-03-15T16:30:00"/>
    <s v="Handle Ticket"/>
    <s v="Overdue"/>
    <m/>
    <s v="BMNPAP01"/>
    <s v="Problem Generic"/>
    <m/>
    <m/>
    <m/>
    <m/>
    <m/>
    <m/>
    <m/>
    <m/>
    <n v="6"/>
    <x v="1"/>
    <x v="1"/>
    <x v="0"/>
  </r>
  <r>
    <s v="90692"/>
    <x v="3"/>
    <s v="JDE Account -Bloomfield Finance New Hire - Binal Rana (#90692)"/>
    <s v="Ramirez, Marco_EIT | ExactlyIT Inc."/>
    <s v="With Vendor"/>
    <s v="Lummus, Bloomfield, Arana, Andres"/>
    <x v="25"/>
    <d v="2022-03-15T14:40:55"/>
    <d v="2022-03-18T14:41:45"/>
    <b v="0"/>
    <m/>
    <d v="2022-03-18T14:40:55"/>
    <s v="Lummus-JDE Supplier Add/Change/Delete Form"/>
    <s v="LUM-Configuration"/>
    <m/>
    <m/>
    <m/>
    <m/>
    <m/>
    <m/>
    <m/>
    <m/>
    <n v="6"/>
    <x v="1"/>
    <x v="1"/>
    <x v="0"/>
  </r>
  <r>
    <s v="90682"/>
    <x v="3"/>
    <s v="Hubble Open As Of AR Report  (#90682)"/>
    <s v="Lopez, Alberto_EIT | ExactlyIT Inc."/>
    <s v="With User"/>
    <s v="Lummus, The Woodlands, Howard, Kris"/>
    <x v="25"/>
    <d v="2022-03-15T14:08:40"/>
    <d v="2022-03-18T12:17:57"/>
    <s v="Handle Ticket"/>
    <s v="Overdue"/>
    <n v="44637.563692129632"/>
    <s v="Insight (Hubble)-Insight Report Writer"/>
    <b v="0"/>
    <m/>
    <m/>
    <m/>
    <m/>
    <m/>
    <m/>
    <m/>
    <m/>
    <n v="6"/>
    <x v="1"/>
    <x v="1"/>
    <x v="0"/>
  </r>
  <r>
    <s v="90681"/>
    <x v="1"/>
    <s v="Whitelisting for Commfleet.sirusxm.com (#90681)"/>
    <s v="Luna, Paola_EIT | ExactlyIT Inc."/>
    <s v="With Customer"/>
    <s v="Geery, Jefferson | Accudata Customer, Main"/>
    <x v="10"/>
    <d v="2022-03-15T14:01:53"/>
    <d v="2022-03-21T06:14:47"/>
    <s v="Postponed Ticket"/>
    <s v="Overdue"/>
    <d v="2022-03-21T22:17:47"/>
    <b v="0"/>
    <b v="0"/>
    <m/>
    <m/>
    <m/>
    <m/>
    <m/>
    <m/>
    <m/>
    <m/>
    <n v="6"/>
    <x v="1"/>
    <x v="1"/>
    <x v="0"/>
  </r>
  <r>
    <s v="90680"/>
    <x v="3"/>
    <s v="TAP Distribution List (#90680)"/>
    <s v="Trejo, Monserrat_EIT | ExactlyIT Inc."/>
    <s v="In Progress"/>
    <s v="Lummus, The Woodlands, Howard, Kris"/>
    <x v="12"/>
    <d v="2022-03-15T13:57:31"/>
    <d v="2022-03-19T06:56:43"/>
    <s v="Handle Ticket"/>
    <s v="Overdue"/>
    <n v="44639.282800925917"/>
    <b v="0"/>
    <b v="0"/>
    <m/>
    <m/>
    <m/>
    <m/>
    <m/>
    <m/>
    <m/>
    <m/>
    <n v="6"/>
    <x v="1"/>
    <x v="1"/>
    <x v="0"/>
  </r>
  <r>
    <s v="90679"/>
    <x v="6"/>
    <s v="Windows Server Monthly Patching - March Rollup (#90679)"/>
    <s v="Teutli, Robin_EIT | ExactlyIT Inc."/>
    <s v="Assigned"/>
    <s v="Cypress Lawn (Cancom), Habeck, Teresa"/>
    <x v="4"/>
    <d v="2022-03-15T13:57:30"/>
    <d v="2022-03-18T09:26:56"/>
    <b v="0"/>
    <m/>
    <m/>
    <s v="HQS-ABS01"/>
    <s v="Change Normal Generic"/>
    <m/>
    <m/>
    <m/>
    <m/>
    <m/>
    <m/>
    <m/>
    <m/>
    <n v="6"/>
    <x v="1"/>
    <x v="1"/>
    <x v="0"/>
  </r>
  <r>
    <s v="90678"/>
    <x v="3"/>
    <s v="Ship SCAN A and SCAN E laptops (#90678)"/>
    <s v="Goran, Jason | ExactlyIT Inc."/>
    <s v="In Progress"/>
    <s v="Goran, Jason | ExactlyIT Inc."/>
    <x v="4"/>
    <d v="2022-03-15T13:34:30"/>
    <d v="2022-03-18T13:00:46"/>
    <b v="0"/>
    <m/>
    <n v="44637.565821759257"/>
    <s v="MSP-Server Hardware"/>
    <s v="MSP-Srv Hardware-Install"/>
    <m/>
    <m/>
    <m/>
    <m/>
    <m/>
    <m/>
    <m/>
    <m/>
    <n v="6"/>
    <x v="1"/>
    <x v="1"/>
    <x v="0"/>
  </r>
  <r>
    <s v="90674"/>
    <x v="3"/>
    <s v="FW: Laptop Request - OKeefe Madora (#90674)"/>
    <s v="Alarcon, Marlon_EIT | ExactlyIT Inc."/>
    <s v="With Customer"/>
    <s v="Madora, Okeefe | UG2, California"/>
    <x v="21"/>
    <d v="2022-03-15T13:09:42"/>
    <d v="2022-03-19T16:22:34"/>
    <s v="Postponed Ticket"/>
    <s v="Overdue"/>
    <m/>
    <b v="0"/>
    <b v="0"/>
    <m/>
    <m/>
    <m/>
    <m/>
    <m/>
    <m/>
    <m/>
    <m/>
    <n v="6"/>
    <x v="1"/>
    <x v="1"/>
    <x v="0"/>
  </r>
  <r>
    <s v="90670"/>
    <x v="3"/>
    <s v="CAR Software-access request (#90670)"/>
    <s v="Murphy, Kevin | Lummus Technology IT"/>
    <s v="Assigned"/>
    <s v="Lummus, The Woodlands, Davis, Jess"/>
    <x v="36"/>
    <d v="2022-03-15T13:02:22"/>
    <d v="2022-03-18T13:26:44"/>
    <s v="Handle Ticket"/>
    <s v="Overdue"/>
    <d v="2022-03-18T13:02:22"/>
    <s v="Lummus-Capital Asset Request (CAR)"/>
    <s v="LUM-Configuration"/>
    <m/>
    <m/>
    <m/>
    <m/>
    <m/>
    <m/>
    <m/>
    <m/>
    <n v="6"/>
    <x v="1"/>
    <x v="1"/>
    <x v="0"/>
  </r>
  <r>
    <s v="90664"/>
    <x v="3"/>
    <s v="Velocity EHS access. (#90664)"/>
    <s v="Cotera, Rafael_EIT | ExactlyIT Inc."/>
    <s v="With Vendor"/>
    <s v="Cotera, Rafael_EIT | ExactlyIT MX"/>
    <x v="7"/>
    <d v="2022-03-15T12:30:57"/>
    <d v="2022-03-21T06:14:47"/>
    <s v="Handle Ticket"/>
    <s v="Overdue"/>
    <d v="2022-03-21T23:32:47"/>
    <b v="0"/>
    <b v="0"/>
    <m/>
    <m/>
    <m/>
    <m/>
    <m/>
    <m/>
    <m/>
    <m/>
    <n v="6"/>
    <x v="1"/>
    <x v="1"/>
    <x v="0"/>
  </r>
  <r>
    <s v="90645"/>
    <x v="5"/>
    <s v="Ne Odoo account Kyle Alward (#90645)"/>
    <b v="0"/>
    <s v="Open"/>
    <s v="Escobar, Adriana | Accudata Customer, Main"/>
    <x v="11"/>
    <d v="2022-03-15T11:08:46"/>
    <d v="2022-03-17T09:31:45"/>
    <b v="0"/>
    <m/>
    <n v="44636.422754629632"/>
    <s v="MSP-User Management"/>
    <s v="MSP-User Mgmnt-User Changes"/>
    <m/>
    <m/>
    <m/>
    <m/>
    <m/>
    <m/>
    <m/>
    <m/>
    <n v="6"/>
    <x v="1"/>
    <x v="1"/>
    <x v="0"/>
  </r>
  <r>
    <s v="90644"/>
    <x v="4"/>
    <s v="New Odoo account Darren Whitlock (#90644)"/>
    <b v="0"/>
    <s v="Open"/>
    <s v="Escobar, Adriana | Accudata Customer, Main"/>
    <x v="11"/>
    <d v="2022-03-15T11:08:29"/>
    <d v="2022-03-18T06:46:45"/>
    <b v="0"/>
    <m/>
    <d v="2022-03-16T10:08:29"/>
    <s v="MSP-User Management"/>
    <s v="MSP-User Mgmnt-Arrivals/Departures"/>
    <m/>
    <m/>
    <m/>
    <m/>
    <m/>
    <m/>
    <m/>
    <m/>
    <n v="6"/>
    <x v="1"/>
    <x v="1"/>
    <x v="0"/>
  </r>
  <r>
    <s v="90643"/>
    <x v="4"/>
    <s v="New Odoo account Scott Betz (#90643)"/>
    <b v="0"/>
    <s v="Open"/>
    <s v="Escobar, Adriana | Accudata Customer, Main"/>
    <x v="11"/>
    <d v="2022-03-15T11:08:14"/>
    <d v="2022-03-18T06:46:45"/>
    <b v="0"/>
    <m/>
    <n v="44636.422384259262"/>
    <s v="MSP-User Management"/>
    <s v="MSP-User Mgmnt-User Changes"/>
    <m/>
    <m/>
    <m/>
    <m/>
    <m/>
    <m/>
    <m/>
    <m/>
    <n v="6"/>
    <x v="1"/>
    <x v="1"/>
    <x v="0"/>
  </r>
  <r>
    <s v="90642"/>
    <x v="4"/>
    <s v="New Odoo account Darcy Whitlock (#90642)"/>
    <b v="0"/>
    <s v="Open"/>
    <s v="Escobar, Adriana | Accudata Customer, Main"/>
    <x v="11"/>
    <d v="2022-03-15T11:08:01"/>
    <d v="2022-03-18T06:46:45"/>
    <b v="0"/>
    <m/>
    <n v="44636.422233796293"/>
    <s v="MSP-User Management"/>
    <s v="MSP-User Mgmnt-User Changes"/>
    <m/>
    <m/>
    <m/>
    <m/>
    <m/>
    <m/>
    <m/>
    <m/>
    <n v="6"/>
    <x v="1"/>
    <x v="1"/>
    <x v="0"/>
  </r>
  <r>
    <s v="90641"/>
    <x v="4"/>
    <s v="New Odoo account Mathew Lumley (#90641)"/>
    <b v="0"/>
    <s v="Open"/>
    <s v="Escobar, Adriana | Accudata Customer, Main"/>
    <x v="11"/>
    <d v="2022-03-15T11:07:49"/>
    <d v="2022-03-18T06:46:45"/>
    <b v="0"/>
    <m/>
    <n v="44636.422094907408"/>
    <s v="MSP-User Management"/>
    <s v="MSP-User Mgmnt-User Changes"/>
    <m/>
    <m/>
    <m/>
    <m/>
    <m/>
    <m/>
    <m/>
    <m/>
    <n v="6"/>
    <x v="1"/>
    <x v="1"/>
    <x v="0"/>
  </r>
  <r>
    <s v="90640"/>
    <x v="4"/>
    <s v="New Odoo account Austin Stafford (#90640)"/>
    <b v="0"/>
    <s v="Open"/>
    <s v="Escobar, Adriana | Accudata Customer, Main"/>
    <x v="11"/>
    <d v="2022-03-15T11:07:38"/>
    <d v="2022-03-18T06:46:45"/>
    <b v="0"/>
    <m/>
    <n v="44636.421967592592"/>
    <s v="MSP-User Management"/>
    <s v="MSP-User Mgmnt-User Changes"/>
    <m/>
    <m/>
    <m/>
    <m/>
    <m/>
    <m/>
    <m/>
    <m/>
    <n v="6"/>
    <x v="1"/>
    <x v="1"/>
    <x v="0"/>
  </r>
  <r>
    <s v="90639"/>
    <x v="4"/>
    <s v="New Odoo account Cole Whitten (#90639)"/>
    <b v="0"/>
    <s v="Open"/>
    <s v="Escobar, Adriana | Accudata Customer, Main"/>
    <x v="11"/>
    <d v="2022-03-15T11:07:06"/>
    <d v="2022-03-18T06:46:45"/>
    <b v="0"/>
    <m/>
    <d v="2022-03-16T10:07:06"/>
    <s v="MSP-User Management"/>
    <s v="MSP-User Mgmnt-User Changes"/>
    <m/>
    <m/>
    <m/>
    <m/>
    <m/>
    <m/>
    <m/>
    <m/>
    <n v="6"/>
    <x v="1"/>
    <x v="1"/>
    <x v="0"/>
  </r>
  <r>
    <s v="90638"/>
    <x v="1"/>
    <s v="LSPI Sentinel Linux Collector Update (#90638)"/>
    <s v="Espinosa, Daniel_EIT | ExactlyIT Inc."/>
    <s v="Postponed"/>
    <s v="LiquidPower Specialty Products Inc., IT Monitoring Events | LiquidPower Specialty Products Inc., "/>
    <x v="4"/>
    <d v="2022-03-15T11:04:57"/>
    <d v="2022-03-17T08:04:24"/>
    <b v="0"/>
    <m/>
    <d v="2022-03-16T06:04:57"/>
    <b v="0"/>
    <b v="0"/>
    <m/>
    <m/>
    <m/>
    <m/>
    <m/>
    <m/>
    <m/>
    <m/>
    <n v="6"/>
    <x v="1"/>
    <x v="1"/>
    <x v="0"/>
  </r>
  <r>
    <s v="90630"/>
    <x v="1"/>
    <s v="Whitelist email (#90630)"/>
    <s v="Valencia, Jesus_EIT | ExactlyIT Inc."/>
    <s v="With Vendor"/>
    <s v="Dodds, Sarah | Read King , Main"/>
    <x v="22"/>
    <d v="2022-03-15T10:35:37"/>
    <d v="2022-03-18T16:36:00"/>
    <s v="Postponed Ticket"/>
    <s v="Overdue"/>
    <n v="44637.397685185177"/>
    <b v="0"/>
    <b v="0"/>
    <m/>
    <m/>
    <m/>
    <m/>
    <m/>
    <m/>
    <m/>
    <m/>
    <n v="6"/>
    <x v="1"/>
    <x v="1"/>
    <x v="0"/>
  </r>
  <r>
    <s v="90588"/>
    <x v="3"/>
    <s v="Sending large files between us and our partners. (#90588)"/>
    <s v="Robbins, Christopher | Lummus Technology IT"/>
    <s v="Assigned"/>
    <s v="Lummus, Bloomfield, Vazquez, Betty"/>
    <x v="9"/>
    <d v="2022-03-15T09:06:11"/>
    <d v="2022-03-18T09:16:43"/>
    <s v="Handle Ticket"/>
    <s v="Overdue"/>
    <n v="44638.379293981481"/>
    <s v="Lummus-iDocs"/>
    <s v="LUM-Configuration"/>
    <m/>
    <m/>
    <m/>
    <m/>
    <m/>
    <m/>
    <m/>
    <m/>
    <n v="6"/>
    <x v="1"/>
    <x v="1"/>
    <x v="0"/>
  </r>
  <r>
    <s v="90587"/>
    <x v="1"/>
    <s v="FW: Spotfire Information link (#90587)"/>
    <s v="Masina, Satish | Maverick"/>
    <s v="Assigned"/>
    <s v="Ray.Kurek@mavresources.com"/>
    <x v="15"/>
    <d v="2022-03-15T09:05:42"/>
    <d v="2022-03-16T10:33:35"/>
    <s v="Handle Ticket"/>
    <s v="Overdue"/>
    <n v="44636.378958333327"/>
    <b v="0"/>
    <b v="0"/>
    <m/>
    <m/>
    <m/>
    <m/>
    <m/>
    <m/>
    <m/>
    <m/>
    <n v="6"/>
    <x v="1"/>
    <x v="1"/>
    <x v="0"/>
  </r>
  <r>
    <s v="90580"/>
    <x v="3"/>
    <s v="Installation of Sulcol 3.2 (#90580)"/>
    <s v="Kumar, Kuldeep | Lummus Technology IT"/>
    <s v="In Progress"/>
    <s v="Lummus, Gurgaon, Jain, Ankur"/>
    <x v="8"/>
    <d v="2022-03-15T08:44:20"/>
    <d v="2022-03-16T01:18:04"/>
    <b v="0"/>
    <m/>
    <m/>
    <s v="Sulzer-Sulcol"/>
    <s v="LUM-Installation"/>
    <m/>
    <m/>
    <m/>
    <m/>
    <m/>
    <m/>
    <m/>
    <m/>
    <n v="6"/>
    <x v="1"/>
    <x v="1"/>
    <x v="0"/>
  </r>
  <r>
    <s v="90570"/>
    <x v="1"/>
    <s v="PSG Windows Login Error (#90570)"/>
    <s v="Canales, Augusto_EIT | ExactlyIT Inc."/>
    <s v="Postponed"/>
    <s v="PSG, Cleveland, Viana, Marcia"/>
    <x v="12"/>
    <d v="2022-03-15T08:23:02"/>
    <d v="2022-03-18T14:51:00"/>
    <s v="Handle Ticket"/>
    <s v="Overdue"/>
    <n v="44636.510127314818"/>
    <b v="0"/>
    <b v="0"/>
    <m/>
    <m/>
    <m/>
    <m/>
    <m/>
    <m/>
    <m/>
    <m/>
    <n v="6"/>
    <x v="1"/>
    <x v="1"/>
    <x v="0"/>
  </r>
  <r>
    <s v="90568"/>
    <x v="4"/>
    <s v="FW: Odoo:  Create new user (#90568)"/>
    <b v="0"/>
    <s v="Open"/>
    <s v="Lyon, Angie_EIT | ExactlyIT Inc."/>
    <x v="37"/>
    <d v="2022-03-15T08:16:11"/>
    <d v="2022-03-15T16:21:03"/>
    <b v="0"/>
    <m/>
    <m/>
    <s v="EIT-Odoo"/>
    <b v="0"/>
    <m/>
    <m/>
    <m/>
    <m/>
    <m/>
    <m/>
    <m/>
    <m/>
    <n v="6"/>
    <x v="1"/>
    <x v="1"/>
    <x v="0"/>
  </r>
  <r>
    <s v="90564"/>
    <x v="4"/>
    <s v="New Odoo account David Gonzalez (#90564)"/>
    <b v="0"/>
    <s v="Open"/>
    <s v="Escobar, Adriana | Accudata Customer, Main"/>
    <x v="11"/>
    <d v="2022-03-15T08:04:57"/>
    <d v="2022-03-17T12:51:44"/>
    <b v="0"/>
    <m/>
    <n v="44636.295104166667"/>
    <s v="MSP-User Management"/>
    <s v="MSP-User Mgmnt-Arrivals/Departures"/>
    <m/>
    <m/>
    <m/>
    <m/>
    <m/>
    <m/>
    <m/>
    <m/>
    <n v="6"/>
    <x v="1"/>
    <x v="1"/>
    <x v="0"/>
  </r>
  <r>
    <s v="90557"/>
    <x v="7"/>
    <s v="Odoo Workflows not working correctly for Change requests (#90557)"/>
    <b v="0"/>
    <s v="Open"/>
    <s v="Lummus, Pasadena, Brown, Lonnie"/>
    <x v="11"/>
    <d v="2022-03-15T07:44:20"/>
    <d v="2022-03-15T07:56:44"/>
    <b v="0"/>
    <m/>
    <m/>
    <s v="Missing Item/Person/System etc. please create"/>
    <b v="0"/>
    <m/>
    <m/>
    <m/>
    <m/>
    <m/>
    <m/>
    <m/>
    <m/>
    <n v="6"/>
    <x v="1"/>
    <x v="1"/>
    <x v="0"/>
  </r>
  <r>
    <s v="90546"/>
    <x v="1"/>
    <s v="Account Creation of Wellview for Jake Ray (#90546)"/>
    <b v="0"/>
    <s v="Open"/>
    <s v="Shelton, Jimmy | Maverick Services LLC, Main"/>
    <x v="15"/>
    <d v="2022-03-15T07:23:22"/>
    <d v="2022-03-16T07:41:44"/>
    <s v="Handle Ticket"/>
    <s v="Overdue"/>
    <n v="44635.474560185183"/>
    <b v="0"/>
    <b v="0"/>
    <m/>
    <m/>
    <m/>
    <m/>
    <m/>
    <m/>
    <m/>
    <m/>
    <n v="6"/>
    <x v="1"/>
    <x v="1"/>
    <x v="0"/>
  </r>
  <r>
    <s v="90538"/>
    <x v="4"/>
    <s v="New Employee Setup for David Gonzalez (#90538)"/>
    <s v="Noriega, Jose A | Hisco"/>
    <s v="Assigned"/>
    <s v="hiscosharepoint@hiscoinc.com"/>
    <x v="17"/>
    <d v="2022-03-15T06:58:02"/>
    <d v="2022-03-15T08:51:39"/>
    <s v="Handle Ticket"/>
    <s v="Overdue"/>
    <m/>
    <b v="0"/>
    <b v="0"/>
    <m/>
    <m/>
    <m/>
    <m/>
    <m/>
    <m/>
    <m/>
    <m/>
    <n v="6"/>
    <x v="1"/>
    <x v="1"/>
    <x v="0"/>
  </r>
  <r>
    <s v="90535"/>
    <x v="6"/>
    <s v="Regular ERPS Monthly Patching Prod (#90535)"/>
    <s v="Murphy, Kevin | Lummus Technology IT"/>
    <s v="Assigned"/>
    <s v="Lummus, External Client, Murphy, Kevin"/>
    <x v="25"/>
    <d v="2022-03-15T06:37:10"/>
    <d v="2022-03-15T06:40:16"/>
    <s v="Handle Ticket"/>
    <s v="Overdue"/>
    <m/>
    <s v="BMNPRDS20 (Virtual Compute)"/>
    <b v="0"/>
    <m/>
    <m/>
    <m/>
    <m/>
    <m/>
    <m/>
    <m/>
    <m/>
    <n v="6"/>
    <x v="1"/>
    <x v="1"/>
    <x v="0"/>
  </r>
  <r>
    <s v="90503"/>
    <x v="3"/>
    <s v="POS Pay files are not received - C201_LUMMUS.USREMIT.TXT (#90503)"/>
    <s v="Howard, Kris | Lummus Technology IT"/>
    <s v="Assigned"/>
    <s v="Lummus, Gurgaon, Kumar, Purushotum"/>
    <x v="38"/>
    <d v="2022-03-15T03:51:52"/>
    <d v="2022-03-16T09:38:30"/>
    <s v="Handle Ticket"/>
    <s v="Overdue"/>
    <m/>
    <b v="0"/>
    <b v="0"/>
    <m/>
    <m/>
    <m/>
    <m/>
    <m/>
    <m/>
    <m/>
    <m/>
    <n v="6"/>
    <x v="1"/>
    <x v="1"/>
    <x v="0"/>
  </r>
  <r>
    <s v="90431"/>
    <x v="3"/>
    <s v="JDE E1 - Access- Buyer Role &amp; SOD012 - For Lalatendu Das (#90431)"/>
    <s v="Gonzalez, Jose_EIT | ExactlyIT Inc."/>
    <s v="With Vendor"/>
    <s v="Perez, Judith | Lummus, The Woodlands"/>
    <x v="25"/>
    <d v="2022-03-14T20:42:25"/>
    <d v="2022-03-18T14:46:30"/>
    <s v="Handle Ticket"/>
    <s v="Overdue"/>
    <n v="44636.755266203712"/>
    <s v="Oracle-JDE E1 - Sales Order Management"/>
    <s v="LUM-Configuration"/>
    <m/>
    <m/>
    <m/>
    <m/>
    <m/>
    <m/>
    <m/>
    <m/>
    <n v="7"/>
    <x v="1"/>
    <x v="1"/>
    <x v="0"/>
  </r>
  <r>
    <s v="90381"/>
    <x v="3"/>
    <s v="Lummus - Create CIs (#90381)"/>
    <b v="0"/>
    <s v="Open"/>
    <s v="Sandoval,Oscar | Lummus, Bloomfield"/>
    <x v="11"/>
    <d v="2022-03-14T17:18:21"/>
    <d v="2022-03-18T06:21:46"/>
    <b v="0"/>
    <m/>
    <d v="2022-03-15T10:00:00"/>
    <b v="0"/>
    <b v="0"/>
    <m/>
    <m/>
    <m/>
    <m/>
    <m/>
    <m/>
    <m/>
    <m/>
    <n v="7"/>
    <x v="1"/>
    <x v="1"/>
    <x v="0"/>
  </r>
  <r>
    <s v="90358"/>
    <x v="3"/>
    <s v="Carte Features Access (#90358)"/>
    <s v="Mireles, Santos | Maverick"/>
    <s v="Assigned"/>
    <s v="Venkat.Ayyagari@mavresources.com"/>
    <x v="15"/>
    <d v="2022-03-14T15:25:08"/>
    <d v="2022-03-15T06:16:46"/>
    <s v="Handle Ticket"/>
    <s v="Overdue"/>
    <n v="44635.25"/>
    <b v="0"/>
    <b v="0"/>
    <m/>
    <m/>
    <m/>
    <m/>
    <m/>
    <m/>
    <m/>
    <m/>
    <n v="7"/>
    <x v="1"/>
    <x v="1"/>
    <x v="0"/>
  </r>
  <r>
    <s v="90351"/>
    <x v="6"/>
    <s v="Lummus - Monthly Patching - March 2022 (#90351)"/>
    <s v="Hernandez, Braulio_EIT | ExactlyIT Inc."/>
    <s v="Assigned"/>
    <s v="Lummus, The Woodlands, Lind, Daniel"/>
    <x v="12"/>
    <d v="2022-03-14T15:14:49"/>
    <d v="2022-03-14T15:23:52"/>
    <s v="Handle Ticket"/>
    <s v="Overdue"/>
    <m/>
    <s v="Windows 10_EIT"/>
    <s v="Change Standard Generic"/>
    <m/>
    <m/>
    <m/>
    <m/>
    <m/>
    <m/>
    <m/>
    <m/>
    <n v="7"/>
    <x v="1"/>
    <x v="1"/>
    <x v="0"/>
  </r>
  <r>
    <s v="90348"/>
    <x v="5"/>
    <s v="Monitor Connection (#90348)"/>
    <s v="Fabila, Diego_EIT | ExactlyIT Inc."/>
    <s v="With Customer"/>
    <s v="krystale.brown@hooversolutions.com"/>
    <x v="7"/>
    <d v="2022-03-14T15:07:24"/>
    <d v="2022-03-21T06:14:47"/>
    <s v="Handle Ticket"/>
    <s v="Overdue"/>
    <d v="2022-03-22T00:21:47"/>
    <b v="0"/>
    <b v="0"/>
    <m/>
    <m/>
    <m/>
    <m/>
    <m/>
    <m/>
    <m/>
    <m/>
    <n v="7"/>
    <x v="1"/>
    <x v="1"/>
    <x v="0"/>
  </r>
  <r>
    <s v="90337"/>
    <x v="4"/>
    <s v="IT Glue access (#90337)"/>
    <s v="Goran, Jason | ExactlyIT Inc."/>
    <s v="In Progress"/>
    <s v="Puffer Sweiven, Inc., IT Monitoring Events | Puffer Sweiven, LP."/>
    <x v="4"/>
    <d v="2022-03-14T14:55:28"/>
    <d v="2022-03-18T13:00:46"/>
    <s v="Postponed Ticket"/>
    <s v="Overdue"/>
    <n v="44637.624803240738"/>
    <s v="MSP-Miscellaneous Apps"/>
    <s v="MSP-Misc-Configure"/>
    <m/>
    <m/>
    <m/>
    <m/>
    <m/>
    <m/>
    <m/>
    <m/>
    <n v="7"/>
    <x v="1"/>
    <x v="1"/>
    <x v="0"/>
  </r>
  <r>
    <s v="90336"/>
    <x v="4"/>
    <s v="automate/webroot offboarding (#90336)"/>
    <s v="Goran, Jason | ExactlyIT Inc."/>
    <s v="Postponed"/>
    <s v="Dallas Area Habitat for Humanity, IT Monitoring Events | Dallas Area Habitat for Humanity, "/>
    <x v="4"/>
    <d v="2022-03-14T14:53:51"/>
    <d v="2022-03-18T15:01:20"/>
    <s v="Postponed Ticket"/>
    <s v="Today"/>
    <d v="2022-03-16T14:57:43"/>
    <s v="MSP-Miscellaneous Apps"/>
    <s v="MSP-Misc-Configure"/>
    <m/>
    <m/>
    <m/>
    <m/>
    <m/>
    <m/>
    <m/>
    <m/>
    <n v="7"/>
    <x v="1"/>
    <x v="1"/>
    <x v="0"/>
  </r>
  <r>
    <s v="90324"/>
    <x v="5"/>
    <s v="Power issue, (#90324)"/>
    <s v="Geery, Jefferson | ExactlyIT Inc."/>
    <s v="Postponed"/>
    <s v="Veir, Kevin | LiquidPower Specialty Products Inc., BRY"/>
    <x v="26"/>
    <d v="2022-03-14T14:25:49"/>
    <d v="2022-03-18T12:03:08"/>
    <b v="0"/>
    <m/>
    <d v="2022-03-17T12:25:49"/>
    <s v="MSP-Server Hardware"/>
    <b v="0"/>
    <m/>
    <m/>
    <m/>
    <m/>
    <m/>
    <m/>
    <m/>
    <m/>
    <n v="7"/>
    <x v="1"/>
    <x v="1"/>
    <x v="0"/>
  </r>
  <r>
    <s v="90315"/>
    <x v="1"/>
    <s v="Remote Working: Printer Not Printing - Connection Issue? (#90315)"/>
    <b v="0"/>
    <s v="Open"/>
    <s v="Shotwell, Bailie | Hisco, Main"/>
    <x v="17"/>
    <d v="2022-03-14T13:57:29"/>
    <d v="2022-03-16T13:08:44"/>
    <s v="Postponed Ticket"/>
    <s v="Overdue"/>
    <m/>
    <s v="Hisco-Printer"/>
    <b v="0"/>
    <m/>
    <m/>
    <m/>
    <m/>
    <m/>
    <m/>
    <m/>
    <m/>
    <n v="7"/>
    <x v="1"/>
    <x v="1"/>
    <x v="0"/>
  </r>
  <r>
    <s v="90297"/>
    <x v="4"/>
    <s v="New ticket from: Outlook - Not Responding (#89028) (#90297)"/>
    <s v="Valencia, Jesus_EIT | ExactlyIT Inc."/>
    <s v="With Customer"/>
    <s v="Reyes, Jessica | LiquidPower Specialty Products Inc., Main"/>
    <x v="7"/>
    <d v="2022-03-14T13:18:32"/>
    <d v="2022-03-21T06:14:47"/>
    <s v="Handle Ticket"/>
    <s v="Overdue"/>
    <d v="2022-03-22T01:20:47"/>
    <b v="0"/>
    <b v="0"/>
    <m/>
    <m/>
    <m/>
    <m/>
    <m/>
    <m/>
    <m/>
    <m/>
    <n v="7"/>
    <x v="1"/>
    <x v="1"/>
    <x v="0"/>
  </r>
  <r>
    <s v="90280"/>
    <x v="3"/>
    <s v="Request: Create object for Salesforce IP blocks (#90280)"/>
    <s v="Herrera, Luis_EIT | ExactlyIT Inc."/>
    <s v="With Vendor"/>
    <s v="Reed, Paul | Puffer Sweiven, LP, Main"/>
    <x v="0"/>
    <d v="2022-03-14T12:27:37"/>
    <d v="2022-03-21T06:14:47"/>
    <s v="Handle Ticket"/>
    <s v="Overdue"/>
    <d v="2022-03-21T19:39:47"/>
    <b v="0"/>
    <b v="0"/>
    <m/>
    <m/>
    <m/>
    <m/>
    <m/>
    <m/>
    <m/>
    <m/>
    <n v="7"/>
    <x v="1"/>
    <x v="1"/>
    <x v="0"/>
  </r>
  <r>
    <s v="90242"/>
    <x v="1"/>
    <s v="New computer monitor (#90242)"/>
    <s v="Nguyen, Hanh | Hisco"/>
    <s v="With Vendor"/>
    <s v="Garay, Andy | Hisco, Main"/>
    <x v="17"/>
    <d v="2022-03-14T10:50:25"/>
    <d v="2022-03-16T12:40:25"/>
    <s v="Handle Ticket"/>
    <s v="Overdue"/>
    <m/>
    <s v="Hisco-Hardware Procurement"/>
    <b v="0"/>
    <m/>
    <m/>
    <m/>
    <m/>
    <m/>
    <m/>
    <m/>
    <m/>
    <n v="7"/>
    <x v="1"/>
    <x v="1"/>
    <x v="0"/>
  </r>
  <r>
    <s v="90214"/>
    <x v="1"/>
    <s v="Sap analysis &amp; PowerBI install (#90214)"/>
    <s v="Montes, Leonel_EIT | ExactlyIT Inc."/>
    <s v="Postponed"/>
    <s v="O'Donnell, Sarah | LiquidPower Specialty Products Inc., Main"/>
    <x v="4"/>
    <d v="2022-03-14T09:52:56"/>
    <d v="2022-03-18T16:36:09"/>
    <s v="Postponed Ticket"/>
    <s v="Today"/>
    <d v="2022-03-14T13:52:56"/>
    <b v="0"/>
    <b v="0"/>
    <m/>
    <m/>
    <m/>
    <m/>
    <m/>
    <m/>
    <m/>
    <m/>
    <n v="7"/>
    <x v="1"/>
    <x v="1"/>
    <x v="0"/>
  </r>
  <r>
    <s v="90199"/>
    <x v="1"/>
    <s v="internet explorer for onestream (#90199)"/>
    <s v="Garcia, Julian_EIT | ExactlyIT Inc."/>
    <s v="With Customer"/>
    <s v="Buchanan, Nathan | Hoover Circular Solutions , Main"/>
    <x v="7"/>
    <d v="2022-03-14T09:29:43"/>
    <d v="2022-03-21T06:14:47"/>
    <s v="Handle Ticket"/>
    <s v="Overdue"/>
    <d v="2022-03-21T19:34:47"/>
    <b v="0"/>
    <b v="0"/>
    <m/>
    <m/>
    <m/>
    <m/>
    <m/>
    <m/>
    <m/>
    <m/>
    <n v="7"/>
    <x v="1"/>
    <x v="1"/>
    <x v="0"/>
  </r>
  <r>
    <s v="90197"/>
    <x v="1"/>
    <s v="Computer Profile (#90197)"/>
    <s v="Mireles, Santos | Maverick"/>
    <s v="Assigned"/>
    <s v="Erb, Justin | Maverick Services LLC, Main"/>
    <x v="15"/>
    <d v="2022-03-14T09:21:15"/>
    <d v="2022-03-15T09:36:45"/>
    <s v="Handle Ticket"/>
    <s v="Overdue"/>
    <d v="2022-03-15T09:21:15"/>
    <b v="0"/>
    <b v="0"/>
    <m/>
    <m/>
    <m/>
    <m/>
    <m/>
    <m/>
    <m/>
    <m/>
    <n v="7"/>
    <x v="1"/>
    <x v="1"/>
    <x v="0"/>
  </r>
  <r>
    <s v="90194"/>
    <x v="3"/>
    <s v="Lummus - Move all AVDs FSLogix path to the new Azure Storage (#90194)"/>
    <s v="Noriega,  Citlali_EIT | ExactlyIT Inc."/>
    <s v="Postponed"/>
    <s v="Revilla, Carlos_EIT | ExactlyIT MX"/>
    <x v="12"/>
    <d v="2022-03-14T09:18:54"/>
    <d v="2022-03-21T06:14:47"/>
    <s v="Postponed Ticket"/>
    <s v="Today"/>
    <d v="2022-03-22T00:53:47"/>
    <b v="0"/>
    <b v="0"/>
    <m/>
    <m/>
    <m/>
    <m/>
    <m/>
    <m/>
    <m/>
    <m/>
    <n v="7"/>
    <x v="1"/>
    <x v="1"/>
    <x v="0"/>
  </r>
  <r>
    <s v="90185"/>
    <x v="3"/>
    <s v="FW: Employee List (#90185)"/>
    <s v="Trejo, Monserrat_EIT | ExactlyIT Inc."/>
    <s v="Postponed"/>
    <s v="Lummus, Pasadena, Brown, Lonnie"/>
    <x v="12"/>
    <d v="2022-03-14T08:58:00"/>
    <d v="2022-03-21T06:14:47"/>
    <s v="Handle Ticket"/>
    <s v="Overdue"/>
    <d v="2022-03-21T21:22:47"/>
    <b v="0"/>
    <b v="0"/>
    <m/>
    <m/>
    <m/>
    <m/>
    <m/>
    <m/>
    <m/>
    <m/>
    <n v="7"/>
    <x v="1"/>
    <x v="1"/>
    <x v="0"/>
  </r>
  <r>
    <s v="90179"/>
    <x v="1"/>
    <s v="Create AD account and install Microsoft Office for Julio Gonzalez (#90179)"/>
    <s v="Thompson, Allen | ExactlyIT Inc."/>
    <s v="In Progress"/>
    <s v="Forrister, Brian | Pasadena Skid and Pallet, Main"/>
    <x v="1"/>
    <d v="2022-03-14T08:32:37"/>
    <d v="2022-03-18T08:51:44"/>
    <s v="Handle Ticket"/>
    <s v="Overdue"/>
    <n v="44638.354687500003"/>
    <b v="0"/>
    <b v="0"/>
    <m/>
    <m/>
    <m/>
    <m/>
    <m/>
    <m/>
    <m/>
    <m/>
    <n v="7"/>
    <x v="1"/>
    <x v="1"/>
    <x v="0"/>
  </r>
  <r>
    <s v="90163"/>
    <x v="3"/>
    <s v="RE: email fax confirmations and uploading files into Optimax (#90163)"/>
    <s v="Espinosa, Daniel_EIT | ExactlyIT Inc."/>
    <s v="Postponed"/>
    <s v="Blocker, Brenda | Principle Health Systems, Main"/>
    <x v="4"/>
    <d v="2022-03-14T07:52:10"/>
    <d v="2022-03-21T05:13:02"/>
    <s v="Postponed Ticket"/>
    <s v="Overdue"/>
    <d v="2022-03-16T17:55:46"/>
    <s v="MSP-Server VMware"/>
    <s v="MSP-Srv Vmware-Configure"/>
    <m/>
    <m/>
    <m/>
    <m/>
    <m/>
    <m/>
    <m/>
    <m/>
    <n v="7"/>
    <x v="1"/>
    <x v="1"/>
    <x v="0"/>
  </r>
  <r>
    <s v="90151"/>
    <x v="3"/>
    <s v="Finesse Access (#90151)"/>
    <s v="Valencia, Jesus_EIT | ExactlyIT Inc."/>
    <s v="With User"/>
    <s v="Robichaw,  Kaylin | Hisco, Main"/>
    <x v="13"/>
    <d v="2022-03-14T07:13:49"/>
    <d v="2022-03-18T16:37:02"/>
    <s v="Postponed Ticket"/>
    <s v="Overdue"/>
    <m/>
    <b v="0"/>
    <b v="0"/>
    <m/>
    <m/>
    <m/>
    <m/>
    <m/>
    <m/>
    <m/>
    <m/>
    <n v="7"/>
    <x v="1"/>
    <x v="1"/>
    <x v="0"/>
  </r>
  <r>
    <s v="90143"/>
    <x v="1"/>
    <s v="East Tx - Rig Computer (#90143)"/>
    <s v="Koronczok, Brad | Maverick"/>
    <s v="Postponed"/>
    <s v="Carter.Blanche@mavresources.com"/>
    <x v="15"/>
    <d v="2022-03-14T06:59:38"/>
    <d v="2022-03-16T10:27:26"/>
    <s v="Handle Ticket"/>
    <s v="Overdue"/>
    <d v="2022-03-15T07:00:00"/>
    <b v="0"/>
    <b v="0"/>
    <m/>
    <m/>
    <m/>
    <m/>
    <m/>
    <m/>
    <m/>
    <m/>
    <n v="7"/>
    <x v="1"/>
    <x v="1"/>
    <x v="0"/>
  </r>
  <r>
    <s v="90137"/>
    <x v="3"/>
    <s v="Program Detail Report is not picking up the correct values - JDE (#90137)"/>
    <s v="Saval, Mauricio_EIT | ExactlyIT Inc."/>
    <s v="With Vendor"/>
    <s v="Lummus, Bloomfield, Gabriele, Christine"/>
    <x v="25"/>
    <d v="2022-03-14T06:18:19"/>
    <d v="2022-03-21T06:14:47"/>
    <s v="Handle Ticket"/>
    <s v="Overdue"/>
    <d v="2022-03-21T23:06:47"/>
    <b v="0"/>
    <b v="0"/>
    <m/>
    <m/>
    <m/>
    <m/>
    <m/>
    <m/>
    <m/>
    <m/>
    <n v="7"/>
    <x v="1"/>
    <x v="1"/>
    <x v="0"/>
  </r>
  <r>
    <s v="90006"/>
    <x v="4"/>
    <s v="Cannot access to sharepoint (#90006)"/>
    <s v="Gonzalez, Jose_EIT | ExactlyIT Inc."/>
    <s v="With Customer"/>
    <s v="Hawley, Jeff | LiquidPower Specialty Products Inc., Main"/>
    <x v="7"/>
    <d v="2022-03-13T18:51:39"/>
    <d v="2022-03-18T09:13:10"/>
    <s v="Postponed Ticket"/>
    <s v="Overdue"/>
    <n v="44635.541666666657"/>
    <s v="MSP-Active Directory"/>
    <s v="MSP-AD-Password Reset"/>
    <m/>
    <m/>
    <m/>
    <m/>
    <m/>
    <m/>
    <m/>
    <m/>
    <n v="8"/>
    <x v="1"/>
    <x v="1"/>
    <x v="0"/>
  </r>
  <r>
    <s v="89883"/>
    <x v="1"/>
    <s v="Alert: Read King &gt; REA US TX Houston on RKHOST is Failed Memory   (#89883)"/>
    <s v="Aboshehata, Ahmed_EIT1 | ExactlyIT Inc."/>
    <s v="In Progress"/>
    <s v="Read King , IT Monitoring Events | Read King , "/>
    <x v="4"/>
    <d v="2022-03-13T04:15:17"/>
    <d v="2022-03-18T07:04:23"/>
    <b v="0"/>
    <m/>
    <n v="44634.416666666657"/>
    <s v="RKHOST"/>
    <b v="0"/>
    <m/>
    <m/>
    <m/>
    <m/>
    <m/>
    <m/>
    <m/>
    <m/>
    <n v="8"/>
    <x v="1"/>
    <x v="1"/>
    <x v="0"/>
  </r>
  <r>
    <s v="89727"/>
    <x v="1"/>
    <s v="Account unlock / Password reset (#89727)"/>
    <b v="0"/>
    <s v="Open"/>
    <s v="Arroyo, Jose | Hisco, Main"/>
    <x v="17"/>
    <d v="2022-03-12T08:41:24"/>
    <d v="2022-03-12T19:53:16"/>
    <b v="0"/>
    <m/>
    <m/>
    <b v="0"/>
    <b v="0"/>
    <m/>
    <m/>
    <m/>
    <m/>
    <m/>
    <m/>
    <m/>
    <m/>
    <n v="9"/>
    <x v="1"/>
    <x v="1"/>
    <x v="0"/>
  </r>
  <r>
    <s v="89497"/>
    <x v="5"/>
    <s v="FW: UG2 pricing  #nonsec# (#89497)"/>
    <s v="Gonzalez, Jose_EIT | ExactlyIT Inc."/>
    <s v="Postponed"/>
    <s v="Montanez, Matthew G | UG2, California"/>
    <x v="21"/>
    <d v="2022-03-11T17:37:14"/>
    <d v="2022-03-19T16:07:32"/>
    <s v="Handle Ticket"/>
    <s v="Overdue"/>
    <m/>
    <b v="0"/>
    <b v="0"/>
    <m/>
    <m/>
    <m/>
    <m/>
    <m/>
    <m/>
    <m/>
    <m/>
    <n v="10"/>
    <x v="0"/>
    <x v="0"/>
    <x v="0"/>
  </r>
  <r>
    <s v="89479"/>
    <x v="4"/>
    <s v="Outlook - Deleted Files (#89479)"/>
    <s v="Cabrera, George | ExactlyIT Inc."/>
    <s v="With Customer"/>
    <s v="Reyes, Jessica | LiquidPower Specialty Products Inc., Main"/>
    <x v="4"/>
    <d v="2022-03-11T15:50:05"/>
    <d v="2022-03-21T06:14:47"/>
    <b v="0"/>
    <m/>
    <n v="44642.14707175926"/>
    <s v="MSP-Microsoft Outlook"/>
    <s v="MSP-Outlook-Application Error"/>
    <m/>
    <m/>
    <m/>
    <m/>
    <m/>
    <m/>
    <m/>
    <m/>
    <n v="10"/>
    <x v="0"/>
    <x v="0"/>
    <x v="0"/>
  </r>
  <r>
    <s v="89465"/>
    <x v="4"/>
    <s v="New Joiner - Armando Montiel (#89465)"/>
    <b v="0"/>
    <s v="Open"/>
    <s v="Vivero, Vivian_EIT | ExactlyIT MX"/>
    <x v="37"/>
    <d v="2022-03-11T15:00:06"/>
    <d v="2022-03-14T11:25:38"/>
    <s v="Handle Ticket"/>
    <s v="Overdue"/>
    <m/>
    <s v="EIT-Azure DevOps"/>
    <b v="0"/>
    <m/>
    <m/>
    <m/>
    <m/>
    <m/>
    <m/>
    <m/>
    <m/>
    <n v="10"/>
    <x v="0"/>
    <x v="0"/>
    <x v="0"/>
  </r>
  <r>
    <s v="89464"/>
    <x v="4"/>
    <s v="New Joiner - Gloria Flores (#89464)"/>
    <b v="0"/>
    <s v="Open"/>
    <s v="Vivero, Vivian_EIT | ExactlyIT MX"/>
    <x v="37"/>
    <d v="2022-03-11T14:58:59"/>
    <d v="2022-03-14T11:24:47"/>
    <s v="Handle Ticket"/>
    <s v="Overdue"/>
    <m/>
    <s v="EIT-Azure DevOps"/>
    <b v="0"/>
    <m/>
    <m/>
    <m/>
    <m/>
    <m/>
    <m/>
    <m/>
    <m/>
    <n v="10"/>
    <x v="0"/>
    <x v="0"/>
    <x v="0"/>
  </r>
  <r>
    <s v="89435"/>
    <x v="5"/>
    <s v="Remote Work Equipment Request (#89435)"/>
    <s v="Nguyen, Hanh | Hisco"/>
    <s v="Assigned"/>
    <s v="Milarski, Alan | Hisco, Workstation - US9"/>
    <x v="17"/>
    <d v="2022-03-11T13:50:41"/>
    <d v="2022-03-14T12:29:59"/>
    <s v="Handle Ticket"/>
    <s v="Overdue"/>
    <m/>
    <s v="Hisco-Hardware Procurement"/>
    <b v="0"/>
    <m/>
    <m/>
    <m/>
    <m/>
    <m/>
    <m/>
    <m/>
    <m/>
    <n v="10"/>
    <x v="0"/>
    <x v="0"/>
    <x v="0"/>
  </r>
  <r>
    <s v="89415"/>
    <x v="3"/>
    <s v="Need installation  (#89415)"/>
    <s v="Jalaly, Sayid | Lummus Technology IT"/>
    <s v="Postponed"/>
    <s v="Lummus, Bloomfield, Fishbayn, Tatyana"/>
    <x v="18"/>
    <d v="2022-03-11T12:27:50"/>
    <d v="2022-03-21T06:14:47"/>
    <s v="Handle Ticket"/>
    <s v="Overdue"/>
    <d v="2022-03-22T03:44:47"/>
    <b v="0"/>
    <b v="0"/>
    <m/>
    <m/>
    <m/>
    <m/>
    <m/>
    <m/>
    <m/>
    <m/>
    <n v="10"/>
    <x v="0"/>
    <x v="0"/>
    <x v="0"/>
  </r>
  <r>
    <s v="89405"/>
    <x v="1"/>
    <s v="Batch ID # CT03220007 (#89405)"/>
    <s v="Wojtkowiak, Jamie | Maverick"/>
    <s v="Assigned"/>
    <s v="Tran, Calvin | Maverick Services LLC, Main"/>
    <x v="15"/>
    <d v="2022-03-11T12:07:54"/>
    <d v="2022-03-15T02:06:43"/>
    <s v="Handle Ticket"/>
    <s v="Overdue"/>
    <d v="2022-03-15T02:00:00"/>
    <b v="0"/>
    <b v="0"/>
    <m/>
    <m/>
    <m/>
    <m/>
    <m/>
    <m/>
    <m/>
    <m/>
    <n v="10"/>
    <x v="0"/>
    <x v="0"/>
    <x v="0"/>
  </r>
  <r>
    <s v="89382"/>
    <x v="1"/>
    <s v="VPN issues (#89382)"/>
    <s v="Montes, Leonel_EIT | ExactlyIT Inc."/>
    <s v="With Customer"/>
    <s v="Cypress Lawn (Cancom), Habeck, Teresa"/>
    <x v="4"/>
    <d v="2022-03-11T10:28:17"/>
    <d v="2022-03-18T15:18:19"/>
    <s v="Postponed Ticket"/>
    <s v="Today"/>
    <d v="2022-03-14T14:28:47"/>
    <b v="0"/>
    <b v="0"/>
    <m/>
    <m/>
    <m/>
    <m/>
    <m/>
    <m/>
    <m/>
    <m/>
    <n v="10"/>
    <x v="0"/>
    <x v="0"/>
    <x v="0"/>
  </r>
  <r>
    <s v="89368"/>
    <x v="4"/>
    <s v="New Odoo account Jean Alexandre (#89368)"/>
    <b v="0"/>
    <s v="Open"/>
    <s v="Escobar, Adriana | Accudata Customer, Main"/>
    <x v="11"/>
    <d v="2022-03-11T09:35:46"/>
    <d v="2022-03-18T09:41:44"/>
    <b v="0"/>
    <m/>
    <n v="44634.316504629627"/>
    <s v="MSP-User Management"/>
    <s v="MSP-User Mgmnt-User Changes"/>
    <m/>
    <m/>
    <m/>
    <m/>
    <m/>
    <m/>
    <m/>
    <m/>
    <n v="10"/>
    <x v="0"/>
    <x v="0"/>
    <x v="0"/>
  </r>
  <r>
    <s v="89349"/>
    <x v="1"/>
    <s v="New ticket from: Unable to print labels from TWL to HOU-LBL2 label printer (#81284) (#89349)"/>
    <b v="0"/>
    <s v="Open"/>
    <s v="Billings, Jeff | Hisco, Main"/>
    <x v="17"/>
    <d v="2022-03-11T08:50:26"/>
    <d v="2022-03-11T09:55:55"/>
    <b v="0"/>
    <m/>
    <m/>
    <b v="0"/>
    <b v="0"/>
    <m/>
    <m/>
    <m/>
    <m/>
    <m/>
    <m/>
    <m/>
    <m/>
    <n v="10"/>
    <x v="0"/>
    <x v="0"/>
    <x v="0"/>
  </r>
  <r>
    <s v="89343"/>
    <x v="4"/>
    <s v="bmnpbr01 (#89343)"/>
    <s v="Bravo, Fernando_EIT | ExactlyIT Inc."/>
    <s v="Postponed"/>
    <s v="Lummus, Pasadena, Brown, Lonnie"/>
    <x v="4"/>
    <d v="2022-03-11T08:48:22"/>
    <d v="2022-03-21T06:14:47"/>
    <s v="Postponed Ticket"/>
    <s v="Planned"/>
    <d v="2022-03-21T21:55:47"/>
    <b v="0"/>
    <b v="0"/>
    <m/>
    <m/>
    <m/>
    <m/>
    <m/>
    <m/>
    <m/>
    <m/>
    <n v="10"/>
    <x v="0"/>
    <x v="0"/>
    <x v="0"/>
  </r>
  <r>
    <s v="89342"/>
    <x v="1"/>
    <s v="New ticket from: Unable to print labels from TWL to HOU-LBL2 label printer (#81284) (#89342)"/>
    <b v="0"/>
    <s v="Open"/>
    <s v="Billings, Jeff | Hisco, Main"/>
    <x v="17"/>
    <d v="2022-03-11T08:48:03"/>
    <d v="2022-03-11T09:55:28"/>
    <b v="0"/>
    <m/>
    <m/>
    <b v="0"/>
    <b v="0"/>
    <m/>
    <m/>
    <m/>
    <m/>
    <m/>
    <m/>
    <m/>
    <m/>
    <n v="10"/>
    <x v="0"/>
    <x v="0"/>
    <x v="0"/>
  </r>
  <r>
    <s v="89303"/>
    <x v="4"/>
    <s v="BRYSYN02 - BRY Synology ALERTA new DSM update has been detected on BRYSYN02 (#89303)"/>
    <s v="Grajales, Patrick_EIT | ExactlyIT Inc."/>
    <s v="Postponed"/>
    <s v="Paskos, Jennie | LiquidPower Specialty Products Inc., Main"/>
    <x v="29"/>
    <d v="2022-03-11T03:29:10"/>
    <d v="2022-03-16T11:31:08"/>
    <s v="Postponed Ticket"/>
    <s v="Planned"/>
    <m/>
    <b v="0"/>
    <b v="0"/>
    <m/>
    <m/>
    <m/>
    <m/>
    <m/>
    <m/>
    <m/>
    <m/>
    <n v="10"/>
    <x v="0"/>
    <x v="0"/>
    <x v="0"/>
  </r>
  <r>
    <s v="89140"/>
    <x v="1"/>
    <s v="Scott's Laptop (#89140)"/>
    <b v="0"/>
    <s v="Open"/>
    <s v="Keller, Scott | Hisco, Main"/>
    <x v="17"/>
    <d v="2022-03-10T15:17:15"/>
    <d v="2022-03-11T08:18:44"/>
    <b v="0"/>
    <m/>
    <m/>
    <b v="0"/>
    <b v="0"/>
    <m/>
    <m/>
    <m/>
    <m/>
    <m/>
    <m/>
    <m/>
    <m/>
    <n v="11"/>
    <x v="0"/>
    <x v="0"/>
    <x v="0"/>
  </r>
  <r>
    <s v="89129"/>
    <x v="5"/>
    <s v="New ticket from: Equipment Request (#76472) (#89129)"/>
    <s v="Nguyen, Hanh | Hisco"/>
    <s v="In Progress"/>
    <s v="Wilbur, Lisa | Hisco, Main"/>
    <x v="17"/>
    <d v="2022-03-10T14:53:07"/>
    <d v="2022-03-17T16:19:47"/>
    <s v="Handle Ticket"/>
    <s v="Overdue"/>
    <m/>
    <s v="Hisco-Hardware Procurement"/>
    <b v="0"/>
    <m/>
    <m/>
    <m/>
    <m/>
    <m/>
    <m/>
    <m/>
    <m/>
    <n v="11"/>
    <x v="0"/>
    <x v="0"/>
    <x v="0"/>
  </r>
  <r>
    <s v="89123"/>
    <x v="1"/>
    <s v="Cell Phone alerts for my team's calendars (#89123)"/>
    <s v="Mireles, Santos | Maverick"/>
    <s v="In Progress"/>
    <s v="Therese Desormeaux | Maverick Services LLC, Main"/>
    <x v="15"/>
    <d v="2022-03-10T14:29:48"/>
    <d v="2022-03-14T08:01:01"/>
    <b v="0"/>
    <m/>
    <d v="2022-03-14T02:00:00"/>
    <b v="0"/>
    <b v="0"/>
    <m/>
    <m/>
    <m/>
    <m/>
    <m/>
    <m/>
    <m/>
    <m/>
    <n v="11"/>
    <x v="0"/>
    <x v="0"/>
    <x v="0"/>
  </r>
  <r>
    <s v="89116"/>
    <x v="1"/>
    <s v="Outlook Issues (#89116)"/>
    <s v="Koronczok, Brad | Maverick"/>
    <s v="Postponed"/>
    <s v="Nicole Joraholmen | Maverick Services LLC, Main"/>
    <x v="15"/>
    <d v="2022-03-10T14:06:26"/>
    <d v="2022-03-16T10:26:29"/>
    <s v="Handle Ticket"/>
    <s v="Overdue"/>
    <n v="44634.083333333343"/>
    <b v="0"/>
    <b v="0"/>
    <m/>
    <m/>
    <m/>
    <m/>
    <m/>
    <m/>
    <m/>
    <m/>
    <n v="11"/>
    <x v="0"/>
    <x v="0"/>
    <x v="0"/>
  </r>
  <r>
    <s v="89099"/>
    <x v="3"/>
    <s v="LSPI - Review we are correctly backing up servers in Veeam (#89099)"/>
    <s v="Grajales, Patrick_EIT | ExactlyIT Inc."/>
    <s v="In Progress"/>
    <s v="Ortega, Guillermo_EIT | ExactlyIT MX"/>
    <x v="29"/>
    <d v="2022-03-10T13:08:17"/>
    <d v="2022-03-18T12:45:44"/>
    <s v="Handle Ticket"/>
    <s v="Overdue"/>
    <m/>
    <b v="0"/>
    <b v="0"/>
    <m/>
    <m/>
    <m/>
    <m/>
    <m/>
    <m/>
    <m/>
    <m/>
    <n v="11"/>
    <x v="0"/>
    <x v="0"/>
    <x v="0"/>
  </r>
  <r>
    <s v="89073"/>
    <x v="5"/>
    <s v="New printer for Boston warehouse (#89073)"/>
    <s v="Nguyen, Hanh | Hisco"/>
    <s v="Assigned"/>
    <s v="Griffin, Janice | Hisco, Main"/>
    <x v="17"/>
    <d v="2022-03-10T11:39:29"/>
    <d v="2022-03-14T12:31:47"/>
    <s v="Handle Ticket"/>
    <s v="Overdue"/>
    <m/>
    <s v="Hisco-Printer Procurement"/>
    <b v="0"/>
    <m/>
    <m/>
    <m/>
    <m/>
    <m/>
    <m/>
    <m/>
    <m/>
    <n v="11"/>
    <x v="0"/>
    <x v="0"/>
    <x v="0"/>
  </r>
  <r>
    <s v="89071"/>
    <x v="3"/>
    <s v="Change the status of the configuration item in Odoo (#89071)"/>
    <b v="0"/>
    <s v="Open"/>
    <s v="Montes, Leonel_EIT | ExactlyIT MX"/>
    <x v="11"/>
    <d v="2022-03-10T11:37:41"/>
    <d v="2022-03-15T11:41:43"/>
    <b v="0"/>
    <m/>
    <n v="44630.65116898148"/>
    <b v="0"/>
    <b v="0"/>
    <m/>
    <m/>
    <m/>
    <m/>
    <m/>
    <m/>
    <m/>
    <m/>
    <n v="11"/>
    <x v="0"/>
    <x v="0"/>
    <x v="0"/>
  </r>
  <r>
    <s v="89065"/>
    <x v="3"/>
    <s v="Lummus Create CIs (#89065)"/>
    <b v="0"/>
    <s v="Open"/>
    <s v="Lummus, Pasadena, Brown, Lonnie"/>
    <x v="11"/>
    <d v="2022-03-10T11:33:43"/>
    <d v="2022-03-15T11:41:43"/>
    <b v="0"/>
    <m/>
    <n v="44630.648414351846"/>
    <b v="0"/>
    <b v="0"/>
    <m/>
    <m/>
    <m/>
    <m/>
    <m/>
    <m/>
    <m/>
    <m/>
    <n v="11"/>
    <x v="0"/>
    <x v="0"/>
    <x v="0"/>
  </r>
  <r>
    <s v="89057"/>
    <x v="5"/>
    <s v="Upload formatting (#89057)"/>
    <s v="Bartell, Mathew_EIT | ExactlyIT Inc."/>
    <s v="With Vendor"/>
    <s v="ljreynolds@ipsot.com"/>
    <x v="7"/>
    <d v="2022-03-10T11:17:16"/>
    <d v="2022-03-18T07:51:48"/>
    <b v="0"/>
    <m/>
    <n v="44635.345324074071"/>
    <s v="MSP-General"/>
    <b v="0"/>
    <m/>
    <m/>
    <m/>
    <m/>
    <m/>
    <m/>
    <m/>
    <m/>
    <n v="11"/>
    <x v="0"/>
    <x v="0"/>
    <x v="0"/>
  </r>
  <r>
    <s v="89023"/>
    <x v="1"/>
    <s v="SSo set up for EP1 (#89023)"/>
    <s v="Valencia, Jesus_EIT | ExactlyIT Inc."/>
    <s v="In Progress"/>
    <s v="McCorquodale, Haley | LiquidPower Specialty Products Inc., Main"/>
    <x v="7"/>
    <d v="2022-03-10T10:28:30"/>
    <d v="2022-03-19T16:56:44"/>
    <s v="Handle Ticket"/>
    <s v="Overdue"/>
    <n v="44639.690081018518"/>
    <s v="MSP-SAP"/>
    <b v="0"/>
    <m/>
    <m/>
    <m/>
    <m/>
    <m/>
    <m/>
    <m/>
    <m/>
    <n v="11"/>
    <x v="0"/>
    <x v="0"/>
    <x v="0"/>
  </r>
  <r>
    <s v="88986"/>
    <x v="1"/>
    <s v="SUPER URGENT   MISSING FOLDER IN O/P DRIVE (#88986)"/>
    <s v="Wawoczny, Christian | Lummus Technology IT"/>
    <s v="Assigned"/>
    <s v="Lummus, The Hague, van Wijngaarden, Carin"/>
    <x v="6"/>
    <d v="2022-03-10T09:09:03"/>
    <d v="2022-03-15T09:11:44"/>
    <s v="Handle Ticket"/>
    <s v="Overdue"/>
    <d v="2022-03-15T09:09:03"/>
    <b v="0"/>
    <b v="0"/>
    <m/>
    <m/>
    <m/>
    <m/>
    <m/>
    <m/>
    <m/>
    <m/>
    <n v="11"/>
    <x v="0"/>
    <x v="0"/>
    <x v="0"/>
  </r>
  <r>
    <s v="88982"/>
    <x v="3"/>
    <s v="RE: Kaneka Firewall Change (#88982)"/>
    <s v="Herrera, Luis_EIT | ExactlyIT Inc."/>
    <s v="With Customer"/>
    <s v="Funes, Jonathan | Accudata Customer, Main"/>
    <x v="0"/>
    <d v="2022-03-10T08:52:51"/>
    <d v="2022-03-21T06:14:47"/>
    <s v="Handle Ticket"/>
    <s v="Overdue"/>
    <n v="44642.058182870373"/>
    <b v="0"/>
    <b v="0"/>
    <m/>
    <m/>
    <m/>
    <m/>
    <m/>
    <m/>
    <m/>
    <m/>
    <n v="11"/>
    <x v="0"/>
    <x v="0"/>
    <x v="0"/>
  </r>
  <r>
    <s v="88964"/>
    <x v="3"/>
    <s v="FW: T2 entry missing for payroll week of Jan 28, 2022 (ticket# 88914) (#88964)"/>
    <s v="Ramirez, Marco_EIT | ExactlyIT Inc."/>
    <s v="With User"/>
    <s v="Lummus, Gurgaon, Verma, Neetu"/>
    <x v="25"/>
    <d v="2022-03-10T07:58:34"/>
    <d v="2022-03-18T15:15:02"/>
    <s v="Handle Ticket"/>
    <s v="Overdue"/>
    <d v="2022-03-15T07:07:06"/>
    <s v="Lummus-JDE Supplier Add/Change/Delete Form"/>
    <s v="LUM-Configuration"/>
    <m/>
    <m/>
    <m/>
    <m/>
    <m/>
    <m/>
    <m/>
    <m/>
    <n v="11"/>
    <x v="0"/>
    <x v="0"/>
    <x v="0"/>
  </r>
  <r>
    <s v="88953"/>
    <x v="1"/>
    <s v="Computer is slow (#88953)"/>
    <b v="0"/>
    <s v="Open"/>
    <s v="Westring, Brandi | Maverick Services LLC, Main"/>
    <x v="15"/>
    <d v="2022-03-10T07:34:44"/>
    <d v="2022-03-11T07:41:44"/>
    <s v="Handle Ticket"/>
    <s v="Overdue"/>
    <d v="2022-03-10T11:34:44"/>
    <b v="0"/>
    <b v="0"/>
    <m/>
    <m/>
    <m/>
    <m/>
    <m/>
    <m/>
    <m/>
    <m/>
    <n v="11"/>
    <x v="0"/>
    <x v="0"/>
    <x v="0"/>
  </r>
  <r>
    <s v="88914"/>
    <x v="3"/>
    <s v="T2 entry missing for payroll week of Jan 28, 2022 (#88914)"/>
    <s v="Lopez, Alberto_EIT | ExactlyIT Inc."/>
    <s v="With Vendor"/>
    <s v="Lummus, Beijing, Ye, JingLian"/>
    <x v="25"/>
    <d v="2022-03-10T03:44:18"/>
    <d v="2022-03-18T12:09:04"/>
    <s v="Postponed Ticket"/>
    <s v="Overdue"/>
    <n v="44631.250532407408"/>
    <s v="Oracle-JDE E1 Payroll"/>
    <b v="0"/>
    <m/>
    <m/>
    <m/>
    <m/>
    <m/>
    <m/>
    <m/>
    <m/>
    <n v="11"/>
    <x v="0"/>
    <x v="0"/>
    <x v="0"/>
  </r>
  <r>
    <s v="88887"/>
    <x v="3"/>
    <s v="FW: Welcome to Trakstar Perform (Login Credentials) (#88887)"/>
    <s v="Kumar, Kuldeep | Lummus Technology IT"/>
    <s v="In Progress"/>
    <s v="Lummus, Dubai, Pillai, Anita"/>
    <x v="8"/>
    <d v="2022-03-10T01:42:52"/>
    <d v="2022-03-14T06:06:43"/>
    <s v="Handle Ticket"/>
    <s v="Overdue"/>
    <d v="2022-03-14T06:04:46"/>
    <b v="0"/>
    <b v="0"/>
    <m/>
    <m/>
    <m/>
    <m/>
    <m/>
    <m/>
    <m/>
    <m/>
    <n v="11"/>
    <x v="0"/>
    <x v="0"/>
    <x v="0"/>
  </r>
  <r>
    <s v="88886"/>
    <x v="3"/>
    <s v="New ticket from: WTE Access Issues (#73422) (#88886)"/>
    <s v="Kumar, Kuldeep | Lummus Technology IT"/>
    <s v="Assigned"/>
    <s v="Lummus, Dubai, Bhatti, Shahid"/>
    <x v="8"/>
    <d v="2022-03-10T01:32:51"/>
    <d v="2022-03-15T13:05:29"/>
    <s v="Handle Ticket"/>
    <s v="Overdue"/>
    <n v="44635.25"/>
    <b v="0"/>
    <b v="0"/>
    <m/>
    <m/>
    <m/>
    <m/>
    <m/>
    <m/>
    <m/>
    <m/>
    <n v="11"/>
    <x v="0"/>
    <x v="0"/>
    <x v="0"/>
  </r>
  <r>
    <s v="88865"/>
    <x v="2"/>
    <s v="Odoo Error (#88865)"/>
    <b v="0"/>
    <s v="Open"/>
    <s v="Heuberger, Michael_EIT | ExactlyIT Inc."/>
    <x v="11"/>
    <d v="2022-03-09T22:37:15"/>
    <d v="2022-03-09T22:37:46"/>
    <b v="0"/>
    <m/>
    <m/>
    <b v="0"/>
    <b v="0"/>
    <m/>
    <m/>
    <m/>
    <m/>
    <m/>
    <m/>
    <m/>
    <m/>
    <n v="12"/>
    <x v="0"/>
    <x v="0"/>
    <x v="0"/>
  </r>
  <r>
    <s v="88782"/>
    <x v="3"/>
    <s v="2 new monitors  (#88782)"/>
    <s v="Nguyen, Hanh | Hisco"/>
    <s v="In Progress"/>
    <s v="Portillo, Julio | Hisco, Main"/>
    <x v="17"/>
    <d v="2022-03-09T18:01:01"/>
    <d v="2022-03-16T14:35:34"/>
    <s v="Handle Ticket"/>
    <s v="Overdue"/>
    <m/>
    <s v="Hisco-Hardware Procurement"/>
    <b v="0"/>
    <m/>
    <m/>
    <m/>
    <m/>
    <m/>
    <m/>
    <m/>
    <m/>
    <n v="12"/>
    <x v="0"/>
    <x v="0"/>
    <x v="0"/>
  </r>
  <r>
    <s v="88781"/>
    <x v="4"/>
    <s v="Please provide license  (#88781)"/>
    <s v="Noriega, Jose A | Hisco"/>
    <s v="Assigned"/>
    <s v="Portillo, Julio | Hisco, Main"/>
    <x v="17"/>
    <d v="2022-03-09T17:58:28"/>
    <d v="2022-03-16T17:58:51"/>
    <s v="Postponed Ticket"/>
    <s v="Overdue"/>
    <m/>
    <b v="0"/>
    <b v="0"/>
    <m/>
    <m/>
    <m/>
    <m/>
    <m/>
    <m/>
    <m/>
    <m/>
    <n v="12"/>
    <x v="0"/>
    <x v="0"/>
    <x v="0"/>
  </r>
  <r>
    <s v="88767"/>
    <x v="2"/>
    <s v="New ticket from: FW: STAAD Program (#85559) (#88767)"/>
    <b v="0"/>
    <s v="Open"/>
    <s v="Lummus, Bloomfield, Shukla, Ajit"/>
    <x v="18"/>
    <d v="2022-03-09T16:42:04"/>
    <d v="2022-03-09T16:42:04"/>
    <b v="0"/>
    <m/>
    <m/>
    <b v="0"/>
    <b v="0"/>
    <m/>
    <m/>
    <m/>
    <m/>
    <m/>
    <m/>
    <m/>
    <m/>
    <n v="12"/>
    <x v="0"/>
    <x v="0"/>
    <x v="0"/>
  </r>
  <r>
    <s v="88698"/>
    <x v="3"/>
    <s v="Employee Update Alert 3/15 (#88698)"/>
    <s v="Bravo, Fernando_EIT | ExactlyIT Inc."/>
    <s v="With Customer"/>
    <s v="Flores, Ricky | Puffer Sweiven, LP, Main"/>
    <x v="4"/>
    <d v="2022-03-09T14:36:02"/>
    <d v="2022-03-18T17:07:54"/>
    <b v="0"/>
    <m/>
    <m/>
    <b v="0"/>
    <b v="0"/>
    <m/>
    <m/>
    <m/>
    <m/>
    <m/>
    <m/>
    <m/>
    <m/>
    <n v="12"/>
    <x v="0"/>
    <x v="0"/>
    <x v="0"/>
  </r>
  <r>
    <s v="88693"/>
    <x v="3"/>
    <s v="FW: Account 1670 Reconciliations (#88693)"/>
    <s v="Robbins, Christopher | Lummus Technology IT"/>
    <s v="Assigned"/>
    <s v="Lummus, The Woodlands, Osborne, Brandy"/>
    <x v="39"/>
    <d v="2022-03-09T14:20:24"/>
    <d v="2022-03-14T14:26:45"/>
    <s v="Handle Ticket"/>
    <s v="Overdue"/>
    <n v="44634.597500000003"/>
    <s v="Lummus-ENID Process Database"/>
    <s v="LUM-Configuration"/>
    <m/>
    <m/>
    <m/>
    <m/>
    <m/>
    <m/>
    <m/>
    <m/>
    <n v="12"/>
    <x v="0"/>
    <x v="0"/>
    <x v="0"/>
  </r>
  <r>
    <s v="88654"/>
    <x v="3"/>
    <s v="Lummus Decom server (#88654)"/>
    <s v="Delon, Gilberto_EIT | ExactlyIT Inc."/>
    <s v="Postponed"/>
    <s v="Lummus, Pasadena, Brown, Lonnie"/>
    <x v="20"/>
    <d v="2022-03-09T12:14:19"/>
    <d v="2022-03-14T18:44:26"/>
    <s v="Postponed Ticket"/>
    <s v="Planned"/>
    <n v="44634.509942129633"/>
    <b v="0"/>
    <b v="0"/>
    <m/>
    <m/>
    <m/>
    <m/>
    <m/>
    <m/>
    <m/>
    <m/>
    <n v="12"/>
    <x v="0"/>
    <x v="0"/>
    <x v="0"/>
  </r>
  <r>
    <s v="88631"/>
    <x v="5"/>
    <s v="Yesenia Outlook Links not working (#88631)"/>
    <s v="Meaney, Kevin_EIT | ExactlyIT Inc."/>
    <s v="With Customer"/>
    <s v="Tabares, Yesenia | UG2, Tri-State"/>
    <x v="21"/>
    <d v="2022-03-09T11:06:02"/>
    <d v="2022-03-18T13:45:37"/>
    <s v="Handle Ticket"/>
    <s v="Overdue"/>
    <m/>
    <b v="0"/>
    <b v="0"/>
    <m/>
    <m/>
    <m/>
    <m/>
    <m/>
    <m/>
    <m/>
    <m/>
    <n v="12"/>
    <x v="0"/>
    <x v="0"/>
    <x v="0"/>
  </r>
  <r>
    <s v="88615"/>
    <x v="1"/>
    <s v="Please add to Odoo (#88615)"/>
    <b v="0"/>
    <s v="Open"/>
    <s v="Fabila, Diego_EIT | ExactlyIT MX"/>
    <x v="11"/>
    <d v="2022-03-09T10:37:13"/>
    <d v="2022-03-09T14:51:43"/>
    <b v="0"/>
    <m/>
    <d v="2022-03-09T14:37:13"/>
    <s v="EIT-Odoo"/>
    <b v="0"/>
    <m/>
    <m/>
    <m/>
    <m/>
    <m/>
    <m/>
    <m/>
    <m/>
    <n v="12"/>
    <x v="0"/>
    <x v="0"/>
    <x v="0"/>
  </r>
  <r>
    <s v="88604"/>
    <x v="4"/>
    <s v="Cannot open Office Apps after rebooting my laptop (#88604)"/>
    <s v="Hernandez, Braulio_EIT | ExactlyIT Inc."/>
    <s v="Postponed"/>
    <s v="Cristiani, Manuel_EIT | ExactlyIT MX"/>
    <x v="12"/>
    <d v="2022-03-09T10:16:34"/>
    <d v="2022-03-21T06:14:47"/>
    <s v="Postponed Ticket"/>
    <s v="Overdue"/>
    <d v="2022-03-21T19:24:47"/>
    <b v="0"/>
    <b v="0"/>
    <m/>
    <m/>
    <m/>
    <m/>
    <m/>
    <m/>
    <m/>
    <m/>
    <n v="12"/>
    <x v="0"/>
    <x v="0"/>
    <x v="0"/>
  </r>
  <r>
    <s v="88585"/>
    <x v="3"/>
    <s v="Outlook issues (#88585)"/>
    <s v="Brown, Lonnie | Lummus Technology IT"/>
    <s v="Assigned"/>
    <s v="Lummus, The Woodlands, Maerefat, Homy"/>
    <x v="38"/>
    <d v="2022-03-09T09:41:09"/>
    <d v="2022-03-09T12:11:24"/>
    <s v="Handle Ticket"/>
    <s v="Overdue"/>
    <m/>
    <s v="Microsoft Outlook _EIT"/>
    <s v="LUM-Configuration"/>
    <m/>
    <m/>
    <m/>
    <m/>
    <m/>
    <m/>
    <m/>
    <m/>
    <n v="12"/>
    <x v="0"/>
    <x v="0"/>
    <x v="0"/>
  </r>
  <r>
    <s v="88581"/>
    <x v="6"/>
    <s v="Disconnect UPS Devices from Network (#88581)"/>
    <s v="Geery, Jefferson | ExactlyIT Inc."/>
    <s v="In Progress"/>
    <s v="Russell, Gerald | LiquidPower Specialty Products Inc., Main"/>
    <x v="26"/>
    <d v="2022-03-09T09:31:08"/>
    <d v="2022-03-18T16:05:46"/>
    <b v="0"/>
    <m/>
    <m/>
    <b v="0"/>
    <b v="0"/>
    <m/>
    <m/>
    <m/>
    <m/>
    <m/>
    <m/>
    <m/>
    <m/>
    <n v="12"/>
    <x v="0"/>
    <x v="0"/>
    <x v="0"/>
  </r>
  <r>
    <s v="88578"/>
    <x v="1"/>
    <s v="Need new laptop battery (#88578)"/>
    <b v="0"/>
    <s v="Open"/>
    <s v="Johnson, Sarah | Hisco, Main"/>
    <x v="17"/>
    <d v="2022-03-09T09:27:15"/>
    <d v="2022-03-14T12:50:30"/>
    <s v="Handle Ticket"/>
    <s v="Overdue"/>
    <m/>
    <b v="0"/>
    <b v="0"/>
    <m/>
    <m/>
    <m/>
    <m/>
    <m/>
    <m/>
    <m/>
    <m/>
    <n v="12"/>
    <x v="0"/>
    <x v="0"/>
    <x v="0"/>
  </r>
  <r>
    <s v="88577"/>
    <x v="1"/>
    <s v="NEW DESKTOP SCANNER (#88577)"/>
    <s v="Nguyen, Hanh | Hisco"/>
    <s v="Assigned"/>
    <s v="Griffin, Janice | Hisco, Main"/>
    <x v="17"/>
    <d v="2022-03-09T09:26:58"/>
    <d v="2022-03-18T13:12:59"/>
    <s v="Handle Ticket"/>
    <s v="Overdue"/>
    <m/>
    <b v="0"/>
    <b v="0"/>
    <m/>
    <m/>
    <m/>
    <m/>
    <m/>
    <m/>
    <m/>
    <m/>
    <n v="12"/>
    <x v="0"/>
    <x v="0"/>
    <x v="0"/>
  </r>
  <r>
    <s v="88575"/>
    <x v="1"/>
    <s v="NEW DESKTOP SCANNER (#88575)"/>
    <s v="Nguyen, Hanh | Hisco"/>
    <s v="Assigned"/>
    <s v="Griffin, Janice | Hisco, Main"/>
    <x v="17"/>
    <d v="2022-03-09T09:26:22"/>
    <d v="2022-03-18T13:13:01"/>
    <s v="Handle Ticket"/>
    <s v="Overdue"/>
    <m/>
    <s v="Hisco-Hardware Procurement"/>
    <b v="0"/>
    <m/>
    <m/>
    <m/>
    <m/>
    <m/>
    <m/>
    <m/>
    <m/>
    <n v="12"/>
    <x v="0"/>
    <x v="0"/>
    <x v="0"/>
  </r>
  <r>
    <s v="88573"/>
    <x v="3"/>
    <s v="Cisco IP Communicator Setup (#88573)"/>
    <s v="Bravo, Fernando_EIT | ExactlyIT Inc."/>
    <s v="Postponed"/>
    <s v="Flores, Ricky | Puffer Sweiven, LP, Main"/>
    <x v="4"/>
    <d v="2022-03-09T09:25:34"/>
    <d v="2022-03-18T14:44:28"/>
    <b v="0"/>
    <m/>
    <m/>
    <b v="0"/>
    <b v="0"/>
    <m/>
    <m/>
    <m/>
    <m/>
    <m/>
    <m/>
    <m/>
    <m/>
    <n v="12"/>
    <x v="0"/>
    <x v="0"/>
    <x v="0"/>
  </r>
  <r>
    <s v="88561"/>
    <x v="4"/>
    <s v="Towers For Plant Control Rooms (#88561)"/>
    <s v="Geery, Jefferson | ExactlyIT Inc."/>
    <s v="In Progress"/>
    <s v="Paskos, Jennie | LiquidPower Specialty Products Inc., Main"/>
    <x v="26"/>
    <d v="2022-03-09T09:08:12"/>
    <d v="2022-03-19T11:31:43"/>
    <b v="0"/>
    <m/>
    <d v="2022-03-19T11:13:43"/>
    <b v="0"/>
    <b v="0"/>
    <m/>
    <m/>
    <m/>
    <m/>
    <m/>
    <m/>
    <m/>
    <m/>
    <n v="12"/>
    <x v="0"/>
    <x v="0"/>
    <x v="0"/>
  </r>
  <r>
    <s v="88558"/>
    <x v="5"/>
    <s v="Replacement Laptops (#88558)"/>
    <s v="Geery, Jefferson | ExactlyIT Inc."/>
    <s v="Postponed"/>
    <s v="Paskos, Jennie | LiquidPower Specialty Products Inc., Main"/>
    <x v="26"/>
    <d v="2022-03-09T09:00:11"/>
    <d v="2022-03-18T12:03:44"/>
    <s v="Postponed Ticket"/>
    <s v="Planned"/>
    <d v="2022-03-14T06:00:11"/>
    <b v="0"/>
    <b v="0"/>
    <m/>
    <m/>
    <m/>
    <m/>
    <m/>
    <m/>
    <m/>
    <m/>
    <n v="12"/>
    <x v="0"/>
    <x v="0"/>
    <x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
  <r>
    <s v="__export__.helpdesk_ticket_88970_efb5f479"/>
    <x v="0"/>
    <s v="Switchboard Duplicate Entries (#88970)"/>
    <s v="Garcia, Mike | ExactlyIT Inc."/>
    <s v="In Progress"/>
    <s v="Lalor, Bryan | Puffer Sweiven, LP, Main"/>
    <x v="0"/>
    <d v="2022-03-10T08:07:04"/>
    <d v="2022-03-17T09:35:07"/>
    <s v="Postponed Ticket"/>
    <s v="Overdue"/>
    <d v="2022-03-11T08:07:04"/>
    <s v="MSP-VOiP"/>
    <s v="MSP-VOiP-Performance"/>
    <m/>
    <m/>
    <m/>
    <m/>
    <m/>
    <m/>
    <m/>
    <m/>
  </r>
  <r>
    <s v="__export__.helpdesk_ticket_92029_682e49bf"/>
    <x v="0"/>
    <s v="Alert: Alcami &gt; ALC Azure Non-Production on alcnuwebes1-v02 is Failed Memory   (#92029)"/>
    <s v="Mora, Carlos_EIT | ExactlyIT Inc."/>
    <s v="Assigned"/>
    <s v="Alcami Corporation, Alcami IT Monitoring Events"/>
    <x v="1"/>
    <d v="2022-03-21T03:33:21"/>
    <d v="2022-03-21T05:28:51"/>
    <s v="Handle Ticket"/>
    <s v="Today"/>
    <d v="2022-03-21T10:00:00"/>
    <s v="ALCNUWEBES1-V02 (Virtual Compute)"/>
    <b v="0"/>
    <m/>
    <m/>
    <m/>
    <m/>
    <m/>
    <m/>
    <m/>
    <m/>
  </r>
  <r>
    <s v="__export__.helpdesk_ticket_91955_3a4ff70b"/>
    <x v="0"/>
    <s v="SharePoint view changes request (#91955)"/>
    <s v="Valencia, Jesus_EIT | ExactlyIT Inc."/>
    <s v="Postponed"/>
    <s v="Nguyen, Jenna | LiquidPower Specialty Products Inc., Main"/>
    <x v="2"/>
    <d v="2022-03-20T17:16:33"/>
    <d v="2022-03-21T04:08:45"/>
    <b v="0"/>
    <m/>
    <d v="2022-03-22T06:00:00"/>
    <b v="0"/>
    <b v="0"/>
    <m/>
    <m/>
    <m/>
    <m/>
    <m/>
    <m/>
    <m/>
    <m/>
  </r>
  <r>
    <s v="__export__.helpdesk_ticket_91516_fa15a3b4"/>
    <x v="1"/>
    <s v="FW: [HIGH]Incident: Account information was discovered in a 3rd party data breach - NewQuest Properties (#91516)"/>
    <s v="Cram, Jordan | ExactlyIT Inc."/>
    <s v="Postponed"/>
    <s v="NewQuest Properties, IT Monitoring Events | NewQuest Properties, "/>
    <x v="3"/>
    <d v="2022-03-18T15:22:41"/>
    <d v="2022-03-21T03:24:28"/>
    <s v="Handle Ticket"/>
    <s v="Overdue"/>
    <d v="2022-03-18T17:22:41"/>
    <b v="0"/>
    <b v="0"/>
    <m/>
    <m/>
    <m/>
    <m/>
    <m/>
    <m/>
    <m/>
    <m/>
  </r>
  <r>
    <s v="__export__.helpdesk_ticket_91452_445b7db4"/>
    <x v="2"/>
    <s v="[EXTERNAL]: Ready for Implementation - M:\Accounting\LA for Jacke_x000a_ Potter -_x000a_ Form ID# 3560 (#91452)"/>
    <b v="0"/>
    <s v="Open"/>
    <s v="no-reply@sharepointonline.com"/>
    <x v="4"/>
    <d v="2022-03-18T10:32:15"/>
    <d v="2022-03-21T05:36:44"/>
    <b v="0"/>
    <m/>
    <d v="2022-03-21T05:32:15"/>
    <b v="0"/>
    <b v="0"/>
    <m/>
    <m/>
    <m/>
    <m/>
    <m/>
    <m/>
    <m/>
    <m/>
  </r>
  <r>
    <s v="__export__.helpdesk_ticket_91448_5dbc9017"/>
    <x v="0"/>
    <s v="MacBook can't share screen (#91448)"/>
    <s v="Montes, Leonel_EIT | ExactlyIT Inc."/>
    <s v="Postponed"/>
    <s v="Huang, Feiran | Innowatts, Main"/>
    <x v="1"/>
    <d v="2022-03-18T10:13:05"/>
    <d v="2022-03-18T16:33:50"/>
    <s v="Postponed Ticket"/>
    <s v="Today"/>
    <d v="2022-03-18T14:13:05"/>
    <b v="0"/>
    <b v="0"/>
    <m/>
    <m/>
    <m/>
    <m/>
    <m/>
    <m/>
    <m/>
    <m/>
  </r>
  <r>
    <s v="__export__.helpdesk_ticket_91424_b21d040a"/>
    <x v="2"/>
    <s v="SFTP folder and account (#91424)"/>
    <s v="Noriega,  Citlali_EIT | ExactlyIT Inc."/>
    <s v="In Progress"/>
    <s v="Jenkins, William | UG2, Main"/>
    <x v="5"/>
    <d v="2022-03-18T08:26:02"/>
    <d v="2022-03-20T06:16:43"/>
    <s v="Postponed Ticket"/>
    <s v="Today"/>
    <d v="2022-03-20T06:14:26"/>
    <b v="0"/>
    <b v="0"/>
    <m/>
    <m/>
    <m/>
    <m/>
    <m/>
    <m/>
    <m/>
    <m/>
  </r>
  <r>
    <s v="__export__.helpdesk_ticket_91249_ea89f0d1"/>
    <x v="2"/>
    <s v="Email forward  for terminated user - Oliver Chen (#91249)"/>
    <s v="Trejo, Monserrat_EIT | ExactlyIT Inc."/>
    <s v="In Progress"/>
    <s v="Lummus, The Woodlands, Gaines, Ryan"/>
    <x v="5"/>
    <d v="2022-03-17T13:02:08"/>
    <d v="2022-03-18T18:26:46"/>
    <s v="Handle Ticket"/>
    <s v="Overdue"/>
    <d v="2022-03-18T18:01:46"/>
    <b v="0"/>
    <b v="0"/>
    <m/>
    <m/>
    <m/>
    <m/>
    <m/>
    <m/>
    <m/>
    <m/>
  </r>
  <r>
    <s v="__export__.helpdesk_ticket_91246_ce114305"/>
    <x v="3"/>
    <s v="Logins (#91246)"/>
    <b v="0"/>
    <s v="Open"/>
    <s v="Jones, John | Maverick Services LLC, Main"/>
    <x v="4"/>
    <d v="2022-03-17T12:52:02"/>
    <d v="2022-03-18T13:26:44"/>
    <s v="Handle Ticket"/>
    <s v="Overdue"/>
    <d v="2022-03-18T11:00:00"/>
    <b v="0"/>
    <b v="0"/>
    <m/>
    <m/>
    <m/>
    <m/>
    <m/>
    <m/>
    <m/>
    <m/>
  </r>
  <r>
    <s v="__export__.helpdesk_ticket_91236_8d37f031"/>
    <x v="2"/>
    <s v="test (#91236)"/>
    <b v="0"/>
    <s v="Open"/>
    <s v="Heuberger, Michael_EIT | ExactlyIT Inc."/>
    <x v="6"/>
    <d v="2022-03-17T12:13:52"/>
    <d v="2022-03-18T07:36:42"/>
    <b v="0"/>
    <m/>
    <d v="2022-03-18T07:13:52"/>
    <s v="EIT-Odoo"/>
    <s v="Update Odoo"/>
    <m/>
    <m/>
    <m/>
    <m/>
    <m/>
    <m/>
    <m/>
    <m/>
  </r>
  <r>
    <s v="__export__.helpdesk_ticket_91185_20c05bf0"/>
    <x v="2"/>
    <s v="New Domain User (#91185)"/>
    <s v="Valencia, Jesus_EIT | ExactlyIT Inc."/>
    <s v="With Vendor"/>
    <s v="Grajales, Patrick_EIT | ExactlyIT MX"/>
    <x v="7"/>
    <d v="2022-03-17T09:31:09"/>
    <d v="2022-03-18T08:03:16"/>
    <s v="Handle Ticket"/>
    <s v="Overdue"/>
    <d v="2022-03-17T13:31:09"/>
    <b v="0"/>
    <b v="0"/>
    <m/>
    <m/>
    <m/>
    <m/>
    <m/>
    <m/>
    <m/>
    <m/>
  </r>
  <r>
    <s v="__export__.helpdesk_ticket_91184_2ab745af"/>
    <x v="0"/>
    <s v="Zoom Account Needed -- Stephanie Davis (#91184)"/>
    <b v="0"/>
    <s v="Open"/>
    <s v="Bazargani, Siamack | Maverick Services LLC, Main"/>
    <x v="4"/>
    <d v="2022-03-17T09:24:54"/>
    <d v="2022-03-18T09:41:44"/>
    <b v="0"/>
    <m/>
    <d v="2022-03-17T13:24:54"/>
    <b v="0"/>
    <b v="0"/>
    <m/>
    <m/>
    <m/>
    <m/>
    <m/>
    <m/>
    <m/>
    <m/>
  </r>
  <r>
    <s v="__export__.helpdesk_ticket_91165_e644b50c"/>
    <x v="0"/>
    <s v="Scott Neifert is having issues with Teams while sending a Team’s meeting (#91165)"/>
    <s v="Trejo, Monserrat_EIT | ExactlyIT Inc."/>
    <s v="With Customer"/>
    <s v="Lummus, Bloomfield, Jalaly, Sayid"/>
    <x v="5"/>
    <d v="2022-03-17T08:31:33"/>
    <d v="2022-03-18T13:03:42"/>
    <s v="Postponed Ticket"/>
    <s v="Overdue"/>
    <d v="2022-03-17T12:31:33"/>
    <b v="0"/>
    <b v="0"/>
    <m/>
    <m/>
    <m/>
    <m/>
    <m/>
    <m/>
    <m/>
    <m/>
  </r>
  <r>
    <s v="__export__.helpdesk_ticket_91151_21a2000e"/>
    <x v="0"/>
    <s v="VDI Menu - Txn Workflow and JIB Inquiry (#91151)"/>
    <b v="0"/>
    <s v="Open"/>
    <s v="Domingue, Suzette | Maverick Services LLC, Main"/>
    <x v="4"/>
    <d v="2022-03-17T07:33:14"/>
    <d v="2022-03-18T07:36:42"/>
    <b v="0"/>
    <m/>
    <d v="2022-03-17T11:33:14"/>
    <b v="0"/>
    <b v="0"/>
    <m/>
    <m/>
    <m/>
    <m/>
    <m/>
    <m/>
    <m/>
    <m/>
  </r>
  <r>
    <s v="__export__.helpdesk_ticket_91082_fb21f124"/>
    <x v="4"/>
    <s v="LSPI password Reset (#91082)"/>
    <s v="Montes, Leonel_EIT | ExactlyIT Inc."/>
    <s v="In Progress"/>
    <s v="Castro, Luis_EIT | ExactlyIT MX"/>
    <x v="1"/>
    <d v="2022-03-16T22:33:43"/>
    <d v="2022-03-18T13:26:44"/>
    <b v="0"/>
    <m/>
    <d v="2022-03-18T13:03:47"/>
    <b v="0"/>
    <b v="0"/>
    <m/>
    <m/>
    <m/>
    <m/>
    <m/>
    <m/>
    <m/>
    <m/>
  </r>
  <r>
    <s v="__export__.helpdesk_ticket_91031_a6891f56"/>
    <x v="0"/>
    <s v="Alert A1056: HQS-NX: Critical: RAM Usage high on CVM : 10.10.1.232 (#91031)"/>
    <s v="Meneses, Luis_EIT | ExactlyIT Inc."/>
    <s v="In Progress"/>
    <s v="cluster@nutanix.com"/>
    <x v="1"/>
    <d v="2022-03-16T17:03:21"/>
    <d v="2022-03-21T00:30:44"/>
    <s v="Postponed Ticket"/>
    <s v="Overdue"/>
    <d v="2022-03-18T10:03:43"/>
    <b v="0"/>
    <b v="0"/>
    <m/>
    <m/>
    <m/>
    <m/>
    <m/>
    <m/>
    <m/>
    <m/>
  </r>
  <r>
    <s v="__export__.helpdesk_ticket_91016_a4acfa14"/>
    <x v="2"/>
    <s v="Odoo - I don't have the search bar (#91016)"/>
    <s v="Jimenez, Miguel_EIT | ExactlyIT Inc."/>
    <s v="Postponed"/>
    <s v="Kent, Eric_EIT | ExactlyIT Inc."/>
    <x v="8"/>
    <d v="2022-03-16T15:53:42"/>
    <d v="2022-03-19T08:31:15"/>
    <s v="Postponed Ticket"/>
    <s v="Overdue"/>
    <d v="2022-03-17T22:54:44"/>
    <s v="EIT-Odoo"/>
    <b v="0"/>
    <m/>
    <m/>
    <m/>
    <m/>
    <m/>
    <m/>
    <m/>
    <m/>
  </r>
  <r>
    <s v="__export__.helpdesk_ticket_90943_5ecb1da7"/>
    <x v="4"/>
    <s v="Cannot access to emails. (#90943)"/>
    <b v="0"/>
    <s v="Open"/>
    <s v="Erb, Justin | Maverick Services LLC, Main"/>
    <x v="4"/>
    <d v="2022-03-16T11:08:38"/>
    <d v="2022-03-17T11:11:44"/>
    <b v="0"/>
    <m/>
    <d v="2022-03-17T11:00:00"/>
    <b v="0"/>
    <b v="0"/>
    <m/>
    <m/>
    <m/>
    <m/>
    <m/>
    <m/>
    <m/>
    <m/>
  </r>
  <r>
    <s v="__export__.helpdesk_ticket_90936_e4a389c4"/>
    <x v="3"/>
    <s v="MFA Reset (#90936)"/>
    <b v="0"/>
    <s v="Open"/>
    <s v="Escobar, Adriana | Accudata Customer, Main"/>
    <x v="4"/>
    <d v="2022-03-16T10:42:12"/>
    <d v="2022-03-18T10:56:42"/>
    <b v="0"/>
    <m/>
    <d v="2022-03-17T10:42:12"/>
    <b v="0"/>
    <b v="0"/>
    <m/>
    <m/>
    <m/>
    <m/>
    <m/>
    <m/>
    <m/>
    <m/>
  </r>
  <r>
    <s v="__export__.helpdesk_ticket_90916_74af666a"/>
    <x v="0"/>
    <s v="Alert: Dallas Area Habitat for Humanity &gt; DAL US TX Dallas on DAHASR01 is Failed CPU   (#90916)"/>
    <s v="Aboshehata, Ahmed_EIT1 | ExactlyIT Inc."/>
    <s v="In Progress"/>
    <s v="Dallas Area Habitat for Humanity, IT Monitoring Events | Dallas Area Habitat for Humanity, "/>
    <x v="1"/>
    <d v="2022-03-16T09:44:54"/>
    <d v="2022-03-19T06:55:43"/>
    <s v="Postponed Ticket"/>
    <s v="Overdue"/>
    <d v="2022-03-16T13:44:54"/>
    <b v="0"/>
    <b v="0"/>
    <m/>
    <m/>
    <m/>
    <m/>
    <m/>
    <m/>
    <m/>
    <m/>
  </r>
  <r>
    <s v="__export__.helpdesk_ticket_90845_e6bde70d"/>
    <x v="2"/>
    <s v="access to all quotations for CSM (#90845)"/>
    <s v="Torres, Luis_EIT | ExactlyIT Inc."/>
    <s v="In Progress"/>
    <s v="Cansler, Jennifer | ExactlyIT Inc."/>
    <x v="6"/>
    <d v="2022-03-16T08:04:11"/>
    <d v="2022-03-18T08:51:44"/>
    <b v="0"/>
    <m/>
    <m/>
    <b v="0"/>
    <b v="0"/>
    <m/>
    <m/>
    <m/>
    <m/>
    <m/>
    <m/>
    <m/>
    <m/>
  </r>
  <r>
    <s v="__export__.helpdesk_ticket_90830_57a12f6f"/>
    <x v="0"/>
    <s v="Spotfire Webplayer Issues (#90830)"/>
    <s v="Masina, Satish | Maverick"/>
    <s v="Assigned"/>
    <s v="Breaux, Charlie | Maverick Services LLC, Main"/>
    <x v="4"/>
    <d v="2022-03-16T06:53:56"/>
    <d v="2022-03-17T07:01:42"/>
    <s v="Handle Ticket"/>
    <s v="Overdue"/>
    <d v="2022-03-17T07:00:00"/>
    <b v="0"/>
    <b v="0"/>
    <m/>
    <m/>
    <m/>
    <m/>
    <m/>
    <m/>
    <m/>
    <m/>
  </r>
  <r>
    <s v="__export__.helpdesk_ticket_90826_8dd41e23"/>
    <x v="0"/>
    <s v="Spotfire Issues (#90826)"/>
    <s v="Masina, Satish | Maverick"/>
    <s v="Assigned"/>
    <s v="Kent, Joe | Maverick Services LLC, Main"/>
    <x v="4"/>
    <d v="2022-03-16T06:51:57"/>
    <d v="2022-03-17T07:01:42"/>
    <s v="Handle Ticket"/>
    <s v="Overdue"/>
    <d v="2022-03-17T07:00:00"/>
    <b v="0"/>
    <b v="0"/>
    <m/>
    <m/>
    <m/>
    <m/>
    <m/>
    <m/>
    <m/>
    <m/>
  </r>
  <r>
    <s v="__export__.helpdesk_ticket_90802_790a6418"/>
    <x v="2"/>
    <s v="https://perform.trakstar.com (#90802)"/>
    <b v="0"/>
    <s v="Open"/>
    <s v="Lummus, Dubai, Pillai, Anita"/>
    <x v="9"/>
    <d v="2022-03-16T01:54:27"/>
    <d v="2022-03-21T06:01:46"/>
    <b v="0"/>
    <m/>
    <d v="2022-03-16T10:00:00"/>
    <b v="0"/>
    <b v="0"/>
    <m/>
    <m/>
    <m/>
    <m/>
    <m/>
    <m/>
    <m/>
    <m/>
  </r>
  <r>
    <s v="__export__.helpdesk_ticket_90764_fa75ebf7"/>
    <x v="2"/>
    <s v="Installation of AspenTech  (#90764)"/>
    <s v="Kumar, Kuldeep | Lummus Technology IT"/>
    <s v="Assigned"/>
    <s v="Lummus, Gurgaon, Jaiswal, Raj Kumar"/>
    <x v="9"/>
    <d v="2022-03-15T22:25:04"/>
    <d v="2022-03-21T06:01:46"/>
    <s v="Handle Ticket"/>
    <s v="Overdue"/>
    <d v="2022-03-21T06:00:00"/>
    <b v="0"/>
    <b v="0"/>
    <m/>
    <m/>
    <m/>
    <m/>
    <m/>
    <m/>
    <m/>
    <m/>
  </r>
  <r>
    <s v="__export__.helpdesk_ticket_90759_9dd42d6d"/>
    <x v="4"/>
    <s v="Question:  how to set up constant vibrate notifications on the iPhone_x000a_ when calling with Teams (#90759)"/>
    <s v="Zheng, Hua | Lummus Technology IT"/>
    <s v="Assigned"/>
    <s v="Lummus, Beijing, Zheng, Hua"/>
    <x v="10"/>
    <d v="2022-03-15T21:18:24"/>
    <d v="2022-03-21T02:09:58"/>
    <s v="Handle Ticket"/>
    <s v="Overdue"/>
    <d v="2022-03-23T06:00:00"/>
    <b v="0"/>
    <b v="0"/>
    <m/>
    <m/>
    <m/>
    <m/>
    <m/>
    <m/>
    <m/>
    <m/>
  </r>
  <r>
    <s v="__export__.helpdesk_ticket_90712_f2a69150"/>
    <x v="0"/>
    <s v="P2 eVIN cant connect - waiting for server to respond (#90712)"/>
    <s v="Mireles, Santos | Maverick"/>
    <s v="Assigned"/>
    <s v="Starbuck, Andrew | Maverick Services LLC, Main"/>
    <x v="4"/>
    <d v="2022-03-15T16:17:02"/>
    <d v="2022-03-17T02:01:43"/>
    <s v="Handle Ticket"/>
    <s v="Overdue"/>
    <d v="2022-03-17T02:00:00"/>
    <b v="0"/>
    <b v="0"/>
    <m/>
    <m/>
    <m/>
    <m/>
    <m/>
    <m/>
    <m/>
    <m/>
  </r>
  <r>
    <s v="__export__.helpdesk_ticket_90698_b4baef0f"/>
    <x v="2"/>
    <s v="FW: LINCOLN ROAD 2 &amp; 3 ROUTE &amp; Laptops (#90698)"/>
    <b v="0"/>
    <s v="Open"/>
    <s v="Matusek, Nathan | Maverick Services LLC, Main"/>
    <x v="4"/>
    <d v="2022-03-15T15:01:29"/>
    <d v="2022-03-16T06:01:45"/>
    <b v="0"/>
    <m/>
    <d v="2022-03-16T06:00:00"/>
    <b v="0"/>
    <b v="0"/>
    <m/>
    <m/>
    <m/>
    <m/>
    <m/>
    <m/>
    <m/>
    <m/>
  </r>
  <r>
    <s v="__export__.helpdesk_ticket_90692_d9cc9bac"/>
    <x v="2"/>
    <s v="JDE Account -Bloomfield Finance New Hire - Binal Rana (#90692)"/>
    <s v="Ramirez, Marco_EIT | ExactlyIT Inc."/>
    <s v="With Vendor"/>
    <s v="Lummus, Bloomfield, Arana, Andres"/>
    <x v="11"/>
    <d v="2022-03-15T14:40:55"/>
    <d v="2022-03-18T14:41:45"/>
    <b v="0"/>
    <m/>
    <d v="2022-03-18T14:40:55"/>
    <s v="Lummus-JDE Supplier Add/Change/Delete Form"/>
    <s v="LUM-Configuration"/>
    <m/>
    <m/>
    <m/>
    <m/>
    <m/>
    <m/>
    <m/>
    <m/>
  </r>
  <r>
    <s v="__export__.helpdesk_ticket_90682_31d18b4e"/>
    <x v="2"/>
    <s v="Hubble Open As Of AR Report  (#90682)"/>
    <s v="Lopez, Alberto_EIT | ExactlyIT Inc."/>
    <s v="With User"/>
    <s v="Lummus, The Woodlands, Howard, Kris"/>
    <x v="11"/>
    <d v="2022-03-15T14:08:40"/>
    <d v="2022-03-18T12:17:57"/>
    <s v="Handle Ticket"/>
    <s v="Overdue"/>
    <d v="2022-03-17T13:31:43"/>
    <s v="Insight (Hubble)-Insight Report Writer"/>
    <b v="0"/>
    <m/>
    <m/>
    <m/>
    <m/>
    <m/>
    <m/>
    <m/>
    <m/>
  </r>
  <r>
    <s v="__export__.helpdesk_ticket_90680_0892e3d2"/>
    <x v="2"/>
    <s v="TAP Distribution List (#90680)"/>
    <s v="Trejo, Monserrat_EIT | ExactlyIT Inc."/>
    <s v="In Progress"/>
    <s v="Lummus, The Woodlands, Howard, Kris"/>
    <x v="5"/>
    <d v="2022-03-15T13:57:31"/>
    <d v="2022-03-19T06:56:43"/>
    <s v="Handle Ticket"/>
    <s v="Overdue"/>
    <d v="2022-03-19T06:47:14"/>
    <b v="0"/>
    <b v="0"/>
    <m/>
    <m/>
    <m/>
    <m/>
    <m/>
    <m/>
    <m/>
    <m/>
  </r>
  <r>
    <s v="__export__.helpdesk_ticket_90678_f1854c8d"/>
    <x v="2"/>
    <s v="Ship SCAN A and SCAN E laptops (#90678)"/>
    <s v="Goran, Jason | ExactlyIT Inc."/>
    <s v="In Progress"/>
    <s v="Goran, Jason | ExactlyIT Inc."/>
    <x v="1"/>
    <d v="2022-03-15T13:34:30"/>
    <d v="2022-03-18T13:00:46"/>
    <b v="0"/>
    <m/>
    <d v="2022-03-17T13:34:47"/>
    <s v="MSP-Server Hardware"/>
    <s v="MSP-Srv Hardware-Install"/>
    <m/>
    <m/>
    <m/>
    <m/>
    <m/>
    <m/>
    <m/>
    <m/>
  </r>
  <r>
    <s v="__export__.helpdesk_ticket_90670_d83c490b"/>
    <x v="2"/>
    <s v="CAR Software-access request (#90670)"/>
    <s v="Murphy, Kevin | Lummus Technology IT"/>
    <s v="Assigned"/>
    <s v="Lummus, The Woodlands, Davis, Jess"/>
    <x v="12"/>
    <d v="2022-03-15T13:02:22"/>
    <d v="2022-03-18T13:26:44"/>
    <s v="Handle Ticket"/>
    <s v="Overdue"/>
    <d v="2022-03-18T13:02:22"/>
    <s v="Lummus-Capital Asset Request (CAR)"/>
    <s v="LUM-Configuration"/>
    <m/>
    <m/>
    <m/>
    <m/>
    <m/>
    <m/>
    <m/>
    <m/>
  </r>
  <r>
    <s v="__export__.helpdesk_ticket_90645_e473d24e"/>
    <x v="4"/>
    <s v="Ne Odoo account Kyle Alward (#90645)"/>
    <b v="0"/>
    <s v="Open"/>
    <s v="Escobar, Adriana | Accudata Customer, Main"/>
    <x v="6"/>
    <d v="2022-03-15T11:08:46"/>
    <d v="2022-03-17T09:31:45"/>
    <b v="0"/>
    <m/>
    <d v="2022-03-16T10:08:46"/>
    <s v="MSP-User Management"/>
    <s v="MSP-User Mgmnt-User Changes"/>
    <m/>
    <m/>
    <m/>
    <m/>
    <m/>
    <m/>
    <m/>
    <m/>
  </r>
  <r>
    <s v="__export__.helpdesk_ticket_90644_320c6e15"/>
    <x v="3"/>
    <s v="New Odoo account Darren Whitlock (#90644)"/>
    <b v="0"/>
    <s v="Open"/>
    <s v="Escobar, Adriana | Accudata Customer, Main"/>
    <x v="6"/>
    <d v="2022-03-15T11:08:29"/>
    <d v="2022-03-18T06:46:45"/>
    <b v="0"/>
    <m/>
    <d v="2022-03-16T10:08:29"/>
    <s v="MSP-User Management"/>
    <s v="MSP-User Mgmnt-Arrivals/Departures"/>
    <m/>
    <m/>
    <m/>
    <m/>
    <m/>
    <m/>
    <m/>
    <m/>
  </r>
  <r>
    <s v="__export__.helpdesk_ticket_90643_598ace11"/>
    <x v="3"/>
    <s v="New Odoo account Scott Betz (#90643)"/>
    <b v="0"/>
    <s v="Open"/>
    <s v="Escobar, Adriana | Accudata Customer, Main"/>
    <x v="6"/>
    <d v="2022-03-15T11:08:14"/>
    <d v="2022-03-18T06:46:45"/>
    <b v="0"/>
    <m/>
    <d v="2022-03-16T10:08:14"/>
    <s v="MSP-User Management"/>
    <s v="MSP-User Mgmnt-User Changes"/>
    <m/>
    <m/>
    <m/>
    <m/>
    <m/>
    <m/>
    <m/>
    <m/>
  </r>
  <r>
    <s v="__export__.helpdesk_ticket_90642_dfdd2e70"/>
    <x v="3"/>
    <s v="New Odoo account Darcy Whitlock (#90642)"/>
    <b v="0"/>
    <s v="Open"/>
    <s v="Escobar, Adriana | Accudata Customer, Main"/>
    <x v="6"/>
    <d v="2022-03-15T11:08:01"/>
    <d v="2022-03-18T06:46:45"/>
    <b v="0"/>
    <m/>
    <d v="2022-03-16T10:08:01"/>
    <s v="MSP-User Management"/>
    <s v="MSP-User Mgmnt-User Changes"/>
    <m/>
    <m/>
    <m/>
    <m/>
    <m/>
    <m/>
    <m/>
    <m/>
  </r>
  <r>
    <s v="__export__.helpdesk_ticket_90641_6f0cdda6"/>
    <x v="3"/>
    <s v="New Odoo account Mathew Lumley (#90641)"/>
    <b v="0"/>
    <s v="Open"/>
    <s v="Escobar, Adriana | Accudata Customer, Main"/>
    <x v="6"/>
    <d v="2022-03-15T11:07:49"/>
    <d v="2022-03-18T06:46:45"/>
    <b v="0"/>
    <m/>
    <d v="2022-03-16T10:07:49"/>
    <s v="MSP-User Management"/>
    <s v="MSP-User Mgmnt-User Changes"/>
    <m/>
    <m/>
    <m/>
    <m/>
    <m/>
    <m/>
    <m/>
    <m/>
  </r>
  <r>
    <s v="__export__.helpdesk_ticket_90640_fab041a1"/>
    <x v="3"/>
    <s v="New Odoo account Austin Stafford (#90640)"/>
    <b v="0"/>
    <s v="Open"/>
    <s v="Escobar, Adriana | Accudata Customer, Main"/>
    <x v="6"/>
    <d v="2022-03-15T11:07:38"/>
    <d v="2022-03-18T06:46:45"/>
    <b v="0"/>
    <m/>
    <d v="2022-03-16T10:07:38"/>
    <s v="MSP-User Management"/>
    <s v="MSP-User Mgmnt-User Changes"/>
    <m/>
    <m/>
    <m/>
    <m/>
    <m/>
    <m/>
    <m/>
    <m/>
  </r>
  <r>
    <s v="__export__.helpdesk_ticket_90639_05a9e89b"/>
    <x v="3"/>
    <s v="New Odoo account Cole Whitten (#90639)"/>
    <b v="0"/>
    <s v="Open"/>
    <s v="Escobar, Adriana | Accudata Customer, Main"/>
    <x v="6"/>
    <d v="2022-03-15T11:07:06"/>
    <d v="2022-03-18T06:46:45"/>
    <b v="0"/>
    <m/>
    <d v="2022-03-16T10:07:06"/>
    <s v="MSP-User Management"/>
    <s v="MSP-User Mgmnt-User Changes"/>
    <m/>
    <m/>
    <m/>
    <m/>
    <m/>
    <m/>
    <m/>
    <m/>
  </r>
  <r>
    <s v="__export__.helpdesk_ticket_90638_1c702add"/>
    <x v="0"/>
    <s v="LSPI Sentinel Linux Collector Update (#90638)"/>
    <s v="Espinosa, Daniel_EIT | ExactlyIT Inc."/>
    <s v="Postponed"/>
    <s v="LiquidPower Specialty Products Inc., IT Monitoring Events | LiquidPower Specialty Products Inc., "/>
    <x v="1"/>
    <d v="2022-03-15T11:04:57"/>
    <d v="2022-03-17T08:04:24"/>
    <b v="0"/>
    <m/>
    <d v="2022-03-16T06:04:57"/>
    <b v="0"/>
    <b v="0"/>
    <m/>
    <m/>
    <m/>
    <m/>
    <m/>
    <m/>
    <m/>
    <m/>
  </r>
  <r>
    <s v="__export__.helpdesk_ticket_90630_1481006b"/>
    <x v="0"/>
    <s v="Whitelist email (#90630)"/>
    <s v="Valencia, Jesus_EIT | ExactlyIT Inc."/>
    <s v="With Vendor"/>
    <s v="Dodds, Sarah | Read King , Main"/>
    <x v="7"/>
    <d v="2022-03-15T10:35:37"/>
    <d v="2022-03-18T16:36:00"/>
    <s v="Postponed Ticket"/>
    <s v="Overdue"/>
    <d v="2022-03-17T09:32:40"/>
    <b v="0"/>
    <b v="0"/>
    <m/>
    <m/>
    <m/>
    <m/>
    <m/>
    <m/>
    <m/>
    <m/>
  </r>
  <r>
    <s v="__export__.helpdesk_ticket_90588_1cae0d15"/>
    <x v="2"/>
    <s v="Sending large files between us and our partners. (#90588)"/>
    <s v="Robbins, Christopher | Lummus Technology IT"/>
    <s v="Assigned"/>
    <s v="Lummus, Bloomfield, Vazquez, Betty"/>
    <x v="13"/>
    <d v="2022-03-15T09:06:11"/>
    <d v="2022-03-18T09:16:43"/>
    <s v="Handle Ticket"/>
    <s v="Overdue"/>
    <d v="2022-03-18T09:06:11"/>
    <s v="Lummus-iDocs"/>
    <s v="LUM-Configuration"/>
    <m/>
    <m/>
    <m/>
    <m/>
    <m/>
    <m/>
    <m/>
    <m/>
  </r>
  <r>
    <s v="__export__.helpdesk_ticket_90587_fde43e45"/>
    <x v="0"/>
    <s v="FW: Spotfire Information link (#90587)"/>
    <s v="Masina, Satish | Maverick"/>
    <s v="Assigned"/>
    <s v="Ray.Kurek@mavresources.com"/>
    <x v="4"/>
    <d v="2022-03-15T09:05:42"/>
    <d v="2022-03-16T10:33:35"/>
    <s v="Handle Ticket"/>
    <s v="Overdue"/>
    <d v="2022-03-16T09:05:42"/>
    <b v="0"/>
    <b v="0"/>
    <m/>
    <m/>
    <m/>
    <m/>
    <m/>
    <m/>
    <m/>
    <m/>
  </r>
  <r>
    <s v="__export__.helpdesk_ticket_90570_3ce7254b"/>
    <x v="0"/>
    <s v="PSG Windows Login Error (#90570)"/>
    <s v="Canales, Augusto_EIT | ExactlyIT Inc."/>
    <s v="Postponed"/>
    <s v="PSG, Cleveland, Viana, Marcia"/>
    <x v="5"/>
    <d v="2022-03-15T08:23:02"/>
    <d v="2022-03-18T14:51:00"/>
    <s v="Handle Ticket"/>
    <s v="Overdue"/>
    <d v="2022-03-16T12:14:35"/>
    <b v="0"/>
    <b v="0"/>
    <m/>
    <m/>
    <m/>
    <m/>
    <m/>
    <m/>
    <m/>
    <m/>
  </r>
  <r>
    <s v="__export__.helpdesk_ticket_90564_19c8f4f4"/>
    <x v="3"/>
    <s v="New Odoo account David Gonzalez (#90564)"/>
    <b v="0"/>
    <s v="Open"/>
    <s v="Escobar, Adriana | Accudata Customer, Main"/>
    <x v="6"/>
    <d v="2022-03-15T08:04:57"/>
    <d v="2022-03-17T12:51:44"/>
    <b v="0"/>
    <m/>
    <d v="2022-03-16T07:04:57"/>
    <s v="MSP-User Management"/>
    <s v="MSP-User Mgmnt-Arrivals/Departures"/>
    <m/>
    <m/>
    <m/>
    <m/>
    <m/>
    <m/>
    <m/>
    <m/>
  </r>
  <r>
    <s v="__export__.helpdesk_ticket_90546_9a992ae9"/>
    <x v="0"/>
    <s v="Account Creation of Wellview for Jake Ray (#90546)"/>
    <b v="0"/>
    <s v="Open"/>
    <s v="Shelton, Jimmy | Maverick Services LLC, Main"/>
    <x v="4"/>
    <d v="2022-03-15T07:23:22"/>
    <d v="2022-03-16T07:41:44"/>
    <s v="Handle Ticket"/>
    <s v="Overdue"/>
    <d v="2022-03-15T11:23:22"/>
    <b v="0"/>
    <b v="0"/>
    <m/>
    <m/>
    <m/>
    <m/>
    <m/>
    <m/>
    <m/>
    <m/>
  </r>
  <r>
    <s v="__export__.helpdesk_ticket_90431_1c6a24ec"/>
    <x v="2"/>
    <s v="JDE E1 - Access- Buyer Role &amp; SOD012 - For Lalatendu Das (#90431)"/>
    <s v="Gonzalez, Jose_EIT | ExactlyIT Inc."/>
    <s v="With Vendor"/>
    <s v="Perez, Judith | Lummus, The Woodlands"/>
    <x v="11"/>
    <d v="2022-03-14T20:42:25"/>
    <d v="2022-03-18T14:46:30"/>
    <s v="Handle Ticket"/>
    <s v="Overdue"/>
    <d v="2022-03-16T18:07:35"/>
    <s v="Oracle-JDE E1 - Sales Order Management"/>
    <s v="LUM-Configuration"/>
    <m/>
    <m/>
    <m/>
    <m/>
    <m/>
    <m/>
    <m/>
    <m/>
  </r>
  <r>
    <s v="__export__.helpdesk_ticket_90381_67a9d5dc"/>
    <x v="2"/>
    <s v="Lummus - Create CIs (#90381)"/>
    <b v="0"/>
    <s v="Open"/>
    <s v="Sandoval,Oscar | Lummus, Bloomfield"/>
    <x v="6"/>
    <d v="2022-03-14T17:18:21"/>
    <d v="2022-03-18T06:21:46"/>
    <b v="0"/>
    <m/>
    <d v="2022-03-15T10:00:00"/>
    <b v="0"/>
    <b v="0"/>
    <m/>
    <m/>
    <m/>
    <m/>
    <m/>
    <m/>
    <m/>
    <m/>
  </r>
  <r>
    <s v="__export__.helpdesk_ticket_90358_5bac7db5"/>
    <x v="2"/>
    <s v="Carte Features Access (#90358)"/>
    <s v="Mireles, Santos | Maverick"/>
    <s v="Assigned"/>
    <s v="Venkat.Ayyagari@mavresources.com"/>
    <x v="4"/>
    <d v="2022-03-14T15:25:08"/>
    <d v="2022-03-15T06:16:46"/>
    <s v="Handle Ticket"/>
    <s v="Overdue"/>
    <d v="2022-03-15T06:00:00"/>
    <b v="0"/>
    <b v="0"/>
    <m/>
    <m/>
    <m/>
    <m/>
    <m/>
    <m/>
    <m/>
    <m/>
  </r>
  <r>
    <s v="__export__.helpdesk_ticket_90337_766e4b9b"/>
    <x v="3"/>
    <s v="IT Glue access (#90337)"/>
    <s v="Goran, Jason | ExactlyIT Inc."/>
    <s v="In Progress"/>
    <s v="Puffer Sweiven, Inc., IT Monitoring Events | Puffer Sweiven, LP."/>
    <x v="1"/>
    <d v="2022-03-14T14:55:28"/>
    <d v="2022-03-18T13:00:46"/>
    <s v="Postponed Ticket"/>
    <s v="Overdue"/>
    <d v="2022-03-17T14:59:43"/>
    <s v="MSP-Miscellaneous Apps"/>
    <s v="MSP-Misc-Configure"/>
    <m/>
    <m/>
    <m/>
    <m/>
    <m/>
    <m/>
    <m/>
    <m/>
  </r>
  <r>
    <s v="__export__.helpdesk_ticket_90336_69a4dc76"/>
    <x v="3"/>
    <s v="automate/webroot offboarding (#90336)"/>
    <s v="Goran, Jason | ExactlyIT Inc."/>
    <s v="Postponed"/>
    <s v="Dallas Area Habitat for Humanity, IT Monitoring Events | Dallas Area Habitat for Humanity, "/>
    <x v="1"/>
    <d v="2022-03-14T14:53:51"/>
    <d v="2022-03-18T15:01:20"/>
    <s v="Postponed Ticket"/>
    <s v="Today"/>
    <d v="2022-03-16T14:57:43"/>
    <s v="MSP-Miscellaneous Apps"/>
    <s v="MSP-Misc-Configure"/>
    <m/>
    <m/>
    <m/>
    <m/>
    <m/>
    <m/>
    <m/>
    <m/>
  </r>
  <r>
    <s v="__export__.helpdesk_ticket_90324_04b60afa"/>
    <x v="4"/>
    <s v="Power issue, (#90324)"/>
    <s v="Geery, Jefferson | ExactlyIT Inc."/>
    <s v="Postponed"/>
    <s v="Veir, Kevin | LiquidPower Specialty Products Inc., BRY"/>
    <x v="14"/>
    <d v="2022-03-14T14:25:49"/>
    <d v="2022-03-18T12:03:08"/>
    <b v="0"/>
    <m/>
    <d v="2022-03-17T12:25:49"/>
    <s v="MSP-Server Hardware"/>
    <b v="0"/>
    <m/>
    <m/>
    <m/>
    <m/>
    <m/>
    <m/>
    <m/>
    <m/>
  </r>
  <r>
    <s v="__export__.helpdesk_ticket_90280_907efddb"/>
    <x v="2"/>
    <s v="Request: Create object for Salesforce IP blocks (#90280)"/>
    <s v="Herrera, Luis_EIT | ExactlyIT Inc."/>
    <s v="With Vendor"/>
    <s v="Reed, Paul | Puffer Sweiven, LP, Main"/>
    <x v="15"/>
    <d v="2022-03-14T12:27:37"/>
    <d v="2022-03-21T06:14:47"/>
    <s v="Handle Ticket"/>
    <s v="Overdue"/>
    <d v="2022-03-21T19:39:47"/>
    <b v="0"/>
    <b v="0"/>
    <m/>
    <m/>
    <m/>
    <m/>
    <m/>
    <m/>
    <m/>
    <m/>
  </r>
  <r>
    <s v="__export__.helpdesk_ticket_90214_00ea25ae"/>
    <x v="0"/>
    <s v="Sap analysis &amp; PowerBI install (#90214)"/>
    <s v="Montes, Leonel_EIT | ExactlyIT Inc."/>
    <s v="Postponed"/>
    <s v="O'Donnell, Sarah | LiquidPower Specialty Products Inc., Main"/>
    <x v="1"/>
    <d v="2022-03-14T09:52:56"/>
    <d v="2022-03-18T16:36:09"/>
    <s v="Postponed Ticket"/>
    <s v="Today"/>
    <d v="2022-03-14T13:52:56"/>
    <b v="0"/>
    <b v="0"/>
    <m/>
    <m/>
    <m/>
    <m/>
    <m/>
    <m/>
    <m/>
    <m/>
  </r>
  <r>
    <s v="__export__.helpdesk_ticket_90197_cba22487"/>
    <x v="0"/>
    <s v="Computer Profile (#90197)"/>
    <s v="Mireles, Santos | Maverick"/>
    <s v="Assigned"/>
    <s v="Erb, Justin | Maverick Services LLC, Main"/>
    <x v="4"/>
    <d v="2022-03-14T09:21:15"/>
    <d v="2022-03-15T09:36:45"/>
    <s v="Handle Ticket"/>
    <s v="Overdue"/>
    <d v="2022-03-15T09:21:15"/>
    <b v="0"/>
    <b v="0"/>
    <m/>
    <m/>
    <m/>
    <m/>
    <m/>
    <m/>
    <m/>
    <m/>
  </r>
  <r>
    <s v="__export__.helpdesk_ticket_90179_154bcbc3"/>
    <x v="0"/>
    <s v="Create AD account and install Microsoft Office for Julio Gonzalez (#90179)"/>
    <s v="Thompson, Allen | ExactlyIT Inc."/>
    <s v="In Progress"/>
    <s v="Forrister, Brian | Pasadena Skid and Pallet, Main"/>
    <x v="0"/>
    <d v="2022-03-14T08:32:37"/>
    <d v="2022-03-18T08:51:44"/>
    <s v="Handle Ticket"/>
    <s v="Overdue"/>
    <d v="2022-03-18T08:30:45"/>
    <b v="0"/>
    <b v="0"/>
    <m/>
    <m/>
    <m/>
    <m/>
    <m/>
    <m/>
    <m/>
    <m/>
  </r>
  <r>
    <s v="__export__.helpdesk_ticket_90163_2c9873ae"/>
    <x v="2"/>
    <s v="RE: email fax confirmations and uploading files into Optimax (#90163)"/>
    <s v="Espinosa, Daniel_EIT | ExactlyIT Inc."/>
    <s v="Postponed"/>
    <s v="Blocker, Brenda | Principle Health Systems, Main"/>
    <x v="1"/>
    <d v="2022-03-14T07:52:10"/>
    <d v="2022-03-21T05:13:02"/>
    <s v="Postponed Ticket"/>
    <s v="Overdue"/>
    <d v="2022-03-16T17:55:46"/>
    <s v="MSP-Server VMware"/>
    <s v="MSP-Srv Vmware-Configure"/>
    <m/>
    <m/>
    <m/>
    <m/>
    <m/>
    <m/>
    <m/>
    <m/>
  </r>
  <r>
    <s v="__export__.helpdesk_ticket_90143_42b82dc2"/>
    <x v="0"/>
    <s v="East Tx - Rig Computer (#90143)"/>
    <s v="Koronczok, Brad | Maverick"/>
    <s v="Postponed"/>
    <s v="Carter.Blanche@mavresources.com"/>
    <x v="4"/>
    <d v="2022-03-14T06:59:38"/>
    <d v="2022-03-16T10:27:26"/>
    <s v="Handle Ticket"/>
    <s v="Overdue"/>
    <d v="2022-03-15T07:00:00"/>
    <b v="0"/>
    <b v="0"/>
    <m/>
    <m/>
    <m/>
    <m/>
    <m/>
    <m/>
    <m/>
    <m/>
  </r>
  <r>
    <s v="__export__.helpdesk_ticket_90006_253c2669"/>
    <x v="3"/>
    <s v="Cannot access to sharepoint (#90006)"/>
    <s v="Gonzalez, Jose_EIT | ExactlyIT Inc."/>
    <s v="With Customer"/>
    <s v="Hawley, Jeff | LiquidPower Specialty Products Inc., Main"/>
    <x v="2"/>
    <d v="2022-03-13T18:51:39"/>
    <d v="2022-03-18T09:13:10"/>
    <s v="Postponed Ticket"/>
    <s v="Overdue"/>
    <d v="2022-03-15T13:00:00"/>
    <s v="MSP-Active Directory"/>
    <s v="MSP-AD-Password Reset"/>
    <m/>
    <m/>
    <m/>
    <m/>
    <m/>
    <m/>
    <m/>
    <m/>
  </r>
  <r>
    <s v="__export__.helpdesk_ticket_89883_80042a49"/>
    <x v="0"/>
    <s v="Alert: Read King &gt; REA US TX Houston on RKHOST is Failed Memory   (#89883)"/>
    <s v="Aboshehata, Ahmed_EIT1 | ExactlyIT Inc."/>
    <s v="In Progress"/>
    <s v="Read King , IT Monitoring Events | Read King , "/>
    <x v="1"/>
    <d v="2022-03-13T04:15:17"/>
    <d v="2022-03-18T07:04:23"/>
    <b v="0"/>
    <m/>
    <d v="2022-03-14T10:00:00"/>
    <s v="RKHOST"/>
    <b v="0"/>
    <m/>
    <m/>
    <m/>
    <m/>
    <m/>
    <m/>
    <m/>
    <m/>
  </r>
  <r>
    <s v="__export__.helpdesk_ticket_89479_0937f8b1"/>
    <x v="3"/>
    <s v="Outlook - Deleted Files (#89479)"/>
    <s v="Cabrera, George | ExactlyIT Inc."/>
    <s v="With Customer"/>
    <s v="Reyes, Jessica | LiquidPower Specialty Products Inc., Main"/>
    <x v="1"/>
    <d v="2022-03-11T15:50:05"/>
    <d v="2022-03-21T06:14:47"/>
    <b v="0"/>
    <m/>
    <d v="2022-03-22T03:31:47"/>
    <s v="MSP-Microsoft Outlook"/>
    <s v="MSP-Outlook-Application Error"/>
    <m/>
    <m/>
    <m/>
    <m/>
    <m/>
    <m/>
    <m/>
    <m/>
  </r>
  <r>
    <s v="__export__.helpdesk_ticket_89405_0a4d2a27"/>
    <x v="0"/>
    <s v="Batch ID # CT03220007 (#89405)"/>
    <s v="Wojtkowiak, Jamie | Maverick"/>
    <s v="Assigned"/>
    <s v="Tran, Calvin | Maverick Services LLC, Main"/>
    <x v="4"/>
    <d v="2022-03-11T12:07:54"/>
    <d v="2022-03-15T02:06:43"/>
    <s v="Handle Ticket"/>
    <s v="Overdue"/>
    <d v="2022-03-15T02:00:00"/>
    <b v="0"/>
    <b v="0"/>
    <m/>
    <m/>
    <m/>
    <m/>
    <m/>
    <m/>
    <m/>
    <m/>
  </r>
  <r>
    <s v="__export__.helpdesk_ticket_89382_68b06715"/>
    <x v="0"/>
    <s v="VPN issues (#89382)"/>
    <s v="Montes, Leonel_EIT | ExactlyIT Inc."/>
    <s v="With Customer"/>
    <s v="Cypress Lawn (Cancom), Habeck, Teresa"/>
    <x v="1"/>
    <d v="2022-03-11T10:28:17"/>
    <d v="2022-03-18T15:18:19"/>
    <s v="Postponed Ticket"/>
    <s v="Today"/>
    <d v="2022-03-14T14:28:47"/>
    <b v="0"/>
    <b v="0"/>
    <m/>
    <m/>
    <m/>
    <m/>
    <m/>
    <m/>
    <m/>
    <m/>
  </r>
  <r>
    <s v="__export__.helpdesk_ticket_89368_ee781036"/>
    <x v="3"/>
    <s v="New Odoo account Jean Alexandre (#89368)"/>
    <b v="0"/>
    <s v="Open"/>
    <s v="Escobar, Adriana | Accudata Customer, Main"/>
    <x v="6"/>
    <d v="2022-03-11T09:35:46"/>
    <d v="2022-03-18T09:41:44"/>
    <b v="0"/>
    <m/>
    <d v="2022-03-14T07:35:46"/>
    <s v="MSP-User Management"/>
    <s v="MSP-User Mgmnt-User Changes"/>
    <m/>
    <m/>
    <m/>
    <m/>
    <m/>
    <m/>
    <m/>
    <m/>
  </r>
  <r>
    <s v="__export__.helpdesk_ticket_89343_153d81fc"/>
    <x v="3"/>
    <s v="bmnpbr01 (#89343)"/>
    <s v="Bravo, Fernando_EIT | ExactlyIT Inc."/>
    <s v="Postponed"/>
    <s v="Lummus, Pasadena, Brown, Lonnie"/>
    <x v="1"/>
    <d v="2022-03-11T08:48:22"/>
    <d v="2022-03-21T06:14:47"/>
    <s v="Postponed Ticket"/>
    <s v="Planned"/>
    <d v="2022-03-21T21:55:47"/>
    <b v="0"/>
    <b v="0"/>
    <m/>
    <m/>
    <m/>
    <m/>
    <m/>
    <m/>
    <m/>
    <m/>
  </r>
  <r>
    <s v="__export__.helpdesk_ticket_89123_9b3a4198"/>
    <x v="0"/>
    <s v="Cell Phone alerts for my team's calendars (#89123)"/>
    <s v="Mireles, Santos | Maverick"/>
    <s v="In Progress"/>
    <s v="Therese Desormeaux | Maverick Services LLC, Main"/>
    <x v="4"/>
    <d v="2022-03-10T14:29:48"/>
    <d v="2022-03-14T08:01:01"/>
    <b v="0"/>
    <m/>
    <d v="2022-03-14T02:00:00"/>
    <b v="0"/>
    <b v="0"/>
    <m/>
    <m/>
    <m/>
    <m/>
    <m/>
    <m/>
    <m/>
    <m/>
  </r>
  <r>
    <s v="__export__.helpdesk_ticket_89116_876fd4d1"/>
    <x v="0"/>
    <s v="Outlook Issues (#89116)"/>
    <s v="Koronczok, Brad | Maverick"/>
    <s v="Postponed"/>
    <s v="Nicole Joraholmen | Maverick Services LLC, Main"/>
    <x v="4"/>
    <d v="2022-03-10T14:06:26"/>
    <d v="2022-03-16T10:26:29"/>
    <s v="Handle Ticket"/>
    <s v="Overdue"/>
    <d v="2022-03-14T02:00:00"/>
    <b v="0"/>
    <b v="0"/>
    <m/>
    <m/>
    <m/>
    <m/>
    <m/>
    <m/>
    <m/>
    <m/>
  </r>
  <r>
    <s v="__export__.helpdesk_ticket_89071_c8131386"/>
    <x v="2"/>
    <s v="Change the status of the configuration item in Odoo (#89071)"/>
    <b v="0"/>
    <s v="Open"/>
    <s v="Montes, Leonel_EIT | ExactlyIT MX"/>
    <x v="6"/>
    <d v="2022-03-10T11:37:41"/>
    <d v="2022-03-15T11:41:43"/>
    <b v="0"/>
    <m/>
    <d v="2022-03-10T15:37:41"/>
    <b v="0"/>
    <b v="0"/>
    <m/>
    <m/>
    <m/>
    <m/>
    <m/>
    <m/>
    <m/>
    <m/>
  </r>
  <r>
    <s v="__export__.helpdesk_ticket_89065_e5de97ac"/>
    <x v="2"/>
    <s v="Lummus Create CIs (#89065)"/>
    <b v="0"/>
    <s v="Open"/>
    <s v="Lummus, Pasadena, Brown, Lonnie"/>
    <x v="6"/>
    <d v="2022-03-10T11:33:43"/>
    <d v="2022-03-15T11:41:43"/>
    <b v="0"/>
    <m/>
    <d v="2022-03-10T15:33:43"/>
    <b v="0"/>
    <b v="0"/>
    <m/>
    <m/>
    <m/>
    <m/>
    <m/>
    <m/>
    <m/>
    <m/>
  </r>
  <r>
    <s v="__export__.helpdesk_ticket_89057_ee158211"/>
    <x v="4"/>
    <s v="Upload formatting (#89057)"/>
    <s v="Bartell, Mathew_EIT | ExactlyIT Inc."/>
    <s v="With Vendor"/>
    <s v="ljreynolds@ipsot.com"/>
    <x v="2"/>
    <d v="2022-03-10T11:17:16"/>
    <d v="2022-03-18T07:51:48"/>
    <b v="0"/>
    <m/>
    <d v="2022-03-15T08:17:16"/>
    <s v="MSP-General"/>
    <b v="0"/>
    <m/>
    <m/>
    <m/>
    <m/>
    <m/>
    <m/>
    <m/>
    <m/>
  </r>
  <r>
    <s v="__export__.helpdesk_ticket_89023_498b8d30"/>
    <x v="0"/>
    <s v="SSo set up for EP1 (#89023)"/>
    <s v="Valencia, Jesus_EIT | ExactlyIT Inc."/>
    <s v="In Progress"/>
    <s v="McCorquodale, Haley | LiquidPower Specialty Products Inc., Main"/>
    <x v="2"/>
    <d v="2022-03-10T10:28:30"/>
    <d v="2022-03-19T16:56:44"/>
    <s v="Handle Ticket"/>
    <s v="Overdue"/>
    <d v="2022-03-19T16:33:43"/>
    <s v="MSP-SAP"/>
    <b v="0"/>
    <m/>
    <m/>
    <m/>
    <m/>
    <m/>
    <m/>
    <m/>
    <m/>
  </r>
  <r>
    <s v="__export__.helpdesk_ticket_88986_120f42c4"/>
    <x v="0"/>
    <s v="SUPER URGENT   MISSING FOLDER IN O/P DRIVE (#88986)"/>
    <s v="Wawoczny, Christian | Lummus Technology IT"/>
    <s v="Assigned"/>
    <s v="Lummus, The Hague, van Wijngaarden, Carin"/>
    <x v="16"/>
    <d v="2022-03-10T09:09:03"/>
    <d v="2022-03-15T09:11:44"/>
    <s v="Handle Ticket"/>
    <s v="Overdue"/>
    <d v="2022-03-15T09:09:03"/>
    <b v="0"/>
    <b v="0"/>
    <m/>
    <m/>
    <m/>
    <m/>
    <m/>
    <m/>
    <m/>
    <m/>
  </r>
  <r>
    <s v="__export__.helpdesk_ticket_88964_a5bcd41f"/>
    <x v="2"/>
    <s v="FW: T2 entry missing for payroll week of Jan 28, 2022 (ticket# 88914) (#88964)"/>
    <s v="Ramirez, Marco_EIT | ExactlyIT Inc."/>
    <s v="With User"/>
    <s v="Lummus, Gurgaon, Verma, Neetu"/>
    <x v="11"/>
    <d v="2022-03-10T07:58:34"/>
    <d v="2022-03-18T15:15:02"/>
    <s v="Handle Ticket"/>
    <s v="Overdue"/>
    <d v="2022-03-15T07:07:06"/>
    <s v="Lummus-JDE Supplier Add/Change/Delete Form"/>
    <s v="LUM-Configuration"/>
    <m/>
    <m/>
    <m/>
    <m/>
    <m/>
    <m/>
    <m/>
    <m/>
  </r>
  <r>
    <s v="__export__.helpdesk_ticket_88953_64ee98c1"/>
    <x v="0"/>
    <s v="Computer is slow (#88953)"/>
    <b v="0"/>
    <s v="Open"/>
    <s v="Westring, Brandi | Maverick Services LLC, Main"/>
    <x v="4"/>
    <d v="2022-03-10T07:34:44"/>
    <d v="2022-03-11T07:41:44"/>
    <s v="Handle Ticket"/>
    <s v="Overdue"/>
    <d v="2022-03-10T11:34:44"/>
    <b v="0"/>
    <b v="0"/>
    <m/>
    <m/>
    <m/>
    <m/>
    <m/>
    <m/>
    <m/>
    <m/>
  </r>
  <r>
    <s v="__export__.helpdesk_ticket_88914_79e4b77c"/>
    <x v="2"/>
    <s v="T2 entry missing for payroll week of Jan 28, 2022 (#88914)"/>
    <s v="Lopez, Alberto_EIT | ExactlyIT Inc."/>
    <s v="With Vendor"/>
    <s v="Lummus, Beijing, Ye, JingLian"/>
    <x v="11"/>
    <d v="2022-03-10T03:44:18"/>
    <d v="2022-03-18T12:09:04"/>
    <s v="Postponed Ticket"/>
    <s v="Overdue"/>
    <d v="2022-03-11T06:00:46"/>
    <s v="Oracle-JDE E1 Payroll"/>
    <b v="0"/>
    <m/>
    <m/>
    <m/>
    <m/>
    <m/>
    <m/>
    <m/>
    <m/>
  </r>
  <r>
    <s v="__export__.helpdesk_ticket_88887_0da2b8d6"/>
    <x v="2"/>
    <s v="FW: Welcome to Trakstar Perform (Login Credentials) (#88887)"/>
    <s v="Kumar, Kuldeep | Lummus Technology IT"/>
    <s v="In Progress"/>
    <s v="Lummus, Dubai, Pillai, Anita"/>
    <x v="9"/>
    <d v="2022-03-10T01:42:52"/>
    <d v="2022-03-14T06:06:43"/>
    <s v="Handle Ticket"/>
    <s v="Overdue"/>
    <d v="2022-03-14T06:04:46"/>
    <b v="0"/>
    <b v="0"/>
    <m/>
    <m/>
    <m/>
    <m/>
    <m/>
    <m/>
    <m/>
    <m/>
  </r>
  <r>
    <s v="__export__.helpdesk_ticket_88886_0dc78cea"/>
    <x v="2"/>
    <s v="New ticket from: WTE Access Issues (#73422) (#88886)"/>
    <s v="Kumar, Kuldeep | Lummus Technology IT"/>
    <s v="Assigned"/>
    <s v="Lummus, Dubai, Bhatti, Shahid"/>
    <x v="9"/>
    <d v="2022-03-10T01:32:51"/>
    <d v="2022-03-15T13:05:29"/>
    <s v="Handle Ticket"/>
    <s v="Overdue"/>
    <d v="2022-03-15T06:00:00"/>
    <b v="0"/>
    <b v="0"/>
    <m/>
    <m/>
    <m/>
    <m/>
    <m/>
    <m/>
    <m/>
    <m/>
  </r>
  <r>
    <s v="__export__.helpdesk_ticket_88693_d38f1722"/>
    <x v="2"/>
    <s v="FW: Account 1670 Reconciliations (#88693)"/>
    <s v="Robbins, Christopher | Lummus Technology IT"/>
    <s v="Assigned"/>
    <s v="Lummus, The Woodlands, Osborne, Brandy"/>
    <x v="17"/>
    <d v="2022-03-09T14:20:24"/>
    <d v="2022-03-14T14:26:45"/>
    <s v="Handle Ticket"/>
    <s v="Overdue"/>
    <d v="2022-03-14T14:20:24"/>
    <s v="Lummus-ENID Process Database"/>
    <s v="LUM-Configuration"/>
    <m/>
    <m/>
    <m/>
    <m/>
    <m/>
    <m/>
    <m/>
    <m/>
  </r>
  <r>
    <s v="__export__.helpdesk_ticket_88654_c2b8a4a3"/>
    <x v="2"/>
    <s v="Lummus Decom server (#88654)"/>
    <s v="Delon, Gilberto_EIT | ExactlyIT Inc."/>
    <s v="Postponed"/>
    <s v="Lummus, Pasadena, Brown, Lonnie"/>
    <x v="18"/>
    <d v="2022-03-09T12:14:19"/>
    <d v="2022-03-14T18:44:26"/>
    <s v="Postponed Ticket"/>
    <s v="Planned"/>
    <d v="2022-03-14T12:14:19"/>
    <b v="0"/>
    <b v="0"/>
    <m/>
    <m/>
    <m/>
    <m/>
    <m/>
    <m/>
    <m/>
    <m/>
  </r>
  <r>
    <s v="__export__.helpdesk_ticket_88615_2244ee47"/>
    <x v="0"/>
    <s v="Please add to Odoo (#88615)"/>
    <b v="0"/>
    <s v="Open"/>
    <s v="Fabila, Diego_EIT | ExactlyIT MX"/>
    <x v="6"/>
    <d v="2022-03-09T10:37:13"/>
    <d v="2022-03-09T14:51:43"/>
    <b v="0"/>
    <m/>
    <d v="2022-03-09T14:37:13"/>
    <s v="EIT-Odoo"/>
    <b v="0"/>
    <m/>
    <m/>
    <m/>
    <m/>
    <m/>
    <m/>
    <m/>
    <m/>
  </r>
  <r>
    <s v="__export__.helpdesk_ticket_88573_6e11b913"/>
    <x v="2"/>
    <s v="Cisco IP Communicator Setup (#88573)"/>
    <s v="Bravo, Fernando_EIT | ExactlyIT Inc."/>
    <s v="Postponed"/>
    <s v="Flores, Ricky | Puffer Sweiven, LP, Main"/>
    <x v="1"/>
    <d v="2022-03-09T09:25:34"/>
    <d v="2022-03-18T14:44:28"/>
    <b v="0"/>
    <m/>
    <m/>
    <b v="0"/>
    <b v="0"/>
    <m/>
    <m/>
    <m/>
    <m/>
    <m/>
    <m/>
    <m/>
    <m/>
  </r>
  <r>
    <s v="__export__.helpdesk_ticket_88561_368b9e8d"/>
    <x v="3"/>
    <s v="Towers For Plant Control Rooms (#88561)"/>
    <s v="Geery, Jefferson | ExactlyIT Inc."/>
    <s v="In Progress"/>
    <s v="Paskos, Jennie | LiquidPower Specialty Products Inc., Main"/>
    <x v="14"/>
    <d v="2022-03-09T09:08:12"/>
    <d v="2022-03-19T11:31:43"/>
    <b v="0"/>
    <m/>
    <d v="2022-03-19T11:13:43"/>
    <b v="0"/>
    <b v="0"/>
    <m/>
    <m/>
    <m/>
    <m/>
    <m/>
    <m/>
    <m/>
    <m/>
  </r>
  <r>
    <s v="__export__.helpdesk_ticket_88558_935dd10a"/>
    <x v="4"/>
    <s v="Replacement Laptops (#88558)"/>
    <s v="Geery, Jefferson | ExactlyIT Inc."/>
    <s v="Postponed"/>
    <s v="Paskos, Jennie | LiquidPower Specialty Products Inc., Main"/>
    <x v="14"/>
    <d v="2022-03-09T09:00:11"/>
    <d v="2022-03-18T12:03:44"/>
    <s v="Postponed Ticket"/>
    <s v="Planned"/>
    <d v="2022-03-14T06:00:11"/>
    <b v="0"/>
    <b v="0"/>
    <m/>
    <m/>
    <m/>
    <m/>
    <m/>
    <m/>
    <m/>
    <m/>
  </r>
  <r>
    <s v="__export__.helpdesk_ticket_88259_2558e8ad"/>
    <x v="2"/>
    <s v="New Cat Codes Project (#88259)"/>
    <s v="Sara, Mallesh | Lummus Technology IT"/>
    <s v="In Progress"/>
    <s v="Lummus, The Woodlands, Howard, Kris"/>
    <x v="19"/>
    <d v="2022-03-08T15:04:39"/>
    <d v="2022-03-11T15:11:45"/>
    <s v="Handle Ticket"/>
    <s v="Overdue"/>
    <d v="2022-03-11T15:04:39"/>
    <b v="0"/>
    <s v="LUM-Configuration"/>
    <m/>
    <m/>
    <m/>
    <m/>
    <m/>
    <m/>
    <m/>
    <m/>
  </r>
  <r>
    <s v="__export__.helpdesk_ticket_88256_7adc3f7e"/>
    <x v="3"/>
    <s v="[Please Read] Requesting to Schedule a Maintenance Window | Nutanix_x000a_ DRaaS | Cypress lawn cemetery (#88256)"/>
    <s v="Meneses, Luis_EIT | ExactlyIT Inc."/>
    <s v="Postponed"/>
    <s v="Cypress Lawn (Cancom), Habeck, Teresa"/>
    <x v="1"/>
    <d v="2022-03-08T15:00:21"/>
    <d v="2022-03-19T00:20:29"/>
    <s v="Postponed Ticket"/>
    <s v="Today"/>
    <d v="2022-03-15T06:01:45"/>
    <b v="0"/>
    <b v="0"/>
    <m/>
    <m/>
    <m/>
    <m/>
    <m/>
    <m/>
    <m/>
    <m/>
  </r>
  <r>
    <s v="__export__.helpdesk_ticket_88200_07b34f4c"/>
    <x v="0"/>
    <s v="New ticket from: Microphone still not working (#84913) (#88200)"/>
    <s v="Noriega,  Citlali_EIT | ExactlyIT Inc."/>
    <s v="Postponed"/>
    <s v="Coyuchi (Cancom), Daniels, Terrell"/>
    <x v="5"/>
    <d v="2022-03-08T12:38:51"/>
    <d v="2022-03-18T12:33:11"/>
    <b v="0"/>
    <m/>
    <d v="2022-03-09T07:38:51"/>
    <b v="0"/>
    <b v="0"/>
    <m/>
    <m/>
    <m/>
    <m/>
    <m/>
    <m/>
    <m/>
    <m/>
  </r>
  <r>
    <s v="__export__.helpdesk_ticket_88179_8fc6184b"/>
    <x v="0"/>
    <s v="ONRR Data Warehouse Issues - Internet Explorer for Financial Reports_x000a_ &amp; History Reports Query (#88179)"/>
    <s v="Koronczok, Brad | Maverick"/>
    <s v="In Progress"/>
    <s v="Flor, Digna | Maverick Services LLC, Main"/>
    <x v="4"/>
    <d v="2022-03-08T11:48:30"/>
    <d v="2022-03-16T16:10:46"/>
    <s v="Handle Ticket"/>
    <s v="Overdue"/>
    <d v="2022-03-10T02:00:00"/>
    <b v="0"/>
    <b v="0"/>
    <m/>
    <m/>
    <m/>
    <m/>
    <m/>
    <m/>
    <m/>
    <m/>
  </r>
  <r>
    <s v="__export__.helpdesk_ticket_88178_f58ebcda"/>
    <x v="0"/>
    <s v="Excel issue (#88178)"/>
    <s v="Gaines, Ryan | Lummus Technology IT"/>
    <s v="Assigned"/>
    <s v="Lummus, The Woodlands, Foss, Buck"/>
    <x v="20"/>
    <d v="2022-03-08T11:39:14"/>
    <d v="2022-03-11T11:51:44"/>
    <s v="Handle Ticket"/>
    <s v="Overdue"/>
    <d v="2022-03-11T11:39:14"/>
    <s v="Microsoft Excel _EIT"/>
    <s v="LUM-Application Error"/>
    <m/>
    <m/>
    <m/>
    <m/>
    <m/>
    <m/>
    <m/>
    <m/>
  </r>
  <r>
    <s v="__export__.helpdesk_ticket_88138_da5b2e70"/>
    <x v="0"/>
    <s v="Cant print. 3 employee's affected (#88138)"/>
    <s v="Mireles, Santos | Maverick"/>
    <s v="In Progress"/>
    <s v="Gilchrist, Corey | Maverick Services LLC, Main"/>
    <x v="4"/>
    <d v="2022-03-08T10:20:20"/>
    <d v="2022-03-10T14:12:27"/>
    <s v="Handle Ticket"/>
    <s v="Overdue"/>
    <d v="2022-03-09T10:20:20"/>
    <b v="0"/>
    <b v="0"/>
    <m/>
    <m/>
    <m/>
    <m/>
    <m/>
    <m/>
    <m/>
    <m/>
  </r>
  <r>
    <s v="__export__.helpdesk_ticket_88129_5a7f0bc2"/>
    <x v="0"/>
    <s v="Weekly LOE (#88129)"/>
    <b v="0"/>
    <s v="Open"/>
    <s v="Falyn.Locklear@mavresources.com"/>
    <x v="4"/>
    <d v="2022-03-08T10:11:06"/>
    <d v="2022-03-09T10:16:44"/>
    <b v="0"/>
    <m/>
    <d v="2022-03-08T14:11:06"/>
    <b v="0"/>
    <b v="0"/>
    <m/>
    <m/>
    <m/>
    <m/>
    <m/>
    <m/>
    <m/>
    <m/>
  </r>
  <r>
    <s v="__export__.helpdesk_ticket_88093_759688c8"/>
    <x v="0"/>
    <s v="FW: Printing errors  (#88093)"/>
    <s v="Mireles, Santos | Maverick"/>
    <s v="In Progress"/>
    <s v="Patrick, Tyler | Maverick Services LLC, Main"/>
    <x v="4"/>
    <d v="2022-03-08T09:09:23"/>
    <d v="2022-03-10T14:13:13"/>
    <s v="Handle Ticket"/>
    <s v="Overdue"/>
    <d v="2022-03-09T09:09:23"/>
    <b v="0"/>
    <b v="0"/>
    <m/>
    <m/>
    <m/>
    <m/>
    <m/>
    <m/>
    <m/>
    <m/>
  </r>
  <r>
    <s v="__export__.helpdesk_ticket_88089_69ec7874"/>
    <x v="0"/>
    <s v="Printer Issues (#88089)"/>
    <s v="Koronczok, Brad | Maverick"/>
    <s v="Postponed"/>
    <s v="Kwapis, Shane | Maverick Services LLC, Main"/>
    <x v="4"/>
    <d v="2022-03-08T09:03:23"/>
    <d v="2022-03-16T10:25:32"/>
    <s v="Handle Ticket"/>
    <s v="Overdue"/>
    <d v="2022-03-09T09:03:23"/>
    <b v="0"/>
    <b v="0"/>
    <m/>
    <m/>
    <m/>
    <m/>
    <m/>
    <m/>
    <m/>
    <m/>
  </r>
  <r>
    <s v="__export__.helpdesk_ticket_88086_bb1baaf8"/>
    <x v="0"/>
    <s v="LapTop doesn't have any ethernet port (#88086)"/>
    <s v="Swartz, Geoffrey | PHS"/>
    <s v="In Progress"/>
    <s v="Cano, Louis | Principle Health Systems, Main"/>
    <x v="21"/>
    <d v="2022-03-08T09:01:16"/>
    <d v="2022-03-18T07:24:23"/>
    <s v="Handle Ticket"/>
    <s v="Overdue"/>
    <d v="2022-03-09T09:01:16"/>
    <s v="MSP-Windows"/>
    <s v="MSP-Srv Hardware-Configure"/>
    <m/>
    <m/>
    <m/>
    <m/>
    <m/>
    <m/>
    <m/>
    <m/>
  </r>
  <r>
    <s v="__export__.helpdesk_ticket_88070_080001df"/>
    <x v="2"/>
    <s v="DRS check and fix (#88070)"/>
    <s v="Goran, Jason | ExactlyIT Inc."/>
    <s v="Postponed"/>
    <s v="Russell, Gerald | LiquidPower Specialty Products Inc., Main"/>
    <x v="1"/>
    <d v="2022-03-08T08:20:26"/>
    <d v="2022-03-18T14:47:57"/>
    <b v="0"/>
    <m/>
    <d v="2022-03-17T07:27:46"/>
    <b v="0"/>
    <b v="0"/>
    <m/>
    <m/>
    <m/>
    <m/>
    <m/>
    <m/>
    <m/>
    <m/>
  </r>
  <r>
    <s v="__export__.helpdesk_ticket_88061_6ad372ee"/>
    <x v="0"/>
    <s v="Laptop Performance (#88061)"/>
    <s v="Wawoczny, Christian | Lummus Technology IT"/>
    <s v="Assigned"/>
    <s v="Lummus, The Hague, Bakker, Martin"/>
    <x v="16"/>
    <d v="2022-03-08T08:01:10"/>
    <d v="2022-03-11T08:06:43"/>
    <s v="Handle Ticket"/>
    <s v="Overdue"/>
    <d v="2022-03-11T08:01:10"/>
    <s v="Desktop/Workstation/Laptop_EIT"/>
    <s v="LUM-Failure"/>
    <m/>
    <m/>
    <m/>
    <m/>
    <m/>
    <m/>
    <m/>
    <m/>
  </r>
  <r>
    <s v="__export__.helpdesk_ticket_87779_2c165f6c"/>
    <x v="0"/>
    <s v="Create Geographic-based firewall policies (#87779)"/>
    <s v="Avendano, Antonio_EIT | ExactlyIT Inc."/>
    <s v="With Vendor"/>
    <s v="Reed, Paul | Puffer Sweiven, LP, Main"/>
    <x v="15"/>
    <d v="2022-03-07T17:49:41"/>
    <d v="2022-03-19T21:29:43"/>
    <s v="Handle Ticket"/>
    <s v="Overdue"/>
    <d v="2022-03-18T19:25:44"/>
    <b v="0"/>
    <b v="0"/>
    <m/>
    <m/>
    <m/>
    <m/>
    <m/>
    <m/>
    <m/>
    <m/>
  </r>
  <r>
    <s v="__export__.helpdesk_ticket_87709_7bffc0e3"/>
    <x v="3"/>
    <s v="New Odoo account Priti Moghe (#87709)"/>
    <b v="0"/>
    <s v="Open"/>
    <s v="Escobar, Adriana | Accudata Customer, Main"/>
    <x v="6"/>
    <d v="2022-03-07T14:45:33"/>
    <d v="2022-03-14T14:51:44"/>
    <b v="0"/>
    <m/>
    <d v="2022-03-08T13:45:33"/>
    <s v="MSP-User Management"/>
    <s v="MSP-User Mgmnt-User Changes"/>
    <m/>
    <m/>
    <m/>
    <m/>
    <m/>
    <m/>
    <m/>
    <m/>
  </r>
  <r>
    <s v="__export__.helpdesk_ticket_87708_71c8581e"/>
    <x v="3"/>
    <s v="New Odoo account Roberto Diaz (#87708)"/>
    <b v="0"/>
    <s v="Open"/>
    <s v="Escobar, Adriana | Accudata Customer, Main"/>
    <x v="6"/>
    <d v="2022-03-07T14:38:19"/>
    <d v="2022-03-14T14:51:44"/>
    <b v="0"/>
    <m/>
    <d v="2022-03-08T13:38:19"/>
    <s v="MSP-User Management"/>
    <s v="MSP-User Mgmnt-User Changes"/>
    <m/>
    <m/>
    <m/>
    <m/>
    <m/>
    <m/>
    <m/>
    <m/>
  </r>
  <r>
    <s v="__export__.helpdesk_ticket_87628_f55e99dd"/>
    <x v="0"/>
    <s v="Printer will not work (#87628)"/>
    <s v="Mireles, Santos | Maverick"/>
    <s v="In Progress"/>
    <s v="Jesse, Kenneth | Maverick Services LLC, Main"/>
    <x v="4"/>
    <d v="2022-03-07T11:36:25"/>
    <d v="2022-03-10T14:14:42"/>
    <b v="0"/>
    <m/>
    <d v="2022-03-09T02:00:00"/>
    <b v="0"/>
    <b v="0"/>
    <m/>
    <m/>
    <m/>
    <m/>
    <m/>
    <m/>
    <m/>
    <m/>
  </r>
  <r>
    <s v="__export__.helpdesk_ticket_87585_40b80756"/>
    <x v="1"/>
    <s v="PHS AD\DNS Issue (#87585)"/>
    <s v="Thompson, Allen | ExactlyIT Inc."/>
    <s v="Postponed"/>
    <s v="Poulter, Chris | Principle Health Systems, Main"/>
    <x v="0"/>
    <d v="2022-03-07T10:19:05"/>
    <d v="2022-03-16T12:47:35"/>
    <s v="Postponed Ticket"/>
    <s v="Overdue"/>
    <d v="2022-03-07T18:19:05"/>
    <b v="0"/>
    <b v="0"/>
    <m/>
    <m/>
    <m/>
    <m/>
    <m/>
    <m/>
    <m/>
    <m/>
  </r>
  <r>
    <s v="__export__.helpdesk_ticket_87579_2389e31c"/>
    <x v="3"/>
    <s v="Miguel Delgado - QA needs access to Service Desk Ticket Systems (#87579)"/>
    <s v="Torres, Luis_EIT | ExactlyIT Inc."/>
    <s v="Assigned"/>
    <s v="Siegel-Holmes, Barbara | Accudata Customer, Main"/>
    <x v="6"/>
    <d v="2022-03-07T10:05:56"/>
    <d v="2022-03-09T15:16:43"/>
    <s v="Handle Ticket"/>
    <s v="Overdue"/>
    <d v="2022-03-14T10:05:56"/>
    <b v="0"/>
    <b v="0"/>
    <m/>
    <m/>
    <m/>
    <m/>
    <m/>
    <m/>
    <m/>
    <m/>
  </r>
  <r>
    <s v="__export__.helpdesk_ticket_87568_dc3d4577"/>
    <x v="0"/>
    <s v="Printing Issues (#87568)"/>
    <s v="Mireles, Santos | Maverick"/>
    <s v="In Progress"/>
    <s v="Jesse, Kenneth | Maverick Services LLC, Main"/>
    <x v="4"/>
    <d v="2022-03-07T09:40:14"/>
    <d v="2022-03-10T14:15:31"/>
    <s v="Handle Ticket"/>
    <s v="Overdue"/>
    <d v="2022-03-08T09:40:14"/>
    <b v="0"/>
    <b v="0"/>
    <m/>
    <m/>
    <m/>
    <m/>
    <m/>
    <m/>
    <m/>
    <m/>
  </r>
  <r>
    <s v="__export__.helpdesk_ticket_86596_40bea81a"/>
    <x v="2"/>
    <s v="install dynsim V6.2 with Hotfix6 (#86596)"/>
    <s v="Gaines, Ryan | Lummus Technology IT"/>
    <s v="Assigned"/>
    <s v="Ying.Zhang@lummustech.com"/>
    <x v="20"/>
    <d v="2022-03-04T10:47:21"/>
    <d v="2022-03-09T11:06:44"/>
    <s v="Handle Ticket"/>
    <s v="Overdue"/>
    <d v="2022-03-09T10:47:21"/>
    <b v="0"/>
    <b v="0"/>
    <m/>
    <m/>
    <m/>
    <m/>
    <m/>
    <m/>
    <m/>
    <m/>
  </r>
  <r>
    <s v="__export__.helpdesk_ticket_86581_23e8a12c"/>
    <x v="0"/>
    <s v="Access to the Integrify application (#86581)"/>
    <s v="Teutli, Robin_EIT | ExactlyIT Inc."/>
    <s v="With Customer"/>
    <s v="Delfino, Gene | LiquidPower Specialty Products Inc., Main"/>
    <x v="1"/>
    <d v="2022-03-04T10:29:48"/>
    <d v="2022-03-16T09:04:08"/>
    <b v="0"/>
    <m/>
    <d v="2022-03-04T14:29:48"/>
    <s v="MSP-General"/>
    <b v="0"/>
    <m/>
    <m/>
    <m/>
    <m/>
    <m/>
    <m/>
    <m/>
    <m/>
  </r>
  <r>
    <s v="__export__.helpdesk_ticket_86326_8eee13c9"/>
    <x v="3"/>
    <s v="Unable to access Integrify (#86326)"/>
    <s v="Montes, Leonel_EIT | ExactlyIT Inc."/>
    <s v="With Customer"/>
    <s v="Johnson, Karen | LiquidPower Specialty Products Inc., Main"/>
    <x v="1"/>
    <d v="2022-03-03T12:58:41"/>
    <d v="2022-03-16T09:02:39"/>
    <b v="0"/>
    <m/>
    <d v="2022-03-09T13:01:43"/>
    <b v="0"/>
    <b v="0"/>
    <m/>
    <m/>
    <m/>
    <m/>
    <m/>
    <m/>
    <m/>
    <m/>
  </r>
  <r>
    <s v="__export__.helpdesk_ticket_86279_7bb55c81"/>
    <x v="0"/>
    <s v="TIME SENSITIVE: Can't Connect to Corporate Printer After Following_x000a_ Readme (#86279)"/>
    <s v="Mireles, Santos | Maverick"/>
    <s v="In Progress"/>
    <s v="Siegele, Nicholas | Maverick Services LLC, Main"/>
    <x v="4"/>
    <d v="2022-03-03T10:57:18"/>
    <d v="2022-03-10T14:16:21"/>
    <s v="Handle Ticket"/>
    <s v="Overdue"/>
    <d v="2022-03-04T10:57:18"/>
    <b v="0"/>
    <b v="0"/>
    <m/>
    <m/>
    <m/>
    <m/>
    <m/>
    <m/>
    <m/>
    <m/>
  </r>
  <r>
    <s v="__export__.helpdesk_ticket_86260_0e2a8058"/>
    <x v="0"/>
    <s v="Zoom Issues (#86260)"/>
    <s v="Mireles, Santos | Maverick"/>
    <s v="In Progress"/>
    <s v="Foster, Michael | Maverick Services LLC, Main"/>
    <x v="4"/>
    <d v="2022-03-03T10:36:13"/>
    <d v="2022-03-08T09:14:12"/>
    <b v="0"/>
    <m/>
    <m/>
    <b v="0"/>
    <b v="0"/>
    <m/>
    <m/>
    <m/>
    <m/>
    <m/>
    <m/>
    <m/>
    <m/>
  </r>
  <r>
    <s v="__export__.helpdesk_ticket_86258_9cd6ae4c"/>
    <x v="2"/>
    <s v="Please add new user to odoo (#86258)"/>
    <b v="0"/>
    <s v="Open"/>
    <s v="Fabila, Diego_EIT | ExactlyIT MX"/>
    <x v="6"/>
    <d v="2022-03-03T10:24:46"/>
    <d v="2022-03-08T10:31:46"/>
    <b v="0"/>
    <m/>
    <d v="2022-03-03T14:24:46"/>
    <b v="0"/>
    <b v="0"/>
    <m/>
    <m/>
    <m/>
    <m/>
    <m/>
    <m/>
    <m/>
    <m/>
  </r>
  <r>
    <s v="__export__.helpdesk_ticket_86085_d2059023"/>
    <x v="3"/>
    <s v="New Odoo account Ashwin Jaiswal (#86085)"/>
    <b v="0"/>
    <s v="Open"/>
    <s v="Escobar, Adriana | Accudata Customer, Main"/>
    <x v="6"/>
    <d v="2022-03-03T07:34:41"/>
    <d v="2022-03-10T07:56:45"/>
    <b v="0"/>
    <m/>
    <d v="2022-03-03T15:34:41"/>
    <s v="MSP-User Management"/>
    <s v="MSP-User Mgmnt-User Changes"/>
    <m/>
    <m/>
    <m/>
    <m/>
    <m/>
    <m/>
    <m/>
    <m/>
  </r>
  <r>
    <s v="__export__.helpdesk_ticket_85941_20d2a653"/>
    <x v="0"/>
    <s v="Issue with Teams Presenters in C5 (#85941)"/>
    <s v="Bartell, Mathew_EIT | ExactlyIT Inc."/>
    <s v="Postponed"/>
    <s v="Shannon, Connor | LiquidPower Specialty Products Inc., Main"/>
    <x v="2"/>
    <d v="2022-03-02T16:15:40"/>
    <d v="2022-03-17T10:08:12"/>
    <s v="Meeting"/>
    <s v="Planned"/>
    <d v="2022-03-04T07:00:00"/>
    <s v="MSP-Windows Performance Monitor"/>
    <b v="0"/>
    <m/>
    <m/>
    <m/>
    <m/>
    <m/>
    <m/>
    <m/>
    <m/>
  </r>
  <r>
    <s v="__export__.helpdesk_ticket_85869_8a607e22"/>
    <x v="2"/>
    <s v="Flarenet Access (#85869)"/>
    <b v="0"/>
    <s v="Open"/>
    <s v="Lummus, Bloomfield, van Ramshorst, Willem"/>
    <x v="22"/>
    <d v="2022-03-02T13:08:33"/>
    <d v="2022-03-07T13:16:46"/>
    <b v="0"/>
    <m/>
    <d v="2022-03-03T08:08:33"/>
    <s v="AspenTech-Aspen Flare System"/>
    <s v="LUM-Installation"/>
    <m/>
    <m/>
    <m/>
    <m/>
    <m/>
    <m/>
    <m/>
    <m/>
  </r>
  <r>
    <s v="__export__.helpdesk_ticket_85628_a4a8c519"/>
    <x v="0"/>
    <s v="Lummus P2P calculation file not working (#85628)"/>
    <s v="Kumar, Ankit | Lummus Technology IT"/>
    <s v="In Progress"/>
    <s v="Lummus, Gurgaon, Mukherjee, Nilanjana"/>
    <x v="9"/>
    <d v="2022-03-01T23:43:45"/>
    <d v="2022-03-07T07:01:46"/>
    <s v="Handle Ticket"/>
    <s v="Overdue"/>
    <d v="2022-03-07T07:00:00"/>
    <b v="0"/>
    <b v="0"/>
    <m/>
    <m/>
    <m/>
    <m/>
    <m/>
    <m/>
    <m/>
    <m/>
  </r>
  <r>
    <s v="__export__.helpdesk_ticket_85495_176886ed"/>
    <x v="3"/>
    <s v="Possible Phishing email? (#85495)"/>
    <s v="Funes, Jonathan | ExactlyIT Inc."/>
    <s v="In Progress"/>
    <s v="Boom, David Vanden | Hoover Circular Solutions , Main"/>
    <x v="0"/>
    <d v="2022-03-01T14:17:52"/>
    <d v="2022-03-16T08:05:44"/>
    <s v="Handle Ticket"/>
    <s v="Overdue"/>
    <d v="2022-03-03T12:17:52"/>
    <b v="0"/>
    <b v="0"/>
    <m/>
    <m/>
    <m/>
    <m/>
    <m/>
    <m/>
    <m/>
    <m/>
  </r>
  <r>
    <s v="__export__.helpdesk_ticket_85460_c2157101"/>
    <x v="3"/>
    <s v="New Odoo account creation Mohammad Ali (#85460)"/>
    <b v="0"/>
    <s v="Open"/>
    <s v="Escobar, Adriana | Accudata Customer, Main"/>
    <x v="6"/>
    <d v="2022-03-01T12:42:21"/>
    <d v="2022-03-08T13:01:45"/>
    <b v="0"/>
    <m/>
    <d v="2022-03-02T11:42:21"/>
    <s v="MSP-User Management"/>
    <s v="MSP-User Mgmnt-User Changes"/>
    <m/>
    <m/>
    <m/>
    <m/>
    <m/>
    <m/>
    <m/>
    <m/>
  </r>
  <r>
    <s v="__export__.helpdesk_ticket_85456_080b6db5"/>
    <x v="3"/>
    <s v="phishing email (#85456)"/>
    <s v="Funes, Jonathan | ExactlyIT Inc."/>
    <s v="In Progress"/>
    <s v="Boom, David Vanden | Hoover Circular Solutions , Main"/>
    <x v="0"/>
    <d v="2022-03-01T12:31:14"/>
    <d v="2022-03-16T08:00:47"/>
    <s v="Handle Ticket"/>
    <s v="Overdue"/>
    <d v="2022-03-03T10:31:14"/>
    <b v="0"/>
    <b v="0"/>
    <m/>
    <m/>
    <m/>
    <m/>
    <m/>
    <m/>
    <m/>
    <m/>
  </r>
  <r>
    <s v="__export__.helpdesk_ticket_85089_f72c8f59"/>
    <x v="0"/>
    <s v="Conference Room in Pasadena (#85089)"/>
    <s v="Poulter, Chris | PHS"/>
    <s v="In Progress"/>
    <s v="Cantu, Amber | Principle Health Systems, IPS Texas City"/>
    <x v="21"/>
    <d v="2022-02-28T17:02:22"/>
    <d v="2022-03-04T10:28:45"/>
    <s v="Handle Ticket"/>
    <s v="Overdue"/>
    <d v="2022-03-02T02:00:00"/>
    <s v="MSP-Workstation"/>
    <b v="0"/>
    <m/>
    <m/>
    <m/>
    <m/>
    <m/>
    <m/>
    <m/>
    <m/>
  </r>
  <r>
    <s v="__export__.helpdesk_ticket_83429_75172c74"/>
    <x v="1"/>
    <s v="Russian/Ukraine: Cyber War Preparedness and Precautionary Measures (#83429)"/>
    <s v="Soto, Miguel_EIT | ExactlyIT Inc."/>
    <s v="In Progress"/>
    <s v="Heuberger, Michael_EIT | ExactlyIT Inc."/>
    <x v="3"/>
    <d v="2022-02-24T11:42:07"/>
    <d v="2022-03-18T15:00:44"/>
    <s v="Postponed Ticket"/>
    <s v="Overdue"/>
    <d v="2022-02-24T13:42:07"/>
    <s v="EIT-SECURITY-MBUSINESSPROCESS"/>
    <s v="Change Emergency Generic"/>
    <m/>
    <m/>
    <m/>
    <m/>
    <m/>
    <m/>
    <m/>
    <m/>
  </r>
  <r>
    <s v="__export__.helpdesk_ticket_83369_02716b25"/>
    <x v="2"/>
    <s v="status change report (#83369)"/>
    <s v="Koronczok, Brad | Maverick"/>
    <s v="Postponed"/>
    <s v="Robb, Sonya | Maverick Services LLC, Main"/>
    <x v="4"/>
    <d v="2022-02-24T09:55:36"/>
    <d v="2022-03-16T10:24:55"/>
    <s v="Handle Ticket"/>
    <s v="Overdue"/>
    <d v="2022-02-25T04:55:36"/>
    <b v="0"/>
    <b v="0"/>
    <m/>
    <m/>
    <m/>
    <m/>
    <m/>
    <m/>
    <m/>
    <m/>
  </r>
  <r>
    <s v="__export__.helpdesk_ticket_83284_9b6bfb81"/>
    <x v="2"/>
    <s v="Access to network drives (#83284)"/>
    <s v="Wawoczny, Christian | Lummus Technology IT"/>
    <s v="Assigned"/>
    <s v="Lummus Technology IT, Emin.Musayev@lummustech.com"/>
    <x v="16"/>
    <d v="2022-02-24T06:30:10"/>
    <d v="2022-03-16T09:54:55"/>
    <s v="Handle Ticket"/>
    <s v="Overdue"/>
    <d v="2022-03-01T07:00:00"/>
    <b v="0"/>
    <b v="0"/>
    <m/>
    <m/>
    <m/>
    <m/>
    <m/>
    <m/>
    <m/>
    <m/>
  </r>
  <r>
    <s v="__export__.helpdesk_ticket_83274_f4311919"/>
    <x v="2"/>
    <s v="Unable to access links from Mcdermott (#83274)"/>
    <s v="Brown, Lonnie | Lummus Technology IT"/>
    <s v="In Progress"/>
    <s v="Lummus, The Hague, Ekpemogu, Victor"/>
    <x v="23"/>
    <d v="2022-02-24T04:53:36"/>
    <d v="2022-03-18T07:30:53"/>
    <s v="Handle Ticket"/>
    <s v="Overdue"/>
    <m/>
    <b v="0"/>
    <b v="0"/>
    <m/>
    <m/>
    <m/>
    <m/>
    <m/>
    <m/>
    <m/>
    <m/>
  </r>
  <r>
    <s v="__export__.helpdesk_ticket_82892_f041083b"/>
    <x v="0"/>
    <s v="URGENT - Christian Vanegas Laptop (#82892)"/>
    <s v="Swartz, Geoffrey | PHS"/>
    <s v="In Progress"/>
    <s v="Ortega, Juan | Principle Health Systems, Main"/>
    <x v="21"/>
    <d v="2022-02-23T09:54:29"/>
    <d v="2022-03-10T08:17:04"/>
    <s v="Handle Ticket"/>
    <s v="Overdue"/>
    <d v="2022-02-24T09:54:29"/>
    <b v="0"/>
    <b v="0"/>
    <m/>
    <m/>
    <m/>
    <m/>
    <m/>
    <m/>
    <m/>
    <m/>
  </r>
  <r>
    <s v="__export__.helpdesk_ticket_82807_6334ef2f"/>
    <x v="2"/>
    <s v="Request to Install TRIMBLE connect software (#82807)"/>
    <s v="Kumar, Ankit | Lummus Technology IT"/>
    <s v="Assigned"/>
    <s v="Lummus, Gurgaon, Koosappa, Jayachandra"/>
    <x v="9"/>
    <d v="2022-02-22T23:46:00"/>
    <d v="2022-03-01T20:28:47"/>
    <s v="Handle Ticket"/>
    <s v="Overdue"/>
    <d v="2022-02-28T07:00:00"/>
    <s v="Trimble-Tekla"/>
    <s v="LUM-Installation"/>
    <m/>
    <m/>
    <m/>
    <m/>
    <m/>
    <m/>
    <m/>
    <m/>
  </r>
  <r>
    <s v="__export__.helpdesk_ticket_82773_6a08013f"/>
    <x v="3"/>
    <s v="Lummus | Create CI parameters in CMS/Odoo | US-TX-PAS-CUBE-01_x000a_ (#82294) (#82773)"/>
    <s v="Torres, Luis_EIT | ExactlyIT Inc."/>
    <s v="Assigned"/>
    <s v="Avendano, Antonio_EIT | ExactlyIT MX"/>
    <x v="6"/>
    <d v="2022-02-22T16:33:25"/>
    <d v="2022-03-01T20:28:47"/>
    <s v="Handle Ticket"/>
    <s v="Overdue"/>
    <d v="2022-03-02T07:00:00"/>
    <b v="0"/>
    <b v="0"/>
    <m/>
    <m/>
    <m/>
    <m/>
    <m/>
    <m/>
    <m/>
    <m/>
  </r>
  <r>
    <s v="__export__.helpdesk_ticket_82756_557d728e"/>
    <x v="2"/>
    <s v="User can`t open attachments (#82756)"/>
    <s v="Noriega,  Citlali_EIT | ExactlyIT Inc."/>
    <s v="Postponed"/>
    <s v="Camara, Armando | UG2, Main"/>
    <x v="5"/>
    <d v="2022-02-22T16:05:34"/>
    <d v="2022-03-18T13:08:27"/>
    <b v="0"/>
    <m/>
    <d v="2022-03-01T07:00:00"/>
    <b v="0"/>
    <b v="0"/>
    <m/>
    <m/>
    <m/>
    <m/>
    <m/>
    <m/>
    <m/>
    <m/>
  </r>
  <r>
    <s v="__export__.helpdesk_ticket_82688_d5edb4a6"/>
    <x v="0"/>
    <s v="GUA 02 computer is slow and keeps freezing and crashing (#82688)"/>
    <s v="Alvarado, Austin | Hisco"/>
    <s v="Assigned"/>
    <s v="Gonzalez, Jose | Hisco, Main"/>
    <x v="24"/>
    <d v="2022-02-22T11:58:23"/>
    <d v="2022-03-02T10:13:42"/>
    <s v="Postponed Ticket"/>
    <s v="Overdue"/>
    <m/>
    <s v="Hisco-Hardware Issues"/>
    <s v="[Hisco_G_Performance] Performance"/>
    <m/>
    <m/>
    <m/>
    <m/>
    <m/>
    <m/>
    <m/>
    <m/>
  </r>
  <r>
    <s v="__export__.helpdesk_ticket_82258_80115a09"/>
    <x v="2"/>
    <s v="Issue with MS Teams channel (#82258)"/>
    <s v="Wawoczny, Christian | Lummus Technology IT"/>
    <s v="Assigned"/>
    <s v="Lummus, Mannheim, Singh, Abhishek"/>
    <x v="16"/>
    <d v="2022-02-21T04:37:38"/>
    <d v="2022-03-01T20:28:47"/>
    <s v="Handle Ticket"/>
    <s v="Overdue"/>
    <d v="2022-02-24T07:00:00"/>
    <b v="0"/>
    <b v="0"/>
    <m/>
    <m/>
    <m/>
    <m/>
    <m/>
    <m/>
    <m/>
    <m/>
  </r>
  <r>
    <s v="__export__.helpdesk_ticket_82166_71c10ce0"/>
    <x v="0"/>
    <s v="Alert: Principle Health Systems &gt; PRI US TX Houston on 3AS46C5J0009E is Failed Connectivity   (#82166)"/>
    <s v="Goran, Jason | ExactlyIT Inc."/>
    <s v="Postponed"/>
    <s v="Principle Health Systems, IT Monitoring Events | Principle Health Systems (CPC Accudata)"/>
    <x v="1"/>
    <d v="2022-02-20T23:21:36"/>
    <d v="2022-03-18T09:07:51"/>
    <b v="0"/>
    <m/>
    <d v="2022-02-22T10:57:47"/>
    <b v="0"/>
    <b v="0"/>
    <m/>
    <m/>
    <m/>
    <m/>
    <m/>
    <m/>
    <m/>
    <m/>
  </r>
  <r>
    <s v="__export__.helpdesk_ticket_80915_79fd0cf3"/>
    <x v="0"/>
    <s v="Wifi Issues (#80915)"/>
    <s v="Funes, Jonathan | ExactlyIT Inc."/>
    <s v="In Progress"/>
    <s v="Tate, Kyle | Gulf Capital Bank, Main"/>
    <x v="0"/>
    <d v="2022-02-17T10:50:36"/>
    <d v="2022-03-16T10:24:39"/>
    <s v="Postponed Ticket"/>
    <s v="Overdue"/>
    <d v="2022-02-18T10:50:36"/>
    <b v="0"/>
    <b v="0"/>
    <m/>
    <m/>
    <m/>
    <m/>
    <m/>
    <m/>
    <m/>
    <m/>
  </r>
  <r>
    <s v="__export__.helpdesk_ticket_80876_4cc5e447"/>
    <x v="2"/>
    <s v="Spruce Power Twilio Queue (#80876)"/>
    <s v="Torres, Luis_EIT | ExactlyIT Inc."/>
    <s v="In Progress"/>
    <s v="Minor, Farah_EIT | ExactlyIT MX"/>
    <x v="6"/>
    <d v="2022-02-17T09:14:11"/>
    <d v="2022-03-16T09:21:44"/>
    <s v="Handle Ticket"/>
    <s v="Overdue"/>
    <d v="2022-03-16T09:07:46"/>
    <b v="0"/>
    <b v="0"/>
    <m/>
    <m/>
    <m/>
    <m/>
    <m/>
    <m/>
    <m/>
    <m/>
  </r>
  <r>
    <s v="__export__.helpdesk_ticket_80147_77c589a8"/>
    <x v="2"/>
    <s v="SR - LiquidPower  Call Manager Update 11.5 SU (#80147)"/>
    <s v="Avendano, Antonio_EIT | ExactlyIT Inc."/>
    <s v="Postponed"/>
    <s v="ADrury@accudatasystems.com"/>
    <x v="15"/>
    <d v="2022-02-15T13:14:34"/>
    <d v="2022-03-15T16:29:39"/>
    <s v="Handle Ticket"/>
    <s v="Overdue"/>
    <d v="2022-02-18T13:14:34"/>
    <b v="0"/>
    <b v="0"/>
    <m/>
    <m/>
    <m/>
    <m/>
    <m/>
    <m/>
    <m/>
    <m/>
  </r>
  <r>
    <s v="__export__.helpdesk_ticket_79682_c824abf5"/>
    <x v="2"/>
    <s v="Zoom Access (#79682)"/>
    <s v="Mireles, Santos | Maverick"/>
    <s v="Open"/>
    <s v="Wiles, Thomas | Maverick Services LLC, Main"/>
    <x v="4"/>
    <d v="2022-02-14T14:00:51"/>
    <d v="2022-03-01T20:28:47"/>
    <s v="Handle Ticket"/>
    <s v="Overdue"/>
    <d v="2022-02-15T06:00:00"/>
    <s v="EIT-Odoo"/>
    <b v="0"/>
    <m/>
    <m/>
    <m/>
    <m/>
    <m/>
    <m/>
    <m/>
    <m/>
  </r>
  <r>
    <s v="__export__.helpdesk_ticket_79438_292a3efa"/>
    <x v="3"/>
    <s v="Twilio account (#79438)"/>
    <s v="Torres, Luis_EIT | ExactlyIT Inc."/>
    <s v="Assigned"/>
    <s v="Torres, Rafael_EIT | ExactlyIT MX"/>
    <x v="6"/>
    <d v="2022-02-14T08:01:17"/>
    <d v="2022-03-01T20:28:47"/>
    <s v="Handle Ticket"/>
    <s v="Overdue"/>
    <d v="2022-02-21T08:01:17"/>
    <s v="EIT-Odoo"/>
    <b v="0"/>
    <m/>
    <m/>
    <m/>
    <m/>
    <m/>
    <m/>
    <m/>
    <m/>
  </r>
  <r>
    <s v="__export__.helpdesk_ticket_78238_1207c77b"/>
    <x v="0"/>
    <s v="New wireless headset mute stays on (#78238)"/>
    <s v="Swartz, Geoffrey | PHS"/>
    <s v="In Progress"/>
    <s v="Villareal, Diane | Principle Health Systems, Main"/>
    <x v="21"/>
    <d v="2022-02-11T08:37:00"/>
    <d v="2022-03-01T20:28:47"/>
    <s v="Handle Ticket"/>
    <s v="Overdue"/>
    <d v="2022-02-14T08:37:00"/>
    <b v="0"/>
    <b v="0"/>
    <m/>
    <m/>
    <m/>
    <m/>
    <m/>
    <m/>
    <m/>
    <m/>
  </r>
  <r>
    <s v="__export__.helpdesk_ticket_78038_be38b7af"/>
    <x v="2"/>
    <s v="SOC Request to create UG2 oddo ticketsdispatcher account (#78038)"/>
    <s v="Torres, Luis_EIT | ExactlyIT Inc."/>
    <s v="In Progress"/>
    <s v="Soto, Miguel_EIT | ExactlyIT MX"/>
    <x v="6"/>
    <d v="2022-02-10T15:41:03"/>
    <d v="2022-03-01T20:28:47"/>
    <b v="0"/>
    <m/>
    <d v="2022-02-19T16:08:45"/>
    <b v="0"/>
    <b v="0"/>
    <m/>
    <m/>
    <m/>
    <m/>
    <m/>
    <m/>
    <m/>
    <m/>
  </r>
  <r>
    <s v="__export__.helpdesk_ticket_77468_63958c94"/>
    <x v="2"/>
    <s v="Please add CI for network switch (#77468)"/>
    <s v="Cansler, Jennifer | ExactlyIT Inc."/>
    <s v="In Progress"/>
    <s v="Goran, Jason | ExactlyIT Inc."/>
    <x v="25"/>
    <d v="2022-02-09T12:29:37"/>
    <d v="2022-03-01T20:28:47"/>
    <b v="0"/>
    <m/>
    <d v="2022-02-10T07:29:37"/>
    <b v="0"/>
    <b v="0"/>
    <m/>
    <m/>
    <m/>
    <m/>
    <m/>
    <m/>
    <m/>
    <m/>
  </r>
  <r>
    <s v="__export__.helpdesk_ticket_76890_6c852576"/>
    <x v="2"/>
    <s v="NQ-AB01 - 192.168.1.9 - create CI for server (#76890)"/>
    <s v="Shoemaker, Delores | ExactlyIT Inc."/>
    <s v="In Progress"/>
    <s v="NewQuest Properties, IT Monitoring Events | NewQuest Properties, "/>
    <x v="25"/>
    <d v="2022-02-08T10:53:51"/>
    <d v="2022-03-01T20:28:47"/>
    <b v="0"/>
    <m/>
    <d v="2022-02-08T14:53:51"/>
    <b v="0"/>
    <b v="0"/>
    <m/>
    <m/>
    <m/>
    <m/>
    <m/>
    <m/>
    <m/>
    <m/>
  </r>
  <r>
    <s v="__export__.helpdesk_ticket_76879_313707e9"/>
    <x v="0"/>
    <s v="Problem still exists:  The error message on POCTS0N74 is attached and_x000a_ still has liquidpower.com 2 (Unauthenticated) - no internet access (#76879)"/>
    <s v="Bartell, Mathew_EIT | ExactlyIT Inc."/>
    <s v="With Vendor"/>
    <s v="Sodowsky, Denise | LiquidPower Specialty Products Inc., POC"/>
    <x v="2"/>
    <d v="2022-02-08T10:40:10"/>
    <d v="2022-03-18T19:31:29"/>
    <s v="Postponed Ticket"/>
    <s v="Today"/>
    <d v="2022-02-09T10:40:10"/>
    <s v="MSP-Internet"/>
    <s v="MSP-Internet-Cannot Connect"/>
    <m/>
    <m/>
    <m/>
    <m/>
    <m/>
    <m/>
    <m/>
    <m/>
  </r>
  <r>
    <s v="__export__.helpdesk_ticket_76461_60b9a8a4"/>
    <x v="0"/>
    <s v="RE: Cherwell Performance (#76461)"/>
    <s v="Cox, Laura_EIT | ExactlyIT Inc."/>
    <s v="In Progress"/>
    <s v="Heuberger, Michael_EIT | ExactlyIT Inc."/>
    <x v="6"/>
    <d v="2022-02-07T12:16:39"/>
    <d v="2022-03-01T20:28:47"/>
    <s v="Handle Ticket"/>
    <s v="Overdue"/>
    <d v="2022-02-08T07:16:39"/>
    <b v="0"/>
    <b v="0"/>
    <m/>
    <m/>
    <m/>
    <m/>
    <m/>
    <m/>
    <m/>
    <m/>
  </r>
  <r>
    <s v="__export__.helpdesk_ticket_75337_d3150135"/>
    <x v="2"/>
    <s v="Add WAP to configuration items (#75337)"/>
    <s v="Shoemaker, Delores | ExactlyIT Inc."/>
    <s v="In Progress"/>
    <s v="NewQuest Properties, IT Monitoring Events | NewQuest Properties, "/>
    <x v="25"/>
    <d v="2022-02-04T16:24:18"/>
    <d v="2022-03-01T20:28:47"/>
    <s v="Handle Ticket"/>
    <s v="Overdue"/>
    <d v="2022-02-07T11:00:00"/>
    <b v="0"/>
    <b v="0"/>
    <m/>
    <m/>
    <m/>
    <m/>
    <m/>
    <m/>
    <m/>
    <m/>
  </r>
  <r>
    <s v="__export__.helpdesk_ticket_75257_c22494d4"/>
    <x v="2"/>
    <s v="Poly 5200 headset (#75257)"/>
    <s v="Faulk, Staci | Lummus Technology IT"/>
    <s v="In Progress"/>
    <s v="Lummus, Telecommuting, Tang, Wei"/>
    <x v="26"/>
    <d v="2022-02-04T13:04:01"/>
    <d v="2022-03-08T09:35:47"/>
    <s v="Handle Ticket"/>
    <s v="Overdue"/>
    <d v="2022-02-09T13:04:01"/>
    <b v="0"/>
    <b v="0"/>
    <m/>
    <m/>
    <m/>
    <m/>
    <m/>
    <m/>
    <m/>
    <m/>
  </r>
  <r>
    <s v="__export__.helpdesk_ticket_75173_09dd3c3d"/>
    <x v="2"/>
    <s v="Bloomfield / Proposed VI Template Changes (#75173)"/>
    <s v="Ramirez, Marco_EIT | ExactlyIT Inc."/>
    <s v="With Vendor"/>
    <s v="Lummus, Bloomfield, Konrad, Joely"/>
    <x v="11"/>
    <d v="2022-02-04T08:27:25"/>
    <d v="2022-03-18T12:00:43"/>
    <s v="Handle Ticket"/>
    <s v="Overdue"/>
    <d v="2022-02-09T08:27:25"/>
    <s v="Lummus-JDE Supplier Add/Change/Delete Form"/>
    <s v="LUM-Configuration"/>
    <m/>
    <m/>
    <m/>
    <m/>
    <m/>
    <m/>
    <m/>
    <m/>
  </r>
  <r>
    <s v="__export__.helpdesk_ticket_75136_e8711ba3"/>
    <x v="2"/>
    <s v="Online Archive - sghosh@lummustech.com (#75136)"/>
    <s v="Brown, Lonnie | Lummus Technology IT"/>
    <s v="Postponed"/>
    <s v="Lummus, Gurgaon, Ghosh, Srikanta"/>
    <x v="23"/>
    <d v="2022-02-04T05:48:52"/>
    <d v="2022-03-17T13:00:16"/>
    <s v="Handle Ticket"/>
    <s v="Overdue"/>
    <m/>
    <s v="Microsoft Outlook _EIT"/>
    <s v="LUM-Configuration"/>
    <m/>
    <m/>
    <m/>
    <m/>
    <m/>
    <m/>
    <m/>
    <m/>
  </r>
  <r>
    <s v="__export__.helpdesk_ticket_74827_b627b0b6"/>
    <x v="2"/>
    <s v="Need added to DG_Comms_Local_Bloomfield_ALL@lummustech.com (#74827)"/>
    <s v="Brown, Lonnie | Lummus Technology IT"/>
    <s v="Assigned"/>
    <s v="Robert Owens | Lummus, Pasadena"/>
    <x v="27"/>
    <d v="2022-02-03T13:44:50"/>
    <d v="2022-03-01T20:28:47"/>
    <s v="Handle Ticket"/>
    <s v="Overdue"/>
    <d v="2022-02-08T13:44:50"/>
    <s v="Email Service_EIT"/>
    <b v="0"/>
    <m/>
    <m/>
    <m/>
    <m/>
    <m/>
    <m/>
    <m/>
    <m/>
  </r>
  <r>
    <s v="__export__.helpdesk_ticket_74826_4e5d4f94"/>
    <x v="2"/>
    <s v="Update FortiGate firewall appliances to 7.0.3 (#74826)"/>
    <s v="Herrera, Luis_EIT | ExactlyIT Inc."/>
    <s v="Postponed"/>
    <s v="Reed, Paul | Puffer Sweiven, LP, Main"/>
    <x v="15"/>
    <d v="2022-02-03T13:42:03"/>
    <d v="2022-03-19T21:32:08"/>
    <s v="Handle Ticket"/>
    <s v="Overdue"/>
    <d v="2022-02-08T13:42:03"/>
    <b v="0"/>
    <b v="0"/>
    <m/>
    <m/>
    <m/>
    <m/>
    <m/>
    <m/>
    <m/>
    <m/>
  </r>
  <r>
    <s v="__export__.helpdesk_ticket_74797_2fa669cc"/>
    <x v="1"/>
    <s v="Fwd: Accudata Ticket - C level employees are expiring wifi connectivity issues still (#74797)"/>
    <s v="Garcia, Mike | ExactlyIT Inc."/>
    <s v="In Progress"/>
    <s v="Warren, Nate | Innowatts, Main"/>
    <x v="0"/>
    <d v="2022-02-03T12:51:03"/>
    <d v="2022-03-18T15:40:35"/>
    <s v="Handle Ticket"/>
    <s v="Overdue"/>
    <d v="2022-02-03T20:51:03"/>
    <b v="0"/>
    <b v="0"/>
    <m/>
    <m/>
    <m/>
    <m/>
    <m/>
    <m/>
    <m/>
    <m/>
  </r>
  <r>
    <s v="__export__.helpdesk_ticket_74608_cd282cb2"/>
    <x v="2"/>
    <s v="Email migration from McDermott to Lummus - no emails in Outlook_x000a_ Online Archive (#74608)"/>
    <s v="Brown, Lonnie | Lummus Technology IT"/>
    <s v="Postponed"/>
    <s v="Lummus, Mannheim, Walther, Dirk"/>
    <x v="27"/>
    <d v="2022-02-03T05:43:53"/>
    <d v="2022-03-18T11:28:29"/>
    <s v="Handle Ticket"/>
    <s v="Overdue"/>
    <d v="2022-02-08T07:00:00"/>
    <s v="Exchange Mailbox_EIT"/>
    <s v="LUM-Mailbox Sharing"/>
    <m/>
    <m/>
    <m/>
    <m/>
    <m/>
    <m/>
    <m/>
    <m/>
  </r>
  <r>
    <s v="__export__.helpdesk_ticket_73756_3be580f2"/>
    <x v="0"/>
    <s v="Multiple Users Unable to Connect to Mobile SSID (#73756)"/>
    <s v="Ganem, Julio_EIT | ExactlyIT Inc."/>
    <s v="With Vendor"/>
    <s v="Russell, Gerald | LiquidPower Specialty Products Inc., Main"/>
    <x v="5"/>
    <d v="2022-02-01T14:24:51"/>
    <d v="2022-03-18T12:43:05"/>
    <s v="Postponed Ticket"/>
    <s v="Overdue"/>
    <d v="2022-02-02T09:24:51"/>
    <b v="0"/>
    <b v="0"/>
    <m/>
    <m/>
    <m/>
    <m/>
    <m/>
    <m/>
    <m/>
    <m/>
  </r>
  <r>
    <s v="__export__.helpdesk_ticket_73616_050ad697"/>
    <x v="0"/>
    <s v="NIST Error (#73616)"/>
    <s v="Gaines, Ryan | Lummus Technology IT"/>
    <s v="In Progress"/>
    <s v="Lummus, The Woodlands, O'Sullivan, Melanie"/>
    <x v="20"/>
    <d v="2022-02-01T10:35:09"/>
    <d v="2022-03-01T20:28:47"/>
    <s v="Handle Ticket"/>
    <s v="Overdue"/>
    <d v="2022-02-04T10:35:09"/>
    <s v="NIST-NIST/REFPROP"/>
    <s v="LUM-SystemError"/>
    <m/>
    <m/>
    <m/>
    <m/>
    <m/>
    <m/>
    <m/>
    <m/>
  </r>
  <r>
    <s v="__export__.helpdesk_ticket_73538_d04f2075"/>
    <x v="0"/>
    <s v="Comos (#73538)"/>
    <s v="Robbins, Christopher | Lummus Technology IT"/>
    <s v="Assigned"/>
    <s v="Lummus, Bloomfield, Gonzalez, Jose"/>
    <x v="28"/>
    <d v="2022-02-01T08:22:32"/>
    <d v="2022-03-01T20:28:47"/>
    <s v="Handle Ticket"/>
    <s v="Overdue"/>
    <d v="2022-02-04T08:22:32"/>
    <s v="Siemens-COMOS - FEED"/>
    <s v="LUM-Performance"/>
    <m/>
    <m/>
    <m/>
    <m/>
    <m/>
    <m/>
    <m/>
    <m/>
  </r>
  <r>
    <s v="__export__.helpdesk_ticket_73491_f20ba868"/>
    <x v="2"/>
    <s v="Add new user to Odoo System (#73491)"/>
    <s v="Torres, Luis_EIT | ExactlyIT Inc."/>
    <s v="In Progress"/>
    <s v="Wawoczny, Christian | Lummus, Mannheim"/>
    <x v="6"/>
    <d v="2022-02-01T06:40:30"/>
    <d v="2022-03-01T20:28:47"/>
    <s v="Postponed Ticket"/>
    <s v="Overdue"/>
    <d v="2022-02-01T07:01:44"/>
    <b v="0"/>
    <b v="0"/>
    <m/>
    <m/>
    <m/>
    <m/>
    <m/>
    <m/>
    <m/>
    <m/>
  </r>
  <r>
    <s v="__export__.helpdesk_ticket_69913_a223b138"/>
    <x v="4"/>
    <s v="my NB issue - freezing and VPN  (#69913)"/>
    <s v="Wawoczny, Christian | Lummus Technology IT"/>
    <s v="In Progress"/>
    <s v="Lummus, The Hague, Vdovjak, Ladislav"/>
    <x v="16"/>
    <d v="2022-01-24T00:18:04"/>
    <d v="2022-03-01T20:28:47"/>
    <s v="Handle Ticket"/>
    <s v="Overdue"/>
    <d v="2022-01-31T22:27:43"/>
    <s v="Windows 10_EIT"/>
    <b v="0"/>
    <m/>
    <m/>
    <m/>
    <m/>
    <m/>
    <m/>
    <m/>
    <m/>
  </r>
  <r>
    <s v="__export__.helpdesk_ticket_68507_b6fee423"/>
    <x v="0"/>
    <s v="Adobe PRO is missing on user Laptop (#68507)"/>
    <s v="Wawoczny, Christian | Lummus Technology IT"/>
    <s v="In Progress"/>
    <s v="siddharth.mishra@lummustech.com"/>
    <x v="16"/>
    <d v="2022-01-21T03:29:51"/>
    <d v="2022-03-01T20:28:47"/>
    <s v="Postponed Ticket"/>
    <s v="Overdue"/>
    <d v="2022-02-14T07:00:48"/>
    <b v="0"/>
    <b v="0"/>
    <m/>
    <m/>
    <m/>
    <m/>
    <m/>
    <m/>
    <m/>
    <m/>
  </r>
  <r>
    <s v="__export__.helpdesk_ticket_68064_9d4a15fc"/>
    <x v="2"/>
    <s v="Windows Activation is continuing to use the KMS server instead of the M365 license (CW 583165) (#68064)"/>
    <s v="Garcia, Mike | ExactlyIT Inc."/>
    <s v="In Progress"/>
    <s v="Tran, Bryan | NewQuest Properties, Main"/>
    <x v="0"/>
    <d v="2022-01-20T13:58:47"/>
    <d v="2022-03-10T17:00:43"/>
    <s v="Handle Ticket"/>
    <s v="Overdue"/>
    <d v="2022-01-21T08:58:47"/>
    <b v="0"/>
    <b v="0"/>
    <m/>
    <m/>
    <m/>
    <m/>
    <m/>
    <m/>
    <m/>
    <m/>
  </r>
  <r>
    <s v="__export__.helpdesk_ticket_66863_475e6147"/>
    <x v="0"/>
    <s v="[Help] How to use AutoCAD style file in my computor? (#66863)"/>
    <s v="Wawoczny, Christian | Lummus Technology IT"/>
    <s v="Assigned"/>
    <s v="Won, Yongseok | Lummus Technology IT"/>
    <x v="16"/>
    <d v="2022-01-19T02:29:09"/>
    <d v="2022-03-01T20:28:47"/>
    <s v="Handle Ticket"/>
    <s v="Overdue"/>
    <d v="2022-01-24T07:00:00"/>
    <b v="0"/>
    <b v="0"/>
    <m/>
    <m/>
    <m/>
    <m/>
    <m/>
    <m/>
    <m/>
    <m/>
  </r>
  <r>
    <s v="__export__.helpdesk_ticket_66653_bc9513b6"/>
    <x v="3"/>
    <s v="Transition ISE server to use AD login (CW 571475) (#66653)"/>
    <s v="Garcia, Mike | ExactlyIT Inc."/>
    <s v="In Progress"/>
    <s v="Reed, Paul | Puffer Sweiven, LP, Main"/>
    <x v="0"/>
    <d v="2022-01-18T13:46:00"/>
    <d v="2022-03-14T12:10:00"/>
    <s v="Postponed Ticket"/>
    <s v="Overdue"/>
    <d v="2022-01-20T11:46:00"/>
    <b v="0"/>
    <b v="0"/>
    <m/>
    <m/>
    <m/>
    <m/>
    <m/>
    <m/>
    <m/>
    <m/>
  </r>
  <r>
    <s v="__export__.helpdesk_ticket_63512_1f8a0b54"/>
    <x v="0"/>
    <s v="Lims Network Change (#63512)"/>
    <s v="Brown, Lonnie | Lummus Technology IT"/>
    <s v="In Progress"/>
    <s v="Lummus, Pasadena, Brown, Lonnie"/>
    <x v="27"/>
    <d v="2022-01-14T08:24:43"/>
    <d v="2022-03-01T20:28:47"/>
    <s v="Handle Ticket"/>
    <s v="Overdue"/>
    <d v="2022-01-19T08:24:43"/>
    <b v="0"/>
    <b v="0"/>
    <m/>
    <m/>
    <m/>
    <m/>
    <m/>
    <m/>
    <m/>
    <m/>
  </r>
  <r>
    <s v="__export__.helpdesk_ticket_61782_e23d62c1"/>
    <x v="1"/>
    <s v="Zabbix: Open issues with Data Domain monitoring scripts in Zabbix (#61782)"/>
    <s v="Cox, Laura_EIT | ExactlyIT Inc."/>
    <s v="Assigned"/>
    <s v="Heuberger, Michael_EIT | ExactlyIT Inc."/>
    <x v="6"/>
    <d v="2022-01-12T13:57:35"/>
    <d v="2022-03-01T20:28:47"/>
    <s v="Handle Ticket"/>
    <s v="Overdue"/>
    <d v="2022-01-12T15:57:35"/>
    <s v="CON-ZABBIX CEC PRD"/>
    <b v="0"/>
    <m/>
    <m/>
    <m/>
    <m/>
    <m/>
    <m/>
    <m/>
    <m/>
  </r>
  <r>
    <s v="__export__.helpdesk_ticket_59753_b43e1d57"/>
    <x v="0"/>
    <s v="Ticket#582179/PufferSweivenInc/Firewall Policy Security Rating -- has_x000a_ been updated (#59753)"/>
    <s v="Herrera, Luis_EIT | ExactlyIT Inc."/>
    <s v="Postponed"/>
    <s v="Reed, Paul | Puffer Sweiven, LP, Main"/>
    <x v="15"/>
    <d v="2022-01-06T13:31:00"/>
    <d v="2022-03-19T21:34:05"/>
    <s v="Handle Ticket"/>
    <s v="Overdue"/>
    <d v="2022-01-07T08:31:00"/>
    <s v="MSP-Firewall"/>
    <s v="MSP-Firewall-Performance"/>
    <m/>
    <m/>
    <m/>
    <m/>
    <m/>
    <m/>
    <m/>
    <m/>
  </r>
  <r>
    <s v="__export__.helpdesk_ticket_58446_4ac03b39"/>
    <x v="2"/>
    <s v="New ticket from: Speakers are not working (#50224) (#58446)"/>
    <s v="Wawoczny, Christian | Lummus Technology IT"/>
    <s v="In Progress"/>
    <s v="Lummus, Mannheim, Jazouli, Nadia"/>
    <x v="16"/>
    <d v="2022-01-03T02:50:15"/>
    <d v="2022-03-10T10:50:46"/>
    <s v="Handle Ticket"/>
    <s v="Overdue"/>
    <d v="2022-01-06T07:00:00"/>
    <b v="0"/>
    <b v="0"/>
    <m/>
    <m/>
    <m/>
    <m/>
    <m/>
    <m/>
    <m/>
    <m/>
  </r>
  <r>
    <s v="__export__.helpdesk_ticket_57606_fdedb1cb"/>
    <x v="0"/>
    <s v="Carousel Motor Group | Create CIs in CMS in Odoo (#57606)"/>
    <s v="Torres, Luis_EIT | ExactlyIT Inc."/>
    <s v="Assigned"/>
    <s v="Mendoza, Victor_EIT | ExactlyIT MX"/>
    <x v="6"/>
    <d v="2021-12-28T19:03:45"/>
    <d v="2022-03-01T20:28:47"/>
    <s v="Handle Ticket"/>
    <s v="Overdue"/>
    <d v="2021-12-29T11:00:00"/>
    <b v="0"/>
    <b v="0"/>
    <m/>
    <m/>
    <m/>
    <m/>
    <m/>
    <m/>
    <m/>
    <m/>
  </r>
  <r>
    <s v="__export__.helpdesk_ticket_55750_6026adce"/>
    <x v="0"/>
    <s v="Error Message - SFTP (#55750)"/>
    <s v="Sandoval,Oscar | Lummus Technology IT"/>
    <s v="Assigned"/>
    <s v="Lummus, Milton Keynes, White, Mark"/>
    <x v="22"/>
    <d v="2021-12-21T13:08:04"/>
    <d v="2022-03-01T20:28:47"/>
    <s v="Handle Ticket"/>
    <s v="Overdue"/>
    <d v="2021-12-24T13:08:04"/>
    <s v="Fisher Controls International llc-Fisher Specification Manager"/>
    <b v="0"/>
    <m/>
    <m/>
    <m/>
    <m/>
    <m/>
    <m/>
    <m/>
    <m/>
  </r>
  <r>
    <s v="__export__.helpdesk_ticket_55630_f1d40153"/>
    <x v="4"/>
    <s v="Printer Connection Issue (#55630)"/>
    <s v="Koronczok, Brad | Maverick"/>
    <s v="Postponed"/>
    <s v="Mccain, Jim | Maverick Services LLC, Main"/>
    <x v="4"/>
    <d v="2021-12-21T10:28:52"/>
    <d v="2022-03-15T12:31:37"/>
    <s v="Handle Ticket"/>
    <s v="Overdue"/>
    <d v="2021-12-24T10:28:52"/>
    <b v="0"/>
    <b v="0"/>
    <m/>
    <m/>
    <m/>
    <m/>
    <m/>
    <m/>
    <m/>
    <m/>
  </r>
  <r>
    <s v="__export__.helpdesk_ticket_52967_f245e600"/>
    <x v="2"/>
    <s v="New Gurgaon office. required hardware (#52967)"/>
    <s v="Faulk, Staci | Lummus Technology IT"/>
    <s v="In Progress"/>
    <s v="Lummus, Gurgaon, Kumar, Kuldeep"/>
    <x v="26"/>
    <d v="2021-12-15T12:18:17"/>
    <d v="2022-03-01T20:28:47"/>
    <s v="Handle Ticket"/>
    <s v="Overdue"/>
    <d v="2021-12-20T12:18:17"/>
    <s v="Monitor_EIT"/>
    <b v="0"/>
    <m/>
    <m/>
    <m/>
    <m/>
    <m/>
    <m/>
    <m/>
    <m/>
  </r>
  <r>
    <s v="__export__.helpdesk_ticket_50501_ed0aad01"/>
    <x v="3"/>
    <s v="Odoo Telephony System (#50501)"/>
    <s v="Torres, Luis_EIT | ExactlyIT Inc."/>
    <s v="In Progress"/>
    <s v="Gaona, Esaul_EIT | ExactlyIT MX"/>
    <x v="6"/>
    <d v="2021-12-06T15:27:49"/>
    <d v="2022-03-01T20:28:47"/>
    <b v="0"/>
    <m/>
    <d v="2021-12-15T02:02:42"/>
    <s v="EIT-Odoo"/>
    <b v="0"/>
    <m/>
    <m/>
    <m/>
    <m/>
    <m/>
    <m/>
    <m/>
    <m/>
  </r>
  <r>
    <s v="__export__.helpdesk_ticket_47330_965a44b2"/>
    <x v="2"/>
    <s v="Phone number assignment (#47330)"/>
    <s v="Torres, Luis_EIT | ExactlyIT Inc."/>
    <s v="Assigned"/>
    <s v="Ahedo, Francisco_EIT | ExactlyIT MX"/>
    <x v="6"/>
    <d v="2021-11-15T13:10:38"/>
    <d v="2022-03-01T20:28:47"/>
    <s v="Handle Ticket"/>
    <s v="Overdue"/>
    <d v="2021-11-18T13:10:38"/>
    <b v="0"/>
    <b v="0"/>
    <m/>
    <m/>
    <m/>
    <m/>
    <m/>
    <m/>
    <m/>
    <m/>
  </r>
  <r>
    <s v="__export__.helpdesk_ticket_47182_608598da"/>
    <x v="2"/>
    <s v="Need a Twilio Phone number (#47182)"/>
    <s v="Torres, Luis_EIT | ExactlyIT Inc."/>
    <s v="Assigned"/>
    <s v="Ortega, Guillermo_EIT | ExactlyIT MX"/>
    <x v="6"/>
    <d v="2021-11-13T21:19:42"/>
    <d v="2022-03-01T20:28:47"/>
    <s v="Handle Ticket"/>
    <s v="Overdue"/>
    <d v="2021-11-18T07:00:00"/>
    <b v="0"/>
    <b v="0"/>
    <m/>
    <m/>
    <m/>
    <m/>
    <m/>
    <m/>
    <m/>
    <m/>
  </r>
  <r>
    <s v="__export__.helpdesk_ticket_44294_547a72e4"/>
    <x v="2"/>
    <s v="M.Berger - installation failed  (#44294)"/>
    <s v="Wawoczny, Christian | Lummus Technology IT"/>
    <s v="Assigned"/>
    <s v="Lummus, The Hague, Berger, Magdalena"/>
    <x v="16"/>
    <d v="2021-10-21T03:32:20"/>
    <d v="2022-03-01T20:28:47"/>
    <s v="Handle Ticket"/>
    <s v="Overdue"/>
    <d v="2021-10-26T07:00:00"/>
    <s v="Adobe-Adobe Acrobat Reader"/>
    <s v="LUM-Configuration"/>
    <m/>
    <m/>
    <m/>
    <m/>
    <m/>
    <m/>
    <m/>
    <m/>
  </r>
  <r>
    <s v="__export__.helpdesk_ticket_34431_3650b7fd"/>
    <x v="2"/>
    <s v="Equifax Unemployment verification implementation (#34431)"/>
    <s v="Verma, Neetu | Lummus Technology IT"/>
    <s v="In Progress"/>
    <s v="Lummus, Gurgaon, Verma, Neetu"/>
    <x v="29"/>
    <d v="2021-08-24T11:56:34"/>
    <d v="2022-03-14T03:35:52"/>
    <s v="Handle Ticket"/>
    <s v="Overdue"/>
    <d v="2021-08-27T11:56:34"/>
    <b v="0"/>
    <b v="0"/>
    <m/>
    <m/>
    <m/>
    <m/>
    <m/>
    <m/>
    <m/>
    <m/>
  </r>
  <r>
    <s v="__export__.helpdesk_ticket_26630_9d8e659d"/>
    <x v="0"/>
    <s v="New ticket from: LCI-Dubai-Scan to Email. (#22465) (#25215) (#26630)"/>
    <s v="Sandoval,Oscar | Lummus Technology IT"/>
    <s v="In Progress"/>
    <s v="Lummus, Dubai, Pillai, Anita"/>
    <x v="30"/>
    <d v="2021-06-21T01:33:01"/>
    <d v="2022-03-01T20:28:47"/>
    <s v="Handle Ticket"/>
    <s v="Overdue"/>
    <d v="2021-06-24T07:00:00"/>
    <s v="Printer/Scanner_EIT"/>
    <s v="LUM-Configuration"/>
    <m/>
    <m/>
    <m/>
    <m/>
    <m/>
    <m/>
    <m/>
    <m/>
  </r>
  <r>
    <s v="__export__.helpdesk_ticket_19884_e30b71cd"/>
    <x v="2"/>
    <s v="FTP server account - URGENT!!!!! (#19884)"/>
    <s v="Wawoczny, Christian | Lummus Technology IT"/>
    <s v="Assigned"/>
    <s v="Lummus, The Hague, Ekpemogu, Victor"/>
    <x v="16"/>
    <d v="2021-03-05T02:42:41"/>
    <d v="2022-03-01T20:28:47"/>
    <s v="Handle Ticket"/>
    <s v="Overdue"/>
    <d v="2021-03-10T07:00:00"/>
    <b v="0"/>
    <b v="0"/>
    <m/>
    <m/>
    <m/>
    <m/>
    <m/>
    <m/>
    <m/>
    <m/>
  </r>
  <r>
    <s v="__export__.helpdesk_ticket_17134_2cea8dc0"/>
    <x v="2"/>
    <s v="FW: Notification: BUA / NOVOLEN / Agreements  (#17134)"/>
    <s v="Brown, Lonnie | Lummus Technology IT"/>
    <s v="In Progress"/>
    <s v="Lummus, Mannheim, Magin, Michael"/>
    <x v="31"/>
    <d v="2021-02-02T09:46:36"/>
    <d v="2022-03-01T20:28:47"/>
    <b v="0"/>
    <m/>
    <m/>
    <b v="0"/>
    <b v="0"/>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r>
    <m/>
    <x v="5"/>
    <m/>
    <m/>
    <m/>
    <m/>
    <x v="32"/>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5C1702-A4AE-4BD6-8024-44CF3F75D0AE}" name="PivotTable4"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5:B39" firstHeaderRow="1" firstDataRow="1" firstDataCol="1" rowPageCount="1" colPageCount="1"/>
  <pivotFields count="26">
    <pivotField dataField="1" showAll="0"/>
    <pivotField axis="axisPage" multipleItemSelectionAllowed="1" showAll="0">
      <items count="13">
        <item h="1" x="6"/>
        <item h="1" m="1" x="9"/>
        <item x="5"/>
        <item x="1"/>
        <item h="1" x="4"/>
        <item h="1" x="3"/>
        <item x="2"/>
        <item h="1" x="8"/>
        <item h="1" x="0"/>
        <item h="1" m="1" x="10"/>
        <item h="1" m="1" x="11"/>
        <item h="1" x="7"/>
        <item t="default"/>
      </items>
    </pivotField>
    <pivotField showAll="0"/>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4">
    <i>
      <x v="1"/>
    </i>
    <i>
      <x v="2"/>
    </i>
    <i>
      <x v="4"/>
    </i>
    <i>
      <x v="5"/>
    </i>
    <i>
      <x v="6"/>
    </i>
    <i>
      <x v="7"/>
    </i>
    <i>
      <x v="10"/>
    </i>
    <i>
      <x v="13"/>
    </i>
    <i>
      <x v="14"/>
    </i>
    <i>
      <x v="15"/>
    </i>
    <i>
      <x v="16"/>
    </i>
    <i>
      <x v="17"/>
    </i>
    <i>
      <x v="19"/>
    </i>
    <i>
      <x v="21"/>
    </i>
    <i>
      <x v="25"/>
    </i>
    <i>
      <x v="27"/>
    </i>
    <i>
      <x v="30"/>
    </i>
    <i>
      <x v="32"/>
    </i>
    <i>
      <x v="51"/>
    </i>
    <i>
      <x v="52"/>
    </i>
    <i>
      <x v="58"/>
    </i>
    <i>
      <x v="65"/>
    </i>
    <i>
      <x v="66"/>
    </i>
    <i>
      <x v="67"/>
    </i>
    <i>
      <x v="68"/>
    </i>
    <i>
      <x v="69"/>
    </i>
    <i>
      <x v="70"/>
    </i>
    <i>
      <x v="71"/>
    </i>
    <i>
      <x v="72"/>
    </i>
    <i>
      <x v="75"/>
    </i>
    <i>
      <x v="76"/>
    </i>
    <i>
      <x v="79"/>
    </i>
    <i>
      <x v="80"/>
    </i>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783F51-EA22-48FD-B282-533577D18412}" name="PivotTable35"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Y5:Z10" firstHeaderRow="1" firstDataRow="1" firstDataCol="1" rowPageCount="1" colPageCount="1"/>
  <pivotFields count="26">
    <pivotField dataField="1" showAll="0"/>
    <pivotField axis="axisPage" multipleItemSelectionAllowed="1" showAll="0">
      <items count="13">
        <item h="1" x="6"/>
        <item h="1" m="1" x="9"/>
        <item h="1" x="5"/>
        <item h="1" x="1"/>
        <item h="1" x="4"/>
        <item h="1" x="3"/>
        <item x="2"/>
        <item h="1" x="8"/>
        <item h="1" x="0"/>
        <item h="1" m="1" x="10"/>
        <item h="1" m="1" x="11"/>
        <item h="1" x="7"/>
        <item t="default"/>
      </items>
    </pivotField>
    <pivotField showAll="0"/>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5">
    <i>
      <x v="4"/>
    </i>
    <i>
      <x v="14"/>
    </i>
    <i>
      <x v="66"/>
    </i>
    <i>
      <x v="68"/>
    </i>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DC520F-3A0D-4BD2-A886-407E5C2AC909}" name="PivotTable19"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M5:N6" firstHeaderRow="1" firstDataRow="1" firstDataCol="1" rowPageCount="1" colPageCount="1"/>
  <pivotFields count="26">
    <pivotField dataField="1" showAll="0"/>
    <pivotField axis="axisPage" multipleItemSelectionAllowed="1" showAll="0">
      <items count="13">
        <item h="1" x="6"/>
        <item h="1" m="1" x="9"/>
        <item h="1" x="5"/>
        <item h="1" x="1"/>
        <item h="1" x="4"/>
        <item h="1" x="3"/>
        <item h="1" x="2"/>
        <item h="1" x="8"/>
        <item h="1" x="0"/>
        <item m="1" x="10"/>
        <item h="1" m="1" x="11"/>
        <item h="1" x="7"/>
        <item t="default"/>
      </items>
    </pivotField>
    <pivotField axis="axisRow" showAll="0">
      <items count="8001">
        <item m="1" x="5594"/>
        <item m="1" x="2729"/>
        <item m="1" x="2735"/>
        <item m="1" x="5993"/>
        <item x="386"/>
        <item m="1" x="4713"/>
        <item m="1" x="5615"/>
        <item m="1" x="3631"/>
        <item m="1" x="7513"/>
        <item m="1" x="5736"/>
        <item m="1" x="3477"/>
        <item m="1" x="7384"/>
        <item m="1" x="6676"/>
        <item m="1" x="7827"/>
        <item m="1" x="3275"/>
        <item m="1" x="5856"/>
        <item m="1" x="4091"/>
        <item m="1" x="779"/>
        <item m="1" x="5561"/>
        <item m="1" x="5631"/>
        <item m="1" x="4598"/>
        <item m="1" x="7480"/>
        <item m="1" x="6421"/>
        <item m="1" x="2363"/>
        <item m="1" x="5577"/>
        <item m="1" x="5698"/>
        <item m="1" x="1974"/>
        <item m="1" x="6208"/>
        <item m="1" x="486"/>
        <item m="1" x="872"/>
        <item m="1" x="4808"/>
        <item m="1" x="664"/>
        <item m="1" x="4797"/>
        <item m="1" x="2012"/>
        <item m="1" x="5683"/>
        <item m="1" x="1344"/>
        <item m="1" x="2168"/>
        <item m="1" x="7593"/>
        <item m="1" x="1360"/>
        <item m="1" x="3642"/>
        <item m="1" x="4369"/>
        <item m="1" x="1515"/>
        <item m="1" x="4972"/>
        <item m="1" x="1920"/>
        <item m="1" x="7695"/>
        <item m="1" x="5403"/>
        <item m="1" x="2958"/>
        <item m="1" x="2625"/>
        <item m="1" x="5875"/>
        <item m="1" x="2930"/>
        <item m="1" x="1786"/>
        <item m="1" x="6107"/>
        <item m="1" x="1914"/>
        <item m="1" x="7913"/>
        <item m="1" x="1805"/>
        <item m="1" x="6850"/>
        <item x="384"/>
        <item m="1" x="5079"/>
        <item m="1" x="7941"/>
        <item x="383"/>
        <item m="1" x="4977"/>
        <item m="1" x="3684"/>
        <item m="1" x="503"/>
        <item x="385"/>
        <item m="1" x="4166"/>
        <item m="1" x="1549"/>
        <item m="1" x="6212"/>
        <item m="1" x="7391"/>
        <item m="1" x="3016"/>
        <item m="1" x="1655"/>
        <item m="1" x="7088"/>
        <item m="1" x="1297"/>
        <item m="1" x="4377"/>
        <item m="1" x="5475"/>
        <item m="1" x="5466"/>
        <item m="1" x="7817"/>
        <item m="1" x="5658"/>
        <item m="1" x="6862"/>
        <item m="1" x="7688"/>
        <item m="1" x="5911"/>
        <item m="1" x="5712"/>
        <item m="1" x="862"/>
        <item m="1" x="5593"/>
        <item m="1" x="434"/>
        <item m="1" x="795"/>
        <item m="1" x="1538"/>
        <item m="1" x="632"/>
        <item m="1" x="7976"/>
        <item m="1" x="1056"/>
        <item m="1" x="2440"/>
        <item m="1" x="2272"/>
        <item m="1" x="6512"/>
        <item m="1" x="3904"/>
        <item m="1" x="2778"/>
        <item m="1" x="4321"/>
        <item m="1" x="3979"/>
        <item m="1" x="4089"/>
        <item m="1" x="1706"/>
        <item m="1" x="2350"/>
        <item m="1" x="2969"/>
        <item m="1" x="7002"/>
        <item m="1" x="6554"/>
        <item m="1" x="6602"/>
        <item m="1" x="7449"/>
        <item m="1" x="3632"/>
        <item m="1" x="7544"/>
        <item m="1" x="4016"/>
        <item m="1" x="3918"/>
        <item m="1" x="7418"/>
        <item m="1" x="4454"/>
        <item m="1" x="7462"/>
        <item m="1" x="7405"/>
        <item m="1" x="885"/>
        <item m="1" x="5651"/>
        <item m="1" x="2429"/>
        <item m="1" x="2099"/>
        <item m="1" x="5186"/>
        <item m="1" x="4442"/>
        <item m="1" x="3314"/>
        <item m="1" x="7884"/>
        <item m="1" x="6738"/>
        <item m="1" x="1631"/>
        <item m="1" x="7714"/>
        <item m="1" x="834"/>
        <item m="1" x="7812"/>
        <item m="1" x="1942"/>
        <item m="1" x="1377"/>
        <item m="1" x="5089"/>
        <item m="1" x="3565"/>
        <item m="1" x="6559"/>
        <item m="1" x="1079"/>
        <item m="1" x="6817"/>
        <item m="1" x="1253"/>
        <item m="1" x="4287"/>
        <item m="1" x="4436"/>
        <item m="1" x="688"/>
        <item m="1" x="2576"/>
        <item m="1" x="3425"/>
        <item m="1" x="4433"/>
        <item m="1" x="4024"/>
        <item m="1" x="7188"/>
        <item m="1" x="6756"/>
        <item m="1" x="4531"/>
        <item m="1" x="7242"/>
        <item m="1" x="1461"/>
        <item m="1" x="5885"/>
        <item x="387"/>
        <item m="1" x="2060"/>
        <item m="1" x="3718"/>
        <item m="1" x="5663"/>
        <item m="1" x="3964"/>
        <item m="1" x="3528"/>
        <item m="1" x="5801"/>
        <item m="1" x="7425"/>
        <item m="1" x="7043"/>
        <item m="1" x="6265"/>
        <item m="1" x="2404"/>
        <item m="1" x="2808"/>
        <item m="1" x="772"/>
        <item m="1" x="1483"/>
        <item m="1" x="1887"/>
        <item m="1" x="1764"/>
        <item m="1" x="5273"/>
        <item m="1" x="6116"/>
        <item m="1" x="2901"/>
        <item m="1" x="7800"/>
        <item m="1" x="1051"/>
        <item m="1" x="2096"/>
        <item m="1" x="7935"/>
        <item m="1" x="4651"/>
        <item m="1" x="7160"/>
        <item m="1" x="2150"/>
        <item m="1" x="6828"/>
        <item m="1" x="6239"/>
        <item m="1" x="2873"/>
        <item m="1" x="5940"/>
        <item m="1" x="3038"/>
        <item m="1" x="1366"/>
        <item m="1" x="7864"/>
        <item m="1" x="5363"/>
        <item m="1" x="468"/>
        <item m="1" x="3888"/>
        <item m="1" x="7549"/>
        <item m="1" x="3977"/>
        <item m="1" x="1133"/>
        <item m="1" x="3024"/>
        <item m="1" x="2364"/>
        <item m="1" x="7220"/>
        <item m="1" x="6302"/>
        <item m="1" x="7668"/>
        <item m="1" x="4813"/>
        <item m="1" x="1577"/>
        <item m="1" x="3785"/>
        <item m="1" x="4164"/>
        <item m="1" x="6485"/>
        <item m="1" x="3619"/>
        <item m="1" x="2216"/>
        <item m="1" x="3787"/>
        <item m="1" x="7822"/>
        <item m="1" x="4168"/>
        <item m="1" x="1477"/>
        <item m="1" x="2517"/>
        <item m="1" x="1852"/>
        <item m="1" x="6115"/>
        <item m="1" x="6935"/>
        <item m="1" x="3637"/>
        <item m="1" x="2486"/>
        <item m="1" x="4228"/>
        <item m="1" x="2711"/>
        <item m="1" x="4352"/>
        <item m="1" x="6644"/>
        <item m="1" x="4221"/>
        <item m="1" x="480"/>
        <item m="1" x="5315"/>
        <item m="1" x="478"/>
        <item m="1" x="2068"/>
        <item m="1" x="3526"/>
        <item m="1" x="2176"/>
        <item m="1" x="6053"/>
        <item m="1" x="7422"/>
        <item m="1" x="7315"/>
        <item m="1" x="5151"/>
        <item m="1" x="6627"/>
        <item m="1" x="6005"/>
        <item m="1" x="2183"/>
        <item m="1" x="5286"/>
        <item m="1" x="2916"/>
        <item m="1" x="5017"/>
        <item m="1" x="4500"/>
        <item m="1" x="7166"/>
        <item m="1" x="2332"/>
        <item m="1" x="804"/>
        <item m="1" x="1223"/>
        <item m="1" x="6384"/>
        <item m="1" x="7578"/>
        <item m="1" x="6458"/>
        <item m="1" x="2857"/>
        <item m="1" x="2784"/>
        <item m="1" x="4490"/>
        <item m="1" x="2955"/>
        <item m="1" x="2990"/>
        <item m="1" x="4901"/>
        <item m="1" x="5448"/>
        <item m="1" x="4707"/>
        <item m="1" x="6041"/>
        <item m="1" x="3426"/>
        <item m="1" x="3571"/>
        <item m="1" x="6721"/>
        <item m="1" x="7959"/>
        <item m="1" x="5088"/>
        <item m="1" x="6371"/>
        <item m="1" x="1555"/>
        <item m="1" x="6468"/>
        <item m="1" x="4077"/>
        <item m="1" x="3011"/>
        <item m="1" x="7294"/>
        <item m="1" x="4950"/>
        <item m="1" x="3825"/>
        <item m="1" x="6883"/>
        <item m="1" x="6452"/>
        <item m="1" x="5140"/>
        <item m="1" x="2589"/>
        <item m="1" x="2702"/>
        <item m="1" x="3863"/>
        <item m="1" x="6763"/>
        <item m="1" x="4747"/>
        <item m="1" x="2295"/>
        <item m="1" x="6776"/>
        <item m="1" x="5797"/>
        <item m="1" x="5745"/>
        <item m="1" x="2890"/>
        <item m="1" x="7978"/>
        <item m="1" x="4959"/>
        <item m="1" x="5085"/>
        <item m="1" x="7402"/>
        <item m="1" x="7557"/>
        <item m="1" x="1006"/>
        <item m="1" x="5334"/>
        <item m="1" x="3296"/>
        <item m="1" x="600"/>
        <item m="1" x="2087"/>
        <item m="1" x="931"/>
        <item m="1" x="3022"/>
        <item m="1" x="4052"/>
        <item m="1" x="3315"/>
        <item m="1" x="1976"/>
        <item m="1" x="3691"/>
        <item m="1" x="1967"/>
        <item m="1" x="3151"/>
        <item m="1" x="7155"/>
        <item m="1" x="4303"/>
        <item m="1" x="5827"/>
        <item m="1" x="2700"/>
        <item m="1" x="5252"/>
        <item m="1" x="4829"/>
        <item m="1" x="2874"/>
        <item m="1" x="7723"/>
        <item m="1" x="2660"/>
        <item m="1" x="870"/>
        <item m="1" x="7823"/>
        <item m="1" x="5322"/>
        <item m="1" x="5394"/>
        <item m="1" x="467"/>
        <item m="1" x="2644"/>
        <item m="1" x="1688"/>
        <item m="1" x="6289"/>
        <item m="1" x="5410"/>
        <item m="1" x="7637"/>
        <item m="1" x="4119"/>
        <item m="1" x="1994"/>
        <item m="1" x="7639"/>
        <item m="1" x="5613"/>
        <item m="1" x="2437"/>
        <item m="1" x="997"/>
        <item m="1" x="2101"/>
        <item m="1" x="5923"/>
        <item m="1" x="2555"/>
        <item m="1" x="6324"/>
        <item m="1" x="4379"/>
        <item m="1" x="6946"/>
        <item m="1" x="986"/>
        <item m="1" x="1511"/>
        <item m="1" x="968"/>
        <item m="1" x="6461"/>
        <item m="1" x="1855"/>
        <item m="1" x="5143"/>
        <item m="1" x="7604"/>
        <item m="1" x="2161"/>
        <item m="1" x="501"/>
        <item m="1" x="3244"/>
        <item m="1" x="2019"/>
        <item m="1" x="4667"/>
        <item m="1" x="4597"/>
        <item m="1" x="6132"/>
        <item m="1" x="4712"/>
        <item m="1" x="5966"/>
        <item m="1" x="1590"/>
        <item m="1" x="5723"/>
        <item m="1" x="2110"/>
        <item m="1" x="3652"/>
        <item m="1" x="2791"/>
        <item m="1" x="2422"/>
        <item m="1" x="7943"/>
        <item m="1" x="6870"/>
        <item m="1" x="6427"/>
        <item m="1" x="1826"/>
        <item m="1" x="5417"/>
        <item m="1" x="6927"/>
        <item m="1" x="5321"/>
        <item m="1" x="4135"/>
        <item m="1" x="6701"/>
        <item m="1" x="7721"/>
        <item m="1" x="7603"/>
        <item m="1" x="5912"/>
        <item m="1" x="3775"/>
        <item m="1" x="7541"/>
        <item m="1" x="6919"/>
        <item m="1" x="7564"/>
        <item m="1" x="1102"/>
        <item m="1" x="2762"/>
        <item m="1" x="3758"/>
        <item m="1" x="888"/>
        <item m="1" x="7011"/>
        <item m="1" x="7885"/>
        <item m="1" x="3174"/>
        <item m="1" x="6236"/>
        <item m="1" x="6256"/>
        <item m="1" x="4790"/>
        <item m="1" x="7686"/>
        <item m="1" x="2814"/>
        <item m="1" x="1856"/>
        <item m="1" x="4801"/>
        <item m="1" x="1693"/>
        <item m="1" x="4989"/>
        <item m="1" x="4226"/>
        <item m="1" x="7492"/>
        <item m="1" x="4529"/>
        <item m="1" x="6967"/>
        <item m="1" x="1179"/>
        <item m="1" x="4177"/>
        <item m="1" x="1230"/>
        <item m="1" x="744"/>
        <item m="1" x="2993"/>
        <item m="1" x="7538"/>
        <item m="1" x="5004"/>
        <item m="1" x="3187"/>
        <item m="1" x="1085"/>
        <item m="1" x="1272"/>
        <item m="1" x="6761"/>
        <item m="1" x="5798"/>
        <item m="1" x="2061"/>
        <item m="1" x="7888"/>
        <item m="1" x="3832"/>
        <item m="1" x="7124"/>
        <item m="1" x="2885"/>
        <item m="1" x="7358"/>
        <item m="1" x="4270"/>
        <item m="1" x="2378"/>
        <item m="1" x="5027"/>
        <item m="1" x="7786"/>
        <item m="1" x="7845"/>
        <item m="1" x="4346"/>
        <item m="1" x="1858"/>
        <item m="1" x="2812"/>
        <item m="1" x="4000"/>
        <item m="1" x="7278"/>
        <item m="1" x="7643"/>
        <item m="1" x="4505"/>
        <item m="1" x="7468"/>
        <item m="1" x="3529"/>
        <item m="1" x="881"/>
        <item m="1" x="2004"/>
        <item m="1" x="1119"/>
        <item m="1" x="3210"/>
        <item m="1" x="3286"/>
        <item m="1" x="1731"/>
        <item m="1" x="1098"/>
        <item m="1" x="7615"/>
        <item m="1" x="2223"/>
        <item m="1" x="5037"/>
        <item m="1" x="7395"/>
        <item m="1" x="2640"/>
        <item m="1" x="7936"/>
        <item m="1" x="7354"/>
        <item m="1" x="7323"/>
        <item m="1" x="4173"/>
        <item m="1" x="2737"/>
        <item m="1" x="2292"/>
        <item m="1" x="1773"/>
        <item m="1" x="523"/>
        <item m="1" x="7183"/>
        <item m="1" x="6295"/>
        <item m="1" x="5573"/>
        <item m="1" x="2372"/>
        <item m="1" x="7752"/>
        <item m="1" x="1481"/>
        <item m="1" x="4767"/>
        <item m="1" x="5810"/>
        <item m="1" x="7289"/>
        <item m="1" x="5504"/>
        <item m="1" x="7390"/>
        <item m="1" x="5345"/>
        <item m="1" x="5022"/>
        <item m="1" x="6034"/>
        <item m="1" x="778"/>
        <item m="1" x="6939"/>
        <item m="1" x="3291"/>
        <item m="1" x="3557"/>
        <item m="1" x="2621"/>
        <item m="1" x="3408"/>
        <item m="1" x="6696"/>
        <item m="1" x="3586"/>
        <item m="1" x="4005"/>
        <item m="1" x="7866"/>
        <item m="1" x="5754"/>
        <item m="1" x="2724"/>
        <item m="1" x="506"/>
        <item m="1" x="7471"/>
        <item m="1" x="1491"/>
        <item m="1" x="3120"/>
        <item m="1" x="7574"/>
        <item m="1" x="5890"/>
        <item m="1" x="5568"/>
        <item m="1" x="1427"/>
        <item m="1" x="1636"/>
        <item m="1" x="5852"/>
        <item m="1" x="2994"/>
        <item m="1" x="1519"/>
        <item m="1" x="2301"/>
        <item m="1" x="2050"/>
        <item m="1" x="6104"/>
        <item m="1" x="4193"/>
        <item m="1" x="2712"/>
        <item m="1" x="5409"/>
        <item m="1" x="4427"/>
        <item m="1" x="6318"/>
        <item m="1" x="2596"/>
        <item m="1" x="2925"/>
        <item m="1" x="5340"/>
        <item m="1" x="6596"/>
        <item m="1" x="7922"/>
        <item m="1" x="4934"/>
        <item m="1" x="3191"/>
        <item m="1" x="1017"/>
        <item m="1" x="469"/>
        <item m="1" x="5503"/>
        <item m="1" x="410"/>
        <item m="1" x="5786"/>
        <item m="1" x="1336"/>
        <item m="1" x="2484"/>
        <item m="1" x="4799"/>
        <item m="1" x="2054"/>
        <item m="1" x="1684"/>
        <item m="1" x="5558"/>
        <item m="1" x="2984"/>
        <item m="1" x="6425"/>
        <item m="1" x="1564"/>
        <item m="1" x="7057"/>
        <item m="1" x="2563"/>
        <item m="1" x="3891"/>
        <item m="1" x="4142"/>
        <item m="1" x="4450"/>
        <item m="1" x="5929"/>
        <item m="1" x="1944"/>
        <item m="1" x="4530"/>
        <item m="1" x="1199"/>
        <item m="1" x="1086"/>
        <item m="1" x="6019"/>
        <item m="1" x="5975"/>
        <item m="1" x="2854"/>
        <item m="1" x="4878"/>
        <item m="1" x="7995"/>
        <item m="1" x="699"/>
        <item m="1" x="2286"/>
        <item m="1" x="1126"/>
        <item m="1" x="6248"/>
        <item m="1" x="1038"/>
        <item m="1" x="3618"/>
        <item m="1" x="2156"/>
        <item m="1" x="1048"/>
        <item m="1" x="5380"/>
        <item m="1" x="1502"/>
        <item m="1" x="4761"/>
        <item m="1" x="6203"/>
        <item m="1" x="1474"/>
        <item m="1" x="5070"/>
        <item m="1" x="6515"/>
        <item m="1" x="6331"/>
        <item m="1" x="6281"/>
        <item m="1" x="620"/>
        <item m="1" x="2028"/>
        <item m="1" x="591"/>
        <item m="1" x="1448"/>
        <item m="1" x="4162"/>
        <item m="1" x="2245"/>
        <item m="1" x="890"/>
        <item m="1" x="3831"/>
        <item m="1" x="567"/>
        <item m="1" x="4125"/>
        <item m="1" x="4101"/>
        <item m="1" x="7217"/>
        <item m="1" x="1939"/>
        <item m="1" x="5968"/>
        <item m="1" x="2341"/>
        <item m="1" x="7006"/>
        <item m="1" x="3153"/>
        <item m="1" x="6869"/>
        <item m="1" x="1679"/>
        <item m="1" x="3607"/>
        <item m="1" x="3136"/>
        <item m="1" x="4777"/>
        <item m="1" x="5491"/>
        <item m="1" x="6351"/>
        <item m="1" x="7912"/>
        <item m="1" x="6987"/>
        <item m="1" x="1600"/>
        <item m="1" x="3397"/>
        <item m="1" x="884"/>
        <item m="1" x="1362"/>
        <item m="1" x="7284"/>
        <item m="1" x="2438"/>
        <item m="1" x="4599"/>
        <item m="1" x="7926"/>
        <item m="1" x="7763"/>
        <item m="1" x="6391"/>
        <item m="1" x="1619"/>
        <item m="1" x="6058"/>
        <item m="1" x="2706"/>
        <item m="1" x="2135"/>
        <item m="1" x="2779"/>
        <item m="1" x="7947"/>
        <item m="1" x="877"/>
        <item m="1" x="4563"/>
        <item m="1" x="2036"/>
        <item m="1" x="2239"/>
        <item m="1" x="5033"/>
        <item m="1" x="539"/>
        <item m="1" x="4802"/>
        <item m="1" x="1530"/>
        <item m="1" x="3475"/>
        <item m="1" x="6228"/>
        <item m="1" x="1188"/>
        <item m="1" x="5453"/>
        <item m="1" x="6305"/>
        <item m="1" x="4845"/>
        <item m="1" x="6633"/>
        <item m="1" x="3606"/>
        <item m="1" x="4586"/>
        <item m="1" x="547"/>
        <item m="1" x="497"/>
        <item m="1" x="6718"/>
        <item m="1" x="5836"/>
        <item m="1" x="2201"/>
        <item m="1" x="4420"/>
        <item m="1" x="5908"/>
        <item m="1" x="4581"/>
        <item m="1" x="2654"/>
        <item m="1" x="2048"/>
        <item m="1" x="6475"/>
        <item m="1" x="6615"/>
        <item m="1" x="1975"/>
        <item m="1" x="5771"/>
        <item m="1" x="5579"/>
        <item m="1" x="1016"/>
        <item m="1" x="3966"/>
        <item m="1" x="2203"/>
        <item m="1" x="6537"/>
        <item m="1" x="4556"/>
        <item m="1" x="5766"/>
        <item m="1" x="5156"/>
        <item m="1" x="7079"/>
        <item m="1" x="4718"/>
        <item m="1" x="781"/>
        <item m="1" x="6937"/>
        <item m="1" x="1476"/>
        <item m="1" x="5249"/>
        <item m="1" x="5113"/>
        <item m="1" x="5903"/>
        <item m="1" x="5582"/>
        <item m="1" x="767"/>
        <item m="1" x="6843"/>
        <item m="1" x="7252"/>
        <item m="1" x="998"/>
        <item m="1" x="3916"/>
        <item m="1" x="2470"/>
        <item m="1" x="1447"/>
        <item m="1" x="7378"/>
        <item m="1" x="4765"/>
        <item m="1" x="7223"/>
        <item m="1" x="1053"/>
        <item m="1" x="7996"/>
        <item m="1" x="6102"/>
        <item m="1" x="5067"/>
        <item m="1" x="4904"/>
        <item m="1" x="1143"/>
        <item m="1" x="7224"/>
        <item m="1" x="5100"/>
        <item m="1" x="6047"/>
        <item m="1" x="2375"/>
        <item m="1" x="996"/>
        <item m="1" x="676"/>
        <item m="1" x="7955"/>
        <item m="1" x="1176"/>
        <item m="1" x="2900"/>
        <item m="1" x="2316"/>
        <item m="1" x="1082"/>
        <item m="1" x="3310"/>
        <item m="1" x="1338"/>
        <item m="1" x="5526"/>
        <item m="1" x="4827"/>
        <item m="1" x="1258"/>
        <item m="1" x="2782"/>
        <item m="1" x="6199"/>
        <item m="1" x="4874"/>
        <item m="1" x="5688"/>
        <item m="1" x="4059"/>
        <item m="1" x="1304"/>
        <item m="1" x="5690"/>
        <item m="1" x="7156"/>
        <item m="1" x="3665"/>
        <item m="1" x="2354"/>
        <item m="1" x="5319"/>
        <item m="1" x="5264"/>
        <item m="1" x="4315"/>
        <item m="1" x="2987"/>
        <item m="1" x="2549"/>
        <item m="1" x="6200"/>
        <item m="1" x="5227"/>
        <item m="1" x="6822"/>
        <item m="1" x="3130"/>
        <item m="1" x="5563"/>
        <item m="1" x="1606"/>
        <item m="1" x="2797"/>
        <item m="1" x="5607"/>
        <item m="1" x="3282"/>
        <item m="1" x="3820"/>
        <item m="1" x="5435"/>
        <item m="1" x="4589"/>
        <item m="1" x="5150"/>
        <item m="1" x="3806"/>
        <item m="1" x="2697"/>
        <item m="1" x="765"/>
        <item m="1" x="2346"/>
        <item m="1" x="3935"/>
        <item m="1" x="7421"/>
        <item m="1" x="4932"/>
        <item m="1" x="5969"/>
        <item m="1" x="5159"/>
        <item m="1" x="2181"/>
        <item m="1" x="5376"/>
        <item m="1" x="1941"/>
        <item m="1" x="1737"/>
        <item m="1" x="6153"/>
        <item m="1" x="1341"/>
        <item m="1" x="6646"/>
        <item m="1" x="2623"/>
        <item m="1" x="4243"/>
        <item m="1" x="6583"/>
        <item m="1" x="5868"/>
        <item m="1" x="865"/>
        <item m="1" x="2574"/>
        <item m="1" x="2910"/>
        <item m="1" x="3215"/>
        <item m="1" x="3137"/>
        <item m="1" x="6201"/>
        <item m="1" x="6585"/>
        <item m="1" x="542"/>
        <item m="1" x="6511"/>
        <item m="1" x="1696"/>
        <item m="1" x="7007"/>
        <item m="1" x="1074"/>
        <item m="1" x="5270"/>
        <item m="1" x="3906"/>
        <item m="1" x="4866"/>
        <item m="1" x="6118"/>
        <item m="1" x="2325"/>
        <item m="1" x="4615"/>
        <item m="1" x="2721"/>
        <item m="1" x="5667"/>
        <item m="1" x="6940"/>
        <item m="1" x="2988"/>
        <item m="1" x="2605"/>
        <item m="1" x="6064"/>
        <item m="1" x="2382"/>
        <item m="1" x="5544"/>
        <item m="1" x="6444"/>
        <item m="1" x="1510"/>
        <item m="1" x="6014"/>
        <item m="1" x="1370"/>
        <item m="1" x="983"/>
        <item m="1" x="7698"/>
        <item m="1" x="1270"/>
        <item m="1" x="2351"/>
        <item m="1" x="4921"/>
        <item m="1" x="2522"/>
        <item m="1" x="5926"/>
        <item m="1" x="4595"/>
        <item m="1" x="7291"/>
        <item m="1" x="3382"/>
        <item m="1" x="6542"/>
        <item m="1" x="5661"/>
        <item m="1" x="5176"/>
        <item m="1" x="3102"/>
        <item m="1" x="5887"/>
        <item m="1" x="2966"/>
        <item m="1" x="5575"/>
        <item m="1" x="7343"/>
        <item m="1" x="2207"/>
        <item m="1" x="1010"/>
        <item m="1" x="4247"/>
        <item m="1" x="4625"/>
        <item m="1" x="6097"/>
        <item m="1" x="7846"/>
        <item m="1" x="874"/>
        <item m="1" x="2026"/>
        <item m="1" x="4806"/>
        <item m="1" x="4225"/>
        <item m="1" x="5399"/>
        <item m="1" x="7206"/>
        <item m="1" x="1802"/>
        <item m="1" x="5228"/>
        <item m="1" x="3501"/>
        <item m="1" x="5772"/>
        <item m="1" x="2620"/>
        <item m="1" x="7617"/>
        <item m="1" x="6519"/>
        <item m="1" x="2095"/>
        <item m="1" x="7897"/>
        <item m="1" x="2659"/>
        <item m="1" x="1400"/>
        <item m="1" x="5214"/>
        <item m="1" x="5982"/>
        <item m="1" x="7250"/>
        <item m="1" x="7383"/>
        <item m="1" x="6877"/>
        <item m="1" x="6392"/>
        <item m="1" x="6250"/>
        <item m="1" x="7265"/>
        <item m="1" x="6304"/>
        <item m="1" x="5734"/>
        <item m="1" x="3653"/>
        <item m="1" x="6799"/>
        <item m="1" x="3938"/>
        <item m="1" x="985"/>
        <item m="1" x="3366"/>
        <item m="1" x="5299"/>
        <item m="1" x="5527"/>
        <item m="1" x="494"/>
        <item m="1" x="6540"/>
        <item m="1" x="6348"/>
        <item x="382"/>
        <item m="1" x="967"/>
        <item m="1" x="5924"/>
        <item m="1" x="2449"/>
        <item m="1" x="1454"/>
        <item m="1" x="3250"/>
        <item m="1" x="5578"/>
        <item m="1" x="4176"/>
        <item m="1" x="2013"/>
        <item m="1" x="6271"/>
        <item m="1" x="2116"/>
        <item m="1" x="2291"/>
        <item m="1" x="1349"/>
        <item m="1" x="6283"/>
        <item m="1" x="6167"/>
        <item m="1" x="2253"/>
        <item m="1" x="7581"/>
        <item m="1" x="4396"/>
        <item m="1" x="3428"/>
        <item m="1" x="1171"/>
        <item m="1" x="5365"/>
        <item m="1" x="7307"/>
        <item m="1" x="1523"/>
        <item m="1" x="4108"/>
        <item m="1" x="7556"/>
        <item m="1" x="3055"/>
        <item m="1" x="4835"/>
        <item m="1" x="1165"/>
        <item m="1" x="2875"/>
        <item m="1" x="5329"/>
        <item m="1" x="6582"/>
        <item m="1" x="3809"/>
        <item m="1" x="3301"/>
        <item m="1" x="2252"/>
        <item m="1" x="3030"/>
        <item m="1" x="7797"/>
        <item m="1" x="2584"/>
        <item m="1" x="6709"/>
        <item m="1" x="3666"/>
        <item m="1" x="7415"/>
        <item m="1" x="7699"/>
        <item m="1" x="4614"/>
        <item m="1" x="7796"/>
        <item m="1" x="5061"/>
        <item m="1" x="548"/>
        <item m="1" x="5894"/>
        <item m="1" x="3695"/>
        <item m="1" x="7707"/>
        <item m="1" x="6147"/>
        <item m="1" x="1748"/>
        <item m="1" x="6355"/>
        <item m="1" x="7874"/>
        <item m="1" x="6778"/>
        <item m="1" x="4674"/>
        <item m="1" x="1539"/>
        <item m="1" x="1658"/>
        <item m="1" x="2188"/>
        <item m="1" x="7509"/>
        <item m="1" x="5248"/>
        <item m="1" x="7334"/>
        <item m="1" x="990"/>
        <item m="1" x="3114"/>
        <item m="1" x="677"/>
        <item m="1" x="6137"/>
        <item m="1" x="5979"/>
        <item m="1" x="6230"/>
        <item m="1" x="1854"/>
        <item m="1" x="6737"/>
        <item m="1" x="6552"/>
        <item m="1" x="6747"/>
        <item m="1" x="7904"/>
        <item m="1" x="6066"/>
        <item m="1" x="3753"/>
        <item m="1" x="2459"/>
        <item m="1" x="7205"/>
        <item m="1" x="5206"/>
        <item m="1" x="7213"/>
        <item m="1" x="750"/>
        <item m="1" x="5047"/>
        <item m="1" x="1966"/>
        <item m="1" x="3910"/>
        <item m="1" x="5379"/>
        <item m="1" x="5423"/>
        <item m="1" x="1795"/>
        <item m="1" x="1136"/>
        <item m="1" x="7392"/>
        <item m="1" x="1081"/>
        <item m="1" x="4734"/>
        <item m="1" x="4182"/>
        <item m="1" x="5949"/>
        <item m="1" x="428"/>
        <item m="1" x="803"/>
        <item m="1" x="4580"/>
        <item m="1" x="2880"/>
        <item m="1" x="3510"/>
        <item m="1" x="510"/>
        <item m="1" x="2634"/>
        <item m="1" x="3423"/>
        <item m="1" x="6914"/>
        <item m="1" x="6368"/>
        <item m="1" x="3834"/>
        <item m="1" x="4969"/>
        <item m="1" x="6376"/>
        <item m="1" x="4452"/>
        <item m="1" x="3996"/>
        <item m="1" x="5494"/>
        <item m="1" x="5702"/>
        <item m="1" x="2476"/>
        <item m="1" x="2871"/>
        <item m="1" x="3480"/>
        <item m="1" x="685"/>
        <item m="1" x="5645"/>
        <item m="1" x="2399"/>
        <item m="1" x="2392"/>
        <item m="1" x="1648"/>
        <item m="1" x="4488"/>
        <item m="1" x="2108"/>
        <item m="1" x="2072"/>
        <item m="1" x="5621"/>
        <item m="1" x="6923"/>
        <item m="1" x="2681"/>
        <item m="1" x="7731"/>
        <item m="1" x="4211"/>
        <item m="1" x="3690"/>
        <item m="1" x="5066"/>
        <item m="1" x="5084"/>
        <item m="1" x="1135"/>
        <item m="1" x="7691"/>
        <item m="1" x="3109"/>
        <item m="1" x="721"/>
        <item m="1" x="6808"/>
        <item m="1" x="7087"/>
        <item m="1" x="3602"/>
        <item m="1" x="5007"/>
        <item m="1" x="5963"/>
        <item m="1" x="5574"/>
        <item m="1" x="2765"/>
        <item m="1" x="1551"/>
        <item m="1" x="2651"/>
        <item m="1" x="5052"/>
        <item m="1" x="1496"/>
        <item m="1" x="5952"/>
        <item m="1" x="4759"/>
        <item m="1" x="1387"/>
        <item m="1" x="7035"/>
        <item m="1" x="7973"/>
        <item m="1" x="764"/>
        <item m="1" x="5225"/>
        <item m="1" x="5808"/>
        <item m="1" x="6653"/>
        <item m="1" x="3117"/>
        <item m="1" x="6656"/>
        <item m="1" x="2974"/>
        <item m="1" x="6006"/>
        <item m="1" x="7335"/>
        <item m="1" x="807"/>
        <item m="1" x="798"/>
        <item m="1" x="3256"/>
        <item m="1" x="4512"/>
        <item m="1" x="4153"/>
        <item m="1" x="2713"/>
        <item m="1" x="7804"/>
        <item m="1" x="2775"/>
        <item m="1" x="5388"/>
        <item m="1" x="6177"/>
        <item m="1" x="1045"/>
        <item m="1" x="7347"/>
        <item m="1" x="4035"/>
        <item m="1" x="3060"/>
        <item m="1" x="4398"/>
        <item m="1" x="7032"/>
        <item m="1" x="4171"/>
        <item m="1" x="5538"/>
        <item m="1" x="5587"/>
        <item m="1" x="2750"/>
        <item m="1" x="4804"/>
        <item m="1" x="4262"/>
        <item m="1" x="3699"/>
        <item m="1" x="5560"/>
        <item m="1" x="705"/>
        <item m="1" x="3908"/>
        <item m="1" x="7463"/>
        <item m="1" x="3573"/>
        <item m="1" x="7694"/>
        <item m="1" x="537"/>
        <item m="1" x="4393"/>
        <item m="1" x="6018"/>
        <item m="1" x="970"/>
        <item m="1" x="826"/>
        <item m="1" x="748"/>
        <item m="1" x="2997"/>
        <item m="1" x="6551"/>
        <item m="1" x="4009"/>
        <item m="1" x="2179"/>
        <item m="1" x="3393"/>
        <item m="1" x="5008"/>
        <item m="1" x="5124"/>
        <item m="1" x="6290"/>
        <item m="1" x="3044"/>
        <item m="1" x="2727"/>
        <item m="1" x="644"/>
        <item m="1" x="6979"/>
        <item m="1" x="3372"/>
        <item m="1" x="4821"/>
        <item m="1" x="2345"/>
        <item m="1" x="7879"/>
        <item m="1" x="5879"/>
        <item m="1" x="7709"/>
        <item m="1" x="7191"/>
        <item m="1" x="2568"/>
        <item m="1" x="3770"/>
        <item m="1" x="5569"/>
        <item m="1" x="5546"/>
        <item m="1" x="7249"/>
        <item m="1" x="3360"/>
        <item m="1" x="4514"/>
        <item m="1" x="1290"/>
        <item m="1" x="7508"/>
        <item m="1" x="1295"/>
        <item m="1" x="6237"/>
        <item m="1" x="5268"/>
        <item m="1" x="746"/>
        <item m="1" x="6893"/>
        <item m="1" x="6021"/>
        <item m="1" x="3837"/>
        <item m="1" x="4550"/>
        <item x="381"/>
        <item m="1" x="1641"/>
        <item m="1" x="7848"/>
        <item m="1" x="4631"/>
        <item m="1" x="5649"/>
        <item m="1" x="643"/>
        <item m="1" x="1137"/>
        <item m="1" x="733"/>
        <item m="1" x="1124"/>
        <item m="1" x="2720"/>
        <item m="1" x="5425"/>
        <item m="1" x="3818"/>
        <item m="1" x="7821"/>
        <item m="1" x="1837"/>
        <item m="1" x="3555"/>
        <item m="1" x="2948"/>
        <item m="1" x="490"/>
        <item m="1" x="6395"/>
        <item m="1" x="3692"/>
        <item m="1" x="5041"/>
        <item m="1" x="1767"/>
        <item m="1" x="7272"/>
        <item m="1" x="6446"/>
        <item m="1" x="3748"/>
        <item m="1" x="4896"/>
        <item m="1" x="570"/>
        <item m="1" x="6779"/>
        <item m="1" x="7083"/>
        <item m="1" x="7516"/>
        <item m="1" x="4645"/>
        <item m="1" x="1986"/>
        <item m="1" x="6374"/>
        <item m="1" x="4351"/>
        <item m="1" x="5243"/>
        <item m="1" x="7046"/>
        <item m="1" x="5054"/>
        <item m="1" x="2536"/>
        <item m="1" x="5977"/>
        <item m="1" x="3453"/>
        <item m="1" x="5733"/>
        <item m="1" x="812"/>
        <item m="1" x="7475"/>
        <item m="1" x="4886"/>
        <item m="1" x="7582"/>
        <item m="1" x="505"/>
        <item m="1" x="5907"/>
        <item m="1" x="5790"/>
        <item m="1" x="398"/>
        <item m="1" x="2863"/>
        <item m="1" x="5886"/>
        <item m="1" x="6268"/>
        <item m="1" x="5851"/>
        <item m="1" x="2983"/>
        <item m="1" x="7584"/>
        <item m="1" x="1960"/>
        <item m="1" x="6472"/>
        <item m="1" x="2178"/>
        <item m="1" x="1774"/>
        <item m="1" x="6490"/>
        <item m="1" x="5685"/>
        <item m="1" x="3189"/>
        <item m="1" x="3824"/>
        <item m="1" x="6288"/>
        <item m="1" x="4985"/>
        <item m="1" x="3277"/>
        <item m="1" x="3757"/>
        <item m="1" x="3589"/>
        <item m="1" x="3769"/>
        <item m="1" x="4661"/>
        <item m="1" x="4706"/>
        <item m="1" x="7784"/>
        <item m="1" x="1473"/>
        <item m="1" x="6849"/>
        <item m="1" x="7253"/>
        <item m="1" x="5107"/>
        <item m="1" x="5277"/>
        <item m="1" x="5472"/>
        <item m="1" x="3933"/>
        <item m="1" x="1418"/>
        <item m="1" x="4926"/>
        <item m="1" x="4293"/>
        <item m="1" x="5325"/>
        <item m="1" x="4441"/>
        <item m="1" x="1232"/>
        <item m="1" x="2407"/>
        <item m="1" x="3200"/>
        <item m="1" x="4925"/>
        <item m="1" x="6313"/>
        <item m="1" x="4739"/>
        <item m="1" x="7118"/>
        <item m="1" x="2604"/>
        <item m="1" x="6017"/>
        <item m="1" x="6510"/>
        <item m="1" x="3838"/>
        <item m="1" x="6310"/>
        <item m="1" x="5191"/>
        <item m="1" x="5377"/>
        <item m="1" x="7179"/>
        <item m="1" x="6370"/>
        <item m="1" x="4474"/>
        <item m="1" x="4842"/>
        <item m="1" x="7640"/>
        <item m="1" x="546"/>
        <item m="1" x="5705"/>
        <item m="1" x="4940"/>
        <item m="1" x="6728"/>
        <item m="1" x="7666"/>
        <item m="1" x="4297"/>
        <item m="1" x="2803"/>
        <item m="1" x="414"/>
        <item m="1" x="1959"/>
        <item m="1" x="553"/>
        <item m="1" x="710"/>
        <item m="1" x="1046"/>
        <item m="1" x="6685"/>
        <item m="1" x="6663"/>
        <item m="1" x="3641"/>
        <item m="1" x="6128"/>
        <item m="1" x="1470"/>
        <item m="1" x="5278"/>
        <item m="1" x="3865"/>
        <item m="1" x="7295"/>
        <item m="1" x="6221"/>
        <item m="1" x="5065"/>
        <item m="1" x="4986"/>
        <item m="1" x="3617"/>
        <item m="1" x="3711"/>
        <item m="1" x="6665"/>
        <item m="1" x="3988"/>
        <item m="1" x="1886"/>
        <item m="1" x="2627"/>
        <item m="1" x="4431"/>
        <item m="1" x="3078"/>
        <item x="380"/>
        <item m="1" x="6227"/>
        <item m="1" x="7755"/>
        <item m="1" x="1517"/>
        <item m="1" x="4104"/>
        <item m="1" x="761"/>
        <item m="1" x="5691"/>
        <item m="1" x="3538"/>
        <item m="1" x="4672"/>
        <item m="1" x="976"/>
        <item m="1" x="2998"/>
        <item m="1" x="7674"/>
        <item m="1" x="7090"/>
        <item m="1" x="7181"/>
        <item m="1" x="7109"/>
        <item m="1" x="1760"/>
        <item m="1" x="7340"/>
        <item m="1" x="5097"/>
        <item m="1" x="4796"/>
        <item m="1" x="7631"/>
        <item m="1" x="6386"/>
        <item m="1" x="5063"/>
        <item m="1" x="2367"/>
        <item m="1" x="7625"/>
        <item m="1" x="1306"/>
        <item m="1" x="7454"/>
        <item m="1" x="6086"/>
        <item m="1" x="7014"/>
        <item m="1" x="1703"/>
        <item m="1" x="4063"/>
        <item m="1" x="1699"/>
        <item m="1" x="2284"/>
        <item m="1" x="7132"/>
        <item m="1" x="6784"/>
        <item m="1" x="5492"/>
        <item m="1" x="1704"/>
        <item m="1" x="1725"/>
        <item m="1" x="7607"/>
        <item m="1" x="851"/>
        <item m="1" x="4090"/>
        <item m="1" x="7268"/>
        <item m="1" x="7836"/>
        <item m="1" x="3952"/>
        <item m="1" x="3327"/>
        <item m="1" x="6671"/>
        <item m="1" x="3373"/>
        <item m="1" x="5397"/>
        <item m="1" x="3392"/>
        <item m="1" x="4544"/>
        <item m="1" x="2274"/>
        <item m="1" x="4914"/>
        <item m="1" x="3287"/>
        <item m="1" x="573"/>
        <item m="1" x="7497"/>
        <item m="1" x="7244"/>
        <item m="1" x="614"/>
        <item m="1" x="5891"/>
        <item m="1" x="7870"/>
        <item m="1" x="5386"/>
        <item m="1" x="4269"/>
        <item m="1" x="4233"/>
        <item m="1" x="2398"/>
        <item m="1" x="3947"/>
        <item m="1" x="2506"/>
        <item m="1" x="2426"/>
        <item m="1" x="7141"/>
        <item m="1" x="5471"/>
        <item m="1" x="912"/>
        <item m="1" x="1401"/>
        <item m="1" x="7251"/>
        <item m="1" x="6083"/>
        <item m="1" x="6442"/>
        <item m="1" x="3736"/>
        <item m="1" x="3357"/>
        <item m="1" x="2240"/>
        <item m="1" x="3994"/>
        <item m="1" x="5770"/>
        <item m="1" x="3389"/>
        <item m="1" x="4687"/>
        <item m="1" x="2560"/>
        <item m="1" x="4483"/>
        <item m="1" x="3735"/>
        <item m="1" x="7770"/>
        <item m="1" x="1061"/>
        <item m="1" x="3544"/>
        <item m="1" x="405"/>
        <item m="1" x="7371"/>
        <item m="1" x="7898"/>
        <item m="1" x="5431"/>
        <item m="1" x="2672"/>
        <item m="1" x="1356"/>
        <item m="1" x="3925"/>
        <item m="1" x="6117"/>
        <item m="1" x="4671"/>
        <item m="1" x="3487"/>
        <item m="1" x="3696"/>
        <item m="1" x="4605"/>
        <item m="1" x="810"/>
        <item m="1" x="6811"/>
        <item m="1" x="6823"/>
        <item m="1" x="3088"/>
        <item m="1" x="3737"/>
        <item m="1" x="5490"/>
        <item m="1" x="5437"/>
        <item m="1" x="5333"/>
        <item m="1" x="5127"/>
        <item m="1" x="1819"/>
        <item m="1" x="7311"/>
        <item m="1" x="2646"/>
        <item m="1" x="1007"/>
        <item m="1" x="6675"/>
        <item m="1" x="1334"/>
        <item m="1" x="2136"/>
        <item m="1" x="1544"/>
        <item m="1" x="7430"/>
        <item m="1" x="1666"/>
        <item m="1" x="4818"/>
        <item m="1" x="3385"/>
        <item m="1" x="5241"/>
        <item m="1" x="6497"/>
        <item m="1" x="1695"/>
        <item m="1" x="3099"/>
        <item m="1" x="6264"/>
        <item m="1" x="1622"/>
        <item m="1" x="5510"/>
        <item m="1" x="415"/>
        <item m="1" x="944"/>
        <item m="1" x="5274"/>
        <item m="1" x="4814"/>
        <item m="1" x="3722"/>
        <item m="1" x="3065"/>
        <item m="1" x="4850"/>
        <item m="1" x="3807"/>
        <item m="1" x="6780"/>
        <item m="1" x="500"/>
        <item m="1" x="4239"/>
        <item m="1" x="1724"/>
        <item m="1" x="2371"/>
        <item m="1" x="653"/>
        <item m="1" x="5014"/>
        <item m="1" x="5909"/>
        <item m="1" x="536"/>
        <item m="1" x="6832"/>
        <item m="1" x="6793"/>
        <item m="1" x="5515"/>
        <item m="1" x="3672"/>
        <item m="1" x="5465"/>
        <item m="1" x="6287"/>
        <item m="1" x="7587"/>
        <item m="1" x="1343"/>
        <item m="1" x="6687"/>
        <item m="1" x="7828"/>
        <item m="1" x="831"/>
        <item m="1" x="3795"/>
        <item m="1" x="4191"/>
        <item m="1" x="4114"/>
        <item m="1" x="7352"/>
        <item m="1" x="4084"/>
        <item m="1" x="6575"/>
        <item m="1" x="2508"/>
        <item m="1" x="3324"/>
        <item m="1" x="5738"/>
        <item m="1" x="561"/>
        <item m="1" x="7923"/>
        <item m="1" x="470"/>
        <item m="1" x="1075"/>
        <item m="1" x="1031"/>
        <item m="1" x="3817"/>
        <item m="1" x="4460"/>
        <item m="1" x="7440"/>
        <item m="1" x="2089"/>
        <item m="1" x="5588"/>
        <item m="1" x="1347"/>
        <item m="1" x="4971"/>
        <item m="1" x="5775"/>
        <item m="1" x="7847"/>
        <item m="1" x="6463"/>
        <item m="1" x="2736"/>
        <item m="1" x="5179"/>
        <item m="1" x="7350"/>
        <item m="1" x="2679"/>
        <item m="1" x="6695"/>
        <item m="1" x="4319"/>
        <item m="1" x="7243"/>
        <item m="1" x="6008"/>
        <item m="1" x="2208"/>
        <item m="1" x="5930"/>
        <item m="1" x="7873"/>
        <item m="1" x="6707"/>
        <item m="1" x="6246"/>
        <item m="1" x="6902"/>
        <item m="1" x="3459"/>
        <item m="1" x="941"/>
        <item m="1" x="3600"/>
        <item m="1" x="7636"/>
        <item m="1" x="1456"/>
        <item m="1" x="5266"/>
        <item m="1" x="5339"/>
        <item m="1" x="3550"/>
        <item m="1" x="6861"/>
        <item m="1" x="4276"/>
        <item m="1" x="6007"/>
        <item m="1" x="4528"/>
        <item m="1" x="2259"/>
        <item m="1" x="3594"/>
        <item m="1" x="7782"/>
        <item m="1" x="4022"/>
        <item m="1" x="2353"/>
        <item m="1" x="2705"/>
        <item m="1" x="7297"/>
        <item m="1" x="1626"/>
        <item m="1" x="1752"/>
        <item m="1" x="4249"/>
        <item m="1" x="6856"/>
        <item m="1" x="7929"/>
        <item m="1" x="5235"/>
        <item m="1" x="2109"/>
        <item m="1" x="955"/>
        <item m="1" x="6356"/>
        <item m="1" x="1089"/>
        <item m="1" x="3525"/>
        <item m="1" x="7288"/>
        <item m="1" x="4852"/>
        <item m="1" x="5122"/>
        <item m="1" x="4853"/>
        <item m="1" x="4889"/>
        <item m="1" x="7414"/>
        <item m="1" x="5135"/>
        <item m="1" x="1596"/>
        <item m="1" x="4521"/>
        <item m="1" x="4003"/>
        <item m="1" x="4994"/>
        <item m="1" x="3383"/>
        <item m="1" x="1225"/>
        <item m="1" x="2521"/>
        <item m="1" x="1243"/>
        <item m="1" x="6986"/>
        <item m="1" x="3887"/>
        <item m="1" x="5848"/>
        <item m="1" x="2792"/>
        <item m="1" x="3474"/>
        <item m="1" x="2757"/>
        <item m="1" x="3861"/>
        <item m="1" x="1464"/>
        <item m="1" x="7908"/>
        <item m="1" x="3903"/>
        <item m="1" x="5256"/>
        <item m="1" x="2408"/>
        <item m="1" x="5335"/>
        <item m="1" x="6298"/>
        <item m="1" x="3019"/>
        <item m="1" x="7868"/>
        <item m="1" x="2277"/>
        <item m="1" x="5676"/>
        <item m="1" x="2788"/>
        <item m="1" x="920"/>
        <item m="1" x="2468"/>
        <item m="1" x="3434"/>
        <item m="1" x="1531"/>
        <item m="1" x="3276"/>
        <item m="1" x="774"/>
        <item m="1" x="3071"/>
        <item m="1" x="7809"/>
        <item m="1" x="4385"/>
        <item m="1" x="832"/>
        <item m="1" x="5162"/>
        <item m="1" x="3297"/>
        <item m="1" x="3450"/>
        <item m="1" x="3847"/>
        <item m="1" x="1047"/>
        <item m="1" x="2595"/>
        <item m="1" x="7073"/>
        <item m="1" x="2121"/>
        <item m="1" x="3249"/>
        <item m="1" x="5087"/>
        <item m="1" x="2665"/>
        <item m="1" x="6831"/>
        <item m="1" x="6329"/>
        <item m="1" x="3976"/>
        <item m="1" x="3033"/>
        <item m="1" x="6674"/>
        <item m="1" x="4007"/>
        <item m="1" x="1382"/>
        <item m="1" x="755"/>
        <item m="1" x="2338"/>
        <item m="1" x="7552"/>
        <item m="1" x="3320"/>
        <item m="1" x="1118"/>
        <item m="1" x="5715"/>
        <item m="1" x="1041"/>
        <item m="1" x="3643"/>
        <item m="1" x="2244"/>
        <item m="1" x="1117"/>
        <item m="1" x="3379"/>
        <item m="1" x="2258"/>
        <item m="1" x="7399"/>
        <item m="1" x="4299"/>
        <item m="1" x="1123"/>
        <item m="1" x="4235"/>
        <item m="1" x="3302"/>
        <item m="1" x="3612"/>
        <item m="1" x="4515"/>
        <item m="1" x="3680"/>
        <item m="1" x="5634"/>
        <item m="1" x="4174"/>
        <item m="1" x="3546"/>
        <item m="1" x="7478"/>
        <item m="1" x="1845"/>
        <item m="1" x="6038"/>
        <item m="1" x="2586"/>
        <item m="1" x="7760"/>
        <item m="1" x="4236"/>
        <item m="1" x="6046"/>
        <item m="1" x="3100"/>
        <item m="1" x="7528"/>
        <item m="1" x="1342"/>
        <item m="1" x="2464"/>
        <item m="1" x="5093"/>
        <item m="1" x="7520"/>
        <item m="1" x="1094"/>
        <item m="1" x="835"/>
        <item m="1" x="1138"/>
        <item m="1" x="6922"/>
        <item m="1" x="2051"/>
        <item m="1" x="2355"/>
        <item m="1" x="1634"/>
        <item m="1" x="4425"/>
        <item m="1" x="1528"/>
        <item m="1" x="476"/>
        <item m="1" x="1870"/>
        <item m="1" x="3352"/>
        <item m="1" x="2027"/>
        <item m="1" x="1484"/>
        <item m="1" x="4511"/>
        <item m="1" x="4179"/>
        <item m="1" x="3895"/>
        <item m="1" x="6716"/>
        <item m="1" x="2055"/>
        <item m="1" x="5182"/>
        <item m="1" x="6895"/>
        <item m="1" x="4782"/>
        <item m="1" x="3849"/>
        <item m="1" x="2435"/>
        <item m="1" x="4800"/>
        <item m="1" x="4378"/>
        <item m="1" x="4723"/>
        <item m="1" x="4092"/>
        <item m="1" x="6563"/>
        <item m="1" x="6746"/>
        <item m="1" x="3647"/>
        <item m="1" x="5625"/>
        <item m="1" x="6956"/>
        <item m="1" x="1815"/>
        <item m="1" x="4958"/>
        <item m="1" x="5566"/>
        <item m="1" x="5976"/>
        <item m="1" x="1909"/>
        <item m="1" x="7700"/>
        <item m="1" x="6706"/>
        <item m="1" x="2523"/>
        <item m="1" x="1575"/>
        <item m="1" x="6400"/>
        <item m="1" x="7519"/>
        <item m="1" x="675"/>
        <item m="1" x="1660"/>
        <item m="1" x="2834"/>
        <item m="1" x="5385"/>
        <item m="1" x="6722"/>
        <item m="1" x="3963"/>
        <item m="1" x="4111"/>
        <item m="1" x="7247"/>
        <item m="1" x="7029"/>
        <item m="1" x="1659"/>
        <item m="1" x="719"/>
        <item m="1" x="4242"/>
        <item m="1" x="585"/>
        <item m="1" x="3209"/>
        <item m="1" x="4735"/>
        <item m="1" x="1653"/>
        <item m="1" x="6803"/>
        <item m="1" x="4209"/>
        <item m="1" x="1062"/>
        <item m="1" x="514"/>
        <item m="1" x="2078"/>
        <item m="1" x="1682"/>
        <item m="1" x="4147"/>
        <item m="1" x="5973"/>
        <item m="1" x="2847"/>
        <item m="1" x="7749"/>
        <item m="1" x="704"/>
        <item m="1" x="2917"/>
        <item m="1" x="7927"/>
        <item m="1" x="7442"/>
        <item m="1" x="4788"/>
        <item m="1" x="5664"/>
        <item m="1" x="5255"/>
        <item m="1" x="2715"/>
        <item m="1" x="6852"/>
        <item m="1" x="7702"/>
        <item m="1" x="6242"/>
        <item m="1" x="1775"/>
        <item m="1" x="5405"/>
        <item m="1" x="5229"/>
        <item m="1" x="1620"/>
        <item m="1" x="3762"/>
        <item m="1" x="4289"/>
        <item m="1" x="2083"/>
        <item m="1" x="4956"/>
        <item m="1" x="3148"/>
        <item m="1" x="3160"/>
        <item m="1" x="4566"/>
        <item m="1" x="1654"/>
        <item m="1" x="3012"/>
        <item m="1" x="1392"/>
        <item m="1" x="3534"/>
        <item m="1" x="4805"/>
        <item m="1" x="1149"/>
        <item m="1" x="5349"/>
        <item m="1" x="5200"/>
        <item m="1" x="4708"/>
        <item m="1" x="4186"/>
        <item m="1" x="4665"/>
        <item m="1" x="5443"/>
        <item m="1" x="6249"/>
        <item m="1" x="2883"/>
        <item m="1" x="2869"/>
        <item m="1" x="2780"/>
        <item m="1" x="6541"/>
        <item m="1" x="5044"/>
        <item m="1" x="1624"/>
        <item m="1" x="6857"/>
        <item m="1" x="953"/>
        <item m="1" x="911"/>
        <item m="1" x="1797"/>
        <item m="1" x="2461"/>
        <item m="1" x="5175"/>
        <item m="1" x="1714"/>
        <item m="1" x="3207"/>
        <item m="1" x="3491"/>
        <item m="1" x="1485"/>
        <item m="1" x="2317"/>
        <item m="1" x="4475"/>
        <item m="1" x="4364"/>
        <item m="1" x="656"/>
        <item m="1" x="878"/>
        <item m="1" x="7598"/>
        <item m="1" x="6149"/>
        <item m="1" x="1025"/>
        <item m="1" x="1842"/>
        <item m="1" x="3871"/>
        <item m="1" x="3485"/>
        <item m="1" x="5854"/>
        <item m="1" x="527"/>
        <item m="1" x="5302"/>
        <item m="1" x="5169"/>
        <item m="1" x="6243"/>
        <item m="1" x="2129"/>
        <item m="1" x="6073"/>
        <item m="1" x="1323"/>
        <item m="1" x="440"/>
        <item m="1" x="821"/>
        <item m="1" x="1241"/>
        <item m="1" x="7664"/>
        <item m="1" x="5011"/>
        <item m="1" x="4519"/>
        <item m="1" x="5540"/>
        <item m="1" x="1063"/>
        <item m="1" x="2023"/>
        <item m="1" x="2206"/>
        <item m="1" x="966"/>
        <item m="1" x="419"/>
        <item m="1" x="4948"/>
        <item m="1" x="4862"/>
        <item m="1" x="2319"/>
        <item m="1" x="4951"/>
        <item m="1" x="1436"/>
        <item m="1" x="2972"/>
        <item m="1" x="7899"/>
        <item m="1" x="6607"/>
        <item m="1" x="444"/>
        <item m="1" x="453"/>
        <item m="1" x="2649"/>
        <item m="1" x="1593"/>
        <item m="1" x="7152"/>
        <item m="1" x="6549"/>
        <item m="1" x="6158"/>
        <item m="1" x="757"/>
        <item m="1" x="4582"/>
        <item m="1" x="1781"/>
        <item m="1" x="4572"/>
        <item m="1" x="1545"/>
        <item m="1" x="4354"/>
        <item m="1" x="5773"/>
        <item m="1" x="4187"/>
        <item m="1" x="1186"/>
        <item m="1" x="3429"/>
        <item m="1" x="4329"/>
        <item m="1" x="2728"/>
        <item m="1" x="1380"/>
        <item m="1" x="3075"/>
        <item m="1" x="5843"/>
        <item m="1" x="2609"/>
        <item m="1" x="3513"/>
        <item m="1" x="4634"/>
        <item m="1" x="2999"/>
        <item m="1" x="3435"/>
        <item m="1" x="6088"/>
        <item m="1" x="2667"/>
        <item m="1" x="6980"/>
        <item m="1" x="7496"/>
        <item m="1" x="7886"/>
        <item m="1" x="7951"/>
        <item m="1" x="7170"/>
        <item m="1" x="1438"/>
        <item m="1" x="562"/>
        <item m="1" x="867"/>
        <item m="1" x="2278"/>
        <item m="1" x="7606"/>
        <item m="1" x="7381"/>
        <item m="1" x="7266"/>
        <item m="1" x="6618"/>
        <item m="1" x="5639"/>
        <item m="1" x="6259"/>
        <item m="1" x="7051"/>
        <item m="1" x="6668"/>
        <item m="1" x="6262"/>
        <item m="1" x="7303"/>
        <item m="1" x="2653"/>
        <item m="1" x="2138"/>
        <item m="1" x="6826"/>
        <item m="1" x="3242"/>
        <item m="1" x="6037"/>
        <item m="1" x="6698"/>
        <item m="1" x="4356"/>
        <item m="1" x="7122"/>
        <item m="1" x="2071"/>
        <item m="1" x="2929"/>
        <item m="1" x="4229"/>
        <item m="1" x="1769"/>
        <item m="1" x="4223"/>
        <item m="1" x="900"/>
        <item m="1" x="3843"/>
        <item m="1" x="4215"/>
        <item m="1" x="2950"/>
        <item m="1" x="908"/>
        <item m="1" x="2752"/>
        <item m="1" x="6703"/>
        <item m="1" x="6191"/>
        <item m="1" x="2273"/>
        <item m="1" x="7852"/>
        <item m="1" x="2414"/>
        <item m="1" x="4721"/>
        <item m="1" x="5620"/>
        <item m="1" x="2594"/>
        <item m="1" x="7292"/>
        <item m="1" x="1335"/>
        <item m="1" x="7158"/>
        <item m="1" x="5371"/>
        <item m="1" x="3694"/>
        <item m="1" x="3649"/>
        <item m="1" x="6162"/>
        <item m="1" x="3371"/>
        <item m="1" x="4756"/>
        <item m="1" x="873"/>
        <item m="1" x="2773"/>
        <item m="1" x="5764"/>
        <item m="1" x="6848"/>
        <item m="1" x="4409"/>
        <item m="1" x="3667"/>
        <item m="1" x="1946"/>
        <item m="1" x="2158"/>
        <item m="1" x="7722"/>
        <item m="1" x="3196"/>
        <item m="1" x="1090"/>
        <item m="1" x="5984"/>
        <item m="1" x="3974"/>
        <item m="1" x="3985"/>
        <item m="1" x="2856"/>
        <item m="1" x="7322"/>
        <item m="1" x="5357"/>
        <item m="1" x="575"/>
        <item m="1" x="2114"/>
        <item m="1" x="1999"/>
        <item m="1" x="465"/>
        <item m="1" x="3568"/>
        <item m="1" x="1770"/>
        <item m="1" x="652"/>
        <item m="1" x="3997"/>
        <item m="1" x="4752"/>
        <item m="1" x="7138"/>
        <item m="1" x="5559"/>
        <item m="1" x="5297"/>
        <item m="1" x="6521"/>
        <item m="1" x="1319"/>
        <item m="1" x="3728"/>
        <item m="1" x="4087"/>
        <item m="1" x="4072"/>
        <item m="1" x="7304"/>
        <item m="1" x="4883"/>
        <item m="1" x="7074"/>
        <item m="1" x="3889"/>
        <item m="1" x="3937"/>
        <item m="1" x="450"/>
        <item m="1" x="5945"/>
        <item m="1" x="5708"/>
        <item m="1" x="5892"/>
        <item m="1" x="1101"/>
        <item m="1" x="1310"/>
        <item m="1" x="7620"/>
        <item m="1" x="2485"/>
        <item m="1" x="7254"/>
        <item m="1" x="6300"/>
        <item m="1" x="4592"/>
        <item m="1" x="1637"/>
        <item m="1" x="3702"/>
        <item m="1" x="5570"/>
        <item m="1" x="5384"/>
        <item m="1" x="5841"/>
        <item m="1" x="3103"/>
        <item m="1" x="1507"/>
        <item m="1" x="2926"/>
        <item m="1" x="3106"/>
        <item m="1" x="2049"/>
        <item m="1" x="6571"/>
        <item m="1" x="7794"/>
        <item m="1" x="7410"/>
        <item m="1" x="4019"/>
        <item m="1" x="4021"/>
        <item m="1" x="5058"/>
        <item m="1" x="5432"/>
        <item m="1" x="3095"/>
        <item m="1" x="3073"/>
        <item m="1" x="7413"/>
        <item m="1" x="6623"/>
        <item m="1" x="525"/>
        <item m="1" x="7841"/>
        <item m="1" x="5720"/>
        <item m="1" x="5654"/>
        <item m="1" x="1995"/>
        <item m="1" x="3092"/>
        <item m="1" x="3495"/>
        <item m="1" x="7493"/>
        <item m="1" x="7477"/>
        <item m="1" x="6450"/>
        <item m="1" x="4793"/>
        <item m="1" x="4688"/>
        <item m="1" x="3860"/>
        <item m="1" x="1441"/>
        <item m="1" x="5233"/>
        <item m="1" x="3072"/>
        <item m="1" x="4053"/>
        <item m="1" x="673"/>
        <item m="1" x="3447"/>
        <item m="1" x="3610"/>
        <item m="1" x="6720"/>
        <item m="1" x="5672"/>
        <item m="1" x="6144"/>
        <item m="1" x="3791"/>
        <item m="1" x="799"/>
        <item m="1" x="6983"/>
        <item m="1" x="5344"/>
        <item m="1" x="3951"/>
        <item m="1" x="7085"/>
        <item m="1" x="3089"/>
        <item m="1" x="5867"/>
        <item m="1" x="7662"/>
        <item m="1" x="6216"/>
        <item m="1" x="3365"/>
        <item m="1" x="7317"/>
        <item m="1" x="6899"/>
        <item m="1" x="5662"/>
        <item m="1" x="915"/>
        <item m="1" x="2314"/>
        <item m="1" x="7063"/>
        <item m="1" x="853"/>
        <item m="1" x="1269"/>
        <item m="1" x="6840"/>
        <item m="1" x="3416"/>
        <item m="1" x="6844"/>
        <item m="1" x="5012"/>
        <item m="1" x="6269"/>
        <item m="1" x="6251"/>
        <item m="1" x="7576"/>
        <item m="1" x="7446"/>
        <item m="1" x="1851"/>
        <item m="1" x="4750"/>
        <item m="1" x="845"/>
        <item m="1" x="2961"/>
        <item m="1" x="5101"/>
        <item m="1" x="3163"/>
        <item m="1" x="4259"/>
        <item m="1" x="1166"/>
        <item m="1" x="4313"/>
        <item m="1" x="5441"/>
        <item m="1" x="6518"/>
        <item m="1" x="3142"/>
        <item m="1" x="3892"/>
        <item m="1" x="4684"/>
        <item m="1" x="4403"/>
        <item m="1" x="2225"/>
        <item m="1" x="6411"/>
        <item m="1" x="3008"/>
        <item m="1" x="5603"/>
        <item m="1" x="4658"/>
        <item m="1" x="3609"/>
        <item m="1" x="4905"/>
        <item m="1" x="5557"/>
        <item m="1" x="6604"/>
        <item m="1" x="6502"/>
        <item m="1" x="6098"/>
        <item m="1" x="7900"/>
        <item m="1" x="5032"/>
        <item m="1" x="6739"/>
        <item m="1" x="7844"/>
        <item m="1" x="6930"/>
        <item m="1" x="2509"/>
        <item m="1" x="4026"/>
        <item m="1" x="7601"/>
        <item m="1" x="4502"/>
        <item m="1" x="4762"/>
        <item m="1" x="4757"/>
        <item m="1" x="3767"/>
        <item m="1" x="7558"/>
        <item m="1" x="2637"/>
        <item m="1" x="3599"/>
        <item m="1" x="2016"/>
        <item m="1" x="2699"/>
        <item m="1" x="6645"/>
        <item m="1" x="7484"/>
        <item m="1" x="5680"/>
        <item m="1" x="4207"/>
        <item m="1" x="7115"/>
        <item m="1" x="7854"/>
        <item m="1" x="6401"/>
        <item m="1" x="7736"/>
        <item m="1" x="2209"/>
        <item m="1" x="7572"/>
        <item m="1" x="5009"/>
        <item m="1" x="1556"/>
        <item m="1" x="2107"/>
        <item m="1" x="6514"/>
        <item m="1" x="4778"/>
        <item m="1" x="7491"/>
        <item m="1" x="7261"/>
        <item m="1" x="6723"/>
        <item m="1" x="4266"/>
        <item m="1" x="899"/>
        <item m="1" x="726"/>
        <item m="1" x="6886"/>
        <item m="1" x="1277"/>
        <item m="1" x="980"/>
        <item m="1" x="3780"/>
        <item m="1" x="3898"/>
        <item m="1" x="3212"/>
        <item m="1" x="1662"/>
        <item m="1" x="1408"/>
        <item m="1" x="7992"/>
        <item m="1" x="1480"/>
        <item m="1" x="3949"/>
        <item m="1" x="5117"/>
        <item m="1" x="3965"/>
        <item m="1" x="4271"/>
        <item m="1" x="2330"/>
        <item m="1" x="5585"/>
        <item m="1" x="2939"/>
        <item m="1" x="5600"/>
        <item m="1" x="4533"/>
        <item m="1" x="5242"/>
        <item x="379"/>
        <item m="1" x="2005"/>
        <item m="1" x="3229"/>
        <item m="1" x="1107"/>
        <item m="1" x="2365"/>
        <item m="1" x="6126"/>
        <item m="1" x="7408"/>
        <item m="1" x="5360"/>
        <item m="1" x="1677"/>
        <item m="1" x="5602"/>
        <item m="1" x="7150"/>
        <item m="1" x="7372"/>
        <item m="1" x="7871"/>
        <item m="1" x="6802"/>
        <item m="1" x="1156"/>
        <item m="1" x="3899"/>
        <item m="1" x="2533"/>
        <item m="1" x="647"/>
        <item m="1" x="5599"/>
        <item m="1" x="5872"/>
        <item m="1" x="7360"/>
        <item m="1" x="1562"/>
        <item m="1" x="2080"/>
        <item m="1" x="4439"/>
        <item m="1" x="2631"/>
        <item m="1" x="4194"/>
        <item m="1" x="6160"/>
        <item m="1" x="7076"/>
        <item m="1" x="2222"/>
        <item m="1" x="5972"/>
        <item m="1" x="2329"/>
        <item m="1" x="3029"/>
        <item m="1" x="3133"/>
        <item m="1" x="5295"/>
        <item m="1" x="2971"/>
        <item m="1" x="5359"/>
        <item m="1" x="4458"/>
        <item m="1" x="5025"/>
        <item m="1" x="4073"/>
        <item m="1" x="7246"/>
        <item m="1" x="3527"/>
        <item m="1" x="7750"/>
        <item m="1" x="7919"/>
        <item m="1" x="4152"/>
        <item m="1" x="4622"/>
        <item m="1" x="1227"/>
        <item m="1" x="3243"/>
        <item m="1" x="1709"/>
        <item m="1" x="4664"/>
        <item m="1" x="1237"/>
        <item m="1" x="515"/>
        <item m="1" x="6603"/>
        <item m="1" x="7048"/>
        <item m="1" x="2149"/>
        <item m="1" x="6103"/>
        <item m="1" x="2749"/>
        <item m="1" x="1252"/>
        <item m="1" x="6096"/>
        <item m="1" x="5199"/>
        <item m="1" x="7186"/>
        <item m="1" x="7021"/>
        <item m="1" x="3768"/>
        <item m="1" x="5327"/>
        <item m="1" x="6217"/>
        <item m="1" x="5618"/>
        <item m="1" x="1005"/>
        <item m="1" x="3394"/>
        <item m="1" x="2829"/>
        <item m="1" x="7624"/>
        <item m="1" x="584"/>
        <item m="1" x="5469"/>
        <item m="1" x="805"/>
        <item m="1" x="1548"/>
        <item m="1" x="5956"/>
        <item m="1" x="6048"/>
        <item m="1" x="3332"/>
        <item m="1" x="2629"/>
        <item m="1" x="5326"/>
        <item m="1" x="5294"/>
        <item m="1" x="2656"/>
        <item m="1" x="4013"/>
        <item m="1" x="3704"/>
        <item m="1" x="4600"/>
        <item m="1" x="2811"/>
        <item m="1" x="6818"/>
        <item m="1" x="6736"/>
        <item m="1" x="4885"/>
        <item m="1" x="6786"/>
        <item m="1" x="7178"/>
        <item m="1" x="1552"/>
        <item m="1" x="5125"/>
        <item m="1" x="6457"/>
        <item m="1" x="5447"/>
        <item m="1" x="4099"/>
        <item m="1" x="6206"/>
        <item m="1" x="532"/>
        <item m="1" x="5915"/>
        <item m="1" x="7792"/>
        <item m="1" x="978"/>
        <item m="1" x="3325"/>
        <item m="1" x="6574"/>
        <item m="1" x="496"/>
        <item m="1" x="7952"/>
        <item m="1" x="6198"/>
        <item m="1" x="7890"/>
        <item m="1" x="3272"/>
        <item m="1" x="4434"/>
        <item m="1" x="659"/>
        <item m="1" x="6898"/>
        <item m="1" x="1275"/>
        <item m="1" x="5828"/>
        <item m="1" x="6530"/>
        <item m="1" x="3241"/>
        <item m="1" x="1698"/>
        <item m="1" x="706"/>
        <item m="1" x="4545"/>
        <item m="1" x="2053"/>
        <item m="1" x="7676"/>
        <item m="1" x="5338"/>
        <item m="1" x="678"/>
        <item m="1" x="4477"/>
        <item m="1" x="1866"/>
        <item m="1" x="6664"/>
        <item m="1" x="6572"/>
        <item m="1" x="1908"/>
        <item m="1" x="3856"/>
        <item m="1" x="5269"/>
        <item m="1" x="4913"/>
        <item m="1" x="6813"/>
        <item m="1" x="6774"/>
        <item m="1" x="971"/>
        <item m="1" x="5865"/>
        <item m="1" x="5346"/>
        <item m="1" x="4060"/>
        <item m="1" x="4030"/>
        <item m="1" x="3685"/>
        <item m="1" x="4879"/>
        <item m="1" x="6488"/>
        <item m="1" x="6445"/>
        <item m="1" x="6220"/>
        <item m="1" x="4728"/>
        <item m="1" x="4107"/>
        <item m="1" x="950"/>
        <item m="1" x="4217"/>
        <item m="1" x="1160"/>
        <item m="1" x="7005"/>
        <item m="1" x="5071"/>
        <item m="1" x="7571"/>
        <item m="1" x="4594"/>
        <item m="1" x="3010"/>
        <item m="1" x="7962"/>
        <item m="1" x="3754"/>
        <item m="1" x="5404"/>
        <item m="1" x="3138"/>
        <item m="1" x="3223"/>
        <item m="1" x="6616"/>
        <item m="1" x="4524"/>
        <item m="1" x="6867"/>
        <item m="1" x="5893"/>
        <item m="1" x="4280"/>
        <item m="1" x="5681"/>
        <item m="1" x="5679"/>
        <item m="1" x="5678"/>
        <item m="1" x="5675"/>
        <item m="1" x="5673"/>
        <item m="1" x="2310"/>
        <item m="1" x="6916"/>
        <item m="1" x="3957"/>
        <item m="1" x="7563"/>
        <item m="1" x="1322"/>
        <item m="1" x="2173"/>
        <item m="1" x="3605"/>
        <item m="1" x="6341"/>
        <item m="1" x="3446"/>
        <item m="1" x="3134"/>
        <item m="1" x="988"/>
        <item m="1" x="7787"/>
        <item m="1" x="7511"/>
        <item m="1" x="4169"/>
        <item m="1" x="2431"/>
        <item m="1" x="3920"/>
        <item m="1" x="2443"/>
        <item m="1" x="5254"/>
        <item m="1" x="4373"/>
        <item m="1" x="3727"/>
        <item m="1" x="2872"/>
        <item m="1" x="7974"/>
        <item m="1" x="7954"/>
        <item m="1" x="1421"/>
        <item m="1" x="6440"/>
        <item m="1" x="1498"/>
        <item m="1" x="3715"/>
        <item m="1" x="1428"/>
        <item m="1" x="5458"/>
        <item m="1" x="2882"/>
        <item m="1" x="2833"/>
        <item m="1" x="1218"/>
        <item m="1" x="1535"/>
        <item m="1" x="3430"/>
        <item m="1" x="5671"/>
        <item m="1" x="1040"/>
        <item m="1" x="1037"/>
        <item m="1" x="1036"/>
        <item m="1" x="1032"/>
        <item m="1" x="1030"/>
        <item m="1" x="1029"/>
        <item m="1" x="1027"/>
        <item m="1" x="442"/>
        <item m="1" x="1256"/>
        <item m="1" x="4507"/>
        <item m="1" x="402"/>
        <item m="1" x="7273"/>
        <item m="1" x="1293"/>
        <item m="1" x="2542"/>
        <item m="1" x="2315"/>
        <item m="1" x="3381"/>
        <item m="1" x="3239"/>
        <item m="1" x="2696"/>
        <item m="1" x="4745"/>
        <item m="1" x="7753"/>
        <item m="1" x="5916"/>
        <item m="1" x="6933"/>
        <item m="1" x="6523"/>
        <item m="1" x="5430"/>
        <item m="1" x="3046"/>
        <item m="1" x="4504"/>
        <item m="1" x="2489"/>
        <item m="1" x="7275"/>
        <item m="1" x="5313"/>
        <item m="1" x="7805"/>
        <item m="1" x="1953"/>
        <item m="1" x="6032"/>
        <item m="1" x="4627"/>
        <item m="1" x="393"/>
        <item m="1" x="6224"/>
        <item m="1" x="4181"/>
        <item m="1" x="526"/>
        <item m="1" x="7072"/>
        <item m="1" x="6291"/>
        <item m="1" x="3520"/>
        <item m="1" x="2042"/>
        <item m="1" x="5986"/>
        <item m="1" x="3161"/>
        <item m="1" x="6369"/>
        <item m="1" x="5942"/>
        <item m="1" x="695"/>
        <item m="1" x="3854"/>
        <item m="1" x="5129"/>
        <item m="1" x="7368"/>
        <item m="1" x="4992"/>
        <item m="1" x="739"/>
        <item m="1" x="7717"/>
        <item m="1" x="4004"/>
        <item m="1" x="1608"/>
        <item m="1" x="3945"/>
        <item m="1" x="4283"/>
        <item m="1" x="7218"/>
        <item m="1" x="4012"/>
        <item m="1" x="1383"/>
        <item m="1" x="7089"/>
        <item m="1" x="3973"/>
        <item m="1" x="2235"/>
        <item m="1" x="3543"/>
        <item m="1" x="7575"/>
        <item m="1" x="2254"/>
        <item m="1" x="2283"/>
        <item m="1" x="3140"/>
        <item m="1" x="3537"/>
        <item m="1" x="965"/>
        <item m="1" x="3025"/>
        <item m="1" x="3749"/>
        <item m="1" x="668"/>
        <item m="1" x="936"/>
        <item m="1" x="5115"/>
        <item m="1" x="4437"/>
        <item m="1" x="5317"/>
        <item m="1" x="4638"/>
        <item m="1" x="4648"/>
        <item m="1" x="2949"/>
        <item m="1" x="4414"/>
        <item m="1" x="1069"/>
        <item m="1" x="5695"/>
        <item m="1" x="2608"/>
        <item m="1" x="6285"/>
        <item m="1" x="1968"/>
        <item m="1" x="4465"/>
        <item m="1" x="6950"/>
        <item m="1" x="1348"/>
        <item m="1" x="3821"/>
        <item m="1" x="3731"/>
        <item m="1" x="4449"/>
        <item m="1" x="7724"/>
        <item m="1" x="4195"/>
        <item m="1" x="2579"/>
        <item m="1" x="5048"/>
        <item m="1" x="1639"/>
        <item m="1" x="4915"/>
        <item m="1" x="4302"/>
        <item m="1" x="6792"/>
        <item m="1" x="6124"/>
        <item m="1" x="2063"/>
        <item m="1" x="6309"/>
        <item m="1" x="5234"/>
        <item m="1" x="6192"/>
        <item m="1" x="4978"/>
        <item m="1" x="2908"/>
        <item m="1" x="5298"/>
        <item x="378"/>
        <item m="1" x="1646"/>
        <item m="1" x="2020"/>
        <item m="1" x="842"/>
        <item m="1" x="579"/>
        <item m="1" x="6214"/>
        <item m="1" x="3881"/>
        <item m="1" x="3759"/>
        <item m="1" x="6973"/>
        <item m="1" x="2386"/>
        <item m="1" x="1391"/>
        <item m="1" x="6925"/>
        <item m="1" x="2550"/>
        <item m="1" x="3463"/>
        <item m="1" x="5352"/>
        <item m="1" x="2339"/>
        <item m="1" x="2445"/>
        <item m="1" x="4919"/>
        <item m="1" x="1164"/>
        <item m="1" x="5347"/>
        <item m="1" x="2285"/>
        <item m="1" x="3611"/>
        <item m="1" x="7209"/>
        <item m="1" x="2105"/>
        <item m="1" x="1581"/>
        <item m="1" x="4300"/>
        <item m="1" x="2954"/>
        <item m="1" x="4751"/>
        <item m="1" x="791"/>
        <item m="1" x="1728"/>
        <item m="1" x="1121"/>
        <item m="1" x="6764"/>
        <item m="1" x="4999"/>
        <item m="1" x="2714"/>
        <item m="1" x="852"/>
        <item m="1" x="6555"/>
        <item m="1" x="2683"/>
        <item m="1" x="6314"/>
        <item m="1" x="5665"/>
        <item m="1" x="5328"/>
        <item m="1" x="2493"/>
        <item m="1" x="1640"/>
        <item m="1" x="3896"/>
        <item m="1" x="6481"/>
        <item m="1" x="4869"/>
        <item m="1" x="3080"/>
        <item m="1" x="3793"/>
        <item m="1" x="5917"/>
        <item m="1" x="2504"/>
        <item m="1" x="7612"/>
        <item m="1" x="2896"/>
        <item m="1" x="7545"/>
        <item m="1" x="1816"/>
        <item m="1" x="2280"/>
        <item m="1" x="2228"/>
        <item m="1" x="7200"/>
        <item m="1" x="572"/>
        <item m="1" x="3263"/>
        <item m="1" x="1231"/>
        <item m="1" x="3402"/>
        <item m="1" x="4389"/>
        <item m="1" x="4387"/>
        <item m="1" x="4383"/>
        <item m="1" x="4381"/>
        <item m="1" x="4380"/>
        <item m="1" x="4376"/>
        <item m="1" x="4375"/>
        <item m="1" x="2810"/>
        <item m="1" x="6942"/>
        <item m="1" x="499"/>
        <item m="1" x="2965"/>
        <item m="1" x="6684"/>
        <item m="1" x="4495"/>
        <item m="1" x="495"/>
        <item m="1" x="590"/>
        <item m="1" x="3367"/>
        <item m="1" x="5223"/>
        <item m="1" x="3777"/>
        <item m="1" x="2937"/>
        <item m="1" x="1242"/>
        <item m="1" x="1585"/>
        <item m="1" x="2909"/>
        <item m="1" x="7887"/>
        <item m="1" x="2868"/>
        <item m="1" x="1405"/>
        <item m="1" x="5495"/>
        <item m="1" x="5783"/>
        <item m="1" x="1997"/>
        <item m="1" x="6924"/>
        <item m="1" x="2903"/>
        <item m="1" x="4949"/>
        <item m="1" x="2182"/>
        <item m="1" x="1462"/>
        <item m="1" x="1271"/>
        <item m="1" x="6343"/>
        <item m="1" x="627"/>
        <item m="1" x="7802"/>
        <item m="1" x="5536"/>
        <item m="1" x="1193"/>
        <item m="1" x="3004"/>
        <item m="1" x="4609"/>
        <item m="1" x="5390"/>
        <item m="1" x="880"/>
        <item m="1" x="6381"/>
        <item m="1" x="6184"/>
        <item m="1" x="1012"/>
        <item m="1" x="4333"/>
        <item m="1" x="5869"/>
        <item m="1" x="2198"/>
        <item m="1" x="1722"/>
        <item m="1" x="7192"/>
        <item m="1" x="4510"/>
        <item m="1" x="4578"/>
        <item m="1" x="511"/>
        <item m="1" x="4308"/>
        <item m="1" x="3533"/>
        <item m="1" x="6683"/>
        <item m="1" x="2641"/>
        <item m="1" x="6635"/>
        <item m="1" x="3733"/>
        <item m="1" x="1533"/>
        <item m="1" x="7729"/>
        <item m="1" x="6334"/>
        <item m="1" x="6165"/>
        <item m="1" x="7682"/>
        <item m="1" x="5753"/>
        <item m="1" x="6496"/>
        <item m="1" x="5147"/>
        <item m="1" x="7376"/>
        <item m="1" x="4366"/>
        <item m="1" x="4312"/>
        <item m="1" x="4585"/>
        <item m="1" x="1054"/>
        <item m="1" x="4478"/>
        <item m="1" x="1839"/>
        <item m="1" x="2218"/>
        <item m="1" x="5260"/>
        <item m="1" x="1369"/>
        <item m="1" x="1578"/>
        <item m="1" x="625"/>
        <item m="1" x="7469"/>
        <item m="1" x="5944"/>
        <item m="1" x="5988"/>
        <item m="1" x="7018"/>
        <item m="1" x="2204"/>
        <item m="1" x="1505"/>
        <item m="1" x="4695"/>
        <item m="1" x="2454"/>
        <item m="1" x="6204"/>
        <item m="1" x="2189"/>
        <item m="1" x="5136"/>
        <item m="1" x="2001"/>
        <item m="1" x="4487"/>
        <item m="1" x="5876"/>
        <item m="1" x="2494"/>
        <item m="1" x="4967"/>
        <item m="1" x="1568"/>
        <item m="1" x="3257"/>
        <item m="1" x="6588"/>
        <item m="1" x="4543"/>
        <item m="1" x="1206"/>
        <item m="1" x="6244"/>
        <item m="1" x="4755"/>
        <item m="1" x="818"/>
        <item m="1" x="3675"/>
        <item m="1" x="3851"/>
        <item x="377"/>
        <item m="1" x="3975"/>
        <item m="1" x="1144"/>
        <item m="1" x="6267"/>
        <item m="1" x="4686"/>
        <item m="1" x="1167"/>
        <item m="1" x="4341"/>
        <item m="1" x="2845"/>
        <item m="1" x="7112"/>
        <item m="1" x="2145"/>
        <item m="1" x="7742"/>
        <item m="1" x="4083"/>
        <item m="1" x="7149"/>
        <item m="1" x="6263"/>
        <item m="1" x="1513"/>
        <item m="1" x="5902"/>
        <item m="1" x="1207"/>
        <item m="1" x="3581"/>
        <item m="1" x="1486"/>
        <item m="1" x="3984"/>
        <item m="1" x="2147"/>
        <item m="1" x="2698"/>
        <item m="1" x="3620"/>
        <item m="1" x="4348"/>
        <item m="1" x="6651"/>
        <item m="1" x="4776"/>
        <item m="1" x="4086"/>
        <item m="1" x="3218"/>
        <item m="1" x="3213"/>
        <item m="1" x="5187"/>
        <item m="1" x="1972"/>
        <item m="1" x="3294"/>
        <item m="1" x="2924"/>
        <item m="1" x="3755"/>
        <item m="1" x="7320"/>
        <item m="1" x="1566"/>
        <item m="1" x="565"/>
        <item m="1" x="5486"/>
        <item m="1" x="2246"/>
        <item m="1" x="6837"/>
        <item m="1" x="1321"/>
        <item m="1" x="4846"/>
        <item m="1" x="3131"/>
        <item m="1" x="7761"/>
        <item m="1" x="5039"/>
        <item m="1" x="2733"/>
        <item m="1" x="4807"/>
        <item m="1" x="3989"/>
        <item m="1" x="3340"/>
        <item m="1" x="4603"/>
        <item m="1" x="3531"/>
        <item m="1" x="4983"/>
        <item m="1" x="2456"/>
        <item m="1" x="5367"/>
        <item m="1" x="3574"/>
        <item m="1" x="3928"/>
        <item m="1" x="439"/>
        <item m="1" x="1163"/>
        <item m="1" x="4966"/>
        <item m="1" x="3756"/>
        <item m="1" x="4633"/>
        <item m="1" x="2255"/>
        <item m="1" x="2290"/>
        <item m="1" x="2785"/>
        <item m="1" x="1821"/>
        <item m="1" x="1125"/>
        <item m="1" x="6470"/>
        <item m="1" x="6961"/>
        <item m="1" x="5983"/>
        <item m="1" x="5666"/>
        <item m="1" x="903"/>
        <item m="1" x="3580"/>
        <item m="1" x="854"/>
        <item m="1" x="7652"/>
        <item m="1" x="1402"/>
        <item m="1" x="3405"/>
        <item m="1" x="5965"/>
        <item m="1" x="1625"/>
        <item m="1" x="3227"/>
        <item m="1" x="528"/>
        <item m="1" x="5060"/>
        <item m="1" x="7985"/>
        <item m="1" x="4342"/>
        <item m="1" x="1947"/>
        <item m="1" x="5686"/>
        <item m="1" x="3873"/>
        <item m="1" x="5163"/>
        <item m="1" x="3922"/>
        <item m="1" x="896"/>
        <item m="1" x="5421"/>
        <item m="1" x="891"/>
        <item m="1" x="6938"/>
        <item m="1" x="5647"/>
        <item m="1" x="3437"/>
        <item m="1" x="1009"/>
        <item m="1" x="421"/>
        <item m="1" x="4406"/>
        <item m="1" x="3141"/>
        <item m="1" x="7040"/>
        <item m="1" x="7857"/>
        <item m="1" x="679"/>
        <item m="1" x="1110"/>
        <item m="1" x="7933"/>
        <item m="1" x="5378"/>
        <item m="1" x="4417"/>
        <item m="1" x="6451"/>
        <item m="1" x="4895"/>
        <item m="1" x="7851"/>
        <item m="1" x="7131"/>
        <item m="1" x="1044"/>
        <item m="1" x="6949"/>
        <item m="1" x="3441"/>
        <item m="1" x="6240"/>
        <item m="1" x="7045"/>
        <item m="1" x="3331"/>
        <item m="1" x="3714"/>
        <item m="1" x="4942"/>
        <item m="1" x="4447"/>
        <item m="1" x="2123"/>
        <item m="1" x="2931"/>
        <item m="1" x="5221"/>
        <item m="1" x="3588"/>
        <item m="1" x="7225"/>
        <item m="1" x="6584"/>
        <item m="1" x="1576"/>
        <item m="1" x="5928"/>
        <item m="1" x="5263"/>
        <item m="1" x="1638"/>
        <item m="1" x="902"/>
        <item m="1" x="6787"/>
        <item m="1" x="1326"/>
        <item m="1" x="2943"/>
        <item m="1" x="5832"/>
        <item m="1" x="2357"/>
        <item m="1" x="6807"/>
        <item m="1" x="1520"/>
        <item m="1" x="4824"/>
        <item m="1" x="1064"/>
        <item m="1" x="3570"/>
        <item m="1" x="2687"/>
        <item m="1" x="6991"/>
        <item m="1" x="7648"/>
        <item m="1" x="875"/>
        <item m="1" x="1680"/>
        <item m="1" x="3319"/>
        <item m="1" x="1938"/>
        <item m="1" x="2545"/>
        <item m="1" x="1630"/>
        <item m="1" x="7164"/>
        <item m="1" x="1224"/>
        <item m="1" x="3334"/>
        <item m="1" x="429"/>
        <item m="1" x="2818"/>
        <item m="1" x="3233"/>
        <item m="1" x="3431"/>
        <item m="1" x="1173"/>
        <item m="1" x="2344"/>
        <item m="1" x="7498"/>
        <item m="1" x="2551"/>
        <item m="1" x="694"/>
        <item m="1" x="879"/>
        <item m="1" x="1933"/>
        <item m="1" x="7286"/>
        <item m="1" x="1070"/>
        <item m="1" x="7963"/>
        <item m="1" x="1910"/>
        <item m="1" x="550"/>
        <item m="1" x="3097"/>
        <item m="1" x="7512"/>
        <item m="1" x="4150"/>
        <item m="1" x="3479"/>
        <item m="1" x="740"/>
        <item m="1" x="1906"/>
        <item m="1" x="5717"/>
        <item m="1" x="2032"/>
        <item m="1" x="7215"/>
        <item m="1" x="4602"/>
        <item m="1" x="2853"/>
        <item m="1" x="1471"/>
        <item m="1" x="1301"/>
        <item m="1" x="3411"/>
        <item m="1" x="3159"/>
        <item m="1" x="4120"/>
        <item m="1" x="7611"/>
        <item m="1" x="7824"/>
        <item m="1" x="6010"/>
        <item m="1" x="4546"/>
        <item m="1" x="6619"/>
        <item m="1" x="5735"/>
        <item m="1" x="2359"/>
        <item m="1" x="5483"/>
        <item m="1" x="2951"/>
        <item m="1" x="1862"/>
        <item m="1" x="2558"/>
        <item x="376"/>
        <item m="1" x="6449"/>
        <item m="1" x="2648"/>
        <item m="1" x="2866"/>
        <item m="1" x="6569"/>
        <item m="1" x="5799"/>
        <item m="1" x="2152"/>
        <item m="1" x="1008"/>
        <item m="1" x="1197"/>
        <item m="1" x="3915"/>
        <item m="1" x="1651"/>
        <item m="1" x="939"/>
        <item m="1" x="789"/>
        <item m="1" x="3045"/>
        <item m="1" x="2767"/>
        <item m="1" x="751"/>
        <item m="1" x="1202"/>
        <item m="1" x="2333"/>
        <item m="1" x="4263"/>
        <item m="1" x="2915"/>
        <item m="1" x="3295"/>
        <item m="1" x="2889"/>
        <item m="1" x="7948"/>
        <item m="1" x="6794"/>
        <item m="1" x="5368"/>
        <item m="1" x="7465"/>
        <item m="1" x="6952"/>
        <item m="1" x="2140"/>
        <item m="1" x="3197"/>
        <item m="1" x="1104"/>
        <item m="1" x="3836"/>
        <item m="1" x="5747"/>
        <item m="1" x="3657"/>
        <item m="1" x="6932"/>
        <item m="1" x="1234"/>
        <item m="1" x="6944"/>
        <item m="1" x="2250"/>
        <item m="1" x="6918"/>
        <item m="1" x="4719"/>
        <item m="1" x="5884"/>
        <item m="1" x="4957"/>
        <item m="1" x="2169"/>
        <item m="1" x="6186"/>
        <item m="1" x="1213"/>
        <item m="1" x="4479"/>
        <item m="1" x="5853"/>
        <item m="1" x="7703"/>
        <item m="1" x="2553"/>
        <item m="1" x="5648"/>
        <item m="1" x="871"/>
        <item m="1" x="5212"/>
        <item m="1" x="1692"/>
        <item m="1" x="4045"/>
        <item m="1" x="2505"/>
        <item m="1" x="7482"/>
        <item m="1" x="5590"/>
        <item m="1" x="5955"/>
        <item m="1" x="5576"/>
        <item m="1" x="1609"/>
        <item m="1" x="1324"/>
        <item m="1" x="4337"/>
        <item m="1" x="3897"/>
        <item m="1" x="6489"/>
        <item m="1" x="7287"/>
        <item m="1" x="3290"/>
        <item m="1" x="4219"/>
        <item m="1" x="6181"/>
        <item m="1" x="907"/>
        <item m="1" x="451"/>
        <item m="1" x="2219"/>
        <item m="1" x="4362"/>
        <item m="1" x="3765"/>
        <item m="1" x="7396"/>
        <item m="1" x="3380"/>
        <item m="1" x="6605"/>
        <item m="1" x="1076"/>
        <item m="1" x="7481"/>
        <item m="1" x="4912"/>
        <item m="1" x="2229"/>
        <item m="1" x="3961"/>
        <item m="1" x="2256"/>
        <item m="1" x="2831"/>
        <item m="1" x="7532"/>
        <item m="1" x="6273"/>
        <item m="1" x="5788"/>
        <item m="1" x="519"/>
        <item m="1" x="4258"/>
        <item m="1" x="2154"/>
        <item m="1" x="7219"/>
        <item m="1" x="5845"/>
        <item m="1" x="4771"/>
        <item m="1" x="3942"/>
        <item m="1" x="7097"/>
        <item m="1" x="426"/>
        <item m="1" x="928"/>
        <item m="1" x="3633"/>
        <item m="1" x="5900"/>
        <item m="1" x="2837"/>
        <item m="1" x="7001"/>
        <item m="1" x="5375"/>
        <item m="1" x="3316"/>
        <item m="1" x="6245"/>
        <item m="1" x="4047"/>
        <item m="1" x="1316"/>
        <item m="1" x="6750"/>
        <item m="1" x="2271"/>
        <item m="1" x="6207"/>
        <item m="1" x="4220"/>
        <item m="1" x="919"/>
        <item m="1" x="3157"/>
        <item m="1" x="1200"/>
        <item m="1" x="1823"/>
        <item m="1" x="3399"/>
        <item m="1" x="4011"/>
        <item m="1" x="5110"/>
        <item m="1" x="7793"/>
        <item m="1" x="649"/>
        <item m="1" x="6477"/>
        <item m="1" x="2170"/>
        <item m="1" x="2163"/>
        <item m="1" x="2041"/>
        <item m="1" x="7091"/>
        <item m="1" x="1439"/>
        <item m="1" x="7669"/>
        <item m="1" x="6406"/>
        <item m="1" x="4027"/>
        <item m="1" x="2689"/>
        <item m="1" x="1404"/>
        <item m="1" x="3924"/>
        <item m="1" x="1282"/>
        <item m="1" x="5152"/>
        <item m="1" x="7305"/>
        <item m="1" x="1789"/>
        <item m="1" x="5996"/>
        <item m="1" x="4413"/>
        <item m="1" x="6536"/>
        <item m="1" x="3745"/>
        <item m="1" x="1084"/>
        <item m="1" x="7833"/>
        <item m="1" x="4732"/>
        <item m="1" x="6428"/>
        <item m="1" x="3234"/>
        <item m="1" x="2148"/>
        <item x="375"/>
        <item m="1" x="7365"/>
        <item m="1" x="5146"/>
        <item m="1" x="6951"/>
        <item m="1" x="6417"/>
        <item m="1" x="3747"/>
        <item m="1" x="4307"/>
        <item m="1" x="1201"/>
        <item m="1" x="1463"/>
        <item m="1" x="1239"/>
        <item m="1" x="5493"/>
        <item m="1" x="4275"/>
        <item m="1" x="4273"/>
        <item m="1" x="6383"/>
        <item m="1" x="745"/>
        <item m="1" x="1169"/>
        <item m="1" x="509"/>
        <item m="1" x="3802"/>
        <item m="1" x="7255"/>
        <item m="1" x="4769"/>
        <item m="1" x="4480"/>
        <item m="1" x="7961"/>
        <item m="1" x="3663"/>
        <item m="1" x="7939"/>
        <item m="1" x="1494"/>
        <item m="1" x="1594"/>
        <item m="1" x="2881"/>
        <item m="1" x="4858"/>
        <item m="1" x="7416"/>
        <item m="1" x="1700"/>
        <item m="1" x="1911"/>
        <item m="1" x="7977"/>
        <item m="1" x="6129"/>
        <item m="1" x="1843"/>
        <item m="1" x="4947"/>
        <item m="1" x="6985"/>
        <item m="1" x="2029"/>
        <item m="1" x="3304"/>
        <item m="1" x="2236"/>
        <item m="1" x="4644"/>
        <item m="1" x="1067"/>
        <item m="1" x="7417"/>
        <item m="1" x="3578"/>
        <item m="1" x="7327"/>
        <item m="1" x="6258"/>
        <item m="1" x="6680"/>
        <item m="1" x="2159"/>
        <item m="1" x="7658"/>
        <item m="1" x="3412"/>
        <item m="1" x="6753"/>
        <item m="1" x="4015"/>
        <item m="1" x="2996"/>
        <item m="1" x="1333"/>
        <item m="1" x="1988"/>
        <item m="1" x="6328"/>
        <item m="1" x="404"/>
        <item m="1" x="4626"/>
        <item m="1" x="2151"/>
        <item m="1" x="785"/>
        <item m="1" x="2293"/>
        <item m="1" x="790"/>
        <item m="1" x="4278"/>
        <item m="1" x="2944"/>
        <item m="1" x="981"/>
        <item m="1" x="3877"/>
        <item m="1" x="753"/>
        <item m="1" x="7925"/>
        <item m="1" x="3390"/>
        <item m="1" x="621"/>
        <item m="1" x="2941"/>
        <item m="1" x="1115"/>
        <item m="1" x="7474"/>
        <item m="1" x="3761"/>
        <item m="1" x="5183"/>
        <item m="1" x="4975"/>
        <item m="1" x="472"/>
        <item m="1" x="4836"/>
        <item m="1" x="6094"/>
        <item m="1" x="2467"/>
        <item m="1" x="6524"/>
        <item m="1" x="5261"/>
        <item m="1" x="3650"/>
        <item m="1" x="6297"/>
        <item m="1" x="545"/>
        <item m="1" x="5184"/>
        <item m="1" x="3265"/>
        <item m="1" x="5003"/>
        <item m="1" x="6637"/>
        <item m="1" x="3549"/>
        <item m="1" x="7806"/>
        <item m="1" x="3051"/>
        <item m="1" x="1973"/>
        <item m="1" x="4327"/>
        <item m="1" x="7503"/>
        <item m="1" x="4933"/>
        <item m="1" x="7420"/>
        <item m="1" x="4868"/>
        <item m="1" x="1928"/>
        <item m="1" x="4909"/>
        <item m="1" x="7230"/>
        <item m="1" x="1099"/>
        <item m="1" x="1923"/>
        <item m="1" x="2490"/>
        <item m="1" x="4875"/>
        <item m="1" x="1865"/>
        <item m="1" x="650"/>
        <item m="1" x="743"/>
        <item m="1" x="1613"/>
        <item m="1" x="3232"/>
        <item m="1" x="1597"/>
        <item m="1" x="5477"/>
        <item m="1" x="7423"/>
        <item m="1" x="2692"/>
        <item m="1" x="2734"/>
        <item m="1" x="5769"/>
        <item m="1" x="5858"/>
        <item m="1" x="4126"/>
        <item m="1" x="2878"/>
        <item m="1" x="7202"/>
        <item m="1" x="1467"/>
        <item m="1" x="4772"/>
        <item m="1" x="6661"/>
        <item m="1" x="587"/>
        <item m="1" x="3693"/>
        <item m="1" x="1540"/>
        <item m="1" x="7238"/>
        <item m="1" x="715"/>
        <item m="1" x="3143"/>
        <item m="1" x="5361"/>
        <item m="1" x="4610"/>
        <item m="1" x="1170"/>
        <item m="1" x="3492"/>
        <item m="1" x="4506"/>
        <item m="1" x="6865"/>
        <item m="1" x="716"/>
        <item m="1" x="6131"/>
        <item m="1" x="3835"/>
        <item m="1" x="6611"/>
        <item m="1" x="6757"/>
        <item m="1" x="4571"/>
        <item m="1" x="4508"/>
        <item m="1" x="4124"/>
        <item m="1" x="1919"/>
        <item m="1" x="7705"/>
        <item m="1" x="2975"/>
        <item m="1" x="1002"/>
        <item m="1" x="1091"/>
        <item m="1" x="5520"/>
        <item m="1" x="7965"/>
        <item m="1" x="6254"/>
        <item m="1" x="7084"/>
        <item m="1" x="6903"/>
        <item m="1" x="4937"/>
        <item m="1" x="5209"/>
        <item m="1" x="6060"/>
        <item m="1" x="5748"/>
        <item m="1" x="5433"/>
        <item m="1" x="7588"/>
        <item m="1" x="3917"/>
        <item m="1" x="754"/>
        <item m="1" x="2838"/>
        <item m="1" x="2816"/>
        <item m="1" x="5428"/>
        <item m="1" x="7439"/>
        <item m="1" x="5306"/>
        <item m="1" x="6871"/>
        <item m="1" x="5742"/>
        <item m="1" x="4350"/>
        <item m="1" x="2141"/>
        <item m="1" x="1949"/>
        <item m="1" x="7447"/>
        <item m="1" x="4050"/>
        <item m="1" x="1618"/>
        <item m="1" x="7339"/>
        <item m="1" x="2632"/>
        <item m="1" x="3705"/>
        <item m="1" x="3585"/>
        <item m="1" x="1228"/>
        <item m="1" x="3990"/>
        <item m="1" x="7400"/>
        <item m="1" x="1162"/>
        <item m="1" x="2334"/>
        <item m="1" x="6498"/>
        <item m="1" x="4161"/>
        <item m="1" x="1180"/>
        <item m="1" x="5992"/>
        <item m="1" x="3400"/>
        <item m="1" x="5521"/>
        <item m="1" x="2935"/>
        <item m="1" x="3995"/>
        <item m="1" x="4256"/>
        <item m="1" x="1196"/>
        <item m="1" x="1558"/>
        <item m="1" x="1150"/>
        <item m="1" x="1128"/>
        <item m="1" x="2113"/>
        <item m="1" x="5218"/>
        <item m="1" x="6544"/>
        <item m="1" x="6408"/>
        <item m="1" x="6024"/>
        <item m="1" x="1001"/>
        <item m="1" x="5222"/>
        <item m="1" x="2652"/>
        <item m="1" x="599"/>
        <item m="1" x="7267"/>
        <item m="1" x="7129"/>
        <item m="1" x="4055"/>
        <item m="1" x="6809"/>
        <item m="1" x="2852"/>
        <item m="1" x="1372"/>
        <item m="1" x="5707"/>
        <item m="1" x="6620"/>
        <item m="1" x="1013"/>
        <item m="1" x="4710"/>
        <item m="1" x="1643"/>
        <item m="1" x="1955"/>
        <item m="1" x="5995"/>
        <item m="1" x="4042"/>
        <item m="1" x="6430"/>
        <item m="1" x="3547"/>
        <item m="1" x="4892"/>
        <item m="1" x="5020"/>
        <item m="1" x="615"/>
        <item m="1" x="2267"/>
        <item m="1" x="2420"/>
        <item m="1" x="6860"/>
        <item m="1" x="7814"/>
        <item m="1" x="1753"/>
        <item m="1" x="2979"/>
        <item m="1" x="6109"/>
        <item m="1" x="6441"/>
        <item m="1" x="7113"/>
        <item m="1" x="5411"/>
        <item m="1" x="1761"/>
        <item m="1" x="3047"/>
        <item m="1" x="7380"/>
        <item m="1" x="5307"/>
        <item m="1" x="3023"/>
        <item m="1" x="3098"/>
        <item m="1" x="2547"/>
        <item m="1" x="5174"/>
        <item m="1" x="607"/>
        <item m="1" x="3231"/>
        <item m="1" x="1500"/>
        <item m="1" x="1495"/>
        <item m="1" x="2843"/>
        <item m="1" x="5817"/>
        <item m="1" x="5978"/>
        <item m="1" x="2572"/>
        <item m="1" x="4298"/>
        <item m="1" x="7982"/>
        <item m="1" x="4080"/>
        <item m="1" x="4588"/>
        <item m="1" x="1340"/>
        <item m="1" x="708"/>
        <item m="1" x="6380"/>
        <item m="1" x="604"/>
        <item m="1" x="897"/>
        <item m="1" x="3595"/>
        <item m="1" x="7148"/>
        <item m="1" x="3512"/>
        <item m="1" x="3729"/>
        <item m="1" x="2361"/>
        <item m="1" x="7269"/>
        <item m="1" x="6874"/>
        <item m="1" x="6855"/>
        <item m="1" x="7184"/>
        <item m="1" x="7082"/>
        <item m="1" x="1222"/>
        <item m="1" x="2899"/>
        <item m="1" x="2327"/>
        <item m="1" x="806"/>
        <item m="1" x="2448"/>
        <item m="1" x="7120"/>
        <item m="1" x="389"/>
        <item m="1" x="4636"/>
        <item m="1" x="5231"/>
        <item m="1" x="5732"/>
        <item m="1" x="2241"/>
        <item m="1" x="4365"/>
        <item m="1" x="2740"/>
        <item m="1" x="6866"/>
        <item m="1" x="926"/>
        <item m="1" x="6677"/>
        <item m="1" x="4010"/>
        <item m="1" x="6943"/>
        <item m="1" x="5413"/>
        <item m="1" x="3709"/>
        <item m="1" x="1351"/>
        <item m="1" x="7388"/>
        <item m="1" x="6365"/>
        <item m="1" x="2717"/>
        <item m="1" x="7661"/>
        <item m="1" x="5650"/>
        <item m="1" x="4157"/>
        <item m="1" x="7464"/>
        <item m="1" x="1971"/>
        <item m="1" x="5719"/>
        <item m="1" x="4316"/>
        <item m="1" x="1525"/>
        <item m="1" x="1583"/>
        <item m="1" x="6330"/>
        <item m="1" x="4419"/>
        <item m="1" x="4541"/>
        <item m="1" x="5834"/>
        <item m="1" x="447"/>
        <item m="1" x="3467"/>
        <item m="1" x="892"/>
        <item m="1" x="6077"/>
        <item m="1" x="2756"/>
        <item m="1" x="7579"/>
        <item m="1" x="6591"/>
        <item m="1" x="5312"/>
        <item m="1" x="3941"/>
        <item m="1" x="2578"/>
        <item m="1" x="6556"/>
        <item m="1" x="5271"/>
        <item m="1" x="3907"/>
        <item m="1" x="4330"/>
        <item m="1" x="1332"/>
        <item m="1" x="1303"/>
        <item x="374"/>
        <item m="1" x="6398"/>
        <item m="1" x="3343"/>
        <item m="1" x="7111"/>
        <item m="1" x="5606"/>
        <item m="1" x="2538"/>
        <item m="1" x="1981"/>
        <item m="1" x="5463"/>
        <item m="1" x="4267"/>
        <item m="1" x="5296"/>
        <item m="1" x="2674"/>
        <item m="1" x="6479"/>
        <item m="1" x="4834"/>
        <item m="1" x="4340"/>
        <item m="1" x="6061"/>
        <item m="1" x="3986"/>
        <item m="1" x="5160"/>
        <item m="1" x="4048"/>
        <item m="1" x="1524"/>
        <item m="1" x="6908"/>
        <item m="1" x="7555"/>
        <item m="1" x="856"/>
        <item m="1" x="1601"/>
        <item m="1" x="7708"/>
        <item m="1" x="4408"/>
        <item m="1" x="6065"/>
        <item m="1" x="3778"/>
        <item m="1" x="2548"/>
        <item m="1" x="3184"/>
        <item m="1" x="7260"/>
        <item m="1" x="6745"/>
        <item m="1" x="7733"/>
        <item m="1" x="1190"/>
        <item m="1" x="7310"/>
        <item m="1" x="3846"/>
        <item m="1" x="2960"/>
        <item m="1" x="4608"/>
        <item m="1" x="6412"/>
        <item m="1" x="1088"/>
        <item m="1" x="2747"/>
        <item m="1" x="4131"/>
        <item m="1" x="2739"/>
        <item m="1" x="1829"/>
        <item m="1" x="5957"/>
        <item m="1" x="5038"/>
        <item m="1" x="5831"/>
        <item m="1" x="4196"/>
        <item m="1" x="6545"/>
        <item m="1" x="759"/>
        <item m="1" x="7815"/>
        <item m="1" x="524"/>
        <item m="1" x="622"/>
        <item m="1" x="1407"/>
        <item m="1" x="3351"/>
        <item m="1" x="2387"/>
        <item m="1" x="5792"/>
        <item m="1" x="7262"/>
        <item m="1" x="3266"/>
        <item m="1" x="3002"/>
        <item m="1" x="7123"/>
        <item m="1" x="6499"/>
        <item m="1" x="5906"/>
        <item m="1" x="6553"/>
        <item m="1" x="1141"/>
        <item m="1" x="7245"/>
        <item m="1" x="4922"/>
        <item m="1" x="7540"/>
        <item m="1" x="2938"/>
        <item m="1" x="3569"/>
        <item m="1" x="5564"/>
        <item m="1" x="2982"/>
        <item m="1" x="6689"/>
        <item m="1" x="1931"/>
        <item m="1" x="6998"/>
        <item m="1" x="7397"/>
        <item m="1" x="2007"/>
        <item m="1" x="3413"/>
        <item m="1" x="2707"/>
        <item m="1" x="4212"/>
        <item m="1" x="808"/>
        <item m="1" x="3162"/>
        <item m="1" x="5692"/>
        <item m="1" x="7028"/>
        <item m="1" x="7751"/>
        <item m="1" x="6366"/>
        <item m="1" x="7438"/>
        <item m="1" x="2384"/>
        <item m="1" x="6622"/>
        <item m="1" x="5530"/>
        <item m="1" x="4509"/>
        <item m="1" x="2003"/>
        <item m="1" x="2669"/>
        <item m="1" x="3959"/>
        <item m="1" x="3905"/>
        <item m="1" x="2288"/>
        <item m="1" x="4689"/>
        <item m="1" x="4709"/>
        <item m="1" x="3280"/>
        <item m="1" x="5139"/>
        <item m="1" x="6247"/>
        <item m="1" x="4491"/>
        <item m="1" x="2963"/>
        <item m="1" x="5502"/>
        <item m="1" x="3613"/>
        <item m="1" x="3462"/>
        <item m="1" x="6977"/>
        <item m="1" x="7098"/>
        <item m="1" x="423"/>
        <item m="1" x="5784"/>
        <item m="1" x="6921"/>
        <item m="1" x="1155"/>
        <item m="1" x="7975"/>
        <item m="1" x="3221"/>
        <item m="1" x="749"/>
        <item m="1" x="683"/>
        <item m="1" x="6410"/>
        <item m="1" x="3168"/>
        <item m="1" x="2360"/>
        <item m="1" x="5591"/>
        <item m="1" x="3489"/>
        <item m="1" x="1192"/>
        <item m="1" x="558"/>
        <item m="1" x="7987"/>
        <item m="1" x="2039"/>
        <item m="1" x="1329"/>
        <item m="1" x="2167"/>
        <item m="1" x="4395"/>
        <item m="1" x="1465"/>
        <item m="1" x="7309"/>
        <item m="1" x="1435"/>
        <item m="1" x="3623"/>
        <item m="1" x="4032"/>
        <item m="1" x="6731"/>
        <item m="1" x="4887"/>
        <item m="1" x="6790"/>
        <item m="1" x="4795"/>
        <item m="1" x="5213"/>
        <item m="1" x="6770"/>
        <item m="1" x="7488"/>
        <item m="1" x="3500"/>
        <item m="1" x="4916"/>
        <item m="1" x="7840"/>
        <item m="1" x="5962"/>
        <item m="1" x="6879"/>
        <item m="1" x="6876"/>
        <item m="1" x="6875"/>
        <item m="1" x="2133"/>
        <item m="1" x="4078"/>
        <item m="1" x="7757"/>
        <item m="1" x="7937"/>
        <item m="1" x="1415"/>
        <item m="1" x="5899"/>
        <item m="1" x="1899"/>
        <item m="1" x="5045"/>
        <item m="1" x="1286"/>
        <item m="1" x="1280"/>
        <item m="1" x="1268"/>
        <item m="1" x="5224"/>
        <item m="1" x="1869"/>
        <item m="1" x="6958"/>
        <item m="1" x="6399"/>
        <item m="1" x="4898"/>
        <item m="1" x="6846"/>
        <item m="1" x="4494"/>
        <item m="1" x="4132"/>
        <item m="1" x="7197"/>
        <item m="1" x="7195"/>
        <item m="1" x="7190"/>
        <item m="1" x="7027"/>
        <item m="1" x="7071"/>
        <item m="1" x="6360"/>
        <item m="1" x="1808"/>
        <item m="1" x="2893"/>
        <item m="1" x="5154"/>
        <item m="1" x="5974"/>
        <item m="1" x="7108"/>
        <item m="1" x="1460"/>
        <item m="1" x="6194"/>
        <item m="1" x="6501"/>
        <item m="1" x="1547"/>
        <item m="1" x="6016"/>
        <item m="1" x="2577"/>
        <item m="1" x="5211"/>
        <item m="1" x="7619"/>
        <item m="1" x="6213"/>
        <item x="373"/>
        <item m="1" x="6082"/>
        <item m="1" x="3638"/>
        <item m="1" x="3248"/>
        <item m="1" x="6854"/>
        <item m="1" x="399"/>
        <item m="1" x="3326"/>
        <item m="1" x="7389"/>
        <item m="1" x="3870"/>
        <item m="1" x="3591"/>
        <item m="1" x="869"/>
        <item m="1" x="638"/>
        <item m="1" x="7356"/>
        <item m="1" x="7056"/>
        <item m="1" x="5565"/>
        <item m="1" x="5850"/>
        <item m="1" x="4440"/>
        <item m="1" x="5776"/>
        <item m="1" x="5556"/>
        <item m="1" x="3493"/>
        <item m="1" x="7346"/>
        <item m="1" x="5120"/>
        <item m="1" x="3726"/>
        <item m="1" x="857"/>
        <item m="1" x="2947"/>
        <item m="1" x="487"/>
        <item m="1" x="5381"/>
        <item m="1" x="5171"/>
        <item m="1" x="4405"/>
        <item m="1" x="1450"/>
        <item m="1" x="7810"/>
        <item m="1" x="6658"/>
        <item m="1" x="3214"/>
        <item m="1" x="549"/>
        <item m="1" x="837"/>
        <item m="1" x="6882"/>
        <item m="1" x="4163"/>
        <item m="1" x="4964"/>
        <item m="1" x="6535"/>
        <item m="1" x="4741"/>
        <item m="1" x="5505"/>
        <item m="1" x="707"/>
        <item x="371"/>
        <item x="372"/>
        <item m="1" x="1980"/>
        <item m="1" x="7673"/>
        <item m="1" x="1278"/>
        <item m="1" x="1357"/>
        <item m="1" x="2249"/>
        <item m="1" x="617"/>
        <item m="1" x="5684"/>
        <item m="1" x="2085"/>
        <item m="1" x="518"/>
        <item m="1" x="2033"/>
        <item m="1" x="4539"/>
        <item m="1" x="3396"/>
        <item m="1" x="6851"/>
        <item m="1" x="7883"/>
        <item m="1" x="4825"/>
        <item m="1" x="7768"/>
        <item m="1" x="7998"/>
        <item m="1" x="2389"/>
        <item m="1" x="2514"/>
        <item m="1" x="2544"/>
        <item m="1" x="848"/>
        <item m="1" x="5034"/>
        <item m="1" x="7038"/>
        <item m="1" x="7428"/>
        <item m="1" x="7419"/>
        <item m="1" x="6891"/>
        <item m="1" x="3057"/>
        <item m="1" x="642"/>
        <item m="1" x="6999"/>
        <item m="1" x="4175"/>
        <item x="370"/>
        <item m="1" x="5971"/>
        <item m="1" x="974"/>
        <item m="1" x="5279"/>
        <item m="1" x="2433"/>
        <item m="1" x="3560"/>
        <item m="1" x="5406"/>
        <item m="1" x="7641"/>
        <item m="1" x="4484"/>
        <item m="1" x="2380"/>
        <item m="1" x="991"/>
        <item m="1" x="7696"/>
        <item m="1" x="1108"/>
        <item m="1" x="1100"/>
        <item m="1" x="4822"/>
        <item m="1" x="4773"/>
        <item m="1" x="6881"/>
        <item m="1" x="5442"/>
        <item m="1" x="3104"/>
        <item m="1" x="3597"/>
        <item m="1" x="4699"/>
        <item m="1" x="5473"/>
        <item m="1" x="2763"/>
        <item m="1" x="4257"/>
        <item m="1" x="4254"/>
        <item m="1" x="1508"/>
        <item m="1" x="5005"/>
        <item m="1" x="2197"/>
        <item m="1" x="670"/>
        <item x="369"/>
        <item m="1" x="1157"/>
        <item m="1" x="3773"/>
        <item m="1" x="5927"/>
        <item m="1" x="3786"/>
        <item m="1" x="1514"/>
        <item m="1" x="1685"/>
        <item m="1" x="4415"/>
        <item m="1" x="5072"/>
        <item m="1" x="3321"/>
        <item m="1" x="6081"/>
        <item m="1" x="3414"/>
        <item m="1" x="2221"/>
        <item m="1" x="959"/>
        <item m="1" x="2184"/>
        <item m="1" x="4165"/>
        <item m="1" x="4637"/>
        <item m="1" x="5932"/>
        <item m="1" x="2035"/>
        <item m="1" x="735"/>
        <item m="1" x="2636"/>
        <item m="1" x="2546"/>
        <item m="1" x="7137"/>
        <item m="1" x="3119"/>
        <item m="1" x="3014"/>
        <item m="1" x="2658"/>
        <item m="1" x="7274"/>
        <item m="1" x="6111"/>
        <item m="1" x="3626"/>
        <item m="1" x="972"/>
        <item m="1" x="3067"/>
        <item m="1" x="7727"/>
        <item m="1" x="5866"/>
        <item m="1" x="1747"/>
        <item m="1" x="3604"/>
        <item m="1" x="6030"/>
        <item m="1" x="1610"/>
        <item m="1" x="3252"/>
        <item m="1" x="2616"/>
        <item m="1" x="687"/>
        <item m="1" x="5567"/>
        <item m="1" x="7660"/>
        <item m="1" x="5626"/>
        <item m="1" x="6894"/>
        <item m="1" x="6892"/>
        <item m="1" x="4911"/>
        <item m="1" x="3375"/>
        <item m="1" x="3079"/>
        <item m="1" x="7627"/>
        <item m="1" x="4812"/>
        <item m="1" x="4384"/>
        <item m="1" x="1591"/>
        <item m="1" x="601"/>
        <item m="1" x="2602"/>
        <item m="1" x="7517"/>
        <item m="1" x="7507"/>
        <item m="1" x="4058"/>
        <item m="1" x="3601"/>
        <item m="1" x="943"/>
        <item m="1" x="6768"/>
        <item m="1" x="5098"/>
        <item m="1" x="5694"/>
        <item m="1" x="1492"/>
        <item m="1" x="4180"/>
        <item m="1" x="3329"/>
        <item m="1" x="1940"/>
        <item m="1" x="3948"/>
        <item m="1" x="5711"/>
        <item m="1" x="5401"/>
        <item x="367"/>
        <item x="368"/>
        <item m="1" x="5898"/>
        <item m="1" x="443"/>
        <item m="1" x="2383"/>
        <item m="1" x="690"/>
        <item m="1" x="5353"/>
        <item m="1" x="4238"/>
        <item m="1" x="2820"/>
        <item m="1" x="6090"/>
        <item m="1" x="4872"/>
        <item m="1" x="5549"/>
        <item m="1" x="3201"/>
        <item m="1" x="4573"/>
        <item m="1" x="4617"/>
        <item m="1" x="2725"/>
        <item m="1" x="7023"/>
        <item m="1" x="6171"/>
        <item m="1" x="5309"/>
        <item m="1" x="5311"/>
        <item m="1" x="1409"/>
        <item m="1" x="556"/>
        <item m="1" x="3991"/>
        <item m="1" x="5849"/>
        <item m="1" x="6948"/>
        <item m="1" x="5953"/>
        <item m="1" x="2097"/>
        <item m="1" x="5586"/>
        <item m="1" x="6173"/>
        <item m="1" x="3893"/>
        <item m="1" x="6456"/>
        <item m="1" x="3628"/>
        <item m="1" x="4110"/>
        <item m="1" x="5185"/>
        <item m="1" x="6959"/>
        <item m="1" x="5427"/>
        <item m="1" x="3944"/>
        <item m="1" x="1287"/>
        <item m="1" x="4742"/>
        <item m="1" x="6752"/>
        <item m="1" x="671"/>
        <item m="1" x="5889"/>
        <item m="1" x="4562"/>
        <item m="1" x="7432"/>
        <item m="1" x="6085"/>
        <item m="1" x="7171"/>
        <item m="1" x="1676"/>
        <item m="1" x="3391"/>
        <item m="1" x="661"/>
        <item m="1" x="5301"/>
        <item m="1" x="4744"/>
        <item m="1" x="780"/>
        <item m="1" x="3432"/>
        <item m="1" x="2600"/>
        <item m="1" x="2561"/>
        <item m="1" x="7813"/>
        <item m="1" x="5562"/>
        <item m="1" x="2738"/>
        <item m="1" x="5172"/>
        <item m="1" x="7208"/>
        <item m="1" x="7902"/>
        <item m="1" x="6907"/>
        <item m="1" x="3972"/>
        <item m="1" x="7945"/>
        <item m="1" x="6202"/>
        <item m="1" x="6655"/>
        <item m="1" x="1990"/>
        <item m="1" x="4946"/>
        <item m="1" x="4079"/>
        <item m="1" x="1897"/>
        <item m="1" x="2469"/>
        <item m="1" x="2645"/>
        <item m="1" x="1579"/>
        <item m="1" x="1574"/>
        <item m="1" x="6272"/>
        <item m="1" x="4044"/>
        <item m="1" x="3682"/>
        <item m="1" x="3115"/>
        <item m="1" x="4538"/>
        <item m="1" x="2320"/>
        <item m="1" x="5133"/>
        <item m="1" x="6229"/>
        <item m="1" x="4616"/>
        <item m="1" x="4596"/>
        <item m="1" x="6988"/>
        <item m="1" x="7080"/>
        <item m="1" x="5825"/>
        <item m="1" x="5998"/>
        <item m="1" x="5096"/>
        <item m="1" x="1935"/>
        <item m="1" x="6320"/>
        <item m="1" x="5816"/>
        <item m="1" x="3205"/>
        <item m="1" x="3039"/>
        <item m="1" x="5794"/>
        <item m="1" x="2859"/>
        <item m="1" x="977"/>
        <item m="1" x="5500"/>
        <item m="1" x="1841"/>
        <item m="1" x="2815"/>
        <item m="1" x="5369"/>
        <item m="1" x="5601"/>
        <item m="1" x="1468"/>
        <item m="1" x="5081"/>
        <item m="1" x="3541"/>
        <item m="1" x="1273"/>
        <item m="1" x="3540"/>
        <item m="1" x="7302"/>
        <item m="1" x="2413"/>
        <item m="1" x="5633"/>
        <item m="1" x="7151"/>
        <item m="1" x="7235"/>
        <item m="1" x="580"/>
        <item m="1" x="2986"/>
        <item m="1" x="3615"/>
        <item m="1" x="6917"/>
        <item m="1" x="3504"/>
        <item m="1" x="430"/>
        <item m="1" x="1353"/>
        <item m="1" x="777"/>
        <item x="366"/>
        <item m="1" x="6394"/>
        <item m="1" x="2106"/>
        <item m="1" x="1735"/>
        <item m="1" x="1860"/>
        <item m="1" x="1820"/>
        <item m="1" x="1210"/>
        <item m="1" x="6735"/>
        <item m="1" x="3105"/>
        <item m="1" x="5970"/>
        <item m="1" x="951"/>
        <item m="1" x="4148"/>
        <item m="1" x="2405"/>
        <item m="1" x="5746"/>
        <item m="1" x="5452"/>
        <item m="1" x="2477"/>
        <item m="1" x="4070"/>
        <item m="1" x="2587"/>
        <item m="1" x="2065"/>
        <item m="1" x="566"/>
        <item m="1" x="2396"/>
        <item m="1" x="3461"/>
        <item m="1" x="1543"/>
        <item m="1" x="4097"/>
        <item m="1" x="5043"/>
        <item m="1" x="5040"/>
        <item m="1" x="5373"/>
        <item x="365"/>
        <item m="1" x="596"/>
        <item m="1" x="904"/>
        <item m="1" x="1732"/>
        <item m="1" x="4134"/>
        <item m="1" x="1217"/>
        <item m="1" x="6130"/>
        <item m="1" x="6467"/>
        <item m="1" x="1664"/>
        <item m="1" x="6972"/>
        <item m="1" x="4534"/>
        <item m="1" x="1424"/>
        <item m="1" x="4006"/>
        <item m="1" x="7136"/>
        <item m="1" x="4290"/>
        <item m="1" x="7321"/>
        <item m="1" x="7314"/>
        <item m="1" x="6666"/>
        <item m="1" x="7616"/>
        <item m="1" x="5429"/>
        <item m="1" x="6396"/>
        <item x="364"/>
        <item m="1" x="3740"/>
        <item m="1" x="2374"/>
        <item m="1" x="3866"/>
        <item m="1" x="5341"/>
        <item m="1" x="2128"/>
        <item m="1" x="6172"/>
        <item m="1" x="2844"/>
        <item m="1" x="4445"/>
        <item m="1" x="4523"/>
        <item m="1" x="6373"/>
        <item m="1" x="3009"/>
        <item m="1" x="2970"/>
        <item m="1" x="6941"/>
        <item m="1" x="827"/>
        <item m="1" x="7547"/>
        <item m="1" x="3020"/>
        <item m="1" x="3683"/>
        <item m="1" x="2801"/>
        <item m="1" x="3346"/>
        <item m="1" x="6715"/>
        <item m="1" x="1345"/>
        <item m="1" x="4779"/>
        <item m="1" x="2534"/>
        <item m="1" x="2599"/>
        <item m="1" x="3000"/>
        <item m="1" x="2981"/>
        <item m="1" x="7903"/>
        <item m="1" x="5166"/>
        <item m="1" x="7127"/>
        <item m="1" x="1937"/>
        <item m="1" x="2185"/>
        <item m="1" x="4935"/>
        <item m="1" x="5763"/>
        <item m="1" x="2597"/>
        <item m="1" x="3679"/>
        <item m="1" x="1077"/>
        <item m="1" x="3206"/>
        <item m="1" x="7713"/>
        <item m="1" x="456"/>
        <item m="1" x="1996"/>
        <item m="1" x="5440"/>
        <item m="1" x="3313"/>
        <item m="1" x="3278"/>
        <item m="1" x="3378"/>
        <item m="1" x="2434"/>
        <item m="1" x="6815"/>
        <item m="1" x="1563"/>
        <item m="1" x="6789"/>
        <item m="1" x="4353"/>
        <item m="1" x="945"/>
        <item m="1" x="2497"/>
        <item m="1" x="7878"/>
        <item m="1" x="5951"/>
        <item m="1" x="7818"/>
        <item m="1" x="5812"/>
        <item m="1" x="1015"/>
        <item m="1" x="814"/>
        <item m="1" x="5035"/>
        <item m="1" x="5931"/>
        <item m="1" x="5774"/>
        <item m="1" x="7567"/>
        <item m="1" x="6352"/>
        <item m="1" x="3561"/>
        <item m="1" x="3180"/>
        <item m="1" x="1445"/>
        <item m="1" x="3926"/>
        <item m="1" x="1604"/>
        <item m="1" x="2196"/>
        <item m="1" x="1299"/>
        <item m="1" x="4690"/>
        <item m="1" x="5210"/>
        <item m="1" x="2311"/>
        <item m="1" x="7762"/>
        <item m="1" x="7756"/>
        <item m="1" x="507"/>
        <item m="1" x="2226"/>
        <item m="1" x="5253"/>
        <item m="1" x="6981"/>
        <item m="1" x="5289"/>
        <item m="1" x="1292"/>
        <item m="1" x="7348"/>
        <item m="1" x="1425"/>
        <item m="1" x="5534"/>
        <item m="1" x="3235"/>
        <item m="1" x="6362"/>
        <item m="1" x="2985"/>
        <item m="1" x="1147"/>
        <item m="1" x="2664"/>
        <item m="1" x="6682"/>
        <item m="1" x="3654"/>
        <item m="1" x="4720"/>
        <item m="1" x="2142"/>
        <item m="1" x="1432"/>
        <item m="1" x="5262"/>
        <item m="1" x="3031"/>
        <item m="1" x="3271"/>
        <item m="1" x="4650"/>
        <item m="1" x="7788"/>
        <item m="1" x="2691"/>
        <item m="1" x="7523"/>
        <item m="1" x="5635"/>
        <item m="1" x="3040"/>
        <item m="1" x="391"/>
        <item m="1" x="6319"/>
        <item m="1" x="4677"/>
        <item m="1" x="5382"/>
        <item m="1" x="7953"/>
        <item m="1" x="1381"/>
        <item m="1" x="3155"/>
        <item m="1" x="7298"/>
        <item m="1" x="6539"/>
        <item m="1" x="7121"/>
        <item m="1" x="5114"/>
        <item m="1" x="7550"/>
        <item m="1" x="1212"/>
        <item m="1" x="4388"/>
        <item m="1" x="4848"/>
        <item m="1" x="667"/>
        <item m="1" x="2446"/>
        <item m="1" x="5461"/>
        <item m="1" x="3739"/>
        <item m="1" x="6771"/>
        <item m="1" x="2062"/>
        <item m="1" x="6508"/>
        <item m="1" x="783"/>
        <item m="1" x="1831"/>
        <item m="1" x="4167"/>
        <item m="1" x="4322"/>
        <item m="1" x="4620"/>
        <item m="1" x="1260"/>
        <item m="1" x="7811"/>
        <item m="1" x="1229"/>
        <item m="1" x="2690"/>
        <item m="1" x="1071"/>
        <item m="1" x="4432"/>
        <item m="1" x="1095"/>
        <item m="1" x="5674"/>
        <item m="1" x="2956"/>
        <item m="1" x="6662"/>
        <item m="1" x="1857"/>
        <item m="1" x="6634"/>
        <item m="1" x="2501"/>
        <item m="1" x="6791"/>
        <item m="1" x="7019"/>
        <item m="1" x="2465"/>
        <item m="1" x="2227"/>
        <item m="1" x="5320"/>
        <item m="1" x="2155"/>
        <item m="1" x="6626"/>
        <item m="1" x="763"/>
        <item m="1" x="1907"/>
        <item m="1" x="7369"/>
        <item m="1" x="1927"/>
        <item m="1" x="4075"/>
        <item m="1" x="1267"/>
        <item m="1" x="2370"/>
        <item m="1" x="3415"/>
        <item m="1" x="5609"/>
        <item m="1" x="5529"/>
        <item m="1" x="3048"/>
        <item m="1" x="1794"/>
        <item m="1" x="4794"/>
        <item m="1" x="5246"/>
        <item m="1" x="3059"/>
        <item m="1" x="3622"/>
        <item m="1" x="3582"/>
        <item m="1" x="3545"/>
        <item m="1" x="1080"/>
        <item m="1" x="7551"/>
        <item m="1" x="7022"/>
        <item m="1" x="2710"/>
        <item m="1" x="7970"/>
        <item m="1" x="1961"/>
        <item m="1" x="2205"/>
        <item m="1" x="6292"/>
        <item m="1" x="2018"/>
        <item m="1" x="4673"/>
        <item m="1" x="4729"/>
        <item m="1" x="1131"/>
        <item m="1" x="5554"/>
        <item m="1" x="5507"/>
        <item m="1" x="6404"/>
        <item m="1" x="6436"/>
        <item m="1" x="3511"/>
        <item m="1" x="3085"/>
        <item m="1" x="1444"/>
        <item m="1" x="1122"/>
        <item m="1" x="811"/>
        <item m="1" x="934"/>
        <item m="1" x="5351"/>
        <item m="1" x="5706"/>
        <item m="1" x="6773"/>
        <item m="1" x="4204"/>
        <item m="1" x="5290"/>
        <item m="1" x="5099"/>
        <item m="1" x="4847"/>
        <item m="1" x="2081"/>
        <item m="1" x="6342"/>
        <item m="1" x="588"/>
        <item m="1" x="889"/>
        <item m="1" x="3575"/>
        <item m="1" x="7993"/>
        <item m="1" x="2102"/>
        <item m="1" x="6303"/>
        <item m="1" x="4121"/>
        <item m="1" x="2817"/>
        <item m="1" x="4105"/>
        <item m="1" x="3516"/>
        <item m="1" x="3969"/>
        <item m="1" x="7754"/>
        <item m="1" x="1457"/>
        <item m="1" x="6560"/>
        <item m="1" x="5391"/>
        <item m="1" x="533"/>
        <item m="1" x="2671"/>
        <item m="1" x="3193"/>
        <item m="1" x="2091"/>
        <item m="1" x="2593"/>
        <item m="1" x="1158"/>
        <item m="1" x="438"/>
        <item m="1" x="1096"/>
        <item m="1" x="4995"/>
        <item m="1" x="3677"/>
        <item m="1" x="5861"/>
        <item m="1" x="1288"/>
        <item m="1" x="5813"/>
        <item m="1" x="4069"/>
        <item m="1" x="2590"/>
        <item m="1" x="3879"/>
        <item m="1" x="2428"/>
        <item m="1" x="634"/>
        <item m="1" x="3001"/>
        <item m="1" x="7894"/>
        <item m="1" x="1878"/>
        <item m="1" x="4781"/>
        <item m="1" x="7745"/>
        <item m="1" x="3830"/>
        <item m="1" x="3970"/>
        <item m="1" x="6608"/>
        <item m="1" x="2759"/>
        <item m="1" x="1177"/>
        <item m="1" x="4374"/>
        <item m="1" x="3178"/>
        <item m="1" x="3216"/>
        <item m="1" x="2294"/>
        <item m="1" x="7398"/>
        <item m="1" x="7066"/>
        <item m="1" x="1952"/>
        <item m="1" x="7863"/>
        <item m="1" x="4128"/>
        <item m="1" x="5946"/>
        <item m="1" x="7387"/>
        <item m="1" x="1411"/>
        <item m="1" x="5280"/>
        <item m="1" x="1690"/>
        <item m="1" x="4780"/>
        <item m="1" x="5516"/>
        <item m="1" x="6069"/>
        <item m="1" x="6839"/>
        <item m="1" x="626"/>
        <item m="1" x="3018"/>
        <item m="1" x="6993"/>
        <item m="1" x="6915"/>
        <item m="1" x="7258"/>
        <item m="1" x="2442"/>
        <item m="1" x="6114"/>
        <item m="1" x="7375"/>
        <item m="1" x="3940"/>
        <item m="1" x="6424"/>
        <item m="1" x="3128"/>
        <item m="1" x="1984"/>
        <item m="1" x="2006"/>
        <item m="1" x="1011"/>
        <item m="1" x="4611"/>
        <item m="1" x="6354"/>
        <item m="1" x="589"/>
        <item m="1" x="2251"/>
        <item m="1" x="2059"/>
        <item m="1" x="492"/>
        <item m="1" x="6558"/>
        <item m="1" x="7281"/>
        <item m="1" x="7728"/>
        <item m="1" x="5805"/>
        <item m="1" x="2774"/>
        <item m="1" x="5202"/>
        <item m="1" x="6397"/>
        <item m="1" x="5777"/>
        <item m="1" x="3992"/>
        <item m="1" x="1078"/>
        <item m="1" x="4809"/>
        <item m="1" x="2913"/>
        <item m="1" x="6830"/>
        <item m="1" x="7479"/>
        <item m="1" x="7830"/>
        <item m="1" x="7236"/>
        <item m="1" x="6422"/>
        <item m="1" x="1244"/>
        <item m="1" x="1957"/>
        <item m="1" x="3804"/>
        <item m="1" x="7367"/>
        <item m="1" x="2695"/>
        <item m="1" x="3195"/>
        <item m="1" x="7394"/>
        <item m="1" x="2232"/>
        <item m="1" x="3676"/>
        <item m="1" x="4982"/>
        <item m="1" x="2077"/>
        <item m="1" x="5610"/>
        <item m="1" x="3254"/>
        <item m="1" x="7972"/>
        <item m="1" x="7969"/>
        <item m="1" x="436"/>
        <item m="1" x="2500"/>
        <item m="1" x="5870"/>
        <item m="1" x="5547"/>
        <item m="1" x="7276"/>
        <item m="1" x="5420"/>
        <item m="1" x="3358"/>
        <item m="1" x="6219"/>
        <item m="1" x="1546"/>
        <item m="1" x="7456"/>
        <item m="1" x="4857"/>
        <item m="1" x="7964"/>
        <item m="1" x="2655"/>
        <item m="1" x="5449"/>
        <item m="1" x="6729"/>
        <item m="1" x="3983"/>
        <item m="1" x="1633"/>
        <item m="1" x="5897"/>
        <item m="1" x="1859"/>
        <item m="1" x="4683"/>
        <item m="1" x="2067"/>
        <item m="1" x="1354"/>
        <item m="1" x="4930"/>
        <item m="1" x="6020"/>
        <item m="1" x="3472"/>
        <item m="1" x="1718"/>
        <item m="1" x="1889"/>
        <item m="1" x="4881"/>
        <item m="1" x="7401"/>
        <item m="1" x="3347"/>
        <item m="1" x="7429"/>
        <item m="1" x="820"/>
        <item m="1" x="5640"/>
        <item x="363"/>
        <item m="1" x="3468"/>
        <item m="1" x="5364"/>
        <item m="1" x="689"/>
        <item m="1" x="3876"/>
        <item m="1" x="4560"/>
        <item m="1" x="4953"/>
        <item m="1" x="3521"/>
        <item m="1" x="2977"/>
        <item m="1" x="4792"/>
        <item m="1" x="1255"/>
        <item m="1" x="7068"/>
        <item m="1" x="1647"/>
        <item m="1" x="1665"/>
        <item m="1" x="796"/>
        <item m="1" x="2839"/>
        <item m="1" x="540"/>
        <item m="1" x="1035"/>
        <item m="1" x="3554"/>
        <item m="1" x="2403"/>
        <item m="1" x="6000"/>
        <item m="1" x="6337"/>
        <item m="1" x="7774"/>
        <item m="1" x="2617"/>
        <item m="1" x="7865"/>
        <item m="1" x="5847"/>
        <item m="1" x="1863"/>
        <item m="1" x="6087"/>
        <item m="1" x="1925"/>
        <item m="1" x="5355"/>
        <item m="1" x="3798"/>
        <item m="1" x="4811"/>
        <item m="1" x="1572"/>
        <item m="1" x="6769"/>
        <item m="1" x="6754"/>
        <item m="1" x="2581"/>
        <item m="1" x="6423"/>
        <item m="1" x="3998"/>
        <item m="1" x="4206"/>
        <item m="1" x="1379"/>
        <item m="1" x="5605"/>
        <item m="1" x="630"/>
        <item m="1" x="2313"/>
        <item m="1" x="5392"/>
        <item m="1" x="4200"/>
        <item m="1" x="7869"/>
        <item m="1" x="999"/>
        <item m="1" x="7212"/>
        <item m="1" x="7460"/>
        <item m="1" x="6353"/>
        <item m="1" x="7654"/>
        <item m="1" x="7012"/>
        <item m="1" x="7105"/>
        <item m="1" x="3017"/>
        <item m="1" x="7036"/>
        <item m="1" x="2518"/>
        <item m="1" x="3741"/>
        <item m="1" x="4423"/>
        <item m="1" x="7104"/>
        <item m="1" x="923"/>
        <item m="1" x="5699"/>
        <item m="1" x="5499"/>
        <item m="1" x="5240"/>
        <item m="1" x="5291"/>
        <item m="1" x="4218"/>
        <item m="1" x="6357"/>
        <item m="1" x="2419"/>
        <item m="1" x="4140"/>
        <item m="1" x="4197"/>
        <item m="1" x="5300"/>
        <item m="1" x="1587"/>
        <item m="1" x="2796"/>
        <item m="1" x="5525"/>
        <item m="1" x="3872"/>
        <item m="1" x="628"/>
        <item m="1" x="2424"/>
        <item m="1" x="445"/>
        <item m="1" x="2217"/>
        <item m="1" x="6150"/>
        <item m="1" x="4305"/>
        <item m="1" x="6454"/>
        <item m="1" x="3061"/>
        <item m="1" x="1359"/>
        <item m="1" x="411"/>
        <item m="1" x="5948"/>
        <item m="1" x="6649"/>
        <item m="1" x="7163"/>
        <item m="1" x="489"/>
        <item m="1" x="1650"/>
        <item m="1" x="4085"/>
        <item m="1" x="3076"/>
        <item m="1" x="552"/>
        <item m="1" x="5015"/>
        <item m="1" x="6522"/>
        <item m="1" x="3644"/>
        <item m="1" x="2701"/>
        <item m="1" x="4049"/>
        <item m="1" x="4279"/>
        <item m="1" x="3900"/>
        <item m="1" x="1291"/>
        <item m="1" x="1309"/>
        <item m="1" x="3564"/>
        <item m="1" x="5330"/>
        <item m="1" x="2471"/>
        <item m="1" x="2052"/>
        <item m="1" x="7259"/>
        <item m="1" x="7536"/>
        <item m="1" x="613"/>
        <item m="1" x="3273"/>
        <item m="1" x="5487"/>
        <item m="1" x="3584"/>
        <item m="1" x="6601"/>
        <item m="1" x="2886"/>
        <item m="1" x="3514"/>
        <item m="1" x="4294"/>
        <item m="1" x="5288"/>
        <item m="1" x="717"/>
        <item m="1" x="770"/>
        <item m="1" x="7920"/>
        <item m="1" x="2421"/>
        <item m="1" x="517"/>
        <item m="1" x="6688"/>
        <item m="1" x="3177"/>
        <item m="1" x="4093"/>
        <item m="1" x="7106"/>
        <item m="1" x="5051"/>
        <item m="1" x="488"/>
        <item m="1" x="1913"/>
        <item m="1" x="7915"/>
        <item m="1" x="5104"/>
        <item m="1" x="1083"/>
        <item m="1" x="7829"/>
        <item m="1" x="6078"/>
        <item m="1" x="1888"/>
        <item m="1" x="5990"/>
        <item m="1" x="7837"/>
        <item m="1" x="5779"/>
        <item m="1" x="611"/>
        <item m="1" x="4274"/>
        <item m="1" x="1516"/>
        <item m="1" x="2515"/>
        <item m="1" x="1451"/>
        <item m="1" x="5860"/>
        <item m="1" x="1824"/>
        <item m="1" x="7928"/>
        <item m="1" x="7766"/>
        <item m="1" x="2200"/>
        <item m="1" x="7716"/>
        <item m="1" x="3041"/>
        <item m="1" x="3530"/>
        <item m="1" x="3369"/>
        <item m="1" x="3211"/>
        <item m="1" x="4791"/>
        <item m="1" x="7117"/>
        <item m="1" x="7126"/>
        <item m="1" x="3542"/>
        <item m="1" x="6710"/>
        <item m="1" x="2495"/>
        <item m="1" x="5643"/>
        <item m="1" x="658"/>
        <item m="1" x="7889"/>
        <item m="1" x="1783"/>
        <item m="1" x="4981"/>
        <item m="1" x="2978"/>
        <item m="1" x="483"/>
        <item m="1" x="3471"/>
        <item m="1" x="3914"/>
        <item m="1" x="4492"/>
        <item m="1" x="700"/>
        <item m="1" x="2014"/>
        <item m="1" x="1689"/>
        <item m="1" x="728"/>
        <item m="1" x="5076"/>
        <item m="1" x="5350"/>
        <item m="1" x="4094"/>
        <item m="1" x="4190"/>
        <item m="1" x="2094"/>
        <item m="1" x="2673"/>
        <item m="1" x="7738"/>
        <item m="1" x="2879"/>
        <item m="1" x="535"/>
        <item m="1" x="4623"/>
        <item m="1" x="2139"/>
        <item m="1" x="3238"/>
        <item m="1" x="4716"/>
        <item m="1" x="1259"/>
        <item m="1" x="2137"/>
        <item m="1" x="1598"/>
        <item m="1" x="6168"/>
        <item m="1" x="3833"/>
        <item m="1" x="4466"/>
        <item m="1" x="1812"/>
        <item m="1" x="6600"/>
        <item m="1" x="3108"/>
        <item m="1" x="3724"/>
        <item m="1" x="502"/>
        <item m="1" x="3700"/>
        <item m="1" x="5718"/>
        <item m="1" x="2362"/>
        <item m="1" x="3577"/>
        <item m="1" x="2528"/>
        <item m="1" x="6193"/>
        <item m="1" x="5857"/>
        <item m="1" x="5787"/>
        <item m="1" x="6317"/>
        <item m="1" x="5006"/>
        <item m="1" x="7553"/>
        <item m="1" x="4311"/>
        <item m="1" x="7529"/>
        <item m="1" x="2276"/>
        <item m="1" x="5802"/>
        <item m="1" x="4944"/>
        <item m="1" x="3518"/>
        <item m="1" x="1916"/>
        <item m="1" x="4754"/>
        <item m="1" x="3783"/>
        <item m="1" x="4025"/>
        <item m="1" x="3567"/>
        <item m="1" x="1765"/>
        <item m="1" x="2031"/>
        <item m="1" x="5767"/>
        <item m="1" x="7590"/>
        <item m="1" x="3478"/>
        <item m="1" x="7560"/>
        <item m="1" x="7546"/>
        <item m="1" x="7535"/>
        <item m="1" x="7526"/>
        <item m="1" x="7514"/>
        <item m="1" x="7494"/>
        <item m="1" x="3058"/>
        <item m="1" x="603"/>
        <item m="1" x="3553"/>
        <item m="1" x="4096"/>
        <item m="1" x="843"/>
        <item m="1" x="2498"/>
        <item m="1" x="1668"/>
        <item m="1" x="6387"/>
        <item m="1" x="3796"/>
        <item m="1" x="5181"/>
        <item m="1" x="5904"/>
        <item m="1" x="4725"/>
        <item m="1" x="2417"/>
        <item m="1" x="1993"/>
        <item m="1" x="6372"/>
        <item m="1" x="3344"/>
        <item m="1" x="1588"/>
        <item m="1" x="7968"/>
        <item m="1" x="1885"/>
        <item m="1" x="6878"/>
        <item m="1" x="1364"/>
        <item m="1" x="2764"/>
        <item m="1" x="7629"/>
        <item m="1" x="4464"/>
        <item m="1" x="6974"/>
        <item m="1" x="1713"/>
        <item m="1" x="7457"/>
        <item m="1" x="6416"/>
        <item m="1" x="7379"/>
        <item m="1" x="3274"/>
        <item m="1" x="1710"/>
        <item m="1" x="4518"/>
        <item m="1" x="7692"/>
        <item m="1" x="5921"/>
        <item m="1" x="1151"/>
        <item m="1" x="4542"/>
        <item m="1" x="3624"/>
        <item m="1" x="4817"/>
        <item m="1" x="4737"/>
        <item m="1" x="6323"/>
        <item m="1" x="544"/>
        <item m="1" x="5395"/>
        <item m="1" x="5517"/>
        <item m="1" x="7495"/>
        <item m="1" x="963"/>
        <item m="1" x="5506"/>
        <item m="1" x="2481"/>
        <item m="1" x="1864"/>
        <item m="1" x="2304"/>
        <item m="1" x="1674"/>
        <item m="1" x="7635"/>
        <item m="1" x="3812"/>
        <item m="1" x="1998"/>
        <item m="1" x="1446"/>
        <item m="1" x="3670"/>
        <item m="1" x="2914"/>
        <item m="1" x="3788"/>
        <item m="1" x="4468"/>
        <item m="1" x="3779"/>
        <item m="1" x="4360"/>
        <item m="1" x="4359"/>
        <item m="1" x="6912"/>
        <item m="1" x="1948"/>
        <item m="1" x="4457"/>
        <item m="1" x="5194"/>
        <item m="1" x="5721"/>
        <item m="1" x="3645"/>
        <item m="1" x="6858"/>
        <item m="1" x="2415"/>
        <item m="1" x="4469"/>
        <item m="1" x="5682"/>
        <item m="1" x="2630"/>
        <item m="1" x="3808"/>
        <item m="1" x="4130"/>
        <item m="1" x="4668"/>
        <item m="1" x="4820"/>
        <item m="1" x="2686"/>
        <item m="1" x="5265"/>
        <item m="1" x="5073"/>
        <item m="1" x="6146"/>
        <item m="1" x="1339"/>
        <item m="1" x="6403"/>
        <item m="1" x="6062"/>
        <item m="1" x="464"/>
        <item m="1" x="2452"/>
        <item m="1" x="4646"/>
        <item m="1" x="6889"/>
        <item m="1" x="541"/>
        <item m="1" x="2840"/>
        <item m="1" x="5250"/>
        <item m="1" x="7720"/>
        <item m="1" x="5778"/>
        <item m="1" x="883"/>
        <item m="1" x="7559"/>
        <item m="1" x="7024"/>
        <item m="1" x="7020"/>
        <item m="1" x="2552"/>
        <item m="1" x="738"/>
        <item m="1" x="731"/>
        <item m="1" x="7949"/>
        <item m="1" x="6638"/>
        <item m="1" x="1628"/>
        <item m="1" x="4224"/>
        <item m="1" x="7386"/>
        <item m="1" x="7816"/>
        <item m="1" x="7875"/>
        <item m="1" x="894"/>
        <item m="1" x="5752"/>
        <item m="1" x="1184"/>
        <item m="1" x="7077"/>
        <item m="1" x="5024"/>
        <item m="1" x="7445"/>
        <item m="1" x="3247"/>
        <item m="1" x="4740"/>
        <item m="1" x="1422"/>
        <item m="1" x="1410"/>
        <item m="1" x="1385"/>
        <item m="1" x="1376"/>
        <item m="1" x="1365"/>
        <item m="1" x="1355"/>
        <item m="1" x="7096"/>
        <item m="1" x="1330"/>
        <item m="1" x="2628"/>
        <item m="1" x="2615"/>
        <item m="1" x="2607"/>
        <item m="1" x="2598"/>
        <item m="1" x="2583"/>
        <item m="1" x="2570"/>
        <item m="1" x="5056"/>
        <item m="1" x="7710"/>
        <item m="1" x="2541"/>
        <item m="1" x="2532"/>
        <item m="1" x="433"/>
        <item m="1" x="418"/>
        <item m="1" x="397"/>
        <item m="1" x="392"/>
        <item m="1" x="1629"/>
        <item m="1" x="1615"/>
        <item m="1" x="1605"/>
        <item m="1" x="1599"/>
        <item m="1" x="1570"/>
        <item m="1" x="1557"/>
        <item m="1" x="1542"/>
        <item m="1" x="1532"/>
        <item m="1" x="840"/>
        <item m="1" x="2841"/>
        <item m="1" x="2835"/>
        <item m="1" x="2799"/>
        <item m="1" x="2789"/>
        <item m="1" x="1493"/>
        <item m="1" x="1766"/>
        <item m="1" x="7577"/>
        <item m="1" x="4724"/>
        <item m="1" x="4343"/>
        <item m="1" x="3270"/>
        <item m="1" x="2742"/>
        <item m="1" x="3801"/>
        <item m="1" x="5743"/>
        <item m="1" x="4654"/>
        <item m="1" x="6187"/>
        <item m="1" x="7342"/>
        <item m="1" x="3427"/>
        <item m="1" x="6503"/>
        <item m="1" x="5616"/>
        <item m="1" x="2575"/>
        <item m="1" x="6110"/>
        <item m="1" x="5207"/>
        <item m="1" x="5838"/>
        <item m="1" x="5201"/>
        <item x="362"/>
        <item m="1" x="5205"/>
        <item m="1" x="5438"/>
        <item m="1" x="6141"/>
        <item m="1" x="7693"/>
        <item m="1" x="6762"/>
        <item m="1" x="7685"/>
        <item m="1" x="6760"/>
        <item m="1" x="6136"/>
        <item m="1" x="7680"/>
        <item m="1" x="7100"/>
        <item m="1" x="3074"/>
        <item m="1" x="7684"/>
        <item m="1" x="4715"/>
        <item m="1" x="2798"/>
        <item m="1" x="6437"/>
        <item m="1" x="3651"/>
        <item m="1" x="3827"/>
        <item m="1" x="2510"/>
        <item m="1" x="2642"/>
        <item m="1" x="4338"/>
        <item m="1" x="5619"/>
        <item m="1" x="4081"/>
        <item m="1" x="5267"/>
        <item m="1" x="6039"/>
        <item m="1" x="2306"/>
        <item m="1" x="6407"/>
        <item m="1" x="6234"/>
        <item m="1" x="752"/>
        <item m="1" x="3603"/>
        <item m="1" x="7189"/>
        <item m="1" x="4670"/>
        <item m="1" x="1894"/>
        <item m="1" x="6926"/>
        <item m="1" x="2348"/>
        <item m="1" x="4172"/>
        <item m="1" x="1567"/>
        <item m="1" x="5925"/>
        <item m="1" x="7193"/>
        <item m="1" x="925"/>
        <item m="1" x="3885"/>
        <item m="1" x="1779"/>
        <item m="1" x="3127"/>
        <item m="1" x="6040"/>
        <item m="1" x="4907"/>
        <item m="1" x="3627"/>
        <item m="1" x="4900"/>
        <item m="1" x="823"/>
        <item m="1" x="3913"/>
        <item m="1" x="6748"/>
        <item m="1" x="7997"/>
        <item m="1" x="6390"/>
        <item m="1" x="1554"/>
        <item m="1" x="6253"/>
        <item m="1" x="1248"/>
        <item m="1" x="3260"/>
        <item m="1" x="4955"/>
        <item m="1" x="7534"/>
        <item m="1" x="5002"/>
        <item m="1" x="2618"/>
        <item m="1" x="4854"/>
        <item m="1" x="2175"/>
        <item m="1" x="7842"/>
        <item m="1" x="7834"/>
        <item m="1" x="3261"/>
        <item m="1" x="3084"/>
        <item m="1" x="5617"/>
        <item m="1" x="5456"/>
        <item m="1" x="1174"/>
        <item m="1" x="4459"/>
        <item m="1" x="6462"/>
        <item m="1" x="6443"/>
        <item m="1" x="6415"/>
        <item m="1" x="6169"/>
        <item m="1" x="3384"/>
        <item m="1" x="7377"/>
        <item m="1" x="6500"/>
        <item m="1" x="2296"/>
        <item m="1" x="4527"/>
        <item m="1" x="1738"/>
        <item m="1" x="1746"/>
        <item m="1" x="2952"/>
        <item m="1" x="7932"/>
        <item m="1" x="1924"/>
        <item m="1" x="1582"/>
        <item m="1" x="1702"/>
        <item m="1" x="477"/>
        <item m="1" x="5189"/>
        <item m="1" x="390"/>
        <item m="1" x="2336"/>
        <item m="1" x="6785"/>
        <item m="1" x="2730"/>
        <item m="1" x="2491"/>
        <item m="1" x="2352"/>
        <item m="1" x="3006"/>
        <item m="1" x="5188"/>
        <item m="1" x="4314"/>
        <item m="1" x="3146"/>
        <item m="1" x="3064"/>
        <item m="1" x="7667"/>
        <item m="1" x="4401"/>
        <item m="1" x="2571"/>
        <item m="1" x="4965"/>
        <item m="1" x="3448"/>
        <item m="1" x="1254"/>
        <item m="1" x="3269"/>
        <item m="1" x="1043"/>
        <item m="1" x="7704"/>
        <item m="1" x="6741"/>
        <item m="1" x="3956"/>
        <item m="1" x="1875"/>
        <item m="1" x="3007"/>
        <item m="1" x="1023"/>
        <item m="1" x="6968"/>
        <item m="1" x="7271"/>
        <item m="1" x="4485"/>
        <item m="1" x="7142"/>
        <item m="1" x="4970"/>
        <item m="1" x="1806"/>
        <item m="1" x="4304"/>
        <item m="1" x="5750"/>
        <item m="1" x="7679"/>
        <item m="1" x="4748"/>
        <item m="1" x="1983"/>
        <item m="1" x="6621"/>
        <item m="1" x="1678"/>
        <item m="1" x="3852"/>
        <item m="1" x="2211"/>
        <item m="1" x="6838"/>
        <item m="1" x="6340"/>
        <item m="1" x="3813"/>
        <item m="1" x="7285"/>
        <item m="1" x="3552"/>
        <item m="1" x="2400"/>
        <item m="1" x="6414"/>
        <item m="1" x="597"/>
        <item m="1" x="4240"/>
        <item m="1" x="1453"/>
        <item m="1" x="2830"/>
        <item m="1" x="594"/>
        <item m="1" x="6211"/>
        <item m="1" x="4145"/>
        <item m="1" x="7580"/>
        <item m="1" x="4202"/>
        <item m="1" x="5383"/>
        <item m="1" x="2612"/>
        <item m="1" x="5126"/>
        <item m="1" x="3660"/>
        <item m="1" x="3828"/>
        <item m="1" x="7486"/>
        <item m="1" x="7351"/>
        <item m="1" x="5937"/>
        <item m="1" x="1777"/>
        <item m="1" x="3139"/>
        <item x="361"/>
        <item m="1" x="5219"/>
        <item m="1" x="1134"/>
        <item m="1" x="4291"/>
        <item m="1" x="1489"/>
        <item m="1" x="1890"/>
        <item m="1" x="1751"/>
        <item m="1" x="5637"/>
        <item m="1" x="6636"/>
        <item m="1" x="962"/>
        <item m="1" x="4537"/>
        <item m="1" x="6063"/>
        <item m="1" x="6538"/>
        <item m="1" x="6965"/>
        <item m="1" x="1621"/>
        <item m="1" x="4372"/>
        <item m="1" x="3289"/>
        <item m="1" x="1712"/>
        <item m="1" x="5741"/>
        <item m="1" x="5727"/>
        <item m="1" x="7956"/>
        <item m="1" x="3245"/>
        <item m="1" x="2243"/>
        <item m="1" x="6659"/>
        <item m="1" x="6654"/>
        <item m="1" x="7487"/>
        <item m="1" x="2368"/>
        <item m="1" x="395"/>
        <item m="1" x="4549"/>
        <item m="1" x="7539"/>
        <item m="1" x="7531"/>
        <item m="1" x="6945"/>
        <item m="1" x="1482"/>
        <item m="1" x="5687"/>
        <item m="1" x="6335"/>
        <item m="1" x="4446"/>
        <item m="1" x="6929"/>
        <item m="1" x="7300"/>
        <item m="1" x="5193"/>
        <item m="1" x="3259"/>
        <item m="1" x="2009"/>
        <item m="1" x="4326"/>
        <item m="1" x="5095"/>
        <item m="1" x="1954"/>
        <item m="1" x="4103"/>
        <item m="1" x="6531"/>
        <item m="1" x="6547"/>
        <item m="1" x="448"/>
        <item m="1" x="7510"/>
        <item m="1" x="3069"/>
        <item m="1" x="2070"/>
        <item m="1" x="4840"/>
        <item m="1" x="2430"/>
        <item m="1" x="4526"/>
        <item m="1" x="2933"/>
        <item m="1" x="513"/>
        <item m="1" x="7280"/>
        <item m="1" x="4184"/>
        <item m="1" x="7732"/>
        <item m="1" x="663"/>
        <item m="1" x="702"/>
        <item m="1" x="2299"/>
        <item m="1" x="1198"/>
        <item m="1" x="1406"/>
        <item m="1" x="457"/>
        <item m="1" x="1285"/>
        <item m="1" x="1756"/>
        <item m="1" x="4703"/>
        <item m="1" x="4766"/>
        <item m="1" x="1992"/>
        <item m="1" x="5180"/>
        <item m="1" x="5459"/>
        <item m="1" x="3713"/>
        <item m="1" x="5608"/>
        <item m="1" x="4890"/>
        <item x="360"/>
        <item m="1" x="3902"/>
        <item m="1" x="2231"/>
        <item m="1" x="474"/>
        <item m="1" x="1607"/>
        <item m="1" x="696"/>
        <item m="1" x="7950"/>
        <item m="1" x="3182"/>
        <item m="1" x="1846"/>
        <item m="1" x="482"/>
        <item m="1" x="7778"/>
        <item m="1" x="7599"/>
        <item m="1" x="6350"/>
        <item m="1" x="4288"/>
        <item m="1" x="4325"/>
        <item m="1" x="3668"/>
        <item m="1" x="4867"/>
        <item m="1" x="5331"/>
        <item m="1" x="3323"/>
        <item m="1" x="2186"/>
        <item m="1" x="2321"/>
        <item m="1" x="6301"/>
        <item m="1" x="3409"/>
        <item m="1" x="5947"/>
        <item m="1" x="5961"/>
        <item m="1" x="6526"/>
        <item m="1" x="7214"/>
        <item m="1" x="2040"/>
        <item m="1" x="4954"/>
        <item m="1" x="5077"/>
        <item m="1" x="7239"/>
        <item m="1" x="2499"/>
        <item m="1" x="4251"/>
        <item m="1" x="6564"/>
        <item m="1" x="3946"/>
        <item m="1" x="5943"/>
        <item m="1" x="3882"/>
        <item m="1" x="6712"/>
        <item m="1" x="6599"/>
        <item m="1" x="6138"/>
        <item m="1" x="409"/>
        <item m="1" x="3508"/>
        <item m="1" x="5822"/>
        <item m="1" x="3517"/>
        <item m="1" x="564"/>
        <item m="1" x="6884"/>
        <item m="1" x="2836"/>
        <item m="1" x="2171"/>
        <item m="1" x="1529"/>
        <item m="1" x="901"/>
        <item m="1" x="6143"/>
        <item m="1" x="7876"/>
        <item m="1" x="4160"/>
        <item m="1" x="3484"/>
        <item m="1" x="2813"/>
        <item m="1" x="2153"/>
        <item m="1" x="886"/>
        <item m="1" x="6127"/>
        <item m="1" x="5511"/>
        <item m="1" x="4141"/>
        <item m="1" x="3456"/>
        <item m="1" x="6589"/>
        <item m="1" x="2034"/>
        <item m="1" x="1825"/>
        <item m="1" x="2741"/>
        <item m="1" x="7901"/>
        <item m="1" x="7313"/>
        <item m="1" x="6439"/>
        <item m="1" x="6714"/>
        <item m="1" x="1318"/>
        <item m="1" x="4698"/>
        <item m="1" x="7176"/>
        <item m="1" x="3113"/>
        <item m="1" x="7999"/>
        <item m="1" x="5669"/>
        <item m="1" x="5791"/>
        <item m="1" x="422"/>
        <item m="1" x="417"/>
        <item m="1" x="5809"/>
        <item m="1" x="6052"/>
        <item m="1" x="1416"/>
        <item m="1" x="6657"/>
        <item x="359"/>
        <item m="1" x="3225"/>
        <item m="1" x="1958"/>
        <item m="1" x="6361"/>
        <item m="1" x="522"/>
        <item m="1" x="5656"/>
        <item m="1" x="3566"/>
        <item m="1" x="7790"/>
        <item m="1" x="7979"/>
        <item m="1" x="4357"/>
        <item m="1" x="893"/>
        <item m="1" x="5938"/>
        <item m="1" x="6567"/>
        <item m="1" x="6389"/>
        <item m="1" x="1649"/>
        <item m="1" x="1541"/>
        <item m="1" x="7849"/>
        <item m="1" x="6529"/>
        <item m="1" x="7994"/>
        <item m="1" x="7058"/>
        <item m="1" x="6282"/>
        <item m="1" x="1371"/>
        <item m="1" x="3421"/>
        <item m="1" x="3532"/>
        <item m="1" x="3452"/>
        <item m="1" x="1238"/>
        <item m="1" x="711"/>
        <item m="1" x="5677"/>
        <item m="1" x="460"/>
        <item m="1" x="6995"/>
        <item m="1" x="3636"/>
        <item m="1" x="2066"/>
        <item m="1" x="6694"/>
        <item m="1" x="3563"/>
        <item m="1" x="1039"/>
        <item m="1" x="6484"/>
        <item m="1" x="4208"/>
        <item m="1" x="2480"/>
        <item m="1" x="2907"/>
        <item m="1" x="5258"/>
        <item m="1" x="7441"/>
        <item m="1" x="5356"/>
        <item m="1" x="5239"/>
        <item m="1" x="1130"/>
        <item m="1" x="5226"/>
        <item m="1" x="5220"/>
        <item m="1" x="1114"/>
        <item m="1" x="1111"/>
        <item m="1" x="1771"/>
        <item m="1" x="1763"/>
        <item m="1" x="3494"/>
        <item m="1" x="3486"/>
        <item m="1" x="3481"/>
        <item m="1" x="3473"/>
        <item m="1" x="830"/>
        <item m="1" x="822"/>
        <item m="1" x="809"/>
        <item m="1" x="1452"/>
        <item m="1" x="4133"/>
        <item m="1" x="1433"/>
        <item m="1" x="1431"/>
        <item m="1" x="3894"/>
        <item m="1" x="3424"/>
        <item m="1" x="3068"/>
        <item m="1" x="3359"/>
        <item m="1" x="3890"/>
        <item m="1" x="938"/>
        <item m="1" x="4496"/>
        <item m="1" x="2622"/>
        <item m="1" x="3592"/>
        <item m="1" x="1785"/>
        <item m="1" x="4421"/>
        <item m="1" x="7896"/>
        <item m="1" x="6962"/>
        <item m="1" x="1652"/>
        <item m="1" x="1331"/>
        <item m="1" x="5989"/>
        <item m="1" x="6824"/>
        <item m="1" x="3539"/>
        <item m="1" x="6509"/>
        <item m="1" x="1057"/>
        <item m="1" x="3172"/>
        <item m="1" x="4753"/>
        <item m="1" x="5913"/>
        <item m="1" x="2233"/>
        <item m="1" x="6108"/>
        <item m="1" x="2502"/>
        <item m="1" x="7780"/>
        <item m="1" x="1168"/>
        <item m="1" x="1113"/>
        <item m="1" x="4882"/>
        <item m="1" x="560"/>
        <item m="1" x="1661"/>
        <item m="1" x="1000"/>
        <item m="1" x="5498"/>
        <item m="1" x="4286"/>
        <item m="1" x="2957"/>
        <item m="1" x="1850"/>
        <item m="1" x="6532"/>
        <item m="1" x="7771"/>
        <item m="1" x="2894"/>
        <item m="1" x="2790"/>
        <item m="1" x="1220"/>
        <item m="1" x="1861"/>
        <item m="1" x="1189"/>
        <item m="1" x="5050"/>
        <item m="1" x="718"/>
        <item m="1" x="712"/>
        <item m="1" x="1129"/>
        <item m="1" x="2483"/>
        <item m="1" x="432"/>
        <item m="1" x="1226"/>
        <item m="1" x="5895"/>
        <item m="1" x="5237"/>
        <item m="1" x="2308"/>
        <item m="1" x="7319"/>
        <item m="1" x="5781"/>
        <item m="1" x="7169"/>
        <item m="1" x="3981"/>
        <item m="1" x="3999"/>
        <item m="1" x="623"/>
        <item m="1" x="3094"/>
        <item m="1" x="1902"/>
        <item m="1" x="2703"/>
        <item m="1" x="992"/>
        <item m="1" x="5757"/>
        <item m="1" x="3927"/>
        <item m="1" x="5545"/>
        <item m="1" x="3322"/>
        <item m="1" x="1146"/>
        <item m="1" x="3338"/>
        <item m="1" x="1490"/>
        <item m="1" x="5112"/>
        <item m="1" x="737"/>
        <item m="1" x="5074"/>
        <item m="1" x="6507"/>
        <item m="1" x="5846"/>
        <item m="1" x="1419"/>
        <item m="1" x="6178"/>
        <item m="1" x="3655"/>
        <item m="1" x="2328"/>
        <item m="1" x="7799"/>
        <item m="1" x="3505"/>
        <item m="1" x="3370"/>
        <item m="1" x="6284"/>
        <item m="1" x="4941"/>
        <item m="1" x="4880"/>
        <item m="1" x="3816"/>
        <item m="1" x="4663"/>
        <item m="1" x="6210"/>
        <item m="1" x="3279"/>
        <item m="1" x="4370"/>
        <item m="1" x="3150"/>
        <item m="1" x="2298"/>
        <item m="1" x="6610"/>
        <item m="1" x="1834"/>
        <item m="1" x="3035"/>
        <item m="1" x="3342"/>
        <item m="1" x="3308"/>
        <item m="1" x="452"/>
        <item m="1" x="1559"/>
        <item m="1" x="1437"/>
        <item m="1" x="4100"/>
        <item m="1" x="6901"/>
        <item m="1" x="2539"/>
        <item m="1" x="7450"/>
        <item m="1" x="3298"/>
        <item m="1" x="4056"/>
        <item m="1" x="2377"/>
        <item m="1" x="3661"/>
        <item m="1" x="571"/>
        <item m="1" x="2898"/>
        <item m="1" x="7325"/>
        <item m="1" x="1989"/>
        <item m="1" x="7502"/>
        <item m="1" x="5693"/>
        <item m="1" x="6631"/>
        <item m="1" x="5389"/>
        <item m="1" x="4451"/>
        <item m="1" x="4988"/>
        <item m="1" x="924"/>
        <item m="1" x="4361"/>
        <item m="1" x="2832"/>
        <item m="1" x="5508"/>
        <item m="1" x="1970"/>
        <item m="1" x="5402"/>
        <item m="1" x="3116"/>
        <item m="1" x="1793"/>
        <item m="1" x="6835"/>
        <item m="1" x="3433"/>
        <item m="1" x="543"/>
        <item m="1" x="4382"/>
        <item m="1" x="5308"/>
        <item m="1" x="672"/>
        <item m="1" x="3842"/>
        <item m="1" x="4577"/>
        <item m="1" x="4575"/>
        <item m="1" x="5082"/>
        <item m="1" x="1611"/>
        <item m="1" x="1034"/>
        <item m="1" x="5755"/>
        <item m="1" x="7229"/>
        <item m="1" x="493"/>
        <item m="1" x="4997"/>
        <item m="1" x="7459"/>
        <item m="1" x="6713"/>
        <item m="1" x="6215"/>
        <item m="1" x="1266"/>
        <item m="1" x="5170"/>
        <item m="1" x="2488"/>
        <item m="1" x="7981"/>
        <item m="1" x="2582"/>
        <item m="1" x="4272"/>
        <item m="1" x="1499"/>
        <item m="1" x="1602"/>
        <item m="1" x="5398"/>
        <item m="1" x="7341"/>
        <item m="1" x="4619"/>
        <item m="1" x="7524"/>
        <item m="1" x="7065"/>
        <item m="1" x="462"/>
        <item m="1" x="4151"/>
        <item m="1" x="3640"/>
        <item m="1" x="5138"/>
        <item m="1" x="5123"/>
        <item m="1" x="5118"/>
        <item m="1" x="5111"/>
        <item m="1" x="6704"/>
        <item m="1" x="5604"/>
        <item m="1" x="577"/>
        <item m="1" x="5522"/>
        <item m="1" x="2643"/>
        <item m="1" x="1367"/>
        <item m="1" x="3288"/>
        <item m="1" x="6148"/>
        <item m="1" x="5724"/>
        <item m="1" x="4894"/>
        <item m="1" x="3488"/>
        <item m="1" x="5275"/>
        <item m="1" x="6091"/>
        <item m="1" x="7333"/>
        <item m="1" x="7966"/>
        <item m="1" x="4870"/>
        <item m="1" x="1873"/>
        <item m="1" x="1880"/>
        <item m="1" x="4199"/>
        <item m="1" x="7585"/>
        <item m="1" x="4367"/>
        <item m="1" x="3395"/>
        <item m="1" x="7476"/>
        <item m="1" x="1561"/>
        <item m="1" x="4639"/>
        <item m="1" x="6630"/>
        <item m="1" x="7561"/>
        <item m="1" x="1956"/>
        <item m="1" x="2543"/>
        <item x="358"/>
        <item m="1" x="6669"/>
        <item m="1" x="4984"/>
        <item m="1" x="4467"/>
        <item m="1" x="4851"/>
        <item m="1" x="2824"/>
        <item m="1" x="5247"/>
        <item m="1" x="6367"/>
        <item m="1" x="729"/>
        <item m="1" x="1488"/>
        <item m="1" x="3669"/>
        <item m="1" x="7431"/>
        <item m="1" x="5796"/>
        <item m="1" x="2347"/>
        <item m="1" x="6820"/>
        <item m="1" x="7775"/>
        <item m="1" x="2043"/>
        <item m="1" x="1835"/>
        <item m="1" x="913"/>
        <item m="1" x="7681"/>
        <item m="1" x="1312"/>
        <item m="1" x="6740"/>
        <item m="1" x="5874"/>
        <item m="1" x="742"/>
        <item m="1" x="7221"/>
        <item m="1" x="3156"/>
        <item m="1" x="3149"/>
        <item m="1" x="5696"/>
        <item m="1" x="1052"/>
        <item m="1" x="3135"/>
        <item m="1" x="916"/>
        <item m="1" x="5178"/>
        <item m="1" x="861"/>
        <item m="1" x="5102"/>
        <item m="1" x="4768"/>
        <item m="1" x="2565"/>
        <item m="1" x="7741"/>
        <item m="1" x="1368"/>
        <item m="1" x="6225"/>
        <item m="1" x="2795"/>
        <item m="1" x="582"/>
        <item m="1" x="3752"/>
        <item m="1" x="3407"/>
        <item m="1" x="961"/>
        <item m="1" x="1337"/>
        <item m="1" x="1673"/>
        <item m="1" x="895"/>
        <item m="1" x="6420"/>
        <item m="1" x="6705"/>
        <item m="1" x="3034"/>
        <item m="1" x="7589"/>
        <item m="1" x="6702"/>
        <item m="1" x="4310"/>
        <item m="1" x="6072"/>
        <item m="1" x="1657"/>
        <item m="1" x="1644"/>
        <item m="1" x="3689"/>
        <item m="1" x="6971"/>
        <item m="1" x="6732"/>
        <item m="1" x="5657"/>
        <item m="1" x="6432"/>
        <item m="1" x="4604"/>
        <item m="1" x="7093"/>
        <item m="1" x="1139"/>
        <item m="1" x="1757"/>
        <item m="1" x="5728"/>
        <item m="1" x="2554"/>
        <item m="1" x="3028"/>
        <item m="1" x="3743"/>
        <item m="1" x="2385"/>
        <item m="1" x="935"/>
        <item m="1" x="788"/>
        <item m="1" x="5881"/>
        <item m="1" x="3374"/>
        <item m="1" x="7880"/>
        <item m="1" x="6520"/>
        <item m="1" x="1879"/>
        <item m="1" x="5324"/>
        <item m="1" x="7146"/>
        <item m="1" x="7614"/>
        <item m="1" x="7569"/>
        <item m="1" x="5987"/>
        <item m="1" x="5528"/>
        <item m="1" x="7426"/>
        <item m="1" x="4917"/>
        <item m="1" x="6012"/>
        <item m="1" x="2195"/>
        <item m="1" x="3886"/>
        <item m="1" x="6493"/>
        <item m="1" x="5418"/>
        <item m="1" x="4296"/>
        <item m="1" x="5789"/>
        <item m="1" x="5653"/>
        <item m="1" x="5488"/>
        <item m="1" x="5142"/>
        <item m="1" x="4785"/>
        <item m="1" x="4618"/>
        <item m="1" x="4461"/>
        <item m="1" x="4295"/>
        <item m="1" x="2166"/>
        <item m="1" x="6099"/>
        <item m="1" x="1305"/>
        <item m="1" x="7914"/>
        <item m="1" x="4908"/>
        <item m="1" x="4893"/>
        <item m="1" x="2194"/>
        <item m="1" x="5137"/>
        <item m="1" x="6905"/>
        <item m="1" x="5276"/>
        <item m="1" x="5539"/>
        <item m="1" x="1214"/>
        <item m="1" x="5537"/>
        <item m="1" x="6580"/>
        <item m="1" x="3678"/>
        <item m="1" x="1132"/>
        <item m="1" x="6105"/>
        <item m="1" x="2266"/>
        <item m="1" x="1140"/>
        <item m="1" x="994"/>
        <item m="1" x="4178"/>
        <item m="1" x="2044"/>
        <item m="1" x="7444"/>
        <item m="1" x="7938"/>
        <item m="1" x="6176"/>
        <item m="1" x="6982"/>
        <item m="1" x="3792"/>
        <item m="1" x="1183"/>
        <item m="1" x="7412"/>
        <item m="1" x="3535"/>
        <item m="1" x="6494"/>
        <item m="1" x="6804"/>
        <item m="1" x="5880"/>
        <item m="1" x="723"/>
        <item m="1" x="927"/>
        <item m="1" x="930"/>
        <item m="1" x="7543"/>
        <item m="1" x="6409"/>
        <item m="1" x="4681"/>
        <item m="1" x="7403"/>
        <item m="1" x="3579"/>
        <item m="1" x="2962"/>
        <item m="1" x="815"/>
        <item m="1" x="4394"/>
        <item m="1" x="3738"/>
        <item m="1" x="4046"/>
        <item m="1" x="2190"/>
        <item m="1" x="6174"/>
        <item m="1" x="1811"/>
        <item m="1" x="722"/>
        <item m="1" x="3862"/>
        <item m="1" x="3708"/>
        <item m="1" x="2746"/>
        <item m="1" x="7712"/>
        <item m="1" x="6576"/>
        <item m="1" x="6744"/>
        <item m="1" x="3226"/>
        <item m="1" x="7177"/>
        <item m="1" x="437"/>
        <item m="1" x="1733"/>
        <item m="1" x="6816"/>
        <item m="1" x="1024"/>
        <item m="1" x="3583"/>
        <item m="1" x="7789"/>
        <item m="1" x="2224"/>
        <item m="1" x="2945"/>
        <item m="1" x="2076"/>
        <item m="1" x="1327"/>
        <item m="1" x="6648"/>
        <item m="1" x="2177"/>
        <item m="1" x="1903"/>
        <item m="1" x="5042"/>
        <item m="1" x="2940"/>
        <item m="1" x="4691"/>
        <item m="1" x="1058"/>
        <item m="1" x="2084"/>
        <item m="1" x="4426"/>
        <item m="1" x="2263"/>
        <item m="1" x="2410"/>
        <item m="1" x="3507"/>
        <item m="1" x="4535"/>
        <item m="1" x="3281"/>
        <item m="1" x="7283"/>
        <item m="1" x="3363"/>
        <item m="1" x="2911"/>
        <item m="1" x="3101"/>
        <item m="1" x="1384"/>
        <item m="1" x="7355"/>
        <item m="1" x="964"/>
        <item m="1" x="2526"/>
        <item m="1" x="1772"/>
        <item m="1" x="1526"/>
        <item m="1" x="6261"/>
        <item m="1" x="4758"/>
        <item m="1" x="5823"/>
        <item m="1" x="7917"/>
        <item m="1" x="4558"/>
        <item m="1" x="6286"/>
        <item m="1" x="1497"/>
        <item m="1" x="3144"/>
        <item m="1" x="793"/>
        <item m="1" x="619"/>
        <item m="1" x="610"/>
        <item m="1" x="1884"/>
        <item m="1" x="1708"/>
        <item m="1" x="5348"/>
        <item m="1" x="2337"/>
        <item m="1" x="3240"/>
        <item m="1" x="819"/>
        <item m="1" x="3823"/>
        <item m="1" x="7718"/>
        <item x="357"/>
        <item m="1" x="4332"/>
        <item m="1" x="1932"/>
        <item m="1" x="4112"/>
        <item m="1" x="7458"/>
        <item m="1" x="7016"/>
        <item m="1" x="388"/>
        <item m="1" x="5795"/>
        <item m="1" x="5091"/>
        <item m="1" x="5710"/>
        <item m="1" x="5901"/>
        <item m="1" x="5068"/>
        <item m="1" x="4054"/>
        <item m="1" x="4630"/>
        <item m="1" x="2318"/>
        <item m="1" x="1982"/>
        <item m="1" x="4574"/>
        <item m="1" x="7054"/>
        <item m="1" x="3725"/>
        <item m="1" x="5057"/>
        <item m="1" x="5991"/>
        <item m="1" x="7542"/>
        <item m="1" x="3955"/>
        <item m="1" x="2312"/>
        <item m="1" x="7344"/>
        <item m="1" x="6163"/>
        <item m="1" x="2046"/>
        <item m="1" x="2309"/>
        <item m="1" x="2376"/>
        <item m="1" x="6276"/>
        <item m="1" x="5760"/>
        <item m="1" x="4647"/>
        <item m="1" x="7103"/>
        <item m="1" x="6727"/>
        <item m="1" x="5780"/>
        <item m="1" x="3090"/>
        <item m="1" x="7719"/>
        <item m="1" x="1390"/>
        <item m="1" x="5370"/>
        <item m="1" x="2682"/>
        <item m="1" x="4471"/>
        <item m="1" x="4448"/>
        <item m="1" x="3923"/>
        <item m="1" x="6142"/>
        <item m="1" x="5830"/>
        <item x="356"/>
        <item m="1" x="3353"/>
        <item m="1" x="7591"/>
        <item m="1" x="6777"/>
        <item m="1" x="1161"/>
        <item m="1" x="1399"/>
        <item m="1" x="1830"/>
        <item m="1" x="5362"/>
        <item m="1" x="3070"/>
        <item m="1" x="2064"/>
        <item m="1" x="5190"/>
        <item m="1" x="4591"/>
        <item m="1" x="3750"/>
        <item m="1" x="7231"/>
        <item m="1" x="7597"/>
        <item m="1" x="6170"/>
        <item m="1" x="3774"/>
        <item m="1" x="4034"/>
        <item m="1" x="6570"/>
        <item m="1" x="7568"/>
        <item m="1" x="1154"/>
        <item m="1" x="4547"/>
        <item m="1" x="1250"/>
        <item m="1" x="2980"/>
        <item m="1" x="6003"/>
        <item m="1" x="6070"/>
        <item m="1" x="713"/>
        <item m="1" x="6180"/>
        <item m="1" x="3341"/>
        <item m="1" x="5501"/>
        <item m="1" x="7248"/>
        <item m="1" x="5144"/>
        <item m="1" x="7795"/>
        <item m="1" x="2557"/>
        <item m="1" x="4438"/>
        <item m="1" x="801"/>
        <item m="1" x="5655"/>
        <item m="1" x="4555"/>
        <item m="1" x="4831"/>
        <item m="1" x="1311"/>
        <item m="1" x="5622"/>
        <item m="1" x="5455"/>
        <item m="1" x="7345"/>
        <item m="1" x="6195"/>
        <item m="1" x="530"/>
        <item m="1" x="7860"/>
        <item m="1" x="5598"/>
        <item m="1" x="3021"/>
        <item m="1" x="4789"/>
        <item m="1" x="4784"/>
        <item m="1" x="7570"/>
        <item m="1" x="1780"/>
        <item m="1" x="6043"/>
        <item m="1" x="5450"/>
        <item m="1" x="6084"/>
        <item m="1" x="7600"/>
        <item m="1" x="1455"/>
        <item m="1" x="3188"/>
        <item m="1" x="4057"/>
        <item m="1" x="2473"/>
        <item m="1" x="7159"/>
        <item m="1" x="6806"/>
        <item m="1" x="7483"/>
        <item m="1" x="5697"/>
        <item m="1" x="5415"/>
        <item m="1" x="4931"/>
        <item m="1" x="681"/>
        <item m="1" x="882"/>
        <item m="1" x="6015"/>
        <item m="1" x="922"/>
        <item m="1" x="6164"/>
        <item m="1" x="7726"/>
        <item m="1" x="4743"/>
        <item m="1" x="2719"/>
        <item m="1" x="3410"/>
        <item m="1" x="3083"/>
        <item m="1" x="2529"/>
        <item m="1" x="2260"/>
        <item m="1" x="7521"/>
        <item m="1" x="4839"/>
        <item m="1" x="4855"/>
        <item m="1" x="4399"/>
        <item m="1" x="569"/>
        <item m="1" x="1314"/>
        <item m="1" x="2457"/>
        <item m="1" x="5731"/>
        <item m="1" x="7312"/>
        <item m="1" x="7930"/>
        <item m="1" x="2248"/>
        <item m="1" x="6120"/>
        <item m="1" x="2264"/>
        <item m="1" x="2709"/>
        <item m="1" x="4569"/>
        <item m="1" x="7485"/>
        <item m="1" x="2876"/>
        <item m="1" x="849"/>
        <item m="1" x="6364"/>
        <item m="1" x="7008"/>
        <item m="1" x="674"/>
        <item m="1" x="3630"/>
        <item m="1" x="516"/>
        <item m="1" x="1152"/>
        <item m="1" x="1148"/>
        <item m="1" x="4685"/>
        <item m="1" x="4680"/>
        <item m="1" x="4906"/>
        <item m="1" x="2743"/>
        <item m="1" x="1487"/>
        <item m="1" x="1790"/>
        <item m="1" x="1788"/>
        <item m="1" x="2418"/>
        <item m="1" x="7596"/>
        <item m="1" x="2098"/>
        <item m="1" x="1185"/>
        <item m="1" x="2093"/>
        <item m="1" x="3497"/>
        <item m="1" x="1719"/>
        <item m="1" x="4902"/>
        <item m="1" x="7336"/>
        <item m="1" x="1527"/>
        <item m="1" x="6478"/>
        <item m="1" x="3781"/>
        <item m="1" x="6934"/>
        <item m="1" x="2787"/>
        <item m="1" x="7473"/>
        <item m="1" x="6270"/>
        <item m="1" x="4339"/>
        <item m="1" x="7944"/>
        <item m="1" x="2453"/>
        <item m="1" x="1801"/>
        <item m="1" x="7781"/>
        <item m="1" x="5514"/>
        <item m="1" x="7644"/>
        <item m="1" x="4156"/>
        <item m="1" x="6693"/>
        <item m="1" x="3053"/>
        <item m="1" x="7803"/>
        <item m="1" x="7623"/>
        <item m="1" x="5941"/>
        <item m="1" x="7443"/>
        <item m="1" x="4682"/>
        <item m="1" x="1848"/>
        <item m="1" x="5782"/>
        <item m="1" x="2302"/>
        <item m="1" x="682"/>
        <item m="1" x="2056"/>
        <item m="1" x="2349"/>
        <item m="1" x="1389"/>
        <item m="1" x="5627"/>
        <item m="1" x="7222"/>
        <item m="1" x="4185"/>
        <item m="1" x="6106"/>
        <item m="1" x="7434"/>
        <item m="1" x="3909"/>
        <item m="1" x="1265"/>
        <item m="1" x="7015"/>
        <item m="1" x="7062"/>
        <item m="1" x="4144"/>
        <item m="1" x="730"/>
        <item m="1" x="5031"/>
        <item m="1" x="7240"/>
        <item m="1" x="1827"/>
        <item m="1" x="4554"/>
        <item m="1" x="3442"/>
        <item m="1" x="1065"/>
        <item m="1" x="3293"/>
        <item m="1" x="2601"/>
        <item m="1" x="6976"/>
        <item m="1" x="2124"/>
        <item m="1" x="4568"/>
        <item m="1" x="6641"/>
        <item m="1" x="1929"/>
        <item m="1" x="909"/>
        <item m="1" x="2614"/>
        <item m="1" x="396"/>
        <item m="1" x="4624"/>
        <item m="1" x="7628"/>
        <item m="1" x="2825"/>
        <item m="1" x="403"/>
        <item m="1" x="4557"/>
        <item m="1" x="1853"/>
        <item m="1" x="4430"/>
        <item m="1" x="1844"/>
        <item m="1" x="2287"/>
        <item m="1" x="6568"/>
        <item m="1" x="1374"/>
        <item m="1" x="7633"/>
        <item m="1" x="7735"/>
        <item m="1" x="6885"/>
        <item m="1" x="1388"/>
        <item m="1" x="1553"/>
        <item m="1" x="5287"/>
        <item m="1" x="5204"/>
        <item m="1" x="4516"/>
        <item x="355"/>
        <item m="1" x="6455"/>
        <item m="1" x="5644"/>
        <item m="1" x="4863"/>
        <item m="1" x="2191"/>
        <item m="1" x="5543"/>
        <item m="1" x="7743"/>
        <item m="1" x="6222"/>
        <item m="1" x="1612"/>
        <item m="1" x="641"/>
        <item m="1" x="6336"/>
        <item m="1" x="4722"/>
        <item m="1" x="6896"/>
        <item m="1" x="3253"/>
        <item m="1" x="3732"/>
        <item m="1" x="1891"/>
        <item m="1" x="5950"/>
        <item m="1" x="5533"/>
        <item m="1" x="703"/>
        <item m="1" x="771"/>
        <item m="1" x="1313"/>
        <item m="1" x="2237"/>
        <item m="1" x="2564"/>
        <item m="1" x="7061"/>
        <item m="1" x="7470"/>
        <item m="1" x="3222"/>
        <item m="1" x="3037"/>
        <item m="1" x="1522"/>
        <item m="1" x="4363"/>
        <item m="1" x="2704"/>
        <item m="1" x="3284"/>
        <item m="1" x="6218"/>
        <item m="1" x="7826"/>
        <item m="1" x="7331"/>
        <item m="1" x="6783"/>
        <item m="1" x="1965"/>
        <item m="1" x="5304"/>
        <item m="1" x="3664"/>
        <item m="1" x="2848"/>
        <item m="1" x="6140"/>
        <item m="1" x="3929"/>
        <item m="1" x="657"/>
        <item m="1" x="7162"/>
        <item m="1" x="4927"/>
        <item m="1" x="7872"/>
        <item m="1" x="2030"/>
        <item m="1" x="2805"/>
        <item m="1" x="2559"/>
        <item m="1" x="6960"/>
        <item m="1" x="6751"/>
        <item m="1" x="7107"/>
        <item m="1" x="1195"/>
        <item m="1" x="3559"/>
        <item m="1" x="6578"/>
        <item m="1" x="4392"/>
        <item m="1" x="645"/>
        <item m="1" x="6002"/>
        <item m="1" x="5821"/>
        <item m="1" x="7942"/>
        <item m="1" x="481"/>
        <item m="1" x="1284"/>
        <item m="1" x="6994"/>
        <item m="1" x="4991"/>
        <item m="1" x="2624"/>
        <item m="1" x="5646"/>
        <item m="1" x="2021"/>
        <item m="1" x="563"/>
        <item m="1" x="7000"/>
        <item m="1" x="6719"/>
        <item m="1" x="7175"/>
        <item m="1" x="6071"/>
        <item m="1" x="6296"/>
        <item m="1" x="3285"/>
        <item m="1" x="2573"/>
        <item m="1" x="734"/>
        <item m="1" x="7337"/>
        <item m="1" x="4774"/>
        <item m="1" x="2895"/>
        <item m="1" x="5535"/>
        <item m="1" x="4607"/>
        <item m="1" x="3328"/>
        <item m="1" x="1106"/>
        <item m="1" x="1317"/>
        <item m="1" x="6953"/>
        <item m="1" x="1459"/>
        <item m="1" x="6797"/>
        <item m="1" x="6586"/>
        <item m="1" x="2172"/>
        <item m="1" x="7881"/>
        <item m="1" x="5839"/>
        <item m="1" x="1518"/>
        <item m="1" x="3336"/>
        <item m="1" x="7382"/>
        <item m="1" x="758"/>
        <item m="1" x="1964"/>
        <item m="1" x="2335"/>
        <item m="1" x="1469"/>
        <item m="1" x="7632"/>
        <item m="1" x="3523"/>
        <item m="1" x="1833"/>
        <item m="1" x="1809"/>
        <item m="1" x="1784"/>
        <item m="1" x="1768"/>
        <item m="1" x="1749"/>
        <item m="1" x="1716"/>
        <item m="1" x="1687"/>
        <item m="1" x="1669"/>
        <item m="1" x="4923"/>
        <item m="1" x="4331"/>
        <item m="1" x="4309"/>
        <item m="1" x="4282"/>
        <item m="1" x="4265"/>
        <item m="1" x="4227"/>
        <item m="1" x="4203"/>
        <item m="1" x="6834"/>
        <item m="1" x="6814"/>
        <item m="1" x="6734"/>
        <item m="1" x="6711"/>
        <item m="1" x="6692"/>
        <item m="1" x="6670"/>
        <item m="1" x="6652"/>
        <item m="1" x="7182"/>
        <item m="1" x="7050"/>
        <item m="1" x="512"/>
        <item m="1" x="491"/>
        <item m="1" x="449"/>
        <item m="1" x="401"/>
        <item m="1" x="2968"/>
        <item m="1" x="2946"/>
        <item m="1" x="2867"/>
        <item m="1" x="2827"/>
        <item m="1" x="2777"/>
        <item m="1" x="5542"/>
        <item m="1" x="5484"/>
        <item m="1" x="5439"/>
        <item m="1" x="5424"/>
        <item m="1" x="5400"/>
        <item m="1" x="5343"/>
        <item m="1" x="7931"/>
        <item m="1" x="7909"/>
        <item m="1" x="7893"/>
        <item m="1" x="7855"/>
        <item m="1" x="7801"/>
        <item m="1" x="7785"/>
        <item m="1" x="7739"/>
        <item m="1" x="407"/>
        <item m="1" x="946"/>
        <item m="1" x="473"/>
        <item m="1" x="7618"/>
        <item m="1" x="7592"/>
        <item m="1" x="4159"/>
        <item m="1" x="2146"/>
        <item m="1" x="714"/>
        <item m="1" x="7891"/>
        <item m="1" x="6964"/>
        <item m="1" x="606"/>
        <item m="1" x="2684"/>
        <item m="1" x="1068"/>
        <item m="1" x="6996"/>
        <item m="1" x="6022"/>
        <item m="1" x="2535"/>
        <item m="1" x="2657"/>
        <item m="1" x="5581"/>
        <item m="1" x="1289"/>
        <item m="1" x="1726"/>
        <item m="1" x="4612"/>
        <item m="1" x="3455"/>
        <item m="1" x="5023"/>
        <item m="1" x="6749"/>
        <item m="1" x="2074"/>
        <item m="1" x="3921"/>
        <item m="1" x="416"/>
        <item m="1" x="4837"/>
        <item m="1" x="2214"/>
        <item m="1" x="5318"/>
        <item m="1" x="7649"/>
        <item m="1" x="441"/>
        <item m="1" x="3169"/>
        <item m="1" x="3509"/>
        <item m="1" x="5083"/>
        <item m="1" x="5725"/>
        <item m="1" x="2761"/>
        <item m="1" x="4815"/>
        <item m="1" x="4158"/>
        <item m="1" x="4632"/>
        <item m="1" x="4232"/>
        <item m="1" x="1072"/>
        <item m="1" x="1276"/>
        <item m="1" x="2165"/>
        <item m="1" x="5303"/>
        <item x="352"/>
        <item m="1" x="7715"/>
        <item m="1" x="6743"/>
        <item m="1" x="4018"/>
        <item m="1" x="2409"/>
        <item m="1" x="1813"/>
        <item m="1" x="4260"/>
        <item m="1" x="5245"/>
        <item m="1" x="2650"/>
        <item m="1" x="6413"/>
        <item m="1" x="5967"/>
        <item m="1" x="5589"/>
        <item m="1" x="1991"/>
        <item m="1" x="1754"/>
        <item m="1" x="5863"/>
        <item m="1" x="2748"/>
        <item m="1" x="3519"/>
        <item m="1" x="7489"/>
        <item m="1" x="3303"/>
        <item x="353"/>
        <item m="1" x="3930"/>
        <item m="1" x="5464"/>
        <item m="1" x="6577"/>
        <item m="1" x="3681"/>
        <item m="1" x="4102"/>
        <item m="1" x="3590"/>
        <item m="1" x="3829"/>
        <item m="1" x="466"/>
        <item x="354"/>
        <item m="1" x="3717"/>
        <item m="1" x="7764"/>
        <item m="1" x="637"/>
        <item m="1" x="3499"/>
        <item m="1" x="2379"/>
        <item m="1" x="5468"/>
        <item m="1" x="4068"/>
        <item m="1" x="4043"/>
        <item m="1" x="1987"/>
        <item m="1" x="1358"/>
        <item m="1" x="4336"/>
        <item m="1" x="5611"/>
        <item m="1" x="4020"/>
        <item m="1" x="4038"/>
        <item m="1" x="2921"/>
        <item m="1" x="3350"/>
        <item m="1" x="1187"/>
        <item m="1" x="973"/>
        <item m="1" x="3356"/>
        <item m="1" x="7180"/>
        <item m="1" x="2103"/>
        <item m="1" x="4456"/>
        <item m="1" x="5981"/>
        <item m="1" x="3674"/>
        <item m="1" x="1743"/>
        <item m="1" x="7910"/>
        <item m="1" x="4579"/>
        <item m="1" x="3536"/>
        <item m="1" x="3361"/>
        <item m="1" x="1395"/>
        <item m="1" x="686"/>
        <item m="1" x="4497"/>
        <item m="1" x="5811"/>
        <item x="350"/>
        <item m="1" x="6151"/>
        <item m="1" x="1898"/>
        <item m="1" x="4402"/>
        <item m="1" x="5818"/>
        <item m="1" x="1560"/>
        <item m="1" x="4036"/>
        <item m="1" x="6543"/>
        <item m="1" x="2668"/>
        <item m="1" x="5230"/>
        <item m="1" x="7621"/>
        <item m="1" x="960"/>
        <item m="1" x="3158"/>
        <item m="1" x="786"/>
        <item m="1" x="6044"/>
        <item m="1" x="2157"/>
        <item m="1" x="918"/>
        <item m="1" x="725"/>
        <item m="1" x="2906"/>
        <item m="1" x="2786"/>
        <item m="1" x="5028"/>
        <item m="1" x="3185"/>
        <item m="1" x="3309"/>
        <item m="1" x="3306"/>
        <item m="1" x="4763"/>
        <item m="1" x="1236"/>
        <item m="1" x="2463"/>
        <item m="1" x="1832"/>
        <item m="1" x="6056"/>
        <item m="1" x="7934"/>
        <item m="1" x="3810"/>
        <item x="351"/>
        <item m="1" x="5804"/>
        <item m="1" x="2002"/>
        <item m="1" x="3345"/>
        <item m="1" x="7226"/>
        <item m="1" x="6766"/>
        <item m="1" x="2781"/>
        <item m="1" x="7554"/>
        <item m="1" x="4649"/>
        <item m="1" x="2772"/>
        <item m="1" x="5358"/>
        <item m="1" x="4201"/>
        <item m="1" x="2670"/>
        <item m="1" x="7986"/>
        <item m="1" x="5480"/>
        <item m="1" x="3962"/>
        <item m="1" x="498"/>
        <item m="1" x="7154"/>
        <item m="1" x="586"/>
        <item m="1" x="2524"/>
        <item m="1" x="3576"/>
        <item m="1" x="7328"/>
        <item m="1" x="1586"/>
        <item m="1" x="5195"/>
        <item m="1" x="4117"/>
        <item m="1" x="2611"/>
        <item m="1" x="1004"/>
        <item m="1" x="4444"/>
        <item m="1" x="2723"/>
        <item m="1" x="2606"/>
        <item m="1" x="2626"/>
        <item m="1" x="6970"/>
        <item m="1" x="1721"/>
        <item m="1" x="4410"/>
        <item m="1" x="7626"/>
        <item m="1" x="2340"/>
        <item m="1" x="3015"/>
        <item m="1" x="3438"/>
        <item m="1" x="1656"/>
        <item m="1" x="2300"/>
        <item x="348"/>
        <item m="1" x="2119"/>
        <item m="1" x="2342"/>
        <item m="1" x="6325"/>
        <item m="1" x="1060"/>
        <item m="1" x="6344"/>
        <item m="1" x="7906"/>
        <item m="1" x="5372"/>
        <item m="1" x="4146"/>
        <item m="1" x="1378"/>
        <item m="1" x="1589"/>
        <item m="1" x="7433"/>
        <item m="1" x="5552"/>
        <item m="1" x="2663"/>
        <item m="1" x="2079"/>
        <item m="1" x="1503"/>
        <item m="1" x="7455"/>
        <item m="1" x="4960"/>
        <item m="1" x="6119"/>
        <item m="1" x="6238"/>
        <item m="1" x="5714"/>
        <item m="1" x="2613"/>
        <item m="1" x="5196"/>
        <item m="1" x="3710"/>
        <item m="1" x="5749"/>
        <item m="1" x="2261"/>
        <item m="1" x="3912"/>
        <item m="1" x="3439"/>
        <item m="1" x="3744"/>
        <item m="1" x="4076"/>
        <item m="1" x="4407"/>
        <item m="1" x="6561"/>
        <item m="1" x="6465"/>
        <item m="1" x="7839"/>
        <item m="1" x="1028"/>
        <item m="1" x="7991"/>
        <item m="1" x="7338"/>
        <item m="1" x="6717"/>
        <item m="1" x="5445"/>
        <item m="1" x="756"/>
        <item m="1" x="4051"/>
        <item m="1" x="2537"/>
        <item m="1" x="4143"/>
        <item m="1" x="3867"/>
        <item m="1" x="5062"/>
        <item m="1" x="4435"/>
        <item m="1" x="720"/>
        <item m="1" x="2580"/>
        <item m="1" x="7210"/>
        <item m="1" x="7960"/>
        <item m="1" x="6079"/>
        <item m="1" x="4192"/>
        <item m="1" x="1263"/>
        <item m="1" x="4873"/>
        <item m="1" x="7031"/>
        <item m="1" x="4411"/>
        <item m="1" x="5855"/>
        <item m="1" x="4268"/>
        <item m="1" x="6859"/>
        <item m="1" x="1874"/>
        <item m="1" x="1003"/>
        <item m="1" x="5840"/>
        <item m="1" x="1245"/>
        <item m="1" x="7645"/>
        <item m="1" x="7687"/>
        <item m="1" x="4210"/>
        <item m="1" x="2323"/>
        <item m="1" x="3967"/>
        <item x="349"/>
        <item m="1" x="7101"/>
        <item m="1" x="3960"/>
        <item m="1" x="692"/>
        <item m="1" x="4422"/>
        <item m="1" x="1667"/>
        <item m="1" x="5572"/>
        <item m="1" x="5149"/>
        <item m="1" x="3398"/>
        <item m="1" x="7194"/>
        <item m="1" x="3042"/>
        <item m="1" x="1423"/>
        <item m="1" x="6419"/>
        <item m="1" x="4564"/>
        <item m="1" x="6333"/>
        <item m="1" x="2912"/>
        <item m="1" x="4064"/>
        <item m="1" x="1871"/>
        <item m="1" x="3262"/>
        <item m="1" x="6597"/>
        <item m="1" x="3844"/>
        <item m="1" x="5700"/>
        <item m="1" x="7657"/>
        <item m="1" x="6726"/>
        <item m="1" x="3658"/>
        <item m="1" x="1204"/>
        <item m="1" x="2769"/>
        <item m="1" x="598"/>
        <item m="1" x="5001"/>
        <item m="1" x="7233"/>
        <item m="1" x="7374"/>
        <item m="1" x="1501"/>
        <item m="1" x="2482"/>
        <item m="1" x="1804"/>
        <item m="1" x="3228"/>
        <item m="1" x="3697"/>
        <item m="1" x="4736"/>
        <item m="1" x="7867"/>
        <item m="1" x="633"/>
        <item m="1" x="2771"/>
        <item m="1" x="5434"/>
        <item m="1" x="2391"/>
        <item m="1" x="1181"/>
        <item m="1" x="3005"/>
        <item m="1" x="2569"/>
        <item m="1" x="1426"/>
        <item m="1" x="4255"/>
        <item m="1" x="2100"/>
        <item m="1" x="5485"/>
        <item m="1" x="1603"/>
        <item m="1" x="6598"/>
        <item m="1" x="2862"/>
        <item m="1" x="5105"/>
        <item m="1" x="7573"/>
        <item m="1" x="4503"/>
        <item m="1" x="1103"/>
        <item m="1" x="3884"/>
        <item m="1" x="5523"/>
        <item m="1" x="6911"/>
        <item m="1" x="7737"/>
        <item m="1" x="6928"/>
        <item m="1" x="2800"/>
        <item m="1" x="4127"/>
        <item m="1" x="6495"/>
        <item m="1" x="5583"/>
        <item m="1" x="7918"/>
        <item m="1" x="4198"/>
        <item m="1" x="3458"/>
        <item m="1" x="2164"/>
        <item m="1" x="7110"/>
        <item m="1" x="7406"/>
        <item m="1" x="6453"/>
        <item m="1" x="7168"/>
        <item m="1" x="5481"/>
        <item m="1" x="5476"/>
        <item m="1" x="2513"/>
        <item m="1" x="6887"/>
        <item m="1" x="665"/>
        <item m="1" x="6660"/>
        <item m="1" x="3121"/>
        <item m="1" x="1883"/>
        <item m="1" x="7706"/>
        <item m="1" x="4264"/>
        <item m="1" x="6175"/>
        <item m="1" x="7740"/>
        <item m="1" x="4727"/>
        <item m="1" x="1145"/>
        <item m="1" x="1800"/>
        <item m="1" x="400"/>
        <item m="1" x="3819"/>
        <item m="1" x="2120"/>
        <item m="1" x="3562"/>
        <item m="1" x="4250"/>
        <item m="1" x="3300"/>
        <item m="1" x="4666"/>
        <item m="1" x="7299"/>
        <item m="1" x="1642"/>
        <item m="1" x="6492"/>
        <item m="1" x="6469"/>
        <item m="1" x="2920"/>
        <item m="1" x="5203"/>
        <item m="1" x="2802"/>
        <item m="1" x="2411"/>
        <item m="1" x="5337"/>
        <item m="1" x="6730"/>
        <item m="1" x="4832"/>
        <item m="1" x="6957"/>
        <item m="1" x="3171"/>
        <item m="1" x="1943"/>
        <item m="1" x="4816"/>
        <item m="1" x="7744"/>
        <item m="1" x="3368"/>
        <item m="1" x="6842"/>
        <item m="1" x="3901"/>
        <item m="1" x="521"/>
        <item m="1" x="4261"/>
        <item m="1" x="3190"/>
        <item m="1" x="3629"/>
        <item m="1" x="5768"/>
        <item m="1" x="5744"/>
        <item m="1" x="5740"/>
        <item m="1" x="6045"/>
        <item m="1" x="6042"/>
        <item m="1" x="6035"/>
        <item m="1" x="6033"/>
        <item m="1" x="6031"/>
        <item m="1" x="6025"/>
        <item m="1" x="2297"/>
        <item m="1" x="1745"/>
        <item m="1" x="1434"/>
        <item m="1" x="5489"/>
        <item m="1" x="4787"/>
        <item m="1" x="1249"/>
        <item m="1" x="3506"/>
        <item m="1" x="3466"/>
        <item m="1" x="1744"/>
        <item m="1" x="4205"/>
        <item m="1" x="2768"/>
        <item m="1" x="6382"/>
        <item m="1" x="5208"/>
        <item m="1" x="7034"/>
        <item m="1" x="3063"/>
        <item m="1" x="5454"/>
        <item m="1" x="7630"/>
        <item m="1" x="3855"/>
        <item m="1" x="2326"/>
        <item m="1" x="5496"/>
        <item m="1" x="7095"/>
        <item m="1" x="3763"/>
        <item m="1" x="6232"/>
        <item m="1" x="2902"/>
        <item m="1" x="1127"/>
        <item m="1" x="6955"/>
        <item m="1" x="3237"/>
        <item m="1" x="4819"/>
        <item m="1" x="2662"/>
        <item m="1" x="2512"/>
        <item m="1" x="6796"/>
        <item m="1" x="7144"/>
        <item m="1" x="640"/>
        <item m="1" x="7783"/>
        <item m="1" x="6418"/>
        <item m="1" x="1205"/>
        <item m="1" x="479"/>
        <item m="1" x="1614"/>
        <item m="1" x="7256"/>
        <item m="1" x="741"/>
        <item m="1" x="3686"/>
        <item m="1" x="3805"/>
        <item m="1" x="484"/>
        <item m="1" x="3444"/>
        <item m="1" x="4968"/>
        <item m="1" x="2731"/>
        <item m="1" x="7515"/>
        <item m="1" x="1759"/>
        <item m="1" x="3255"/>
        <item m="1" x="1782"/>
        <item m="1" x="3082"/>
        <item m="1" x="4918"/>
        <item m="1" x="5652"/>
        <item m="1" x="2134"/>
        <item m="1" x="5197"/>
        <item m="1" x="3814"/>
        <item m="1" x="4770"/>
        <item m="1" x="4660"/>
        <item m="1" x="5177"/>
        <item m="1" x="3496"/>
        <item m="1" x="7385"/>
        <item m="1" x="1178"/>
        <item m="1" x="3993"/>
        <item m="1" x="3840"/>
        <item m="1" x="6758"/>
        <item m="1" x="6863"/>
        <item m="1" x="1536"/>
        <item m="1" x="5933"/>
        <item x="347"/>
        <item m="1" x="5670"/>
        <item m="1" x="4522"/>
        <item m="1" x="5980"/>
        <item m="1" x="4945"/>
        <item m="1" x="4248"/>
        <item m="1" x="5571"/>
        <item m="1" x="956"/>
        <item m="1" x="660"/>
        <item m="1" x="1479"/>
        <item m="1" x="2270"/>
        <item m="1" x="5018"/>
        <item m="1" x="6897"/>
        <item m="1" x="4910"/>
        <item m="1" x="1296"/>
        <item m="1" x="6742"/>
        <item m="1" x="4183"/>
        <item m="1" x="4803"/>
        <item m="1" x="5244"/>
        <item m="1" x="538"/>
        <item x="346"/>
        <item m="1" x="4041"/>
        <item m="1" x="6873"/>
        <item m="1" x="958"/>
        <item m="1" x="3333"/>
        <item m="1" x="933"/>
        <item m="1" x="6700"/>
        <item m="1" x="6847"/>
        <item m="1" x="859"/>
        <item m="1" x="1394"/>
        <item m="1" x="1918"/>
        <item m="1" x="639"/>
        <item m="1" x="7167"/>
        <item m="1" x="3558"/>
        <item m="1" x="1302"/>
        <item m="1" x="4884"/>
        <item m="1" x="6277"/>
        <item m="1" x="4830"/>
        <item m="1" x="7663"/>
        <item m="1" x="2678"/>
        <item m="1" x="4328"/>
        <item m="1" x="5323"/>
        <item m="1" x="1279"/>
        <item m="1" x="1537"/>
        <item m="1" x="5999"/>
        <item m="1" x="2305"/>
        <item m="1" x="435"/>
        <item m="1" x="5762"/>
        <item m="1" x="3129"/>
        <item m="1" x="475"/>
        <item m="1" x="4368"/>
        <item m="1" x="2891"/>
        <item m="1" x="4540"/>
        <item m="1" x="4565"/>
        <item m="1" x="7583"/>
        <item m="1" x="5820"/>
        <item m="1" x="2234"/>
        <item m="1" x="6359"/>
        <item m="1" x="7772"/>
        <item m="1" x="1373"/>
        <item m="1" x="6827"/>
        <item m="1" x="4234"/>
        <item m="1" x="459"/>
        <item m="1" x="1632"/>
        <item m="1" x="7125"/>
        <item m="1" x="7602"/>
        <item m="1" x="4074"/>
        <item m="1" x="5612"/>
        <item m="1" x="1912"/>
        <item m="1" x="839"/>
        <item m="1" x="2828"/>
        <item m="1" x="7646"/>
        <item m="1" x="4033"/>
        <item m="1" x="905"/>
        <item m="1" x="7548"/>
        <item m="1" x="846"/>
        <item m="1" x="3125"/>
        <item m="1" x="7522"/>
        <item m="1" x="4642"/>
        <item m="1" x="7971"/>
        <item m="1" x="2257"/>
        <item m="1" x="6196"/>
        <item m="1" x="3311"/>
        <item m="1" x="2017"/>
        <item m="1" x="3943"/>
        <item m="1" x="2806"/>
        <item m="1" x="3822"/>
        <item m="1" x="6134"/>
        <item m="1" x="2127"/>
        <item m="1" x="6426"/>
        <item m="1" x="4657"/>
        <item m="1" x="2210"/>
        <item m="1" x="7924"/>
        <item m="1" x="797"/>
        <item m="1" x="2870"/>
        <item m="1" x="6306"/>
        <item m="1" x="7033"/>
        <item m="1" x="2122"/>
        <item m="1" x="6690"/>
        <item x="343"/>
        <item m="1" x="2111"/>
        <item m="1" x="5292"/>
        <item m="1" x="2619"/>
        <item m="1" x="4122"/>
        <item m="1" x="776"/>
        <item m="1" x="7905"/>
        <item m="1" x="2694"/>
        <item m="1" x="629"/>
        <item m="1" x="5918"/>
        <item m="1" x="5877"/>
        <item m="1" x="1828"/>
        <item m="1" x="1720"/>
        <item m="1" x="4864"/>
        <item m="1" x="3794"/>
        <item m="1" x="4292"/>
        <item m="1" x="1705"/>
        <item m="1" x="5314"/>
        <item m="1" x="2381"/>
        <item m="1" x="4301"/>
        <item x="344"/>
        <item m="1" x="766"/>
        <item m="1" x="5703"/>
        <item m="1" x="6377"/>
        <item m="1" x="7187"/>
        <item m="1" x="1901"/>
        <item m="1" x="3251"/>
        <item x="345"/>
        <item m="1" x="6527"/>
        <item m="1" x="5479"/>
        <item m="1" x="6080"/>
        <item m="1" x="1350"/>
        <item m="1" x="520"/>
        <item m="1" x="2864"/>
        <item m="1" x="508"/>
        <item m="1" x="2460"/>
        <item x="338"/>
        <item m="1" x="6487"/>
        <item m="1" x="4584"/>
        <item m="1" x="6491"/>
        <item m="1" x="6029"/>
        <item m="1" x="3721"/>
        <item m="1" x="4629"/>
        <item m="1" x="1915"/>
        <item m="1" x="7070"/>
        <item m="1" x="4936"/>
        <item m="1" x="7690"/>
        <item m="1" x="7466"/>
        <item m="1" x="7946"/>
        <item m="1" x="1300"/>
        <item m="1" x="3868"/>
        <item m="1" x="932"/>
        <item m="1" x="5513"/>
        <item m="1" x="2220"/>
        <item m="1" x="6699"/>
        <item m="1" x="2289"/>
        <item m="1" x="4284"/>
        <item m="1" x="3264"/>
        <item m="1" x="2973"/>
        <item m="1" x="2884"/>
        <item m="1" x="1325"/>
        <item m="1" x="724"/>
        <item m="1" x="2441"/>
        <item m="1" x="4583"/>
        <item m="1" x="5910"/>
        <item m="1" x="2265"/>
        <item m="1" x="5106"/>
        <item m="1" x="6312"/>
        <item m="1" x="655"/>
        <item m="1" x="7472"/>
        <item m="1" x="4320"/>
        <item m="1" x="2395"/>
        <item m="1" x="7670"/>
        <item m="1" x="5130"/>
        <item m="1" x="1105"/>
        <item x="339"/>
        <item x="340"/>
        <item x="341"/>
        <item m="1" x="1663"/>
        <item m="1" x="5238"/>
        <item m="1" x="6327"/>
        <item x="342"/>
        <item m="1" x="906"/>
        <item m="1" x="5283"/>
        <item m="1" x="7362"/>
        <item m="1" x="7989"/>
        <item m="1" x="6581"/>
        <item m="1" x="736"/>
        <item m="1" x="2732"/>
        <item m="1" x="7353"/>
        <item m="1" x="5716"/>
        <item m="1" x="454"/>
        <item m="1" x="6431"/>
        <item m="1" x="3730"/>
        <item m="1" x="4938"/>
        <item m="1" x="7114"/>
        <item m="1" x="2144"/>
        <item m="1" x="6135"/>
        <item m="1" x="5158"/>
        <item m="1" x="4476"/>
        <item m="1" x="4473"/>
        <item m="1" x="2511"/>
        <item m="1" x="2819"/>
        <item m="1" x="979"/>
        <item m="1" x="4088"/>
        <item m="1" x="6708"/>
        <item m="1" x="5905"/>
        <item m="1" x="1014"/>
        <item x="334"/>
        <item m="1" x="3614"/>
        <item m="1" x="6562"/>
        <item m="1" x="6095"/>
        <item m="1" x="2745"/>
        <item m="1" x="3268"/>
        <item m="1" x="4253"/>
        <item m="1" x="6197"/>
        <item m="1" x="3147"/>
        <item m="1" x="6125"/>
        <item m="1" x="2008"/>
        <item m="1" x="7409"/>
        <item m="1" x="6161"/>
        <item m="1" x="1945"/>
        <item m="1" x="4470"/>
        <item m="1" x="7769"/>
        <item m="1" x="2282"/>
        <item m="1" x="7490"/>
        <item m="1" x="2519"/>
        <item m="1" x="4962"/>
        <item m="1" x="3305"/>
        <item m="1" x="3032"/>
        <item m="1" x="4347"/>
        <item m="1" x="7565"/>
        <item m="1" x="816"/>
        <item m="1" x="2821"/>
        <item m="1" x="6593"/>
        <item x="335"/>
        <item x="336"/>
        <item m="1" x="5407"/>
        <item m="1" x="2343"/>
        <item m="1" x="2322"/>
        <item m="1" x="2303"/>
        <item m="1" x="2281"/>
        <item m="1" x="2262"/>
        <item m="1" x="1736"/>
        <item m="1" x="4961"/>
        <item m="1" x="4939"/>
        <item m="1" x="3132"/>
        <item m="1" x="7843"/>
        <item m="1" x="1877"/>
        <item m="1" x="420"/>
        <item m="1" x="4453"/>
        <item m="1" x="5623"/>
        <item m="1" x="4553"/>
        <item m="1" x="5824"/>
        <item m="1" x="2092"/>
        <item m="1" x="2527"/>
        <item m="1" x="4462"/>
        <item m="1" x="7003"/>
        <item m="1" x="1849"/>
        <item m="1" x="7911"/>
        <item m="1" x="1049"/>
        <item m="1" x="4062"/>
        <item m="1" x="446"/>
        <item m="1" x="4844"/>
        <item m="1" x="2807"/>
        <item m="1" x="876"/>
        <item m="1" x="3066"/>
        <item m="1" x="5584"/>
        <item m="1" x="1645"/>
        <item m="1" x="4136"/>
        <item m="1" x="6464"/>
        <item m="1" x="4655"/>
        <item m="1" x="4952"/>
        <item m="1" x="1627"/>
        <item m="1" x="2131"/>
        <item m="1" x="7157"/>
        <item m="1" x="6679"/>
        <item m="1" x="3337"/>
        <item m="1" x="7237"/>
        <item m="1" x="3716"/>
        <item m="1" x="5021"/>
        <item m="1" x="6614"/>
        <item m="1" x="1022"/>
        <item m="1" x="1534"/>
        <item m="1" x="7185"/>
        <item m="1" x="3077"/>
        <item m="1" x="794"/>
        <item m="1" x="7671"/>
        <item m="1" x="2022"/>
        <item m="1" x="3050"/>
        <item m="1" x="6888"/>
        <item m="1" x="5049"/>
        <item m="1" x="4237"/>
        <item m="1" x="1635"/>
        <item m="1" x="4849"/>
        <item m="1" x="1472"/>
        <item m="1" x="2567"/>
        <item m="1" x="6557"/>
        <item m="1" x="6036"/>
        <item m="1" x="7042"/>
        <item m="1" x="2562"/>
        <item x="331"/>
        <item m="1" x="2230"/>
        <item m="1" x="1882"/>
        <item m="1" x="4065"/>
        <item m="1" x="850"/>
        <item m="1" x="5132"/>
        <item m="1" x="5013"/>
        <item m="1" x="4066"/>
        <item m="1" x="4397"/>
        <item m="1" x="4711"/>
        <item m="1" x="4856"/>
        <item m="1" x="987"/>
        <item m="1" x="5548"/>
        <item x="332"/>
        <item m="1" x="6628"/>
        <item m="1" x="7207"/>
        <item m="1" x="6185"/>
        <item m="1" x="1066"/>
        <item m="1" x="2069"/>
        <item m="1" x="1840"/>
        <item m="1" x="3987"/>
        <item m="1" x="3420"/>
        <item m="1" x="4481"/>
        <item m="1" x="4570"/>
        <item m="1" x="1740"/>
        <item m="1" x="5580"/>
        <item m="1" x="4924"/>
        <item x="333"/>
        <item m="1" x="7173"/>
        <item m="1" x="6255"/>
        <item m="1" x="7984"/>
        <item m="1" x="6913"/>
        <item m="1" x="635"/>
        <item m="1" x="1430"/>
        <item m="1" x="1838"/>
        <item m="1" x="1675"/>
        <item m="1" x="1506"/>
        <item m="1" x="1672"/>
        <item m="1" x="1475"/>
        <item m="1" x="3362"/>
        <item m="1" x="7102"/>
        <item m="1" x="5668"/>
        <item m="1" x="3093"/>
        <item m="1" x="5512"/>
        <item m="1" x="1257"/>
        <item m="1" x="5026"/>
        <item m="1" x="6936"/>
        <item m="1" x="2416"/>
        <item m="1" x="412"/>
        <item m="1" x="3634"/>
        <item m="1" x="6339"/>
        <item m="1" x="3386"/>
        <item m="1" x="4783"/>
        <item m="1" x="6868"/>
        <item m="1" x="5029"/>
        <item m="1" x="1093"/>
        <item m="1" x="6028"/>
        <item m="1" x="618"/>
        <item m="1" x="4082"/>
        <item m="1" x="6405"/>
        <item m="1" x="3936"/>
        <item m="1" x="6448"/>
        <item m="1" x="3152"/>
        <item m="1" x="1352"/>
        <item m="1" x="4943"/>
        <item m="1" x="3803"/>
        <item m="1" x="651"/>
        <item m="1" x="6026"/>
        <item m="1" x="4129"/>
        <item m="1" x="3460"/>
        <item m="1" x="709"/>
        <item m="1" x="631"/>
        <item m="1" x="5467"/>
        <item m="1" x="427"/>
        <item m="1" x="5592"/>
        <item m="1" x="6435"/>
        <item m="1" x="4170"/>
        <item m="1" x="6691"/>
        <item m="1" x="3625"/>
        <item x="330"/>
        <item m="1" x="5641"/>
        <item m="1" x="5509"/>
        <item m="1" x="6321"/>
        <item m="1" x="2487"/>
        <item m="1" x="7017"/>
        <item m="1" x="5701"/>
        <item m="1" x="2918"/>
        <item m="1" x="7316"/>
        <item m="1" x="7665"/>
        <item m="1" x="3662"/>
        <item m="1" x="3593"/>
        <item m="1" x="4029"/>
        <item m="1" x="4391"/>
        <item m="1" x="3723"/>
        <item m="1" x="3572"/>
        <item m="1" x="4001"/>
        <item m="1" x="1697"/>
        <item m="1" x="2676"/>
        <item m="1" x="6625"/>
        <item m="1" x="3720"/>
        <item m="1" x="555"/>
        <item m="1" x="954"/>
        <item m="1" x="2436"/>
        <item m="1" x="4118"/>
        <item m="1" x="5342"/>
        <item m="1" x="3376"/>
        <item m="1" x="5414"/>
        <item m="1" x="6624"/>
        <item m="1" x="4039"/>
        <item m="1" x="6947"/>
        <item m="1" x="1969"/>
        <item m="1" x="7324"/>
        <item m="1" x="1397"/>
        <item m="1" x="2427"/>
        <item m="1" x="1440"/>
        <item m="1" x="3454"/>
        <item m="1" x="7052"/>
        <item m="1" x="4678"/>
        <item m="1" x="6639"/>
        <item m="1" x="6260"/>
        <item m="1" x="1847"/>
        <item m="1" x="3354"/>
        <item m="1" x="5629"/>
        <item m="1" x="6067"/>
        <item m="1" x="2037"/>
        <item m="1" x="5251"/>
        <item m="1" x="3349"/>
        <item m="1" x="2412"/>
        <item m="1" x="2770"/>
        <item m="1" x="1281"/>
        <item m="1" x="6205"/>
        <item m="1" x="2932"/>
        <item m="1" x="4888"/>
        <item m="1" x="504"/>
        <item m="1" x="6910"/>
        <item m="1" x="646"/>
        <item x="328"/>
        <item m="1" x="6890"/>
        <item x="329"/>
        <item m="1" x="4843"/>
        <item m="1" x="6724"/>
        <item m="1" x="7437"/>
        <item m="1" x="5281"/>
        <item m="1" x="6681"/>
        <item m="1" x="7318"/>
        <item m="1" x="425"/>
        <item m="1" x="7773"/>
        <item m="1" x="4443"/>
        <item m="1" x="1734"/>
        <item m="1" x="2247"/>
        <item m="1" x="7856"/>
        <item m="1" x="5737"/>
        <item m="1" x="6550"/>
        <item m="1" x="2324"/>
        <item m="1" x="1565"/>
        <item m="1" x="1420"/>
        <item m="1" x="7518"/>
        <item m="1" x="7196"/>
        <item m="1" x="2402"/>
        <item m="1" x="836"/>
        <item m="1" x="1896"/>
        <item m="1" x="6257"/>
        <item m="1" x="947"/>
        <item m="1" x="2635"/>
        <item m="1" x="6121"/>
        <item m="1" x="2953"/>
        <item m="1" x="2991"/>
        <item m="1" x="2112"/>
        <item m="1" x="2718"/>
        <item m="1" x="7642"/>
        <item m="1" x="1569"/>
        <item m="1" x="3330"/>
        <item m="1" x="3307"/>
        <item m="1" x="4499"/>
        <item m="1" x="3797"/>
        <item m="1" x="5168"/>
        <item m="1" x="5167"/>
        <item m="1" x="5164"/>
        <item m="1" x="5161"/>
        <item m="1" x="5157"/>
        <item m="1" x="5155"/>
        <item m="1" x="5153"/>
        <item m="1" x="5148"/>
        <item m="1" x="5145"/>
        <item m="1" x="1247"/>
        <item m="1" x="2507"/>
        <item m="1" x="7610"/>
        <item m="1" x="4860"/>
        <item m="1" x="1904"/>
        <item m="1" x="4323"/>
        <item m="1" x="5862"/>
        <item m="1" x="6482"/>
        <item m="1" x="4659"/>
        <item m="1" x="6326"/>
        <item m="1" x="1917"/>
        <item m="1" x="5551"/>
        <item m="1" x="6093"/>
        <item m="1" x="455"/>
        <item m="1" x="4536"/>
        <item x="327"/>
        <item m="1" x="6782"/>
        <item m="1" x="636"/>
        <item m="1" x="4705"/>
        <item m="1" x="5055"/>
        <item m="1" x="4139"/>
        <item m="1" x="7957"/>
        <item m="1" x="5519"/>
        <item m="1" x="4149"/>
        <item m="1" x="5689"/>
        <item m="1" x="3621"/>
        <item m="1" x="6755"/>
        <item m="1" x="4746"/>
        <item m="1" x="4702"/>
        <item m="1" x="1701"/>
        <item m="1" x="2766"/>
        <item m="1" x="3864"/>
        <item m="1" x="2610"/>
        <item m="1" x="1836"/>
        <item m="1" x="4576"/>
        <item m="1" x="769"/>
        <item m="1" x="2143"/>
        <item m="1" x="2082"/>
        <item m="1" x="6358"/>
        <item m="1" x="5305"/>
        <item m="1" x="6672"/>
        <item m="1" x="5046"/>
        <item m="1" x="6013"/>
        <item x="324"/>
        <item m="1" x="3476"/>
        <item x="325"/>
        <item m="1" x="654"/>
        <item m="1" x="662"/>
        <item m="1" x="6579"/>
        <item x="326"/>
        <item m="1" x="6388"/>
        <item m="1" x="3931"/>
        <item m="1" x="6429"/>
        <item m="1" x="7608"/>
        <item m="1" x="1926"/>
        <item m="1" x="1962"/>
        <item m="1" x="4786"/>
        <item m="1" x="3470"/>
        <item m="1" x="7675"/>
        <item m="1" x="4245"/>
        <item m="1" x="6226"/>
        <item m="1" x="5964"/>
        <item m="1" x="4701"/>
        <item m="1" x="7820"/>
        <item m="1" x="3919"/>
        <item m="1" x="4640"/>
        <item m="1" x="4098"/>
        <item m="1" x="2492"/>
        <item m="1" x="595"/>
        <item m="1" x="2025"/>
        <item m="1" x="5765"/>
        <item m="1" x="2212"/>
        <item m="1" x="3186"/>
        <item m="1" x="3181"/>
        <item m="1" x="3179"/>
        <item m="1" x="3170"/>
        <item m="1" x="3167"/>
        <item m="1" x="3166"/>
        <item m="1" x="3165"/>
        <item m="1" x="2213"/>
        <item m="1" x="5198"/>
        <item m="1" x="7595"/>
        <item m="1" x="1308"/>
        <item m="1" x="5393"/>
        <item m="1" x="6642"/>
        <item m="1" x="4810"/>
        <item m="1" x="6156"/>
        <item m="1" x="1019"/>
        <item m="1" x="7060"/>
        <item m="1" x="1550"/>
        <item m="1" x="6074"/>
        <item m="1" x="4281"/>
        <item m="1" x="5257"/>
        <item m="1" x="6686"/>
        <item m="1" x="3556"/>
        <item m="1" x="5541"/>
        <item m="1" x="6528"/>
        <item m="1" x="1033"/>
        <item m="1" x="7373"/>
        <item m="1" x="5080"/>
        <item m="1" x="6112"/>
        <item m="1" x="3789"/>
        <item m="1" x="3404"/>
        <item m="1" x="7506"/>
        <item m="1" x="5888"/>
        <item m="1" x="3646"/>
        <item m="1" x="3122"/>
        <item m="1" x="6145"/>
        <item m="1" x="4155"/>
        <item m="1" x="1868"/>
        <item m="1" x="3859"/>
        <item m="1" x="6363"/>
        <item m="1" x="406"/>
        <item m="1" x="5293"/>
        <item m="1" x="529"/>
        <item m="1" x="1092"/>
        <item m="1" x="1762"/>
        <item m="1" x="1727"/>
        <item m="1" x="3465"/>
        <item m="1" x="7078"/>
        <item m="1" x="6525"/>
        <item m="1" x="6931"/>
        <item m="1" x="6587"/>
        <item m="1" x="7198"/>
        <item m="1" x="6473"/>
        <item m="1" x="7203"/>
        <item m="1" x="3958"/>
        <item m="1" x="6154"/>
        <item m="1" x="5116"/>
        <item m="1" x="1073"/>
        <item m="1" x="4285"/>
        <item m="1" x="1283"/>
        <item m="1" x="592"/>
        <item m="1" x="1050"/>
        <item m="1" x="2058"/>
        <item m="1" x="7697"/>
        <item m="1" x="5482"/>
        <item m="1" x="5444"/>
        <item m="1" x="4525"/>
        <item m="1" x="2104"/>
        <item x="322"/>
        <item m="1" x="6819"/>
        <item m="1" x="1203"/>
        <item m="1" x="3107"/>
        <item m="1" x="5416"/>
        <item m="1" x="4871"/>
        <item m="1" x="485"/>
        <item m="1" x="3419"/>
        <item m="1" x="4891"/>
        <item m="1" x="669"/>
        <item m="1" x="5134"/>
        <item m="1" x="3317"/>
        <item m="1" x="6050"/>
        <item m="1" x="7967"/>
        <item m="1" x="1711"/>
        <item m="1" x="6486"/>
        <item m="1" x="7677"/>
        <item m="1" x="7004"/>
        <item m="1" x="1978"/>
        <item m="1" x="7263"/>
        <item m="1" x="3457"/>
        <item m="1" x="4412"/>
        <item m="1" x="1584"/>
        <item m="1" x="3202"/>
        <item m="1" x="3524"/>
        <item m="1" x="4472"/>
        <item m="1" x="5460"/>
        <item m="1" x="5659"/>
        <item m="1" x="4998"/>
        <item m="1" x="6836"/>
        <item m="1" x="2927"/>
        <item m="1" x="5141"/>
        <item m="1" x="2919"/>
        <item m="1" x="4749"/>
        <item m="1" x="6076"/>
        <item m="1" x="1951"/>
        <item m="1" x="3980"/>
        <item m="1" x="3192"/>
        <item m="1" x="2639"/>
        <item m="1" x="1807"/>
        <item m="1" x="800"/>
        <item m="1" x="7983"/>
        <item m="1" x="7055"/>
        <item m="1" x="3706"/>
        <item m="1" x="5793"/>
        <item m="1" x="6613"/>
        <item m="1" x="2905"/>
        <item m="1" x="4061"/>
        <item x="318"/>
        <item m="1" x="4040"/>
        <item x="319"/>
        <item m="1" x="5109"/>
        <item m="1" x="5922"/>
        <item m="1" x="1298"/>
        <item m="1" x="1055"/>
        <item m="1" x="4355"/>
        <item m="1" x="3878"/>
        <item m="1" x="7779"/>
        <item x="320"/>
        <item m="1" x="1934"/>
        <item m="1" x="5882"/>
        <item m="1" x="4561"/>
        <item m="1" x="5478"/>
        <item m="1" x="802"/>
        <item m="1" x="5086"/>
        <item m="1" x="4876"/>
        <item m="1" x="6055"/>
        <item m="1" x="5165"/>
        <item m="1" x="413"/>
        <item m="1" x="3052"/>
        <item m="1" x="6049"/>
        <item m="1" x="3194"/>
        <item m="1" x="4738"/>
        <item m="1" x="2160"/>
        <item m="1" x="5010"/>
        <item m="1" x="5597"/>
        <item m="1" x="4344"/>
        <item m="1" x="6466"/>
        <item x="321"/>
        <item m="1" x="4252"/>
        <item m="1" x="2193"/>
        <item m="1" x="6471"/>
        <item m="1" x="5419"/>
        <item m="1" x="3656"/>
        <item m="1" x="7940"/>
        <item m="1" x="5814"/>
        <item m="1" x="6647"/>
        <item m="1" x="6349"/>
        <item m="1" x="2858"/>
        <item m="1" x="6338"/>
        <item m="1" x="2585"/>
        <item m="1" x="2268"/>
        <item m="1" x="7701"/>
        <item m="1" x="6640"/>
        <item m="1" x="2047"/>
        <item m="1" x="5713"/>
        <item m="1" x="4662"/>
        <item m="1" x="6001"/>
        <item m="1" x="5016"/>
        <item m="1" x="4980"/>
        <item m="1" x="2666"/>
        <item m="1" x="2760"/>
        <item m="1" x="5807"/>
        <item m="1" x="3639"/>
        <item m="1" x="7594"/>
        <item m="1" x="1717"/>
        <item m="1" x="7143"/>
        <item m="1" x="4071"/>
        <item m="1" x="1386"/>
        <item m="1" x="7819"/>
        <item x="317"/>
        <item m="1" x="7659"/>
        <item m="1" x="7026"/>
        <item m="1" x="4976"/>
        <item m="1" x="6011"/>
        <item m="1" x="6092"/>
        <item m="1" x="602"/>
        <item m="1" x="7133"/>
        <item m="1" x="6517"/>
        <item m="1" x="3056"/>
        <item m="1" x="2423"/>
        <item m="1" x="995"/>
        <item m="1" x="7609"/>
        <item m="1" x="2892"/>
        <item x="337"/>
        <item m="1" x="2967"/>
        <item m="1" x="3483"/>
        <item m="1" x="868"/>
        <item m="1" x="7216"/>
        <item m="1" x="7359"/>
        <item m="1" x="1723"/>
        <item m="1" x="408"/>
        <item m="1" x="898"/>
        <item m="1" x="5436"/>
        <item m="1" x="5470"/>
        <item m="1" x="4929"/>
        <item m="1" x="7241"/>
        <item m="1" x="5354"/>
        <item m="1" x="5660"/>
        <item m="1" x="5939"/>
        <item m="1" x="6252"/>
        <item m="1" x="6565"/>
        <item m="1" x="2934"/>
        <item m="1" x="5426"/>
        <item m="1" x="1443"/>
        <item m="1" x="6548"/>
        <item m="1" x="6573"/>
        <item m="1" x="7656"/>
        <item m="1" x="7332"/>
        <item m="1" x="6311"/>
        <item m="1" x="5036"/>
        <item m="1" x="6189"/>
        <item m="1" x="3208"/>
        <item m="1" x="5259"/>
        <item m="1" x="942"/>
        <item m="1" x="6733"/>
        <item m="1" x="4653"/>
        <item m="1" x="3204"/>
        <item m="1" x="4974"/>
        <item m="1" x="3971"/>
        <item m="1" x="5366"/>
        <item m="1" x="5636"/>
        <item m="1" x="5131"/>
        <item m="1" x="1893"/>
        <item m="1" x="5833"/>
        <item m="1" x="7025"/>
        <item m="1" x="969"/>
        <item m="1" x="5053"/>
        <item m="1" x="1623"/>
        <item m="1" x="3062"/>
        <item m="1" x="1112"/>
        <item m="1" x="576"/>
        <item m="1" x="1264"/>
        <item m="1" x="7730"/>
        <item m="1" x="7647"/>
        <item m="1" x="4897"/>
        <item m="1" x="817"/>
        <item m="1" x="7366"/>
        <item m="1" x="4841"/>
        <item m="1" x="775"/>
        <item x="323"/>
        <item m="1" x="6375"/>
        <item m="1" x="3503"/>
        <item m="1" x="3236"/>
        <item m="1" x="4775"/>
        <item m="1" x="1458"/>
        <item m="1" x="1707"/>
        <item m="1" x="1755"/>
        <item m="1" x="1729"/>
        <item m="1" x="7293"/>
        <item m="1" x="6188"/>
        <item m="1" x="698"/>
        <item m="1" x="6183"/>
        <item m="1" x="4621"/>
        <item m="1" x="2726"/>
        <item m="1" x="7165"/>
        <item m="1" x="3124"/>
        <item m="1" x="6966"/>
        <item m="1" x="3875"/>
        <item m="1" x="3224"/>
        <item m="1" x="3217"/>
        <item m="1" x="3445"/>
        <item x="314"/>
        <item m="1" x="2000"/>
        <item m="1" x="7357"/>
        <item m="1" x="2826"/>
        <item m="1" x="5729"/>
        <item m="1" x="3848"/>
        <item m="1" x="7765"/>
        <item m="1" x="5451"/>
        <item m="1" x="697"/>
        <item m="1" x="3751"/>
        <item m="1" x="4116"/>
        <item x="315"/>
        <item m="1" x="2677"/>
        <item m="1" x="1791"/>
        <item m="1" x="5336"/>
        <item m="1" x="982"/>
        <item m="1" x="3348"/>
        <item m="1" x="3719"/>
        <item x="316"/>
        <item m="1" x="813"/>
        <item m="1" x="6023"/>
        <item m="1" x="2638"/>
        <item m="1" x="3283"/>
        <item m="1" x="3027"/>
        <item m="1" x="4826"/>
        <item m="1" x="6606"/>
        <item m="1" x="3312"/>
        <item x="312"/>
        <item m="1" x="2455"/>
        <item m="1" x="3339"/>
        <item m="1" x="2444"/>
        <item m="1" x="3712"/>
        <item m="1" x="3707"/>
        <item m="1" x="7651"/>
        <item m="1" x="7037"/>
        <item m="1" x="4717"/>
        <item m="1" x="7204"/>
        <item x="313"/>
        <item m="1" x="6590"/>
        <item m="1" x="1087"/>
        <item m="1" x="732"/>
        <item m="1" x="1442"/>
        <item m="1" x="5387"/>
        <item m="1" x="6963"/>
        <item m="1" x="3388"/>
        <item m="1" x="5624"/>
        <item m="1" x="5518"/>
        <item m="1" x="4231"/>
        <item m="1" x="3869"/>
        <item m="1" x="3776"/>
        <item m="1" x="4990"/>
        <item m="1" x="7798"/>
        <item m="1" x="1403"/>
        <item m="1" x="5078"/>
        <item m="1" x="5704"/>
        <item m="1" x="866"/>
        <item m="1" x="7988"/>
        <item m="1" x="5835"/>
        <item m="1" x="7527"/>
        <item m="1" x="2516"/>
        <item m="1" x="624"/>
        <item m="1" x="4551"/>
        <item m="1" x="3659"/>
        <item m="1" x="3845"/>
        <item m="1" x="4979"/>
        <item m="1" x="948"/>
        <item m="1" x="3318"/>
        <item m="1" x="6139"/>
        <item m="1" x="855"/>
        <item m="1" x="2024"/>
        <item m="1" x="3299"/>
        <item m="1" x="1274"/>
        <item m="1" x="6805"/>
        <item m="1" x="6293"/>
        <item m="1" x="4798"/>
        <item m="1" x="2822"/>
        <item m="1" x="3596"/>
        <item m="1" x="7308"/>
        <item m="1" x="3799"/>
        <item m="1" x="7562"/>
        <item m="1" x="6057"/>
        <item m="1" x="2846"/>
        <item m="1" x="1814"/>
        <item m="1" x="5075"/>
        <item m="1" x="3548"/>
        <item m="1" x="6872"/>
        <item m="1" x="1799"/>
        <item m="1" x="3422"/>
        <item m="1" x="858"/>
        <item m="1" x="5092"/>
        <item m="1" x="1803"/>
        <item m="1" x="4993"/>
        <item m="1" x="7147"/>
        <item m="1" x="6322"/>
        <item m="1" x="3587"/>
        <item m="1" x="4833"/>
        <item m="1" x="5119"/>
        <item m="1" x="4095"/>
        <item m="1" x="7882"/>
        <item m="1" x="6821"/>
        <item m="1" x="7119"/>
        <item m="1" x="2877"/>
        <item m="1" x="1478"/>
        <item m="1" x="1233"/>
        <item m="1" x="2015"/>
        <item m="1" x="747"/>
        <item m="1" x="2591"/>
        <item m="1" x="1209"/>
        <item m="1" x="7613"/>
        <item m="1" x="6166"/>
        <item m="1" x="4996"/>
        <item m="1" x="4731"/>
        <item m="1" x="7030"/>
        <item m="1" x="887"/>
        <item m="1" x="5883"/>
        <item m="1" x="1412"/>
        <item m="1" x="1097"/>
        <item m="1" x="7537"/>
        <item m="1" x="7689"/>
        <item m="1" x="3932"/>
        <item m="1" x="6235"/>
        <item m="1" x="2090"/>
        <item m="1" x="1758"/>
        <item m="1" x="3219"/>
        <item m="1" x="6864"/>
        <item m="1" x="5232"/>
        <item m="1" x="7232"/>
        <item m="1" x="5614"/>
        <item m="1" x="5272"/>
        <item m="1" x="7980"/>
        <item m="1" x="1026"/>
        <item m="1" x="7862"/>
        <item m="1" x="3551"/>
        <item m="1" x="782"/>
        <item m="1" x="2850"/>
        <item m="1" x="1739"/>
        <item m="1" x="616"/>
        <item m="1" x="6909"/>
        <item m="1" x="1375"/>
        <item m="1" x="7533"/>
        <item m="1" x="7116"/>
        <item m="1" x="6990"/>
        <item x="306"/>
        <item m="1" x="4498"/>
        <item m="1" x="3671"/>
        <item m="1" x="2753"/>
        <item m="1" x="1715"/>
        <item x="307"/>
        <item x="308"/>
        <item m="1" x="2995"/>
        <item m="1" x="6533"/>
        <item m="1" x="5642"/>
        <item m="1" x="2708"/>
        <item m="1" x="5069"/>
        <item m="1" x="5726"/>
        <item m="1" x="5550"/>
        <item m="1" x="6673"/>
        <item m="1" x="1750"/>
        <item m="1" x="1020"/>
        <item m="1" x="684"/>
        <item m="1" x="4861"/>
        <item m="1" x="4587"/>
        <item m="1" x="7504"/>
        <item m="1" x="7777"/>
        <item m="1" x="1417"/>
        <item m="1" x="1221"/>
        <item m="1" x="1018"/>
        <item m="1" x="3198"/>
        <item m="1" x="2861"/>
        <item m="1" x="773"/>
        <item m="1" x="768"/>
        <item m="1" x="3482"/>
        <item m="1" x="7758"/>
        <item m="1" x="1504"/>
        <item m="1" x="2478"/>
        <item m="1" x="6812"/>
        <item m="1" x="6841"/>
        <item x="310"/>
        <item x="311"/>
        <item m="1" x="2331"/>
        <item m="1" x="7435"/>
        <item m="1" x="7427"/>
        <item m="1" x="5756"/>
        <item m="1" x="4567"/>
        <item m="1" x="6100"/>
        <item m="1" x="6984"/>
        <item x="302"/>
        <item m="1" x="7139"/>
        <item x="303"/>
        <item m="1" x="4513"/>
        <item m="1" x="2744"/>
        <item m="1" x="1810"/>
        <item m="1" x="2439"/>
        <item m="1" x="1742"/>
        <item m="1" x="7453"/>
        <item m="1" x="2776"/>
        <item m="1" x="6241"/>
        <item m="1" x="531"/>
        <item m="1" x="6801"/>
        <item m="1" x="3978"/>
        <item m="1" x="5094"/>
        <item m="1" x="2401"/>
        <item m="1" x="7525"/>
        <item m="1" x="1571"/>
        <item m="1" x="5722"/>
        <item m="1" x="4928"/>
        <item x="304"/>
        <item m="1" x="7153"/>
        <item m="1" x="7264"/>
        <item m="1" x="7835"/>
        <item m="1" x="825"/>
        <item m="1" x="1592"/>
        <item m="1" x="4031"/>
        <item m="1" x="6629"/>
        <item m="1" x="5936"/>
        <item m="1" x="7916"/>
        <item m="1" x="2959"/>
        <item m="1" x="534"/>
        <item m="1" x="7501"/>
        <item x="305"/>
        <item m="1" x="6378"/>
        <item m="1" x="7734"/>
        <item m="1" x="7227"/>
        <item m="1" x="1466"/>
        <item m="1" x="5759"/>
        <item m="1" x="2458"/>
        <item m="1" x="2162"/>
        <item m="1" x="6179"/>
        <item m="1" x="5446"/>
        <item m="1" x="2174"/>
        <item m="1" x="7858"/>
        <item m="1" x="3403"/>
        <item m="1" x="6101"/>
        <item m="1" x="3199"/>
        <item m="1" x="7364"/>
        <item m="1" x="1798"/>
        <item m="1" x="2989"/>
        <item m="1" x="844"/>
        <item m="1" x="424"/>
        <item m="1" x="701"/>
        <item m="1" x="6279"/>
        <item m="1" x="7301"/>
        <item m="1" x="1315"/>
        <item m="1" x="1219"/>
        <item m="1" x="6992"/>
        <item m="1" x="7650"/>
        <item m="1" x="1818"/>
        <item m="1" x="7500"/>
        <item m="1" x="6505"/>
        <item m="1" x="1109"/>
        <item m="1" x="1191"/>
        <item m="1" x="7853"/>
        <item m="1" x="6122"/>
        <item m="1" x="1294"/>
        <item m="1" x="4109"/>
        <item m="1" x="6900"/>
        <item m="1" x="7467"/>
        <item m="1" x="6182"/>
        <item m="1" x="2754"/>
        <item m="1" x="7859"/>
        <item m="1" x="5859"/>
        <item m="1" x="666"/>
        <item m="1" x="4014"/>
        <item x="300"/>
        <item m="1" x="4704"/>
        <item m="1" x="1215"/>
        <item m="1" x="7161"/>
        <item x="301"/>
        <item m="1" x="2474"/>
        <item m="1" x="6650"/>
        <item m="1" x="4963"/>
        <item m="1" x="3176"/>
        <item m="1" x="4358"/>
        <item m="1" x="5090"/>
        <item m="1" x="1361"/>
        <item m="1" x="2406"/>
        <item m="1" x="2199"/>
        <item m="1" x="1175"/>
        <item m="1" x="3953"/>
        <item m="1" x="5959"/>
        <item m="1" x="2307"/>
        <item m="1" x="6480"/>
        <item m="1" x="7452"/>
        <item m="1" x="1776"/>
        <item m="1" x="3292"/>
        <item m="1" x="6612"/>
        <item m="1" x="6299"/>
        <item m="1" x="7895"/>
        <item m="1" x="4865"/>
        <item m="1" x="6632"/>
        <item m="1" x="4656"/>
        <item m="1" x="6617"/>
        <item m="1" x="910"/>
        <item m="1" x="1694"/>
        <item m="1" x="7257"/>
        <item m="1" x="4277"/>
        <item m="1" x="4700"/>
        <item m="1" x="7448"/>
        <item m="1" x="3616"/>
        <item m="1" x="6316"/>
        <item m="1" x="1172"/>
        <item m="1" x="1580"/>
        <item m="1" x="5638"/>
        <item m="1" x="6880"/>
        <item m="1" x="1042"/>
        <item m="1" x="949"/>
        <item m="1" x="5739"/>
        <item m="1" x="3800"/>
        <item m="1" x="3387"/>
        <item m="1" x="6506"/>
        <item m="1" x="6483"/>
        <item m="1" x="6233"/>
        <item m="1" x="2397"/>
        <item m="1" x="7174"/>
        <item m="1" x="784"/>
        <item m="1" x="7436"/>
        <item m="1" x="921"/>
        <item m="1" x="929"/>
        <item m="1" x="7407"/>
        <item m="1" x="6829"/>
        <item m="1" x="7746"/>
        <item m="1" x="7296"/>
        <item m="1" x="5958"/>
        <item m="1" x="1521"/>
        <item m="1" x="4877"/>
        <item m="1" x="574"/>
        <item m="1" x="5628"/>
        <item m="1" x="1950"/>
        <item m="1" x="2531"/>
        <item m="1" x="3086"/>
        <item x="299"/>
        <item m="1" x="5128"/>
        <item m="1" x="6697"/>
        <item m="1" x="4017"/>
        <item m="1" x="5815"/>
        <item m="1" x="1686"/>
        <item m="1" x="5803"/>
        <item m="1" x="1671"/>
        <item m="1" x="1985"/>
        <item m="1" x="2269"/>
        <item m="1" x="7145"/>
        <item m="1" x="5555"/>
        <item m="1" x="5819"/>
        <item m="1" x="952"/>
        <item m="1" x="3502"/>
        <item m="1" x="1930"/>
        <item m="1" x="2202"/>
        <item m="1" x="6798"/>
        <item m="1" x="6231"/>
        <item m="1" x="6280"/>
        <item m="1" x="6315"/>
        <item m="1" x="6133"/>
        <item m="1" x="6054"/>
        <item x="295"/>
        <item m="1" x="2125"/>
        <item m="1" x="7850"/>
        <item m="1" x="3911"/>
        <item m="1" x="1363"/>
        <item m="1" x="2928"/>
        <item m="1" x="863"/>
        <item m="1" x="6385"/>
        <item m="1" x="4486"/>
        <item m="1" x="2115"/>
        <item m="1" x="6308"/>
        <item x="296"/>
        <item m="1" x="3742"/>
        <item m="1" x="4643"/>
        <item m="1" x="792"/>
        <item m="1" x="4548"/>
        <item m="1" x="3203"/>
        <item m="1" x="3698"/>
        <item x="297"/>
        <item m="1" x="5873"/>
        <item m="1" x="4214"/>
        <item m="1" x="3784"/>
        <item m="1" x="583"/>
        <item m="1" x="1573"/>
        <item m="1" x="4628"/>
        <item m="1" x="1021"/>
        <item m="1" x="2897"/>
        <item m="1" x="4482"/>
        <item m="1" x="6434"/>
        <item m="1" x="2496"/>
        <item m="1" x="605"/>
        <item m="1" x="5524"/>
        <item m="1" x="4730"/>
        <item m="1" x="2851"/>
        <item m="1" x="2809"/>
        <item m="1" x="2192"/>
        <item m="1" x="7009"/>
        <item x="291"/>
        <item m="1" x="727"/>
        <item m="1" x="6678"/>
        <item m="1" x="5457"/>
        <item m="1" x="5030"/>
        <item m="1" x="7330"/>
        <item m="1" x="3950"/>
        <item m="1" x="6051"/>
        <item m="1" x="1153"/>
        <item m="1" x="5474"/>
        <item m="1" x="6438"/>
        <item m="1" x="6266"/>
        <item m="1" x="557"/>
        <item m="1" x="1977"/>
        <item m="1" x="5761"/>
        <item m="1" x="6853"/>
        <item m="1" x="5412"/>
        <item m="1" x="1936"/>
        <item m="1" x="4463"/>
        <item m="1" x="7791"/>
        <item m="1" x="3673"/>
        <item m="1" x="4216"/>
        <item x="292"/>
        <item m="1" x="6190"/>
        <item m="1" x="3451"/>
        <item m="1" x="6810"/>
        <item m="1" x="2661"/>
        <item x="293"/>
        <item m="1" x="4345"/>
        <item x="294"/>
        <item m="1" x="2057"/>
        <item m="1" x="3934"/>
        <item m="1" x="2942"/>
        <item m="1" x="1895"/>
        <item m="1" x="1778"/>
        <item m="1" x="4489"/>
        <item m="1" x="4606"/>
        <item m="1" x="1963"/>
        <item m="1" x="458"/>
        <item m="1" x="6089"/>
        <item m="1" x="7655"/>
        <item m="1" x="4241"/>
        <item m="1" x="2447"/>
        <item m="1" x="6516"/>
        <item m="1" x="2865"/>
        <item m="1" x="4137"/>
        <item x="298"/>
        <item x="309"/>
        <item m="1" x="1216"/>
        <item m="1" x="4675"/>
        <item m="1" x="5396"/>
        <item m="1" x="6159"/>
        <item m="1" x="5985"/>
        <item m="1" x="6592"/>
        <item m="1" x="1182"/>
        <item m="1" x="1681"/>
        <item m="1" x="1881"/>
        <item m="1" x="1194"/>
        <item m="1" x="1159"/>
        <item m="1" x="4335"/>
        <item m="1" x="3003"/>
        <item m="1" x="3469"/>
        <item m="1" x="4213"/>
        <item m="1" x="5217"/>
        <item m="1" x="5215"/>
        <item m="1" x="4601"/>
        <item m="1" x="6155"/>
        <item m="1" x="4693"/>
        <item m="1" x="5059"/>
        <item m="1" x="5595"/>
        <item m="1" x="6767"/>
        <item m="1" x="1730"/>
        <item m="1" x="568"/>
        <item m="1" x="5173"/>
        <item m="1" x="6609"/>
        <item m="1" x="5960"/>
        <item m="1" x="2503"/>
        <item x="286"/>
        <item m="1" x="1262"/>
        <item m="1" x="3790"/>
        <item m="1" x="7678"/>
        <item m="1" x="6009"/>
        <item m="1" x="4520"/>
        <item x="287"/>
        <item m="1" x="2783"/>
        <item m="1" x="6906"/>
        <item m="1" x="3267"/>
        <item m="1" x="6772"/>
        <item m="1" x="691"/>
        <item x="288"/>
        <item x="289"/>
        <item m="1" x="3173"/>
        <item m="1" x="3858"/>
        <item m="1" x="1683"/>
        <item x="290"/>
        <item m="1" x="5896"/>
        <item m="1" x="7622"/>
        <item m="1" x="4067"/>
        <item m="1" x="3110"/>
        <item m="1" x="2904"/>
        <item m="1" x="5019"/>
        <item m="1" x="4429"/>
        <item m="1" x="3826"/>
        <item m="1" x="3498"/>
        <item m="1" x="2373"/>
        <item m="1" x="7808"/>
        <item m="1" x="4138"/>
        <item x="278"/>
        <item m="1" x="4390"/>
        <item m="1" x="4696"/>
        <item m="1" x="3164"/>
        <item m="1" x="7306"/>
        <item m="1" x="2758"/>
        <item m="1" x="2722"/>
        <item m="1" x="6989"/>
        <item m="1" x="4028"/>
        <item m="1" x="3096"/>
        <item m="1" x="2466"/>
        <item m="1" x="7776"/>
        <item m="1" x="7361"/>
        <item m="1" x="578"/>
        <item m="1" x="975"/>
        <item m="1" x="7039"/>
        <item m="1" x="608"/>
        <item m="1" x="6152"/>
        <item m="1" x="864"/>
        <item m="1" x="4590"/>
        <item m="1" x="3701"/>
        <item m="1" x="5842"/>
        <item x="279"/>
        <item m="1" x="5532"/>
        <item m="1" x="1429"/>
        <item m="1" x="3417"/>
        <item m="1" x="4501"/>
        <item m="1" x="6845"/>
        <item x="280"/>
        <item m="1" x="5785"/>
        <item x="0"/>
        <item m="1" x="7069"/>
        <item x="281"/>
        <item m="1" x="6209"/>
        <item m="1" x="3377"/>
        <item x="283"/>
        <item m="1" x="7064"/>
        <item m="1" x="7013"/>
        <item x="284"/>
        <item m="1" x="2888"/>
        <item m="1" x="1905"/>
        <item m="1" x="2010"/>
        <item m="1" x="7831"/>
        <item m="1" x="3081"/>
        <item x="285"/>
        <item m="1" x="5871"/>
        <item m="1" x="2823"/>
        <item m="1" x="1512"/>
        <item m="1" x="833"/>
        <item m="1" x="3772"/>
        <item m="1" x="4764"/>
        <item m="1" x="2388"/>
        <item m="1" x="3734"/>
        <item m="1" x="1142"/>
        <item m="1" x="7279"/>
        <item m="1" x="7201"/>
        <item m="1" x="7134"/>
        <item m="1" x="7059"/>
        <item m="1" x="6978"/>
        <item m="1" x="6904"/>
        <item m="1" x="7586"/>
        <item m="1" x="7499"/>
        <item m="1" x="7349"/>
        <item m="1" x="7277"/>
        <item m="1" x="7199"/>
        <item m="1" x="7130"/>
        <item m="1" x="6975"/>
        <item m="1" x="2356"/>
        <item m="1" x="4416"/>
        <item m="1" x="2393"/>
        <item m="1" x="4679"/>
        <item m="1" x="6294"/>
        <item m="1" x="2693"/>
        <item m="1" x="1346"/>
        <item m="1" x="2964"/>
        <item m="1" x="1787"/>
        <item m="1" x="2390"/>
        <item m="1" x="5553"/>
        <item m="1" x="3440"/>
        <item m="1" x="7128"/>
        <item m="1" x="4593"/>
        <item m="1" x="6068"/>
        <item m="1" x="3449"/>
        <item m="1" x="6969"/>
        <item m="1" x="7404"/>
        <item m="1" x="3123"/>
        <item m="1" x="2603"/>
        <item m="1" x="554"/>
        <item m="1" x="551"/>
        <item m="1" x="2475"/>
        <item m="1" x="993"/>
        <item m="1" x="4188"/>
        <item m="1" x="7725"/>
        <item m="1" x="1872"/>
        <item m="1" x="3230"/>
        <item m="1" x="2038"/>
        <item m="1" x="2685"/>
        <item m="1" x="5914"/>
        <item m="1" x="3406"/>
        <item m="1" x="6920"/>
        <item m="1" x="7807"/>
        <item m="1" x="4154"/>
        <item m="1" x="1413"/>
        <item m="1" x="5408"/>
        <item m="1" x="6460"/>
        <item m="1" x="6795"/>
        <item m="1" x="3175"/>
        <item m="1" x="7832"/>
        <item m="1" x="7099"/>
        <item m="1" x="7711"/>
        <item m="1" x="593"/>
        <item m="1" x="7092"/>
        <item m="1" x="3026"/>
        <item m="1" x="1246"/>
        <item m="1" x="6223"/>
        <item m="1" x="4973"/>
        <item m="1" x="1120"/>
        <item m="1" x="4334"/>
        <item m="1" x="2279"/>
        <item m="1" x="3246"/>
        <item m="1" x="2755"/>
        <item m="1" x="2794"/>
        <item m="1" x="3982"/>
        <item m="1" x="1261"/>
        <item m="1" x="2592"/>
        <item m="1" x="3087"/>
        <item m="1" x="463"/>
        <item m="1" x="461"/>
        <item m="1" x="6447"/>
        <item m="1" x="937"/>
        <item m="1" x="2275"/>
        <item m="1" x="1979"/>
        <item m="1" x="7424"/>
        <item m="1" x="7451"/>
        <item m="1" x="6759"/>
        <item m="1" x="5316"/>
        <item m="1" x="4676"/>
        <item m="1" x="6113"/>
        <item m="1" x="7067"/>
        <item m="1" x="1595"/>
        <item m="1" x="2525"/>
        <item m="1" x="4386"/>
        <item m="1" x="5954"/>
        <item m="1" x="7053"/>
        <item m="1" x="4306"/>
        <item m="1" x="2716"/>
        <item m="1" x="3364"/>
        <item m="1" x="2936"/>
        <item m="1" x="3771"/>
        <item m="1" x="914"/>
        <item m="1" x="6004"/>
        <item m="1" x="7081"/>
        <item m="1" x="4189"/>
        <item m="1" x="6278"/>
        <item m="1" x="3490"/>
        <item m="1" x="5332"/>
        <item m="1" x="6775"/>
        <item m="1" x="3464"/>
        <item m="1" x="7877"/>
        <item m="1" x="7672"/>
        <item m="1" x="7047"/>
        <item m="1" x="4246"/>
        <item m="1" x="581"/>
        <item m="1" x="4317"/>
        <item m="1" x="4400"/>
        <item m="1" x="4424"/>
        <item m="1" x="4823"/>
        <item m="1" x="1251"/>
        <item x="274"/>
        <item m="1" x="693"/>
        <item m="1" x="6157"/>
        <item m="1" x="2793"/>
        <item m="1" x="648"/>
        <item m="1" x="3118"/>
        <item m="1" x="2130"/>
        <item m="1" x="5236"/>
        <item m="1" x="4115"/>
        <item m="1" x="7329"/>
        <item m="1" x="2075"/>
        <item m="1" x="3939"/>
        <item x="275"/>
        <item m="1" x="4123"/>
        <item x="276"/>
        <item m="1" x="3036"/>
        <item m="1" x="2675"/>
        <item m="1" x="7234"/>
        <item m="1" x="4493"/>
        <item m="1" x="4418"/>
        <item m="1" x="1921"/>
        <item m="1" x="4669"/>
        <item x="277"/>
        <item m="1" x="4692"/>
        <item m="1" x="3054"/>
        <item m="1" x="4404"/>
        <item m="1" x="1792"/>
        <item m="1" x="2804"/>
        <item m="1" x="6781"/>
        <item m="1" x="5751"/>
        <item m="1" x="6332"/>
        <item m="1" x="6954"/>
        <item x="264"/>
        <item m="1" x="6765"/>
        <item m="1" x="609"/>
        <item m="1" x="7461"/>
        <item m="1" x="6345"/>
        <item x="265"/>
        <item x="266"/>
        <item m="1" x="4037"/>
        <item m="1" x="2472"/>
        <item m="1" x="7411"/>
        <item x="267"/>
        <item x="268"/>
        <item x="269"/>
        <item m="1" x="2187"/>
        <item m="1" x="471"/>
        <item m="1" x="1396"/>
        <item m="1" x="4371"/>
        <item m="1" x="1670"/>
        <item m="1" x="1876"/>
        <item m="1" x="5108"/>
        <item x="270"/>
        <item x="271"/>
        <item x="272"/>
        <item m="1" x="3401"/>
        <item m="1" x="7767"/>
        <item m="1" x="3154"/>
        <item x="273"/>
        <item m="1" x="3746"/>
        <item m="1" x="5374"/>
        <item m="1" x="3598"/>
        <item m="1" x="5758"/>
        <item m="1" x="7393"/>
        <item m="1" x="6513"/>
        <item m="1" x="3874"/>
        <item m="1" x="2425"/>
        <item m="1" x="4106"/>
        <item m="1" x="860"/>
        <item m="1" x="7892"/>
        <item m="1" x="2394"/>
        <item m="1" x="7270"/>
        <item m="1" x="2132"/>
        <item m="1" x="829"/>
        <item m="1" x="6275"/>
        <item m="1" x="4635"/>
        <item m="1" x="4008"/>
        <item x="244"/>
        <item m="1" x="3335"/>
        <item m="1" x="2088"/>
        <item m="1" x="2855"/>
        <item m="1" x="6346"/>
        <item m="1" x="7958"/>
        <item m="1" x="3857"/>
        <item m="1" x="5709"/>
        <item m="1" x="3112"/>
        <item m="1" x="3815"/>
        <item m="1" x="5064"/>
        <item x="246"/>
        <item m="1" x="2011"/>
        <item m="1" x="6027"/>
        <item m="1" x="3648"/>
        <item m="1" x="4987"/>
        <item m="1" x="6307"/>
        <item x="247"/>
        <item m="1" x="2922"/>
        <item x="248"/>
        <item x="249"/>
        <item x="250"/>
        <item x="251"/>
        <item m="1" x="940"/>
        <item x="252"/>
        <item m="1" x="7363"/>
        <item x="253"/>
        <item m="1" x="2556"/>
        <item m="1" x="3049"/>
        <item x="254"/>
        <item m="1" x="3880"/>
        <item x="255"/>
        <item x="256"/>
        <item m="1" x="7172"/>
        <item x="257"/>
        <item x="258"/>
        <item x="259"/>
        <item x="260"/>
        <item m="1" x="4613"/>
        <item m="1" x="6474"/>
        <item x="262"/>
        <item x="263"/>
        <item m="1" x="5000"/>
        <item m="1" x="1741"/>
        <item m="1" x="5864"/>
        <item m="1" x="5800"/>
        <item x="282"/>
        <item m="1" x="5596"/>
        <item m="1" x="6504"/>
        <item m="1" x="5192"/>
        <item m="1" x="4113"/>
        <item m="1" x="1414"/>
        <item x="221"/>
        <item m="1" x="5103"/>
        <item m="1" x="5285"/>
        <item m="1" x="1211"/>
        <item m="1" x="2566"/>
        <item m="1" x="3850"/>
        <item m="1" x="5121"/>
        <item m="1" x="2887"/>
        <item x="222"/>
        <item m="1" x="828"/>
        <item m="1" x="4230"/>
        <item x="223"/>
        <item x="224"/>
        <item m="1" x="5282"/>
        <item m="1" x="1235"/>
        <item m="1" x="1822"/>
        <item x="225"/>
        <item m="1" x="5920"/>
        <item m="1" x="5216"/>
        <item m="1" x="5934"/>
        <item m="1" x="5994"/>
        <item m="1" x="5632"/>
        <item m="1" x="5837"/>
        <item m="1" x="4517"/>
        <item m="1" x="1867"/>
        <item m="1" x="2860"/>
        <item m="1" x="5730"/>
        <item m="1" x="2073"/>
        <item m="1" x="612"/>
        <item m="1" x="3766"/>
        <item m="1" x="3436"/>
        <item x="226"/>
        <item x="227"/>
        <item m="1" x="2358"/>
        <item m="1" x="3764"/>
        <item m="1" x="762"/>
        <item x="228"/>
        <item m="1" x="431"/>
        <item m="1" x="760"/>
        <item m="1" x="4899"/>
        <item x="230"/>
        <item m="1" x="3883"/>
        <item m="1" x="1307"/>
        <item m="1" x="2450"/>
        <item m="1" x="4828"/>
        <item x="231"/>
        <item m="1" x="2688"/>
        <item m="1" x="394"/>
        <item x="232"/>
        <item m="1" x="6433"/>
        <item m="1" x="6800"/>
        <item x="233"/>
        <item x="234"/>
        <item m="1" x="1796"/>
        <item x="235"/>
        <item x="236"/>
        <item m="1" x="3183"/>
        <item x="237"/>
        <item x="238"/>
        <item x="239"/>
        <item m="1" x="1892"/>
        <item m="1" x="3839"/>
        <item m="1" x="7044"/>
        <item m="1" x="7228"/>
        <item x="241"/>
        <item x="242"/>
        <item x="243"/>
        <item m="1" x="6833"/>
        <item m="1" x="6075"/>
        <item m="1" x="2086"/>
        <item x="261"/>
        <item x="1"/>
        <item m="1" x="7653"/>
        <item x="207"/>
        <item m="1" x="4455"/>
        <item m="1" x="7075"/>
        <item m="1" x="3111"/>
        <item m="1" x="4903"/>
        <item m="1" x="841"/>
        <item m="1" x="838"/>
        <item m="1" x="5878"/>
        <item m="1" x="4349"/>
        <item x="208"/>
        <item m="1" x="2992"/>
        <item m="1" x="4726"/>
        <item x="209"/>
        <item m="1" x="6393"/>
        <item m="1" x="3703"/>
        <item x="210"/>
        <item x="211"/>
        <item x="212"/>
        <item m="1" x="7370"/>
        <item m="1" x="7747"/>
        <item m="1" x="5997"/>
        <item x="213"/>
        <item x="214"/>
        <item m="1" x="4559"/>
        <item x="215"/>
        <item m="1" x="1691"/>
        <item m="1" x="7683"/>
        <item x="216"/>
        <item m="1" x="6402"/>
        <item m="1" x="3841"/>
        <item x="217"/>
        <item m="1" x="1059"/>
        <item x="218"/>
        <item x="219"/>
        <item m="1" x="3443"/>
        <item m="1" x="7530"/>
        <item m="1" x="6546"/>
        <item m="1" x="5284"/>
        <item x="220"/>
        <item x="245"/>
        <item m="1" x="1509"/>
        <item x="191"/>
        <item m="1" x="5462"/>
        <item m="1" x="2238"/>
        <item m="1" x="989"/>
        <item m="1" x="3954"/>
        <item m="1" x="2842"/>
        <item m="1" x="3782"/>
        <item m="1" x="5844"/>
        <item m="1" x="3811"/>
        <item m="1" x="7634"/>
        <item m="1" x="3418"/>
        <item x="192"/>
        <item m="1" x="6594"/>
        <item m="1" x="6997"/>
        <item m="1" x="2118"/>
        <item m="1" x="2633"/>
        <item x="193"/>
        <item m="1" x="3635"/>
        <item m="1" x="2923"/>
        <item m="1" x="3608"/>
        <item m="1" x="6379"/>
        <item m="1" x="2242"/>
        <item m="1" x="6059"/>
        <item m="1" x="6476"/>
        <item m="1" x="6534"/>
        <item x="194"/>
        <item m="1" x="7041"/>
        <item m="1" x="4244"/>
        <item m="1" x="7010"/>
        <item m="1" x="4859"/>
        <item m="1" x="3760"/>
        <item m="1" x="4760"/>
        <item m="1" x="5806"/>
        <item m="1" x="5630"/>
        <item x="195"/>
        <item m="1" x="2462"/>
        <item m="1" x="2180"/>
        <item x="196"/>
        <item m="1" x="3968"/>
        <item m="1" x="7838"/>
        <item x="197"/>
        <item x="198"/>
        <item m="1" x="4641"/>
        <item m="1" x="2432"/>
        <item x="199"/>
        <item m="1" x="1900"/>
        <item x="200"/>
        <item m="1" x="1398"/>
        <item x="201"/>
        <item m="1" x="3126"/>
        <item x="202"/>
        <item x="203"/>
        <item x="204"/>
        <item x="205"/>
        <item x="206"/>
        <item m="1" x="4324"/>
        <item m="1" x="1617"/>
        <item m="1" x="824"/>
        <item m="1" x="7290"/>
        <item m="1" x="5826"/>
        <item x="169"/>
        <item m="1" x="5531"/>
        <item m="1" x="5829"/>
        <item m="1" x="4552"/>
        <item m="1" x="7086"/>
        <item m="1" x="7638"/>
        <item m="1" x="5422"/>
        <item x="170"/>
        <item m="1" x="3091"/>
        <item x="171"/>
        <item m="1" x="1817"/>
        <item x="172"/>
        <item m="1" x="7907"/>
        <item x="173"/>
        <item m="1" x="6788"/>
        <item x="174"/>
        <item m="1" x="4222"/>
        <item x="175"/>
        <item x="176"/>
        <item x="177"/>
        <item m="1" x="6347"/>
        <item x="178"/>
        <item m="1" x="1328"/>
        <item x="179"/>
        <item m="1" x="7921"/>
        <item x="180"/>
        <item m="1" x="7282"/>
        <item x="181"/>
        <item m="1" x="7049"/>
        <item m="1" x="984"/>
        <item m="1" x="787"/>
        <item m="1" x="6274"/>
        <item m="1" x="1116"/>
        <item m="1" x="2588"/>
        <item m="1" x="1922"/>
        <item x="183"/>
        <item x="184"/>
        <item x="185"/>
        <item x="186"/>
        <item m="1" x="7094"/>
        <item m="1" x="957"/>
        <item x="187"/>
        <item m="1" x="7135"/>
        <item x="188"/>
        <item x="189"/>
        <item m="1" x="6825"/>
        <item m="1" x="680"/>
        <item x="190"/>
        <item m="1" x="2540"/>
        <item m="1" x="2369"/>
        <item m="1" x="7505"/>
        <item m="1" x="2530"/>
        <item m="1" x="3220"/>
        <item x="132"/>
        <item m="1" x="7990"/>
        <item m="1" x="4318"/>
        <item x="133"/>
        <item x="134"/>
        <item m="1" x="1320"/>
        <item m="1" x="3687"/>
        <item m="1" x="4652"/>
        <item m="1" x="5935"/>
        <item m="1" x="5310"/>
        <item m="1" x="4697"/>
        <item x="135"/>
        <item m="1" x="7566"/>
        <item x="136"/>
        <item m="1" x="6667"/>
        <item x="137"/>
        <item m="1" x="6123"/>
        <item m="1" x="1208"/>
        <item x="138"/>
        <item x="139"/>
        <item x="140"/>
        <item x="141"/>
        <item m="1" x="2520"/>
        <item x="142"/>
        <item x="143"/>
        <item x="144"/>
        <item x="145"/>
        <item x="146"/>
        <item m="1" x="559"/>
        <item x="147"/>
        <item x="148"/>
        <item x="149"/>
        <item m="1" x="6643"/>
        <item x="150"/>
        <item x="151"/>
        <item x="152"/>
        <item x="153"/>
        <item x="154"/>
        <item x="155"/>
        <item x="156"/>
        <item x="157"/>
        <item x="158"/>
        <item m="1" x="3013"/>
        <item m="1" x="4023"/>
        <item m="1" x="2126"/>
        <item x="159"/>
        <item x="160"/>
        <item m="1" x="7748"/>
        <item x="161"/>
        <item m="1" x="3515"/>
        <item x="162"/>
        <item x="163"/>
        <item x="164"/>
        <item x="165"/>
        <item x="166"/>
        <item x="167"/>
        <item x="168"/>
        <item m="1" x="4838"/>
        <item m="1" x="4532"/>
        <item m="1" x="7605"/>
        <item m="1" x="2215"/>
        <item m="1" x="2680"/>
        <item x="105"/>
        <item m="1" x="2751"/>
        <item m="1" x="2647"/>
        <item m="1" x="4733"/>
        <item m="1" x="3145"/>
        <item x="106"/>
        <item x="107"/>
        <item m="1" x="5497"/>
        <item m="1" x="7326"/>
        <item m="1" x="4694"/>
        <item m="1" x="917"/>
        <item m="1" x="1240"/>
        <item m="1" x="3853"/>
        <item m="1" x="4714"/>
        <item m="1" x="1393"/>
        <item m="1" x="3688"/>
        <item m="1" x="2366"/>
        <item x="108"/>
        <item m="1" x="2479"/>
        <item m="1" x="2849"/>
        <item x="109"/>
        <item x="110"/>
        <item x="111"/>
        <item x="112"/>
        <item m="1" x="6725"/>
        <item x="113"/>
        <item x="114"/>
        <item x="115"/>
        <item x="116"/>
        <item x="117"/>
        <item x="118"/>
        <item m="1" x="4002"/>
        <item x="119"/>
        <item x="120"/>
        <item m="1" x="2976"/>
        <item m="1" x="7211"/>
        <item m="1" x="4428"/>
        <item x="121"/>
        <item x="122"/>
        <item x="123"/>
        <item x="124"/>
        <item x="125"/>
        <item m="1" x="5919"/>
        <item x="126"/>
        <item x="127"/>
        <item x="128"/>
        <item m="1" x="7759"/>
        <item x="129"/>
        <item x="130"/>
        <item x="131"/>
        <item x="182"/>
        <item m="1" x="6595"/>
        <item m="1" x="3258"/>
        <item m="1" x="7140"/>
        <item x="66"/>
        <item x="67"/>
        <item m="1" x="1616"/>
        <item m="1" x="6459"/>
        <item m="1" x="2117"/>
        <item x="68"/>
        <item x="69"/>
        <item x="70"/>
        <item x="71"/>
        <item x="72"/>
        <item m="1" x="1449"/>
        <item x="73"/>
        <item x="74"/>
        <item m="1" x="7825"/>
        <item m="1" x="3043"/>
        <item m="1" x="3355"/>
        <item x="75"/>
        <item x="76"/>
        <item m="1" x="7861"/>
        <item m="1" x="847"/>
        <item x="78"/>
        <item x="79"/>
        <item x="80"/>
        <item m="1" x="2451"/>
        <item x="81"/>
        <item x="82"/>
        <item x="83"/>
        <item x="84"/>
        <item x="85"/>
        <item x="86"/>
        <item m="1" x="6566"/>
        <item m="1" x="2045"/>
        <item x="87"/>
        <item x="88"/>
        <item x="89"/>
        <item m="1" x="4920"/>
        <item x="90"/>
        <item x="91"/>
        <item x="92"/>
        <item x="93"/>
        <item x="94"/>
        <item x="95"/>
        <item x="96"/>
        <item x="97"/>
        <item x="98"/>
        <item x="99"/>
        <item m="1" x="3522"/>
        <item x="100"/>
        <item x="101"/>
        <item x="102"/>
        <item x="103"/>
        <item x="104"/>
        <item x="229"/>
        <item x="24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77"/>
        <item t="default"/>
      </items>
    </pivotField>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
    <field x="2"/>
  </rowFields>
  <rowItems count="1">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67ED42-32DD-4A8C-9062-B312E9818190}" name="PivotTable29" cacheId="71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H5:AI31" firstHeaderRow="1" firstDataRow="1" firstDataCol="1" rowPageCount="2" colPageCount="1"/>
  <pivotFields count="26">
    <pivotField dataField="1" showAll="0"/>
    <pivotField axis="axisPage" multipleItemSelectionAllowed="1" showAll="0">
      <items count="13">
        <item h="1" x="6"/>
        <item h="1" m="1" x="8"/>
        <item x="5"/>
        <item x="1"/>
        <item h="1" x="4"/>
        <item h="1" x="3"/>
        <item h="1" x="2"/>
        <item h="1" m="1" x="9"/>
        <item h="1" x="0"/>
        <item h="1" m="1" x="10"/>
        <item h="1" m="1" x="11"/>
        <item h="1" x="7"/>
        <item t="default"/>
      </items>
    </pivotField>
    <pivotField showAll="0"/>
    <pivotField showAll="0"/>
    <pivotField showAll="0"/>
    <pivotField showAll="0"/>
    <pivotField axis="axisRow" showAll="0">
      <items count="83">
        <item x="12"/>
        <item x="16"/>
        <item x="20"/>
        <item x="11"/>
        <item x="4"/>
        <item x="0"/>
        <item x="10"/>
        <item x="30"/>
        <item x="33"/>
        <item x="5"/>
        <item m="1" x="62"/>
        <item m="1" x="58"/>
        <item m="1" x="71"/>
        <item x="8"/>
        <item x="18"/>
        <item x="6"/>
        <item x="23"/>
        <item x="9"/>
        <item x="25"/>
        <item m="1" x="55"/>
        <item x="38"/>
        <item m="1" x="81"/>
        <item m="1" x="67"/>
        <item m="1" x="56"/>
        <item x="14"/>
        <item m="1" x="42"/>
        <item x="28"/>
        <item m="1" x="40"/>
        <item m="1" x="44"/>
        <item x="32"/>
        <item m="1" x="49"/>
        <item x="3"/>
        <item m="1" x="73"/>
        <item m="1" x="77"/>
        <item m="1" x="79"/>
        <item x="34"/>
        <item m="1" x="46"/>
        <item x="31"/>
        <item m="1" x="80"/>
        <item m="1" x="72"/>
        <item x="27"/>
        <item m="1" x="65"/>
        <item x="19"/>
        <item m="1" x="52"/>
        <item m="1" x="68"/>
        <item m="1" x="59"/>
        <item m="1" x="61"/>
        <item m="1" x="53"/>
        <item x="39"/>
        <item m="1" x="76"/>
        <item m="1" x="70"/>
        <item m="1" x="47"/>
        <item x="35"/>
        <item m="1" x="41"/>
        <item m="1" x="63"/>
        <item m="1" x="66"/>
        <item m="1" x="48"/>
        <item m="1" x="50"/>
        <item x="24"/>
        <item m="1" x="51"/>
        <item m="1" x="57"/>
        <item m="1" x="43"/>
        <item m="1" x="54"/>
        <item x="29"/>
        <item m="1" x="69"/>
        <item m="1" x="78"/>
        <item m="1" x="64"/>
        <item x="7"/>
        <item x="2"/>
        <item x="26"/>
        <item m="1" x="75"/>
        <item x="1"/>
        <item x="13"/>
        <item m="1" x="74"/>
        <item m="1" x="45"/>
        <item x="21"/>
        <item x="22"/>
        <item m="1" x="60"/>
        <item x="37"/>
        <item x="17"/>
        <item x="15"/>
        <item x="36"/>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m="1" x="1"/>
        <item t="default"/>
      </items>
    </pivotField>
  </pivotFields>
  <rowFields count="1">
    <field x="6"/>
  </rowFields>
  <rowItems count="26">
    <i>
      <x/>
    </i>
    <i>
      <x v="1"/>
    </i>
    <i>
      <x v="3"/>
    </i>
    <i>
      <x v="4"/>
    </i>
    <i>
      <x v="5"/>
    </i>
    <i>
      <x v="6"/>
    </i>
    <i>
      <x v="9"/>
    </i>
    <i>
      <x v="13"/>
    </i>
    <i>
      <x v="14"/>
    </i>
    <i>
      <x v="15"/>
    </i>
    <i>
      <x v="24"/>
    </i>
    <i>
      <x v="26"/>
    </i>
    <i>
      <x v="29"/>
    </i>
    <i>
      <x v="31"/>
    </i>
    <i>
      <x v="52"/>
    </i>
    <i>
      <x v="58"/>
    </i>
    <i>
      <x v="67"/>
    </i>
    <i>
      <x v="68"/>
    </i>
    <i>
      <x v="69"/>
    </i>
    <i>
      <x v="71"/>
    </i>
    <i>
      <x v="72"/>
    </i>
    <i>
      <x v="75"/>
    </i>
    <i>
      <x v="76"/>
    </i>
    <i>
      <x v="79"/>
    </i>
    <i>
      <x v="80"/>
    </i>
    <i t="grand">
      <x/>
    </i>
  </rowItems>
  <colItems count="1">
    <i/>
  </colItems>
  <pageFields count="2">
    <pageField fld="25" item="0" hier="-1"/>
    <pageField fld="1" hier="-1"/>
  </pageFields>
  <dataFields count="1">
    <dataField name="Count of Ticke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6E5D4E-CB8A-469E-9D79-D388BBAE59E0}" name="PivotTable23"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S5:T38" firstHeaderRow="1" firstDataRow="1" firstDataCol="1" rowPageCount="1" colPageCount="1"/>
  <pivotFields count="26">
    <pivotField dataField="1" showAll="0"/>
    <pivotField axis="axisPage" multipleItemSelectionAllowed="1" showAll="0">
      <items count="13">
        <item h="1" x="6"/>
        <item h="1" m="1" x="9"/>
        <item h="1" x="5"/>
        <item x="1"/>
        <item h="1" x="4"/>
        <item h="1" x="3"/>
        <item h="1" x="2"/>
        <item h="1" x="8"/>
        <item h="1" x="0"/>
        <item h="1" m="1" x="10"/>
        <item h="1" m="1" x="11"/>
        <item h="1" x="7"/>
        <item t="default"/>
      </items>
    </pivotField>
    <pivotField showAll="0"/>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3">
    <i>
      <x v="1"/>
    </i>
    <i>
      <x v="2"/>
    </i>
    <i>
      <x v="4"/>
    </i>
    <i>
      <x v="5"/>
    </i>
    <i>
      <x v="6"/>
    </i>
    <i>
      <x v="7"/>
    </i>
    <i>
      <x v="10"/>
    </i>
    <i>
      <x v="13"/>
    </i>
    <i>
      <x v="14"/>
    </i>
    <i>
      <x v="15"/>
    </i>
    <i>
      <x v="16"/>
    </i>
    <i>
      <x v="17"/>
    </i>
    <i>
      <x v="19"/>
    </i>
    <i>
      <x v="21"/>
    </i>
    <i>
      <x v="25"/>
    </i>
    <i>
      <x v="27"/>
    </i>
    <i>
      <x v="30"/>
    </i>
    <i>
      <x v="32"/>
    </i>
    <i>
      <x v="51"/>
    </i>
    <i>
      <x v="58"/>
    </i>
    <i>
      <x v="65"/>
    </i>
    <i>
      <x v="66"/>
    </i>
    <i>
      <x v="67"/>
    </i>
    <i>
      <x v="68"/>
    </i>
    <i>
      <x v="69"/>
    </i>
    <i>
      <x v="70"/>
    </i>
    <i>
      <x v="71"/>
    </i>
    <i>
      <x v="72"/>
    </i>
    <i>
      <x v="75"/>
    </i>
    <i>
      <x v="76"/>
    </i>
    <i>
      <x v="79"/>
    </i>
    <i>
      <x v="80"/>
    </i>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B5BA19-88FC-4870-A48C-9EAABB66B209}" name="PivotTable6"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G5:H15" firstHeaderRow="1" firstDataRow="1" firstDataCol="1" rowPageCount="1" colPageCount="1"/>
  <pivotFields count="26">
    <pivotField dataField="1" showAll="0"/>
    <pivotField axis="axisPage" multipleItemSelectionAllowed="1" showAll="0">
      <items count="13">
        <item x="6"/>
        <item h="1" m="1" x="9"/>
        <item h="1" x="5"/>
        <item h="1" x="1"/>
        <item h="1" x="4"/>
        <item h="1" x="3"/>
        <item h="1" x="2"/>
        <item h="1" x="8"/>
        <item h="1" x="0"/>
        <item h="1" m="1" x="10"/>
        <item h="1" m="1" x="11"/>
        <item h="1" x="7"/>
        <item t="default"/>
      </items>
    </pivotField>
    <pivotField showAll="0"/>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0">
    <i>
      <x v="1"/>
    </i>
    <i>
      <x v="3"/>
    </i>
    <i>
      <x v="5"/>
    </i>
    <i>
      <x v="6"/>
    </i>
    <i>
      <x v="16"/>
    </i>
    <i>
      <x v="19"/>
    </i>
    <i>
      <x v="21"/>
    </i>
    <i>
      <x v="63"/>
    </i>
    <i>
      <x v="69"/>
    </i>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483DE3-AE25-473E-84DA-B111CEE8E615}" name="PivotTable30" cacheId="71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K5:AL30" firstHeaderRow="1" firstDataRow="1" firstDataCol="1" rowPageCount="2" colPageCount="1"/>
  <pivotFields count="26">
    <pivotField dataField="1" showAll="0"/>
    <pivotField axis="axisPage" multipleItemSelectionAllowed="1" showAll="0">
      <items count="13">
        <item h="1" x="6"/>
        <item h="1" m="1" x="8"/>
        <item x="5"/>
        <item x="1"/>
        <item h="1" x="4"/>
        <item h="1" x="3"/>
        <item h="1" x="2"/>
        <item h="1" m="1" x="9"/>
        <item h="1" x="0"/>
        <item h="1" m="1" x="10"/>
        <item h="1" m="1" x="11"/>
        <item h="1" x="7"/>
        <item t="default"/>
      </items>
    </pivotField>
    <pivotField showAll="0"/>
    <pivotField showAll="0"/>
    <pivotField showAll="0"/>
    <pivotField showAll="0"/>
    <pivotField axis="axisRow" showAll="0">
      <items count="83">
        <item x="12"/>
        <item x="16"/>
        <item x="20"/>
        <item x="11"/>
        <item x="4"/>
        <item x="0"/>
        <item x="10"/>
        <item x="30"/>
        <item x="33"/>
        <item x="5"/>
        <item m="1" x="62"/>
        <item m="1" x="58"/>
        <item m="1" x="71"/>
        <item x="8"/>
        <item x="18"/>
        <item x="6"/>
        <item x="23"/>
        <item x="9"/>
        <item x="25"/>
        <item m="1" x="55"/>
        <item x="38"/>
        <item m="1" x="81"/>
        <item m="1" x="67"/>
        <item m="1" x="56"/>
        <item x="14"/>
        <item m="1" x="42"/>
        <item x="28"/>
        <item m="1" x="40"/>
        <item m="1" x="44"/>
        <item x="32"/>
        <item m="1" x="49"/>
        <item x="3"/>
        <item m="1" x="73"/>
        <item m="1" x="77"/>
        <item m="1" x="79"/>
        <item x="34"/>
        <item m="1" x="46"/>
        <item x="31"/>
        <item m="1" x="80"/>
        <item m="1" x="72"/>
        <item x="27"/>
        <item m="1" x="65"/>
        <item x="19"/>
        <item m="1" x="52"/>
        <item m="1" x="68"/>
        <item m="1" x="59"/>
        <item m="1" x="61"/>
        <item m="1" x="53"/>
        <item x="39"/>
        <item m="1" x="76"/>
        <item m="1" x="70"/>
        <item m="1" x="47"/>
        <item x="35"/>
        <item m="1" x="41"/>
        <item m="1" x="63"/>
        <item m="1" x="66"/>
        <item m="1" x="48"/>
        <item m="1" x="50"/>
        <item x="24"/>
        <item m="1" x="51"/>
        <item m="1" x="57"/>
        <item m="1" x="43"/>
        <item m="1" x="54"/>
        <item x="29"/>
        <item m="1" x="69"/>
        <item m="1" x="78"/>
        <item m="1" x="64"/>
        <item x="7"/>
        <item x="2"/>
        <item x="26"/>
        <item m="1" x="75"/>
        <item x="1"/>
        <item x="13"/>
        <item m="1" x="74"/>
        <item m="1" x="45"/>
        <item x="21"/>
        <item x="22"/>
        <item m="1" x="60"/>
        <item x="37"/>
        <item x="17"/>
        <item x="15"/>
        <item x="36"/>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s>
  <rowFields count="1">
    <field x="6"/>
  </rowFields>
  <rowItems count="25">
    <i>
      <x/>
    </i>
    <i>
      <x v="1"/>
    </i>
    <i>
      <x v="3"/>
    </i>
    <i>
      <x v="4"/>
    </i>
    <i>
      <x v="5"/>
    </i>
    <i>
      <x v="6"/>
    </i>
    <i>
      <x v="9"/>
    </i>
    <i>
      <x v="13"/>
    </i>
    <i>
      <x v="14"/>
    </i>
    <i>
      <x v="24"/>
    </i>
    <i>
      <x v="26"/>
    </i>
    <i>
      <x v="29"/>
    </i>
    <i>
      <x v="31"/>
    </i>
    <i>
      <x v="52"/>
    </i>
    <i>
      <x v="58"/>
    </i>
    <i>
      <x v="67"/>
    </i>
    <i>
      <x v="68"/>
    </i>
    <i>
      <x v="69"/>
    </i>
    <i>
      <x v="71"/>
    </i>
    <i>
      <x v="72"/>
    </i>
    <i>
      <x v="75"/>
    </i>
    <i>
      <x v="76"/>
    </i>
    <i>
      <x v="79"/>
    </i>
    <i>
      <x v="80"/>
    </i>
    <i t="grand">
      <x/>
    </i>
  </rowItems>
  <colItems count="1">
    <i/>
  </colItems>
  <pageFields count="2">
    <pageField fld="24" item="0" hier="-1"/>
    <pageField fld="1" hier="-1"/>
  </pageFields>
  <dataFields count="1">
    <dataField name="Count of Ticke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35DA49-E363-42C7-A138-C25A300BAF66}" name="PivotTable31" cacheId="71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N5:AO30" firstHeaderRow="1" firstDataRow="1" firstDataCol="1" rowPageCount="2" colPageCount="1"/>
  <pivotFields count="26">
    <pivotField dataField="1" showAll="0"/>
    <pivotField axis="axisPage" multipleItemSelectionAllowed="1" showAll="0">
      <items count="13">
        <item h="1" x="6"/>
        <item h="1" m="1" x="8"/>
        <item x="5"/>
        <item x="1"/>
        <item h="1" x="4"/>
        <item h="1" x="3"/>
        <item h="1" x="2"/>
        <item h="1" m="1" x="9"/>
        <item h="1" x="0"/>
        <item h="1" m="1" x="10"/>
        <item h="1" m="1" x="11"/>
        <item h="1" x="7"/>
        <item t="default"/>
      </items>
    </pivotField>
    <pivotField showAll="0"/>
    <pivotField showAll="0"/>
    <pivotField showAll="0"/>
    <pivotField showAll="0"/>
    <pivotField axis="axisRow" showAll="0">
      <items count="83">
        <item x="12"/>
        <item x="16"/>
        <item x="20"/>
        <item x="11"/>
        <item x="4"/>
        <item x="0"/>
        <item x="10"/>
        <item x="30"/>
        <item x="33"/>
        <item x="5"/>
        <item m="1" x="62"/>
        <item m="1" x="58"/>
        <item m="1" x="71"/>
        <item x="8"/>
        <item x="18"/>
        <item x="6"/>
        <item x="23"/>
        <item x="9"/>
        <item x="25"/>
        <item m="1" x="55"/>
        <item x="38"/>
        <item m="1" x="81"/>
        <item m="1" x="67"/>
        <item m="1" x="56"/>
        <item x="14"/>
        <item m="1" x="42"/>
        <item x="28"/>
        <item m="1" x="40"/>
        <item m="1" x="44"/>
        <item x="32"/>
        <item m="1" x="49"/>
        <item x="3"/>
        <item m="1" x="73"/>
        <item m="1" x="77"/>
        <item m="1" x="79"/>
        <item x="34"/>
        <item m="1" x="46"/>
        <item x="31"/>
        <item m="1" x="80"/>
        <item m="1" x="72"/>
        <item x="27"/>
        <item m="1" x="65"/>
        <item x="19"/>
        <item m="1" x="52"/>
        <item m="1" x="68"/>
        <item m="1" x="59"/>
        <item m="1" x="61"/>
        <item m="1" x="53"/>
        <item x="39"/>
        <item m="1" x="76"/>
        <item m="1" x="70"/>
        <item m="1" x="47"/>
        <item x="35"/>
        <item m="1" x="41"/>
        <item m="1" x="63"/>
        <item m="1" x="66"/>
        <item m="1" x="48"/>
        <item m="1" x="50"/>
        <item x="24"/>
        <item m="1" x="51"/>
        <item m="1" x="57"/>
        <item m="1" x="43"/>
        <item m="1" x="54"/>
        <item x="29"/>
        <item m="1" x="69"/>
        <item m="1" x="78"/>
        <item m="1" x="64"/>
        <item x="7"/>
        <item x="2"/>
        <item x="26"/>
        <item m="1" x="75"/>
        <item x="1"/>
        <item x="13"/>
        <item m="1" x="74"/>
        <item m="1" x="45"/>
        <item x="21"/>
        <item x="22"/>
        <item m="1" x="60"/>
        <item x="37"/>
        <item x="17"/>
        <item x="15"/>
        <item x="36"/>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s>
  <rowFields count="1">
    <field x="6"/>
  </rowFields>
  <rowItems count="25">
    <i>
      <x/>
    </i>
    <i>
      <x v="1"/>
    </i>
    <i>
      <x v="3"/>
    </i>
    <i>
      <x v="4"/>
    </i>
    <i>
      <x v="5"/>
    </i>
    <i>
      <x v="6"/>
    </i>
    <i>
      <x v="9"/>
    </i>
    <i>
      <x v="13"/>
    </i>
    <i>
      <x v="14"/>
    </i>
    <i>
      <x v="24"/>
    </i>
    <i>
      <x v="26"/>
    </i>
    <i>
      <x v="29"/>
    </i>
    <i>
      <x v="31"/>
    </i>
    <i>
      <x v="52"/>
    </i>
    <i>
      <x v="58"/>
    </i>
    <i>
      <x v="67"/>
    </i>
    <i>
      <x v="68"/>
    </i>
    <i>
      <x v="69"/>
    </i>
    <i>
      <x v="71"/>
    </i>
    <i>
      <x v="72"/>
    </i>
    <i>
      <x v="75"/>
    </i>
    <i>
      <x v="76"/>
    </i>
    <i>
      <x v="79"/>
    </i>
    <i>
      <x v="80"/>
    </i>
    <i t="grand">
      <x/>
    </i>
  </rowItems>
  <colItems count="1">
    <i/>
  </colItems>
  <pageFields count="2">
    <pageField fld="23" item="1" hier="-1"/>
    <pageField fld="1" hier="-1"/>
  </pageFields>
  <dataFields count="1">
    <dataField name="Count of Ticke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6966E4-7F9B-4D7A-AB7B-B4625E3B62A7}" name="PivotTable20"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P5:Q16" firstHeaderRow="1" firstDataRow="1" firstDataCol="1" rowPageCount="1" colPageCount="1"/>
  <pivotFields count="26">
    <pivotField dataField="1" showAll="0"/>
    <pivotField axis="axisPage" multipleItemSelectionAllowed="1" showAll="0">
      <items count="13">
        <item h="1" x="6"/>
        <item h="1" m="1" x="9"/>
        <item h="1" x="5"/>
        <item h="1" x="1"/>
        <item h="1" x="4"/>
        <item h="1" x="3"/>
        <item h="1" x="2"/>
        <item h="1" x="8"/>
        <item x="0"/>
        <item h="1" m="1" x="10"/>
        <item h="1" m="1" x="11"/>
        <item h="1" x="7"/>
        <item t="default"/>
      </items>
    </pivotField>
    <pivotField axis="axisRow" showAll="0">
      <items count="8001">
        <item m="1" x="5594"/>
        <item m="1" x="2735"/>
        <item m="1" x="5993"/>
        <item x="386"/>
        <item m="1" x="4713"/>
        <item m="1" x="5615"/>
        <item m="1" x="3631"/>
        <item m="1" x="7513"/>
        <item m="1" x="5736"/>
        <item m="1" x="3477"/>
        <item m="1" x="6676"/>
        <item m="1" x="3275"/>
        <item m="1" x="5856"/>
        <item m="1" x="4091"/>
        <item m="1" x="779"/>
        <item m="1" x="5561"/>
        <item m="1" x="5631"/>
        <item m="1" x="4598"/>
        <item m="1" x="7480"/>
        <item m="1" x="6421"/>
        <item m="1" x="2363"/>
        <item m="1" x="5577"/>
        <item m="1" x="5698"/>
        <item m="1" x="6208"/>
        <item m="1" x="486"/>
        <item m="1" x="872"/>
        <item m="1" x="4808"/>
        <item m="1" x="664"/>
        <item m="1" x="4797"/>
        <item m="1" x="2012"/>
        <item m="1" x="1344"/>
        <item m="1" x="2168"/>
        <item m="1" x="7593"/>
        <item m="1" x="1360"/>
        <item m="1" x="3642"/>
        <item m="1" x="4369"/>
        <item m="1" x="1515"/>
        <item m="1" x="7695"/>
        <item m="1" x="5403"/>
        <item m="1" x="2958"/>
        <item m="1" x="2625"/>
        <item m="1" x="5875"/>
        <item m="1" x="2930"/>
        <item m="1" x="1786"/>
        <item m="1" x="6107"/>
        <item m="1" x="1914"/>
        <item m="1" x="7913"/>
        <item m="1" x="1805"/>
        <item m="1" x="6850"/>
        <item x="384"/>
        <item m="1" x="5079"/>
        <item m="1" x="7941"/>
        <item x="383"/>
        <item m="1" x="4977"/>
        <item m="1" x="3684"/>
        <item x="385"/>
        <item m="1" x="4166"/>
        <item m="1" x="1549"/>
        <item m="1" x="6212"/>
        <item m="1" x="3016"/>
        <item m="1" x="1655"/>
        <item m="1" x="7088"/>
        <item m="1" x="1297"/>
        <item m="1" x="5475"/>
        <item m="1" x="5658"/>
        <item m="1" x="6862"/>
        <item m="1" x="7688"/>
        <item m="1" x="5911"/>
        <item m="1" x="5712"/>
        <item m="1" x="862"/>
        <item m="1" x="5593"/>
        <item m="1" x="434"/>
        <item m="1" x="795"/>
        <item m="1" x="1538"/>
        <item m="1" x="632"/>
        <item m="1" x="7976"/>
        <item m="1" x="2272"/>
        <item m="1" x="3904"/>
        <item m="1" x="2778"/>
        <item m="1" x="4321"/>
        <item m="1" x="3979"/>
        <item m="1" x="4089"/>
        <item m="1" x="1706"/>
        <item m="1" x="2350"/>
        <item m="1" x="6554"/>
        <item m="1" x="6602"/>
        <item m="1" x="7449"/>
        <item m="1" x="3632"/>
        <item m="1" x="7544"/>
        <item m="1" x="4016"/>
        <item m="1" x="3918"/>
        <item m="1" x="7418"/>
        <item m="1" x="4454"/>
        <item m="1" x="7462"/>
        <item m="1" x="7405"/>
        <item m="1" x="885"/>
        <item m="1" x="5651"/>
        <item m="1" x="2429"/>
        <item m="1" x="2099"/>
        <item m="1" x="5186"/>
        <item m="1" x="4442"/>
        <item m="1" x="3314"/>
        <item m="1" x="7884"/>
        <item m="1" x="6738"/>
        <item m="1" x="1631"/>
        <item m="1" x="834"/>
        <item m="1" x="5089"/>
        <item m="1" x="3565"/>
        <item m="1" x="6559"/>
        <item m="1" x="1079"/>
        <item m="1" x="6817"/>
        <item m="1" x="1253"/>
        <item m="1" x="4287"/>
        <item m="1" x="4436"/>
        <item m="1" x="688"/>
        <item m="1" x="2576"/>
        <item m="1" x="4433"/>
        <item m="1" x="4024"/>
        <item m="1" x="7188"/>
        <item m="1" x="7242"/>
        <item m="1" x="1461"/>
        <item m="1" x="5885"/>
        <item x="387"/>
        <item m="1" x="1920"/>
        <item m="1" x="1942"/>
        <item m="1" x="4377"/>
        <item m="1" x="4972"/>
        <item m="1" x="3425"/>
        <item m="1" x="6512"/>
        <item m="1" x="1056"/>
        <item m="1" x="5466"/>
        <item m="1" x="7817"/>
        <item m="1" x="5683"/>
        <item m="1" x="4531"/>
        <item m="1" x="2729"/>
        <item m="1" x="7002"/>
        <item m="1" x="2969"/>
        <item m="1" x="6756"/>
        <item m="1" x="7812"/>
        <item m="1" x="2440"/>
        <item m="1" x="7714"/>
        <item m="1" x="1377"/>
        <item m="1" x="1974"/>
        <item m="1" x="7391"/>
        <item m="1" x="503"/>
        <item m="1" x="7384"/>
        <item m="1" x="7827"/>
        <item m="1" x="2060"/>
        <item m="1" x="3718"/>
        <item m="1" x="5663"/>
        <item m="1" x="3964"/>
        <item m="1" x="3528"/>
        <item m="1" x="5801"/>
        <item m="1" x="7425"/>
        <item m="1" x="7043"/>
        <item m="1" x="6265"/>
        <item m="1" x="2404"/>
        <item m="1" x="2808"/>
        <item m="1" x="772"/>
        <item m="1" x="1483"/>
        <item m="1" x="1887"/>
        <item m="1" x="1764"/>
        <item m="1" x="5273"/>
        <item m="1" x="6116"/>
        <item m="1" x="2901"/>
        <item m="1" x="7800"/>
        <item m="1" x="1051"/>
        <item m="1" x="2096"/>
        <item m="1" x="7935"/>
        <item m="1" x="4651"/>
        <item m="1" x="7160"/>
        <item m="1" x="2150"/>
        <item m="1" x="6828"/>
        <item m="1" x="6239"/>
        <item m="1" x="2873"/>
        <item m="1" x="5940"/>
        <item m="1" x="3038"/>
        <item m="1" x="1366"/>
        <item m="1" x="7864"/>
        <item m="1" x="5363"/>
        <item m="1" x="468"/>
        <item m="1" x="3888"/>
        <item m="1" x="7549"/>
        <item m="1" x="3977"/>
        <item m="1" x="1133"/>
        <item m="1" x="3024"/>
        <item m="1" x="2364"/>
        <item m="1" x="7220"/>
        <item m="1" x="6302"/>
        <item m="1" x="7668"/>
        <item m="1" x="4813"/>
        <item m="1" x="1577"/>
        <item m="1" x="3785"/>
        <item m="1" x="4164"/>
        <item m="1" x="6485"/>
        <item m="1" x="3619"/>
        <item m="1" x="2216"/>
        <item m="1" x="3787"/>
        <item m="1" x="7822"/>
        <item m="1" x="4168"/>
        <item m="1" x="1477"/>
        <item m="1" x="2517"/>
        <item m="1" x="1852"/>
        <item m="1" x="6115"/>
        <item m="1" x="6935"/>
        <item m="1" x="3637"/>
        <item m="1" x="2486"/>
        <item m="1" x="4228"/>
        <item m="1" x="2711"/>
        <item m="1" x="4352"/>
        <item m="1" x="6644"/>
        <item m="1" x="4221"/>
        <item m="1" x="480"/>
        <item m="1" x="5315"/>
        <item m="1" x="478"/>
        <item m="1" x="2068"/>
        <item m="1" x="3526"/>
        <item m="1" x="2176"/>
        <item m="1" x="6053"/>
        <item m="1" x="7422"/>
        <item m="1" x="7315"/>
        <item m="1" x="5151"/>
        <item m="1" x="6627"/>
        <item m="1" x="6005"/>
        <item m="1" x="2183"/>
        <item m="1" x="5286"/>
        <item m="1" x="2916"/>
        <item m="1" x="5017"/>
        <item m="1" x="4500"/>
        <item m="1" x="7166"/>
        <item m="1" x="2332"/>
        <item m="1" x="804"/>
        <item m="1" x="1223"/>
        <item m="1" x="6384"/>
        <item m="1" x="7578"/>
        <item m="1" x="6458"/>
        <item m="1" x="2857"/>
        <item m="1" x="2784"/>
        <item m="1" x="4490"/>
        <item m="1" x="2955"/>
        <item m="1" x="2990"/>
        <item m="1" x="4901"/>
        <item m="1" x="5448"/>
        <item m="1" x="4707"/>
        <item m="1" x="6041"/>
        <item m="1" x="3426"/>
        <item m="1" x="3571"/>
        <item m="1" x="6721"/>
        <item m="1" x="7959"/>
        <item m="1" x="5088"/>
        <item m="1" x="6371"/>
        <item m="1" x="1555"/>
        <item m="1" x="6468"/>
        <item m="1" x="4077"/>
        <item m="1" x="3011"/>
        <item m="1" x="7294"/>
        <item m="1" x="4950"/>
        <item m="1" x="3825"/>
        <item m="1" x="6883"/>
        <item m="1" x="6452"/>
        <item m="1" x="5140"/>
        <item m="1" x="2589"/>
        <item m="1" x="2702"/>
        <item m="1" x="3863"/>
        <item m="1" x="6763"/>
        <item m="1" x="4747"/>
        <item m="1" x="2295"/>
        <item m="1" x="6776"/>
        <item m="1" x="5797"/>
        <item m="1" x="5745"/>
        <item m="1" x="2890"/>
        <item m="1" x="7978"/>
        <item m="1" x="4959"/>
        <item m="1" x="5085"/>
        <item m="1" x="7402"/>
        <item m="1" x="7557"/>
        <item m="1" x="1006"/>
        <item m="1" x="5334"/>
        <item m="1" x="3296"/>
        <item m="1" x="600"/>
        <item m="1" x="2087"/>
        <item m="1" x="931"/>
        <item m="1" x="3022"/>
        <item m="1" x="4052"/>
        <item m="1" x="3315"/>
        <item m="1" x="1976"/>
        <item m="1" x="3691"/>
        <item m="1" x="1967"/>
        <item m="1" x="3151"/>
        <item m="1" x="7155"/>
        <item m="1" x="4303"/>
        <item m="1" x="5827"/>
        <item m="1" x="2700"/>
        <item m="1" x="5252"/>
        <item m="1" x="4829"/>
        <item m="1" x="2874"/>
        <item m="1" x="7723"/>
        <item m="1" x="2660"/>
        <item m="1" x="870"/>
        <item m="1" x="7823"/>
        <item m="1" x="5322"/>
        <item m="1" x="5394"/>
        <item m="1" x="467"/>
        <item m="1" x="2644"/>
        <item m="1" x="1688"/>
        <item m="1" x="6289"/>
        <item m="1" x="5410"/>
        <item m="1" x="7637"/>
        <item m="1" x="4119"/>
        <item m="1" x="1994"/>
        <item m="1" x="7639"/>
        <item m="1" x="5613"/>
        <item m="1" x="2437"/>
        <item m="1" x="997"/>
        <item m="1" x="2101"/>
        <item m="1" x="5923"/>
        <item m="1" x="2555"/>
        <item m="1" x="6324"/>
        <item m="1" x="4379"/>
        <item m="1" x="6946"/>
        <item m="1" x="986"/>
        <item m="1" x="1511"/>
        <item m="1" x="968"/>
        <item m="1" x="6461"/>
        <item m="1" x="1855"/>
        <item m="1" x="5143"/>
        <item m="1" x="7604"/>
        <item m="1" x="2161"/>
        <item m="1" x="501"/>
        <item m="1" x="3244"/>
        <item m="1" x="2019"/>
        <item m="1" x="4667"/>
        <item m="1" x="4597"/>
        <item m="1" x="6132"/>
        <item m="1" x="4712"/>
        <item m="1" x="5966"/>
        <item m="1" x="1590"/>
        <item m="1" x="5723"/>
        <item m="1" x="2110"/>
        <item m="1" x="3652"/>
        <item m="1" x="2791"/>
        <item m="1" x="2422"/>
        <item m="1" x="7943"/>
        <item m="1" x="6870"/>
        <item m="1" x="6427"/>
        <item m="1" x="1826"/>
        <item m="1" x="5417"/>
        <item m="1" x="6927"/>
        <item m="1" x="5321"/>
        <item m="1" x="4135"/>
        <item m="1" x="6701"/>
        <item m="1" x="7721"/>
        <item m="1" x="7603"/>
        <item m="1" x="5912"/>
        <item m="1" x="3775"/>
        <item m="1" x="7541"/>
        <item m="1" x="6919"/>
        <item m="1" x="7564"/>
        <item m="1" x="1102"/>
        <item m="1" x="2762"/>
        <item m="1" x="3758"/>
        <item m="1" x="888"/>
        <item m="1" x="7011"/>
        <item m="1" x="7885"/>
        <item m="1" x="3174"/>
        <item m="1" x="6236"/>
        <item m="1" x="6256"/>
        <item m="1" x="4790"/>
        <item m="1" x="7686"/>
        <item m="1" x="2814"/>
        <item m="1" x="1856"/>
        <item m="1" x="4801"/>
        <item m="1" x="1693"/>
        <item m="1" x="4989"/>
        <item m="1" x="4226"/>
        <item m="1" x="7492"/>
        <item m="1" x="4529"/>
        <item m="1" x="6967"/>
        <item m="1" x="1179"/>
        <item m="1" x="4177"/>
        <item m="1" x="1230"/>
        <item m="1" x="744"/>
        <item m="1" x="2993"/>
        <item m="1" x="7538"/>
        <item m="1" x="5004"/>
        <item m="1" x="3187"/>
        <item m="1" x="1085"/>
        <item m="1" x="1272"/>
        <item m="1" x="6761"/>
        <item m="1" x="5798"/>
        <item m="1" x="2061"/>
        <item m="1" x="7888"/>
        <item m="1" x="3832"/>
        <item m="1" x="7124"/>
        <item m="1" x="2885"/>
        <item m="1" x="7358"/>
        <item m="1" x="4270"/>
        <item m="1" x="2378"/>
        <item m="1" x="5027"/>
        <item m="1" x="7786"/>
        <item m="1" x="7845"/>
        <item m="1" x="4346"/>
        <item m="1" x="1858"/>
        <item m="1" x="2812"/>
        <item m="1" x="4000"/>
        <item m="1" x="7278"/>
        <item m="1" x="7643"/>
        <item m="1" x="4505"/>
        <item m="1" x="7468"/>
        <item m="1" x="3529"/>
        <item m="1" x="881"/>
        <item m="1" x="2004"/>
        <item m="1" x="1119"/>
        <item m="1" x="3210"/>
        <item m="1" x="3286"/>
        <item m="1" x="1731"/>
        <item m="1" x="1098"/>
        <item m="1" x="7615"/>
        <item m="1" x="2223"/>
        <item m="1" x="5037"/>
        <item m="1" x="7395"/>
        <item m="1" x="2640"/>
        <item m="1" x="7936"/>
        <item m="1" x="7354"/>
        <item m="1" x="7323"/>
        <item m="1" x="4173"/>
        <item m="1" x="2737"/>
        <item m="1" x="2292"/>
        <item m="1" x="1773"/>
        <item m="1" x="523"/>
        <item m="1" x="7183"/>
        <item m="1" x="6295"/>
        <item m="1" x="5573"/>
        <item m="1" x="2372"/>
        <item m="1" x="7752"/>
        <item m="1" x="1481"/>
        <item m="1" x="4767"/>
        <item m="1" x="5810"/>
        <item m="1" x="7289"/>
        <item m="1" x="5504"/>
        <item m="1" x="7390"/>
        <item m="1" x="5345"/>
        <item m="1" x="5022"/>
        <item m="1" x="6034"/>
        <item m="1" x="778"/>
        <item m="1" x="6939"/>
        <item m="1" x="3291"/>
        <item m="1" x="3557"/>
        <item m="1" x="2621"/>
        <item m="1" x="3408"/>
        <item m="1" x="6696"/>
        <item m="1" x="3586"/>
        <item m="1" x="4005"/>
        <item m="1" x="7866"/>
        <item m="1" x="5754"/>
        <item m="1" x="2724"/>
        <item m="1" x="506"/>
        <item m="1" x="7471"/>
        <item m="1" x="1491"/>
        <item m="1" x="3120"/>
        <item m="1" x="7574"/>
        <item m="1" x="5890"/>
        <item m="1" x="5568"/>
        <item m="1" x="1427"/>
        <item m="1" x="1636"/>
        <item m="1" x="5852"/>
        <item m="1" x="2994"/>
        <item m="1" x="1519"/>
        <item m="1" x="2301"/>
        <item m="1" x="2050"/>
        <item m="1" x="6104"/>
        <item m="1" x="4193"/>
        <item m="1" x="2712"/>
        <item m="1" x="5409"/>
        <item m="1" x="4427"/>
        <item m="1" x="6318"/>
        <item m="1" x="2596"/>
        <item m="1" x="2925"/>
        <item m="1" x="5340"/>
        <item m="1" x="6596"/>
        <item m="1" x="7922"/>
        <item m="1" x="4934"/>
        <item m="1" x="3191"/>
        <item m="1" x="1017"/>
        <item m="1" x="469"/>
        <item m="1" x="5503"/>
        <item m="1" x="410"/>
        <item m="1" x="5786"/>
        <item m="1" x="1336"/>
        <item m="1" x="2484"/>
        <item m="1" x="4799"/>
        <item m="1" x="2054"/>
        <item m="1" x="1684"/>
        <item m="1" x="5558"/>
        <item m="1" x="2984"/>
        <item m="1" x="6425"/>
        <item m="1" x="1564"/>
        <item m="1" x="7057"/>
        <item m="1" x="2563"/>
        <item m="1" x="3891"/>
        <item m="1" x="4142"/>
        <item m="1" x="4450"/>
        <item m="1" x="5929"/>
        <item m="1" x="1944"/>
        <item m="1" x="4530"/>
        <item m="1" x="1199"/>
        <item m="1" x="1086"/>
        <item m="1" x="6019"/>
        <item m="1" x="5975"/>
        <item m="1" x="2854"/>
        <item m="1" x="4878"/>
        <item m="1" x="7995"/>
        <item m="1" x="699"/>
        <item m="1" x="2286"/>
        <item m="1" x="1126"/>
        <item m="1" x="6248"/>
        <item m="1" x="1038"/>
        <item m="1" x="3618"/>
        <item m="1" x="2156"/>
        <item m="1" x="1048"/>
        <item m="1" x="5380"/>
        <item m="1" x="1502"/>
        <item m="1" x="4761"/>
        <item m="1" x="6203"/>
        <item m="1" x="1474"/>
        <item m="1" x="5070"/>
        <item m="1" x="6515"/>
        <item m="1" x="6331"/>
        <item m="1" x="6281"/>
        <item m="1" x="620"/>
        <item m="1" x="2028"/>
        <item m="1" x="591"/>
        <item m="1" x="1448"/>
        <item m="1" x="4162"/>
        <item m="1" x="2245"/>
        <item m="1" x="890"/>
        <item m="1" x="3831"/>
        <item m="1" x="567"/>
        <item m="1" x="4125"/>
        <item m="1" x="4101"/>
        <item m="1" x="7217"/>
        <item m="1" x="1939"/>
        <item m="1" x="5968"/>
        <item m="1" x="2341"/>
        <item m="1" x="7006"/>
        <item m="1" x="3153"/>
        <item m="1" x="6869"/>
        <item m="1" x="1679"/>
        <item m="1" x="3607"/>
        <item m="1" x="3136"/>
        <item m="1" x="4777"/>
        <item m="1" x="5491"/>
        <item m="1" x="6351"/>
        <item m="1" x="7912"/>
        <item m="1" x="6987"/>
        <item m="1" x="1600"/>
        <item m="1" x="3397"/>
        <item m="1" x="884"/>
        <item m="1" x="1362"/>
        <item m="1" x="7284"/>
        <item m="1" x="2438"/>
        <item m="1" x="4599"/>
        <item m="1" x="7926"/>
        <item m="1" x="7763"/>
        <item m="1" x="6391"/>
        <item m="1" x="1619"/>
        <item m="1" x="6058"/>
        <item m="1" x="2706"/>
        <item m="1" x="2135"/>
        <item m="1" x="2779"/>
        <item m="1" x="7947"/>
        <item m="1" x="877"/>
        <item m="1" x="4563"/>
        <item m="1" x="2036"/>
        <item m="1" x="2239"/>
        <item m="1" x="5033"/>
        <item m="1" x="539"/>
        <item m="1" x="4802"/>
        <item m="1" x="1530"/>
        <item m="1" x="3475"/>
        <item m="1" x="6228"/>
        <item m="1" x="1188"/>
        <item m="1" x="5453"/>
        <item m="1" x="6305"/>
        <item m="1" x="4845"/>
        <item m="1" x="6633"/>
        <item m="1" x="3606"/>
        <item m="1" x="4586"/>
        <item m="1" x="547"/>
        <item m="1" x="497"/>
        <item m="1" x="6718"/>
        <item m="1" x="5836"/>
        <item m="1" x="2201"/>
        <item m="1" x="4420"/>
        <item m="1" x="5908"/>
        <item m="1" x="4581"/>
        <item m="1" x="2654"/>
        <item m="1" x="2048"/>
        <item m="1" x="6475"/>
        <item m="1" x="6615"/>
        <item m="1" x="1975"/>
        <item m="1" x="5771"/>
        <item m="1" x="5579"/>
        <item m="1" x="1016"/>
        <item m="1" x="3966"/>
        <item m="1" x="2203"/>
        <item m="1" x="6537"/>
        <item m="1" x="4556"/>
        <item m="1" x="5766"/>
        <item m="1" x="5156"/>
        <item m="1" x="7079"/>
        <item m="1" x="4718"/>
        <item m="1" x="781"/>
        <item m="1" x="6937"/>
        <item m="1" x="1476"/>
        <item m="1" x="5249"/>
        <item m="1" x="5113"/>
        <item m="1" x="5903"/>
        <item m="1" x="5582"/>
        <item m="1" x="767"/>
        <item m="1" x="6843"/>
        <item m="1" x="7252"/>
        <item m="1" x="998"/>
        <item m="1" x="3916"/>
        <item m="1" x="2470"/>
        <item m="1" x="1447"/>
        <item m="1" x="7378"/>
        <item m="1" x="4765"/>
        <item m="1" x="7223"/>
        <item m="1" x="1053"/>
        <item m="1" x="7996"/>
        <item m="1" x="6102"/>
        <item m="1" x="5067"/>
        <item m="1" x="4904"/>
        <item m="1" x="1143"/>
        <item m="1" x="7224"/>
        <item m="1" x="5100"/>
        <item m="1" x="6047"/>
        <item m="1" x="2375"/>
        <item m="1" x="996"/>
        <item m="1" x="676"/>
        <item m="1" x="7955"/>
        <item m="1" x="1176"/>
        <item m="1" x="2900"/>
        <item m="1" x="2316"/>
        <item m="1" x="1082"/>
        <item m="1" x="3310"/>
        <item m="1" x="1338"/>
        <item m="1" x="5526"/>
        <item m="1" x="4827"/>
        <item m="1" x="1258"/>
        <item m="1" x="2782"/>
        <item m="1" x="6199"/>
        <item m="1" x="4874"/>
        <item m="1" x="5688"/>
        <item m="1" x="4059"/>
        <item m="1" x="1304"/>
        <item m="1" x="5690"/>
        <item m="1" x="7156"/>
        <item m="1" x="3665"/>
        <item m="1" x="2354"/>
        <item m="1" x="5319"/>
        <item m="1" x="5264"/>
        <item m="1" x="4315"/>
        <item m="1" x="2987"/>
        <item m="1" x="2549"/>
        <item m="1" x="6200"/>
        <item m="1" x="5227"/>
        <item m="1" x="6822"/>
        <item m="1" x="3130"/>
        <item m="1" x="5563"/>
        <item m="1" x="1606"/>
        <item m="1" x="2797"/>
        <item m="1" x="5607"/>
        <item m="1" x="3282"/>
        <item m="1" x="3820"/>
        <item m="1" x="5435"/>
        <item m="1" x="4589"/>
        <item m="1" x="5150"/>
        <item m="1" x="3806"/>
        <item m="1" x="2697"/>
        <item m="1" x="765"/>
        <item m="1" x="2346"/>
        <item m="1" x="3935"/>
        <item m="1" x="7421"/>
        <item m="1" x="4932"/>
        <item m="1" x="5969"/>
        <item m="1" x="5159"/>
        <item m="1" x="2181"/>
        <item m="1" x="5376"/>
        <item m="1" x="1941"/>
        <item m="1" x="1737"/>
        <item m="1" x="6153"/>
        <item m="1" x="1341"/>
        <item m="1" x="6646"/>
        <item m="1" x="2623"/>
        <item m="1" x="4243"/>
        <item m="1" x="6583"/>
        <item m="1" x="5868"/>
        <item m="1" x="865"/>
        <item m="1" x="2574"/>
        <item m="1" x="2910"/>
        <item m="1" x="3215"/>
        <item m="1" x="3137"/>
        <item m="1" x="6201"/>
        <item m="1" x="6585"/>
        <item m="1" x="542"/>
        <item m="1" x="6511"/>
        <item m="1" x="1696"/>
        <item m="1" x="7007"/>
        <item m="1" x="1074"/>
        <item m="1" x="5270"/>
        <item m="1" x="3906"/>
        <item m="1" x="4866"/>
        <item m="1" x="6118"/>
        <item m="1" x="2325"/>
        <item m="1" x="4615"/>
        <item m="1" x="2721"/>
        <item m="1" x="5667"/>
        <item m="1" x="6940"/>
        <item m="1" x="2988"/>
        <item m="1" x="2605"/>
        <item m="1" x="6064"/>
        <item m="1" x="2382"/>
        <item m="1" x="5544"/>
        <item m="1" x="6444"/>
        <item m="1" x="1510"/>
        <item m="1" x="6014"/>
        <item m="1" x="1370"/>
        <item m="1" x="983"/>
        <item m="1" x="7698"/>
        <item m="1" x="1270"/>
        <item m="1" x="2351"/>
        <item m="1" x="4921"/>
        <item m="1" x="2522"/>
        <item m="1" x="5926"/>
        <item m="1" x="4595"/>
        <item m="1" x="7291"/>
        <item m="1" x="3382"/>
        <item m="1" x="6542"/>
        <item m="1" x="5661"/>
        <item m="1" x="5176"/>
        <item m="1" x="3102"/>
        <item m="1" x="5887"/>
        <item m="1" x="2966"/>
        <item m="1" x="5575"/>
        <item m="1" x="7343"/>
        <item m="1" x="2207"/>
        <item m="1" x="1010"/>
        <item m="1" x="4247"/>
        <item m="1" x="4625"/>
        <item m="1" x="6097"/>
        <item m="1" x="7846"/>
        <item m="1" x="874"/>
        <item m="1" x="2026"/>
        <item m="1" x="4806"/>
        <item m="1" x="4225"/>
        <item m="1" x="5399"/>
        <item m="1" x="7206"/>
        <item m="1" x="1802"/>
        <item m="1" x="5228"/>
        <item m="1" x="3501"/>
        <item m="1" x="5772"/>
        <item m="1" x="2620"/>
        <item m="1" x="7617"/>
        <item m="1" x="6519"/>
        <item m="1" x="2095"/>
        <item m="1" x="7897"/>
        <item m="1" x="2659"/>
        <item m="1" x="1400"/>
        <item m="1" x="5214"/>
        <item m="1" x="5982"/>
        <item m="1" x="7250"/>
        <item m="1" x="7383"/>
        <item m="1" x="6877"/>
        <item m="1" x="6392"/>
        <item m="1" x="6250"/>
        <item m="1" x="7265"/>
        <item m="1" x="6304"/>
        <item m="1" x="5734"/>
        <item m="1" x="3653"/>
        <item m="1" x="6799"/>
        <item m="1" x="3938"/>
        <item m="1" x="985"/>
        <item m="1" x="3366"/>
        <item m="1" x="5299"/>
        <item m="1" x="5527"/>
        <item m="1" x="494"/>
        <item m="1" x="6540"/>
        <item m="1" x="6348"/>
        <item x="382"/>
        <item m="1" x="967"/>
        <item m="1" x="5924"/>
        <item m="1" x="2449"/>
        <item m="1" x="1454"/>
        <item m="1" x="3250"/>
        <item m="1" x="5578"/>
        <item m="1" x="4176"/>
        <item m="1" x="2013"/>
        <item m="1" x="6271"/>
        <item m="1" x="2116"/>
        <item m="1" x="2291"/>
        <item m="1" x="1349"/>
        <item m="1" x="6283"/>
        <item m="1" x="6167"/>
        <item m="1" x="2253"/>
        <item m="1" x="7581"/>
        <item m="1" x="4396"/>
        <item m="1" x="3428"/>
        <item m="1" x="1171"/>
        <item m="1" x="5365"/>
        <item m="1" x="7307"/>
        <item m="1" x="1523"/>
        <item m="1" x="4108"/>
        <item m="1" x="7556"/>
        <item m="1" x="3055"/>
        <item m="1" x="4835"/>
        <item m="1" x="1165"/>
        <item m="1" x="2875"/>
        <item m="1" x="5329"/>
        <item m="1" x="6582"/>
        <item m="1" x="3809"/>
        <item m="1" x="3301"/>
        <item m="1" x="2252"/>
        <item m="1" x="3030"/>
        <item m="1" x="7797"/>
        <item m="1" x="2584"/>
        <item m="1" x="6709"/>
        <item m="1" x="3666"/>
        <item m="1" x="7415"/>
        <item m="1" x="7699"/>
        <item m="1" x="4614"/>
        <item m="1" x="7796"/>
        <item m="1" x="5061"/>
        <item m="1" x="548"/>
        <item m="1" x="5894"/>
        <item m="1" x="3695"/>
        <item m="1" x="7707"/>
        <item m="1" x="6147"/>
        <item m="1" x="1748"/>
        <item m="1" x="6355"/>
        <item m="1" x="7874"/>
        <item m="1" x="6778"/>
        <item m="1" x="4674"/>
        <item m="1" x="1539"/>
        <item m="1" x="1658"/>
        <item m="1" x="2188"/>
        <item m="1" x="7509"/>
        <item m="1" x="5248"/>
        <item m="1" x="7334"/>
        <item m="1" x="990"/>
        <item m="1" x="3114"/>
        <item m="1" x="677"/>
        <item m="1" x="6137"/>
        <item m="1" x="5979"/>
        <item m="1" x="6230"/>
        <item m="1" x="1854"/>
        <item m="1" x="6737"/>
        <item m="1" x="6552"/>
        <item m="1" x="6747"/>
        <item m="1" x="7904"/>
        <item m="1" x="6066"/>
        <item m="1" x="3753"/>
        <item m="1" x="2459"/>
        <item m="1" x="7205"/>
        <item m="1" x="5206"/>
        <item m="1" x="7213"/>
        <item m="1" x="750"/>
        <item m="1" x="5047"/>
        <item m="1" x="1966"/>
        <item m="1" x="3910"/>
        <item m="1" x="5379"/>
        <item m="1" x="5423"/>
        <item m="1" x="1795"/>
        <item m="1" x="1136"/>
        <item m="1" x="7392"/>
        <item m="1" x="1081"/>
        <item m="1" x="4734"/>
        <item m="1" x="4182"/>
        <item m="1" x="5949"/>
        <item m="1" x="428"/>
        <item m="1" x="803"/>
        <item m="1" x="4580"/>
        <item m="1" x="2880"/>
        <item m="1" x="3510"/>
        <item m="1" x="510"/>
        <item m="1" x="2634"/>
        <item m="1" x="3423"/>
        <item m="1" x="6914"/>
        <item m="1" x="6368"/>
        <item m="1" x="3834"/>
        <item m="1" x="4969"/>
        <item m="1" x="6376"/>
        <item m="1" x="4452"/>
        <item m="1" x="3996"/>
        <item m="1" x="5494"/>
        <item m="1" x="5702"/>
        <item m="1" x="2476"/>
        <item m="1" x="2871"/>
        <item m="1" x="3480"/>
        <item m="1" x="685"/>
        <item m="1" x="5645"/>
        <item m="1" x="2399"/>
        <item m="1" x="2392"/>
        <item m="1" x="1648"/>
        <item m="1" x="4488"/>
        <item m="1" x="2108"/>
        <item m="1" x="2072"/>
        <item m="1" x="5621"/>
        <item m="1" x="6923"/>
        <item m="1" x="2681"/>
        <item m="1" x="7731"/>
        <item m="1" x="4211"/>
        <item m="1" x="3690"/>
        <item m="1" x="5066"/>
        <item m="1" x="5084"/>
        <item m="1" x="1135"/>
        <item m="1" x="7691"/>
        <item m="1" x="3109"/>
        <item m="1" x="721"/>
        <item m="1" x="6808"/>
        <item m="1" x="7087"/>
        <item m="1" x="3602"/>
        <item m="1" x="5007"/>
        <item m="1" x="5963"/>
        <item m="1" x="5574"/>
        <item m="1" x="2765"/>
        <item m="1" x="1551"/>
        <item m="1" x="2651"/>
        <item m="1" x="5052"/>
        <item m="1" x="1496"/>
        <item m="1" x="5952"/>
        <item m="1" x="4759"/>
        <item m="1" x="1387"/>
        <item m="1" x="7035"/>
        <item m="1" x="7973"/>
        <item m="1" x="764"/>
        <item m="1" x="5225"/>
        <item m="1" x="5808"/>
        <item m="1" x="6653"/>
        <item m="1" x="3117"/>
        <item m="1" x="6656"/>
        <item m="1" x="2974"/>
        <item m="1" x="6006"/>
        <item m="1" x="7335"/>
        <item m="1" x="807"/>
        <item m="1" x="798"/>
        <item m="1" x="3256"/>
        <item m="1" x="4512"/>
        <item m="1" x="4153"/>
        <item m="1" x="2713"/>
        <item m="1" x="7804"/>
        <item m="1" x="2775"/>
        <item m="1" x="5388"/>
        <item m="1" x="6177"/>
        <item m="1" x="1045"/>
        <item m="1" x="7347"/>
        <item m="1" x="4035"/>
        <item m="1" x="3060"/>
        <item m="1" x="4398"/>
        <item m="1" x="7032"/>
        <item m="1" x="4171"/>
        <item m="1" x="5538"/>
        <item m="1" x="5587"/>
        <item m="1" x="2750"/>
        <item m="1" x="4804"/>
        <item m="1" x="4262"/>
        <item m="1" x="3699"/>
        <item m="1" x="5560"/>
        <item m="1" x="705"/>
        <item m="1" x="3908"/>
        <item m="1" x="7463"/>
        <item m="1" x="3573"/>
        <item m="1" x="7694"/>
        <item m="1" x="537"/>
        <item m="1" x="4393"/>
        <item m="1" x="6018"/>
        <item m="1" x="970"/>
        <item m="1" x="826"/>
        <item m="1" x="748"/>
        <item m="1" x="2997"/>
        <item m="1" x="6551"/>
        <item m="1" x="4009"/>
        <item m="1" x="2179"/>
        <item m="1" x="3393"/>
        <item m="1" x="5008"/>
        <item m="1" x="5124"/>
        <item m="1" x="6290"/>
        <item m="1" x="3044"/>
        <item m="1" x="2727"/>
        <item m="1" x="644"/>
        <item m="1" x="6979"/>
        <item m="1" x="3372"/>
        <item m="1" x="4821"/>
        <item m="1" x="2345"/>
        <item m="1" x="7879"/>
        <item m="1" x="5879"/>
        <item m="1" x="7709"/>
        <item m="1" x="7191"/>
        <item m="1" x="2568"/>
        <item m="1" x="3770"/>
        <item m="1" x="5569"/>
        <item m="1" x="5546"/>
        <item m="1" x="7249"/>
        <item m="1" x="3360"/>
        <item m="1" x="4514"/>
        <item m="1" x="1290"/>
        <item m="1" x="7508"/>
        <item m="1" x="1295"/>
        <item m="1" x="6237"/>
        <item m="1" x="5268"/>
        <item m="1" x="746"/>
        <item m="1" x="6893"/>
        <item m="1" x="6021"/>
        <item m="1" x="3837"/>
        <item m="1" x="4550"/>
        <item x="381"/>
        <item m="1" x="1641"/>
        <item m="1" x="7848"/>
        <item m="1" x="4631"/>
        <item m="1" x="5649"/>
        <item m="1" x="643"/>
        <item m="1" x="1137"/>
        <item m="1" x="733"/>
        <item m="1" x="1124"/>
        <item m="1" x="2720"/>
        <item m="1" x="5425"/>
        <item m="1" x="3818"/>
        <item m="1" x="7821"/>
        <item m="1" x="1837"/>
        <item m="1" x="3555"/>
        <item m="1" x="2948"/>
        <item m="1" x="490"/>
        <item m="1" x="6395"/>
        <item m="1" x="3692"/>
        <item m="1" x="5041"/>
        <item m="1" x="1767"/>
        <item m="1" x="7272"/>
        <item m="1" x="6446"/>
        <item m="1" x="3748"/>
        <item m="1" x="4896"/>
        <item m="1" x="570"/>
        <item m="1" x="6779"/>
        <item m="1" x="7083"/>
        <item m="1" x="7516"/>
        <item m="1" x="4645"/>
        <item m="1" x="1986"/>
        <item m="1" x="6374"/>
        <item m="1" x="4351"/>
        <item m="1" x="5243"/>
        <item m="1" x="7046"/>
        <item m="1" x="5054"/>
        <item m="1" x="2536"/>
        <item m="1" x="5977"/>
        <item m="1" x="3453"/>
        <item m="1" x="5733"/>
        <item m="1" x="812"/>
        <item m="1" x="7475"/>
        <item m="1" x="4886"/>
        <item m="1" x="7582"/>
        <item m="1" x="505"/>
        <item m="1" x="5907"/>
        <item m="1" x="5790"/>
        <item m="1" x="398"/>
        <item m="1" x="2863"/>
        <item m="1" x="5886"/>
        <item m="1" x="6268"/>
        <item m="1" x="5851"/>
        <item m="1" x="2983"/>
        <item m="1" x="7584"/>
        <item m="1" x="1960"/>
        <item m="1" x="6472"/>
        <item m="1" x="2178"/>
        <item m="1" x="1774"/>
        <item m="1" x="6490"/>
        <item m="1" x="5685"/>
        <item m="1" x="3189"/>
        <item m="1" x="3824"/>
        <item m="1" x="6288"/>
        <item m="1" x="4985"/>
        <item m="1" x="3277"/>
        <item m="1" x="3757"/>
        <item m="1" x="3589"/>
        <item m="1" x="3769"/>
        <item m="1" x="4661"/>
        <item m="1" x="4706"/>
        <item m="1" x="7784"/>
        <item m="1" x="1473"/>
        <item m="1" x="6849"/>
        <item m="1" x="7253"/>
        <item m="1" x="5107"/>
        <item m="1" x="5277"/>
        <item m="1" x="5472"/>
        <item m="1" x="3933"/>
        <item m="1" x="1418"/>
        <item m="1" x="4926"/>
        <item m="1" x="4293"/>
        <item m="1" x="5325"/>
        <item m="1" x="4441"/>
        <item m="1" x="1232"/>
        <item m="1" x="2407"/>
        <item m="1" x="3200"/>
        <item m="1" x="4925"/>
        <item m="1" x="6313"/>
        <item m="1" x="4739"/>
        <item m="1" x="7118"/>
        <item m="1" x="2604"/>
        <item m="1" x="6017"/>
        <item m="1" x="6510"/>
        <item m="1" x="3838"/>
        <item m="1" x="6310"/>
        <item m="1" x="5191"/>
        <item m="1" x="5377"/>
        <item m="1" x="7179"/>
        <item m="1" x="6370"/>
        <item m="1" x="4474"/>
        <item m="1" x="4842"/>
        <item m="1" x="7640"/>
        <item m="1" x="546"/>
        <item m="1" x="5705"/>
        <item m="1" x="4940"/>
        <item m="1" x="6728"/>
        <item m="1" x="7666"/>
        <item m="1" x="4297"/>
        <item m="1" x="2803"/>
        <item m="1" x="414"/>
        <item m="1" x="1959"/>
        <item m="1" x="553"/>
        <item m="1" x="710"/>
        <item m="1" x="1046"/>
        <item m="1" x="6685"/>
        <item m="1" x="6663"/>
        <item m="1" x="3641"/>
        <item m="1" x="6128"/>
        <item m="1" x="1470"/>
        <item m="1" x="5278"/>
        <item m="1" x="3865"/>
        <item m="1" x="7295"/>
        <item m="1" x="6221"/>
        <item m="1" x="5065"/>
        <item m="1" x="4986"/>
        <item m="1" x="3617"/>
        <item m="1" x="3711"/>
        <item m="1" x="6665"/>
        <item m="1" x="3988"/>
        <item m="1" x="1886"/>
        <item m="1" x="2627"/>
        <item m="1" x="4431"/>
        <item m="1" x="3078"/>
        <item x="380"/>
        <item m="1" x="6227"/>
        <item m="1" x="7755"/>
        <item m="1" x="1517"/>
        <item m="1" x="4104"/>
        <item m="1" x="761"/>
        <item m="1" x="5691"/>
        <item m="1" x="3538"/>
        <item m="1" x="4672"/>
        <item m="1" x="976"/>
        <item m="1" x="2998"/>
        <item m="1" x="7674"/>
        <item m="1" x="7090"/>
        <item m="1" x="7181"/>
        <item m="1" x="7109"/>
        <item m="1" x="1760"/>
        <item m="1" x="7340"/>
        <item m="1" x="5097"/>
        <item m="1" x="4796"/>
        <item m="1" x="7631"/>
        <item m="1" x="6386"/>
        <item m="1" x="5063"/>
        <item m="1" x="2367"/>
        <item m="1" x="7625"/>
        <item m="1" x="1306"/>
        <item m="1" x="7454"/>
        <item m="1" x="6086"/>
        <item m="1" x="7014"/>
        <item m="1" x="1703"/>
        <item m="1" x="4063"/>
        <item m="1" x="1699"/>
        <item m="1" x="2284"/>
        <item m="1" x="7132"/>
        <item m="1" x="6784"/>
        <item m="1" x="5492"/>
        <item m="1" x="1704"/>
        <item m="1" x="1725"/>
        <item m="1" x="7607"/>
        <item m="1" x="851"/>
        <item m="1" x="4090"/>
        <item m="1" x="7268"/>
        <item m="1" x="7836"/>
        <item m="1" x="3952"/>
        <item m="1" x="3327"/>
        <item m="1" x="6671"/>
        <item m="1" x="3373"/>
        <item m="1" x="5397"/>
        <item m="1" x="3392"/>
        <item m="1" x="4544"/>
        <item m="1" x="2274"/>
        <item m="1" x="4914"/>
        <item m="1" x="3287"/>
        <item m="1" x="573"/>
        <item m="1" x="7497"/>
        <item m="1" x="7244"/>
        <item m="1" x="614"/>
        <item m="1" x="5891"/>
        <item m="1" x="7870"/>
        <item m="1" x="5386"/>
        <item m="1" x="4269"/>
        <item m="1" x="4233"/>
        <item m="1" x="2398"/>
        <item m="1" x="3947"/>
        <item m="1" x="2506"/>
        <item m="1" x="2426"/>
        <item m="1" x="7141"/>
        <item m="1" x="5471"/>
        <item m="1" x="912"/>
        <item m="1" x="1401"/>
        <item m="1" x="7251"/>
        <item m="1" x="6083"/>
        <item m="1" x="6442"/>
        <item m="1" x="3736"/>
        <item m="1" x="3357"/>
        <item m="1" x="2240"/>
        <item m="1" x="3994"/>
        <item m="1" x="5770"/>
        <item m="1" x="3389"/>
        <item m="1" x="4687"/>
        <item m="1" x="2560"/>
        <item m="1" x="4483"/>
        <item m="1" x="3735"/>
        <item m="1" x="7770"/>
        <item m="1" x="1061"/>
        <item m="1" x="3544"/>
        <item m="1" x="405"/>
        <item m="1" x="7371"/>
        <item m="1" x="7898"/>
        <item m="1" x="5431"/>
        <item m="1" x="2672"/>
        <item m="1" x="1356"/>
        <item m="1" x="3925"/>
        <item m="1" x="6117"/>
        <item m="1" x="4671"/>
        <item m="1" x="3487"/>
        <item m="1" x="3696"/>
        <item m="1" x="4605"/>
        <item m="1" x="810"/>
        <item m="1" x="6811"/>
        <item m="1" x="6823"/>
        <item m="1" x="3088"/>
        <item m="1" x="3737"/>
        <item m="1" x="5490"/>
        <item m="1" x="5437"/>
        <item m="1" x="5333"/>
        <item m="1" x="5127"/>
        <item m="1" x="1819"/>
        <item m="1" x="7311"/>
        <item m="1" x="2646"/>
        <item m="1" x="1007"/>
        <item m="1" x="6675"/>
        <item m="1" x="1334"/>
        <item m="1" x="2136"/>
        <item m="1" x="1544"/>
        <item m="1" x="7430"/>
        <item m="1" x="1666"/>
        <item m="1" x="4818"/>
        <item m="1" x="3385"/>
        <item m="1" x="5241"/>
        <item m="1" x="6497"/>
        <item m="1" x="1695"/>
        <item m="1" x="3099"/>
        <item m="1" x="6264"/>
        <item m="1" x="1622"/>
        <item m="1" x="5510"/>
        <item m="1" x="415"/>
        <item m="1" x="944"/>
        <item m="1" x="5274"/>
        <item m="1" x="4814"/>
        <item m="1" x="3722"/>
        <item m="1" x="3065"/>
        <item m="1" x="4850"/>
        <item m="1" x="3807"/>
        <item m="1" x="6780"/>
        <item m="1" x="500"/>
        <item m="1" x="4239"/>
        <item m="1" x="1724"/>
        <item m="1" x="2371"/>
        <item m="1" x="653"/>
        <item m="1" x="5014"/>
        <item m="1" x="5909"/>
        <item m="1" x="536"/>
        <item m="1" x="6832"/>
        <item m="1" x="6793"/>
        <item m="1" x="5515"/>
        <item m="1" x="3672"/>
        <item m="1" x="5465"/>
        <item m="1" x="6287"/>
        <item m="1" x="7587"/>
        <item m="1" x="1343"/>
        <item m="1" x="6687"/>
        <item m="1" x="7828"/>
        <item m="1" x="831"/>
        <item m="1" x="3795"/>
        <item m="1" x="4191"/>
        <item m="1" x="4114"/>
        <item m="1" x="7352"/>
        <item m="1" x="4084"/>
        <item m="1" x="6575"/>
        <item m="1" x="2508"/>
        <item m="1" x="3324"/>
        <item m="1" x="5738"/>
        <item m="1" x="561"/>
        <item m="1" x="7923"/>
        <item m="1" x="470"/>
        <item m="1" x="1075"/>
        <item m="1" x="1031"/>
        <item m="1" x="3817"/>
        <item m="1" x="4460"/>
        <item m="1" x="7440"/>
        <item m="1" x="2089"/>
        <item m="1" x="5588"/>
        <item m="1" x="1347"/>
        <item m="1" x="4971"/>
        <item m="1" x="5775"/>
        <item m="1" x="7847"/>
        <item m="1" x="6463"/>
        <item m="1" x="2736"/>
        <item m="1" x="5179"/>
        <item m="1" x="7350"/>
        <item m="1" x="2679"/>
        <item m="1" x="6695"/>
        <item m="1" x="4319"/>
        <item m="1" x="7243"/>
        <item m="1" x="6008"/>
        <item m="1" x="2208"/>
        <item m="1" x="5930"/>
        <item m="1" x="7873"/>
        <item m="1" x="6707"/>
        <item m="1" x="6246"/>
        <item m="1" x="6902"/>
        <item m="1" x="3459"/>
        <item m="1" x="941"/>
        <item m="1" x="3600"/>
        <item m="1" x="7636"/>
        <item m="1" x="1456"/>
        <item m="1" x="5266"/>
        <item m="1" x="5339"/>
        <item m="1" x="3550"/>
        <item m="1" x="6861"/>
        <item m="1" x="4276"/>
        <item m="1" x="6007"/>
        <item m="1" x="4528"/>
        <item m="1" x="2259"/>
        <item m="1" x="3594"/>
        <item m="1" x="7782"/>
        <item m="1" x="4022"/>
        <item m="1" x="2353"/>
        <item m="1" x="2705"/>
        <item m="1" x="7297"/>
        <item m="1" x="1626"/>
        <item m="1" x="1752"/>
        <item m="1" x="4249"/>
        <item m="1" x="6856"/>
        <item m="1" x="7929"/>
        <item m="1" x="5235"/>
        <item m="1" x="2109"/>
        <item m="1" x="955"/>
        <item m="1" x="6356"/>
        <item m="1" x="1089"/>
        <item m="1" x="3525"/>
        <item m="1" x="7288"/>
        <item m="1" x="4852"/>
        <item m="1" x="5122"/>
        <item m="1" x="4853"/>
        <item m="1" x="4889"/>
        <item m="1" x="7414"/>
        <item m="1" x="5135"/>
        <item m="1" x="1596"/>
        <item m="1" x="4521"/>
        <item m="1" x="4003"/>
        <item m="1" x="4994"/>
        <item m="1" x="3383"/>
        <item m="1" x="1225"/>
        <item m="1" x="2521"/>
        <item m="1" x="1243"/>
        <item m="1" x="6986"/>
        <item m="1" x="3887"/>
        <item m="1" x="5848"/>
        <item m="1" x="2792"/>
        <item m="1" x="3474"/>
        <item m="1" x="2757"/>
        <item m="1" x="3861"/>
        <item m="1" x="1464"/>
        <item m="1" x="7908"/>
        <item m="1" x="3903"/>
        <item m="1" x="5256"/>
        <item m="1" x="2408"/>
        <item m="1" x="5335"/>
        <item m="1" x="6298"/>
        <item m="1" x="3019"/>
        <item m="1" x="7868"/>
        <item m="1" x="2277"/>
        <item m="1" x="5676"/>
        <item m="1" x="2788"/>
        <item m="1" x="920"/>
        <item m="1" x="2468"/>
        <item m="1" x="3434"/>
        <item m="1" x="1531"/>
        <item m="1" x="3276"/>
        <item m="1" x="774"/>
        <item m="1" x="3071"/>
        <item m="1" x="7809"/>
        <item m="1" x="4385"/>
        <item m="1" x="832"/>
        <item m="1" x="5162"/>
        <item m="1" x="3297"/>
        <item m="1" x="3450"/>
        <item m="1" x="3847"/>
        <item m="1" x="1047"/>
        <item m="1" x="2595"/>
        <item m="1" x="7073"/>
        <item m="1" x="2121"/>
        <item m="1" x="3249"/>
        <item m="1" x="5087"/>
        <item m="1" x="2665"/>
        <item m="1" x="6831"/>
        <item m="1" x="6329"/>
        <item m="1" x="3976"/>
        <item m="1" x="3033"/>
        <item m="1" x="6674"/>
        <item m="1" x="4007"/>
        <item m="1" x="1382"/>
        <item m="1" x="755"/>
        <item m="1" x="2338"/>
        <item m="1" x="7552"/>
        <item m="1" x="3320"/>
        <item m="1" x="1118"/>
        <item m="1" x="5715"/>
        <item m="1" x="1041"/>
        <item m="1" x="3643"/>
        <item m="1" x="2244"/>
        <item m="1" x="1117"/>
        <item m="1" x="3379"/>
        <item m="1" x="2258"/>
        <item m="1" x="7399"/>
        <item m="1" x="4299"/>
        <item m="1" x="1123"/>
        <item m="1" x="4235"/>
        <item m="1" x="3302"/>
        <item m="1" x="3612"/>
        <item m="1" x="4515"/>
        <item m="1" x="3680"/>
        <item m="1" x="5634"/>
        <item m="1" x="4174"/>
        <item m="1" x="3546"/>
        <item m="1" x="7478"/>
        <item m="1" x="1845"/>
        <item m="1" x="6038"/>
        <item m="1" x="2586"/>
        <item m="1" x="7760"/>
        <item m="1" x="4236"/>
        <item m="1" x="6046"/>
        <item m="1" x="3100"/>
        <item m="1" x="7528"/>
        <item m="1" x="1342"/>
        <item m="1" x="2464"/>
        <item m="1" x="5093"/>
        <item m="1" x="7520"/>
        <item m="1" x="1094"/>
        <item m="1" x="835"/>
        <item m="1" x="1138"/>
        <item m="1" x="6922"/>
        <item m="1" x="2051"/>
        <item m="1" x="2355"/>
        <item m="1" x="1634"/>
        <item m="1" x="4425"/>
        <item m="1" x="1528"/>
        <item m="1" x="476"/>
        <item m="1" x="1870"/>
        <item m="1" x="3352"/>
        <item m="1" x="2027"/>
        <item m="1" x="1484"/>
        <item m="1" x="4511"/>
        <item m="1" x="4179"/>
        <item m="1" x="3895"/>
        <item m="1" x="6716"/>
        <item m="1" x="2055"/>
        <item m="1" x="5182"/>
        <item m="1" x="6895"/>
        <item m="1" x="4782"/>
        <item m="1" x="3849"/>
        <item m="1" x="2435"/>
        <item m="1" x="4800"/>
        <item m="1" x="4378"/>
        <item m="1" x="4723"/>
        <item m="1" x="4092"/>
        <item m="1" x="6563"/>
        <item m="1" x="6746"/>
        <item m="1" x="3647"/>
        <item m="1" x="5625"/>
        <item m="1" x="6956"/>
        <item m="1" x="1815"/>
        <item m="1" x="4958"/>
        <item m="1" x="5566"/>
        <item m="1" x="5976"/>
        <item m="1" x="1909"/>
        <item m="1" x="7700"/>
        <item m="1" x="6706"/>
        <item m="1" x="2523"/>
        <item m="1" x="1575"/>
        <item m="1" x="6400"/>
        <item m="1" x="7519"/>
        <item m="1" x="675"/>
        <item m="1" x="1660"/>
        <item m="1" x="2834"/>
        <item m="1" x="5385"/>
        <item m="1" x="6722"/>
        <item m="1" x="3963"/>
        <item m="1" x="4111"/>
        <item m="1" x="7247"/>
        <item m="1" x="7029"/>
        <item m="1" x="1659"/>
        <item m="1" x="719"/>
        <item m="1" x="4242"/>
        <item m="1" x="585"/>
        <item m="1" x="3209"/>
        <item m="1" x="4735"/>
        <item m="1" x="1653"/>
        <item m="1" x="6803"/>
        <item m="1" x="4209"/>
        <item m="1" x="1062"/>
        <item m="1" x="514"/>
        <item m="1" x="2078"/>
        <item m="1" x="1682"/>
        <item m="1" x="4147"/>
        <item m="1" x="5973"/>
        <item m="1" x="2847"/>
        <item m="1" x="7749"/>
        <item m="1" x="704"/>
        <item m="1" x="2917"/>
        <item m="1" x="7927"/>
        <item m="1" x="7442"/>
        <item m="1" x="4788"/>
        <item m="1" x="5664"/>
        <item m="1" x="5255"/>
        <item m="1" x="2715"/>
        <item m="1" x="6852"/>
        <item m="1" x="7702"/>
        <item m="1" x="6242"/>
        <item m="1" x="1775"/>
        <item m="1" x="5405"/>
        <item m="1" x="5229"/>
        <item m="1" x="1620"/>
        <item m="1" x="3762"/>
        <item m="1" x="4289"/>
        <item m="1" x="2083"/>
        <item m="1" x="4956"/>
        <item m="1" x="3148"/>
        <item m="1" x="3160"/>
        <item m="1" x="4566"/>
        <item m="1" x="1654"/>
        <item m="1" x="3012"/>
        <item m="1" x="1392"/>
        <item m="1" x="3534"/>
        <item m="1" x="4805"/>
        <item m="1" x="1149"/>
        <item m="1" x="5349"/>
        <item m="1" x="5200"/>
        <item m="1" x="4708"/>
        <item m="1" x="4186"/>
        <item m="1" x="4665"/>
        <item m="1" x="5443"/>
        <item m="1" x="6249"/>
        <item m="1" x="2883"/>
        <item m="1" x="2869"/>
        <item m="1" x="2780"/>
        <item m="1" x="6541"/>
        <item m="1" x="5044"/>
        <item m="1" x="1624"/>
        <item m="1" x="6857"/>
        <item m="1" x="953"/>
        <item m="1" x="911"/>
        <item m="1" x="1797"/>
        <item m="1" x="2461"/>
        <item m="1" x="5175"/>
        <item m="1" x="1714"/>
        <item m="1" x="3207"/>
        <item m="1" x="3491"/>
        <item m="1" x="1485"/>
        <item m="1" x="2317"/>
        <item m="1" x="4475"/>
        <item m="1" x="4364"/>
        <item m="1" x="656"/>
        <item m="1" x="878"/>
        <item m="1" x="7598"/>
        <item m="1" x="6149"/>
        <item m="1" x="1025"/>
        <item m="1" x="1842"/>
        <item m="1" x="3871"/>
        <item m="1" x="3485"/>
        <item m="1" x="5854"/>
        <item m="1" x="527"/>
        <item m="1" x="5302"/>
        <item m="1" x="5169"/>
        <item m="1" x="6243"/>
        <item m="1" x="2129"/>
        <item m="1" x="6073"/>
        <item m="1" x="1323"/>
        <item m="1" x="440"/>
        <item m="1" x="821"/>
        <item m="1" x="1241"/>
        <item m="1" x="7664"/>
        <item m="1" x="5011"/>
        <item m="1" x="4519"/>
        <item m="1" x="5540"/>
        <item m="1" x="1063"/>
        <item m="1" x="2023"/>
        <item m="1" x="2206"/>
        <item m="1" x="966"/>
        <item m="1" x="419"/>
        <item m="1" x="4948"/>
        <item m="1" x="4862"/>
        <item m="1" x="2319"/>
        <item m="1" x="4951"/>
        <item m="1" x="1436"/>
        <item m="1" x="2972"/>
        <item m="1" x="7899"/>
        <item m="1" x="6607"/>
        <item m="1" x="444"/>
        <item m="1" x="453"/>
        <item m="1" x="2649"/>
        <item m="1" x="1593"/>
        <item m="1" x="7152"/>
        <item m="1" x="6549"/>
        <item m="1" x="6158"/>
        <item m="1" x="757"/>
        <item m="1" x="4582"/>
        <item m="1" x="1781"/>
        <item m="1" x="4572"/>
        <item m="1" x="1545"/>
        <item m="1" x="4354"/>
        <item m="1" x="5773"/>
        <item m="1" x="4187"/>
        <item m="1" x="1186"/>
        <item m="1" x="3429"/>
        <item m="1" x="4329"/>
        <item m="1" x="2728"/>
        <item m="1" x="1380"/>
        <item m="1" x="3075"/>
        <item m="1" x="5843"/>
        <item m="1" x="2609"/>
        <item m="1" x="3513"/>
        <item m="1" x="4634"/>
        <item m="1" x="2999"/>
        <item m="1" x="3435"/>
        <item m="1" x="6088"/>
        <item m="1" x="2667"/>
        <item m="1" x="6980"/>
        <item m="1" x="7496"/>
        <item m="1" x="7886"/>
        <item m="1" x="7951"/>
        <item m="1" x="7170"/>
        <item m="1" x="1438"/>
        <item m="1" x="562"/>
        <item m="1" x="867"/>
        <item m="1" x="2278"/>
        <item m="1" x="7606"/>
        <item m="1" x="7381"/>
        <item m="1" x="7266"/>
        <item m="1" x="6618"/>
        <item m="1" x="5639"/>
        <item m="1" x="6259"/>
        <item m="1" x="7051"/>
        <item m="1" x="6668"/>
        <item m="1" x="6262"/>
        <item m="1" x="7303"/>
        <item m="1" x="2653"/>
        <item m="1" x="2138"/>
        <item m="1" x="6826"/>
        <item m="1" x="3242"/>
        <item m="1" x="6037"/>
        <item m="1" x="6698"/>
        <item m="1" x="4356"/>
        <item m="1" x="7122"/>
        <item m="1" x="2071"/>
        <item m="1" x="2929"/>
        <item m="1" x="4229"/>
        <item m="1" x="1769"/>
        <item m="1" x="4223"/>
        <item m="1" x="900"/>
        <item m="1" x="3843"/>
        <item m="1" x="4215"/>
        <item m="1" x="2950"/>
        <item m="1" x="908"/>
        <item m="1" x="2752"/>
        <item m="1" x="6703"/>
        <item m="1" x="6191"/>
        <item m="1" x="2273"/>
        <item m="1" x="7852"/>
        <item m="1" x="2414"/>
        <item m="1" x="4721"/>
        <item m="1" x="5620"/>
        <item m="1" x="2594"/>
        <item m="1" x="7292"/>
        <item m="1" x="1335"/>
        <item m="1" x="7158"/>
        <item m="1" x="5371"/>
        <item m="1" x="3694"/>
        <item m="1" x="3649"/>
        <item m="1" x="6162"/>
        <item m="1" x="3371"/>
        <item m="1" x="4756"/>
        <item m="1" x="873"/>
        <item m="1" x="2773"/>
        <item m="1" x="5764"/>
        <item m="1" x="6848"/>
        <item m="1" x="4409"/>
        <item m="1" x="3667"/>
        <item m="1" x="1946"/>
        <item m="1" x="2158"/>
        <item m="1" x="7722"/>
        <item m="1" x="3196"/>
        <item m="1" x="1090"/>
        <item m="1" x="5984"/>
        <item m="1" x="3974"/>
        <item m="1" x="3985"/>
        <item m="1" x="2856"/>
        <item m="1" x="7322"/>
        <item m="1" x="5357"/>
        <item m="1" x="575"/>
        <item m="1" x="2114"/>
        <item m="1" x="1999"/>
        <item m="1" x="465"/>
        <item m="1" x="3568"/>
        <item m="1" x="1770"/>
        <item m="1" x="652"/>
        <item m="1" x="3997"/>
        <item m="1" x="4752"/>
        <item m="1" x="7138"/>
        <item m="1" x="5559"/>
        <item m="1" x="5297"/>
        <item m="1" x="6521"/>
        <item m="1" x="1319"/>
        <item m="1" x="3728"/>
        <item m="1" x="4087"/>
        <item m="1" x="4072"/>
        <item m="1" x="7304"/>
        <item m="1" x="4883"/>
        <item m="1" x="7074"/>
        <item m="1" x="3889"/>
        <item m="1" x="3937"/>
        <item m="1" x="450"/>
        <item m="1" x="5945"/>
        <item m="1" x="5708"/>
        <item m="1" x="5892"/>
        <item m="1" x="1101"/>
        <item m="1" x="1310"/>
        <item m="1" x="7620"/>
        <item m="1" x="2485"/>
        <item m="1" x="7254"/>
        <item m="1" x="6300"/>
        <item m="1" x="4592"/>
        <item m="1" x="1637"/>
        <item m="1" x="3702"/>
        <item m="1" x="5570"/>
        <item m="1" x="5384"/>
        <item m="1" x="5841"/>
        <item m="1" x="3103"/>
        <item m="1" x="1507"/>
        <item m="1" x="2926"/>
        <item m="1" x="3106"/>
        <item m="1" x="2049"/>
        <item m="1" x="6571"/>
        <item m="1" x="7794"/>
        <item m="1" x="7410"/>
        <item m="1" x="4019"/>
        <item m="1" x="4021"/>
        <item m="1" x="5058"/>
        <item m="1" x="5432"/>
        <item m="1" x="3095"/>
        <item m="1" x="3073"/>
        <item m="1" x="7413"/>
        <item m="1" x="6623"/>
        <item m="1" x="525"/>
        <item m="1" x="7841"/>
        <item m="1" x="5720"/>
        <item m="1" x="5654"/>
        <item m="1" x="1995"/>
        <item m="1" x="3092"/>
        <item m="1" x="3495"/>
        <item m="1" x="7493"/>
        <item m="1" x="7477"/>
        <item m="1" x="6450"/>
        <item m="1" x="4793"/>
        <item m="1" x="4688"/>
        <item m="1" x="3860"/>
        <item m="1" x="1441"/>
        <item m="1" x="5233"/>
        <item m="1" x="3072"/>
        <item m="1" x="4053"/>
        <item m="1" x="673"/>
        <item m="1" x="3447"/>
        <item m="1" x="3610"/>
        <item m="1" x="6720"/>
        <item m="1" x="5672"/>
        <item m="1" x="6144"/>
        <item m="1" x="3791"/>
        <item m="1" x="799"/>
        <item m="1" x="6983"/>
        <item m="1" x="5344"/>
        <item m="1" x="3951"/>
        <item m="1" x="7085"/>
        <item m="1" x="3089"/>
        <item m="1" x="5867"/>
        <item m="1" x="7662"/>
        <item m="1" x="6216"/>
        <item m="1" x="3365"/>
        <item m="1" x="7317"/>
        <item m="1" x="6899"/>
        <item m="1" x="5662"/>
        <item m="1" x="915"/>
        <item m="1" x="2314"/>
        <item m="1" x="7063"/>
        <item m="1" x="853"/>
        <item m="1" x="1269"/>
        <item m="1" x="6840"/>
        <item m="1" x="3416"/>
        <item m="1" x="6844"/>
        <item m="1" x="5012"/>
        <item m="1" x="6269"/>
        <item m="1" x="6251"/>
        <item m="1" x="7576"/>
        <item m="1" x="7446"/>
        <item m="1" x="1851"/>
        <item m="1" x="4750"/>
        <item m="1" x="845"/>
        <item m="1" x="2961"/>
        <item m="1" x="5101"/>
        <item m="1" x="3163"/>
        <item m="1" x="4259"/>
        <item m="1" x="1166"/>
        <item m="1" x="4313"/>
        <item m="1" x="5441"/>
        <item m="1" x="6518"/>
        <item m="1" x="3142"/>
        <item m="1" x="3892"/>
        <item m="1" x="4684"/>
        <item m="1" x="4403"/>
        <item m="1" x="2225"/>
        <item m="1" x="6411"/>
        <item m="1" x="3008"/>
        <item m="1" x="5603"/>
        <item m="1" x="4658"/>
        <item m="1" x="3609"/>
        <item m="1" x="4905"/>
        <item m="1" x="5557"/>
        <item m="1" x="6604"/>
        <item m="1" x="6502"/>
        <item m="1" x="6098"/>
        <item m="1" x="7900"/>
        <item m="1" x="5032"/>
        <item m="1" x="6739"/>
        <item m="1" x="7844"/>
        <item m="1" x="6930"/>
        <item m="1" x="2509"/>
        <item m="1" x="4026"/>
        <item m="1" x="7601"/>
        <item m="1" x="4502"/>
        <item m="1" x="4762"/>
        <item m="1" x="4757"/>
        <item m="1" x="3767"/>
        <item m="1" x="7558"/>
        <item m="1" x="2637"/>
        <item m="1" x="3599"/>
        <item m="1" x="2016"/>
        <item m="1" x="2699"/>
        <item m="1" x="6645"/>
        <item m="1" x="7484"/>
        <item m="1" x="5680"/>
        <item m="1" x="4207"/>
        <item m="1" x="7115"/>
        <item m="1" x="7854"/>
        <item m="1" x="6401"/>
        <item m="1" x="7736"/>
        <item m="1" x="2209"/>
        <item m="1" x="7572"/>
        <item m="1" x="5009"/>
        <item m="1" x="1556"/>
        <item m="1" x="2107"/>
        <item m="1" x="6514"/>
        <item m="1" x="4778"/>
        <item m="1" x="7491"/>
        <item m="1" x="7261"/>
        <item m="1" x="6723"/>
        <item m="1" x="4266"/>
        <item m="1" x="899"/>
        <item m="1" x="726"/>
        <item m="1" x="6886"/>
        <item m="1" x="1277"/>
        <item m="1" x="980"/>
        <item m="1" x="3780"/>
        <item m="1" x="3898"/>
        <item m="1" x="3212"/>
        <item m="1" x="1662"/>
        <item m="1" x="1408"/>
        <item m="1" x="7992"/>
        <item m="1" x="1480"/>
        <item m="1" x="3949"/>
        <item m="1" x="5117"/>
        <item m="1" x="3965"/>
        <item m="1" x="4271"/>
        <item m="1" x="2330"/>
        <item m="1" x="5585"/>
        <item m="1" x="2939"/>
        <item m="1" x="5600"/>
        <item m="1" x="4533"/>
        <item m="1" x="5242"/>
        <item x="379"/>
        <item m="1" x="2005"/>
        <item m="1" x="3229"/>
        <item m="1" x="1107"/>
        <item m="1" x="2365"/>
        <item m="1" x="6126"/>
        <item m="1" x="7408"/>
        <item m="1" x="5360"/>
        <item m="1" x="1677"/>
        <item m="1" x="5602"/>
        <item m="1" x="7150"/>
        <item m="1" x="7372"/>
        <item m="1" x="7871"/>
        <item m="1" x="6802"/>
        <item m="1" x="1156"/>
        <item m="1" x="3899"/>
        <item m="1" x="2533"/>
        <item m="1" x="647"/>
        <item m="1" x="5599"/>
        <item m="1" x="5872"/>
        <item m="1" x="7360"/>
        <item m="1" x="1562"/>
        <item m="1" x="2080"/>
        <item m="1" x="4439"/>
        <item m="1" x="2631"/>
        <item m="1" x="4194"/>
        <item m="1" x="6160"/>
        <item m="1" x="7076"/>
        <item m="1" x="2222"/>
        <item m="1" x="5972"/>
        <item m="1" x="2329"/>
        <item m="1" x="3029"/>
        <item m="1" x="3133"/>
        <item m="1" x="5295"/>
        <item m="1" x="2971"/>
        <item m="1" x="5359"/>
        <item m="1" x="4458"/>
        <item m="1" x="5025"/>
        <item m="1" x="4073"/>
        <item m="1" x="7246"/>
        <item m="1" x="3527"/>
        <item m="1" x="7750"/>
        <item m="1" x="7919"/>
        <item m="1" x="4152"/>
        <item m="1" x="4622"/>
        <item m="1" x="1227"/>
        <item m="1" x="3243"/>
        <item m="1" x="1709"/>
        <item m="1" x="4664"/>
        <item m="1" x="1237"/>
        <item m="1" x="515"/>
        <item m="1" x="6603"/>
        <item m="1" x="7048"/>
        <item m="1" x="2149"/>
        <item m="1" x="6103"/>
        <item m="1" x="2749"/>
        <item m="1" x="1252"/>
        <item m="1" x="6096"/>
        <item m="1" x="5199"/>
        <item m="1" x="7186"/>
        <item m="1" x="7021"/>
        <item m="1" x="3768"/>
        <item m="1" x="5327"/>
        <item m="1" x="6217"/>
        <item m="1" x="5618"/>
        <item m="1" x="1005"/>
        <item m="1" x="3394"/>
        <item m="1" x="2829"/>
        <item m="1" x="7624"/>
        <item m="1" x="584"/>
        <item m="1" x="5469"/>
        <item m="1" x="805"/>
        <item m="1" x="1548"/>
        <item m="1" x="5956"/>
        <item m="1" x="6048"/>
        <item m="1" x="3332"/>
        <item m="1" x="2629"/>
        <item m="1" x="5326"/>
        <item m="1" x="5294"/>
        <item m="1" x="2656"/>
        <item m="1" x="4013"/>
        <item m="1" x="3704"/>
        <item m="1" x="4600"/>
        <item m="1" x="2811"/>
        <item m="1" x="6818"/>
        <item m="1" x="6736"/>
        <item m="1" x="4885"/>
        <item m="1" x="6786"/>
        <item m="1" x="7178"/>
        <item m="1" x="1552"/>
        <item m="1" x="5125"/>
        <item m="1" x="6457"/>
        <item m="1" x="5447"/>
        <item m="1" x="4099"/>
        <item m="1" x="6206"/>
        <item m="1" x="532"/>
        <item m="1" x="5915"/>
        <item m="1" x="7792"/>
        <item m="1" x="978"/>
        <item m="1" x="3325"/>
        <item m="1" x="6574"/>
        <item m="1" x="496"/>
        <item m="1" x="7952"/>
        <item m="1" x="6198"/>
        <item m="1" x="7890"/>
        <item m="1" x="3272"/>
        <item m="1" x="4434"/>
        <item m="1" x="659"/>
        <item m="1" x="6898"/>
        <item m="1" x="1275"/>
        <item m="1" x="5828"/>
        <item m="1" x="6530"/>
        <item m="1" x="3241"/>
        <item m="1" x="1698"/>
        <item m="1" x="706"/>
        <item m="1" x="4545"/>
        <item m="1" x="2053"/>
        <item m="1" x="7676"/>
        <item m="1" x="5338"/>
        <item m="1" x="678"/>
        <item m="1" x="4477"/>
        <item m="1" x="1866"/>
        <item m="1" x="6664"/>
        <item m="1" x="6572"/>
        <item m="1" x="1908"/>
        <item m="1" x="3856"/>
        <item m="1" x="5269"/>
        <item m="1" x="4913"/>
        <item m="1" x="6813"/>
        <item m="1" x="6774"/>
        <item m="1" x="971"/>
        <item m="1" x="5865"/>
        <item m="1" x="5346"/>
        <item m="1" x="4060"/>
        <item m="1" x="4030"/>
        <item m="1" x="3685"/>
        <item m="1" x="4879"/>
        <item m="1" x="6488"/>
        <item m="1" x="6445"/>
        <item m="1" x="6220"/>
        <item m="1" x="4728"/>
        <item m="1" x="4107"/>
        <item m="1" x="950"/>
        <item m="1" x="4217"/>
        <item m="1" x="1160"/>
        <item m="1" x="7005"/>
        <item m="1" x="5071"/>
        <item m="1" x="7571"/>
        <item m="1" x="4594"/>
        <item m="1" x="3010"/>
        <item m="1" x="7962"/>
        <item m="1" x="3754"/>
        <item m="1" x="5404"/>
        <item m="1" x="3138"/>
        <item m="1" x="3223"/>
        <item m="1" x="6616"/>
        <item m="1" x="4524"/>
        <item m="1" x="6867"/>
        <item m="1" x="5893"/>
        <item m="1" x="4280"/>
        <item m="1" x="5681"/>
        <item m="1" x="5679"/>
        <item m="1" x="5678"/>
        <item m="1" x="5675"/>
        <item m="1" x="5673"/>
        <item m="1" x="2310"/>
        <item m="1" x="6916"/>
        <item m="1" x="3957"/>
        <item m="1" x="7563"/>
        <item m="1" x="1322"/>
        <item m="1" x="2173"/>
        <item m="1" x="3605"/>
        <item m="1" x="6341"/>
        <item m="1" x="3446"/>
        <item m="1" x="3134"/>
        <item m="1" x="988"/>
        <item m="1" x="7787"/>
        <item m="1" x="7511"/>
        <item m="1" x="4169"/>
        <item m="1" x="2431"/>
        <item m="1" x="3920"/>
        <item m="1" x="2443"/>
        <item m="1" x="5254"/>
        <item m="1" x="4373"/>
        <item m="1" x="3727"/>
        <item m="1" x="2872"/>
        <item m="1" x="7974"/>
        <item m="1" x="7954"/>
        <item m="1" x="1421"/>
        <item m="1" x="6440"/>
        <item m="1" x="1498"/>
        <item m="1" x="3715"/>
        <item m="1" x="1428"/>
        <item m="1" x="5458"/>
        <item m="1" x="2882"/>
        <item m="1" x="2833"/>
        <item m="1" x="1218"/>
        <item m="1" x="1535"/>
        <item m="1" x="3430"/>
        <item m="1" x="5671"/>
        <item m="1" x="1040"/>
        <item m="1" x="1037"/>
        <item m="1" x="1036"/>
        <item m="1" x="1032"/>
        <item m="1" x="1030"/>
        <item m="1" x="1029"/>
        <item m="1" x="1027"/>
        <item m="1" x="442"/>
        <item m="1" x="1256"/>
        <item m="1" x="4507"/>
        <item m="1" x="402"/>
        <item m="1" x="7273"/>
        <item m="1" x="1293"/>
        <item m="1" x="2542"/>
        <item m="1" x="2315"/>
        <item m="1" x="3381"/>
        <item m="1" x="3239"/>
        <item m="1" x="2696"/>
        <item m="1" x="4745"/>
        <item m="1" x="7753"/>
        <item m="1" x="5916"/>
        <item m="1" x="6933"/>
        <item m="1" x="6523"/>
        <item m="1" x="5430"/>
        <item m="1" x="3046"/>
        <item m="1" x="4504"/>
        <item m="1" x="2489"/>
        <item m="1" x="7275"/>
        <item m="1" x="5313"/>
        <item m="1" x="7805"/>
        <item m="1" x="1953"/>
        <item m="1" x="6032"/>
        <item m="1" x="4627"/>
        <item m="1" x="393"/>
        <item m="1" x="6224"/>
        <item m="1" x="4181"/>
        <item m="1" x="526"/>
        <item m="1" x="7072"/>
        <item m="1" x="6291"/>
        <item m="1" x="3520"/>
        <item m="1" x="2042"/>
        <item m="1" x="5986"/>
        <item m="1" x="3161"/>
        <item m="1" x="6369"/>
        <item m="1" x="5942"/>
        <item m="1" x="695"/>
        <item m="1" x="3854"/>
        <item m="1" x="5129"/>
        <item m="1" x="7368"/>
        <item m="1" x="4992"/>
        <item m="1" x="739"/>
        <item m="1" x="7717"/>
        <item m="1" x="4004"/>
        <item m="1" x="1608"/>
        <item m="1" x="3945"/>
        <item m="1" x="4283"/>
        <item m="1" x="7218"/>
        <item m="1" x="4012"/>
        <item m="1" x="1383"/>
        <item m="1" x="7089"/>
        <item m="1" x="3973"/>
        <item m="1" x="2235"/>
        <item m="1" x="3543"/>
        <item m="1" x="7575"/>
        <item m="1" x="2254"/>
        <item m="1" x="2283"/>
        <item m="1" x="3140"/>
        <item m="1" x="3537"/>
        <item m="1" x="965"/>
        <item m="1" x="3025"/>
        <item m="1" x="3749"/>
        <item m="1" x="668"/>
        <item m="1" x="936"/>
        <item m="1" x="5115"/>
        <item m="1" x="4437"/>
        <item m="1" x="5317"/>
        <item m="1" x="4638"/>
        <item m="1" x="4648"/>
        <item m="1" x="2949"/>
        <item m="1" x="4414"/>
        <item m="1" x="1069"/>
        <item m="1" x="5695"/>
        <item m="1" x="2608"/>
        <item m="1" x="6285"/>
        <item m="1" x="1968"/>
        <item m="1" x="4465"/>
        <item m="1" x="6950"/>
        <item m="1" x="1348"/>
        <item m="1" x="3821"/>
        <item m="1" x="3731"/>
        <item m="1" x="4449"/>
        <item m="1" x="7724"/>
        <item m="1" x="4195"/>
        <item m="1" x="2579"/>
        <item m="1" x="5048"/>
        <item m="1" x="1639"/>
        <item m="1" x="4915"/>
        <item m="1" x="4302"/>
        <item m="1" x="6792"/>
        <item m="1" x="6124"/>
        <item m="1" x="2063"/>
        <item m="1" x="6309"/>
        <item m="1" x="5234"/>
        <item m="1" x="6192"/>
        <item m="1" x="4978"/>
        <item m="1" x="2908"/>
        <item m="1" x="5298"/>
        <item x="378"/>
        <item m="1" x="1646"/>
        <item m="1" x="2020"/>
        <item m="1" x="842"/>
        <item m="1" x="579"/>
        <item m="1" x="6214"/>
        <item m="1" x="3881"/>
        <item m="1" x="3759"/>
        <item m="1" x="6973"/>
        <item m="1" x="2386"/>
        <item m="1" x="1391"/>
        <item m="1" x="6925"/>
        <item m="1" x="2550"/>
        <item m="1" x="3463"/>
        <item m="1" x="5352"/>
        <item m="1" x="2339"/>
        <item m="1" x="2445"/>
        <item m="1" x="4919"/>
        <item m="1" x="1164"/>
        <item m="1" x="5347"/>
        <item m="1" x="2285"/>
        <item m="1" x="3611"/>
        <item m="1" x="7209"/>
        <item m="1" x="2105"/>
        <item m="1" x="1581"/>
        <item m="1" x="4300"/>
        <item m="1" x="2954"/>
        <item m="1" x="4751"/>
        <item m="1" x="791"/>
        <item m="1" x="1728"/>
        <item m="1" x="1121"/>
        <item m="1" x="6764"/>
        <item m="1" x="4999"/>
        <item m="1" x="2714"/>
        <item m="1" x="852"/>
        <item m="1" x="6555"/>
        <item m="1" x="2683"/>
        <item m="1" x="6314"/>
        <item m="1" x="5665"/>
        <item m="1" x="5328"/>
        <item m="1" x="2493"/>
        <item m="1" x="1640"/>
        <item m="1" x="3896"/>
        <item m="1" x="6481"/>
        <item m="1" x="4869"/>
        <item m="1" x="3080"/>
        <item m="1" x="3793"/>
        <item m="1" x="5917"/>
        <item m="1" x="2504"/>
        <item m="1" x="7612"/>
        <item m="1" x="2896"/>
        <item m="1" x="7545"/>
        <item m="1" x="1816"/>
        <item m="1" x="2280"/>
        <item m="1" x="2228"/>
        <item m="1" x="7200"/>
        <item m="1" x="572"/>
        <item m="1" x="3263"/>
        <item m="1" x="1231"/>
        <item m="1" x="3402"/>
        <item m="1" x="4389"/>
        <item m="1" x="4387"/>
        <item m="1" x="4383"/>
        <item m="1" x="4381"/>
        <item m="1" x="4380"/>
        <item m="1" x="4376"/>
        <item m="1" x="4375"/>
        <item m="1" x="2810"/>
        <item m="1" x="6942"/>
        <item m="1" x="499"/>
        <item m="1" x="2965"/>
        <item m="1" x="6684"/>
        <item m="1" x="4495"/>
        <item m="1" x="495"/>
        <item m="1" x="590"/>
        <item m="1" x="3367"/>
        <item m="1" x="5223"/>
        <item m="1" x="3777"/>
        <item m="1" x="2937"/>
        <item m="1" x="1242"/>
        <item m="1" x="1585"/>
        <item m="1" x="2909"/>
        <item m="1" x="7887"/>
        <item m="1" x="2868"/>
        <item m="1" x="1405"/>
        <item m="1" x="5495"/>
        <item m="1" x="5783"/>
        <item m="1" x="1997"/>
        <item m="1" x="6924"/>
        <item m="1" x="2903"/>
        <item m="1" x="4949"/>
        <item m="1" x="2182"/>
        <item m="1" x="1462"/>
        <item m="1" x="1271"/>
        <item m="1" x="6343"/>
        <item m="1" x="627"/>
        <item m="1" x="7802"/>
        <item m="1" x="5536"/>
        <item m="1" x="1193"/>
        <item m="1" x="3004"/>
        <item m="1" x="4609"/>
        <item m="1" x="5390"/>
        <item m="1" x="880"/>
        <item m="1" x="6381"/>
        <item m="1" x="6184"/>
        <item m="1" x="1012"/>
        <item m="1" x="4333"/>
        <item m="1" x="5869"/>
        <item m="1" x="2198"/>
        <item m="1" x="1722"/>
        <item m="1" x="7192"/>
        <item m="1" x="4510"/>
        <item m="1" x="4578"/>
        <item m="1" x="511"/>
        <item m="1" x="4308"/>
        <item m="1" x="3533"/>
        <item m="1" x="6683"/>
        <item m="1" x="2641"/>
        <item m="1" x="6635"/>
        <item m="1" x="3733"/>
        <item m="1" x="1533"/>
        <item m="1" x="7729"/>
        <item m="1" x="6334"/>
        <item m="1" x="6165"/>
        <item m="1" x="7682"/>
        <item m="1" x="5753"/>
        <item m="1" x="6496"/>
        <item m="1" x="5147"/>
        <item m="1" x="7376"/>
        <item m="1" x="4366"/>
        <item m="1" x="4312"/>
        <item m="1" x="4585"/>
        <item m="1" x="1054"/>
        <item m="1" x="4478"/>
        <item m="1" x="1839"/>
        <item m="1" x="2218"/>
        <item m="1" x="5260"/>
        <item m="1" x="1369"/>
        <item m="1" x="1578"/>
        <item m="1" x="625"/>
        <item m="1" x="7469"/>
        <item m="1" x="5944"/>
        <item m="1" x="5988"/>
        <item m="1" x="7018"/>
        <item m="1" x="2204"/>
        <item m="1" x="1505"/>
        <item m="1" x="4695"/>
        <item m="1" x="2454"/>
        <item m="1" x="6204"/>
        <item m="1" x="2189"/>
        <item m="1" x="5136"/>
        <item m="1" x="2001"/>
        <item m="1" x="4487"/>
        <item m="1" x="5876"/>
        <item m="1" x="2494"/>
        <item m="1" x="4967"/>
        <item m="1" x="1568"/>
        <item m="1" x="3257"/>
        <item m="1" x="6588"/>
        <item m="1" x="4543"/>
        <item m="1" x="1206"/>
        <item m="1" x="6244"/>
        <item m="1" x="4755"/>
        <item m="1" x="818"/>
        <item m="1" x="3675"/>
        <item m="1" x="3851"/>
        <item x="377"/>
        <item m="1" x="3975"/>
        <item m="1" x="1144"/>
        <item m="1" x="6267"/>
        <item m="1" x="4686"/>
        <item m="1" x="1167"/>
        <item m="1" x="4341"/>
        <item m="1" x="2845"/>
        <item m="1" x="7112"/>
        <item m="1" x="2145"/>
        <item m="1" x="7742"/>
        <item m="1" x="4083"/>
        <item m="1" x="7149"/>
        <item m="1" x="6263"/>
        <item m="1" x="1513"/>
        <item m="1" x="5902"/>
        <item m="1" x="1207"/>
        <item m="1" x="3581"/>
        <item m="1" x="1486"/>
        <item m="1" x="3984"/>
        <item m="1" x="2147"/>
        <item m="1" x="2698"/>
        <item m="1" x="3620"/>
        <item m="1" x="4348"/>
        <item m="1" x="6651"/>
        <item m="1" x="4776"/>
        <item m="1" x="4086"/>
        <item m="1" x="3218"/>
        <item m="1" x="3213"/>
        <item m="1" x="5187"/>
        <item m="1" x="1972"/>
        <item m="1" x="3294"/>
        <item m="1" x="2924"/>
        <item m="1" x="3755"/>
        <item m="1" x="7320"/>
        <item m="1" x="1566"/>
        <item m="1" x="565"/>
        <item m="1" x="5486"/>
        <item m="1" x="2246"/>
        <item m="1" x="6837"/>
        <item m="1" x="1321"/>
        <item m="1" x="4846"/>
        <item m="1" x="3131"/>
        <item m="1" x="7761"/>
        <item m="1" x="5039"/>
        <item m="1" x="2733"/>
        <item m="1" x="4807"/>
        <item m="1" x="3989"/>
        <item m="1" x="3340"/>
        <item m="1" x="4603"/>
        <item m="1" x="3531"/>
        <item m="1" x="4983"/>
        <item m="1" x="2456"/>
        <item m="1" x="5367"/>
        <item m="1" x="3574"/>
        <item m="1" x="3928"/>
        <item m="1" x="439"/>
        <item m="1" x="1163"/>
        <item m="1" x="4966"/>
        <item m="1" x="3756"/>
        <item m="1" x="4633"/>
        <item m="1" x="2255"/>
        <item m="1" x="2290"/>
        <item m="1" x="2785"/>
        <item m="1" x="1821"/>
        <item m="1" x="1125"/>
        <item m="1" x="6470"/>
        <item m="1" x="6961"/>
        <item m="1" x="5983"/>
        <item m="1" x="5666"/>
        <item m="1" x="903"/>
        <item m="1" x="3580"/>
        <item m="1" x="854"/>
        <item m="1" x="7652"/>
        <item m="1" x="1402"/>
        <item m="1" x="3405"/>
        <item m="1" x="5965"/>
        <item m="1" x="1625"/>
        <item m="1" x="3227"/>
        <item m="1" x="528"/>
        <item m="1" x="5060"/>
        <item m="1" x="7985"/>
        <item m="1" x="4342"/>
        <item m="1" x="1947"/>
        <item m="1" x="5686"/>
        <item m="1" x="3873"/>
        <item m="1" x="5163"/>
        <item m="1" x="3922"/>
        <item m="1" x="896"/>
        <item m="1" x="5421"/>
        <item m="1" x="891"/>
        <item m="1" x="6938"/>
        <item m="1" x="5647"/>
        <item m="1" x="3437"/>
        <item m="1" x="1009"/>
        <item m="1" x="421"/>
        <item m="1" x="4406"/>
        <item m="1" x="3141"/>
        <item m="1" x="7040"/>
        <item m="1" x="7857"/>
        <item m="1" x="679"/>
        <item m="1" x="1110"/>
        <item m="1" x="7933"/>
        <item m="1" x="5378"/>
        <item m="1" x="4417"/>
        <item m="1" x="6451"/>
        <item m="1" x="4895"/>
        <item m="1" x="7851"/>
        <item m="1" x="7131"/>
        <item m="1" x="1044"/>
        <item m="1" x="6949"/>
        <item m="1" x="3441"/>
        <item m="1" x="6240"/>
        <item m="1" x="7045"/>
        <item m="1" x="3331"/>
        <item m="1" x="3714"/>
        <item m="1" x="4942"/>
        <item m="1" x="4447"/>
        <item m="1" x="2123"/>
        <item m="1" x="2931"/>
        <item m="1" x="5221"/>
        <item m="1" x="3588"/>
        <item m="1" x="7225"/>
        <item m="1" x="6584"/>
        <item m="1" x="1576"/>
        <item m="1" x="5928"/>
        <item m="1" x="5263"/>
        <item m="1" x="1638"/>
        <item m="1" x="902"/>
        <item m="1" x="6787"/>
        <item m="1" x="1326"/>
        <item m="1" x="2943"/>
        <item m="1" x="5832"/>
        <item m="1" x="2357"/>
        <item m="1" x="6807"/>
        <item m="1" x="1520"/>
        <item m="1" x="4824"/>
        <item m="1" x="1064"/>
        <item m="1" x="3570"/>
        <item m="1" x="2687"/>
        <item m="1" x="6991"/>
        <item m="1" x="7648"/>
        <item m="1" x="875"/>
        <item m="1" x="1680"/>
        <item m="1" x="3319"/>
        <item m="1" x="1938"/>
        <item m="1" x="2545"/>
        <item m="1" x="1630"/>
        <item m="1" x="7164"/>
        <item m="1" x="1224"/>
        <item m="1" x="3334"/>
        <item m="1" x="429"/>
        <item m="1" x="2818"/>
        <item m="1" x="3233"/>
        <item m="1" x="3431"/>
        <item m="1" x="1173"/>
        <item m="1" x="2344"/>
        <item m="1" x="7498"/>
        <item m="1" x="2551"/>
        <item m="1" x="694"/>
        <item m="1" x="879"/>
        <item m="1" x="1933"/>
        <item m="1" x="7286"/>
        <item m="1" x="1070"/>
        <item m="1" x="7963"/>
        <item m="1" x="1910"/>
        <item m="1" x="550"/>
        <item m="1" x="3097"/>
        <item m="1" x="7512"/>
        <item m="1" x="4150"/>
        <item m="1" x="3479"/>
        <item m="1" x="740"/>
        <item m="1" x="1906"/>
        <item m="1" x="5717"/>
        <item m="1" x="2032"/>
        <item m="1" x="7215"/>
        <item m="1" x="4602"/>
        <item m="1" x="2853"/>
        <item m="1" x="1471"/>
        <item m="1" x="1301"/>
        <item m="1" x="3411"/>
        <item m="1" x="3159"/>
        <item m="1" x="4120"/>
        <item m="1" x="7611"/>
        <item m="1" x="7824"/>
        <item m="1" x="6010"/>
        <item m="1" x="4546"/>
        <item m="1" x="6619"/>
        <item m="1" x="5735"/>
        <item m="1" x="2359"/>
        <item m="1" x="5483"/>
        <item m="1" x="2951"/>
        <item m="1" x="1862"/>
        <item m="1" x="2558"/>
        <item x="376"/>
        <item m="1" x="6449"/>
        <item m="1" x="2648"/>
        <item m="1" x="2866"/>
        <item m="1" x="6569"/>
        <item m="1" x="5799"/>
        <item m="1" x="2152"/>
        <item m="1" x="1008"/>
        <item m="1" x="1197"/>
        <item m="1" x="3915"/>
        <item m="1" x="1651"/>
        <item m="1" x="939"/>
        <item m="1" x="789"/>
        <item m="1" x="3045"/>
        <item m="1" x="2767"/>
        <item m="1" x="751"/>
        <item m="1" x="1202"/>
        <item m="1" x="2333"/>
        <item m="1" x="4263"/>
        <item m="1" x="2915"/>
        <item m="1" x="3295"/>
        <item m="1" x="2889"/>
        <item m="1" x="7948"/>
        <item m="1" x="6794"/>
        <item m="1" x="5368"/>
        <item m="1" x="7465"/>
        <item m="1" x="6952"/>
        <item m="1" x="2140"/>
        <item m="1" x="3197"/>
        <item m="1" x="1104"/>
        <item m="1" x="3836"/>
        <item m="1" x="5747"/>
        <item m="1" x="3657"/>
        <item m="1" x="6932"/>
        <item m="1" x="1234"/>
        <item m="1" x="6944"/>
        <item m="1" x="2250"/>
        <item m="1" x="6918"/>
        <item m="1" x="4719"/>
        <item m="1" x="5884"/>
        <item m="1" x="4957"/>
        <item m="1" x="2169"/>
        <item m="1" x="6186"/>
        <item m="1" x="1213"/>
        <item m="1" x="4479"/>
        <item m="1" x="5853"/>
        <item m="1" x="7703"/>
        <item m="1" x="2553"/>
        <item m="1" x="5648"/>
        <item m="1" x="871"/>
        <item m="1" x="5212"/>
        <item m="1" x="1692"/>
        <item m="1" x="4045"/>
        <item m="1" x="2505"/>
        <item m="1" x="7482"/>
        <item m="1" x="5590"/>
        <item m="1" x="5955"/>
        <item m="1" x="5576"/>
        <item m="1" x="1609"/>
        <item m="1" x="1324"/>
        <item m="1" x="4337"/>
        <item m="1" x="3897"/>
        <item m="1" x="6489"/>
        <item m="1" x="7287"/>
        <item m="1" x="3290"/>
        <item m="1" x="4219"/>
        <item m="1" x="6181"/>
        <item m="1" x="907"/>
        <item m="1" x="451"/>
        <item m="1" x="2219"/>
        <item m="1" x="4362"/>
        <item m="1" x="3765"/>
        <item m="1" x="7396"/>
        <item m="1" x="3380"/>
        <item m="1" x="6605"/>
        <item m="1" x="1076"/>
        <item m="1" x="7481"/>
        <item m="1" x="4912"/>
        <item m="1" x="2229"/>
        <item m="1" x="3961"/>
        <item m="1" x="2256"/>
        <item m="1" x="2831"/>
        <item m="1" x="7532"/>
        <item m="1" x="6273"/>
        <item m="1" x="5788"/>
        <item m="1" x="519"/>
        <item m="1" x="4258"/>
        <item m="1" x="2154"/>
        <item m="1" x="7219"/>
        <item m="1" x="5845"/>
        <item m="1" x="4771"/>
        <item m="1" x="3942"/>
        <item m="1" x="7097"/>
        <item m="1" x="426"/>
        <item m="1" x="928"/>
        <item m="1" x="3633"/>
        <item m="1" x="5900"/>
        <item m="1" x="2837"/>
        <item m="1" x="7001"/>
        <item m="1" x="5375"/>
        <item m="1" x="3316"/>
        <item m="1" x="6245"/>
        <item m="1" x="4047"/>
        <item m="1" x="1316"/>
        <item m="1" x="6750"/>
        <item m="1" x="2271"/>
        <item m="1" x="6207"/>
        <item m="1" x="4220"/>
        <item m="1" x="919"/>
        <item m="1" x="3157"/>
        <item m="1" x="1200"/>
        <item m="1" x="1823"/>
        <item m="1" x="3399"/>
        <item m="1" x="4011"/>
        <item m="1" x="5110"/>
        <item m="1" x="7793"/>
        <item m="1" x="649"/>
        <item m="1" x="6477"/>
        <item m="1" x="2170"/>
        <item m="1" x="2163"/>
        <item m="1" x="2041"/>
        <item m="1" x="7091"/>
        <item m="1" x="1439"/>
        <item m="1" x="7669"/>
        <item m="1" x="6406"/>
        <item m="1" x="4027"/>
        <item m="1" x="2689"/>
        <item m="1" x="1404"/>
        <item m="1" x="3924"/>
        <item m="1" x="1282"/>
        <item m="1" x="5152"/>
        <item m="1" x="7305"/>
        <item m="1" x="1789"/>
        <item m="1" x="5996"/>
        <item m="1" x="4413"/>
        <item m="1" x="6536"/>
        <item m="1" x="3745"/>
        <item m="1" x="1084"/>
        <item m="1" x="7833"/>
        <item m="1" x="4732"/>
        <item m="1" x="6428"/>
        <item m="1" x="3234"/>
        <item m="1" x="2148"/>
        <item x="375"/>
        <item m="1" x="7365"/>
        <item m="1" x="5146"/>
        <item m="1" x="6951"/>
        <item m="1" x="6417"/>
        <item m="1" x="3747"/>
        <item m="1" x="4307"/>
        <item m="1" x="1201"/>
        <item m="1" x="1463"/>
        <item m="1" x="1239"/>
        <item m="1" x="5493"/>
        <item m="1" x="4275"/>
        <item m="1" x="4273"/>
        <item m="1" x="6383"/>
        <item m="1" x="745"/>
        <item m="1" x="1169"/>
        <item m="1" x="509"/>
        <item m="1" x="3802"/>
        <item m="1" x="7255"/>
        <item m="1" x="4769"/>
        <item m="1" x="4480"/>
        <item m="1" x="7961"/>
        <item m="1" x="3663"/>
        <item m="1" x="7939"/>
        <item m="1" x="1494"/>
        <item m="1" x="1594"/>
        <item m="1" x="2881"/>
        <item m="1" x="4858"/>
        <item m="1" x="7416"/>
        <item m="1" x="1700"/>
        <item m="1" x="1911"/>
        <item m="1" x="7977"/>
        <item m="1" x="6129"/>
        <item m="1" x="1843"/>
        <item m="1" x="4947"/>
        <item m="1" x="6985"/>
        <item m="1" x="2029"/>
        <item m="1" x="3304"/>
        <item m="1" x="2236"/>
        <item m="1" x="4644"/>
        <item m="1" x="1067"/>
        <item m="1" x="7417"/>
        <item m="1" x="3578"/>
        <item m="1" x="7327"/>
        <item m="1" x="6258"/>
        <item m="1" x="6680"/>
        <item m="1" x="2159"/>
        <item m="1" x="7658"/>
        <item m="1" x="3412"/>
        <item m="1" x="6753"/>
        <item m="1" x="4015"/>
        <item m="1" x="2996"/>
        <item m="1" x="1333"/>
        <item m="1" x="1988"/>
        <item m="1" x="6328"/>
        <item m="1" x="404"/>
        <item m="1" x="4626"/>
        <item m="1" x="2151"/>
        <item m="1" x="785"/>
        <item m="1" x="2293"/>
        <item m="1" x="790"/>
        <item m="1" x="4278"/>
        <item m="1" x="2944"/>
        <item m="1" x="981"/>
        <item m="1" x="3877"/>
        <item m="1" x="753"/>
        <item m="1" x="7925"/>
        <item m="1" x="3390"/>
        <item m="1" x="621"/>
        <item m="1" x="2941"/>
        <item m="1" x="1115"/>
        <item m="1" x="7474"/>
        <item m="1" x="3761"/>
        <item m="1" x="5183"/>
        <item m="1" x="4975"/>
        <item m="1" x="472"/>
        <item m="1" x="4836"/>
        <item m="1" x="6094"/>
        <item m="1" x="2467"/>
        <item m="1" x="6524"/>
        <item m="1" x="5261"/>
        <item m="1" x="3650"/>
        <item m="1" x="6297"/>
        <item m="1" x="545"/>
        <item m="1" x="5184"/>
        <item m="1" x="3265"/>
        <item m="1" x="5003"/>
        <item m="1" x="6637"/>
        <item m="1" x="3549"/>
        <item m="1" x="7806"/>
        <item m="1" x="3051"/>
        <item m="1" x="1973"/>
        <item m="1" x="4327"/>
        <item m="1" x="7503"/>
        <item m="1" x="4933"/>
        <item m="1" x="7420"/>
        <item m="1" x="4868"/>
        <item m="1" x="1928"/>
        <item m="1" x="4909"/>
        <item m="1" x="7230"/>
        <item m="1" x="1099"/>
        <item m="1" x="1923"/>
        <item m="1" x="2490"/>
        <item m="1" x="4875"/>
        <item m="1" x="1865"/>
        <item m="1" x="650"/>
        <item m="1" x="743"/>
        <item m="1" x="1613"/>
        <item m="1" x="3232"/>
        <item m="1" x="1597"/>
        <item m="1" x="5477"/>
        <item m="1" x="7423"/>
        <item m="1" x="2692"/>
        <item m="1" x="2734"/>
        <item m="1" x="5769"/>
        <item m="1" x="5858"/>
        <item m="1" x="4126"/>
        <item m="1" x="2878"/>
        <item m="1" x="7202"/>
        <item m="1" x="1467"/>
        <item m="1" x="4772"/>
        <item m="1" x="6661"/>
        <item m="1" x="587"/>
        <item m="1" x="3693"/>
        <item m="1" x="1540"/>
        <item m="1" x="7238"/>
        <item m="1" x="715"/>
        <item m="1" x="3143"/>
        <item m="1" x="5361"/>
        <item m="1" x="4610"/>
        <item m="1" x="1170"/>
        <item m="1" x="3492"/>
        <item m="1" x="4506"/>
        <item m="1" x="6865"/>
        <item m="1" x="716"/>
        <item m="1" x="6131"/>
        <item m="1" x="3835"/>
        <item m="1" x="6611"/>
        <item m="1" x="6757"/>
        <item m="1" x="4571"/>
        <item m="1" x="4508"/>
        <item m="1" x="4124"/>
        <item m="1" x="1919"/>
        <item m="1" x="7705"/>
        <item m="1" x="2975"/>
        <item m="1" x="1002"/>
        <item m="1" x="1091"/>
        <item m="1" x="5520"/>
        <item m="1" x="7965"/>
        <item m="1" x="6254"/>
        <item m="1" x="7084"/>
        <item m="1" x="6903"/>
        <item m="1" x="4937"/>
        <item m="1" x="5209"/>
        <item m="1" x="6060"/>
        <item m="1" x="5748"/>
        <item m="1" x="5433"/>
        <item m="1" x="7588"/>
        <item m="1" x="3917"/>
        <item m="1" x="754"/>
        <item m="1" x="2838"/>
        <item m="1" x="2816"/>
        <item m="1" x="5428"/>
        <item m="1" x="7439"/>
        <item m="1" x="5306"/>
        <item m="1" x="6871"/>
        <item m="1" x="5742"/>
        <item m="1" x="4350"/>
        <item m="1" x="2141"/>
        <item m="1" x="1949"/>
        <item m="1" x="7447"/>
        <item m="1" x="4050"/>
        <item m="1" x="1618"/>
        <item m="1" x="7339"/>
        <item m="1" x="2632"/>
        <item m="1" x="3705"/>
        <item m="1" x="3585"/>
        <item m="1" x="1228"/>
        <item m="1" x="3990"/>
        <item m="1" x="7400"/>
        <item m="1" x="1162"/>
        <item m="1" x="2334"/>
        <item m="1" x="6498"/>
        <item m="1" x="4161"/>
        <item m="1" x="1180"/>
        <item m="1" x="5992"/>
        <item m="1" x="3400"/>
        <item m="1" x="5521"/>
        <item m="1" x="2935"/>
        <item m="1" x="3995"/>
        <item m="1" x="4256"/>
        <item m="1" x="1196"/>
        <item m="1" x="1558"/>
        <item m="1" x="1150"/>
        <item m="1" x="1128"/>
        <item m="1" x="2113"/>
        <item m="1" x="5218"/>
        <item m="1" x="6544"/>
        <item m="1" x="6408"/>
        <item m="1" x="6024"/>
        <item m="1" x="1001"/>
        <item m="1" x="5222"/>
        <item m="1" x="2652"/>
        <item m="1" x="599"/>
        <item m="1" x="7267"/>
        <item m="1" x="7129"/>
        <item m="1" x="4055"/>
        <item m="1" x="6809"/>
        <item m="1" x="2852"/>
        <item m="1" x="1372"/>
        <item m="1" x="5707"/>
        <item m="1" x="6620"/>
        <item m="1" x="1013"/>
        <item m="1" x="4710"/>
        <item m="1" x="1643"/>
        <item m="1" x="1955"/>
        <item m="1" x="5995"/>
        <item m="1" x="4042"/>
        <item m="1" x="6430"/>
        <item m="1" x="3547"/>
        <item m="1" x="4892"/>
        <item m="1" x="5020"/>
        <item m="1" x="615"/>
        <item m="1" x="2267"/>
        <item m="1" x="2420"/>
        <item m="1" x="6860"/>
        <item m="1" x="7814"/>
        <item m="1" x="1753"/>
        <item m="1" x="2979"/>
        <item m="1" x="6109"/>
        <item m="1" x="6441"/>
        <item m="1" x="7113"/>
        <item m="1" x="5411"/>
        <item m="1" x="1761"/>
        <item m="1" x="3047"/>
        <item m="1" x="7380"/>
        <item m="1" x="5307"/>
        <item m="1" x="3023"/>
        <item m="1" x="3098"/>
        <item m="1" x="2547"/>
        <item m="1" x="5174"/>
        <item m="1" x="607"/>
        <item m="1" x="3231"/>
        <item m="1" x="1500"/>
        <item m="1" x="1495"/>
        <item m="1" x="2843"/>
        <item m="1" x="5817"/>
        <item m="1" x="5978"/>
        <item m="1" x="2572"/>
        <item m="1" x="4298"/>
        <item m="1" x="7982"/>
        <item m="1" x="4080"/>
        <item m="1" x="4588"/>
        <item m="1" x="1340"/>
        <item m="1" x="708"/>
        <item m="1" x="6380"/>
        <item m="1" x="604"/>
        <item m="1" x="897"/>
        <item m="1" x="3595"/>
        <item m="1" x="7148"/>
        <item m="1" x="3512"/>
        <item m="1" x="3729"/>
        <item m="1" x="2361"/>
        <item m="1" x="7269"/>
        <item m="1" x="6874"/>
        <item m="1" x="6855"/>
        <item m="1" x="7184"/>
        <item m="1" x="7082"/>
        <item m="1" x="1222"/>
        <item m="1" x="2899"/>
        <item m="1" x="2327"/>
        <item m="1" x="806"/>
        <item m="1" x="2448"/>
        <item m="1" x="7120"/>
        <item m="1" x="389"/>
        <item m="1" x="4636"/>
        <item m="1" x="5231"/>
        <item m="1" x="5732"/>
        <item m="1" x="2241"/>
        <item m="1" x="4365"/>
        <item m="1" x="2740"/>
        <item m="1" x="6866"/>
        <item m="1" x="926"/>
        <item m="1" x="6677"/>
        <item m="1" x="4010"/>
        <item m="1" x="6943"/>
        <item m="1" x="5413"/>
        <item m="1" x="3709"/>
        <item m="1" x="1351"/>
        <item m="1" x="7388"/>
        <item m="1" x="6365"/>
        <item m="1" x="2717"/>
        <item m="1" x="7661"/>
        <item m="1" x="5650"/>
        <item m="1" x="4157"/>
        <item m="1" x="7464"/>
        <item m="1" x="1971"/>
        <item m="1" x="5719"/>
        <item m="1" x="4316"/>
        <item m="1" x="1525"/>
        <item m="1" x="1583"/>
        <item m="1" x="6330"/>
        <item m="1" x="4419"/>
        <item m="1" x="4541"/>
        <item m="1" x="5834"/>
        <item m="1" x="447"/>
        <item m="1" x="3467"/>
        <item m="1" x="892"/>
        <item m="1" x="6077"/>
        <item m="1" x="2756"/>
        <item m="1" x="7579"/>
        <item m="1" x="6591"/>
        <item m="1" x="5312"/>
        <item m="1" x="3941"/>
        <item m="1" x="2578"/>
        <item m="1" x="6556"/>
        <item m="1" x="5271"/>
        <item m="1" x="3907"/>
        <item m="1" x="4330"/>
        <item m="1" x="1332"/>
        <item m="1" x="1303"/>
        <item x="374"/>
        <item m="1" x="6398"/>
        <item m="1" x="3343"/>
        <item m="1" x="7111"/>
        <item m="1" x="5606"/>
        <item m="1" x="2538"/>
        <item m="1" x="1981"/>
        <item m="1" x="5463"/>
        <item m="1" x="4267"/>
        <item m="1" x="5296"/>
        <item m="1" x="2674"/>
        <item m="1" x="6479"/>
        <item m="1" x="4834"/>
        <item m="1" x="4340"/>
        <item m="1" x="6061"/>
        <item m="1" x="3986"/>
        <item m="1" x="5160"/>
        <item m="1" x="4048"/>
        <item m="1" x="1524"/>
        <item m="1" x="6908"/>
        <item m="1" x="7555"/>
        <item m="1" x="856"/>
        <item m="1" x="1601"/>
        <item m="1" x="7708"/>
        <item m="1" x="4408"/>
        <item m="1" x="6065"/>
        <item m="1" x="3778"/>
        <item m="1" x="2548"/>
        <item m="1" x="3184"/>
        <item m="1" x="7260"/>
        <item m="1" x="6745"/>
        <item m="1" x="7733"/>
        <item m="1" x="1190"/>
        <item m="1" x="7310"/>
        <item m="1" x="3846"/>
        <item m="1" x="2960"/>
        <item m="1" x="4608"/>
        <item m="1" x="6412"/>
        <item m="1" x="1088"/>
        <item m="1" x="2747"/>
        <item m="1" x="4131"/>
        <item m="1" x="2739"/>
        <item m="1" x="1829"/>
        <item m="1" x="5957"/>
        <item m="1" x="5038"/>
        <item m="1" x="5831"/>
        <item m="1" x="4196"/>
        <item m="1" x="6545"/>
        <item m="1" x="759"/>
        <item m="1" x="7815"/>
        <item m="1" x="524"/>
        <item m="1" x="622"/>
        <item m="1" x="1407"/>
        <item m="1" x="3351"/>
        <item m="1" x="2387"/>
        <item m="1" x="5792"/>
        <item m="1" x="7262"/>
        <item m="1" x="3266"/>
        <item m="1" x="3002"/>
        <item m="1" x="7123"/>
        <item m="1" x="6499"/>
        <item m="1" x="5906"/>
        <item m="1" x="6553"/>
        <item m="1" x="1141"/>
        <item m="1" x="7245"/>
        <item m="1" x="4922"/>
        <item m="1" x="7540"/>
        <item m="1" x="2938"/>
        <item m="1" x="3569"/>
        <item m="1" x="5564"/>
        <item m="1" x="2982"/>
        <item m="1" x="6689"/>
        <item m="1" x="1931"/>
        <item m="1" x="6998"/>
        <item m="1" x="7397"/>
        <item m="1" x="2007"/>
        <item m="1" x="3413"/>
        <item m="1" x="2707"/>
        <item m="1" x="4212"/>
        <item m="1" x="808"/>
        <item m="1" x="3162"/>
        <item m="1" x="5692"/>
        <item m="1" x="7028"/>
        <item m="1" x="7751"/>
        <item m="1" x="6366"/>
        <item m="1" x="7438"/>
        <item m="1" x="2384"/>
        <item m="1" x="6622"/>
        <item m="1" x="5530"/>
        <item m="1" x="4509"/>
        <item m="1" x="2003"/>
        <item m="1" x="2669"/>
        <item m="1" x="3959"/>
        <item m="1" x="3905"/>
        <item m="1" x="2288"/>
        <item m="1" x="4689"/>
        <item m="1" x="4709"/>
        <item m="1" x="3280"/>
        <item m="1" x="5139"/>
        <item m="1" x="6247"/>
        <item m="1" x="4491"/>
        <item m="1" x="2963"/>
        <item m="1" x="5502"/>
        <item m="1" x="3613"/>
        <item m="1" x="3462"/>
        <item m="1" x="6977"/>
        <item m="1" x="7098"/>
        <item m="1" x="423"/>
        <item m="1" x="5784"/>
        <item m="1" x="6921"/>
        <item m="1" x="1155"/>
        <item m="1" x="7975"/>
        <item m="1" x="3221"/>
        <item m="1" x="749"/>
        <item m="1" x="683"/>
        <item m="1" x="6410"/>
        <item m="1" x="3168"/>
        <item m="1" x="2360"/>
        <item m="1" x="5591"/>
        <item m="1" x="3489"/>
        <item m="1" x="1192"/>
        <item m="1" x="558"/>
        <item m="1" x="7987"/>
        <item m="1" x="2039"/>
        <item m="1" x="1329"/>
        <item m="1" x="2167"/>
        <item m="1" x="4395"/>
        <item m="1" x="1465"/>
        <item m="1" x="7309"/>
        <item m="1" x="1435"/>
        <item m="1" x="3623"/>
        <item m="1" x="4032"/>
        <item m="1" x="6731"/>
        <item m="1" x="4887"/>
        <item m="1" x="6790"/>
        <item m="1" x="4795"/>
        <item m="1" x="5213"/>
        <item m="1" x="6770"/>
        <item m="1" x="7488"/>
        <item m="1" x="3500"/>
        <item m="1" x="4916"/>
        <item m="1" x="7840"/>
        <item m="1" x="5962"/>
        <item m="1" x="6879"/>
        <item m="1" x="6876"/>
        <item m="1" x="6875"/>
        <item m="1" x="2133"/>
        <item m="1" x="4078"/>
        <item m="1" x="7757"/>
        <item m="1" x="7937"/>
        <item m="1" x="1415"/>
        <item m="1" x="5899"/>
        <item m="1" x="1899"/>
        <item m="1" x="5045"/>
        <item m="1" x="1286"/>
        <item m="1" x="1280"/>
        <item m="1" x="1268"/>
        <item m="1" x="5224"/>
        <item m="1" x="1869"/>
        <item m="1" x="6958"/>
        <item m="1" x="6399"/>
        <item m="1" x="4898"/>
        <item m="1" x="6846"/>
        <item m="1" x="4494"/>
        <item m="1" x="4132"/>
        <item m="1" x="7197"/>
        <item m="1" x="7195"/>
        <item m="1" x="7190"/>
        <item m="1" x="7027"/>
        <item m="1" x="7071"/>
        <item m="1" x="6360"/>
        <item m="1" x="1808"/>
        <item m="1" x="2893"/>
        <item m="1" x="5154"/>
        <item m="1" x="5974"/>
        <item m="1" x="7108"/>
        <item m="1" x="1460"/>
        <item m="1" x="6194"/>
        <item m="1" x="6501"/>
        <item m="1" x="1547"/>
        <item m="1" x="6016"/>
        <item m="1" x="2577"/>
        <item m="1" x="5211"/>
        <item m="1" x="7619"/>
        <item m="1" x="6213"/>
        <item x="373"/>
        <item m="1" x="6082"/>
        <item m="1" x="3638"/>
        <item m="1" x="3248"/>
        <item m="1" x="6854"/>
        <item m="1" x="399"/>
        <item m="1" x="3326"/>
        <item m="1" x="7389"/>
        <item m="1" x="3870"/>
        <item m="1" x="3591"/>
        <item m="1" x="869"/>
        <item m="1" x="638"/>
        <item m="1" x="7356"/>
        <item m="1" x="7056"/>
        <item m="1" x="5565"/>
        <item m="1" x="5850"/>
        <item m="1" x="4440"/>
        <item m="1" x="5776"/>
        <item m="1" x="5556"/>
        <item m="1" x="3493"/>
        <item m="1" x="7346"/>
        <item m="1" x="5120"/>
        <item m="1" x="3726"/>
        <item m="1" x="857"/>
        <item m="1" x="2947"/>
        <item m="1" x="487"/>
        <item m="1" x="5381"/>
        <item m="1" x="5171"/>
        <item m="1" x="4405"/>
        <item m="1" x="1450"/>
        <item m="1" x="7810"/>
        <item m="1" x="6658"/>
        <item m="1" x="3214"/>
        <item m="1" x="549"/>
        <item m="1" x="837"/>
        <item m="1" x="6882"/>
        <item m="1" x="4163"/>
        <item m="1" x="4964"/>
        <item m="1" x="6535"/>
        <item m="1" x="4741"/>
        <item m="1" x="5505"/>
        <item m="1" x="707"/>
        <item x="371"/>
        <item x="372"/>
        <item m="1" x="1980"/>
        <item m="1" x="7673"/>
        <item m="1" x="1278"/>
        <item m="1" x="1357"/>
        <item m="1" x="2249"/>
        <item m="1" x="617"/>
        <item m="1" x="5684"/>
        <item m="1" x="2085"/>
        <item m="1" x="518"/>
        <item m="1" x="2033"/>
        <item m="1" x="4539"/>
        <item m="1" x="3396"/>
        <item m="1" x="6851"/>
        <item m="1" x="7883"/>
        <item m="1" x="4825"/>
        <item m="1" x="7768"/>
        <item m="1" x="7998"/>
        <item m="1" x="2389"/>
        <item m="1" x="2514"/>
        <item m="1" x="2544"/>
        <item m="1" x="848"/>
        <item m="1" x="5034"/>
        <item m="1" x="7038"/>
        <item m="1" x="7428"/>
        <item m="1" x="7419"/>
        <item m="1" x="6891"/>
        <item m="1" x="3057"/>
        <item m="1" x="642"/>
        <item m="1" x="6999"/>
        <item m="1" x="4175"/>
        <item x="370"/>
        <item m="1" x="5971"/>
        <item m="1" x="974"/>
        <item m="1" x="5279"/>
        <item m="1" x="2433"/>
        <item m="1" x="3560"/>
        <item m="1" x="5406"/>
        <item m="1" x="7641"/>
        <item m="1" x="4484"/>
        <item m="1" x="2380"/>
        <item m="1" x="991"/>
        <item m="1" x="7696"/>
        <item m="1" x="1108"/>
        <item m="1" x="1100"/>
        <item m="1" x="4822"/>
        <item m="1" x="4773"/>
        <item m="1" x="6881"/>
        <item m="1" x="5442"/>
        <item m="1" x="3104"/>
        <item m="1" x="3597"/>
        <item m="1" x="4699"/>
        <item m="1" x="5473"/>
        <item m="1" x="2763"/>
        <item m="1" x="4257"/>
        <item m="1" x="4254"/>
        <item m="1" x="1508"/>
        <item m="1" x="5005"/>
        <item m="1" x="2197"/>
        <item m="1" x="670"/>
        <item x="369"/>
        <item m="1" x="1157"/>
        <item m="1" x="3773"/>
        <item m="1" x="5927"/>
        <item m="1" x="3786"/>
        <item m="1" x="1514"/>
        <item m="1" x="1685"/>
        <item m="1" x="4415"/>
        <item m="1" x="5072"/>
        <item m="1" x="3321"/>
        <item m="1" x="6081"/>
        <item m="1" x="3414"/>
        <item m="1" x="2221"/>
        <item m="1" x="959"/>
        <item m="1" x="2184"/>
        <item m="1" x="4165"/>
        <item m="1" x="4637"/>
        <item m="1" x="5932"/>
        <item m="1" x="2035"/>
        <item m="1" x="735"/>
        <item m="1" x="2636"/>
        <item m="1" x="2546"/>
        <item m="1" x="7137"/>
        <item m="1" x="3119"/>
        <item m="1" x="3014"/>
        <item m="1" x="2658"/>
        <item m="1" x="7274"/>
        <item m="1" x="6111"/>
        <item m="1" x="3626"/>
        <item m="1" x="972"/>
        <item m="1" x="3067"/>
        <item m="1" x="7727"/>
        <item m="1" x="5866"/>
        <item m="1" x="1747"/>
        <item m="1" x="3604"/>
        <item m="1" x="6030"/>
        <item m="1" x="1610"/>
        <item m="1" x="3252"/>
        <item m="1" x="2616"/>
        <item m="1" x="687"/>
        <item m="1" x="5567"/>
        <item m="1" x="7660"/>
        <item m="1" x="5626"/>
        <item m="1" x="6894"/>
        <item m="1" x="6892"/>
        <item m="1" x="4911"/>
        <item m="1" x="3375"/>
        <item m="1" x="3079"/>
        <item m="1" x="7627"/>
        <item m="1" x="4812"/>
        <item m="1" x="4384"/>
        <item m="1" x="1591"/>
        <item m="1" x="601"/>
        <item m="1" x="2602"/>
        <item m="1" x="7517"/>
        <item m="1" x="7507"/>
        <item m="1" x="4058"/>
        <item m="1" x="3601"/>
        <item m="1" x="943"/>
        <item m="1" x="6768"/>
        <item m="1" x="5098"/>
        <item m="1" x="5694"/>
        <item m="1" x="1492"/>
        <item m="1" x="4180"/>
        <item m="1" x="3329"/>
        <item m="1" x="1940"/>
        <item m="1" x="3948"/>
        <item m="1" x="5711"/>
        <item m="1" x="5401"/>
        <item x="367"/>
        <item x="368"/>
        <item m="1" x="5898"/>
        <item m="1" x="443"/>
        <item m="1" x="2383"/>
        <item m="1" x="690"/>
        <item m="1" x="5353"/>
        <item m="1" x="4238"/>
        <item m="1" x="2820"/>
        <item m="1" x="6090"/>
        <item m="1" x="4872"/>
        <item m="1" x="5549"/>
        <item m="1" x="3201"/>
        <item m="1" x="4573"/>
        <item m="1" x="4617"/>
        <item m="1" x="2725"/>
        <item m="1" x="7023"/>
        <item m="1" x="6171"/>
        <item m="1" x="5309"/>
        <item m="1" x="5311"/>
        <item m="1" x="1409"/>
        <item m="1" x="556"/>
        <item m="1" x="3991"/>
        <item m="1" x="5849"/>
        <item m="1" x="6948"/>
        <item m="1" x="5953"/>
        <item m="1" x="2097"/>
        <item m="1" x="5586"/>
        <item m="1" x="6173"/>
        <item m="1" x="3893"/>
        <item m="1" x="6456"/>
        <item m="1" x="3628"/>
        <item m="1" x="4110"/>
        <item m="1" x="5185"/>
        <item m="1" x="6959"/>
        <item m="1" x="5427"/>
        <item m="1" x="3944"/>
        <item m="1" x="1287"/>
        <item m="1" x="4742"/>
        <item m="1" x="6752"/>
        <item m="1" x="671"/>
        <item m="1" x="5889"/>
        <item m="1" x="4562"/>
        <item m="1" x="7432"/>
        <item m="1" x="6085"/>
        <item m="1" x="7171"/>
        <item m="1" x="1676"/>
        <item m="1" x="3391"/>
        <item m="1" x="661"/>
        <item m="1" x="5301"/>
        <item m="1" x="4744"/>
        <item m="1" x="780"/>
        <item m="1" x="3432"/>
        <item m="1" x="2600"/>
        <item m="1" x="2561"/>
        <item m="1" x="7813"/>
        <item m="1" x="5562"/>
        <item m="1" x="2738"/>
        <item m="1" x="5172"/>
        <item m="1" x="7208"/>
        <item m="1" x="7902"/>
        <item m="1" x="6907"/>
        <item m="1" x="3972"/>
        <item m="1" x="7945"/>
        <item m="1" x="6202"/>
        <item m="1" x="6655"/>
        <item m="1" x="1990"/>
        <item m="1" x="4946"/>
        <item m="1" x="4079"/>
        <item m="1" x="1897"/>
        <item m="1" x="2469"/>
        <item m="1" x="2645"/>
        <item m="1" x="1579"/>
        <item m="1" x="1574"/>
        <item m="1" x="6272"/>
        <item m="1" x="4044"/>
        <item m="1" x="3682"/>
        <item m="1" x="3115"/>
        <item m="1" x="4538"/>
        <item m="1" x="2320"/>
        <item m="1" x="5133"/>
        <item m="1" x="6229"/>
        <item m="1" x="4616"/>
        <item m="1" x="4596"/>
        <item m="1" x="6988"/>
        <item m="1" x="7080"/>
        <item m="1" x="5825"/>
        <item m="1" x="5998"/>
        <item m="1" x="5096"/>
        <item m="1" x="1935"/>
        <item m="1" x="6320"/>
        <item m="1" x="5816"/>
        <item m="1" x="3205"/>
        <item m="1" x="3039"/>
        <item m="1" x="5794"/>
        <item m="1" x="2859"/>
        <item m="1" x="977"/>
        <item m="1" x="5500"/>
        <item m="1" x="1841"/>
        <item m="1" x="2815"/>
        <item m="1" x="5369"/>
        <item m="1" x="5601"/>
        <item m="1" x="1468"/>
        <item m="1" x="5081"/>
        <item m="1" x="3541"/>
        <item m="1" x="1273"/>
        <item m="1" x="3540"/>
        <item m="1" x="7302"/>
        <item m="1" x="2413"/>
        <item m="1" x="5633"/>
        <item m="1" x="7151"/>
        <item m="1" x="7235"/>
        <item m="1" x="580"/>
        <item m="1" x="2986"/>
        <item m="1" x="3615"/>
        <item m="1" x="6917"/>
        <item m="1" x="3504"/>
        <item m="1" x="430"/>
        <item m="1" x="1353"/>
        <item m="1" x="777"/>
        <item x="366"/>
        <item m="1" x="6394"/>
        <item m="1" x="2106"/>
        <item m="1" x="1735"/>
        <item m="1" x="1860"/>
        <item m="1" x="1820"/>
        <item m="1" x="1210"/>
        <item m="1" x="6735"/>
        <item m="1" x="3105"/>
        <item m="1" x="5970"/>
        <item m="1" x="951"/>
        <item m="1" x="4148"/>
        <item m="1" x="2405"/>
        <item m="1" x="5746"/>
        <item m="1" x="5452"/>
        <item m="1" x="2477"/>
        <item m="1" x="4070"/>
        <item m="1" x="2587"/>
        <item m="1" x="2065"/>
        <item m="1" x="566"/>
        <item m="1" x="2396"/>
        <item m="1" x="3461"/>
        <item m="1" x="1543"/>
        <item m="1" x="4097"/>
        <item m="1" x="5043"/>
        <item m="1" x="5040"/>
        <item m="1" x="5373"/>
        <item x="365"/>
        <item m="1" x="596"/>
        <item m="1" x="904"/>
        <item m="1" x="1732"/>
        <item m="1" x="4134"/>
        <item m="1" x="1217"/>
        <item m="1" x="6130"/>
        <item m="1" x="6467"/>
        <item m="1" x="1664"/>
        <item m="1" x="6972"/>
        <item m="1" x="4534"/>
        <item m="1" x="1424"/>
        <item m="1" x="4006"/>
        <item m="1" x="7136"/>
        <item m="1" x="4290"/>
        <item m="1" x="7321"/>
        <item m="1" x="7314"/>
        <item m="1" x="6666"/>
        <item m="1" x="7616"/>
        <item m="1" x="5429"/>
        <item m="1" x="6396"/>
        <item x="364"/>
        <item m="1" x="3740"/>
        <item m="1" x="2374"/>
        <item m="1" x="3866"/>
        <item m="1" x="5341"/>
        <item m="1" x="2128"/>
        <item m="1" x="6172"/>
        <item m="1" x="2844"/>
        <item m="1" x="4445"/>
        <item m="1" x="4523"/>
        <item m="1" x="6373"/>
        <item m="1" x="3009"/>
        <item m="1" x="2970"/>
        <item m="1" x="6941"/>
        <item m="1" x="827"/>
        <item m="1" x="7547"/>
        <item m="1" x="3020"/>
        <item m="1" x="3683"/>
        <item m="1" x="2801"/>
        <item m="1" x="3346"/>
        <item m="1" x="6715"/>
        <item m="1" x="1345"/>
        <item m="1" x="4779"/>
        <item m="1" x="2534"/>
        <item m="1" x="2599"/>
        <item m="1" x="3000"/>
        <item m="1" x="2981"/>
        <item m="1" x="7903"/>
        <item m="1" x="5166"/>
        <item m="1" x="7127"/>
        <item m="1" x="1937"/>
        <item m="1" x="2185"/>
        <item m="1" x="4935"/>
        <item m="1" x="5763"/>
        <item m="1" x="2597"/>
        <item m="1" x="3679"/>
        <item m="1" x="1077"/>
        <item m="1" x="3206"/>
        <item m="1" x="7713"/>
        <item m="1" x="456"/>
        <item m="1" x="1996"/>
        <item m="1" x="5440"/>
        <item m="1" x="3313"/>
        <item m="1" x="3278"/>
        <item m="1" x="3378"/>
        <item m="1" x="2434"/>
        <item m="1" x="6815"/>
        <item m="1" x="1563"/>
        <item m="1" x="6789"/>
        <item m="1" x="4353"/>
        <item m="1" x="945"/>
        <item m="1" x="2497"/>
        <item m="1" x="7878"/>
        <item m="1" x="5951"/>
        <item m="1" x="7818"/>
        <item m="1" x="5812"/>
        <item m="1" x="1015"/>
        <item m="1" x="814"/>
        <item m="1" x="5035"/>
        <item m="1" x="5931"/>
        <item m="1" x="5774"/>
        <item m="1" x="7567"/>
        <item m="1" x="6352"/>
        <item m="1" x="3561"/>
        <item m="1" x="3180"/>
        <item m="1" x="1445"/>
        <item m="1" x="3926"/>
        <item m="1" x="1604"/>
        <item m="1" x="2196"/>
        <item m="1" x="1299"/>
        <item m="1" x="4690"/>
        <item m="1" x="5210"/>
        <item m="1" x="2311"/>
        <item m="1" x="7762"/>
        <item m="1" x="7756"/>
        <item m="1" x="507"/>
        <item m="1" x="2226"/>
        <item m="1" x="5253"/>
        <item m="1" x="6981"/>
        <item m="1" x="5289"/>
        <item m="1" x="1292"/>
        <item m="1" x="7348"/>
        <item m="1" x="1425"/>
        <item m="1" x="5534"/>
        <item m="1" x="3235"/>
        <item m="1" x="6362"/>
        <item m="1" x="2985"/>
        <item m="1" x="1147"/>
        <item m="1" x="2664"/>
        <item m="1" x="6682"/>
        <item m="1" x="3654"/>
        <item m="1" x="4720"/>
        <item m="1" x="2142"/>
        <item m="1" x="1432"/>
        <item m="1" x="5262"/>
        <item m="1" x="3031"/>
        <item m="1" x="3271"/>
        <item m="1" x="4650"/>
        <item m="1" x="7788"/>
        <item m="1" x="2691"/>
        <item m="1" x="7523"/>
        <item m="1" x="5635"/>
        <item m="1" x="3040"/>
        <item m="1" x="391"/>
        <item m="1" x="6319"/>
        <item m="1" x="4677"/>
        <item m="1" x="5382"/>
        <item m="1" x="7953"/>
        <item m="1" x="1381"/>
        <item m="1" x="3155"/>
        <item m="1" x="7298"/>
        <item m="1" x="6539"/>
        <item m="1" x="7121"/>
        <item m="1" x="5114"/>
        <item m="1" x="7550"/>
        <item m="1" x="1212"/>
        <item m="1" x="4388"/>
        <item m="1" x="4848"/>
        <item m="1" x="667"/>
        <item m="1" x="2446"/>
        <item m="1" x="5461"/>
        <item m="1" x="3739"/>
        <item m="1" x="6771"/>
        <item m="1" x="2062"/>
        <item m="1" x="6508"/>
        <item m="1" x="783"/>
        <item m="1" x="1831"/>
        <item m="1" x="4167"/>
        <item m="1" x="4322"/>
        <item m="1" x="4620"/>
        <item m="1" x="1260"/>
        <item m="1" x="7811"/>
        <item m="1" x="1229"/>
        <item m="1" x="2690"/>
        <item m="1" x="1071"/>
        <item m="1" x="4432"/>
        <item m="1" x="1095"/>
        <item m="1" x="5674"/>
        <item m="1" x="2956"/>
        <item m="1" x="6662"/>
        <item m="1" x="1857"/>
        <item m="1" x="6634"/>
        <item m="1" x="2501"/>
        <item m="1" x="6791"/>
        <item m="1" x="7019"/>
        <item m="1" x="2465"/>
        <item m="1" x="2227"/>
        <item m="1" x="5320"/>
        <item m="1" x="2155"/>
        <item m="1" x="6626"/>
        <item m="1" x="763"/>
        <item m="1" x="1907"/>
        <item m="1" x="7369"/>
        <item m="1" x="1927"/>
        <item m="1" x="4075"/>
        <item m="1" x="1267"/>
        <item m="1" x="2370"/>
        <item m="1" x="3415"/>
        <item m="1" x="5609"/>
        <item m="1" x="5529"/>
        <item m="1" x="3048"/>
        <item m="1" x="1794"/>
        <item m="1" x="4794"/>
        <item m="1" x="5246"/>
        <item m="1" x="3059"/>
        <item m="1" x="3622"/>
        <item m="1" x="3582"/>
        <item m="1" x="3545"/>
        <item m="1" x="1080"/>
        <item m="1" x="7551"/>
        <item m="1" x="7022"/>
        <item m="1" x="2710"/>
        <item m="1" x="7970"/>
        <item m="1" x="1961"/>
        <item m="1" x="2205"/>
        <item m="1" x="6292"/>
        <item m="1" x="2018"/>
        <item m="1" x="4673"/>
        <item m="1" x="4729"/>
        <item m="1" x="1131"/>
        <item m="1" x="5554"/>
        <item m="1" x="5507"/>
        <item m="1" x="6404"/>
        <item m="1" x="6436"/>
        <item m="1" x="3511"/>
        <item m="1" x="3085"/>
        <item m="1" x="1444"/>
        <item m="1" x="1122"/>
        <item m="1" x="811"/>
        <item m="1" x="934"/>
        <item m="1" x="5351"/>
        <item m="1" x="5706"/>
        <item m="1" x="6773"/>
        <item m="1" x="4204"/>
        <item m="1" x="5290"/>
        <item m="1" x="5099"/>
        <item m="1" x="4847"/>
        <item m="1" x="2081"/>
        <item m="1" x="6342"/>
        <item m="1" x="588"/>
        <item m="1" x="889"/>
        <item m="1" x="3575"/>
        <item m="1" x="7993"/>
        <item m="1" x="2102"/>
        <item m="1" x="6303"/>
        <item m="1" x="4121"/>
        <item m="1" x="2817"/>
        <item m="1" x="4105"/>
        <item m="1" x="3516"/>
        <item m="1" x="3969"/>
        <item m="1" x="7754"/>
        <item m="1" x="1457"/>
        <item m="1" x="6560"/>
        <item m="1" x="5391"/>
        <item m="1" x="533"/>
        <item m="1" x="2671"/>
        <item m="1" x="3193"/>
        <item m="1" x="2091"/>
        <item m="1" x="2593"/>
        <item m="1" x="1158"/>
        <item m="1" x="438"/>
        <item m="1" x="1096"/>
        <item m="1" x="4995"/>
        <item m="1" x="3677"/>
        <item m="1" x="5861"/>
        <item m="1" x="1288"/>
        <item m="1" x="5813"/>
        <item m="1" x="4069"/>
        <item m="1" x="2590"/>
        <item m="1" x="3879"/>
        <item m="1" x="2428"/>
        <item m="1" x="634"/>
        <item m="1" x="3001"/>
        <item m="1" x="7894"/>
        <item m="1" x="1878"/>
        <item m="1" x="4781"/>
        <item m="1" x="7745"/>
        <item m="1" x="3830"/>
        <item m="1" x="3970"/>
        <item m="1" x="6608"/>
        <item m="1" x="2759"/>
        <item m="1" x="1177"/>
        <item m="1" x="4374"/>
        <item m="1" x="3178"/>
        <item m="1" x="3216"/>
        <item m="1" x="2294"/>
        <item m="1" x="7398"/>
        <item m="1" x="7066"/>
        <item m="1" x="1952"/>
        <item m="1" x="7863"/>
        <item m="1" x="4128"/>
        <item m="1" x="5946"/>
        <item m="1" x="7387"/>
        <item m="1" x="1411"/>
        <item m="1" x="5280"/>
        <item m="1" x="1690"/>
        <item m="1" x="4780"/>
        <item m="1" x="5516"/>
        <item m="1" x="6069"/>
        <item m="1" x="6839"/>
        <item m="1" x="626"/>
        <item m="1" x="3018"/>
        <item m="1" x="6993"/>
        <item m="1" x="6915"/>
        <item m="1" x="7258"/>
        <item m="1" x="2442"/>
        <item m="1" x="6114"/>
        <item m="1" x="7375"/>
        <item m="1" x="3940"/>
        <item m="1" x="6424"/>
        <item m="1" x="3128"/>
        <item m="1" x="1984"/>
        <item m="1" x="2006"/>
        <item m="1" x="1011"/>
        <item m="1" x="4611"/>
        <item m="1" x="6354"/>
        <item m="1" x="589"/>
        <item m="1" x="2251"/>
        <item m="1" x="2059"/>
        <item m="1" x="492"/>
        <item m="1" x="6558"/>
        <item m="1" x="7281"/>
        <item m="1" x="7728"/>
        <item m="1" x="5805"/>
        <item m="1" x="2774"/>
        <item m="1" x="5202"/>
        <item m="1" x="6397"/>
        <item m="1" x="5777"/>
        <item m="1" x="3992"/>
        <item m="1" x="1078"/>
        <item m="1" x="4809"/>
        <item m="1" x="2913"/>
        <item m="1" x="6830"/>
        <item m="1" x="7479"/>
        <item m="1" x="7830"/>
        <item m="1" x="7236"/>
        <item m="1" x="6422"/>
        <item m="1" x="1244"/>
        <item m="1" x="1957"/>
        <item m="1" x="3804"/>
        <item m="1" x="7367"/>
        <item m="1" x="2695"/>
        <item m="1" x="3195"/>
        <item m="1" x="7394"/>
        <item m="1" x="2232"/>
        <item m="1" x="3676"/>
        <item m="1" x="4982"/>
        <item m="1" x="2077"/>
        <item m="1" x="5610"/>
        <item m="1" x="3254"/>
        <item m="1" x="7972"/>
        <item m="1" x="7969"/>
        <item m="1" x="436"/>
        <item m="1" x="2500"/>
        <item m="1" x="5870"/>
        <item m="1" x="5547"/>
        <item m="1" x="7276"/>
        <item m="1" x="5420"/>
        <item m="1" x="3358"/>
        <item m="1" x="6219"/>
        <item m="1" x="1546"/>
        <item m="1" x="7456"/>
        <item m="1" x="4857"/>
        <item m="1" x="7964"/>
        <item m="1" x="2655"/>
        <item m="1" x="5449"/>
        <item m="1" x="6729"/>
        <item m="1" x="3983"/>
        <item m="1" x="1633"/>
        <item m="1" x="5897"/>
        <item m="1" x="1859"/>
        <item m="1" x="4683"/>
        <item m="1" x="2067"/>
        <item m="1" x="1354"/>
        <item m="1" x="4930"/>
        <item m="1" x="6020"/>
        <item m="1" x="3472"/>
        <item m="1" x="1718"/>
        <item m="1" x="1889"/>
        <item m="1" x="4881"/>
        <item m="1" x="7401"/>
        <item m="1" x="3347"/>
        <item m="1" x="7429"/>
        <item m="1" x="820"/>
        <item m="1" x="5640"/>
        <item x="363"/>
        <item m="1" x="3468"/>
        <item m="1" x="5364"/>
        <item m="1" x="689"/>
        <item m="1" x="3876"/>
        <item m="1" x="4560"/>
        <item m="1" x="4953"/>
        <item m="1" x="3521"/>
        <item m="1" x="2977"/>
        <item m="1" x="4792"/>
        <item m="1" x="1255"/>
        <item m="1" x="7068"/>
        <item m="1" x="1647"/>
        <item m="1" x="1665"/>
        <item m="1" x="796"/>
        <item m="1" x="2839"/>
        <item m="1" x="540"/>
        <item m="1" x="1035"/>
        <item m="1" x="3554"/>
        <item m="1" x="2403"/>
        <item m="1" x="6000"/>
        <item m="1" x="6337"/>
        <item m="1" x="7774"/>
        <item m="1" x="2617"/>
        <item m="1" x="7865"/>
        <item m="1" x="5847"/>
        <item m="1" x="1863"/>
        <item m="1" x="6087"/>
        <item m="1" x="1925"/>
        <item m="1" x="5355"/>
        <item m="1" x="3798"/>
        <item m="1" x="4811"/>
        <item m="1" x="1572"/>
        <item m="1" x="6769"/>
        <item m="1" x="6754"/>
        <item m="1" x="2581"/>
        <item m="1" x="6423"/>
        <item m="1" x="3998"/>
        <item m="1" x="4206"/>
        <item m="1" x="1379"/>
        <item m="1" x="5605"/>
        <item m="1" x="630"/>
        <item m="1" x="2313"/>
        <item m="1" x="5392"/>
        <item m="1" x="4200"/>
        <item m="1" x="7869"/>
        <item m="1" x="999"/>
        <item m="1" x="7212"/>
        <item m="1" x="7460"/>
        <item m="1" x="6353"/>
        <item m="1" x="7654"/>
        <item m="1" x="7012"/>
        <item m="1" x="7105"/>
        <item m="1" x="3017"/>
        <item m="1" x="7036"/>
        <item m="1" x="2518"/>
        <item m="1" x="3741"/>
        <item m="1" x="4423"/>
        <item m="1" x="7104"/>
        <item m="1" x="923"/>
        <item m="1" x="5699"/>
        <item m="1" x="5499"/>
        <item m="1" x="5240"/>
        <item m="1" x="5291"/>
        <item m="1" x="4218"/>
        <item m="1" x="6357"/>
        <item m="1" x="2419"/>
        <item m="1" x="4140"/>
        <item m="1" x="4197"/>
        <item m="1" x="5300"/>
        <item m="1" x="1587"/>
        <item m="1" x="2796"/>
        <item m="1" x="5525"/>
        <item m="1" x="3872"/>
        <item m="1" x="628"/>
        <item m="1" x="2424"/>
        <item m="1" x="445"/>
        <item m="1" x="2217"/>
        <item m="1" x="6150"/>
        <item m="1" x="4305"/>
        <item m="1" x="6454"/>
        <item m="1" x="3061"/>
        <item m="1" x="1359"/>
        <item m="1" x="411"/>
        <item m="1" x="5948"/>
        <item m="1" x="6649"/>
        <item m="1" x="7163"/>
        <item m="1" x="489"/>
        <item m="1" x="1650"/>
        <item m="1" x="4085"/>
        <item m="1" x="3076"/>
        <item m="1" x="552"/>
        <item m="1" x="5015"/>
        <item m="1" x="6522"/>
        <item m="1" x="3644"/>
        <item m="1" x="2701"/>
        <item m="1" x="4049"/>
        <item m="1" x="4279"/>
        <item m="1" x="3900"/>
        <item m="1" x="1291"/>
        <item m="1" x="1309"/>
        <item m="1" x="3564"/>
        <item m="1" x="5330"/>
        <item m="1" x="2471"/>
        <item m="1" x="2052"/>
        <item m="1" x="7259"/>
        <item m="1" x="7536"/>
        <item m="1" x="613"/>
        <item m="1" x="3273"/>
        <item m="1" x="5487"/>
        <item m="1" x="3584"/>
        <item m="1" x="6601"/>
        <item m="1" x="2886"/>
        <item m="1" x="3514"/>
        <item m="1" x="4294"/>
        <item m="1" x="5288"/>
        <item m="1" x="717"/>
        <item m="1" x="770"/>
        <item m="1" x="7920"/>
        <item m="1" x="2421"/>
        <item m="1" x="517"/>
        <item m="1" x="6688"/>
        <item m="1" x="3177"/>
        <item m="1" x="4093"/>
        <item m="1" x="7106"/>
        <item m="1" x="5051"/>
        <item m="1" x="488"/>
        <item m="1" x="1913"/>
        <item m="1" x="7915"/>
        <item m="1" x="5104"/>
        <item m="1" x="1083"/>
        <item m="1" x="7829"/>
        <item m="1" x="6078"/>
        <item m="1" x="1888"/>
        <item m="1" x="5990"/>
        <item m="1" x="7837"/>
        <item m="1" x="5779"/>
        <item m="1" x="611"/>
        <item m="1" x="4274"/>
        <item m="1" x="1516"/>
        <item m="1" x="2515"/>
        <item m="1" x="1451"/>
        <item m="1" x="5860"/>
        <item m="1" x="1824"/>
        <item m="1" x="7928"/>
        <item m="1" x="7766"/>
        <item m="1" x="2200"/>
        <item m="1" x="7716"/>
        <item m="1" x="3041"/>
        <item m="1" x="3530"/>
        <item m="1" x="3369"/>
        <item m="1" x="3211"/>
        <item m="1" x="4791"/>
        <item m="1" x="7117"/>
        <item m="1" x="7126"/>
        <item m="1" x="3542"/>
        <item m="1" x="6710"/>
        <item m="1" x="2495"/>
        <item m="1" x="5643"/>
        <item m="1" x="658"/>
        <item m="1" x="7889"/>
        <item m="1" x="1783"/>
        <item m="1" x="4981"/>
        <item m="1" x="2978"/>
        <item m="1" x="483"/>
        <item m="1" x="3471"/>
        <item m="1" x="3914"/>
        <item m="1" x="4492"/>
        <item m="1" x="700"/>
        <item m="1" x="2014"/>
        <item m="1" x="1689"/>
        <item m="1" x="728"/>
        <item m="1" x="5076"/>
        <item m="1" x="5350"/>
        <item m="1" x="4094"/>
        <item m="1" x="4190"/>
        <item m="1" x="2094"/>
        <item m="1" x="2673"/>
        <item m="1" x="7738"/>
        <item m="1" x="2879"/>
        <item m="1" x="535"/>
        <item m="1" x="4623"/>
        <item m="1" x="2139"/>
        <item m="1" x="3238"/>
        <item m="1" x="4716"/>
        <item m="1" x="1259"/>
        <item m="1" x="2137"/>
        <item m="1" x="1598"/>
        <item m="1" x="6168"/>
        <item m="1" x="3833"/>
        <item m="1" x="4466"/>
        <item m="1" x="1812"/>
        <item m="1" x="6600"/>
        <item m="1" x="3108"/>
        <item m="1" x="3724"/>
        <item m="1" x="502"/>
        <item m="1" x="3700"/>
        <item m="1" x="5718"/>
        <item m="1" x="2362"/>
        <item m="1" x="3577"/>
        <item m="1" x="2528"/>
        <item m="1" x="6193"/>
        <item m="1" x="5857"/>
        <item m="1" x="5787"/>
        <item m="1" x="6317"/>
        <item m="1" x="5006"/>
        <item m="1" x="7553"/>
        <item m="1" x="4311"/>
        <item m="1" x="7529"/>
        <item m="1" x="2276"/>
        <item m="1" x="5802"/>
        <item m="1" x="4944"/>
        <item m="1" x="3518"/>
        <item m="1" x="1916"/>
        <item m="1" x="4754"/>
        <item m="1" x="3783"/>
        <item m="1" x="4025"/>
        <item m="1" x="3567"/>
        <item m="1" x="1765"/>
        <item m="1" x="2031"/>
        <item m="1" x="5767"/>
        <item m="1" x="7590"/>
        <item m="1" x="3478"/>
        <item m="1" x="7560"/>
        <item m="1" x="7546"/>
        <item m="1" x="7535"/>
        <item m="1" x="7526"/>
        <item m="1" x="7514"/>
        <item m="1" x="7494"/>
        <item m="1" x="3058"/>
        <item m="1" x="603"/>
        <item m="1" x="3553"/>
        <item m="1" x="4096"/>
        <item m="1" x="843"/>
        <item m="1" x="2498"/>
        <item m="1" x="1668"/>
        <item m="1" x="6387"/>
        <item m="1" x="3796"/>
        <item m="1" x="5181"/>
        <item m="1" x="5904"/>
        <item m="1" x="4725"/>
        <item m="1" x="2417"/>
        <item m="1" x="1993"/>
        <item m="1" x="6372"/>
        <item m="1" x="3344"/>
        <item m="1" x="1588"/>
        <item m="1" x="7968"/>
        <item m="1" x="1885"/>
        <item m="1" x="6878"/>
        <item m="1" x="1364"/>
        <item m="1" x="2764"/>
        <item m="1" x="7629"/>
        <item m="1" x="4464"/>
        <item m="1" x="6974"/>
        <item m="1" x="1713"/>
        <item m="1" x="7457"/>
        <item m="1" x="6416"/>
        <item m="1" x="7379"/>
        <item m="1" x="3274"/>
        <item m="1" x="1710"/>
        <item m="1" x="4518"/>
        <item m="1" x="7692"/>
        <item m="1" x="5921"/>
        <item m="1" x="1151"/>
        <item m="1" x="4542"/>
        <item m="1" x="3624"/>
        <item m="1" x="4817"/>
        <item m="1" x="4737"/>
        <item m="1" x="6323"/>
        <item m="1" x="544"/>
        <item m="1" x="5395"/>
        <item m="1" x="5517"/>
        <item m="1" x="7495"/>
        <item m="1" x="963"/>
        <item m="1" x="5506"/>
        <item m="1" x="2481"/>
        <item m="1" x="1864"/>
        <item m="1" x="2304"/>
        <item m="1" x="1674"/>
        <item m="1" x="7635"/>
        <item m="1" x="3812"/>
        <item m="1" x="1998"/>
        <item m="1" x="1446"/>
        <item m="1" x="3670"/>
        <item m="1" x="2914"/>
        <item m="1" x="3788"/>
        <item m="1" x="4468"/>
        <item m="1" x="3779"/>
        <item m="1" x="4360"/>
        <item m="1" x="4359"/>
        <item m="1" x="6912"/>
        <item m="1" x="1948"/>
        <item m="1" x="4457"/>
        <item m="1" x="5194"/>
        <item m="1" x="5721"/>
        <item m="1" x="3645"/>
        <item m="1" x="6858"/>
        <item m="1" x="2415"/>
        <item m="1" x="4469"/>
        <item m="1" x="5682"/>
        <item m="1" x="2630"/>
        <item m="1" x="3808"/>
        <item m="1" x="4130"/>
        <item m="1" x="4668"/>
        <item m="1" x="4820"/>
        <item m="1" x="2686"/>
        <item m="1" x="5265"/>
        <item m="1" x="5073"/>
        <item m="1" x="6146"/>
        <item m="1" x="1339"/>
        <item m="1" x="6403"/>
        <item m="1" x="6062"/>
        <item m="1" x="464"/>
        <item m="1" x="2452"/>
        <item m="1" x="4646"/>
        <item m="1" x="6889"/>
        <item m="1" x="541"/>
        <item m="1" x="2840"/>
        <item m="1" x="5250"/>
        <item m="1" x="7720"/>
        <item m="1" x="5778"/>
        <item m="1" x="883"/>
        <item m="1" x="7559"/>
        <item m="1" x="7024"/>
        <item m="1" x="7020"/>
        <item m="1" x="2552"/>
        <item m="1" x="738"/>
        <item m="1" x="731"/>
        <item m="1" x="7949"/>
        <item m="1" x="6638"/>
        <item m="1" x="1628"/>
        <item m="1" x="4224"/>
        <item m="1" x="7386"/>
        <item m="1" x="7816"/>
        <item m="1" x="7875"/>
        <item m="1" x="894"/>
        <item m="1" x="5752"/>
        <item m="1" x="1184"/>
        <item m="1" x="7077"/>
        <item m="1" x="5024"/>
        <item m="1" x="7445"/>
        <item m="1" x="3247"/>
        <item m="1" x="4740"/>
        <item m="1" x="1422"/>
        <item m="1" x="1410"/>
        <item m="1" x="1385"/>
        <item m="1" x="1376"/>
        <item m="1" x="1365"/>
        <item m="1" x="1355"/>
        <item m="1" x="7096"/>
        <item m="1" x="1330"/>
        <item m="1" x="2628"/>
        <item m="1" x="2615"/>
        <item m="1" x="2607"/>
        <item m="1" x="2598"/>
        <item m="1" x="2583"/>
        <item m="1" x="2570"/>
        <item m="1" x="5056"/>
        <item m="1" x="7710"/>
        <item m="1" x="2541"/>
        <item m="1" x="2532"/>
        <item m="1" x="433"/>
        <item m="1" x="418"/>
        <item m="1" x="397"/>
        <item m="1" x="392"/>
        <item m="1" x="1629"/>
        <item m="1" x="1615"/>
        <item m="1" x="1605"/>
        <item m="1" x="1599"/>
        <item m="1" x="1570"/>
        <item m="1" x="1557"/>
        <item m="1" x="1542"/>
        <item m="1" x="1532"/>
        <item m="1" x="840"/>
        <item m="1" x="2841"/>
        <item m="1" x="2835"/>
        <item m="1" x="2799"/>
        <item m="1" x="2789"/>
        <item m="1" x="1493"/>
        <item m="1" x="1766"/>
        <item m="1" x="7577"/>
        <item m="1" x="4724"/>
        <item m="1" x="4343"/>
        <item m="1" x="3270"/>
        <item m="1" x="2742"/>
        <item m="1" x="3801"/>
        <item m="1" x="5743"/>
        <item m="1" x="4654"/>
        <item m="1" x="6187"/>
        <item m="1" x="7342"/>
        <item m="1" x="3427"/>
        <item m="1" x="6503"/>
        <item m="1" x="5616"/>
        <item m="1" x="2575"/>
        <item m="1" x="6110"/>
        <item m="1" x="5207"/>
        <item m="1" x="5838"/>
        <item m="1" x="5201"/>
        <item x="362"/>
        <item m="1" x="5205"/>
        <item m="1" x="5438"/>
        <item m="1" x="6141"/>
        <item m="1" x="7693"/>
        <item m="1" x="6762"/>
        <item m="1" x="7685"/>
        <item m="1" x="6760"/>
        <item m="1" x="6136"/>
        <item m="1" x="7680"/>
        <item m="1" x="7100"/>
        <item m="1" x="3074"/>
        <item m="1" x="7684"/>
        <item m="1" x="4715"/>
        <item m="1" x="2798"/>
        <item m="1" x="6437"/>
        <item m="1" x="3651"/>
        <item m="1" x="3827"/>
        <item m="1" x="2510"/>
        <item m="1" x="2642"/>
        <item m="1" x="4338"/>
        <item m="1" x="5619"/>
        <item m="1" x="4081"/>
        <item m="1" x="5267"/>
        <item m="1" x="6039"/>
        <item m="1" x="2306"/>
        <item m="1" x="6407"/>
        <item m="1" x="6234"/>
        <item m="1" x="752"/>
        <item m="1" x="3603"/>
        <item m="1" x="7189"/>
        <item m="1" x="4670"/>
        <item m="1" x="1894"/>
        <item m="1" x="6926"/>
        <item m="1" x="2348"/>
        <item m="1" x="4172"/>
        <item m="1" x="1567"/>
        <item m="1" x="5925"/>
        <item m="1" x="7193"/>
        <item m="1" x="925"/>
        <item m="1" x="3885"/>
        <item m="1" x="1779"/>
        <item m="1" x="3127"/>
        <item m="1" x="6040"/>
        <item m="1" x="4907"/>
        <item m="1" x="3627"/>
        <item m="1" x="4900"/>
        <item m="1" x="823"/>
        <item m="1" x="3913"/>
        <item m="1" x="6748"/>
        <item m="1" x="7997"/>
        <item m="1" x="6390"/>
        <item m="1" x="1554"/>
        <item m="1" x="6253"/>
        <item m="1" x="1248"/>
        <item m="1" x="3260"/>
        <item m="1" x="4955"/>
        <item m="1" x="7534"/>
        <item m="1" x="5002"/>
        <item m="1" x="2618"/>
        <item m="1" x="4854"/>
        <item m="1" x="2175"/>
        <item m="1" x="7842"/>
        <item m="1" x="7834"/>
        <item m="1" x="3261"/>
        <item m="1" x="3084"/>
        <item m="1" x="5617"/>
        <item m="1" x="5456"/>
        <item m="1" x="1174"/>
        <item m="1" x="4459"/>
        <item m="1" x="6462"/>
        <item m="1" x="6443"/>
        <item m="1" x="6415"/>
        <item m="1" x="6169"/>
        <item m="1" x="3384"/>
        <item m="1" x="7377"/>
        <item m="1" x="6500"/>
        <item m="1" x="2296"/>
        <item m="1" x="4527"/>
        <item m="1" x="1738"/>
        <item m="1" x="1746"/>
        <item m="1" x="2952"/>
        <item m="1" x="7932"/>
        <item m="1" x="1924"/>
        <item m="1" x="1582"/>
        <item m="1" x="1702"/>
        <item m="1" x="477"/>
        <item m="1" x="5189"/>
        <item m="1" x="390"/>
        <item m="1" x="2336"/>
        <item m="1" x="6785"/>
        <item m="1" x="2730"/>
        <item m="1" x="2491"/>
        <item m="1" x="2352"/>
        <item m="1" x="3006"/>
        <item m="1" x="5188"/>
        <item m="1" x="4314"/>
        <item m="1" x="3146"/>
        <item m="1" x="3064"/>
        <item m="1" x="7667"/>
        <item m="1" x="4401"/>
        <item m="1" x="2571"/>
        <item m="1" x="4965"/>
        <item m="1" x="3448"/>
        <item m="1" x="1254"/>
        <item m="1" x="3269"/>
        <item m="1" x="1043"/>
        <item m="1" x="7704"/>
        <item m="1" x="6741"/>
        <item m="1" x="3956"/>
        <item m="1" x="1875"/>
        <item m="1" x="3007"/>
        <item m="1" x="1023"/>
        <item m="1" x="6968"/>
        <item m="1" x="7271"/>
        <item m="1" x="4485"/>
        <item m="1" x="7142"/>
        <item m="1" x="4970"/>
        <item m="1" x="1806"/>
        <item m="1" x="4304"/>
        <item m="1" x="5750"/>
        <item m="1" x="7679"/>
        <item m="1" x="4748"/>
        <item m="1" x="1983"/>
        <item m="1" x="6621"/>
        <item m="1" x="1678"/>
        <item m="1" x="3852"/>
        <item m="1" x="2211"/>
        <item m="1" x="6838"/>
        <item m="1" x="6340"/>
        <item m="1" x="3813"/>
        <item m="1" x="7285"/>
        <item m="1" x="3552"/>
        <item m="1" x="2400"/>
        <item m="1" x="6414"/>
        <item m="1" x="597"/>
        <item m="1" x="4240"/>
        <item m="1" x="1453"/>
        <item m="1" x="2830"/>
        <item m="1" x="594"/>
        <item m="1" x="6211"/>
        <item m="1" x="4145"/>
        <item m="1" x="7580"/>
        <item m="1" x="4202"/>
        <item m="1" x="5383"/>
        <item m="1" x="2612"/>
        <item m="1" x="5126"/>
        <item m="1" x="3660"/>
        <item m="1" x="3828"/>
        <item m="1" x="7486"/>
        <item m="1" x="7351"/>
        <item m="1" x="5937"/>
        <item m="1" x="1777"/>
        <item m="1" x="3139"/>
        <item x="361"/>
        <item m="1" x="5219"/>
        <item m="1" x="1134"/>
        <item m="1" x="4291"/>
        <item m="1" x="1489"/>
        <item m="1" x="1890"/>
        <item m="1" x="1751"/>
        <item m="1" x="5637"/>
        <item m="1" x="6636"/>
        <item m="1" x="962"/>
        <item m="1" x="4537"/>
        <item m="1" x="6063"/>
        <item m="1" x="6538"/>
        <item m="1" x="6965"/>
        <item m="1" x="1621"/>
        <item m="1" x="4372"/>
        <item m="1" x="3289"/>
        <item m="1" x="1712"/>
        <item m="1" x="5741"/>
        <item m="1" x="5727"/>
        <item m="1" x="7956"/>
        <item m="1" x="3245"/>
        <item m="1" x="2243"/>
        <item m="1" x="6659"/>
        <item m="1" x="6654"/>
        <item m="1" x="7487"/>
        <item m="1" x="2368"/>
        <item m="1" x="395"/>
        <item m="1" x="4549"/>
        <item m="1" x="7539"/>
        <item m="1" x="7531"/>
        <item m="1" x="6945"/>
        <item m="1" x="1482"/>
        <item m="1" x="5687"/>
        <item m="1" x="6335"/>
        <item m="1" x="4446"/>
        <item m="1" x="6929"/>
        <item m="1" x="7300"/>
        <item m="1" x="5193"/>
        <item m="1" x="3259"/>
        <item m="1" x="2009"/>
        <item m="1" x="4326"/>
        <item m="1" x="5095"/>
        <item m="1" x="1954"/>
        <item m="1" x="4103"/>
        <item m="1" x="6531"/>
        <item m="1" x="6547"/>
        <item m="1" x="448"/>
        <item m="1" x="7510"/>
        <item m="1" x="3069"/>
        <item m="1" x="2070"/>
        <item m="1" x="4840"/>
        <item m="1" x="2430"/>
        <item m="1" x="4526"/>
        <item m="1" x="2933"/>
        <item m="1" x="513"/>
        <item m="1" x="7280"/>
        <item m="1" x="4184"/>
        <item m="1" x="7732"/>
        <item m="1" x="663"/>
        <item m="1" x="702"/>
        <item m="1" x="2299"/>
        <item m="1" x="1198"/>
        <item m="1" x="1406"/>
        <item m="1" x="457"/>
        <item m="1" x="1285"/>
        <item m="1" x="1756"/>
        <item m="1" x="4703"/>
        <item m="1" x="4766"/>
        <item m="1" x="1992"/>
        <item m="1" x="5180"/>
        <item m="1" x="5459"/>
        <item m="1" x="3713"/>
        <item m="1" x="5608"/>
        <item m="1" x="4890"/>
        <item x="360"/>
        <item m="1" x="3902"/>
        <item m="1" x="2231"/>
        <item m="1" x="474"/>
        <item m="1" x="1607"/>
        <item m="1" x="696"/>
        <item m="1" x="7950"/>
        <item m="1" x="3182"/>
        <item m="1" x="1846"/>
        <item m="1" x="482"/>
        <item m="1" x="7778"/>
        <item m="1" x="7599"/>
        <item m="1" x="6350"/>
        <item m="1" x="4288"/>
        <item m="1" x="4325"/>
        <item m="1" x="3668"/>
        <item m="1" x="4867"/>
        <item m="1" x="5331"/>
        <item m="1" x="3323"/>
        <item m="1" x="2186"/>
        <item m="1" x="2321"/>
        <item m="1" x="6301"/>
        <item m="1" x="3409"/>
        <item m="1" x="5947"/>
        <item m="1" x="5961"/>
        <item m="1" x="6526"/>
        <item m="1" x="7214"/>
        <item m="1" x="2040"/>
        <item m="1" x="4954"/>
        <item m="1" x="5077"/>
        <item m="1" x="7239"/>
        <item m="1" x="2499"/>
        <item m="1" x="4251"/>
        <item m="1" x="6564"/>
        <item m="1" x="3946"/>
        <item m="1" x="5943"/>
        <item m="1" x="3882"/>
        <item m="1" x="6712"/>
        <item m="1" x="6599"/>
        <item m="1" x="6138"/>
        <item m="1" x="409"/>
        <item m="1" x="3508"/>
        <item m="1" x="5822"/>
        <item m="1" x="3517"/>
        <item m="1" x="564"/>
        <item m="1" x="6884"/>
        <item m="1" x="2836"/>
        <item m="1" x="2171"/>
        <item m="1" x="1529"/>
        <item m="1" x="901"/>
        <item m="1" x="6143"/>
        <item m="1" x="7876"/>
        <item m="1" x="4160"/>
        <item m="1" x="3484"/>
        <item m="1" x="2813"/>
        <item m="1" x="2153"/>
        <item m="1" x="886"/>
        <item m="1" x="6127"/>
        <item m="1" x="5511"/>
        <item m="1" x="4141"/>
        <item m="1" x="3456"/>
        <item m="1" x="6589"/>
        <item m="1" x="2034"/>
        <item m="1" x="1825"/>
        <item m="1" x="2741"/>
        <item m="1" x="7901"/>
        <item m="1" x="7313"/>
        <item m="1" x="6439"/>
        <item m="1" x="6714"/>
        <item m="1" x="1318"/>
        <item m="1" x="4698"/>
        <item m="1" x="7176"/>
        <item m="1" x="3113"/>
        <item m="1" x="7999"/>
        <item m="1" x="5669"/>
        <item m="1" x="5791"/>
        <item m="1" x="422"/>
        <item m="1" x="417"/>
        <item m="1" x="5809"/>
        <item m="1" x="6052"/>
        <item m="1" x="1416"/>
        <item m="1" x="6657"/>
        <item x="359"/>
        <item m="1" x="3225"/>
        <item m="1" x="1958"/>
        <item m="1" x="6361"/>
        <item m="1" x="522"/>
        <item m="1" x="5656"/>
        <item m="1" x="3566"/>
        <item m="1" x="7790"/>
        <item m="1" x="7979"/>
        <item m="1" x="4357"/>
        <item m="1" x="893"/>
        <item m="1" x="5938"/>
        <item m="1" x="6567"/>
        <item m="1" x="6389"/>
        <item m="1" x="1649"/>
        <item m="1" x="1541"/>
        <item m="1" x="7849"/>
        <item m="1" x="6529"/>
        <item m="1" x="7994"/>
        <item m="1" x="7058"/>
        <item m="1" x="6282"/>
        <item m="1" x="1371"/>
        <item m="1" x="3421"/>
        <item m="1" x="3532"/>
        <item m="1" x="3452"/>
        <item m="1" x="1238"/>
        <item m="1" x="711"/>
        <item m="1" x="5677"/>
        <item m="1" x="460"/>
        <item m="1" x="6995"/>
        <item m="1" x="3636"/>
        <item m="1" x="2066"/>
        <item m="1" x="6694"/>
        <item m="1" x="3563"/>
        <item m="1" x="1039"/>
        <item m="1" x="6484"/>
        <item m="1" x="4208"/>
        <item m="1" x="2480"/>
        <item m="1" x="2907"/>
        <item m="1" x="5258"/>
        <item m="1" x="7441"/>
        <item m="1" x="5356"/>
        <item m="1" x="5239"/>
        <item m="1" x="1130"/>
        <item m="1" x="5226"/>
        <item m="1" x="5220"/>
        <item m="1" x="1114"/>
        <item m="1" x="1111"/>
        <item m="1" x="1771"/>
        <item m="1" x="1763"/>
        <item m="1" x="3494"/>
        <item m="1" x="3486"/>
        <item m="1" x="3481"/>
        <item m="1" x="3473"/>
        <item m="1" x="830"/>
        <item m="1" x="822"/>
        <item m="1" x="809"/>
        <item m="1" x="1452"/>
        <item m="1" x="4133"/>
        <item m="1" x="1433"/>
        <item m="1" x="1431"/>
        <item m="1" x="3894"/>
        <item m="1" x="3424"/>
        <item m="1" x="3068"/>
        <item m="1" x="3359"/>
        <item m="1" x="3890"/>
        <item m="1" x="938"/>
        <item m="1" x="4496"/>
        <item m="1" x="2622"/>
        <item m="1" x="3592"/>
        <item m="1" x="1785"/>
        <item m="1" x="4421"/>
        <item m="1" x="7896"/>
        <item m="1" x="6962"/>
        <item m="1" x="1652"/>
        <item m="1" x="1331"/>
        <item m="1" x="5989"/>
        <item m="1" x="6824"/>
        <item m="1" x="3539"/>
        <item m="1" x="6509"/>
        <item m="1" x="1057"/>
        <item m="1" x="3172"/>
        <item m="1" x="4753"/>
        <item m="1" x="5913"/>
        <item m="1" x="2233"/>
        <item m="1" x="6108"/>
        <item m="1" x="2502"/>
        <item m="1" x="7780"/>
        <item m="1" x="1168"/>
        <item m="1" x="1113"/>
        <item m="1" x="4882"/>
        <item m="1" x="560"/>
        <item m="1" x="1661"/>
        <item m="1" x="1000"/>
        <item m="1" x="5498"/>
        <item m="1" x="4286"/>
        <item m="1" x="2957"/>
        <item m="1" x="1850"/>
        <item m="1" x="6532"/>
        <item m="1" x="7771"/>
        <item m="1" x="2894"/>
        <item m="1" x="2790"/>
        <item m="1" x="1220"/>
        <item m="1" x="1861"/>
        <item m="1" x="1189"/>
        <item m="1" x="5050"/>
        <item m="1" x="718"/>
        <item m="1" x="712"/>
        <item m="1" x="1129"/>
        <item m="1" x="2483"/>
        <item m="1" x="432"/>
        <item m="1" x="1226"/>
        <item m="1" x="5895"/>
        <item m="1" x="5237"/>
        <item m="1" x="2308"/>
        <item m="1" x="7319"/>
        <item m="1" x="5781"/>
        <item m="1" x="7169"/>
        <item m="1" x="3981"/>
        <item m="1" x="3999"/>
        <item m="1" x="623"/>
        <item m="1" x="3094"/>
        <item m="1" x="1902"/>
        <item m="1" x="2703"/>
        <item m="1" x="992"/>
        <item m="1" x="5757"/>
        <item m="1" x="3927"/>
        <item m="1" x="5545"/>
        <item m="1" x="3322"/>
        <item m="1" x="1146"/>
        <item m="1" x="3338"/>
        <item m="1" x="1490"/>
        <item m="1" x="5112"/>
        <item m="1" x="737"/>
        <item m="1" x="5074"/>
        <item m="1" x="6507"/>
        <item m="1" x="5846"/>
        <item m="1" x="1419"/>
        <item m="1" x="6178"/>
        <item m="1" x="3655"/>
        <item m="1" x="2328"/>
        <item m="1" x="7799"/>
        <item m="1" x="3505"/>
        <item m="1" x="3370"/>
        <item m="1" x="6284"/>
        <item m="1" x="4941"/>
        <item m="1" x="4880"/>
        <item m="1" x="3816"/>
        <item m="1" x="4663"/>
        <item m="1" x="6210"/>
        <item m="1" x="3279"/>
        <item m="1" x="4370"/>
        <item m="1" x="3150"/>
        <item m="1" x="2298"/>
        <item m="1" x="6610"/>
        <item m="1" x="1834"/>
        <item m="1" x="3035"/>
        <item m="1" x="3342"/>
        <item m="1" x="3308"/>
        <item m="1" x="452"/>
        <item m="1" x="1559"/>
        <item m="1" x="1437"/>
        <item m="1" x="4100"/>
        <item m="1" x="6901"/>
        <item m="1" x="2539"/>
        <item m="1" x="7450"/>
        <item m="1" x="3298"/>
        <item m="1" x="4056"/>
        <item m="1" x="2377"/>
        <item m="1" x="3661"/>
        <item m="1" x="571"/>
        <item m="1" x="2898"/>
        <item m="1" x="7325"/>
        <item m="1" x="1989"/>
        <item m="1" x="7502"/>
        <item m="1" x="5693"/>
        <item m="1" x="6631"/>
        <item m="1" x="5389"/>
        <item m="1" x="4451"/>
        <item m="1" x="4988"/>
        <item m="1" x="924"/>
        <item m="1" x="4361"/>
        <item m="1" x="2832"/>
        <item m="1" x="5508"/>
        <item m="1" x="1970"/>
        <item m="1" x="5402"/>
        <item m="1" x="3116"/>
        <item m="1" x="1793"/>
        <item m="1" x="6835"/>
        <item m="1" x="3433"/>
        <item m="1" x="543"/>
        <item m="1" x="4382"/>
        <item m="1" x="5308"/>
        <item m="1" x="672"/>
        <item m="1" x="3842"/>
        <item m="1" x="4577"/>
        <item m="1" x="4575"/>
        <item m="1" x="5082"/>
        <item m="1" x="1611"/>
        <item m="1" x="1034"/>
        <item m="1" x="5755"/>
        <item m="1" x="7229"/>
        <item m="1" x="493"/>
        <item m="1" x="4997"/>
        <item m="1" x="7459"/>
        <item m="1" x="6713"/>
        <item m="1" x="6215"/>
        <item m="1" x="1266"/>
        <item m="1" x="5170"/>
        <item m="1" x="2488"/>
        <item m="1" x="7981"/>
        <item m="1" x="2582"/>
        <item m="1" x="4272"/>
        <item m="1" x="1499"/>
        <item m="1" x="1602"/>
        <item m="1" x="5398"/>
        <item m="1" x="7341"/>
        <item m="1" x="4619"/>
        <item m="1" x="7524"/>
        <item m="1" x="7065"/>
        <item m="1" x="462"/>
        <item m="1" x="4151"/>
        <item m="1" x="3640"/>
        <item m="1" x="5138"/>
        <item m="1" x="5123"/>
        <item m="1" x="5118"/>
        <item m="1" x="5111"/>
        <item m="1" x="6704"/>
        <item m="1" x="5604"/>
        <item m="1" x="577"/>
        <item m="1" x="5522"/>
        <item m="1" x="2643"/>
        <item m="1" x="1367"/>
        <item m="1" x="3288"/>
        <item m="1" x="6148"/>
        <item m="1" x="5724"/>
        <item m="1" x="4894"/>
        <item m="1" x="3488"/>
        <item m="1" x="5275"/>
        <item m="1" x="6091"/>
        <item m="1" x="7333"/>
        <item m="1" x="7966"/>
        <item m="1" x="4870"/>
        <item m="1" x="1873"/>
        <item m="1" x="1880"/>
        <item m="1" x="4199"/>
        <item m="1" x="7585"/>
        <item m="1" x="4367"/>
        <item m="1" x="3395"/>
        <item m="1" x="7476"/>
        <item m="1" x="1561"/>
        <item m="1" x="4639"/>
        <item m="1" x="6630"/>
        <item m="1" x="7561"/>
        <item m="1" x="1956"/>
        <item m="1" x="2543"/>
        <item x="358"/>
        <item m="1" x="6669"/>
        <item m="1" x="4984"/>
        <item m="1" x="4467"/>
        <item m="1" x="4851"/>
        <item m="1" x="2824"/>
        <item m="1" x="5247"/>
        <item m="1" x="6367"/>
        <item m="1" x="729"/>
        <item m="1" x="1488"/>
        <item m="1" x="3669"/>
        <item m="1" x="7431"/>
        <item m="1" x="5796"/>
        <item m="1" x="2347"/>
        <item m="1" x="6820"/>
        <item m="1" x="7775"/>
        <item m="1" x="2043"/>
        <item m="1" x="1835"/>
        <item m="1" x="913"/>
        <item m="1" x="7681"/>
        <item m="1" x="1312"/>
        <item m="1" x="6740"/>
        <item m="1" x="5874"/>
        <item m="1" x="742"/>
        <item m="1" x="7221"/>
        <item m="1" x="3156"/>
        <item m="1" x="3149"/>
        <item m="1" x="5696"/>
        <item m="1" x="1052"/>
        <item m="1" x="3135"/>
        <item m="1" x="916"/>
        <item m="1" x="5178"/>
        <item m="1" x="861"/>
        <item m="1" x="5102"/>
        <item m="1" x="4768"/>
        <item m="1" x="2565"/>
        <item m="1" x="7741"/>
        <item m="1" x="1368"/>
        <item m="1" x="6225"/>
        <item m="1" x="2795"/>
        <item m="1" x="582"/>
        <item m="1" x="3752"/>
        <item m="1" x="3407"/>
        <item m="1" x="961"/>
        <item m="1" x="1337"/>
        <item m="1" x="1673"/>
        <item m="1" x="895"/>
        <item m="1" x="6420"/>
        <item m="1" x="6705"/>
        <item m="1" x="3034"/>
        <item m="1" x="7589"/>
        <item m="1" x="6702"/>
        <item m="1" x="4310"/>
        <item m="1" x="6072"/>
        <item m="1" x="1657"/>
        <item m="1" x="1644"/>
        <item m="1" x="3689"/>
        <item m="1" x="6971"/>
        <item m="1" x="6732"/>
        <item m="1" x="5657"/>
        <item m="1" x="6432"/>
        <item m="1" x="4604"/>
        <item m="1" x="7093"/>
        <item m="1" x="1139"/>
        <item m="1" x="1757"/>
        <item m="1" x="5728"/>
        <item m="1" x="2554"/>
        <item m="1" x="3028"/>
        <item m="1" x="3743"/>
        <item m="1" x="2385"/>
        <item m="1" x="935"/>
        <item m="1" x="788"/>
        <item m="1" x="5881"/>
        <item m="1" x="3374"/>
        <item m="1" x="7880"/>
        <item m="1" x="6520"/>
        <item m="1" x="1879"/>
        <item m="1" x="5324"/>
        <item m="1" x="7146"/>
        <item m="1" x="7614"/>
        <item m="1" x="7569"/>
        <item m="1" x="5987"/>
        <item m="1" x="5528"/>
        <item m="1" x="7426"/>
        <item m="1" x="4917"/>
        <item m="1" x="6012"/>
        <item m="1" x="2195"/>
        <item m="1" x="3886"/>
        <item m="1" x="6493"/>
        <item m="1" x="5418"/>
        <item m="1" x="4296"/>
        <item m="1" x="5789"/>
        <item m="1" x="5653"/>
        <item m="1" x="5488"/>
        <item m="1" x="5142"/>
        <item m="1" x="4785"/>
        <item m="1" x="4618"/>
        <item m="1" x="4461"/>
        <item m="1" x="4295"/>
        <item m="1" x="2166"/>
        <item m="1" x="6099"/>
        <item m="1" x="1305"/>
        <item m="1" x="7914"/>
        <item m="1" x="4908"/>
        <item m="1" x="4893"/>
        <item m="1" x="2194"/>
        <item m="1" x="5137"/>
        <item m="1" x="6905"/>
        <item m="1" x="5276"/>
        <item m="1" x="5539"/>
        <item m="1" x="1214"/>
        <item m="1" x="5537"/>
        <item m="1" x="6580"/>
        <item m="1" x="3678"/>
        <item m="1" x="1132"/>
        <item m="1" x="6105"/>
        <item m="1" x="2266"/>
        <item m="1" x="1140"/>
        <item m="1" x="994"/>
        <item m="1" x="4178"/>
        <item m="1" x="2044"/>
        <item m="1" x="7444"/>
        <item m="1" x="7938"/>
        <item m="1" x="6176"/>
        <item m="1" x="6982"/>
        <item m="1" x="3792"/>
        <item m="1" x="1183"/>
        <item m="1" x="7412"/>
        <item m="1" x="3535"/>
        <item m="1" x="6494"/>
        <item m="1" x="6804"/>
        <item m="1" x="5880"/>
        <item m="1" x="723"/>
        <item m="1" x="927"/>
        <item m="1" x="930"/>
        <item m="1" x="7543"/>
        <item m="1" x="6409"/>
        <item m="1" x="4681"/>
        <item m="1" x="7403"/>
        <item m="1" x="3579"/>
        <item m="1" x="2962"/>
        <item m="1" x="815"/>
        <item m="1" x="4394"/>
        <item m="1" x="3738"/>
        <item m="1" x="4046"/>
        <item m="1" x="2190"/>
        <item m="1" x="6174"/>
        <item m="1" x="1811"/>
        <item m="1" x="722"/>
        <item m="1" x="3862"/>
        <item m="1" x="3708"/>
        <item m="1" x="2746"/>
        <item m="1" x="7712"/>
        <item m="1" x="6576"/>
        <item m="1" x="6744"/>
        <item m="1" x="3226"/>
        <item m="1" x="7177"/>
        <item m="1" x="437"/>
        <item m="1" x="1733"/>
        <item m="1" x="6816"/>
        <item m="1" x="1024"/>
        <item m="1" x="3583"/>
        <item m="1" x="7789"/>
        <item m="1" x="2224"/>
        <item m="1" x="2945"/>
        <item m="1" x="2076"/>
        <item m="1" x="1327"/>
        <item m="1" x="6648"/>
        <item m="1" x="2177"/>
        <item m="1" x="1903"/>
        <item m="1" x="5042"/>
        <item m="1" x="2940"/>
        <item m="1" x="4691"/>
        <item m="1" x="1058"/>
        <item m="1" x="2084"/>
        <item m="1" x="4426"/>
        <item m="1" x="2263"/>
        <item m="1" x="2410"/>
        <item m="1" x="3507"/>
        <item m="1" x="4535"/>
        <item m="1" x="3281"/>
        <item m="1" x="7283"/>
        <item m="1" x="3363"/>
        <item m="1" x="2911"/>
        <item m="1" x="3101"/>
        <item m="1" x="1384"/>
        <item m="1" x="7355"/>
        <item m="1" x="964"/>
        <item m="1" x="2526"/>
        <item m="1" x="1772"/>
        <item m="1" x="1526"/>
        <item m="1" x="6261"/>
        <item m="1" x="4758"/>
        <item m="1" x="5823"/>
        <item m="1" x="7917"/>
        <item m="1" x="4558"/>
        <item m="1" x="6286"/>
        <item m="1" x="1497"/>
        <item m="1" x="3144"/>
        <item m="1" x="793"/>
        <item m="1" x="619"/>
        <item m="1" x="610"/>
        <item m="1" x="1884"/>
        <item m="1" x="1708"/>
        <item m="1" x="5348"/>
        <item m="1" x="2337"/>
        <item m="1" x="3240"/>
        <item m="1" x="819"/>
        <item m="1" x="3823"/>
        <item m="1" x="7718"/>
        <item x="357"/>
        <item m="1" x="4332"/>
        <item m="1" x="1932"/>
        <item m="1" x="4112"/>
        <item m="1" x="7458"/>
        <item m="1" x="7016"/>
        <item m="1" x="388"/>
        <item m="1" x="5795"/>
        <item m="1" x="5091"/>
        <item m="1" x="5710"/>
        <item m="1" x="5901"/>
        <item m="1" x="5068"/>
        <item m="1" x="4054"/>
        <item m="1" x="4630"/>
        <item m="1" x="2318"/>
        <item m="1" x="1982"/>
        <item m="1" x="4574"/>
        <item m="1" x="7054"/>
        <item m="1" x="3725"/>
        <item m="1" x="5057"/>
        <item m="1" x="5991"/>
        <item m="1" x="7542"/>
        <item m="1" x="3955"/>
        <item m="1" x="2312"/>
        <item m="1" x="7344"/>
        <item m="1" x="6163"/>
        <item m="1" x="2046"/>
        <item m="1" x="2309"/>
        <item m="1" x="2376"/>
        <item m="1" x="6276"/>
        <item m="1" x="5760"/>
        <item m="1" x="4647"/>
        <item m="1" x="7103"/>
        <item m="1" x="6727"/>
        <item m="1" x="5780"/>
        <item m="1" x="3090"/>
        <item m="1" x="7719"/>
        <item m="1" x="1390"/>
        <item m="1" x="5370"/>
        <item m="1" x="2682"/>
        <item m="1" x="4471"/>
        <item m="1" x="4448"/>
        <item m="1" x="3923"/>
        <item m="1" x="6142"/>
        <item m="1" x="5830"/>
        <item x="356"/>
        <item m="1" x="3353"/>
        <item m="1" x="7591"/>
        <item m="1" x="6777"/>
        <item m="1" x="1161"/>
        <item m="1" x="1399"/>
        <item m="1" x="1830"/>
        <item m="1" x="5362"/>
        <item m="1" x="3070"/>
        <item m="1" x="2064"/>
        <item m="1" x="5190"/>
        <item m="1" x="4591"/>
        <item m="1" x="3750"/>
        <item m="1" x="7231"/>
        <item m="1" x="7597"/>
        <item m="1" x="6170"/>
        <item m="1" x="3774"/>
        <item m="1" x="4034"/>
        <item m="1" x="6570"/>
        <item m="1" x="7568"/>
        <item m="1" x="1154"/>
        <item m="1" x="4547"/>
        <item m="1" x="1250"/>
        <item m="1" x="2980"/>
        <item m="1" x="6003"/>
        <item m="1" x="6070"/>
        <item m="1" x="713"/>
        <item m="1" x="6180"/>
        <item m="1" x="3341"/>
        <item m="1" x="5501"/>
        <item m="1" x="7248"/>
        <item m="1" x="5144"/>
        <item m="1" x="7795"/>
        <item m="1" x="2557"/>
        <item m="1" x="4438"/>
        <item m="1" x="801"/>
        <item m="1" x="5655"/>
        <item m="1" x="4555"/>
        <item m="1" x="4831"/>
        <item m="1" x="1311"/>
        <item m="1" x="5622"/>
        <item m="1" x="5455"/>
        <item m="1" x="7345"/>
        <item m="1" x="6195"/>
        <item m="1" x="530"/>
        <item m="1" x="7860"/>
        <item m="1" x="5598"/>
        <item m="1" x="3021"/>
        <item m="1" x="4789"/>
        <item m="1" x="4784"/>
        <item m="1" x="7570"/>
        <item m="1" x="1780"/>
        <item m="1" x="6043"/>
        <item m="1" x="5450"/>
        <item m="1" x="6084"/>
        <item m="1" x="7600"/>
        <item m="1" x="1455"/>
        <item m="1" x="3188"/>
        <item m="1" x="4057"/>
        <item m="1" x="2473"/>
        <item m="1" x="7159"/>
        <item m="1" x="6806"/>
        <item m="1" x="7483"/>
        <item m="1" x="5697"/>
        <item m="1" x="5415"/>
        <item m="1" x="4931"/>
        <item m="1" x="681"/>
        <item m="1" x="882"/>
        <item m="1" x="6015"/>
        <item m="1" x="922"/>
        <item m="1" x="6164"/>
        <item m="1" x="7726"/>
        <item m="1" x="4743"/>
        <item m="1" x="2719"/>
        <item m="1" x="3410"/>
        <item m="1" x="3083"/>
        <item m="1" x="2529"/>
        <item m="1" x="2260"/>
        <item m="1" x="7521"/>
        <item m="1" x="4839"/>
        <item m="1" x="4855"/>
        <item m="1" x="4399"/>
        <item m="1" x="569"/>
        <item m="1" x="1314"/>
        <item m="1" x="2457"/>
        <item m="1" x="5731"/>
        <item m="1" x="7312"/>
        <item m="1" x="7930"/>
        <item m="1" x="2248"/>
        <item m="1" x="6120"/>
        <item m="1" x="2264"/>
        <item m="1" x="2709"/>
        <item m="1" x="4569"/>
        <item m="1" x="7485"/>
        <item m="1" x="2876"/>
        <item m="1" x="849"/>
        <item m="1" x="6364"/>
        <item m="1" x="7008"/>
        <item m="1" x="674"/>
        <item m="1" x="3630"/>
        <item m="1" x="516"/>
        <item m="1" x="1152"/>
        <item m="1" x="1148"/>
        <item m="1" x="4685"/>
        <item m="1" x="4680"/>
        <item m="1" x="4906"/>
        <item m="1" x="2743"/>
        <item m="1" x="1487"/>
        <item m="1" x="1790"/>
        <item m="1" x="1788"/>
        <item m="1" x="2418"/>
        <item m="1" x="7596"/>
        <item m="1" x="2098"/>
        <item m="1" x="1185"/>
        <item m="1" x="2093"/>
        <item m="1" x="3497"/>
        <item m="1" x="1719"/>
        <item m="1" x="4902"/>
        <item m="1" x="7336"/>
        <item m="1" x="1527"/>
        <item m="1" x="6478"/>
        <item m="1" x="3781"/>
        <item m="1" x="6934"/>
        <item m="1" x="2787"/>
        <item m="1" x="7473"/>
        <item m="1" x="6270"/>
        <item m="1" x="4339"/>
        <item m="1" x="7944"/>
        <item m="1" x="2453"/>
        <item m="1" x="1801"/>
        <item m="1" x="7781"/>
        <item m="1" x="5514"/>
        <item m="1" x="7644"/>
        <item m="1" x="4156"/>
        <item m="1" x="6693"/>
        <item m="1" x="3053"/>
        <item m="1" x="7803"/>
        <item m="1" x="7623"/>
        <item m="1" x="5941"/>
        <item m="1" x="7443"/>
        <item m="1" x="4682"/>
        <item m="1" x="1848"/>
        <item m="1" x="5782"/>
        <item m="1" x="2302"/>
        <item m="1" x="682"/>
        <item m="1" x="2056"/>
        <item m="1" x="2349"/>
        <item m="1" x="1389"/>
        <item m="1" x="5627"/>
        <item m="1" x="7222"/>
        <item m="1" x="4185"/>
        <item m="1" x="6106"/>
        <item m="1" x="7434"/>
        <item m="1" x="3909"/>
        <item m="1" x="1265"/>
        <item m="1" x="7015"/>
        <item m="1" x="7062"/>
        <item m="1" x="4144"/>
        <item m="1" x="730"/>
        <item m="1" x="5031"/>
        <item m="1" x="7240"/>
        <item m="1" x="1827"/>
        <item m="1" x="4554"/>
        <item m="1" x="3442"/>
        <item m="1" x="1065"/>
        <item m="1" x="3293"/>
        <item m="1" x="2601"/>
        <item m="1" x="6976"/>
        <item m="1" x="2124"/>
        <item m="1" x="4568"/>
        <item m="1" x="6641"/>
        <item m="1" x="1929"/>
        <item m="1" x="909"/>
        <item m="1" x="2614"/>
        <item m="1" x="396"/>
        <item m="1" x="4624"/>
        <item m="1" x="7628"/>
        <item m="1" x="2825"/>
        <item m="1" x="403"/>
        <item m="1" x="4557"/>
        <item m="1" x="1853"/>
        <item m="1" x="4430"/>
        <item m="1" x="1844"/>
        <item m="1" x="2287"/>
        <item m="1" x="6568"/>
        <item m="1" x="1374"/>
        <item m="1" x="7633"/>
        <item m="1" x="7735"/>
        <item m="1" x="6885"/>
        <item m="1" x="1388"/>
        <item m="1" x="1553"/>
        <item m="1" x="5287"/>
        <item m="1" x="5204"/>
        <item m="1" x="4516"/>
        <item x="355"/>
        <item m="1" x="6455"/>
        <item m="1" x="5644"/>
        <item m="1" x="4863"/>
        <item m="1" x="2191"/>
        <item m="1" x="5543"/>
        <item m="1" x="7743"/>
        <item m="1" x="6222"/>
        <item m="1" x="1612"/>
        <item m="1" x="641"/>
        <item m="1" x="6336"/>
        <item m="1" x="4722"/>
        <item m="1" x="6896"/>
        <item m="1" x="3253"/>
        <item m="1" x="3732"/>
        <item m="1" x="1891"/>
        <item m="1" x="5950"/>
        <item m="1" x="5533"/>
        <item m="1" x="703"/>
        <item m="1" x="771"/>
        <item m="1" x="1313"/>
        <item m="1" x="2237"/>
        <item m="1" x="2564"/>
        <item m="1" x="7061"/>
        <item m="1" x="7470"/>
        <item m="1" x="3222"/>
        <item m="1" x="3037"/>
        <item m="1" x="1522"/>
        <item m="1" x="4363"/>
        <item m="1" x="2704"/>
        <item m="1" x="3284"/>
        <item m="1" x="6218"/>
        <item m="1" x="7826"/>
        <item m="1" x="7331"/>
        <item m="1" x="6783"/>
        <item m="1" x="1965"/>
        <item m="1" x="5304"/>
        <item m="1" x="3664"/>
        <item m="1" x="2848"/>
        <item m="1" x="6140"/>
        <item m="1" x="3929"/>
        <item m="1" x="657"/>
        <item m="1" x="7162"/>
        <item m="1" x="4927"/>
        <item m="1" x="7872"/>
        <item m="1" x="2030"/>
        <item m="1" x="2805"/>
        <item m="1" x="2559"/>
        <item m="1" x="6960"/>
        <item m="1" x="6751"/>
        <item m="1" x="7107"/>
        <item m="1" x="1195"/>
        <item m="1" x="3559"/>
        <item m="1" x="6578"/>
        <item m="1" x="4392"/>
        <item m="1" x="645"/>
        <item m="1" x="6002"/>
        <item m="1" x="5821"/>
        <item m="1" x="7942"/>
        <item m="1" x="481"/>
        <item m="1" x="1284"/>
        <item m="1" x="6994"/>
        <item m="1" x="4991"/>
        <item m="1" x="2624"/>
        <item m="1" x="5646"/>
        <item m="1" x="2021"/>
        <item m="1" x="563"/>
        <item m="1" x="7000"/>
        <item m="1" x="6719"/>
        <item m="1" x="7175"/>
        <item m="1" x="6071"/>
        <item m="1" x="6296"/>
        <item m="1" x="3285"/>
        <item m="1" x="2573"/>
        <item m="1" x="734"/>
        <item m="1" x="7337"/>
        <item m="1" x="4774"/>
        <item m="1" x="2895"/>
        <item m="1" x="5535"/>
        <item m="1" x="4607"/>
        <item m="1" x="3328"/>
        <item m="1" x="1106"/>
        <item m="1" x="1317"/>
        <item m="1" x="6953"/>
        <item m="1" x="1459"/>
        <item m="1" x="6797"/>
        <item m="1" x="6586"/>
        <item m="1" x="2172"/>
        <item m="1" x="7881"/>
        <item m="1" x="5839"/>
        <item m="1" x="1518"/>
        <item m="1" x="3336"/>
        <item m="1" x="7382"/>
        <item m="1" x="758"/>
        <item m="1" x="1964"/>
        <item m="1" x="2335"/>
        <item m="1" x="1469"/>
        <item m="1" x="7632"/>
        <item m="1" x="3523"/>
        <item m="1" x="1833"/>
        <item m="1" x="1809"/>
        <item m="1" x="1784"/>
        <item m="1" x="1768"/>
        <item m="1" x="1749"/>
        <item m="1" x="1716"/>
        <item m="1" x="1687"/>
        <item m="1" x="1669"/>
        <item m="1" x="4923"/>
        <item m="1" x="4331"/>
        <item m="1" x="4309"/>
        <item m="1" x="4282"/>
        <item m="1" x="4265"/>
        <item m="1" x="4227"/>
        <item m="1" x="4203"/>
        <item m="1" x="6834"/>
        <item m="1" x="6814"/>
        <item m="1" x="6734"/>
        <item m="1" x="6711"/>
        <item m="1" x="6692"/>
        <item m="1" x="6670"/>
        <item m="1" x="6652"/>
        <item m="1" x="7182"/>
        <item m="1" x="7050"/>
        <item m="1" x="512"/>
        <item m="1" x="491"/>
        <item m="1" x="449"/>
        <item m="1" x="401"/>
        <item m="1" x="2968"/>
        <item m="1" x="2946"/>
        <item m="1" x="2867"/>
        <item m="1" x="2827"/>
        <item m="1" x="2777"/>
        <item m="1" x="5542"/>
        <item m="1" x="5484"/>
        <item m="1" x="5439"/>
        <item m="1" x="5424"/>
        <item m="1" x="5400"/>
        <item m="1" x="5343"/>
        <item m="1" x="7931"/>
        <item m="1" x="7909"/>
        <item m="1" x="7893"/>
        <item m="1" x="7855"/>
        <item m="1" x="7801"/>
        <item m="1" x="7785"/>
        <item m="1" x="7739"/>
        <item m="1" x="407"/>
        <item m="1" x="946"/>
        <item m="1" x="473"/>
        <item m="1" x="7618"/>
        <item m="1" x="7592"/>
        <item m="1" x="4159"/>
        <item m="1" x="2146"/>
        <item m="1" x="714"/>
        <item m="1" x="7891"/>
        <item m="1" x="6964"/>
        <item m="1" x="606"/>
        <item m="1" x="2684"/>
        <item m="1" x="1068"/>
        <item m="1" x="6996"/>
        <item m="1" x="6022"/>
        <item m="1" x="2535"/>
        <item m="1" x="2657"/>
        <item m="1" x="5581"/>
        <item m="1" x="1289"/>
        <item m="1" x="1726"/>
        <item m="1" x="4612"/>
        <item m="1" x="3455"/>
        <item m="1" x="5023"/>
        <item m="1" x="6749"/>
        <item m="1" x="2074"/>
        <item m="1" x="3921"/>
        <item m="1" x="416"/>
        <item m="1" x="4837"/>
        <item m="1" x="2214"/>
        <item m="1" x="5318"/>
        <item m="1" x="7649"/>
        <item m="1" x="441"/>
        <item m="1" x="3169"/>
        <item m="1" x="3509"/>
        <item m="1" x="5083"/>
        <item m="1" x="5725"/>
        <item m="1" x="2761"/>
        <item m="1" x="4815"/>
        <item m="1" x="4158"/>
        <item m="1" x="4632"/>
        <item m="1" x="4232"/>
        <item m="1" x="1072"/>
        <item m="1" x="1276"/>
        <item m="1" x="2165"/>
        <item m="1" x="5303"/>
        <item x="352"/>
        <item m="1" x="7715"/>
        <item m="1" x="6743"/>
        <item m="1" x="4018"/>
        <item m="1" x="2409"/>
        <item m="1" x="1813"/>
        <item m="1" x="4260"/>
        <item m="1" x="5245"/>
        <item m="1" x="2650"/>
        <item m="1" x="6413"/>
        <item m="1" x="5967"/>
        <item m="1" x="5589"/>
        <item m="1" x="1991"/>
        <item m="1" x="1754"/>
        <item m="1" x="5863"/>
        <item m="1" x="2748"/>
        <item m="1" x="3519"/>
        <item m="1" x="7489"/>
        <item m="1" x="3303"/>
        <item x="353"/>
        <item m="1" x="3930"/>
        <item m="1" x="5464"/>
        <item m="1" x="6577"/>
        <item m="1" x="3681"/>
        <item m="1" x="4102"/>
        <item m="1" x="3590"/>
        <item m="1" x="3829"/>
        <item m="1" x="466"/>
        <item x="354"/>
        <item m="1" x="3717"/>
        <item m="1" x="7764"/>
        <item m="1" x="637"/>
        <item m="1" x="3499"/>
        <item m="1" x="2379"/>
        <item m="1" x="5468"/>
        <item m="1" x="4068"/>
        <item m="1" x="4043"/>
        <item m="1" x="1987"/>
        <item m="1" x="1358"/>
        <item m="1" x="4336"/>
        <item m="1" x="5611"/>
        <item m="1" x="4020"/>
        <item m="1" x="4038"/>
        <item m="1" x="2921"/>
        <item m="1" x="3350"/>
        <item m="1" x="1187"/>
        <item m="1" x="973"/>
        <item m="1" x="3356"/>
        <item m="1" x="7180"/>
        <item m="1" x="2103"/>
        <item m="1" x="4456"/>
        <item m="1" x="5981"/>
        <item m="1" x="3674"/>
        <item m="1" x="1743"/>
        <item m="1" x="7910"/>
        <item m="1" x="4579"/>
        <item m="1" x="3536"/>
        <item m="1" x="3361"/>
        <item m="1" x="1395"/>
        <item m="1" x="686"/>
        <item m="1" x="4497"/>
        <item m="1" x="5811"/>
        <item x="350"/>
        <item m="1" x="6151"/>
        <item m="1" x="1898"/>
        <item m="1" x="4402"/>
        <item m="1" x="5818"/>
        <item m="1" x="1560"/>
        <item m="1" x="4036"/>
        <item m="1" x="6543"/>
        <item m="1" x="2668"/>
        <item m="1" x="5230"/>
        <item m="1" x="7621"/>
        <item m="1" x="960"/>
        <item m="1" x="3158"/>
        <item m="1" x="786"/>
        <item m="1" x="6044"/>
        <item m="1" x="2157"/>
        <item m="1" x="918"/>
        <item m="1" x="725"/>
        <item m="1" x="2906"/>
        <item m="1" x="2786"/>
        <item m="1" x="5028"/>
        <item m="1" x="3185"/>
        <item m="1" x="3309"/>
        <item m="1" x="3306"/>
        <item m="1" x="4763"/>
        <item m="1" x="1236"/>
        <item m="1" x="2463"/>
        <item m="1" x="1832"/>
        <item m="1" x="6056"/>
        <item m="1" x="7934"/>
        <item m="1" x="3810"/>
        <item x="351"/>
        <item m="1" x="5804"/>
        <item m="1" x="2002"/>
        <item m="1" x="3345"/>
        <item m="1" x="7226"/>
        <item m="1" x="6766"/>
        <item m="1" x="2781"/>
        <item m="1" x="7554"/>
        <item m="1" x="4649"/>
        <item m="1" x="2772"/>
        <item m="1" x="5358"/>
        <item m="1" x="4201"/>
        <item m="1" x="2670"/>
        <item m="1" x="7986"/>
        <item m="1" x="5480"/>
        <item m="1" x="3962"/>
        <item m="1" x="498"/>
        <item m="1" x="7154"/>
        <item m="1" x="586"/>
        <item m="1" x="2524"/>
        <item m="1" x="3576"/>
        <item m="1" x="7328"/>
        <item m="1" x="1586"/>
        <item m="1" x="5195"/>
        <item m="1" x="4117"/>
        <item m="1" x="2611"/>
        <item m="1" x="1004"/>
        <item m="1" x="4444"/>
        <item m="1" x="2723"/>
        <item m="1" x="2606"/>
        <item m="1" x="2626"/>
        <item m="1" x="6970"/>
        <item m="1" x="1721"/>
        <item m="1" x="4410"/>
        <item m="1" x="7626"/>
        <item m="1" x="2340"/>
        <item m="1" x="3015"/>
        <item m="1" x="3438"/>
        <item m="1" x="1656"/>
        <item m="1" x="2300"/>
        <item x="348"/>
        <item m="1" x="2119"/>
        <item m="1" x="2342"/>
        <item m="1" x="6325"/>
        <item m="1" x="1060"/>
        <item m="1" x="6344"/>
        <item m="1" x="7906"/>
        <item m="1" x="5372"/>
        <item m="1" x="4146"/>
        <item m="1" x="1378"/>
        <item m="1" x="1589"/>
        <item m="1" x="7433"/>
        <item m="1" x="5552"/>
        <item m="1" x="2663"/>
        <item m="1" x="2079"/>
        <item m="1" x="1503"/>
        <item m="1" x="7455"/>
        <item m="1" x="4960"/>
        <item m="1" x="6119"/>
        <item m="1" x="6238"/>
        <item m="1" x="5714"/>
        <item m="1" x="2613"/>
        <item m="1" x="5196"/>
        <item m="1" x="3710"/>
        <item m="1" x="5749"/>
        <item m="1" x="2261"/>
        <item m="1" x="3912"/>
        <item m="1" x="3439"/>
        <item m="1" x="3744"/>
        <item m="1" x="4076"/>
        <item m="1" x="4407"/>
        <item m="1" x="6561"/>
        <item m="1" x="6465"/>
        <item m="1" x="7839"/>
        <item m="1" x="1028"/>
        <item m="1" x="7991"/>
        <item m="1" x="7338"/>
        <item m="1" x="6717"/>
        <item m="1" x="5445"/>
        <item m="1" x="756"/>
        <item m="1" x="4051"/>
        <item m="1" x="2537"/>
        <item m="1" x="4143"/>
        <item m="1" x="3867"/>
        <item m="1" x="5062"/>
        <item m="1" x="4435"/>
        <item m="1" x="720"/>
        <item m="1" x="2580"/>
        <item m="1" x="7210"/>
        <item m="1" x="7960"/>
        <item m="1" x="6079"/>
        <item m="1" x="4192"/>
        <item m="1" x="1263"/>
        <item m="1" x="4873"/>
        <item m="1" x="7031"/>
        <item m="1" x="4411"/>
        <item m="1" x="5855"/>
        <item m="1" x="4268"/>
        <item m="1" x="6859"/>
        <item m="1" x="1874"/>
        <item m="1" x="1003"/>
        <item m="1" x="5840"/>
        <item m="1" x="1245"/>
        <item m="1" x="7645"/>
        <item m="1" x="7687"/>
        <item m="1" x="4210"/>
        <item m="1" x="2323"/>
        <item m="1" x="3967"/>
        <item x="349"/>
        <item m="1" x="7101"/>
        <item m="1" x="3960"/>
        <item m="1" x="692"/>
        <item m="1" x="4422"/>
        <item m="1" x="1667"/>
        <item m="1" x="5572"/>
        <item m="1" x="5149"/>
        <item m="1" x="3398"/>
        <item m="1" x="7194"/>
        <item m="1" x="3042"/>
        <item m="1" x="1423"/>
        <item m="1" x="6419"/>
        <item m="1" x="4564"/>
        <item m="1" x="6333"/>
        <item m="1" x="2912"/>
        <item m="1" x="4064"/>
        <item m="1" x="1871"/>
        <item m="1" x="3262"/>
        <item m="1" x="6597"/>
        <item m="1" x="3844"/>
        <item m="1" x="5700"/>
        <item m="1" x="7657"/>
        <item m="1" x="6726"/>
        <item m="1" x="3658"/>
        <item m="1" x="1204"/>
        <item m="1" x="2769"/>
        <item m="1" x="598"/>
        <item m="1" x="5001"/>
        <item m="1" x="7233"/>
        <item m="1" x="7374"/>
        <item m="1" x="1501"/>
        <item m="1" x="2482"/>
        <item m="1" x="1804"/>
        <item m="1" x="3228"/>
        <item m="1" x="3697"/>
        <item m="1" x="4736"/>
        <item m="1" x="7867"/>
        <item m="1" x="633"/>
        <item m="1" x="2771"/>
        <item m="1" x="5434"/>
        <item m="1" x="2391"/>
        <item m="1" x="1181"/>
        <item m="1" x="3005"/>
        <item m="1" x="2569"/>
        <item m="1" x="1426"/>
        <item m="1" x="4255"/>
        <item m="1" x="2100"/>
        <item m="1" x="5485"/>
        <item m="1" x="1603"/>
        <item m="1" x="6598"/>
        <item m="1" x="2862"/>
        <item m="1" x="5105"/>
        <item m="1" x="7573"/>
        <item m="1" x="4503"/>
        <item m="1" x="1103"/>
        <item m="1" x="3884"/>
        <item m="1" x="5523"/>
        <item m="1" x="6911"/>
        <item m="1" x="7737"/>
        <item m="1" x="6928"/>
        <item m="1" x="2800"/>
        <item m="1" x="4127"/>
        <item m="1" x="6495"/>
        <item m="1" x="5583"/>
        <item m="1" x="7918"/>
        <item m="1" x="4198"/>
        <item m="1" x="3458"/>
        <item m="1" x="2164"/>
        <item m="1" x="7110"/>
        <item m="1" x="7406"/>
        <item m="1" x="6453"/>
        <item m="1" x="7168"/>
        <item m="1" x="5481"/>
        <item m="1" x="5476"/>
        <item m="1" x="2513"/>
        <item m="1" x="6887"/>
        <item m="1" x="665"/>
        <item m="1" x="6660"/>
        <item m="1" x="3121"/>
        <item m="1" x="1883"/>
        <item m="1" x="7706"/>
        <item m="1" x="4264"/>
        <item m="1" x="6175"/>
        <item m="1" x="7740"/>
        <item m="1" x="4727"/>
        <item m="1" x="1145"/>
        <item m="1" x="1800"/>
        <item m="1" x="400"/>
        <item m="1" x="3819"/>
        <item m="1" x="2120"/>
        <item m="1" x="3562"/>
        <item m="1" x="4250"/>
        <item m="1" x="3300"/>
        <item m="1" x="4666"/>
        <item m="1" x="7299"/>
        <item m="1" x="1642"/>
        <item m="1" x="6492"/>
        <item m="1" x="6469"/>
        <item m="1" x="2920"/>
        <item m="1" x="5203"/>
        <item m="1" x="2802"/>
        <item m="1" x="2411"/>
        <item m="1" x="5337"/>
        <item m="1" x="6730"/>
        <item m="1" x="4832"/>
        <item m="1" x="6957"/>
        <item m="1" x="3171"/>
        <item m="1" x="1943"/>
        <item m="1" x="4816"/>
        <item m="1" x="7744"/>
        <item m="1" x="3368"/>
        <item m="1" x="6842"/>
        <item m="1" x="3901"/>
        <item m="1" x="521"/>
        <item m="1" x="4261"/>
        <item m="1" x="3190"/>
        <item m="1" x="3629"/>
        <item m="1" x="5768"/>
        <item m="1" x="5744"/>
        <item m="1" x="5740"/>
        <item m="1" x="6045"/>
        <item m="1" x="6042"/>
        <item m="1" x="6035"/>
        <item m="1" x="6033"/>
        <item m="1" x="6031"/>
        <item m="1" x="6025"/>
        <item m="1" x="2297"/>
        <item m="1" x="1745"/>
        <item m="1" x="1434"/>
        <item m="1" x="5489"/>
        <item m="1" x="4787"/>
        <item m="1" x="1249"/>
        <item m="1" x="3506"/>
        <item m="1" x="3466"/>
        <item m="1" x="1744"/>
        <item m="1" x="4205"/>
        <item m="1" x="2768"/>
        <item m="1" x="6382"/>
        <item m="1" x="5208"/>
        <item m="1" x="7034"/>
        <item m="1" x="3063"/>
        <item m="1" x="5454"/>
        <item m="1" x="7630"/>
        <item m="1" x="3855"/>
        <item m="1" x="2326"/>
        <item m="1" x="5496"/>
        <item m="1" x="7095"/>
        <item m="1" x="3763"/>
        <item m="1" x="6232"/>
        <item m="1" x="2902"/>
        <item m="1" x="1127"/>
        <item m="1" x="6955"/>
        <item m="1" x="3237"/>
        <item m="1" x="4819"/>
        <item m="1" x="2662"/>
        <item m="1" x="2512"/>
        <item m="1" x="6796"/>
        <item m="1" x="7144"/>
        <item m="1" x="640"/>
        <item m="1" x="7783"/>
        <item m="1" x="6418"/>
        <item m="1" x="1205"/>
        <item m="1" x="479"/>
        <item m="1" x="1614"/>
        <item m="1" x="7256"/>
        <item m="1" x="741"/>
        <item m="1" x="3686"/>
        <item m="1" x="3805"/>
        <item m="1" x="484"/>
        <item m="1" x="3444"/>
        <item m="1" x="4968"/>
        <item m="1" x="2731"/>
        <item m="1" x="7515"/>
        <item m="1" x="1759"/>
        <item m="1" x="3255"/>
        <item m="1" x="1782"/>
        <item m="1" x="3082"/>
        <item m="1" x="4918"/>
        <item m="1" x="5652"/>
        <item m="1" x="2134"/>
        <item m="1" x="5197"/>
        <item m="1" x="3814"/>
        <item m="1" x="4770"/>
        <item m="1" x="4660"/>
        <item m="1" x="5177"/>
        <item m="1" x="3496"/>
        <item m="1" x="7385"/>
        <item m="1" x="1178"/>
        <item m="1" x="3993"/>
        <item m="1" x="3840"/>
        <item m="1" x="6758"/>
        <item m="1" x="6863"/>
        <item m="1" x="1536"/>
        <item m="1" x="5933"/>
        <item x="347"/>
        <item m="1" x="5670"/>
        <item m="1" x="4522"/>
        <item m="1" x="5980"/>
        <item m="1" x="4945"/>
        <item m="1" x="4248"/>
        <item m="1" x="5571"/>
        <item m="1" x="956"/>
        <item m="1" x="660"/>
        <item m="1" x="1479"/>
        <item m="1" x="2270"/>
        <item m="1" x="5018"/>
        <item m="1" x="6897"/>
        <item m="1" x="4910"/>
        <item m="1" x="1296"/>
        <item m="1" x="6742"/>
        <item m="1" x="4183"/>
        <item m="1" x="4803"/>
        <item m="1" x="5244"/>
        <item m="1" x="538"/>
        <item x="346"/>
        <item m="1" x="4041"/>
        <item m="1" x="6873"/>
        <item m="1" x="958"/>
        <item m="1" x="3333"/>
        <item m="1" x="933"/>
        <item m="1" x="6700"/>
        <item m="1" x="6847"/>
        <item m="1" x="859"/>
        <item m="1" x="1394"/>
        <item m="1" x="1918"/>
        <item m="1" x="639"/>
        <item m="1" x="7167"/>
        <item m="1" x="3558"/>
        <item m="1" x="1302"/>
        <item m="1" x="4884"/>
        <item m="1" x="6277"/>
        <item m="1" x="4830"/>
        <item m="1" x="7663"/>
        <item m="1" x="2678"/>
        <item m="1" x="4328"/>
        <item m="1" x="5323"/>
        <item m="1" x="1279"/>
        <item m="1" x="1537"/>
        <item m="1" x="5999"/>
        <item m="1" x="2305"/>
        <item m="1" x="435"/>
        <item m="1" x="5762"/>
        <item m="1" x="3129"/>
        <item m="1" x="475"/>
        <item m="1" x="4368"/>
        <item m="1" x="2891"/>
        <item m="1" x="4540"/>
        <item m="1" x="4565"/>
        <item m="1" x="7583"/>
        <item m="1" x="5820"/>
        <item m="1" x="2234"/>
        <item m="1" x="6359"/>
        <item m="1" x="7772"/>
        <item m="1" x="1373"/>
        <item m="1" x="6827"/>
        <item m="1" x="4234"/>
        <item m="1" x="459"/>
        <item m="1" x="1632"/>
        <item m="1" x="7125"/>
        <item m="1" x="7602"/>
        <item m="1" x="4074"/>
        <item m="1" x="5612"/>
        <item m="1" x="1912"/>
        <item m="1" x="839"/>
        <item m="1" x="2828"/>
        <item m="1" x="7646"/>
        <item m="1" x="4033"/>
        <item m="1" x="905"/>
        <item m="1" x="7548"/>
        <item m="1" x="846"/>
        <item m="1" x="3125"/>
        <item m="1" x="7522"/>
        <item m="1" x="4642"/>
        <item m="1" x="7971"/>
        <item m="1" x="2257"/>
        <item m="1" x="6196"/>
        <item m="1" x="3311"/>
        <item m="1" x="2017"/>
        <item m="1" x="3943"/>
        <item m="1" x="2806"/>
        <item m="1" x="3822"/>
        <item m="1" x="6134"/>
        <item m="1" x="2127"/>
        <item m="1" x="6426"/>
        <item m="1" x="4657"/>
        <item m="1" x="2210"/>
        <item m="1" x="7924"/>
        <item m="1" x="797"/>
        <item m="1" x="2870"/>
        <item m="1" x="6306"/>
        <item m="1" x="7033"/>
        <item m="1" x="2122"/>
        <item m="1" x="6690"/>
        <item x="343"/>
        <item m="1" x="2111"/>
        <item m="1" x="5292"/>
        <item m="1" x="2619"/>
        <item m="1" x="4122"/>
        <item m="1" x="776"/>
        <item m="1" x="7905"/>
        <item m="1" x="2694"/>
        <item m="1" x="629"/>
        <item m="1" x="5918"/>
        <item m="1" x="5877"/>
        <item m="1" x="1828"/>
        <item m="1" x="1720"/>
        <item m="1" x="4864"/>
        <item m="1" x="3794"/>
        <item m="1" x="4292"/>
        <item m="1" x="1705"/>
        <item m="1" x="5314"/>
        <item m="1" x="2381"/>
        <item m="1" x="4301"/>
        <item x="344"/>
        <item m="1" x="766"/>
        <item m="1" x="5703"/>
        <item m="1" x="6377"/>
        <item m="1" x="7187"/>
        <item m="1" x="1901"/>
        <item m="1" x="3251"/>
        <item x="345"/>
        <item m="1" x="6527"/>
        <item m="1" x="5479"/>
        <item m="1" x="6080"/>
        <item m="1" x="1350"/>
        <item m="1" x="520"/>
        <item m="1" x="2864"/>
        <item m="1" x="508"/>
        <item m="1" x="2460"/>
        <item x="338"/>
        <item m="1" x="6487"/>
        <item m="1" x="4584"/>
        <item m="1" x="6491"/>
        <item m="1" x="6029"/>
        <item m="1" x="3721"/>
        <item m="1" x="4629"/>
        <item m="1" x="1915"/>
        <item m="1" x="7070"/>
        <item m="1" x="4936"/>
        <item m="1" x="7690"/>
        <item m="1" x="7466"/>
        <item m="1" x="7946"/>
        <item m="1" x="1300"/>
        <item m="1" x="3868"/>
        <item m="1" x="932"/>
        <item m="1" x="5513"/>
        <item m="1" x="2220"/>
        <item m="1" x="6699"/>
        <item m="1" x="2289"/>
        <item m="1" x="4284"/>
        <item m="1" x="3264"/>
        <item m="1" x="2973"/>
        <item m="1" x="2884"/>
        <item m="1" x="1325"/>
        <item m="1" x="724"/>
        <item m="1" x="2441"/>
        <item m="1" x="4583"/>
        <item m="1" x="5910"/>
        <item m="1" x="2265"/>
        <item m="1" x="5106"/>
        <item m="1" x="6312"/>
        <item m="1" x="655"/>
        <item m="1" x="7472"/>
        <item m="1" x="4320"/>
        <item m="1" x="2395"/>
        <item m="1" x="7670"/>
        <item m="1" x="5130"/>
        <item m="1" x="1105"/>
        <item x="339"/>
        <item x="340"/>
        <item x="341"/>
        <item m="1" x="1663"/>
        <item m="1" x="5238"/>
        <item m="1" x="6327"/>
        <item x="342"/>
        <item m="1" x="906"/>
        <item m="1" x="5283"/>
        <item m="1" x="7362"/>
        <item m="1" x="7989"/>
        <item m="1" x="6581"/>
        <item m="1" x="736"/>
        <item m="1" x="2732"/>
        <item m="1" x="7353"/>
        <item m="1" x="5716"/>
        <item m="1" x="454"/>
        <item m="1" x="6431"/>
        <item m="1" x="3730"/>
        <item m="1" x="4938"/>
        <item m="1" x="7114"/>
        <item m="1" x="2144"/>
        <item m="1" x="6135"/>
        <item m="1" x="5158"/>
        <item m="1" x="4476"/>
        <item m="1" x="4473"/>
        <item m="1" x="2511"/>
        <item m="1" x="2819"/>
        <item m="1" x="979"/>
        <item m="1" x="4088"/>
        <item m="1" x="6708"/>
        <item m="1" x="5905"/>
        <item m="1" x="1014"/>
        <item x="334"/>
        <item m="1" x="3614"/>
        <item m="1" x="6562"/>
        <item m="1" x="6095"/>
        <item m="1" x="2745"/>
        <item m="1" x="3268"/>
        <item m="1" x="4253"/>
        <item m="1" x="6197"/>
        <item m="1" x="3147"/>
        <item m="1" x="6125"/>
        <item m="1" x="2008"/>
        <item m="1" x="7409"/>
        <item m="1" x="6161"/>
        <item m="1" x="1945"/>
        <item m="1" x="4470"/>
        <item m="1" x="7769"/>
        <item m="1" x="2282"/>
        <item m="1" x="7490"/>
        <item m="1" x="2519"/>
        <item m="1" x="4962"/>
        <item m="1" x="3305"/>
        <item m="1" x="3032"/>
        <item m="1" x="4347"/>
        <item m="1" x="7565"/>
        <item m="1" x="816"/>
        <item m="1" x="2821"/>
        <item m="1" x="6593"/>
        <item x="335"/>
        <item x="336"/>
        <item m="1" x="5407"/>
        <item m="1" x="2343"/>
        <item m="1" x="2322"/>
        <item m="1" x="2303"/>
        <item m="1" x="2281"/>
        <item m="1" x="2262"/>
        <item m="1" x="1736"/>
        <item m="1" x="4961"/>
        <item m="1" x="4939"/>
        <item m="1" x="3132"/>
        <item m="1" x="7843"/>
        <item m="1" x="1877"/>
        <item m="1" x="420"/>
        <item m="1" x="4453"/>
        <item m="1" x="5623"/>
        <item m="1" x="4553"/>
        <item m="1" x="5824"/>
        <item m="1" x="2092"/>
        <item m="1" x="2527"/>
        <item m="1" x="4462"/>
        <item m="1" x="7003"/>
        <item m="1" x="1849"/>
        <item m="1" x="7911"/>
        <item m="1" x="1049"/>
        <item m="1" x="4062"/>
        <item m="1" x="446"/>
        <item m="1" x="4844"/>
        <item m="1" x="2807"/>
        <item m="1" x="876"/>
        <item m="1" x="3066"/>
        <item m="1" x="5584"/>
        <item m="1" x="1645"/>
        <item m="1" x="4136"/>
        <item m="1" x="6464"/>
        <item m="1" x="4655"/>
        <item m="1" x="4952"/>
        <item m="1" x="1627"/>
        <item m="1" x="2131"/>
        <item m="1" x="7157"/>
        <item m="1" x="6679"/>
        <item m="1" x="3337"/>
        <item m="1" x="7237"/>
        <item m="1" x="3716"/>
        <item m="1" x="5021"/>
        <item m="1" x="6614"/>
        <item m="1" x="1022"/>
        <item m="1" x="1534"/>
        <item m="1" x="7185"/>
        <item m="1" x="3077"/>
        <item m="1" x="794"/>
        <item m="1" x="7671"/>
        <item m="1" x="2022"/>
        <item m="1" x="3050"/>
        <item m="1" x="6888"/>
        <item m="1" x="5049"/>
        <item m="1" x="4237"/>
        <item m="1" x="1635"/>
        <item m="1" x="4849"/>
        <item m="1" x="1472"/>
        <item m="1" x="2567"/>
        <item m="1" x="6557"/>
        <item m="1" x="6036"/>
        <item m="1" x="7042"/>
        <item m="1" x="2562"/>
        <item x="331"/>
        <item m="1" x="2230"/>
        <item m="1" x="1882"/>
        <item m="1" x="4065"/>
        <item m="1" x="850"/>
        <item m="1" x="5132"/>
        <item m="1" x="5013"/>
        <item m="1" x="4066"/>
        <item m="1" x="4397"/>
        <item m="1" x="4711"/>
        <item m="1" x="4856"/>
        <item m="1" x="987"/>
        <item m="1" x="5548"/>
        <item x="332"/>
        <item m="1" x="6628"/>
        <item m="1" x="7207"/>
        <item m="1" x="6185"/>
        <item m="1" x="1066"/>
        <item m="1" x="2069"/>
        <item m="1" x="1840"/>
        <item m="1" x="3987"/>
        <item m="1" x="3420"/>
        <item m="1" x="4481"/>
        <item m="1" x="4570"/>
        <item m="1" x="1740"/>
        <item m="1" x="5580"/>
        <item m="1" x="4924"/>
        <item x="333"/>
        <item m="1" x="7173"/>
        <item m="1" x="6255"/>
        <item m="1" x="7984"/>
        <item m="1" x="6913"/>
        <item m="1" x="635"/>
        <item m="1" x="1430"/>
        <item m="1" x="1838"/>
        <item m="1" x="1675"/>
        <item m="1" x="1506"/>
        <item m="1" x="1672"/>
        <item m="1" x="1475"/>
        <item m="1" x="3362"/>
        <item m="1" x="7102"/>
        <item m="1" x="5668"/>
        <item m="1" x="3093"/>
        <item m="1" x="5512"/>
        <item m="1" x="1257"/>
        <item m="1" x="5026"/>
        <item m="1" x="6936"/>
        <item m="1" x="2416"/>
        <item m="1" x="412"/>
        <item m="1" x="3634"/>
        <item m="1" x="6339"/>
        <item m="1" x="3386"/>
        <item m="1" x="4783"/>
        <item m="1" x="6868"/>
        <item m="1" x="5029"/>
        <item m="1" x="1093"/>
        <item m="1" x="6028"/>
        <item m="1" x="618"/>
        <item m="1" x="4082"/>
        <item m="1" x="6405"/>
        <item m="1" x="3936"/>
        <item m="1" x="6448"/>
        <item m="1" x="3152"/>
        <item m="1" x="1352"/>
        <item m="1" x="4943"/>
        <item m="1" x="3803"/>
        <item m="1" x="651"/>
        <item m="1" x="6026"/>
        <item m="1" x="4129"/>
        <item m="1" x="3460"/>
        <item m="1" x="709"/>
        <item m="1" x="631"/>
        <item m="1" x="5467"/>
        <item m="1" x="427"/>
        <item m="1" x="5592"/>
        <item m="1" x="6435"/>
        <item m="1" x="4170"/>
        <item m="1" x="6691"/>
        <item m="1" x="3625"/>
        <item x="330"/>
        <item m="1" x="5641"/>
        <item m="1" x="5509"/>
        <item m="1" x="6321"/>
        <item m="1" x="2487"/>
        <item m="1" x="7017"/>
        <item m="1" x="5701"/>
        <item m="1" x="2918"/>
        <item m="1" x="7316"/>
        <item m="1" x="7665"/>
        <item m="1" x="3662"/>
        <item m="1" x="3593"/>
        <item m="1" x="4029"/>
        <item m="1" x="4391"/>
        <item m="1" x="3723"/>
        <item m="1" x="3572"/>
        <item m="1" x="4001"/>
        <item m="1" x="1697"/>
        <item m="1" x="2676"/>
        <item m="1" x="6625"/>
        <item m="1" x="3720"/>
        <item m="1" x="555"/>
        <item m="1" x="954"/>
        <item m="1" x="2436"/>
        <item m="1" x="4118"/>
        <item m="1" x="5342"/>
        <item m="1" x="3376"/>
        <item m="1" x="5414"/>
        <item m="1" x="6624"/>
        <item m="1" x="4039"/>
        <item m="1" x="6947"/>
        <item m="1" x="1969"/>
        <item m="1" x="7324"/>
        <item m="1" x="1397"/>
        <item m="1" x="2427"/>
        <item m="1" x="1440"/>
        <item m="1" x="3454"/>
        <item m="1" x="7052"/>
        <item m="1" x="4678"/>
        <item m="1" x="6639"/>
        <item m="1" x="6260"/>
        <item m="1" x="1847"/>
        <item m="1" x="3354"/>
        <item m="1" x="5629"/>
        <item m="1" x="6067"/>
        <item m="1" x="2037"/>
        <item m="1" x="5251"/>
        <item m="1" x="3349"/>
        <item m="1" x="2412"/>
        <item m="1" x="2770"/>
        <item m="1" x="1281"/>
        <item m="1" x="6205"/>
        <item m="1" x="2932"/>
        <item m="1" x="4888"/>
        <item m="1" x="504"/>
        <item m="1" x="6910"/>
        <item m="1" x="646"/>
        <item x="328"/>
        <item m="1" x="6890"/>
        <item x="329"/>
        <item m="1" x="4843"/>
        <item m="1" x="6724"/>
        <item m="1" x="7437"/>
        <item m="1" x="5281"/>
        <item m="1" x="6681"/>
        <item m="1" x="7318"/>
        <item m="1" x="425"/>
        <item m="1" x="7773"/>
        <item m="1" x="4443"/>
        <item m="1" x="1734"/>
        <item m="1" x="2247"/>
        <item m="1" x="7856"/>
        <item m="1" x="5737"/>
        <item m="1" x="6550"/>
        <item m="1" x="2324"/>
        <item m="1" x="1565"/>
        <item m="1" x="1420"/>
        <item m="1" x="7518"/>
        <item m="1" x="7196"/>
        <item m="1" x="2402"/>
        <item m="1" x="836"/>
        <item m="1" x="1896"/>
        <item m="1" x="6257"/>
        <item m="1" x="947"/>
        <item m="1" x="2635"/>
        <item m="1" x="6121"/>
        <item m="1" x="2953"/>
        <item m="1" x="2991"/>
        <item m="1" x="2112"/>
        <item m="1" x="2718"/>
        <item m="1" x="7642"/>
        <item m="1" x="1569"/>
        <item m="1" x="3330"/>
        <item m="1" x="3307"/>
        <item m="1" x="4499"/>
        <item m="1" x="3797"/>
        <item m="1" x="5168"/>
        <item m="1" x="5167"/>
        <item m="1" x="5164"/>
        <item m="1" x="5161"/>
        <item m="1" x="5157"/>
        <item m="1" x="5155"/>
        <item m="1" x="5153"/>
        <item m="1" x="5148"/>
        <item m="1" x="5145"/>
        <item m="1" x="1247"/>
        <item m="1" x="2507"/>
        <item m="1" x="7610"/>
        <item m="1" x="4860"/>
        <item m="1" x="1904"/>
        <item m="1" x="4323"/>
        <item m="1" x="5862"/>
        <item m="1" x="6482"/>
        <item m="1" x="4659"/>
        <item m="1" x="6326"/>
        <item m="1" x="1917"/>
        <item m="1" x="5551"/>
        <item m="1" x="6093"/>
        <item m="1" x="455"/>
        <item m="1" x="4536"/>
        <item x="327"/>
        <item m="1" x="6782"/>
        <item m="1" x="636"/>
        <item m="1" x="4705"/>
        <item m="1" x="5055"/>
        <item m="1" x="4139"/>
        <item m="1" x="7957"/>
        <item m="1" x="5519"/>
        <item m="1" x="4149"/>
        <item m="1" x="5689"/>
        <item m="1" x="3621"/>
        <item m="1" x="6755"/>
        <item m="1" x="4746"/>
        <item m="1" x="4702"/>
        <item m="1" x="1701"/>
        <item m="1" x="2766"/>
        <item m="1" x="3864"/>
        <item m="1" x="2610"/>
        <item m="1" x="1836"/>
        <item m="1" x="4576"/>
        <item m="1" x="769"/>
        <item m="1" x="2143"/>
        <item m="1" x="2082"/>
        <item m="1" x="6358"/>
        <item m="1" x="5305"/>
        <item m="1" x="6672"/>
        <item m="1" x="5046"/>
        <item m="1" x="6013"/>
        <item x="324"/>
        <item m="1" x="3476"/>
        <item x="325"/>
        <item m="1" x="654"/>
        <item m="1" x="662"/>
        <item m="1" x="6579"/>
        <item x="326"/>
        <item m="1" x="6388"/>
        <item m="1" x="3931"/>
        <item m="1" x="6429"/>
        <item m="1" x="7608"/>
        <item m="1" x="1926"/>
        <item m="1" x="1962"/>
        <item m="1" x="4786"/>
        <item m="1" x="3470"/>
        <item m="1" x="7675"/>
        <item m="1" x="4245"/>
        <item m="1" x="6226"/>
        <item m="1" x="5964"/>
        <item m="1" x="4701"/>
        <item m="1" x="7820"/>
        <item m="1" x="3919"/>
        <item m="1" x="4640"/>
        <item m="1" x="4098"/>
        <item m="1" x="2492"/>
        <item m="1" x="595"/>
        <item m="1" x="2025"/>
        <item m="1" x="5765"/>
        <item m="1" x="2212"/>
        <item m="1" x="3186"/>
        <item m="1" x="3181"/>
        <item m="1" x="3179"/>
        <item m="1" x="3170"/>
        <item m="1" x="3167"/>
        <item m="1" x="3166"/>
        <item m="1" x="3165"/>
        <item m="1" x="2213"/>
        <item m="1" x="5198"/>
        <item m="1" x="7595"/>
        <item m="1" x="1308"/>
        <item m="1" x="5393"/>
        <item m="1" x="6642"/>
        <item m="1" x="4810"/>
        <item m="1" x="6156"/>
        <item m="1" x="1019"/>
        <item m="1" x="7060"/>
        <item m="1" x="1550"/>
        <item m="1" x="6074"/>
        <item m="1" x="4281"/>
        <item m="1" x="5257"/>
        <item m="1" x="6686"/>
        <item m="1" x="3556"/>
        <item m="1" x="5541"/>
        <item m="1" x="6528"/>
        <item m="1" x="1033"/>
        <item m="1" x="7373"/>
        <item m="1" x="5080"/>
        <item m="1" x="6112"/>
        <item m="1" x="3789"/>
        <item m="1" x="3404"/>
        <item m="1" x="7506"/>
        <item m="1" x="5888"/>
        <item m="1" x="3646"/>
        <item m="1" x="3122"/>
        <item m="1" x="6145"/>
        <item m="1" x="4155"/>
        <item m="1" x="1868"/>
        <item m="1" x="3859"/>
        <item m="1" x="6363"/>
        <item m="1" x="406"/>
        <item m="1" x="5293"/>
        <item m="1" x="529"/>
        <item m="1" x="1092"/>
        <item m="1" x="1762"/>
        <item m="1" x="1727"/>
        <item m="1" x="3465"/>
        <item m="1" x="7078"/>
        <item m="1" x="6525"/>
        <item m="1" x="6931"/>
        <item m="1" x="6587"/>
        <item m="1" x="7198"/>
        <item m="1" x="6473"/>
        <item m="1" x="7203"/>
        <item m="1" x="3958"/>
        <item m="1" x="6154"/>
        <item m="1" x="5116"/>
        <item m="1" x="1073"/>
        <item m="1" x="4285"/>
        <item m="1" x="1283"/>
        <item m="1" x="592"/>
        <item m="1" x="1050"/>
        <item m="1" x="2058"/>
        <item m="1" x="7697"/>
        <item m="1" x="5482"/>
        <item m="1" x="5444"/>
        <item m="1" x="4525"/>
        <item m="1" x="2104"/>
        <item x="322"/>
        <item m="1" x="6819"/>
        <item m="1" x="1203"/>
        <item m="1" x="3107"/>
        <item m="1" x="5416"/>
        <item m="1" x="4871"/>
        <item m="1" x="485"/>
        <item m="1" x="3419"/>
        <item m="1" x="4891"/>
        <item m="1" x="669"/>
        <item m="1" x="5134"/>
        <item m="1" x="3317"/>
        <item m="1" x="6050"/>
        <item m="1" x="7967"/>
        <item m="1" x="1711"/>
        <item m="1" x="6486"/>
        <item m="1" x="7677"/>
        <item m="1" x="7004"/>
        <item m="1" x="1978"/>
        <item m="1" x="7263"/>
        <item m="1" x="3457"/>
        <item m="1" x="4412"/>
        <item m="1" x="1584"/>
        <item m="1" x="3202"/>
        <item m="1" x="3524"/>
        <item m="1" x="4472"/>
        <item m="1" x="5460"/>
        <item m="1" x="5659"/>
        <item m="1" x="4998"/>
        <item m="1" x="6836"/>
        <item m="1" x="2927"/>
        <item m="1" x="5141"/>
        <item m="1" x="2919"/>
        <item m="1" x="4749"/>
        <item m="1" x="6076"/>
        <item m="1" x="1951"/>
        <item m="1" x="3980"/>
        <item m="1" x="3192"/>
        <item m="1" x="2639"/>
        <item m="1" x="1807"/>
        <item m="1" x="800"/>
        <item m="1" x="7983"/>
        <item m="1" x="7055"/>
        <item m="1" x="3706"/>
        <item m="1" x="5793"/>
        <item m="1" x="6613"/>
        <item m="1" x="2905"/>
        <item m="1" x="4061"/>
        <item x="318"/>
        <item m="1" x="4040"/>
        <item x="319"/>
        <item m="1" x="5109"/>
        <item m="1" x="5922"/>
        <item m="1" x="1298"/>
        <item m="1" x="1055"/>
        <item m="1" x="4355"/>
        <item m="1" x="3878"/>
        <item m="1" x="7779"/>
        <item x="320"/>
        <item m="1" x="1934"/>
        <item m="1" x="5882"/>
        <item m="1" x="4561"/>
        <item m="1" x="5478"/>
        <item m="1" x="802"/>
        <item m="1" x="5086"/>
        <item m="1" x="4876"/>
        <item m="1" x="6055"/>
        <item m="1" x="5165"/>
        <item m="1" x="413"/>
        <item m="1" x="3052"/>
        <item m="1" x="6049"/>
        <item m="1" x="3194"/>
        <item m="1" x="4738"/>
        <item m="1" x="2160"/>
        <item m="1" x="5010"/>
        <item m="1" x="5597"/>
        <item m="1" x="4344"/>
        <item m="1" x="6466"/>
        <item x="321"/>
        <item m="1" x="4252"/>
        <item m="1" x="2193"/>
        <item m="1" x="6471"/>
        <item m="1" x="5419"/>
        <item m="1" x="3656"/>
        <item m="1" x="7940"/>
        <item m="1" x="5814"/>
        <item m="1" x="6647"/>
        <item m="1" x="6349"/>
        <item m="1" x="2858"/>
        <item m="1" x="6338"/>
        <item m="1" x="2585"/>
        <item m="1" x="2268"/>
        <item m="1" x="7701"/>
        <item m="1" x="6640"/>
        <item m="1" x="2047"/>
        <item m="1" x="5713"/>
        <item m="1" x="4662"/>
        <item m="1" x="6001"/>
        <item m="1" x="5016"/>
        <item m="1" x="4980"/>
        <item m="1" x="2666"/>
        <item m="1" x="2760"/>
        <item m="1" x="5807"/>
        <item m="1" x="3639"/>
        <item m="1" x="7594"/>
        <item m="1" x="1717"/>
        <item m="1" x="7143"/>
        <item m="1" x="4071"/>
        <item m="1" x="1386"/>
        <item m="1" x="7819"/>
        <item x="317"/>
        <item m="1" x="7659"/>
        <item m="1" x="7026"/>
        <item m="1" x="4976"/>
        <item m="1" x="6011"/>
        <item m="1" x="6092"/>
        <item m="1" x="602"/>
        <item m="1" x="7133"/>
        <item m="1" x="6517"/>
        <item m="1" x="3056"/>
        <item m="1" x="2423"/>
        <item m="1" x="995"/>
        <item m="1" x="7609"/>
        <item m="1" x="2892"/>
        <item x="337"/>
        <item m="1" x="2967"/>
        <item m="1" x="3483"/>
        <item m="1" x="868"/>
        <item m="1" x="7216"/>
        <item m="1" x="7359"/>
        <item m="1" x="1723"/>
        <item m="1" x="408"/>
        <item m="1" x="898"/>
        <item m="1" x="5436"/>
        <item m="1" x="5470"/>
        <item m="1" x="4929"/>
        <item m="1" x="7241"/>
        <item m="1" x="5354"/>
        <item m="1" x="5660"/>
        <item m="1" x="5939"/>
        <item m="1" x="6252"/>
        <item m="1" x="6565"/>
        <item m="1" x="2934"/>
        <item m="1" x="5426"/>
        <item m="1" x="1443"/>
        <item m="1" x="6548"/>
        <item m="1" x="6573"/>
        <item m="1" x="7656"/>
        <item m="1" x="7332"/>
        <item m="1" x="6311"/>
        <item m="1" x="5036"/>
        <item m="1" x="6189"/>
        <item m="1" x="3208"/>
        <item m="1" x="5259"/>
        <item m="1" x="942"/>
        <item m="1" x="6733"/>
        <item m="1" x="4653"/>
        <item m="1" x="3204"/>
        <item m="1" x="4974"/>
        <item m="1" x="3971"/>
        <item m="1" x="5366"/>
        <item m="1" x="5636"/>
        <item m="1" x="5131"/>
        <item m="1" x="1893"/>
        <item m="1" x="5833"/>
        <item m="1" x="7025"/>
        <item m="1" x="969"/>
        <item m="1" x="5053"/>
        <item m="1" x="1623"/>
        <item m="1" x="3062"/>
        <item m="1" x="1112"/>
        <item m="1" x="576"/>
        <item m="1" x="1264"/>
        <item m="1" x="7730"/>
        <item m="1" x="7647"/>
        <item m="1" x="4897"/>
        <item m="1" x="817"/>
        <item m="1" x="7366"/>
        <item m="1" x="4841"/>
        <item m="1" x="775"/>
        <item x="323"/>
        <item m="1" x="6375"/>
        <item m="1" x="3503"/>
        <item m="1" x="3236"/>
        <item m="1" x="4775"/>
        <item m="1" x="1458"/>
        <item m="1" x="1707"/>
        <item m="1" x="1755"/>
        <item m="1" x="1729"/>
        <item m="1" x="7293"/>
        <item m="1" x="6188"/>
        <item m="1" x="698"/>
        <item m="1" x="6183"/>
        <item m="1" x="4621"/>
        <item m="1" x="2726"/>
        <item m="1" x="7165"/>
        <item m="1" x="3124"/>
        <item m="1" x="6966"/>
        <item m="1" x="3875"/>
        <item m="1" x="3224"/>
        <item m="1" x="3217"/>
        <item m="1" x="3445"/>
        <item x="314"/>
        <item m="1" x="2000"/>
        <item m="1" x="7357"/>
        <item m="1" x="2826"/>
        <item m="1" x="5729"/>
        <item m="1" x="3848"/>
        <item m="1" x="7765"/>
        <item m="1" x="5451"/>
        <item m="1" x="697"/>
        <item m="1" x="3751"/>
        <item m="1" x="4116"/>
        <item x="315"/>
        <item m="1" x="2677"/>
        <item m="1" x="1791"/>
        <item m="1" x="5336"/>
        <item m="1" x="982"/>
        <item m="1" x="3348"/>
        <item m="1" x="3719"/>
        <item x="316"/>
        <item m="1" x="813"/>
        <item m="1" x="6023"/>
        <item m="1" x="2638"/>
        <item m="1" x="3283"/>
        <item m="1" x="3027"/>
        <item m="1" x="4826"/>
        <item m="1" x="6606"/>
        <item m="1" x="3312"/>
        <item x="312"/>
        <item m="1" x="2455"/>
        <item m="1" x="3339"/>
        <item m="1" x="2444"/>
        <item m="1" x="3712"/>
        <item m="1" x="3707"/>
        <item m="1" x="7651"/>
        <item m="1" x="7037"/>
        <item m="1" x="4717"/>
        <item m="1" x="7204"/>
        <item x="313"/>
        <item m="1" x="6590"/>
        <item m="1" x="1087"/>
        <item m="1" x="732"/>
        <item m="1" x="1442"/>
        <item m="1" x="5387"/>
        <item m="1" x="6963"/>
        <item m="1" x="3388"/>
        <item m="1" x="5624"/>
        <item m="1" x="5518"/>
        <item m="1" x="4231"/>
        <item m="1" x="3869"/>
        <item m="1" x="3776"/>
        <item m="1" x="4990"/>
        <item m="1" x="7798"/>
        <item m="1" x="1403"/>
        <item m="1" x="5078"/>
        <item m="1" x="5704"/>
        <item m="1" x="866"/>
        <item m="1" x="7988"/>
        <item m="1" x="5835"/>
        <item m="1" x="7527"/>
        <item m="1" x="2516"/>
        <item m="1" x="624"/>
        <item m="1" x="4551"/>
        <item m="1" x="3659"/>
        <item m="1" x="3845"/>
        <item m="1" x="4979"/>
        <item m="1" x="948"/>
        <item m="1" x="3318"/>
        <item m="1" x="6139"/>
        <item m="1" x="855"/>
        <item m="1" x="2024"/>
        <item m="1" x="3299"/>
        <item m="1" x="1274"/>
        <item m="1" x="6805"/>
        <item m="1" x="6293"/>
        <item m="1" x="4798"/>
        <item m="1" x="2822"/>
        <item m="1" x="3596"/>
        <item m="1" x="7308"/>
        <item m="1" x="3799"/>
        <item m="1" x="7562"/>
        <item m="1" x="6057"/>
        <item m="1" x="2846"/>
        <item m="1" x="1814"/>
        <item m="1" x="5075"/>
        <item m="1" x="3548"/>
        <item m="1" x="6872"/>
        <item m="1" x="1799"/>
        <item m="1" x="3422"/>
        <item m="1" x="858"/>
        <item m="1" x="5092"/>
        <item m="1" x="1803"/>
        <item m="1" x="4993"/>
        <item m="1" x="7147"/>
        <item m="1" x="6322"/>
        <item m="1" x="3587"/>
        <item m="1" x="4833"/>
        <item m="1" x="5119"/>
        <item m="1" x="4095"/>
        <item m="1" x="7882"/>
        <item m="1" x="6821"/>
        <item m="1" x="7119"/>
        <item m="1" x="2877"/>
        <item m="1" x="1478"/>
        <item m="1" x="1233"/>
        <item m="1" x="2015"/>
        <item m="1" x="747"/>
        <item m="1" x="2591"/>
        <item m="1" x="1209"/>
        <item m="1" x="7613"/>
        <item m="1" x="6166"/>
        <item m="1" x="4996"/>
        <item m="1" x="4731"/>
        <item m="1" x="7030"/>
        <item m="1" x="887"/>
        <item m="1" x="5883"/>
        <item m="1" x="1412"/>
        <item m="1" x="1097"/>
        <item m="1" x="7537"/>
        <item m="1" x="7689"/>
        <item m="1" x="3932"/>
        <item m="1" x="6235"/>
        <item m="1" x="2090"/>
        <item m="1" x="1758"/>
        <item m="1" x="3219"/>
        <item m="1" x="6864"/>
        <item m="1" x="5232"/>
        <item m="1" x="7232"/>
        <item m="1" x="5614"/>
        <item m="1" x="5272"/>
        <item m="1" x="7980"/>
        <item m="1" x="1026"/>
        <item m="1" x="7862"/>
        <item m="1" x="3551"/>
        <item m="1" x="782"/>
        <item m="1" x="2850"/>
        <item m="1" x="1739"/>
        <item m="1" x="616"/>
        <item m="1" x="6909"/>
        <item m="1" x="1375"/>
        <item m="1" x="7533"/>
        <item m="1" x="7116"/>
        <item m="1" x="6990"/>
        <item x="306"/>
        <item m="1" x="4498"/>
        <item m="1" x="3671"/>
        <item m="1" x="2753"/>
        <item m="1" x="1715"/>
        <item x="307"/>
        <item x="308"/>
        <item m="1" x="2995"/>
        <item m="1" x="6533"/>
        <item m="1" x="5642"/>
        <item m="1" x="2708"/>
        <item m="1" x="5069"/>
        <item m="1" x="5726"/>
        <item m="1" x="5550"/>
        <item m="1" x="6673"/>
        <item m="1" x="1750"/>
        <item m="1" x="1020"/>
        <item m="1" x="684"/>
        <item m="1" x="4861"/>
        <item m="1" x="4587"/>
        <item m="1" x="7504"/>
        <item m="1" x="7777"/>
        <item m="1" x="1417"/>
        <item m="1" x="1221"/>
        <item m="1" x="1018"/>
        <item m="1" x="3198"/>
        <item m="1" x="2861"/>
        <item m="1" x="773"/>
        <item m="1" x="768"/>
        <item m="1" x="3482"/>
        <item m="1" x="7758"/>
        <item m="1" x="1504"/>
        <item m="1" x="2478"/>
        <item m="1" x="6812"/>
        <item m="1" x="6841"/>
        <item x="310"/>
        <item x="311"/>
        <item m="1" x="2331"/>
        <item m="1" x="7435"/>
        <item m="1" x="7427"/>
        <item m="1" x="5756"/>
        <item m="1" x="4567"/>
        <item m="1" x="6100"/>
        <item m="1" x="6984"/>
        <item x="302"/>
        <item m="1" x="7139"/>
        <item x="303"/>
        <item m="1" x="4513"/>
        <item m="1" x="2744"/>
        <item m="1" x="1810"/>
        <item m="1" x="2439"/>
        <item m="1" x="1742"/>
        <item m="1" x="7453"/>
        <item m="1" x="2776"/>
        <item m="1" x="6241"/>
        <item m="1" x="531"/>
        <item m="1" x="6801"/>
        <item m="1" x="3978"/>
        <item m="1" x="5094"/>
        <item m="1" x="2401"/>
        <item m="1" x="7525"/>
        <item m="1" x="1571"/>
        <item m="1" x="5722"/>
        <item m="1" x="4928"/>
        <item x="304"/>
        <item m="1" x="7153"/>
        <item m="1" x="7264"/>
        <item m="1" x="7835"/>
        <item m="1" x="825"/>
        <item m="1" x="1592"/>
        <item m="1" x="4031"/>
        <item m="1" x="6629"/>
        <item m="1" x="5936"/>
        <item m="1" x="7916"/>
        <item m="1" x="2959"/>
        <item m="1" x="534"/>
        <item m="1" x="7501"/>
        <item x="305"/>
        <item m="1" x="6378"/>
        <item m="1" x="7734"/>
        <item m="1" x="7227"/>
        <item m="1" x="1466"/>
        <item m="1" x="5759"/>
        <item m="1" x="2458"/>
        <item m="1" x="2162"/>
        <item m="1" x="6179"/>
        <item m="1" x="5446"/>
        <item m="1" x="2174"/>
        <item m="1" x="7858"/>
        <item m="1" x="3403"/>
        <item m="1" x="6101"/>
        <item m="1" x="3199"/>
        <item m="1" x="7364"/>
        <item m="1" x="1798"/>
        <item m="1" x="2989"/>
        <item m="1" x="844"/>
        <item m="1" x="424"/>
        <item m="1" x="701"/>
        <item m="1" x="6279"/>
        <item m="1" x="7301"/>
        <item m="1" x="1315"/>
        <item m="1" x="1219"/>
        <item m="1" x="6992"/>
        <item m="1" x="7650"/>
        <item m="1" x="1818"/>
        <item m="1" x="7500"/>
        <item m="1" x="6505"/>
        <item m="1" x="1109"/>
        <item m="1" x="1191"/>
        <item m="1" x="7853"/>
        <item m="1" x="6122"/>
        <item m="1" x="1294"/>
        <item m="1" x="4109"/>
        <item m="1" x="6900"/>
        <item m="1" x="7467"/>
        <item m="1" x="6182"/>
        <item m="1" x="2754"/>
        <item m="1" x="7859"/>
        <item m="1" x="5859"/>
        <item m="1" x="666"/>
        <item m="1" x="4014"/>
        <item x="300"/>
        <item m="1" x="4704"/>
        <item m="1" x="1215"/>
        <item m="1" x="7161"/>
        <item x="301"/>
        <item m="1" x="2474"/>
        <item m="1" x="6650"/>
        <item m="1" x="4963"/>
        <item m="1" x="3176"/>
        <item m="1" x="4358"/>
        <item m="1" x="5090"/>
        <item m="1" x="1361"/>
        <item m="1" x="2406"/>
        <item m="1" x="2199"/>
        <item m="1" x="1175"/>
        <item m="1" x="3953"/>
        <item m="1" x="5959"/>
        <item m="1" x="2307"/>
        <item m="1" x="6480"/>
        <item m="1" x="7452"/>
        <item m="1" x="1776"/>
        <item m="1" x="3292"/>
        <item m="1" x="6612"/>
        <item m="1" x="6299"/>
        <item m="1" x="7895"/>
        <item m="1" x="4865"/>
        <item m="1" x="6632"/>
        <item m="1" x="4656"/>
        <item m="1" x="6617"/>
        <item m="1" x="910"/>
        <item m="1" x="1694"/>
        <item m="1" x="7257"/>
        <item m="1" x="4277"/>
        <item m="1" x="4700"/>
        <item m="1" x="7448"/>
        <item m="1" x="3616"/>
        <item m="1" x="6316"/>
        <item m="1" x="1172"/>
        <item m="1" x="1580"/>
        <item m="1" x="5638"/>
        <item m="1" x="6880"/>
        <item m="1" x="1042"/>
        <item m="1" x="949"/>
        <item m="1" x="5739"/>
        <item m="1" x="3800"/>
        <item m="1" x="3387"/>
        <item m="1" x="6506"/>
        <item m="1" x="6483"/>
        <item m="1" x="6233"/>
        <item m="1" x="2397"/>
        <item m="1" x="7174"/>
        <item m="1" x="784"/>
        <item m="1" x="7436"/>
        <item m="1" x="921"/>
        <item m="1" x="929"/>
        <item m="1" x="7407"/>
        <item m="1" x="6829"/>
        <item m="1" x="7746"/>
        <item m="1" x="7296"/>
        <item m="1" x="5958"/>
        <item m="1" x="1521"/>
        <item m="1" x="4877"/>
        <item m="1" x="574"/>
        <item m="1" x="5628"/>
        <item m="1" x="1950"/>
        <item m="1" x="2531"/>
        <item m="1" x="3086"/>
        <item x="299"/>
        <item m="1" x="5128"/>
        <item m="1" x="6697"/>
        <item m="1" x="4017"/>
        <item m="1" x="5815"/>
        <item m="1" x="1686"/>
        <item m="1" x="5803"/>
        <item m="1" x="1671"/>
        <item m="1" x="1985"/>
        <item m="1" x="2269"/>
        <item m="1" x="7145"/>
        <item m="1" x="5555"/>
        <item m="1" x="5819"/>
        <item m="1" x="952"/>
        <item m="1" x="3502"/>
        <item m="1" x="1930"/>
        <item m="1" x="2202"/>
        <item m="1" x="6798"/>
        <item m="1" x="6231"/>
        <item m="1" x="6280"/>
        <item m="1" x="6315"/>
        <item m="1" x="6133"/>
        <item m="1" x="6054"/>
        <item x="295"/>
        <item m="1" x="2125"/>
        <item m="1" x="7850"/>
        <item m="1" x="3911"/>
        <item m="1" x="1363"/>
        <item m="1" x="2928"/>
        <item m="1" x="863"/>
        <item m="1" x="6385"/>
        <item m="1" x="4486"/>
        <item m="1" x="2115"/>
        <item m="1" x="6308"/>
        <item x="296"/>
        <item m="1" x="3742"/>
        <item m="1" x="4643"/>
        <item m="1" x="792"/>
        <item m="1" x="4548"/>
        <item m="1" x="3203"/>
        <item m="1" x="3698"/>
        <item x="297"/>
        <item m="1" x="5873"/>
        <item m="1" x="4214"/>
        <item m="1" x="3784"/>
        <item m="1" x="583"/>
        <item m="1" x="1573"/>
        <item m="1" x="4628"/>
        <item m="1" x="1021"/>
        <item m="1" x="2897"/>
        <item m="1" x="4482"/>
        <item m="1" x="6434"/>
        <item m="1" x="2496"/>
        <item m="1" x="605"/>
        <item m="1" x="5524"/>
        <item m="1" x="4730"/>
        <item m="1" x="2851"/>
        <item m="1" x="2809"/>
        <item m="1" x="2192"/>
        <item m="1" x="7009"/>
        <item x="291"/>
        <item m="1" x="727"/>
        <item m="1" x="6678"/>
        <item m="1" x="5457"/>
        <item m="1" x="5030"/>
        <item m="1" x="7330"/>
        <item m="1" x="3950"/>
        <item m="1" x="6051"/>
        <item m="1" x="1153"/>
        <item m="1" x="5474"/>
        <item m="1" x="6438"/>
        <item m="1" x="6266"/>
        <item m="1" x="557"/>
        <item m="1" x="1977"/>
        <item m="1" x="5761"/>
        <item m="1" x="6853"/>
        <item m="1" x="5412"/>
        <item m="1" x="1936"/>
        <item m="1" x="4463"/>
        <item m="1" x="7791"/>
        <item m="1" x="3673"/>
        <item m="1" x="4216"/>
        <item x="292"/>
        <item m="1" x="6190"/>
        <item m="1" x="3451"/>
        <item m="1" x="6810"/>
        <item m="1" x="2661"/>
        <item x="293"/>
        <item m="1" x="4345"/>
        <item x="294"/>
        <item m="1" x="2057"/>
        <item m="1" x="3934"/>
        <item m="1" x="2942"/>
        <item m="1" x="1895"/>
        <item m="1" x="1778"/>
        <item m="1" x="4489"/>
        <item m="1" x="4606"/>
        <item m="1" x="1963"/>
        <item m="1" x="458"/>
        <item m="1" x="6089"/>
        <item m="1" x="7655"/>
        <item m="1" x="4241"/>
        <item m="1" x="2447"/>
        <item m="1" x="6516"/>
        <item m="1" x="2865"/>
        <item m="1" x="4137"/>
        <item x="298"/>
        <item x="309"/>
        <item m="1" x="1216"/>
        <item m="1" x="4675"/>
        <item m="1" x="5396"/>
        <item m="1" x="6159"/>
        <item m="1" x="5985"/>
        <item m="1" x="6592"/>
        <item m="1" x="1182"/>
        <item m="1" x="1681"/>
        <item m="1" x="1881"/>
        <item m="1" x="1194"/>
        <item m="1" x="1159"/>
        <item m="1" x="4335"/>
        <item m="1" x="3003"/>
        <item m="1" x="3469"/>
        <item m="1" x="4213"/>
        <item m="1" x="5217"/>
        <item m="1" x="5215"/>
        <item m="1" x="4601"/>
        <item m="1" x="6155"/>
        <item m="1" x="4693"/>
        <item m="1" x="5059"/>
        <item m="1" x="5595"/>
        <item m="1" x="6767"/>
        <item m="1" x="1730"/>
        <item m="1" x="568"/>
        <item m="1" x="5173"/>
        <item m="1" x="6609"/>
        <item m="1" x="5960"/>
        <item m="1" x="2503"/>
        <item x="286"/>
        <item m="1" x="1262"/>
        <item m="1" x="3790"/>
        <item m="1" x="7678"/>
        <item m="1" x="6009"/>
        <item m="1" x="4520"/>
        <item x="287"/>
        <item m="1" x="2783"/>
        <item m="1" x="6906"/>
        <item m="1" x="3267"/>
        <item m="1" x="6772"/>
        <item m="1" x="691"/>
        <item x="288"/>
        <item x="289"/>
        <item m="1" x="3173"/>
        <item m="1" x="3858"/>
        <item m="1" x="1683"/>
        <item x="290"/>
        <item m="1" x="5896"/>
        <item m="1" x="7622"/>
        <item m="1" x="4067"/>
        <item m="1" x="3110"/>
        <item m="1" x="2904"/>
        <item m="1" x="5019"/>
        <item m="1" x="4429"/>
        <item m="1" x="3826"/>
        <item m="1" x="3498"/>
        <item m="1" x="2373"/>
        <item m="1" x="7808"/>
        <item m="1" x="4138"/>
        <item x="278"/>
        <item m="1" x="4390"/>
        <item m="1" x="4696"/>
        <item m="1" x="3164"/>
        <item m="1" x="7306"/>
        <item m="1" x="2758"/>
        <item m="1" x="2722"/>
        <item m="1" x="6989"/>
        <item m="1" x="4028"/>
        <item m="1" x="3096"/>
        <item m="1" x="2466"/>
        <item m="1" x="7776"/>
        <item m="1" x="7361"/>
        <item m="1" x="578"/>
        <item m="1" x="975"/>
        <item m="1" x="7039"/>
        <item m="1" x="608"/>
        <item m="1" x="6152"/>
        <item m="1" x="864"/>
        <item m="1" x="4590"/>
        <item m="1" x="3701"/>
        <item m="1" x="5842"/>
        <item x="279"/>
        <item m="1" x="5532"/>
        <item m="1" x="1429"/>
        <item m="1" x="3417"/>
        <item m="1" x="4501"/>
        <item m="1" x="6845"/>
        <item x="280"/>
        <item m="1" x="5785"/>
        <item x="0"/>
        <item m="1" x="7069"/>
        <item x="281"/>
        <item m="1" x="6209"/>
        <item m="1" x="3377"/>
        <item x="283"/>
        <item m="1" x="7064"/>
        <item m="1" x="7013"/>
        <item x="284"/>
        <item m="1" x="2888"/>
        <item m="1" x="1905"/>
        <item m="1" x="2010"/>
        <item m="1" x="7831"/>
        <item m="1" x="3081"/>
        <item x="285"/>
        <item m="1" x="5871"/>
        <item m="1" x="2823"/>
        <item m="1" x="1512"/>
        <item m="1" x="833"/>
        <item m="1" x="3772"/>
        <item m="1" x="4764"/>
        <item m="1" x="2388"/>
        <item m="1" x="3734"/>
        <item m="1" x="1142"/>
        <item m="1" x="7279"/>
        <item m="1" x="7201"/>
        <item m="1" x="7134"/>
        <item m="1" x="7059"/>
        <item m="1" x="6978"/>
        <item m="1" x="6904"/>
        <item m="1" x="7586"/>
        <item m="1" x="7499"/>
        <item m="1" x="7349"/>
        <item m="1" x="7277"/>
        <item m="1" x="7199"/>
        <item m="1" x="7130"/>
        <item m="1" x="6975"/>
        <item m="1" x="2356"/>
        <item m="1" x="4416"/>
        <item m="1" x="2393"/>
        <item m="1" x="4679"/>
        <item m="1" x="6294"/>
        <item m="1" x="2693"/>
        <item m="1" x="1346"/>
        <item m="1" x="2964"/>
        <item m="1" x="1787"/>
        <item m="1" x="2390"/>
        <item m="1" x="5553"/>
        <item m="1" x="3440"/>
        <item m="1" x="7128"/>
        <item m="1" x="4593"/>
        <item m="1" x="6068"/>
        <item m="1" x="3449"/>
        <item m="1" x="6969"/>
        <item m="1" x="7404"/>
        <item m="1" x="3123"/>
        <item m="1" x="2603"/>
        <item m="1" x="554"/>
        <item m="1" x="551"/>
        <item m="1" x="2475"/>
        <item m="1" x="993"/>
        <item m="1" x="4188"/>
        <item m="1" x="7725"/>
        <item m="1" x="1872"/>
        <item m="1" x="3230"/>
        <item m="1" x="2038"/>
        <item m="1" x="2685"/>
        <item m="1" x="5914"/>
        <item m="1" x="3406"/>
        <item m="1" x="6920"/>
        <item m="1" x="7807"/>
        <item m="1" x="4154"/>
        <item m="1" x="1413"/>
        <item m="1" x="5408"/>
        <item m="1" x="6460"/>
        <item m="1" x="6795"/>
        <item m="1" x="3175"/>
        <item m="1" x="7832"/>
        <item m="1" x="7099"/>
        <item m="1" x="7711"/>
        <item m="1" x="593"/>
        <item m="1" x="7092"/>
        <item m="1" x="3026"/>
        <item m="1" x="1246"/>
        <item m="1" x="6223"/>
        <item m="1" x="4973"/>
        <item m="1" x="1120"/>
        <item m="1" x="4334"/>
        <item m="1" x="2279"/>
        <item m="1" x="3246"/>
        <item m="1" x="2755"/>
        <item m="1" x="2794"/>
        <item m="1" x="3982"/>
        <item m="1" x="1261"/>
        <item m="1" x="2592"/>
        <item m="1" x="3087"/>
        <item m="1" x="463"/>
        <item m="1" x="461"/>
        <item m="1" x="6447"/>
        <item m="1" x="937"/>
        <item m="1" x="2275"/>
        <item m="1" x="1979"/>
        <item m="1" x="7424"/>
        <item m="1" x="7451"/>
        <item m="1" x="6759"/>
        <item m="1" x="5316"/>
        <item m="1" x="4676"/>
        <item m="1" x="6113"/>
        <item m="1" x="7067"/>
        <item m="1" x="1595"/>
        <item m="1" x="2525"/>
        <item m="1" x="4386"/>
        <item m="1" x="5954"/>
        <item m="1" x="7053"/>
        <item m="1" x="4306"/>
        <item m="1" x="2716"/>
        <item m="1" x="3364"/>
        <item m="1" x="2936"/>
        <item m="1" x="3771"/>
        <item m="1" x="914"/>
        <item m="1" x="6004"/>
        <item m="1" x="7081"/>
        <item m="1" x="4189"/>
        <item m="1" x="6278"/>
        <item m="1" x="3490"/>
        <item m="1" x="5332"/>
        <item m="1" x="6775"/>
        <item m="1" x="3464"/>
        <item m="1" x="7877"/>
        <item m="1" x="7672"/>
        <item m="1" x="7047"/>
        <item m="1" x="4246"/>
        <item m="1" x="581"/>
        <item m="1" x="4317"/>
        <item m="1" x="4400"/>
        <item m="1" x="4424"/>
        <item m="1" x="4823"/>
        <item m="1" x="1251"/>
        <item x="274"/>
        <item m="1" x="693"/>
        <item m="1" x="6157"/>
        <item m="1" x="2793"/>
        <item m="1" x="648"/>
        <item m="1" x="3118"/>
        <item m="1" x="2130"/>
        <item m="1" x="5236"/>
        <item m="1" x="4115"/>
        <item m="1" x="7329"/>
        <item m="1" x="2075"/>
        <item m="1" x="3939"/>
        <item x="275"/>
        <item m="1" x="4123"/>
        <item x="276"/>
        <item m="1" x="3036"/>
        <item m="1" x="2675"/>
        <item m="1" x="7234"/>
        <item m="1" x="4493"/>
        <item m="1" x="4418"/>
        <item m="1" x="1921"/>
        <item m="1" x="4669"/>
        <item x="277"/>
        <item m="1" x="4692"/>
        <item m="1" x="3054"/>
        <item m="1" x="4404"/>
        <item m="1" x="1792"/>
        <item m="1" x="2804"/>
        <item m="1" x="6781"/>
        <item m="1" x="5751"/>
        <item m="1" x="6332"/>
        <item m="1" x="6954"/>
        <item x="264"/>
        <item m="1" x="6765"/>
        <item m="1" x="609"/>
        <item m="1" x="7461"/>
        <item m="1" x="6345"/>
        <item x="265"/>
        <item x="266"/>
        <item m="1" x="4037"/>
        <item m="1" x="2472"/>
        <item m="1" x="7411"/>
        <item x="267"/>
        <item x="268"/>
        <item x="269"/>
        <item m="1" x="2187"/>
        <item m="1" x="471"/>
        <item m="1" x="1396"/>
        <item m="1" x="4371"/>
        <item m="1" x="1670"/>
        <item m="1" x="1876"/>
        <item m="1" x="5108"/>
        <item x="270"/>
        <item x="271"/>
        <item x="272"/>
        <item m="1" x="3401"/>
        <item m="1" x="7767"/>
        <item m="1" x="3154"/>
        <item x="273"/>
        <item m="1" x="3746"/>
        <item m="1" x="5374"/>
        <item m="1" x="3598"/>
        <item m="1" x="5758"/>
        <item m="1" x="7393"/>
        <item m="1" x="6513"/>
        <item m="1" x="3874"/>
        <item m="1" x="2425"/>
        <item m="1" x="4106"/>
        <item m="1" x="860"/>
        <item m="1" x="7892"/>
        <item m="1" x="2394"/>
        <item m="1" x="7270"/>
        <item m="1" x="2132"/>
        <item m="1" x="829"/>
        <item m="1" x="6275"/>
        <item m="1" x="4635"/>
        <item m="1" x="4008"/>
        <item x="244"/>
        <item m="1" x="3335"/>
        <item m="1" x="2088"/>
        <item m="1" x="2855"/>
        <item m="1" x="6346"/>
        <item m="1" x="7958"/>
        <item m="1" x="3857"/>
        <item m="1" x="5709"/>
        <item m="1" x="3112"/>
        <item m="1" x="3815"/>
        <item m="1" x="5064"/>
        <item x="246"/>
        <item m="1" x="2011"/>
        <item m="1" x="6027"/>
        <item m="1" x="3648"/>
        <item m="1" x="4987"/>
        <item m="1" x="6307"/>
        <item x="247"/>
        <item m="1" x="2922"/>
        <item x="248"/>
        <item x="249"/>
        <item x="250"/>
        <item x="251"/>
        <item m="1" x="940"/>
        <item x="252"/>
        <item m="1" x="7363"/>
        <item x="253"/>
        <item m="1" x="2556"/>
        <item m="1" x="3049"/>
        <item x="254"/>
        <item m="1" x="3880"/>
        <item x="255"/>
        <item x="256"/>
        <item m="1" x="7172"/>
        <item x="257"/>
        <item x="258"/>
        <item x="259"/>
        <item x="260"/>
        <item m="1" x="4613"/>
        <item m="1" x="6474"/>
        <item x="262"/>
        <item x="263"/>
        <item m="1" x="5000"/>
        <item m="1" x="1741"/>
        <item m="1" x="5864"/>
        <item m="1" x="5800"/>
        <item x="282"/>
        <item m="1" x="5596"/>
        <item m="1" x="6504"/>
        <item m="1" x="5192"/>
        <item m="1" x="4113"/>
        <item m="1" x="1414"/>
        <item x="221"/>
        <item m="1" x="5103"/>
        <item m="1" x="5285"/>
        <item m="1" x="1211"/>
        <item m="1" x="2566"/>
        <item m="1" x="3850"/>
        <item m="1" x="5121"/>
        <item m="1" x="2887"/>
        <item x="222"/>
        <item m="1" x="828"/>
        <item m="1" x="4230"/>
        <item x="223"/>
        <item x="224"/>
        <item m="1" x="5282"/>
        <item m="1" x="1235"/>
        <item m="1" x="1822"/>
        <item x="225"/>
        <item m="1" x="5920"/>
        <item m="1" x="5216"/>
        <item m="1" x="5934"/>
        <item m="1" x="5994"/>
        <item m="1" x="5632"/>
        <item m="1" x="5837"/>
        <item m="1" x="4517"/>
        <item m="1" x="1867"/>
        <item m="1" x="2860"/>
        <item m="1" x="5730"/>
        <item m="1" x="2073"/>
        <item m="1" x="612"/>
        <item m="1" x="3766"/>
        <item m="1" x="3436"/>
        <item x="226"/>
        <item x="227"/>
        <item m="1" x="2358"/>
        <item m="1" x="3764"/>
        <item m="1" x="762"/>
        <item x="228"/>
        <item m="1" x="431"/>
        <item m="1" x="760"/>
        <item m="1" x="4899"/>
        <item x="230"/>
        <item m="1" x="3883"/>
        <item m="1" x="1307"/>
        <item m="1" x="2450"/>
        <item m="1" x="4828"/>
        <item x="231"/>
        <item m="1" x="2688"/>
        <item m="1" x="394"/>
        <item x="232"/>
        <item m="1" x="6433"/>
        <item m="1" x="6800"/>
        <item x="233"/>
        <item x="234"/>
        <item m="1" x="1796"/>
        <item x="235"/>
        <item x="236"/>
        <item m="1" x="3183"/>
        <item x="237"/>
        <item x="238"/>
        <item x="239"/>
        <item m="1" x="1892"/>
        <item m="1" x="3839"/>
        <item m="1" x="7044"/>
        <item m="1" x="7228"/>
        <item x="241"/>
        <item x="242"/>
        <item x="243"/>
        <item m="1" x="6833"/>
        <item m="1" x="6075"/>
        <item m="1" x="2086"/>
        <item x="261"/>
        <item x="1"/>
        <item m="1" x="7653"/>
        <item x="207"/>
        <item m="1" x="4455"/>
        <item m="1" x="7075"/>
        <item m="1" x="3111"/>
        <item m="1" x="4903"/>
        <item m="1" x="841"/>
        <item m="1" x="838"/>
        <item m="1" x="5878"/>
        <item m="1" x="4349"/>
        <item x="208"/>
        <item m="1" x="2992"/>
        <item m="1" x="4726"/>
        <item x="209"/>
        <item m="1" x="6393"/>
        <item m="1" x="3703"/>
        <item x="210"/>
        <item x="211"/>
        <item x="212"/>
        <item m="1" x="7370"/>
        <item m="1" x="7747"/>
        <item m="1" x="5997"/>
        <item x="213"/>
        <item x="214"/>
        <item m="1" x="4559"/>
        <item x="215"/>
        <item m="1" x="1691"/>
        <item m="1" x="7683"/>
        <item x="216"/>
        <item m="1" x="6402"/>
        <item m="1" x="3841"/>
        <item x="217"/>
        <item m="1" x="1059"/>
        <item x="218"/>
        <item x="219"/>
        <item m="1" x="3443"/>
        <item m="1" x="7530"/>
        <item m="1" x="6546"/>
        <item m="1" x="5284"/>
        <item x="220"/>
        <item x="245"/>
        <item m="1" x="1509"/>
        <item x="191"/>
        <item m="1" x="5462"/>
        <item m="1" x="2238"/>
        <item m="1" x="989"/>
        <item m="1" x="3954"/>
        <item m="1" x="2842"/>
        <item m="1" x="3782"/>
        <item m="1" x="5844"/>
        <item m="1" x="3811"/>
        <item m="1" x="7634"/>
        <item m="1" x="3418"/>
        <item x="192"/>
        <item m="1" x="6594"/>
        <item m="1" x="6997"/>
        <item m="1" x="2118"/>
        <item m="1" x="2633"/>
        <item x="193"/>
        <item m="1" x="3635"/>
        <item m="1" x="2923"/>
        <item m="1" x="3608"/>
        <item m="1" x="6379"/>
        <item m="1" x="2242"/>
        <item m="1" x="6059"/>
        <item m="1" x="6476"/>
        <item m="1" x="6534"/>
        <item x="194"/>
        <item m="1" x="7041"/>
        <item m="1" x="4244"/>
        <item m="1" x="7010"/>
        <item m="1" x="4859"/>
        <item m="1" x="3760"/>
        <item m="1" x="4760"/>
        <item m="1" x="5806"/>
        <item m="1" x="5630"/>
        <item x="195"/>
        <item m="1" x="2462"/>
        <item m="1" x="2180"/>
        <item x="196"/>
        <item m="1" x="3968"/>
        <item m="1" x="7838"/>
        <item x="197"/>
        <item x="198"/>
        <item m="1" x="4641"/>
        <item m="1" x="2432"/>
        <item x="199"/>
        <item m="1" x="1900"/>
        <item x="200"/>
        <item m="1" x="1398"/>
        <item x="201"/>
        <item m="1" x="3126"/>
        <item x="202"/>
        <item x="203"/>
        <item x="204"/>
        <item x="205"/>
        <item x="206"/>
        <item m="1" x="4324"/>
        <item m="1" x="1617"/>
        <item m="1" x="824"/>
        <item m="1" x="7290"/>
        <item m="1" x="5826"/>
        <item x="169"/>
        <item m="1" x="5531"/>
        <item m="1" x="5829"/>
        <item m="1" x="4552"/>
        <item m="1" x="7086"/>
        <item m="1" x="7638"/>
        <item m="1" x="5422"/>
        <item x="170"/>
        <item m="1" x="3091"/>
        <item x="171"/>
        <item m="1" x="1817"/>
        <item x="172"/>
        <item m="1" x="7907"/>
        <item x="173"/>
        <item m="1" x="6788"/>
        <item x="174"/>
        <item m="1" x="4222"/>
        <item x="175"/>
        <item x="176"/>
        <item x="177"/>
        <item m="1" x="6347"/>
        <item x="178"/>
        <item m="1" x="1328"/>
        <item x="179"/>
        <item m="1" x="7921"/>
        <item x="180"/>
        <item m="1" x="7282"/>
        <item x="181"/>
        <item m="1" x="7049"/>
        <item m="1" x="984"/>
        <item m="1" x="787"/>
        <item m="1" x="6274"/>
        <item m="1" x="1116"/>
        <item m="1" x="2588"/>
        <item m="1" x="1922"/>
        <item x="183"/>
        <item x="184"/>
        <item x="185"/>
        <item x="186"/>
        <item m="1" x="7094"/>
        <item m="1" x="957"/>
        <item x="187"/>
        <item m="1" x="7135"/>
        <item x="188"/>
        <item x="189"/>
        <item m="1" x="6825"/>
        <item m="1" x="680"/>
        <item x="190"/>
        <item m="1" x="2540"/>
        <item m="1" x="2369"/>
        <item m="1" x="7505"/>
        <item m="1" x="2530"/>
        <item m="1" x="3220"/>
        <item x="132"/>
        <item m="1" x="7990"/>
        <item m="1" x="4318"/>
        <item x="133"/>
        <item x="134"/>
        <item m="1" x="1320"/>
        <item m="1" x="3687"/>
        <item m="1" x="4652"/>
        <item m="1" x="5935"/>
        <item m="1" x="5310"/>
        <item m="1" x="4697"/>
        <item x="135"/>
        <item m="1" x="7566"/>
        <item x="136"/>
        <item m="1" x="6667"/>
        <item x="137"/>
        <item m="1" x="6123"/>
        <item m="1" x="1208"/>
        <item x="138"/>
        <item x="139"/>
        <item x="140"/>
        <item x="141"/>
        <item m="1" x="2520"/>
        <item x="142"/>
        <item x="143"/>
        <item x="144"/>
        <item x="145"/>
        <item x="146"/>
        <item m="1" x="559"/>
        <item x="147"/>
        <item x="148"/>
        <item x="149"/>
        <item m="1" x="6643"/>
        <item x="150"/>
        <item x="151"/>
        <item x="152"/>
        <item x="153"/>
        <item x="154"/>
        <item x="155"/>
        <item x="156"/>
        <item x="157"/>
        <item x="158"/>
        <item m="1" x="3013"/>
        <item m="1" x="4023"/>
        <item m="1" x="2126"/>
        <item x="159"/>
        <item x="160"/>
        <item m="1" x="7748"/>
        <item x="161"/>
        <item m="1" x="3515"/>
        <item x="162"/>
        <item x="163"/>
        <item x="164"/>
        <item x="165"/>
        <item x="166"/>
        <item x="167"/>
        <item x="168"/>
        <item m="1" x="4838"/>
        <item m="1" x="4532"/>
        <item m="1" x="7605"/>
        <item m="1" x="2215"/>
        <item m="1" x="2680"/>
        <item x="105"/>
        <item m="1" x="2751"/>
        <item m="1" x="2647"/>
        <item m="1" x="4733"/>
        <item m="1" x="3145"/>
        <item x="106"/>
        <item x="107"/>
        <item m="1" x="5497"/>
        <item m="1" x="7326"/>
        <item m="1" x="4694"/>
        <item m="1" x="917"/>
        <item m="1" x="1240"/>
        <item m="1" x="3853"/>
        <item m="1" x="4714"/>
        <item m="1" x="1393"/>
        <item m="1" x="3688"/>
        <item m="1" x="2366"/>
        <item x="108"/>
        <item m="1" x="2479"/>
        <item m="1" x="2849"/>
        <item x="109"/>
        <item x="110"/>
        <item x="111"/>
        <item x="112"/>
        <item m="1" x="6725"/>
        <item x="113"/>
        <item x="114"/>
        <item x="115"/>
        <item x="116"/>
        <item x="117"/>
        <item x="118"/>
        <item m="1" x="4002"/>
        <item x="119"/>
        <item x="120"/>
        <item m="1" x="2976"/>
        <item m="1" x="7211"/>
        <item m="1" x="4428"/>
        <item x="121"/>
        <item x="122"/>
        <item x="123"/>
        <item x="124"/>
        <item x="125"/>
        <item m="1" x="5919"/>
        <item x="126"/>
        <item x="127"/>
        <item x="128"/>
        <item m="1" x="7759"/>
        <item x="129"/>
        <item x="130"/>
        <item x="131"/>
        <item x="182"/>
        <item m="1" x="6595"/>
        <item m="1" x="3258"/>
        <item m="1" x="7140"/>
        <item x="66"/>
        <item x="67"/>
        <item m="1" x="1616"/>
        <item m="1" x="6459"/>
        <item m="1" x="2117"/>
        <item x="68"/>
        <item x="69"/>
        <item x="70"/>
        <item x="71"/>
        <item x="72"/>
        <item m="1" x="1449"/>
        <item x="73"/>
        <item x="74"/>
        <item m="1" x="7825"/>
        <item m="1" x="3043"/>
        <item m="1" x="3355"/>
        <item x="75"/>
        <item x="76"/>
        <item m="1" x="7861"/>
        <item m="1" x="847"/>
        <item x="78"/>
        <item x="79"/>
        <item x="80"/>
        <item m="1" x="2451"/>
        <item x="81"/>
        <item x="82"/>
        <item x="83"/>
        <item x="84"/>
        <item x="85"/>
        <item x="86"/>
        <item m="1" x="6566"/>
        <item m="1" x="2045"/>
        <item x="87"/>
        <item x="88"/>
        <item x="89"/>
        <item m="1" x="4920"/>
        <item x="90"/>
        <item x="91"/>
        <item x="92"/>
        <item x="93"/>
        <item x="94"/>
        <item x="95"/>
        <item x="96"/>
        <item x="97"/>
        <item x="98"/>
        <item x="99"/>
        <item m="1" x="3522"/>
        <item x="100"/>
        <item x="101"/>
        <item x="102"/>
        <item x="103"/>
        <item x="104"/>
        <item x="229"/>
        <item x="24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77"/>
        <item t="default"/>
      </items>
    </pivotField>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
    <field x="2"/>
  </rowFields>
  <rowItems count="11">
    <i>
      <x v="4"/>
    </i>
    <i r="1">
      <x v="5138"/>
    </i>
    <i>
      <x v="6"/>
    </i>
    <i r="1">
      <x v="7271"/>
    </i>
    <i>
      <x v="7"/>
    </i>
    <i r="1">
      <x v="7007"/>
    </i>
    <i r="1">
      <x v="7974"/>
    </i>
    <i>
      <x v="71"/>
    </i>
    <i r="1">
      <x v="6666"/>
    </i>
    <i r="1">
      <x v="7461"/>
    </i>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568DB1-8160-4F07-A10A-5B6A148D9B62}" name="PivotTable26"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B5:AC43" firstHeaderRow="1" firstDataRow="1" firstDataCol="1" rowPageCount="1" colPageCount="1"/>
  <pivotFields count="26">
    <pivotField dataField="1" showAll="0"/>
    <pivotField axis="axisPage" multipleItemSelectionAllowed="1" showAll="0">
      <items count="13">
        <item h="1" x="6"/>
        <item h="1" m="1" x="9"/>
        <item h="1" x="5"/>
        <item h="1" x="1"/>
        <item h="1" x="4"/>
        <item x="3"/>
        <item h="1" x="2"/>
        <item h="1" x="8"/>
        <item h="1" x="0"/>
        <item h="1" m="1" x="10"/>
        <item h="1" m="1" x="11"/>
        <item h="1" x="7"/>
        <item t="default"/>
      </items>
    </pivotField>
    <pivotField showAll="0"/>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8">
    <i>
      <x v="1"/>
    </i>
    <i>
      <x v="3"/>
    </i>
    <i>
      <x v="4"/>
    </i>
    <i>
      <x v="5"/>
    </i>
    <i>
      <x v="6"/>
    </i>
    <i>
      <x v="8"/>
    </i>
    <i>
      <x v="9"/>
    </i>
    <i>
      <x v="10"/>
    </i>
    <i>
      <x v="13"/>
    </i>
    <i>
      <x v="14"/>
    </i>
    <i>
      <x v="15"/>
    </i>
    <i>
      <x v="16"/>
    </i>
    <i>
      <x v="17"/>
    </i>
    <i>
      <x v="18"/>
    </i>
    <i>
      <x v="19"/>
    </i>
    <i>
      <x v="21"/>
    </i>
    <i>
      <x v="25"/>
    </i>
    <i>
      <x v="30"/>
    </i>
    <i>
      <x v="32"/>
    </i>
    <i>
      <x v="34"/>
    </i>
    <i>
      <x v="36"/>
    </i>
    <i>
      <x v="37"/>
    </i>
    <i>
      <x v="40"/>
    </i>
    <i>
      <x v="42"/>
    </i>
    <i>
      <x v="48"/>
    </i>
    <i>
      <x v="59"/>
    </i>
    <i>
      <x v="63"/>
    </i>
    <i>
      <x v="67"/>
    </i>
    <i>
      <x v="69"/>
    </i>
    <i>
      <x v="71"/>
    </i>
    <i>
      <x v="72"/>
    </i>
    <i>
      <x v="75"/>
    </i>
    <i>
      <x v="76"/>
    </i>
    <i>
      <x v="77"/>
    </i>
    <i>
      <x v="79"/>
    </i>
    <i>
      <x v="80"/>
    </i>
    <i>
      <x v="81"/>
    </i>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5BDC47-2DD4-425D-BAB0-C13BAFA1450E}" name="PivotTable24"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V5:W15" firstHeaderRow="1" firstDataRow="1" firstDataCol="1" rowPageCount="1" colPageCount="1"/>
  <pivotFields count="26">
    <pivotField dataField="1" showAll="0"/>
    <pivotField axis="axisPage" multipleItemSelectionAllowed="1" showAll="0">
      <items count="13">
        <item h="1" x="6"/>
        <item h="1" m="1" x="9"/>
        <item x="5"/>
        <item h="1" x="1"/>
        <item h="1" x="4"/>
        <item h="1" x="3"/>
        <item h="1" x="2"/>
        <item h="1" x="8"/>
        <item h="1" x="0"/>
        <item h="1" m="1" x="10"/>
        <item h="1" m="1" x="11"/>
        <item h="1" x="7"/>
        <item t="default"/>
      </items>
    </pivotField>
    <pivotField showAll="0"/>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0">
    <i>
      <x v="4"/>
    </i>
    <i>
      <x v="5"/>
    </i>
    <i>
      <x v="15"/>
    </i>
    <i>
      <x v="52"/>
    </i>
    <i>
      <x v="67"/>
    </i>
    <i>
      <x v="69"/>
    </i>
    <i>
      <x v="75"/>
    </i>
    <i>
      <x v="79"/>
    </i>
    <i>
      <x v="80"/>
    </i>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397B79-9FD8-47E3-9141-FF11E8691864}" name="PivotTable25"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E5:AF20" firstHeaderRow="1" firstDataRow="1" firstDataCol="1" rowPageCount="1" colPageCount="1"/>
  <pivotFields count="26">
    <pivotField dataField="1" showAll="0"/>
    <pivotField axis="axisPage" multipleItemSelectionAllowed="1" showAll="0">
      <items count="13">
        <item h="1" x="6"/>
        <item h="1" m="1" x="9"/>
        <item h="1" x="5"/>
        <item h="1" x="1"/>
        <item x="4"/>
        <item h="1" x="3"/>
        <item h="1" x="2"/>
        <item h="1" x="8"/>
        <item h="1" x="0"/>
        <item h="1" m="1" x="10"/>
        <item h="1" m="1" x="11"/>
        <item h="1" x="7"/>
        <item t="default"/>
      </items>
    </pivotField>
    <pivotField showAll="0"/>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5">
    <i>
      <x v="1"/>
    </i>
    <i>
      <x v="4"/>
    </i>
    <i>
      <x v="5"/>
    </i>
    <i>
      <x v="10"/>
    </i>
    <i>
      <x v="15"/>
    </i>
    <i>
      <x v="63"/>
    </i>
    <i>
      <x v="67"/>
    </i>
    <i>
      <x v="69"/>
    </i>
    <i>
      <x v="71"/>
    </i>
    <i>
      <x v="72"/>
    </i>
    <i>
      <x v="76"/>
    </i>
    <i>
      <x v="78"/>
    </i>
    <i>
      <x v="79"/>
    </i>
    <i>
      <x v="80"/>
    </i>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6748857-C4AB-47A8-9582-A3614BCAE833}" name="PivotTable3" cacheId="71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J3:K137" firstHeaderRow="1" firstDataRow="1" firstDataCol="1"/>
  <pivotFields count="23">
    <pivotField dataField="1" showAll="0"/>
    <pivotField axis="axisRow" showAll="0">
      <items count="13">
        <item sd="0" m="1" x="6"/>
        <item x="4"/>
        <item x="5"/>
        <item m="1" x="11"/>
        <item x="0"/>
        <item sd="0" x="2"/>
        <item sd="0" x="1"/>
        <item h="1" sd="0" m="1" x="7"/>
        <item h="1" x="3"/>
        <item h="1" m="1" x="10"/>
        <item h="1" m="1" x="9"/>
        <item h="1" m="1" x="8"/>
        <item t="default"/>
      </items>
    </pivotField>
    <pivotField axis="axisRow" showAll="0">
      <items count="8001">
        <item m="1" x="3120"/>
        <item m="1" x="195"/>
        <item m="1" x="223"/>
        <item m="1" x="6424"/>
        <item m="1" x="7702"/>
        <item m="1" x="3108"/>
        <item m="1" x="3841"/>
        <item m="1" x="6294"/>
        <item m="1" x="6152"/>
        <item m="1" x="4667"/>
        <item m="1" x="5994"/>
        <item m="1" x="6060"/>
        <item m="1" x="1865"/>
        <item m="1" x="1131"/>
        <item m="1" x="359"/>
        <item m="1" x="5087"/>
        <item m="1" x="7473"/>
        <item m="1" x="3017"/>
        <item m="1" x="3004"/>
        <item m="1" x="1980"/>
        <item m="1" x="2238"/>
        <item m="1" x="3530"/>
        <item m="1" x="1267"/>
        <item m="1" x="3889"/>
        <item m="1" x="4860"/>
        <item m="1" x="5493"/>
        <item m="1" x="6722"/>
        <item m="1" x="5579"/>
        <item m="1" x="132"/>
        <item m="1" x="7952"/>
        <item m="1" x="1925"/>
        <item m="1" x="3129"/>
        <item m="1" x="449"/>
        <item m="1" x="2243"/>
        <item m="1" x="4456"/>
        <item m="1" x="5496"/>
        <item m="1" x="5060"/>
        <item m="1" x="6901"/>
        <item m="1" x="3315"/>
        <item m="1" x="6780"/>
        <item m="1" x="5433"/>
        <item m="1" x="3298"/>
        <item m="1" x="6344"/>
        <item m="1" x="1205"/>
        <item m="1" x="1858"/>
        <item m="1" x="1156"/>
        <item m="1" x="2409"/>
        <item m="1" x="5110"/>
        <item m="1" x="2988"/>
        <item m="1" x="3740"/>
        <item m="1" x="6302"/>
        <item m="1" x="838"/>
        <item m="1" x="7357"/>
        <item m="1" x="3964"/>
        <item m="1" x="568"/>
        <item m="1" x="7597"/>
        <item m="1" x="2492"/>
        <item m="1" x="1053"/>
        <item m="1" x="3049"/>
        <item m="1" x="6088"/>
        <item m="1" x="2487"/>
        <item m="1" x="881"/>
        <item m="1" x="6098"/>
        <item m="1" x="2365"/>
        <item m="1" x="418"/>
        <item m="1" x="4457"/>
        <item m="1" x="6496"/>
        <item m="1" x="4543"/>
        <item m="1" x="2228"/>
        <item m="1" x="1580"/>
        <item m="1" x="4361"/>
        <item m="1" x="4693"/>
        <item m="1" x="3544"/>
        <item m="1" x="3368"/>
        <item m="1" x="3800"/>
        <item m="1" x="3327"/>
        <item m="1" x="3304"/>
        <item m="1" x="3764"/>
        <item m="1" x="2649"/>
        <item m="1" x="2561"/>
        <item m="1" x="3044"/>
        <item m="1" x="4272"/>
        <item m="1" x="6175"/>
        <item m="1" x="3447"/>
        <item m="1" x="7335"/>
        <item m="1" x="6111"/>
        <item m="1" x="1441"/>
        <item m="1" x="7370"/>
        <item m="1" x="7949"/>
        <item m="1" x="5305"/>
        <item m="1" x="3625"/>
        <item m="1" x="3634"/>
        <item m="1" x="4351"/>
        <item m="1" x="7194"/>
        <item m="1" x="2104"/>
        <item m="1" x="846"/>
        <item m="1" x="747"/>
        <item m="1" x="262"/>
        <item m="1" x="7015"/>
        <item m="1" x="7323"/>
        <item m="1" x="7318"/>
        <item m="1" x="6737"/>
        <item m="1" x="6717"/>
        <item m="1" x="6699"/>
        <item m="1" x="6165"/>
        <item m="1" x="4884"/>
        <item m="1" x="426"/>
        <item m="1" x="5004"/>
        <item m="1" x="5149"/>
        <item m="1" x="3688"/>
        <item m="1" x="911"/>
        <item m="1" x="5401"/>
        <item m="1" x="865"/>
        <item m="1" x="2598"/>
        <item m="1" x="479"/>
        <item m="1" x="450"/>
        <item m="1" x="7313"/>
        <item m="1" x="5182"/>
        <item m="1" x="1296"/>
        <item m="1" x="4507"/>
        <item m="1" x="5635"/>
        <item m="1" x="1671"/>
        <item m="1" x="4393"/>
        <item m="1" x="6914"/>
        <item m="1" x="192"/>
        <item m="1" x="6007"/>
        <item m="1" x="1213"/>
        <item m="1" x="4480"/>
        <item m="1" x="4861"/>
        <item m="1" x="4926"/>
        <item m="1" x="6928"/>
        <item m="1" x="2052"/>
        <item m="1" x="7811"/>
        <item m="1" x="5062"/>
        <item m="1" x="7837"/>
        <item m="1" x="1473"/>
        <item m="1" x="1109"/>
        <item m="1" x="1132"/>
        <item m="1" x="643"/>
        <item m="1" x="629"/>
        <item m="1" x="2074"/>
        <item m="1" x="1289"/>
        <item m="1" x="197"/>
        <item m="1" x="5207"/>
        <item m="1" x="837"/>
        <item m="1" x="1570"/>
        <item m="1" x="1286"/>
        <item m="1" x="141"/>
        <item m="1" x="2520"/>
        <item m="1" x="416"/>
        <item m="1" x="2831"/>
        <item m="1" x="2029"/>
        <item m="1" x="1343"/>
        <item m="1" x="5012"/>
        <item m="1" x="4595"/>
        <item m="1" x="2625"/>
        <item m="1" x="5298"/>
        <item m="1" x="1540"/>
        <item m="1" x="2200"/>
        <item m="1" x="7162"/>
        <item m="1" x="1663"/>
        <item m="1" x="7495"/>
        <item m="1" x="4096"/>
        <item m="1" x="1617"/>
        <item m="1" x="2046"/>
        <item m="1" x="4208"/>
        <item m="1" x="2702"/>
        <item m="1" x="5955"/>
        <item m="1" x="2119"/>
        <item m="1" x="732"/>
        <item m="1" x="1057"/>
        <item m="1" x="5863"/>
        <item m="1" x="4143"/>
        <item m="1" x="7794"/>
        <item m="1" x="5654"/>
        <item m="1" x="3701"/>
        <item m="1" x="7841"/>
        <item m="1" x="136"/>
        <item m="1" x="7421"/>
        <item m="1" x="7599"/>
        <item m="1" x="7057"/>
        <item m="1" x="7288"/>
        <item m="1" x="7205"/>
        <item m="1" x="4078"/>
        <item m="1" x="3674"/>
        <item m="1" x="1564"/>
        <item m="1" x="243"/>
        <item m="1" x="7848"/>
        <item m="1" x="5395"/>
        <item m="1" x="4687"/>
        <item m="1" x="5006"/>
        <item m="1" x="5184"/>
        <item m="1" x="4042"/>
        <item m="1" x="6635"/>
        <item m="1" x="7396"/>
        <item m="1" x="1443"/>
        <item m="1" x="2190"/>
        <item m="1" x="1829"/>
        <item m="1" x="1904"/>
        <item m="1" x="1482"/>
        <item m="1" x="2432"/>
        <item m="1" x="4489"/>
        <item m="1" x="2421"/>
        <item m="1" x="3395"/>
        <item m="1" x="3276"/>
        <item m="1" x="4110"/>
        <item m="1" x="1995"/>
        <item m="1" x="7539"/>
        <item m="1" x="3142"/>
        <item m="1" x="7164"/>
        <item m="1" x="2902"/>
        <item m="1" x="527"/>
        <item m="1" x="7677"/>
        <item m="1" x="328"/>
        <item m="1" x="6169"/>
        <item m="1" x="6448"/>
        <item m="1" x="7075"/>
        <item m="1" x="2162"/>
        <item m="1" x="3070"/>
        <item m="1" x="3797"/>
        <item m="1" x="5898"/>
        <item m="1" x="6213"/>
        <item m="1" x="2275"/>
        <item m="1" x="1033"/>
        <item m="1" x="2608"/>
        <item m="1" x="1228"/>
        <item m="1" x="2646"/>
        <item m="1" x="6358"/>
        <item m="1" x="4937"/>
        <item m="1" x="1187"/>
        <item m="1" x="1177"/>
        <item m="1" x="6560"/>
        <item m="1" x="3098"/>
        <item m="1" x="5317"/>
        <item m="1" x="2305"/>
        <item m="1" x="3381"/>
        <item m="1" x="7981"/>
        <item m="1" x="3284"/>
        <item m="1" x="1527"/>
        <item m="1" x="2499"/>
        <item m="1" x="6597"/>
        <item m="1" x="1412"/>
        <item m="1" x="7139"/>
        <item m="1" x="6094"/>
        <item m="1" x="896"/>
        <item m="1" x="5620"/>
        <item m="1" x="2136"/>
        <item m="1" x="5084"/>
        <item m="1" x="2834"/>
        <item m="1" x="5457"/>
        <item m="1" x="5779"/>
        <item m="1" x="2159"/>
        <item m="1" x="5097"/>
        <item m="1" x="7889"/>
        <item m="1" x="3329"/>
        <item m="1" x="5983"/>
        <item m="1" x="3373"/>
        <item m="1" x="2996"/>
        <item m="1" x="7185"/>
        <item m="1" x="1956"/>
        <item m="1" x="7720"/>
        <item m="1" x="2513"/>
        <item m="1" x="6611"/>
        <item m="1" x="1427"/>
        <item m="1" x="7153"/>
        <item m="1" x="3950"/>
        <item m="1" x="6113"/>
        <item m="1" x="913"/>
        <item m="1" x="6580"/>
        <item m="1" x="5642"/>
        <item m="1" x="2371"/>
        <item m="1" x="5758"/>
        <item m="1" x="7820"/>
        <item m="1" x="1179"/>
        <item m="1" x="5974"/>
        <item m="1" x="2891"/>
        <item m="1" x="3534"/>
        <item m="1" x="1960"/>
        <item m="1" x="7161"/>
        <item m="1" x="4024"/>
        <item m="1" x="4497"/>
        <item m="1" x="4045"/>
        <item m="1" x="6953"/>
        <item m="1" x="3454"/>
        <item m="1" x="6719"/>
        <item m="1" x="3239"/>
        <item m="1" x="544"/>
        <item m="1" x="4242"/>
        <item m="1" x="4265"/>
        <item m="1" x="1651"/>
        <item m="1" x="7417"/>
        <item m="1" x="6631"/>
        <item m="1" x="7110"/>
        <item m="1" x="5965"/>
        <item m="1" x="3139"/>
        <item m="1" x="1805"/>
        <item m="1" x="2957"/>
        <item m="1" x="5235"/>
        <item m="1" x="5940"/>
        <item m="1" x="7942"/>
        <item m="1" x="1965"/>
        <item m="1" x="228"/>
        <item m="1" x="5089"/>
        <item m="1" x="6325"/>
        <item m="1" x="3031"/>
        <item m="1" x="1731"/>
        <item m="1" x="5803"/>
        <item m="1" x="7843"/>
        <item m="1" x="1555"/>
        <item m="1" x="4240"/>
        <item m="1" x="3302"/>
        <item m="1" x="5434"/>
        <item m="1" x="4924"/>
        <item m="1" x="4398"/>
        <item m="1" x="3234"/>
        <item m="1" x="7101"/>
        <item m="1" x="6646"/>
        <item m="1" x="1455"/>
        <item m="1" x="6612"/>
        <item m="1" x="5673"/>
        <item m="1" x="5122"/>
        <item m="1" x="5551"/>
        <item m="1" x="6063"/>
        <item m="1" x="4988"/>
        <item m="1" x="3540"/>
        <item m="1" x="7448"/>
        <item m="1" x="3494"/>
        <item m="1" x="3901"/>
        <item m="1" x="3813"/>
        <item m="1" x="432"/>
        <item m="1" x="7739"/>
        <item m="1" x="6145"/>
        <item m="1" x="2148"/>
        <item m="1" x="259"/>
        <item m="1" x="374"/>
        <item m="1" x="2846"/>
        <item m="1" x="4658"/>
        <item m="1" x="3032"/>
        <item m="1" x="887"/>
        <item m="1" x="5467"/>
        <item m="1" x="2961"/>
        <item m="1" x="7279"/>
        <item m="1" x="3486"/>
        <item m="1" x="642"/>
        <item m="1" x="7413"/>
        <item m="1" x="4789"/>
        <item m="1" x="3256"/>
        <item m="1" x="187"/>
        <item m="1" x="5914"/>
        <item m="1" x="5826"/>
        <item m="1" x="3676"/>
        <item m="1" x="4192"/>
        <item m="1" x="2130"/>
        <item m="1" x="5946"/>
        <item m="1" x="6939"/>
        <item m="1" x="2871"/>
        <item m="1" x="2410"/>
        <item m="1" x="1978"/>
        <item m="1" x="4224"/>
        <item m="1" x="3445"/>
        <item m="1" x="3664"/>
        <item m="1" x="4022"/>
        <item m="1" x="7290"/>
        <item m="1" x="4552"/>
        <item m="1" x="3644"/>
        <item m="1" x="6540"/>
        <item m="1" x="3802"/>
        <item m="1" x="5637"/>
        <item m="1" x="3061"/>
        <item m="1" x="3204"/>
        <item m="1" x="5432"/>
        <item m="1" x="2355"/>
        <item m="1" x="2469"/>
        <item m="1" x="2788"/>
        <item m="1" x="3888"/>
        <item m="1" x="393"/>
        <item m="1" x="1092"/>
        <item m="1" x="2084"/>
        <item m="1" x="6801"/>
        <item m="1" x="7895"/>
        <item m="1" x="3756"/>
        <item m="1" x="2931"/>
        <item m="1" x="227"/>
        <item m="1" x="1020"/>
        <item m="1" x="2880"/>
        <item m="1" x="949"/>
        <item m="1" x="2868"/>
        <item m="1" x="2516"/>
        <item m="1" x="7113"/>
        <item m="1" x="6416"/>
        <item m="1" x="4735"/>
        <item m="1" x="3571"/>
        <item m="1" x="7037"/>
        <item m="1" x="3033"/>
        <item m="1" x="2533"/>
        <item m="1" x="1120"/>
        <item m="1" x="5412"/>
        <item m="1" x="5411"/>
        <item m="1" x="4449"/>
        <item m="1" x="6259"/>
        <item m="1" x="3537"/>
        <item m="1" x="3796"/>
        <item m="1" x="2978"/>
        <item m="1" x="3396"/>
        <item m="1" x="2554"/>
        <item m="1" x="3750"/>
        <item m="1" x="4046"/>
        <item m="1" x="3747"/>
        <item m="1" x="414"/>
        <item m="1" x="2620"/>
        <item m="1" x="2618"/>
        <item m="1" x="5047"/>
        <item m="1" x="5001"/>
        <item m="1" x="7885"/>
        <item m="1" x="230"/>
        <item m="1" x="893"/>
        <item m="1" x="2229"/>
        <item m="1" x="1379"/>
        <item m="1" x="5962"/>
        <item m="1" x="738"/>
        <item m="1" x="430"/>
        <item m="1" x="2406"/>
        <item m="1" x="3007"/>
        <item m="1" x="6963"/>
        <item m="1" x="3786"/>
        <item m="1" x="5812"/>
        <item m="1" x="6594"/>
        <item m="1" x="2714"/>
        <item m="1" x="3603"/>
        <item m="1" x="3299"/>
        <item m="1" x="1898"/>
        <item m="1" x="1017"/>
        <item m="1" x="2507"/>
        <item m="1" x="7609"/>
        <item m="1" x="6323"/>
        <item m="1" x="284"/>
        <item m="1" x="6948"/>
        <item m="1" x="2041"/>
        <item m="1" x="5761"/>
        <item m="1" x="3404"/>
        <item m="1" x="7900"/>
        <item m="1" x="2730"/>
        <item m="1" x="6459"/>
        <item m="1" x="5327"/>
        <item m="1" x="5325"/>
        <item m="1" x="3399"/>
        <item m="1" x="2462"/>
        <item m="1" x="7883"/>
        <item m="1" x="3923"/>
        <item m="1" x="6936"/>
        <item m="1" x="6899"/>
        <item m="1" x="5524"/>
        <item m="1" x="3673"/>
        <item m="1" x="3717"/>
        <item m="1" x="466"/>
        <item m="1" x="6811"/>
        <item m="1" x="5502"/>
        <item m="1" x="868"/>
        <item m="1" x="6071"/>
        <item m="1" x="724"/>
        <item m="1" x="4146"/>
        <item m="1" x="4481"/>
        <item m="1" x="891"/>
        <item m="1" x="7155"/>
        <item m="1" x="4917"/>
        <item m="1" x="521"/>
        <item m="1" x="1783"/>
        <item m="1" x="2917"/>
        <item m="1" x="6312"/>
        <item m="1" x="7078"/>
        <item m="1" x="6128"/>
        <item m="1" x="4531"/>
        <item m="1" x="3934"/>
        <item m="1" x="1139"/>
        <item m="1" x="2244"/>
        <item m="1" x="7356"/>
        <item m="1" x="7007"/>
        <item m="1" x="6149"/>
        <item m="1" x="6592"/>
        <item m="1" x="7347"/>
        <item m="1" x="3665"/>
        <item m="1" x="4672"/>
        <item m="1" x="3188"/>
        <item m="1" x="652"/>
        <item m="1" x="7392"/>
        <item m="1" x="2133"/>
        <item m="1" x="5544"/>
        <item m="1" x="1519"/>
        <item m="1" x="2965"/>
        <item m="1" x="6440"/>
        <item m="1" x="6436"/>
        <item m="1" x="6431"/>
        <item m="1" x="6427"/>
        <item m="1" x="6425"/>
        <item m="1" x="2835"/>
        <item m="1" x="4931"/>
        <item m="1" x="5603"/>
        <item m="1" x="6739"/>
        <item m="1" x="3024"/>
        <item m="1" x="4055"/>
        <item m="1" x="7424"/>
        <item m="1" x="4066"/>
        <item m="1" x="6216"/>
        <item m="1" x="7691"/>
        <item m="1" x="3328"/>
        <item m="1" x="5125"/>
        <item m="1" x="6306"/>
        <item m="1" x="2509"/>
        <item m="1" x="3959"/>
        <item m="1" x="6670"/>
        <item m="1" x="3562"/>
        <item m="1" x="1487"/>
        <item m="1" x="1371"/>
        <item m="1" x="5844"/>
        <item m="1" x="6551"/>
        <item m="1" x="3214"/>
        <item m="1" x="5101"/>
        <item m="1" x="433"/>
        <item m="1" x="1685"/>
        <item m="1" x="2114"/>
        <item m="1" x="859"/>
        <item m="1" x="2734"/>
        <item m="1" x="3546"/>
        <item m="1" x="1285"/>
        <item m="1" x="6969"/>
        <item m="1" x="4535"/>
        <item m="1" x="972"/>
        <item m="1" x="4689"/>
        <item m="1" x="1248"/>
        <item m="1" x="7446"/>
        <item m="1" x="5730"/>
        <item m="1" x="3718"/>
        <item m="1" x="6066"/>
        <item m="1" x="3849"/>
        <item m="1" x="3202"/>
        <item m="1" x="2384"/>
        <item m="1" x="864"/>
        <item m="1" x="3321"/>
        <item m="1" x="6161"/>
        <item m="1" x="6004"/>
        <item m="1" x="1850"/>
        <item m="1" x="7032"/>
        <item m="1" x="7069"/>
        <item m="1" x="6532"/>
        <item m="1" x="3102"/>
        <item m="1" x="699"/>
        <item m="1" x="4700"/>
        <item m="1" x="6014"/>
        <item m="1" x="5137"/>
        <item m="1" x="4326"/>
        <item m="1" x="1736"/>
        <item m="1" x="7941"/>
        <item m="1" x="4898"/>
        <item m="1" x="5191"/>
        <item m="1" x="5848"/>
        <item m="1" x="7200"/>
        <item m="1" x="2762"/>
        <item m="1" x="7197"/>
        <item m="1" x="2155"/>
        <item m="1" x="287"/>
        <item m="1" x="1866"/>
        <item m="1" x="1793"/>
        <item m="1" x="1726"/>
        <item m="1" x="1655"/>
        <item m="1" x="2534"/>
        <item m="1" x="4402"/>
        <item m="1" x="4197"/>
        <item m="1" x="3211"/>
        <item m="1" x="7920"/>
        <item m="1" x="3699"/>
        <item m="1" x="6235"/>
        <item m="1" x="1497"/>
        <item m="1" x="5129"/>
        <item m="1" x="396"/>
        <item m="1" x="3654"/>
        <item m="1" x="7273"/>
        <item m="1" x="7858"/>
        <item m="1" x="4792"/>
        <item m="1" x="1114"/>
        <item m="1" x="233"/>
        <item m="1" x="162"/>
        <item m="1" x="1606"/>
        <item m="1" x="3491"/>
        <item m="1" x="7077"/>
        <item m="1" x="2829"/>
        <item m="1" x="2218"/>
        <item m="1" x="4187"/>
        <item m="1" x="7183"/>
        <item m="1" x="6106"/>
        <item m="1" x="1006"/>
        <item m="1" x="440"/>
        <item m="1" x="848"/>
        <item m="1" x="6002"/>
        <item m="1" x="4182"/>
        <item m="1" x="3612"/>
        <item m="1" x="179"/>
        <item m="1" x="5672"/>
        <item m="1" x="1878"/>
        <item m="1" x="5704"/>
        <item m="1" x="6031"/>
        <item m="1" x="6471"/>
        <item m="1" x="6595"/>
        <item m="1" x="1388"/>
        <item m="1" x="1218"/>
        <item m="1" x="266"/>
        <item m="1" x="260"/>
        <item m="1" x="254"/>
        <item m="1" x="248"/>
        <item m="1" x="4034"/>
        <item m="1" x="1463"/>
        <item m="1" x="1457"/>
        <item m="1" x="582"/>
        <item m="1" x="3046"/>
        <item m="1" x="7125"/>
        <item m="1" x="7093"/>
        <item m="1" x="3189"/>
        <item m="1" x="3235"/>
        <item m="1" x="4098"/>
        <item m="1" x="6549"/>
        <item m="1" x="4311"/>
        <item m="1" x="1292"/>
        <item m="1" x="3586"/>
        <item m="1" x="6672"/>
        <item m="1" x="1146"/>
        <item m="1" x="7145"/>
        <item m="1" x="5300"/>
        <item m="1" x="5107"/>
        <item m="1" x="6926"/>
        <item m="1" x="2985"/>
        <item m="1" x="2722"/>
        <item m="1" x="1172"/>
        <item m="1" x="7968"/>
        <item m="1" x="875"/>
        <item m="1" x="2879"/>
        <item m="1" x="2642"/>
        <item m="1" x="3265"/>
        <item m="1" x="4450"/>
        <item m="1" x="5920"/>
        <item m="1" x="2209"/>
        <item m="1" x="5231"/>
        <item m="1" x="7048"/>
        <item m="1" x="1118"/>
        <item m="1" x="2062"/>
        <item m="1" x="5228"/>
        <item m="1" x="6443"/>
        <item m="1" x="2321"/>
        <item m="1" x="2315"/>
        <item m="1" x="2308"/>
        <item m="1" x="3522"/>
        <item m="1" x="1847"/>
        <item m="1" x="2826"/>
        <item m="1" x="1917"/>
        <item m="1" x="1911"/>
        <item m="1" x="1907"/>
        <item m="1" x="1896"/>
        <item m="1" x="3275"/>
        <item m="1" x="2100"/>
        <item m="1" x="5370"/>
        <item m="1" x="4730"/>
        <item m="1" x="620"/>
        <item m="1" x="2216"/>
        <item m="1" x="2945"/>
        <item m="1" x="853"/>
        <item m="1" x="6644"/>
        <item m="1" x="3119"/>
        <item m="1" x="7441"/>
        <item m="1" x="317"/>
        <item m="1" x="7080"/>
        <item m="1" x="1942"/>
        <item m="1" x="3960"/>
        <item m="1" x="5016"/>
        <item m="1" x="535"/>
        <item m="1" x="5230"/>
        <item m="1" x="6708"/>
        <item m="1" x="5960"/>
        <item m="1" x="337"/>
        <item m="1" x="4951"/>
        <item m="1" x="4944"/>
        <item m="1" x="4936"/>
        <item m="1" x="5495"/>
        <item m="1" x="6694"/>
        <item m="1" x="3738"/>
        <item m="1" x="380"/>
        <item m="1" x="2692"/>
        <item m="1" x="5112"/>
        <item m="1" x="2699"/>
        <item m="1" x="1110"/>
        <item m="1" x="2929"/>
        <item m="1" x="4716"/>
        <item m="1" x="4699"/>
        <item m="1" x="7628"/>
        <item m="1" x="6958"/>
        <item m="1" x="708"/>
        <item m="1" x="4495"/>
        <item m="1" x="7568"/>
        <item m="1" x="2396"/>
        <item m="1" x="7537"/>
        <item m="1" x="4761"/>
        <item m="1" x="2329"/>
        <item m="1" x="3531"/>
        <item m="1" x="6315"/>
        <item m="1" x="5559"/>
        <item m="1" x="3200"/>
        <item m="1" x="2202"/>
        <item m="1" x="1949"/>
        <item m="1" x="1078"/>
        <item m="1" x="5158"/>
        <item m="1" x="983"/>
        <item m="1" x="3470"/>
        <item m="1" x="5708"/>
        <item m="1" x="3464"/>
        <item m="1" x="1790"/>
        <item m="1" x="7255"/>
        <item m="1" x="6842"/>
        <item m="1" x="7275"/>
        <item m="1" x="1185"/>
        <item m="1" x="7281"/>
        <item m="1" x="2070"/>
        <item m="1" x="3206"/>
        <item m="1" x="7979"/>
        <item m="1" x="209"/>
        <item m="1" x="1315"/>
        <item m="1" x="681"/>
        <item m="1" x="1076"/>
        <item m="1" x="5589"/>
        <item m="1" x="3846"/>
        <item m="1" x="539"/>
        <item m="1" x="3751"/>
        <item m="1" x="542"/>
        <item m="1" x="4296"/>
        <item m="1" x="4856"/>
        <item m="1" x="7548"/>
        <item m="1" x="3243"/>
        <item m="1" x="6379"/>
        <item m="1" x="2571"/>
        <item m="1" x="5902"/>
        <item m="1" x="1352"/>
        <item m="1" x="2849"/>
        <item m="1" x="3229"/>
        <item m="1" x="7126"/>
        <item m="1" x="2597"/>
        <item m="1" x="4520"/>
        <item m="1" x="3435"/>
        <item m="1" x="5427"/>
        <item m="1" x="3918"/>
        <item m="1" x="7189"/>
        <item m="1" x="5927"/>
        <item m="1" x="1547"/>
        <item m="1" x="347"/>
        <item m="1" x="4921"/>
        <item m="1" x="5363"/>
        <item m="1" x="3279"/>
        <item m="1" x="3968"/>
        <item m="1" x="830"/>
        <item m="1" x="7748"/>
        <item m="1" x="3526"/>
        <item m="1" x="5584"/>
        <item m="1" x="2094"/>
        <item m="1" x="3716"/>
        <item m="1" x="4690"/>
        <item m="1" x="700"/>
        <item m="1" x="684"/>
        <item m="1" x="5743"/>
        <item m="1" x="3966"/>
        <item m="1" x="3885"/>
        <item m="1" x="4877"/>
        <item m="1" x="7269"/>
        <item m="1" x="6943"/>
        <item m="1" x="6732"/>
        <item m="1" x="1331"/>
        <item m="1" x="5717"/>
        <item m="1" x="2721"/>
        <item m="1" x="7631"/>
        <item m="1" x="3042"/>
        <item m="1" x="7963"/>
        <item m="1" x="2331"/>
        <item m="1" x="1610"/>
        <item m="1" x="3693"/>
        <item m="1" x="3698"/>
        <item m="1" x="840"/>
        <item m="1" x="3631"/>
        <item m="1" x="4088"/>
        <item m="1" x="4429"/>
        <item m="1" x="2249"/>
        <item m="1" x="1207"/>
        <item m="1" x="785"/>
        <item m="1" x="7817"/>
        <item m="1" x="482"/>
        <item m="1" x="4904"/>
        <item m="1" x="3506"/>
        <item m="1" x="1048"/>
        <item m="1" x="3440"/>
        <item m="1" x="989"/>
        <item m="1" x="3131"/>
        <item m="1" x="6921"/>
        <item m="1" x="7014"/>
        <item m="1" x="2841"/>
        <item m="1" x="6557"/>
        <item m="1" x="5391"/>
        <item m="1" x="3892"/>
        <item m="1" x="4093"/>
        <item m="1" x="6035"/>
        <item m="1" x="4896"/>
        <item m="1" x="4885"/>
        <item m="1" x="6979"/>
        <item m="1" x="6090"/>
        <item m="1" x="6404"/>
        <item m="1" x="2433"/>
        <item m="1" x="1897"/>
        <item m="1" x="1659"/>
        <item m="1" x="1055"/>
        <item m="1" x="1512"/>
        <item m="1" x="1044"/>
        <item m="1" x="3277"/>
        <item m="1" x="6727"/>
        <item m="1" x="6266"/>
        <item m="1" x="4283"/>
        <item m="1" x="4849"/>
        <item m="1" x="7661"/>
        <item m="1" x="606"/>
        <item m="1" x="7143"/>
        <item m="1" x="5458"/>
        <item m="1" x="2591"/>
        <item m="1" x="3075"/>
        <item m="1" x="2626"/>
        <item m="1" x="6177"/>
        <item m="1" x="617"/>
        <item m="1" x="849"/>
        <item m="1" x="3330"/>
        <item m="1" x="3060"/>
        <item m="1" x="7917"/>
        <item m="1" x="7092"/>
        <item m="1" x="6148"/>
        <item m="1" x="2428"/>
        <item m="1" x="7752"/>
        <item m="1" x="5292"/>
        <item m="1" x="4102"/>
        <item m="1" x="1994"/>
        <item m="1" x="4899"/>
        <item m="1" x="5675"/>
        <item m="1" x="3993"/>
        <item m="1" x="7793"/>
        <item m="1" x="3632"/>
        <item m="1" x="5641"/>
        <item m="1" x="1332"/>
        <item m="1" x="5170"/>
        <item m="1" x="1707"/>
        <item m="1" x="3393"/>
        <item m="1" x="3054"/>
        <item m="1" x="2647"/>
        <item m="1" x="1803"/>
        <item m="1" x="4868"/>
        <item m="1" x="3746"/>
        <item m="1" x="3679"/>
        <item m="1" x="1696"/>
        <item m="1" x="7726"/>
        <item m="1" x="819"/>
        <item m="1" x="4618"/>
        <item m="1" x="330"/>
        <item m="1" x="4929"/>
        <item m="1" x="5791"/>
        <item m="1" x="7580"/>
        <item m="1" x="1007"/>
        <item m="1" x="2408"/>
        <item m="1" x="4603"/>
        <item m="1" x="2823"/>
        <item m="1" x="7372"/>
        <item m="1" x="7388"/>
        <item m="1" x="3220"/>
        <item m="1" x="2875"/>
        <item m="1" x="6202"/>
        <item m="1" x="6337"/>
        <item m="1" x="2567"/>
        <item m="1" x="2812"/>
        <item m="1" x="7645"/>
        <item m="1" x="395"/>
        <item m="1" x="2918"/>
        <item m="1" x="5747"/>
        <item m="1" x="1056"/>
        <item m="1" x="4815"/>
        <item m="1" x="5175"/>
        <item m="1" x="6286"/>
        <item m="1" x="1692"/>
        <item m="1" x="4959"/>
        <item m="1" x="3012"/>
        <item m="1" x="5977"/>
        <item m="1" x="3862"/>
        <item m="1" x="3434"/>
        <item m="1" x="1801"/>
        <item m="1" x="4612"/>
        <item m="1" x="6070"/>
        <item m="1" x="1406"/>
        <item m="1" x="2756"/>
        <item m="1" x="512"/>
        <item m="1" x="4440"/>
        <item m="1" x="1952"/>
        <item m="1" x="6311"/>
        <item m="1" x="5171"/>
        <item m="1" x="4949"/>
        <item m="1" x="1348"/>
        <item m="1" x="1837"/>
        <item m="1" x="7944"/>
        <item m="1" x="5429"/>
        <item m="1" x="7727"/>
        <item m="1" x="6365"/>
        <item m="1" x="1924"/>
        <item m="1" x="1414"/>
        <item m="1" x="4932"/>
        <item m="1" x="7133"/>
        <item m="1" x="1766"/>
        <item m="1" x="1886"/>
        <item m="1" x="7241"/>
        <item m="1" x="3455"/>
        <item m="1" x="5599"/>
        <item m="1" x="3970"/>
        <item m="1" x="7862"/>
        <item m="1" x="4686"/>
        <item m="1" x="3128"/>
        <item m="1" x="2232"/>
        <item m="1" x="4420"/>
        <item m="1" x="4365"/>
        <item m="1" x="4338"/>
        <item m="1" x="7890"/>
        <item m="1" x="5572"/>
        <item m="1" x="4717"/>
        <item m="1" x="3153"/>
        <item m="1" x="3640"/>
        <item m="1" x="7477"/>
        <item m="1" x="5424"/>
        <item m="1" x="7502"/>
        <item m="1" x="4029"/>
        <item m="1" x="4030"/>
        <item m="1" x="7933"/>
        <item m="1" x="1251"/>
        <item m="1" x="1505"/>
        <item m="1" x="1750"/>
        <item m="1" x="3101"/>
        <item m="1" x="1959"/>
        <item m="1" x="5386"/>
        <item m="1" x="2166"/>
        <item m="1" x="5769"/>
        <item m="1" x="3057"/>
        <item m="1" x="5922"/>
        <item m="1" x="6227"/>
        <item m="1" x="5952"/>
        <item m="1" x="2003"/>
        <item m="1" x="2893"/>
        <item m="1" x="6182"/>
        <item m="1" x="7701"/>
        <item m="1" x="480"/>
        <item m="1" x="7465"/>
        <item m="1" x="2680"/>
        <item m="1" x="5697"/>
        <item m="1" x="7967"/>
        <item m="1" x="7108"/>
        <item m="1" x="1465"/>
        <item m="1" x="1305"/>
        <item m="1" x="6985"/>
        <item m="1" x="5005"/>
        <item m="1" x="2053"/>
        <item m="1" x="1311"/>
        <item m="1" x="6073"/>
        <item m="1" x="4784"/>
        <item m="1" x="5738"/>
        <item m="1" x="2352"/>
        <item m="1" x="3608"/>
        <item m="1" x="6693"/>
        <item m="1" x="5076"/>
        <item m="1" x="3858"/>
        <item m="1" x="4933"/>
        <item m="1" x="4647"/>
        <item m="1" x="680"/>
        <item m="1" x="5606"/>
        <item m="1" x="4251"/>
        <item m="1" x="7776"/>
        <item m="1" x="5168"/>
        <item m="1" x="1001"/>
        <item m="1" x="6476"/>
        <item m="1" x="5841"/>
        <item m="1" x="2886"/>
        <item m="1" x="4043"/>
        <item m="1" x="5375"/>
        <item m="1" x="6166"/>
        <item m="1" x="5021"/>
        <item m="1" x="1882"/>
        <item m="1" x="3362"/>
        <item m="1" x="7620"/>
        <item m="1" x="3345"/>
        <item m="1" x="2150"/>
        <item m="1" x="2907"/>
        <item m="1" x="1499"/>
        <item m="1" x="3476"/>
        <item m="1" x="6118"/>
        <item m="1" x="7492"/>
        <item m="1" x="3331"/>
        <item m="1" x="4385"/>
        <item m="1" x="540"/>
        <item m="1" x="7860"/>
        <item m="1" x="6483"/>
        <item m="1" x="5309"/>
        <item m="1" x="4526"/>
        <item m="1" x="628"/>
        <item m="1" x="5088"/>
        <item m="1" x="2013"/>
        <item m="1" x="5318"/>
        <item m="1" x="5025"/>
        <item m="1" x="3427"/>
        <item m="1" x="3890"/>
        <item m="1" x="7472"/>
        <item m="1" x="7013"/>
        <item m="1" x="1677"/>
        <item m="1" x="1646"/>
        <item m="1" x="683"/>
        <item m="1" x="7745"/>
        <item m="1" x="4400"/>
        <item m="1" x="4169"/>
        <item m="1" x="6332"/>
        <item m="1" x="6598"/>
        <item m="1" x="752"/>
        <item m="1" x="3912"/>
        <item m="1" x="6043"/>
        <item m="1" x="3815"/>
        <item m="1" x="4918"/>
        <item m="1" x="1165"/>
        <item m="1" x="1133"/>
        <item m="1" x="5890"/>
        <item m="1" x="1447"/>
        <item m="1" x="4307"/>
        <item m="1" x="7760"/>
        <item m="1" x="1278"/>
        <item m="1" x="744"/>
        <item m="1" x="7107"/>
        <item m="1" x="7956"/>
        <item m="1" x="3869"/>
        <item m="1" x="734"/>
        <item m="1" x="7088"/>
        <item m="1" x="6547"/>
        <item m="1" x="5172"/>
        <item m="1" x="315"/>
        <item m="1" x="6372"/>
        <item m="1" x="772"/>
        <item m="1" x="847"/>
        <item m="1" x="3281"/>
        <item m="1" x="558"/>
        <item m="1" x="1999"/>
        <item m="1" x="5970"/>
        <item m="1" x="3039"/>
        <item m="1" x="4871"/>
        <item m="1" x="7398"/>
        <item m="1" x="858"/>
        <item m="1" x="7591"/>
        <item m="1" x="7508"/>
        <item m="1" x="928"/>
        <item m="1" x="4185"/>
        <item m="1" x="4280"/>
        <item m="1" x="3832"/>
        <item m="1" x="481"/>
        <item m="1" x="7109"/>
        <item m="1" x="4973"/>
        <item m="1" x="3273"/>
        <item m="1" x="7980"/>
        <item m="1" x="3622"/>
        <item m="1" x="3502"/>
        <item m="1" x="6076"/>
        <item m="1" x="4811"/>
        <item m="1" x="2862"/>
        <item m="1" x="638"/>
        <item m="1" x="7115"/>
        <item m="1" x="2804"/>
        <item m="1" x="2344"/>
        <item m="1" x="3018"/>
        <item m="1" x="2377"/>
        <item m="1" x="220"/>
        <item m="1" x="661"/>
        <item m="1" x="731"/>
        <item m="1" x="3575"/>
        <item m="1" x="6630"/>
        <item m="1" x="6882"/>
        <item m="1" x="2132"/>
        <item m="1" x="7618"/>
        <item m="1" x="3721"/>
        <item m="1" x="6787"/>
        <item m="1" x="477"/>
        <item m="1" x="1306"/>
        <item m="1" x="644"/>
        <item m="1" x="4846"/>
        <item m="1" x="3823"/>
        <item m="1" x="2477"/>
        <item m="1" x="5135"/>
        <item m="1" x="6889"/>
        <item m="1" x="6879"/>
        <item m="1" x="4577"/>
        <item m="1" x="509"/>
        <item m="1" x="1642"/>
        <item m="1" x="6313"/>
        <item m="1" x="1575"/>
        <item m="1" x="7076"/>
        <item m="1" x="7072"/>
        <item m="1" x="5415"/>
        <item m="1" x="1392"/>
        <item m="1" x="5918"/>
        <item m="1" x="4835"/>
        <item m="1" x="2376"/>
        <item m="1" x="1158"/>
        <item m="1" x="453"/>
        <item m="1" x="5916"/>
        <item m="1" x="4486"/>
        <item m="1" x="5494"/>
        <item m="1" x="1665"/>
        <item m="1" x="7773"/>
        <item m="1" x="1451"/>
        <item m="1" x="3258"/>
        <item m="1" x="7475"/>
        <item m="1" x="2889"/>
        <item m="1" x="3489"/>
        <item m="1" x="5811"/>
        <item m="1" x="4504"/>
        <item m="1" x="5324"/>
        <item m="1" x="6947"/>
        <item m="1" x="2984"/>
        <item m="1" x="513"/>
        <item m="1" x="7263"/>
        <item m="1" x="2650"/>
        <item m="1" x="4984"/>
        <item m="1" x="3195"/>
        <item m="1" x="758"/>
        <item m="1" x="6093"/>
        <item m="1" x="6001"/>
        <item m="1" x="4033"/>
        <item m="1" x="600"/>
        <item m="1" x="2927"/>
        <item m="1" x="7686"/>
        <item m="1" x="7529"/>
        <item m="1" x="4186"/>
        <item m="1" x="2670"/>
        <item m="1" x="722"/>
        <item m="1" x="2502"/>
        <item m="1" x="7301"/>
        <item m="1" x="7715"/>
        <item m="1" x="7722"/>
        <item m="1" x="669"/>
        <item m="1" x="2627"/>
        <item m="1" x="5590"/>
        <item m="1" x="1221"/>
        <item m="1" x="5833"/>
        <item m="1" x="4563"/>
        <item m="1" x="7339"/>
        <item m="1" x="4668"/>
        <item m="1" x="5500"/>
        <item m="1" x="5201"/>
        <item m="1" x="5516"/>
        <item m="1" x="1026"/>
        <item m="1" x="6851"/>
        <item m="1" x="6937"/>
        <item m="1" x="3639"/>
        <item m="1" x="2896"/>
        <item m="1" x="7235"/>
        <item m="1" x="3496"/>
        <item m="1" x="5737"/>
        <item m="1" x="7563"/>
        <item m="1" x="723"/>
        <item m="1" x="7823"/>
        <item m="1" x="5741"/>
        <item m="1" x="1730"/>
        <item m="1" x="2444"/>
        <item m="1" x="3241"/>
        <item m="1" x="5693"/>
        <item m="1" x="5192"/>
        <item m="1" x="1539"/>
        <item m="1" x="6489"/>
        <item m="1" x="5165"/>
        <item m="1" x="3378"/>
        <item m="1" x="4513"/>
        <item m="1" x="385"/>
        <item m="1" x="3179"/>
        <item m="1" x="7683"/>
        <item m="1" x="2071"/>
        <item m="1" x="6508"/>
        <item m="1" x="7146"/>
        <item m="1" x="7066"/>
        <item m="1" x="3695"/>
        <item m="1" x="5278"/>
        <item m="1" x="336"/>
        <item m="1" x="174"/>
        <item m="1" x="6119"/>
        <item m="1" x="3303"/>
        <item m="1" x="3944"/>
        <item m="1" x="346"/>
        <item m="1" x="4646"/>
        <item m="1" x="5887"/>
        <item m="1" x="1833"/>
        <item m="1" x="3322"/>
        <item m="1" x="3134"/>
        <item m="1" x="2944"/>
        <item m="1" x="2579"/>
        <item m="1" x="2451"/>
        <item m="1" x="1888"/>
        <item m="1" x="4273"/>
        <item m="1" x="5299"/>
        <item m="1" x="2390"/>
        <item m="1" x="5805"/>
        <item m="1" x="6469"/>
        <item m="1" x="1838"/>
        <item m="1" x="7825"/>
        <item m="1" x="3292"/>
        <item m="1" x="5640"/>
        <item m="1" x="526"/>
        <item m="1" x="7484"/>
        <item m="1" x="4167"/>
        <item m="1" x="3383"/>
        <item m="1" x="7346"/>
        <item m="1" x="5251"/>
        <item m="1" x="5820"/>
        <item m="1" x="3178"/>
        <item m="1" x="2553"/>
        <item m="1" x="2551"/>
        <item m="1" x="6539"/>
        <item m="1" x="3705"/>
        <item m="1" x="6444"/>
        <item m="1" x="6033"/>
        <item m="1" x="2787"/>
        <item m="1" x="7348"/>
        <item m="1" x="4746"/>
        <item m="1" x="1647"/>
        <item m="1" x="6602"/>
        <item m="1" x="5229"/>
        <item m="1" x="5580"/>
        <item m="1" x="5240"/>
        <item m="1" x="2527"/>
        <item m="1" x="833"/>
        <item m="1" x="1916"/>
        <item m="1" x="5976"/>
        <item m="1" x="1037"/>
        <item m="1" x="7666"/>
        <item m="1" x="2063"/>
        <item m="1" x="5723"/>
        <item m="1" x="2146"/>
        <item m="1" x="6524"/>
        <item m="1" x="4498"/>
        <item m="1" x="4601"/>
        <item m="1" x="880"/>
        <item m="1" x="1583"/>
        <item m="1" x="5446"/>
        <item m="1" x="4790"/>
        <item m="1" x="7630"/>
        <item m="1" x="6254"/>
        <item m="1" x="386"/>
        <item m="1" x="7481"/>
        <item m="1" x="3314"/>
        <item m="1" x="1548"/>
        <item m="1" x="1503"/>
        <item m="1" x="1828"/>
        <item m="1" x="2266"/>
        <item m="1" x="4597"/>
        <item m="1" x="2254"/>
        <item m="1" x="3187"/>
        <item m="1" x="4651"/>
        <item m="1" x="2273"/>
        <item m="1" x="6146"/>
        <item m="1" x="2316"/>
        <item m="1" x="1407"/>
        <item m="1" x="459"/>
        <item m="1" x="805"/>
        <item m="1" x="5956"/>
        <item m="1" x="2719"/>
        <item m="1" x="7362"/>
        <item m="1" x="4749"/>
        <item m="1" x="4869"/>
        <item m="1" x="6619"/>
        <item m="1" x="7245"/>
        <item m="1" x="6234"/>
        <item m="1" x="165"/>
        <item m="1" x="6451"/>
        <item m="1" x="369"/>
        <item m="1" x="4802"/>
        <item m="1" x="421"/>
        <item m="1" x="1408"/>
        <item m="1" x="443"/>
        <item m="1" x="5354"/>
        <item m="1" x="7978"/>
        <item m="1" x="6089"/>
        <item m="1" x="6215"/>
        <item m="1" x="6157"/>
        <item m="1" x="404"/>
        <item m="1" x="1419"/>
        <item m="1" x="904"/>
        <item m="1" x="6388"/>
        <item m="1" x="3361"/>
        <item m="1" x="5760"/>
        <item m="1" x="3521"/>
        <item m="1" x="3514"/>
        <item m="1" x="915"/>
        <item m="1" x="4791"/>
        <item m="1" x="7342"/>
        <item m="1" x="4806"/>
        <item m="1" x="3122"/>
        <item m="1" x="4863"/>
        <item m="1" x="3610"/>
        <item m="1" x="5482"/>
        <item m="1" x="1195"/>
        <item m="1" x="5121"/>
        <item m="1" x="155"/>
        <item m="1" x="735"/>
        <item m="1" x="7789"/>
        <item m="1" x="5546"/>
        <item m="1" x="7025"/>
        <item m="1" x="5143"/>
        <item m="1" x="1635"/>
        <item m="1" x="6957"/>
        <item m="1" x="5719"/>
        <item m="1" x="2404"/>
        <item m="1" x="6873"/>
        <item m="1" x="5032"/>
        <item m="1" x="2385"/>
        <item m="1" x="2935"/>
        <item m="1" x="1180"/>
        <item m="1" x="6640"/>
        <item m="1" x="2486"/>
        <item m="1" x="6741"/>
        <item m="1" x="2658"/>
        <item m="1" x="4356"/>
        <item m="1" x="7995"/>
        <item m="1" x="203"/>
        <item m="1" x="6450"/>
        <item m="1" x="3197"/>
        <item m="1" x="3789"/>
        <item m="1" x="489"/>
        <item m="1" x="7894"/>
        <item m="1" x="3818"/>
        <item m="1" x="7593"/>
        <item m="1" x="7064"/>
        <item m="1" x="2951"/>
        <item m="1" x="6116"/>
        <item m="1" x="3725"/>
        <item m="1" x="1095"/>
        <item m="1" x="1721"/>
        <item m="1" x="3677"/>
        <item m="1" x="6636"/>
        <item m="1" x="2582"/>
        <item m="1" x="1854"/>
        <item m="1" x="1711"/>
        <item m="1" x="1485"/>
        <item m="1" x="1782"/>
        <item m="1" x="4712"/>
        <item m="1" x="3687"/>
        <item m="1" x="2088"/>
        <item m="1" x="2946"/>
        <item m="1" x="7071"/>
        <item m="1" x="1962"/>
        <item m="1" x="4810"/>
        <item m="1" x="2187"/>
        <item m="1" x="7771"/>
        <item m="1" x="3457"/>
        <item m="1" x="2248"/>
        <item m="1" x="5410"/>
        <item m="1" x="2143"/>
        <item m="1" x="405"/>
        <item m="1" x="6428"/>
        <item m="1" x="715"/>
        <item m="1" x="4065"/>
        <item m="1" x="2920"/>
        <item m="1" x="2888"/>
        <item m="1" x="139"/>
        <item m="1" x="2107"/>
        <item m="1" x="410"/>
        <item m="1" x="6765"/>
        <item m="1" x="5724"/>
        <item m="1" x="1483"/>
        <item m="1" x="1958"/>
        <item m="1" x="2671"/>
        <item m="1" x="2665"/>
        <item m="1" x="502"/>
        <item m="1" x="314"/>
        <item m="1" x="3453"/>
        <item m="1" x="5655"/>
        <item m="1" x="741"/>
        <item m="1" x="7532"/>
        <item m="1" x="5376"/>
        <item m="1" x="850"/>
        <item m="1" x="530"/>
        <item m="1" x="1934"/>
        <item m="1" x="2953"/>
        <item m="1" x="6868"/>
        <item m="1" x="1384"/>
        <item m="1" x="1616"/>
        <item m="1" x="4511"/>
        <item m="1" x="2318"/>
        <item m="1" x="6405"/>
        <item m="1" x="803"/>
        <item m="1" x="517"/>
        <item m="1" x="778"/>
        <item m="1" x="5555"/>
        <item m="1" x="4795"/>
        <item m="1" x="787"/>
        <item m="1" x="3919"/>
        <item m="1" x="363"/>
        <item m="1" x="6081"/>
        <item m="1" x="1140"/>
        <item m="1" x="5582"/>
        <item m="1" x="7474"/>
        <item m="1" x="2883"/>
        <item m="1" x="1620"/>
        <item m="1" x="7994"/>
        <item m="1" x="1355"/>
        <item m="1" x="6857"/>
        <item m="1" x="599"/>
        <item m="1" x="2350"/>
        <item m="1" x="3845"/>
        <item m="1" x="7664"/>
        <item m="1" x="4205"/>
        <item m="1" x="153"/>
        <item m="1" x="4247"/>
        <item m="1" x="2583"/>
        <item m="1" x="4853"/>
        <item m="1" x="3587"/>
        <item m="1" x="1274"/>
        <item m="1" x="4015"/>
        <item m="1" x="4983"/>
        <item m="1" x="3938"/>
        <item m="1" x="4995"/>
        <item m="1" x="958"/>
        <item m="1" x="5221"/>
        <item m="1" x="1804"/>
        <item m="1" x="5131"/>
        <item m="1" x="6225"/>
        <item m="1" x="5715"/>
        <item m="1" x="6864"/>
        <item m="1" x="5721"/>
        <item m="1" x="6591"/>
        <item m="1" x="5210"/>
        <item m="1" x="3806"/>
        <item m="1" x="4051"/>
        <item m="1" x="1523"/>
        <item m="1" x="4734"/>
        <item m="1" x="6836"/>
        <item m="1" x="1166"/>
        <item m="1" x="7761"/>
        <item m="1" x="2908"/>
        <item m="1" x="986"/>
        <item m="1" x="2976"/>
        <item m="1" x="5094"/>
        <item m="1" x="1918"/>
        <item m="1" x="5466"/>
        <item m="1" x="5106"/>
        <item m="1" x="2056"/>
        <item m="1" x="4165"/>
        <item m="1" x="705"/>
        <item m="1" x="7364"/>
        <item m="1" x="239"/>
        <item m="1" x="676"/>
        <item m="1" x="3118"/>
        <item m="1" x="2437"/>
        <item m="1" x="5455"/>
        <item m="1" x="1432"/>
        <item m="1" x="3552"/>
        <item m="1" x="1462"/>
        <item m="1" x="7555"/>
        <item m="1" x="2057"/>
        <item m="1" x="1733"/>
        <item m="1" x="1636"/>
        <item m="1" x="3930"/>
        <item m="1" x="5015"/>
        <item m="1" x="3874"/>
        <item m="1" x="1823"/>
        <item m="1" x="5691"/>
        <item m="1" x="947"/>
        <item m="1" x="163"/>
        <item m="1" x="2713"/>
        <item m="1" x="7096"/>
        <item m="1" x="7800"/>
        <item m="1" x="3379"/>
        <item m="1" x="7016"/>
        <item m="1" x="1985"/>
        <item m="1" x="6675"/>
        <item m="1" x="7960"/>
        <item m="1" x="1694"/>
        <item m="1" x="1448"/>
        <item m="1" x="773"/>
        <item m="1" x="3173"/>
        <item m="1" x="458"/>
        <item m="1" x="6729"/>
        <item m="1" x="5669"/>
        <item m="1" x="7849"/>
        <item m="1" x="2423"/>
        <item m="1" x="4235"/>
        <item m="1" x="3180"/>
        <item m="1" x="3461"/>
        <item m="1" x="4346"/>
        <item m="1" x="1452"/>
        <item m="1" x="828"/>
        <item m="1" x="5250"/>
        <item m="1" x="6362"/>
        <item m="1" x="779"/>
        <item m="1" x="7179"/>
        <item m="1" x="3785"/>
        <item m="1" x="7175"/>
        <item m="1" x="3300"/>
        <item m="1" x="1178"/>
        <item m="1" x="5615"/>
        <item m="1" x="2981"/>
        <item m="1" x="6398"/>
        <item m="1" x="6846"/>
        <item m="1" x="4610"/>
        <item m="1" x="7534"/>
        <item m="1" x="3757"/>
        <item m="1" x="5801"/>
        <item m="1" x="4257"/>
        <item m="1" x="5854"/>
        <item m="1" x="1673"/>
        <item m="1" x="673"/>
        <item m="1" x="3262"/>
        <item m="1" x="1284"/>
        <item m="1" x="1155"/>
        <item m="1" x="5310"/>
        <item m="1" x="2586"/>
        <item m="1" x="1266"/>
        <item m="1" x="6548"/>
        <item m="1" x="6774"/>
        <item m="1" x="7782"/>
        <item m="1" x="1283"/>
        <item m="1" x="4722"/>
        <item m="1" x="2430"/>
        <item m="1" x="6569"/>
        <item m="1" x="5387"/>
        <item m="1" x="3025"/>
        <item m="1" x="5036"/>
        <item m="1" x="1628"/>
        <item m="1" x="2064"/>
        <item m="1" x="6336"/>
        <item m="1" x="4384"/>
        <item m="1" x="3087"/>
        <item m="1" x="3633"/>
        <item m="1" x="4781"/>
        <item m="1" x="2211"/>
        <item m="1" x="6514"/>
        <item m="1" x="5127"/>
        <item m="1" x="3805"/>
        <item m="1" x="4409"/>
        <item m="1" x="4602"/>
        <item m="1" x="990"/>
        <item m="1" x="2488"/>
        <item m="1" x="3847"/>
        <item m="1" x="2672"/>
        <item m="1" x="3643"/>
        <item m="1" x="4374"/>
        <item m="1" x="6348"/>
        <item m="1" x="4243"/>
        <item m="1" x="6151"/>
        <item m="1" x="6389"/>
        <item m="1" x="1615"/>
        <item m="1" x="5749"/>
        <item m="1" x="2822"/>
        <item m="1" x="3280"/>
        <item m="1" x="2122"/>
        <item m="1" x="1938"/>
        <item m="1" x="246"/>
        <item m="1" x="4548"/>
        <item m="1" x="1424"/>
        <item m="1" x="3825"/>
        <item m="1" x="6587"/>
        <item m="1" x="3627"/>
        <item m="1" x="2782"/>
        <item m="1" x="7547"/>
        <item m="1" x="6883"/>
        <item m="1" x="6559"/>
        <item m="1" x="3356"/>
        <item m="1" x="656"/>
        <item m="1" x="1418"/>
        <item m="1" x="5681"/>
        <item m="1" x="1201"/>
        <item m="1" x="2832"/>
        <item m="1" x="956"/>
        <item m="1" x="3416"/>
        <item m="1" x="6966"/>
        <item m="1" x="4570"/>
        <item m="1" x="4964"/>
        <item m="1" x="2061"/>
        <item m="1" x="7308"/>
        <item m="1" x="3354"/>
        <item m="1" x="3068"/>
        <item m="1" x="6907"/>
        <item m="1" x="1073"/>
        <item m="1" x="797"/>
        <item m="1" x="6206"/>
        <item m="1" x="7644"/>
        <item m="1" x="4994"/>
        <item m="1" x="2576"/>
        <item m="1" x="5365"/>
        <item m="1" x="218"/>
        <item m="1" x="6403"/>
        <item m="1" x="2347"/>
        <item m="1" x="267"/>
        <item m="1" x="4175"/>
        <item m="1" x="6341"/>
        <item m="1" x="4253"/>
        <item m="1" x="5543"/>
        <item m="1" x="3038"/>
        <item m="1" x="1060"/>
        <item m="1" x="5146"/>
        <item m="1" x="5509"/>
        <item m="1" x="6888"/>
        <item m="1" x="3041"/>
        <item m="1" x="2634"/>
        <item m="1" x="2168"/>
        <item m="1" x="627"/>
        <item m="1" x="6173"/>
        <item m="1" x="403"/>
        <item m="1" x="382"/>
        <item m="1" x="2566"/>
        <item m="1" x="300"/>
        <item m="1" x="2455"/>
        <item m="1" x="4704"/>
        <item m="1" x="399"/>
        <item m="1" x="7299"/>
        <item m="1" x="1145"/>
        <item m="1" x="7595"/>
        <item m="1" x="6117"/>
        <item m="1" x="1196"/>
        <item m="1" x="4317"/>
        <item m="1" x="2214"/>
        <item m="1" x="326"/>
        <item m="1" x="7282"/>
        <item m="1" x="7352"/>
        <item m="1" x="4008"/>
        <item m="1" x="1529"/>
        <item m="1" x="6922"/>
        <item m="1" x="6308"/>
        <item m="1" x="7992"/>
        <item m="1" x="545"/>
        <item m="1" x="2631"/>
        <item m="1" x="4236"/>
        <item m="1" x="2524"/>
        <item m="1" x="5474"/>
        <item m="1" x="5179"/>
        <item m="1" x="4295"/>
        <item m="1" x="4094"/>
        <item m="1" x="7815"/>
        <item m="1" x="2246"/>
        <item m="1" x="7798"/>
        <item m="1" x="7138"/>
        <item m="1" x="7453"/>
        <item m="1" x="7004"/>
        <item m="1" x="993"/>
        <item m="1" x="5868"/>
        <item m="1" x="6680"/>
        <item m="1" x="948"/>
        <item m="1" x="2711"/>
        <item m="1" x="7250"/>
        <item m="1" x="2387"/>
        <item m="1" x="7008"/>
        <item m="1" x="4957"/>
        <item m="1" x="7754"/>
        <item m="1" x="1018"/>
        <item m="1" x="6984"/>
        <item m="1" x="2103"/>
        <item m="1" x="2478"/>
        <item m="1" x="5480"/>
        <item m="1" x="2283"/>
        <item m="1" x="6248"/>
        <item m="1" x="4972"/>
        <item m="1" x="2873"/>
        <item m="1" x="3336"/>
        <item m="1" x="898"/>
        <item m="1" x="6648"/>
        <item m="1" x="2161"/>
        <item m="1" x="2120"/>
        <item m="1" x="2640"/>
        <item m="1" x="4758"/>
        <item m="1" x="4225"/>
        <item m="1" x="1686"/>
        <item m="1" x="7089"/>
        <item m="1" x="1322"/>
        <item m="1" x="2510"/>
        <item m="1" x="476"/>
        <item m="1" x="7914"/>
        <item m="1" x="7022"/>
        <item m="1" x="366"/>
        <item m="1" x="4135"/>
        <item m="1" x="3222"/>
        <item m="1" x="856"/>
        <item m="1" x="2539"/>
        <item m="1" x="5986"/>
        <item m="1" x="6960"/>
        <item m="1" x="4053"/>
        <item m="1" x="4040"/>
        <item m="1" x="3914"/>
        <item m="1" x="7562"/>
        <item m="1" x="5548"/>
        <item m="1" x="3412"/>
        <item m="1" x="1612"/>
        <item m="1" x="1709"/>
        <item m="1" x="7454"/>
        <item m="1" x="4891"/>
        <item m="1" x="2306"/>
        <item m="1" x="5200"/>
        <item m="1" x="3490"/>
        <item m="1" x="1874"/>
        <item m="1" x="7845"/>
        <item m="1" x="976"/>
        <item m="1" x="7660"/>
        <item m="1" x="4522"/>
        <item m="1" x="6455"/>
        <item m="1" x="2641"/>
        <item m="1" x="2786"/>
        <item m="1" x="6339"/>
        <item m="1" x="505"/>
        <item m="1" x="1759"/>
        <item m="1" x="1667"/>
        <item m="1" x="1502"/>
        <item m="1" x="3563"/>
        <item m="1" x="7277"/>
        <item m="1" x="6115"/>
        <item m="1" x="855"/>
        <item m="1" x="142"/>
        <item m="1" x="2025"/>
        <item m="1" x="1242"/>
        <item m="1" x="2484"/>
        <item m="1" x="5476"/>
        <item m="1" x="5029"/>
        <item m="1" x="301"/>
        <item m="1" x="7861"/>
        <item m="1" x="3077"/>
        <item m="1" x="7648"/>
        <item m="1" x="4366"/>
        <item m="1" x="7751"/>
        <item m="1" x="1832"/>
        <item m="1" x="1770"/>
        <item m="1" x="3814"/>
        <item m="1" x="5208"/>
        <item m="1" x="2717"/>
        <item m="1" x="2298"/>
        <item m="1" x="1459"/>
        <item m="1" x="4334"/>
        <item m="1" x="7402"/>
        <item m="1" x="4218"/>
        <item m="1" x="6575"/>
        <item m="1" x="6347"/>
        <item m="1" x="5785"/>
        <item m="1" x="1016"/>
        <item m="1" x="177"/>
        <item m="1" x="640"/>
        <item m="1" x="3670"/>
        <item m="1" x="7287"/>
        <item m="1" x="6823"/>
        <item m="1" x="3182"/>
        <item m="1" x="5923"/>
        <item m="1" x="4865"/>
        <item m="1" x="1168"/>
        <item m="1" x="3854"/>
        <item m="1" x="3478"/>
        <item m="1" x="733"/>
        <item m="1" x="3164"/>
        <item m="1" x="6696"/>
        <item m="1" x="7292"/>
        <item m="1" x="2389"/>
        <item m="1" x="3481"/>
        <item m="1" x="679"/>
        <item m="1" x="4032"/>
        <item m="1" x="4290"/>
        <item m="1" x="5059"/>
        <item m="1" x="2400"/>
        <item m="1" x="5108"/>
        <item m="1" x="1966"/>
        <item m="1" x="6318"/>
        <item m="1" x="6163"/>
        <item m="1" x="1862"/>
        <item m="1" x="2427"/>
        <item m="1" x="2078"/>
        <item m="1" x="200"/>
        <item m="1" x="3363"/>
        <item m="1" x="3787"/>
        <item m="1" x="7749"/>
        <item m="1" x="6078"/>
        <item m="1" x="1366"/>
        <item m="1" x="4952"/>
        <item m="1" x="6284"/>
        <item m="1" x="686"/>
        <item m="1" x="7788"/>
        <item m="1" x="4875"/>
        <item m="1" x="4854"/>
        <item m="1" x="7114"/>
        <item m="1" x="3675"/>
        <item m="1" x="5083"/>
        <item m="1" x="2494"/>
        <item m="1" x="2152"/>
        <item m="1" x="4479"/>
        <item m="1" x="4270"/>
        <item m="1" x="7565"/>
        <item m="1" x="6418"/>
        <item m="1" x="1230"/>
        <item m="1" x="1784"/>
        <item m="1" x="5027"/>
        <item m="1" x="364"/>
        <item m="1" x="842"/>
        <item m="1" x="3181"/>
        <item m="1" x="7188"/>
        <item m="1" x="1042"/>
        <item m="1" x="3549"/>
        <item m="1" x="4653"/>
        <item m="1" x="6841"/>
        <item m="1" x="6837"/>
        <item m="1" x="5501"/>
        <item m="1" x="7546"/>
        <item m="1" x="7616"/>
        <item m="1" x="7526"/>
        <item m="1" x="6326"/>
        <item m="1" x="4980"/>
        <item m="1" x="6143"/>
        <item m="1" x="3104"/>
        <item m="1" x="2850"/>
        <item m="1" x="4109"/>
        <item m="1" x="4638"/>
        <item m="1" x="2378"/>
        <item m="1" x="894"/>
        <item m="1" x="5612"/>
        <item m="1" x="908"/>
        <item m="1" x="3437"/>
        <item m="1" x="3871"/>
        <item m="1" x="3174"/>
        <item m="1" x="3386"/>
        <item m="1" x="7974"/>
        <item m="1" x="7706"/>
        <item m="1" x="1605"/>
        <item m="1" x="4760"/>
        <item m="1" x="7953"/>
        <item m="1" x="5423"/>
        <item m="1" x="5321"/>
        <item m="1" x="7938"/>
        <item m="1" x="7256"/>
        <item m="1" x="6441"/>
        <item m="1" x="6394"/>
        <item m="1" x="5372"/>
        <item m="1" x="2651"/>
        <item m="1" x="2986"/>
        <item m="1" x="6918"/>
        <item m="1" x="4510"/>
        <item m="1" x="1224"/>
        <item m="1" x="5814"/>
        <item m="1" x="4785"/>
        <item m="1" x="4018"/>
        <item m="1" x="5308"/>
        <item m="1" x="2740"/>
        <item m="1" x="6756"/>
        <item m="1" x="2425"/>
        <item m="1" x="7586"/>
        <item m="1" x="7247"/>
        <item m="1" x="3613"/>
        <item m="1" x="4580"/>
        <item m="1" x="6835"/>
        <item m="1" x="967"/>
        <item m="1" x="3278"/>
        <item m="1" x="7786"/>
        <item m="1" x="6491"/>
        <item m="1" x="6267"/>
        <item m="1" x="5205"/>
        <item m="1" x="6617"/>
        <item m="1" x="7930"/>
        <item m="1" x="2415"/>
        <item m="1" x="373"/>
        <item m="1" x="5601"/>
        <item m="1" x="4172"/>
        <item m="1" x="2913"/>
        <item m="1" x="1511"/>
        <item m="1" x="5469"/>
        <item m="1" x="7203"/>
        <item m="1" x="1253"/>
        <item m="1" x="1554"/>
        <item m="1" x="3492"/>
        <item m="1" x="5695"/>
        <item m="1" x="6716"/>
        <item m="1" x="5438"/>
        <item m="1" x="982"/>
        <item m="1" x="7977"/>
        <item m="1" x="4913"/>
        <item m="1" x="6832"/>
        <item m="1" x="2001"/>
        <item m="1" x="7219"/>
        <item m="1" x="446"/>
        <item m="1" x="3969"/>
        <item m="1" x="1944"/>
        <item m="1" x="1940"/>
        <item m="1" x="2675"/>
        <item m="1" x="4780"/>
        <item m="1" x="4377"/>
        <item m="1" x="1892"/>
        <item m="1" x="4766"/>
        <item m="1" x="4381"/>
        <item m="1" x="7763"/>
        <item m="1" x="2819"/>
        <item m="1" x="6432"/>
        <item m="1" x="3267"/>
        <item m="1" x="7375"/>
        <item m="1" x="2552"/>
        <item m="1" x="4977"/>
        <item m="1" x="3728"/>
        <item m="1" x="4249"/>
        <item m="1" x="945"/>
        <item m="1" x="1437"/>
        <item m="1" x="1431"/>
        <item m="1" x="7907"/>
        <item m="1" x="2192"/>
        <item m="1" x="3999"/>
        <item m="1" x="4099"/>
        <item m="1" x="2497"/>
        <item m="1" x="1144"/>
        <item m="1" x="5765"/>
        <item m="1" x="5359"/>
        <item m="1" x="7127"/>
        <item m="1" x="4841"/>
        <item m="1" x="5526"/>
        <item m="1" x="3467"/>
        <item m="1" x="3911"/>
        <item m="1" x="1594"/>
        <item m="1" x="2798"/>
        <item m="1" x="7893"/>
        <item m="1" x="6461"/>
        <item m="1" x="4942"/>
        <item m="1" x="7779"/>
        <item m="1" x="1873"/>
        <item m="1" x="4357"/>
        <item m="1" x="4606"/>
        <item m="1" x="3252"/>
        <item m="1" x="1237"/>
        <item m="1" x="1234"/>
        <item m="1" x="5196"/>
        <item m="1" x="6564"/>
        <item m="1" x="7407"/>
        <item m="1" x="7997"/>
        <item m="1" x="7921"/>
        <item m="1" x="6171"/>
        <item m="1" x="2555"/>
        <item m="1" x="6293"/>
        <item m="1" x="2173"/>
        <item m="1" x="2138"/>
        <item m="1" x="4738"/>
        <item m="1" x="2504"/>
        <item m="1" x="7878"/>
        <item m="1" x="5947"/>
        <item m="1" x="7986"/>
        <item m="1" x="1979"/>
        <item m="1" x="7002"/>
        <item m="1" x="1922"/>
        <item m="1" x="3542"/>
        <item m="1" x="5538"/>
        <item m="1" x="7243"/>
        <item m="1" x="3468"/>
        <item m="1" x="4773"/>
        <item m="1" x="4229"/>
        <item m="1" x="4145"/>
        <item m="1" x="2742"/>
        <item m="1" x="2424"/>
        <item m="1" x="3515"/>
        <item m="1" x="5600"/>
        <item m="1" x="2557"/>
        <item m="1" x="5061"/>
        <item m="1" x="4438"/>
        <item m="1" x="5677"/>
        <item m="1" x="6380"/>
        <item m="1" x="3249"/>
        <item m="1" x="3094"/>
        <item m="1" x="4850"/>
        <item m="1" x="4216"/>
        <item m="1" x="786"/>
        <item m="1" x="5055"/>
        <item m="1" x="7872"/>
        <item m="1" x="7196"/>
        <item m="1" x="591"/>
        <item m="1" x="6844"/>
        <item m="1" x="7906"/>
        <item m="1" x="5234"/>
        <item m="1" x="4940"/>
        <item m="1" x="4222"/>
        <item m="1" x="6245"/>
        <item m="1" x="4410"/>
        <item m="1" x="4546"/>
        <item m="1" x="4219"/>
        <item m="1" x="5756"/>
        <item m="1" x="3443"/>
        <item m="1" x="3525"/>
        <item m="1" x="678"/>
        <item m="1" x="7019"/>
        <item m="1" x="7009"/>
        <item m="1" x="4818"/>
        <item m="1" x="6058"/>
        <item m="1" x="5204"/>
        <item m="1" x="7405"/>
        <item m="1" x="5515"/>
        <item m="1" x="1991"/>
        <item m="1" x="1043"/>
        <item m="1" x="3712"/>
        <item m="1" x="1271"/>
        <item m="1" x="5218"/>
        <item m="1" x="5583"/>
        <item m="1" x="7225"/>
        <item m="1" x="890"/>
        <item m="1" x="2594"/>
        <item m="1" x="725"/>
        <item m="1" x="4508"/>
        <item m="1" x="2467"/>
        <item m="1" x="2569"/>
        <item m="1" x="2439"/>
        <item m="1" x="5625"/>
        <item m="1" x="5404"/>
        <item m="1" x="6020"/>
        <item m="1" x="3076"/>
        <item m="1" x="5180"/>
        <item m="1" x="2307"/>
        <item m="1" x="7400"/>
        <item m="1" x="2906"/>
        <item m="1" x="3110"/>
        <item m="1" x="2930"/>
        <item m="1" x="6863"/>
        <item m="1" x="7345"/>
        <item m="1" x="2803"/>
        <item m="1" x="3574"/>
        <item m="1" x="3570"/>
        <item m="1" x="5564"/>
        <item m="1" x="6210"/>
        <item m="1" x="4599"/>
        <item m="1" x="4873"/>
        <item m="1" x="553"/>
        <item m="1" x="237"/>
        <item m="1" x="4269"/>
        <item m="1" x="2876"/>
        <item m="1" x="2429"/>
        <item m="1" x="6122"/>
        <item m="1" x="6582"/>
        <item m="1" x="2043"/>
        <item m="1" x="3620"/>
        <item m="1" x="1148"/>
        <item m="1" x="5846"/>
        <item m="1" x="6516"/>
        <item m="1" x="4417"/>
        <item m="1" x="7317"/>
        <item m="1" x="423"/>
        <item m="1" x="5763"/>
        <item m="1" x="7572"/>
        <item m="1" x="5782"/>
        <item m="1" x="6217"/>
        <item m="1" x="3255"/>
        <item m="1" x="6134"/>
        <item m="1" x="4117"/>
        <item m="1" x="2426"/>
        <item m="1" x="4443"/>
        <item m="1" x="1342"/>
        <item m="1" x="720"/>
        <item m="1" x="3877"/>
        <item m="1" x="695"/>
        <item m="1" x="6600"/>
        <item m="1" x="4085"/>
        <item m="1" x="2221"/>
        <item m="1" x="6381"/>
        <item m="1" x="5822"/>
        <item m="1" x="1723"/>
        <item m="1" x="7962"/>
        <item m="1" x="5574"/>
        <item m="1" x="631"/>
        <item m="1" x="2175"/>
        <item m="1" x="3370"/>
        <item m="1" x="1263"/>
        <item m="1" x="7935"/>
        <item m="1" x="321"/>
        <item m="1" x="2382"/>
        <item m="1" x="2207"/>
        <item m="1" x="6391"/>
        <item m="1" x="3334"/>
        <item m="1" x="5011"/>
        <item m="1" x="3560"/>
        <item m="1" x="484"/>
        <item m="1" x="1876"/>
        <item m="1" x="5806"/>
        <item m="1" x="1990"/>
        <item m="1" x="6603"/>
        <item m="1" x="1391"/>
        <item m="1" x="5889"/>
        <item m="1" x="4327"/>
        <item m="1" x="4104"/>
        <item m="1" x="6289"/>
        <item m="1" x="7768"/>
        <item m="1" x="471"/>
        <item m="1" x="2864"/>
        <item m="1" x="4939"/>
        <item m="1" x="6805"/>
        <item m="1" x="1217"/>
        <item m="1" x="6452"/>
        <item m="1" x="500"/>
        <item m="1" x="1162"/>
        <item m="1" x="3708"/>
        <item m="1" x="2678"/>
        <item m="1" x="5560"/>
        <item m="1" x="4809"/>
        <item m="1" x="3325"/>
        <item m="1" x="3090"/>
        <item m="1" x="5771"/>
        <item m="1" x="2679"/>
        <item m="1" x="5085"/>
        <item m="1" x="3251"/>
        <item m="1" x="1708"/>
        <item m="1" x="7460"/>
        <item m="1" x="486"/>
        <item m="1" x="263"/>
        <item m="1" x="7361"/>
        <item m="1" x="5092"/>
        <item m="1" x="5408"/>
        <item m="1" x="4421"/>
        <item m="1" x="1816"/>
        <item m="1" x="5851"/>
        <item m="1" x="7856"/>
        <item m="1" x="584"/>
        <item m="1" x="562"/>
        <item m="1" x="546"/>
        <item m="1" x="534"/>
        <item m="1" x="4164"/>
        <item m="1" x="7934"/>
        <item m="1" x="6482"/>
        <item m="1" x="2995"/>
        <item m="1" x="2800"/>
        <item m="1" x="4669"/>
        <item m="1" x="6745"/>
        <item m="1" x="5142"/>
        <item m="1" x="2760"/>
        <item m="1" x="5096"/>
        <item m="1" x="1435"/>
        <item m="1" x="4600"/>
        <item m="1" x="6077"/>
        <item m="1" x="3232"/>
        <item m="1" x="2284"/>
        <item m="1" x="5093"/>
        <item m="1" x="7569"/>
        <item m="1" x="5407"/>
        <item m="1" x="427"/>
        <item m="1" x="5119"/>
        <item m="1" x="1450"/>
        <item m="1" x="5593"/>
        <item m="1" x="6946"/>
        <item m="1" x="5080"/>
        <item m="1" x="311"/>
        <item m="1" x="1501"/>
        <item m="1" x="2269"/>
        <item m="1" x="902"/>
        <item m="1" x="3727"/>
        <item m="1" x="3868"/>
        <item m="1" x="1475"/>
        <item m="1" x="2358"/>
        <item m="1" x="3650"/>
        <item m="1" x="3043"/>
        <item m="1" x="6346"/>
        <item m="1" x="2018"/>
        <item m="1" x="3036"/>
        <item m="1" x="1351"/>
        <item m="1" x="7647"/>
        <item m="1" x="2696"/>
        <item m="1" x="4637"/>
        <item m="1" x="304"/>
        <item m="1" x="154"/>
        <item m="1" x="7694"/>
        <item m="1" x="670"/>
        <item m="1" x="7875"/>
        <item m="1" x="1088"/>
        <item m="1" x="4292"/>
        <item m="1" x="379"/>
        <item m="1" x="281"/>
        <item m="1" x="4757"/>
        <item m="1" x="5701"/>
        <item m="1" x="1950"/>
        <item m="1" x="1014"/>
        <item m="1" x="1812"/>
        <item m="1" x="3852"/>
        <item m="1" x="3551"/>
        <item m="1" x="1542"/>
        <item m="1" x="4424"/>
        <item m="1" x="7852"/>
        <item m="1" x="2493"/>
        <item m="1" x="3741"/>
        <item m="1" x="5861"/>
        <item m="1" x="1951"/>
        <item m="1" x="1654"/>
        <item m="1" x="5291"/>
        <item m="1" x="6752"/>
        <item m="1" x="3903"/>
        <item m="1" x="6838"/>
        <item m="1" x="1333"/>
        <item m="1" x="7034"/>
        <item m="1" x="7030"/>
        <item m="1" x="4455"/>
        <item m="1" x="3782"/>
        <item m="1" x="2142"/>
        <item m="1" x="274"/>
        <item m="1" x="886"/>
        <item m="1" x="441"/>
        <item m="1" x="5289"/>
        <item m="1" x="827"/>
        <item m="1" x="1974"/>
        <item m="1" x="7689"/>
        <item m="1" x="3878"/>
        <item m="1" x="470"/>
        <item m="1" x="3876"/>
        <item m="1" x="7592"/>
        <item m="1" x="6127"/>
        <item m="1" x="4905"/>
        <item m="1" x="5124"/>
        <item m="1" x="5968"/>
        <item m="1" x="3439"/>
        <item m="1" x="452"/>
        <item m="1" x="308"/>
        <item m="1" x="3778"/>
        <item m="1" x="6357"/>
        <item m="1" x="6820"/>
        <item m="1" x="6683"/>
        <item m="1" x="483"/>
        <item m="1" x="5263"/>
        <item m="1" x="2676"/>
        <item m="1" x="3176"/>
        <item m="1" x="1039"/>
        <item m="1" x="7160"/>
        <item m="1" x="4748"/>
        <item m="1" x="5378"/>
        <item m="1" x="4176"/>
        <item m="1" x="6034"/>
        <item m="1" x="4656"/>
        <item m="1" x="6449"/>
        <item m="1" x="7695"/>
        <item m="1" x="516"/>
        <item m="1" x="588"/>
        <item m="1" x="1791"/>
        <item m="1" x="4897"/>
        <item m="1" x="6895"/>
        <item m="1" x="1521"/>
        <item m="1" x="226"/>
        <item m="1" x="5357"/>
        <item m="1" x="498"/>
        <item m="1" x="3907"/>
        <item m="1" x="1019"/>
        <item m="1" x="5195"/>
        <item m="1" x="6343"/>
        <item m="1" x="5853"/>
        <item m="1" x="7258"/>
        <item m="1" x="2728"/>
        <item m="1" x="765"/>
        <item m="1" x="6713"/>
        <item m="1" x="6917"/>
        <item m="1" x="7612"/>
        <item m="1" x="5728"/>
        <item m="1" x="5665"/>
        <item m="1" x="131"/>
        <item m="1" x="6155"/>
        <item m="1" x="7510"/>
        <item m="1" x="4594"/>
        <item m="1" x="611"/>
        <item m="1" x="809"/>
        <item m="1" x="4204"/>
        <item m="1" x="1383"/>
        <item m="1" x="7239"/>
        <item m="1" x="6867"/>
        <item m="1" x="6199"/>
        <item m="1" x="1174"/>
        <item m="1" x="3308"/>
        <item m="1" x="659"/>
        <item m="1" x="4404"/>
        <item m="1" x="7909"/>
        <item m="1" x="6176"/>
        <item m="1" x="4128"/>
        <item m="1" x="3887"/>
        <item m="1" x="3520"/>
        <item m="1" x="4118"/>
        <item m="1" x="6413"/>
        <item m="1" x="5928"/>
        <item m="1" x="5881"/>
        <item m="1" x="1321"/>
        <item m="1" x="5399"/>
        <item m="1" x="6643"/>
        <item m="1" x="7213"/>
        <item m="1" x="6634"/>
        <item m="1" x="6973"/>
        <item m="1" x="343"/>
        <item m="1" x="4976"/>
        <item m="1" x="7557"/>
        <item m="1" x="769"/>
        <item m="1" x="7314"/>
        <item m="1" x="6156"/>
        <item m="1" x="5980"/>
        <item m="1" x="7340"/>
        <item m="1" x="6144"/>
        <item m="1" x="1338"/>
        <item m="1" x="6896"/>
        <item m="1" x="7501"/>
        <item m="1" x="4978"/>
        <item m="1" x="5117"/>
        <item m="1" x="283"/>
        <item m="1" x="1748"/>
        <item m="1" x="5498"/>
        <item m="1" x="4430"/>
        <item m="1" x="574"/>
        <item m="1" x="583"/>
        <item m="1" x="4557"/>
        <item m="1" x="5031"/>
        <item m="1" x="2417"/>
        <item m="1" x="6085"/>
        <item m="1" x="861"/>
        <item m="1" x="1136"/>
        <item m="1" x="6872"/>
        <item m="1" x="657"/>
        <item m="1" x="3809"/>
        <item m="1" x="504"/>
        <item m="1" x="3554"/>
        <item m="1" x="1853"/>
        <item m="1" x="3408"/>
        <item m="1" x="994"/>
        <item m="1" x="2465"/>
        <item m="1" x="1365"/>
        <item m="1" x="5287"/>
        <item m="1" x="5164"/>
        <item m="1" x="1015"/>
        <item m="1" x="5915"/>
        <item m="1" x="7397"/>
        <item m="1" x="6467"/>
        <item m="1" x="1662"/>
        <item m="1" x="5838"/>
        <item m="1" x="901"/>
        <item m="1" x="2002"/>
        <item m="1" x="6588"/>
        <item m="1" x="4954"/>
        <item m="1" x="1701"/>
        <item m="1" x="3661"/>
        <item m="1" x="6544"/>
        <item m="1" x="275"/>
        <item m="1" x="7360"/>
        <item m="1" x="6263"/>
        <item m="1" x="2669"/>
        <item m="1" x="1931"/>
        <item m="1" x="1476"/>
        <item m="1" x="6553"/>
        <item m="1" x="151"/>
        <item m="1" x="1538"/>
        <item m="1" x="3577"/>
        <item m="1" x="5100"/>
        <item m="1" x="4640"/>
        <item m="1" x="1094"/>
        <item m="1" x="1568"/>
        <item m="1" x="1239"/>
        <item m="1" x="2546"/>
        <item m="1" x="2887"/>
        <item m="1" x="4842"/>
        <item m="1" x="6689"/>
        <item m="1" x="6092"/>
        <item m="1" x="4362"/>
        <item m="1" x="4589"/>
        <item m="1" x="3794"/>
        <item m="1" x="6995"/>
        <item m="1" x="3159"/>
        <item m="1" x="1765"/>
        <item m="1" x="5256"/>
        <item m="1" x="5649"/>
        <item m="1" x="3332"/>
        <item m="1" x="4286"/>
        <item m="1" x="6550"/>
        <item m="1" x="4425"/>
        <item m="1" x="3401"/>
        <item m="1" x="6529"/>
        <item m="1" x="4724"/>
        <item m="1" x="4593"/>
        <item m="1" x="4584"/>
        <item m="1" x="4469"/>
        <item m="1" x="4246"/>
        <item m="1" x="2664"/>
        <item m="1" x="2657"/>
        <item m="1" x="350"/>
        <item m="1" x="1434"/>
        <item m="1" x="2718"/>
        <item m="1" x="1860"/>
        <item m="1" x="1099"/>
        <item m="1" x="5561"/>
        <item m="1" x="557"/>
        <item m="1" x="3700"/>
        <item m="1" x="1368"/>
        <item m="1" x="3123"/>
        <item m="1" x="5140"/>
        <item m="1" x="3407"/>
        <item m="1" x="5588"/>
        <item m="1" x="2768"/>
        <item m="1" x="3932"/>
        <item m="1" x="5998"/>
        <item m="1" x="6596"/>
        <item m="1" x="3501"/>
        <item m="1" x="532"/>
        <item m="1" x="4665"/>
        <item m="1" x="7006"/>
        <item m="1" x="4987"/>
        <item m="1" x="4089"/>
        <item m="1" x="572"/>
        <item m="1" x="817"/>
        <item m="1" x="5627"/>
        <item m="1" x="7594"/>
        <item m="1" x="6839"/>
        <item m="1" x="6834"/>
        <item m="1" x="6755"/>
        <item m="1" x="7582"/>
        <item m="1" x="7578"/>
        <item m="1" x="6743"/>
        <item m="1" x="6744"/>
        <item m="1" x="7358"/>
        <item m="1" x="648"/>
        <item m="1" x="6011"/>
        <item m="1" x="6230"/>
        <item m="1" x="5847"/>
        <item m="1" x="2083"/>
        <item m="1" x="1025"/>
        <item m="1" x="5755"/>
        <item m="1" x="5860"/>
        <item m="1" x="5745"/>
        <item m="1" x="3660"/>
        <item m="1" x="6328"/>
        <item m="1" x="5878"/>
        <item m="1" x="2865"/>
        <item m="1" x="2135"/>
        <item m="1" x="4433"/>
        <item m="1" x="5111"/>
        <item m="1" x="1891"/>
        <item m="1" x="2741"/>
        <item m="1" x="3045"/>
        <item m="1" x="1047"/>
        <item m="1" x="6583"/>
        <item m="1" x="2560"/>
        <item m="1" x="2461"/>
        <item m="1" x="2252"/>
        <item m="1" x="1012"/>
        <item m="1" x="2753"/>
        <item m="1" x="2006"/>
        <item m="1" x="5428"/>
        <item m="1" x="5265"/>
        <item m="1" x="4721"/>
        <item m="1" x="1590"/>
        <item m="1" x="6641"/>
        <item m="1" x="4914"/>
        <item m="1" x="7246"/>
        <item m="1" x="675"/>
        <item m="1" x="3668"/>
        <item m="1" x="884"/>
        <item m="1" x="3768"/>
        <item m="1" x="7887"/>
        <item m="1" x="2436"/>
        <item m="1" x="4375"/>
        <item m="1" x="7503"/>
        <item m="1" x="525"/>
        <item m="1" x="6233"/>
        <item m="1" x="2685"/>
        <item m="1" x="6493"/>
        <item m="1" x="1621"/>
        <item m="1" x="5585"/>
        <item m="1" x="1875"/>
        <item m="1" x="1317"/>
        <item m="1" x="146"/>
        <item m="1" x="6463"/>
        <item m="1" x="1265"/>
        <item m="1" x="3638"/>
        <item m="1" x="4080"/>
        <item m="1" x="292"/>
        <item m="1" x="4825"/>
        <item m="1" x="2593"/>
        <item m="1" x="4134"/>
        <item m="1" x="5490"/>
        <item m="1" x="140"/>
        <item m="1" x="135"/>
        <item m="1" x="3922"/>
        <item m="1" x="5126"/>
        <item m="1" x="5663"/>
        <item m="1" x="7851"/>
        <item m="1" x="1676"/>
        <item m="1" x="7137"/>
        <item m="1" x="2663"/>
        <item m="1" x="4157"/>
        <item m="1" x="5504"/>
        <item m="1" x="3293"/>
        <item m="1" x="1588"/>
        <item m="1" x="3339"/>
        <item m="1" x="4586"/>
        <item m="1" x="5366"/>
        <item m="1" x="3594"/>
        <item m="1" x="150"/>
        <item m="1" x="5000"/>
        <item m="1" x="4415"/>
        <item m="1" x="973"/>
        <item m="1" x="7919"/>
        <item m="1" x="7254"/>
        <item m="1" x="4585"/>
        <item m="1" x="6571"/>
        <item m="1" x="4014"/>
        <item m="1" x="1050"/>
        <item m="1" x="6351"/>
        <item m="1" x="6037"/>
        <item m="1" x="3027"/>
        <item m="1" x="7234"/>
        <item m="1" x="7070"/>
        <item m="1" x="2027"/>
        <item m="1" x="5576"/>
        <item m="1" x="6257"/>
        <item m="1" x="2016"/>
        <item m="1" x="3917"/>
        <item m="1" x="721"/>
        <item m="1" x="2324"/>
        <item m="1" x="1288"/>
        <item m="1" x="5891"/>
        <item m="1" x="7373"/>
        <item m="1" x="3817"/>
        <item m="1" x="222"/>
        <item m="1" x="2123"/>
        <item m="1" x="7406"/>
        <item m="1" x="7322"/>
        <item m="1" x="152"/>
        <item m="1" x="2915"/>
        <item m="1" x="496"/>
        <item m="1" x="3431"/>
        <item m="1" x="495"/>
        <item m="1" x="5212"/>
        <item m="1" x="3772"/>
        <item m="1" x="4336"/>
        <item m="1" x="5774"/>
        <item m="1" x="7423"/>
        <item m="1" x="2038"/>
        <item m="1" x="4087"/>
        <item m="1" x="4039"/>
        <item m="1" x="1198"/>
        <item m="1" x="2603"/>
        <item m="1" x="2716"/>
        <item m="1" x="5781"/>
        <item m="1" x="4958"/>
        <item m="1" x="5786"/>
        <item m="1" x="4083"/>
        <item m="1" x="7289"/>
        <item m="1" x="6866"/>
        <item m="1" x="3047"/>
        <item m="1" x="703"/>
        <item m="1" x="6972"/>
        <item m="1" x="919"/>
        <item m="1" x="1821"/>
        <item m="1" x="6605"/>
        <item m="1" x="7913"/>
        <item m="1" x="1514"/>
        <item m="1" x="536"/>
        <item m="1" x="6758"/>
        <item m="1" x="7159"/>
        <item m="1" x="6082"/>
        <item m="1" x="6244"/>
        <item m="1" x="4259"/>
        <item m="1" x="6131"/>
        <item m="1" x="6282"/>
        <item m="1" x="2991"/>
        <item m="1" x="7012"/>
        <item m="1" x="5065"/>
        <item m="1" x="2590"/>
        <item m="1" x="563"/>
        <item m="1" x="4213"/>
        <item m="1" x="6748"/>
        <item m="1" x="3744"/>
        <item m="1" x="5064"/>
        <item m="1" x="1972"/>
        <item m="1" x="7985"/>
        <item m="1" x="857"/>
        <item m="1" x="5896"/>
        <item m="1" x="2615"/>
        <item m="1" x="3495"/>
        <item m="1" x="2940"/>
        <item m="1" x="5932"/>
        <item m="1" x="447"/>
        <item m="1" x="1104"/>
        <item m="1" x="6290"/>
        <item m="1" x="4635"/>
        <item m="1" x="4683"/>
        <item m="1" x="1544"/>
        <item m="1" x="821"/>
        <item m="1" x="293"/>
        <item m="1" x="3073"/>
        <item m="1" x="6264"/>
        <item m="1" x="5103"/>
        <item m="1" x="3600"/>
        <item m="1" x="7031"/>
        <item m="1" x="190"/>
        <item m="1" x="6961"/>
        <item m="1" x="2270"/>
        <item m="1" x="2193"/>
        <item m="1" x="5313"/>
        <item m="1" x="6779"/>
        <item m="1" x="7149"/>
        <item m="1" x="7151"/>
        <item m="1" x="5478"/>
        <item m="1" x="7682"/>
        <item m="1" x="6633"/>
        <item m="1" x="2191"/>
        <item m="1" x="6013"/>
        <item m="1" x="1947"/>
        <item m="1" x="5181"/>
        <item m="1" x="2574"/>
        <item m="1" x="1083"/>
        <item m="1" x="3419"/>
        <item m="1" x="7419"/>
        <item m="1" x="2048"/>
        <item m="1" x="1624"/>
        <item m="1" x="3071"/>
        <item m="1" x="3151"/>
        <item m="1" x="3137"/>
        <item m="1" x="3135"/>
        <item m="1" x="3140"/>
        <item m="1" x="7054"/>
        <item m="1" x="7052"/>
        <item m="1" x="4596"/>
        <item m="1" x="7615"/>
        <item m="1" x="610"/>
        <item m="1" x="4965"/>
        <item m="1" x="2240"/>
        <item m="1" x="2101"/>
        <item m="1" x="6340"/>
        <item m="1" x="6268"/>
        <item m="1" x="5563"/>
        <item m="1" x="6860"/>
        <item m="1" x="3928"/>
        <item m="1" x="543"/>
        <item m="1" x="1525"/>
        <item m="1" x="3058"/>
        <item m="1" x="7601"/>
        <item m="1" x="6521"/>
        <item m="1" x="6386"/>
        <item m="1" x="1968"/>
        <item m="1" x="1625"/>
        <item m="1" x="1681"/>
        <item m="1" x="3503"/>
        <item m="1" x="7320"/>
        <item m="1" x="5624"/>
        <item m="1" x="590"/>
        <item m="1" x="7331"/>
        <item m="1" x="3513"/>
        <item m="1" x="1998"/>
        <item m="1" x="4620"/>
        <item m="1" x="3801"/>
        <item m="1" x="6369"/>
        <item m="1" x="1401"/>
        <item m="1" x="1291"/>
        <item m="1" x="6049"/>
        <item m="1" x="6897"/>
        <item m="1" x="580"/>
        <item m="1" x="7131"/>
        <item m="1" x="6301"/>
        <item m="1" x="4263"/>
        <item m="1" x="4004"/>
        <item m="1" x="1831"/>
        <item m="1" x="3099"/>
        <item m="1" x="7579"/>
        <item m="1" x="2969"/>
        <item m="1" x="5948"/>
        <item m="1" x="5611"/>
        <item m="1" x="5759"/>
        <item m="1" x="3056"/>
        <item m="1" x="7932"/>
        <item m="1" x="7211"/>
        <item m="1" x="1531"/>
        <item m="1" x="1417"/>
        <item m="1" x="2528"/>
        <item m="1" x="5592"/>
        <item m="1" x="358"/>
        <item m="1" x="6454"/>
        <item m="1" x="6522"/>
        <item m="1" x="7376"/>
        <item m="1" x="1349"/>
        <item m="1" x="4389"/>
        <item m="1" x="7608"/>
        <item m="1" x="2291"/>
        <item m="1" x="3208"/>
        <item m="1" x="5644"/>
        <item m="1" x="7296"/>
        <item m="1" x="2260"/>
        <item m="1" x="5187"/>
        <item m="1" x="1857"/>
        <item m="1" x="5813"/>
        <item m="1" x="2972"/>
        <item m="1" x="3795"/>
        <item m="1" x="5259"/>
        <item m="1" x="6310"/>
        <item m="1" x="7053"/>
        <item m="1" x="7047"/>
        <item m="1" x="5951"/>
        <item m="1" x="4550"/>
        <item m="1" x="4544"/>
        <item m="1" x="214"/>
        <item m="1" x="4203"/>
        <item m="1" x="1571"/>
        <item m="1" x="7540"/>
        <item m="1" x="6456"/>
        <item m="1" x="1471"/>
        <item m="1" x="6949"/>
        <item m="1" x="4770"/>
        <item m="1" x="3091"/>
        <item m="1" x="4938"/>
        <item m="1" x="3086"/>
        <item m="1" x="4679"/>
        <item m="1" x="4369"/>
        <item m="1" x="1859"/>
        <item m="1" x="4360"/>
        <item m="1" x="2690"/>
        <item m="1" x="4705"/>
        <item m="1" x="2359"/>
        <item m="1" x="4765"/>
        <item m="1" x="6330"/>
        <item m="1" x="6359"/>
        <item m="1" x="6194"/>
        <item m="1" x="1326"/>
        <item m="1" x="2128"/>
        <item m="1" x="750"/>
        <item m="1" x="182"/>
        <item m="1" x="7449"/>
        <item m="1" x="7094"/>
        <item m="1" x="4196"/>
        <item m="1" x="7670"/>
        <item m="1" x="7651"/>
        <item m="1" x="1818"/>
        <item m="1" x="2134"/>
        <item m="1" x="2659"/>
        <item m="1" x="264"/>
        <item m="1" x="4141"/>
        <item m="1" x="3937"/>
        <item m="1" x="4006"/>
        <item m="1" x="4769"/>
        <item m="1" x="6740"/>
        <item m="1" x="5102"/>
        <item m="1" x="7334"/>
        <item m="1" x="3446"/>
        <item m="1" x="914"/>
        <item m="1" x="7946"/>
        <item m="1" x="3154"/>
        <item m="1" x="3196"/>
        <item m="1" x="3924"/>
        <item m="1" x="7717"/>
        <item m="1" x="2453"/>
        <item m="1" x="1983"/>
        <item m="1" x="4648"/>
        <item m="1" x="3223"/>
        <item m="1" x="743"/>
        <item m="1" x="5939"/>
        <item m="1" x="900"/>
        <item m="1" x="5186"/>
        <item m="1" x="822"/>
        <item m="1" x="1706"/>
        <item m="1" x="4893"/>
        <item m="1" x="2108"/>
        <item m="1" x="1861"/>
        <item m="1" x="4569"/>
        <item m="1" x="4298"/>
        <item m="1" x="4671"/>
        <item m="1" x="3904"/>
        <item m="1" x="6568"/>
        <item m="1" x="5787"/>
        <item m="1" x="302"/>
        <item m="1" x="1268"/>
        <item m="1" x="7966"/>
        <item m="1" x="7220"/>
        <item m="1" x="3253"/>
        <item m="1" x="2085"/>
        <item m="1" x="7969"/>
        <item m="1" x="7904"/>
        <item m="1" x="3014"/>
        <item m="1" x="3642"/>
        <item m="1" x="7084"/>
        <item m="1" x="6668"/>
        <item m="1" x="4344"/>
        <item m="1" x="5155"/>
        <item m="1" x="3776"/>
        <item m="1" x="7020"/>
        <item m="1" x="1163"/>
        <item m="1" x="7785"/>
        <item m="1" x="4966"/>
        <item m="1" x="6707"/>
        <item m="1" x="4756"/>
        <item m="1" x="5650"/>
        <item m="1" x="7280"/>
        <item m="1" x="4073"/>
        <item m="1" x="5651"/>
        <item m="1" x="413"/>
        <item m="1" x="2899"/>
        <item m="1" x="1059"/>
        <item m="1" x="4207"/>
        <item m="1" x="7634"/>
        <item m="1" x="2531"/>
        <item m="1" x="3991"/>
        <item m="1" x="1741"/>
        <item m="1" x="4238"/>
        <item m="1" x="7733"/>
        <item m="1" x="3213"/>
        <item m="1" x="3177"/>
        <item m="1" x="5198"/>
        <item m="1" x="2165"/>
        <item m="1" x="6903"/>
        <item m="1" x="2011"/>
        <item m="1" x="2312"/>
        <item m="1" x="2019"/>
        <item m="1" x="3103"/>
        <item m="1" x="926"/>
        <item m="1" x="1682"/>
        <item m="1" x="1678"/>
        <item m="1" x="4847"/>
        <item m="1" x="7808"/>
        <item m="1" x="4026"/>
        <item m="1" x="4619"/>
        <item m="1" x="5232"/>
        <item m="1" x="4082"/>
        <item m="1" x="1591"/>
        <item m="1" x="4814"/>
        <item m="1" x="5882"/>
        <item m="1" x="5877"/>
        <item m="1" x="2827"/>
        <item m="1" x="169"/>
        <item m="1" x="5343"/>
        <item m="1" x="5338"/>
        <item m="1" x="6563"/>
        <item m="1" x="2505"/>
        <item m="1" x="879"/>
        <item m="1" x="1919"/>
        <item m="1" x="6356"/>
        <item m="1" x="6354"/>
        <item m="1" x="7119"/>
        <item m="1" x="2973"/>
        <item m="1" x="1197"/>
        <item m="1" x="5169"/>
        <item m="1" x="5740"/>
        <item m="1" x="3777"/>
        <item m="1" x="737"/>
        <item m="1" x="7600"/>
        <item m="1" x="2595"/>
        <item m="1" x="5862"/>
        <item m="1" x="6099"/>
        <item m="1" x="2874"/>
        <item m="1" x="3584"/>
        <item m="1" x="2118"/>
        <item m="1" x="241"/>
        <item m="1" x="7223"/>
        <item m="1" x="2790"/>
        <item m="1" x="6738"/>
        <item m="1" x="1845"/>
        <item m="1" x="2895"/>
        <item m="1" x="922"/>
        <item m="1" x="520"/>
        <item m="1" x="3920"/>
        <item m="1" x="4454"/>
        <item m="1" x="6802"/>
        <item m="1" x="2362"/>
        <item m="1" x="5996"/>
        <item m="1" x="7343"/>
        <item m="1" x="6623"/>
        <item m="1" x="6345"/>
        <item m="1" x="6468"/>
        <item m="1" x="3880"/>
        <item m="1" x="4130"/>
        <item m="1" x="7987"/>
        <item m="1" x="784"/>
        <item m="1" x="3609"/>
        <item m="1" x="3730"/>
        <item m="1" x="5202"/>
        <item m="1" x="1727"/>
        <item m="1" x="7431"/>
        <item m="1" x="7073"/>
        <item m="1" x="1649"/>
        <item m="1" x="7029"/>
        <item m="1" x="4673"/>
        <item m="1" x="2156"/>
        <item m="1" x="4041"/>
        <item m="1" x="4284"/>
        <item m="1" x="3897"/>
        <item m="1" x="5945"/>
        <item m="1" x="3240"/>
        <item m="1" x="668"/>
        <item m="1" x="646"/>
        <item m="1" x="3257"/>
        <item m="1" x="3414"/>
        <item m="1" x="7908"/>
        <item m="1" x="5911"/>
        <item m="1" x="3582"/>
        <item m="1" x="5821"/>
        <item m="1" x="4000"/>
        <item m="1" x="5676"/>
        <item m="1" x="3696"/>
        <item m="1" x="4060"/>
        <item m="1" x="7363"/>
        <item m="1" x="7947"/>
        <item m="1" x="2960"/>
        <item m="1" x="2857"/>
        <item m="1" x="335"/>
        <item m="1" x="3833"/>
        <item m="1" x="5159"/>
        <item m="1" x="2656"/>
        <item m="1" x="613"/>
        <item m="1" x="1256"/>
        <item m="1" x="7452"/>
        <item m="1" x="3190"/>
        <item m="1" x="906"/>
        <item m="1" x="1881"/>
        <item m="1" x="5610"/>
        <item m="1" x="5335"/>
        <item m="1" x="3152"/>
        <item m="1" x="6959"/>
        <item m="1" x="7306"/>
        <item m="1" x="3016"/>
        <item m="1" x="1413"/>
        <item m="1" x="6510"/>
        <item m="1" x="3598"/>
        <item m="1" x="1751"/>
        <item m="1" x="2525"/>
        <item m="1" x="7005"/>
        <item m="1" x="756"/>
        <item m="1" x="6253"/>
        <item m="1" x="689"/>
        <item m="1" x="7168"/>
        <item m="1" x="844"/>
        <item m="1" x="5748"/>
        <item m="1" x="2258"/>
        <item m="1" x="7724"/>
        <item m="1" x="2241"/>
        <item m="1" x="2237"/>
        <item m="1" x="5912"/>
        <item m="1" x="3516"/>
        <item m="1" x="7090"/>
        <item m="1" x="2900"/>
        <item m="1" x="1603"/>
        <item m="1" x="2149"/>
        <item m="1" x="1914"/>
        <item m="1" x="3473"/>
        <item m="1" x="3837"/>
        <item m="1" x="2735"/>
        <item m="1" x="1380"/>
        <item m="1" x="2956"/>
        <item m="1" x="4727"/>
        <item m="1" x="6698"/>
        <item m="1" x="2836"/>
        <item m="1" x="6446"/>
        <item m="1" x="7916"/>
        <item m="1" x="6316"/>
        <item m="1" x="5776"/>
        <item m="1" x="3156"/>
        <item m="1" x="3980"/>
        <item m="1" x="434"/>
        <item m="1" x="296"/>
        <item m="1" x="3962"/>
        <item m="1" x="6196"/>
        <item m="1" x="2982"/>
        <item m="1" x="1768"/>
        <item m="1" x="1755"/>
        <item m="1" x="5752"/>
        <item m="1" x="188"/>
        <item m="1" x="5281"/>
        <item m="1" x="5267"/>
        <item m="1" x="5792"/>
        <item m="1" x="3990"/>
        <item m="1" x="2623"/>
        <item m="1" x="6096"/>
        <item m="1" x="927"/>
        <item m="1" x="1389"/>
        <item m="1" x="1121"/>
        <item m="1" x="4881"/>
        <item m="1" x="487"/>
        <item m="1" x="3019"/>
        <item m="1" x="3816"/>
        <item m="1" x="4732"/>
        <item m="1" x="1785"/>
        <item m="1" x="5879"/>
        <item m="1" x="3781"/>
        <item m="1" x="1710"/>
        <item m="1" x="4799"/>
        <item m="1" x="3579"/>
        <item m="1" x="3893"/>
        <item m="1" x="7622"/>
        <item m="1" x="4494"/>
        <item m="1" x="1191"/>
        <item m="1" x="1981"/>
        <item m="1" x="6409"/>
        <item m="1" x="1214"/>
        <item m="1" x="6980"/>
        <item m="1" x="3593"/>
        <item m="1" x="7603"/>
        <item m="1" x="7242"/>
        <item m="1" x="7819"/>
        <item m="1" x="4579"/>
        <item m="1" x="1909"/>
        <item m="1" x="6261"/>
        <item m="1" x="4829"/>
        <item m="1" x="589"/>
        <item m="1" x="6114"/>
        <item m="1" x="7940"/>
        <item m="1" x="7926"/>
        <item m="1" x="1454"/>
        <item m="1" x="485"/>
        <item m="1" x="3082"/>
        <item m="1" x="6224"/>
        <item m="1" x="4079"/>
        <item m="1" x="5452"/>
        <item m="1" x="3770"/>
        <item m="1" x="7522"/>
        <item m="1" x="2226"/>
        <item m="1" x="3589"/>
        <item m="1" x="4241"/>
        <item m="1" x="5043"/>
        <item m="1" x="1864"/>
        <item m="1" x="2420"/>
        <item m="1" x="4774"/>
        <item m="1" x="6843"/>
        <item m="1" x="1870"/>
        <item m="1" x="2054"/>
        <item m="1" x="577"/>
        <item m="1" x="7158"/>
        <item m="1" x="7186"/>
        <item m="1" x="7993"/>
        <item m="1" x="852"/>
        <item m="1" x="3942"/>
        <item m="1" x="2485"/>
        <item m="1" x="3096"/>
        <item m="1" x="1614"/>
        <item m="1" x="5506"/>
        <item m="1" x="4743"/>
        <item m="1" x="1346"/>
        <item m="1" x="397"/>
        <item m="1" x="4335"/>
        <item m="1" x="4725"/>
        <item m="1" x="3106"/>
        <item m="1" x="1753"/>
        <item m="1" x="1063"/>
        <item m="1" x="2044"/>
        <item m="1" x="6812"/>
        <item m="1" x="1199"/>
        <item m="1" x="1190"/>
        <item m="1" x="1183"/>
        <item m="1" x="1489"/>
        <item m="1" x="1287"/>
        <item m="1" x="4754"/>
        <item m="1" x="6795"/>
        <item m="1" x="1840"/>
        <item m="1" x="2989"/>
        <item m="1" x="4907"/>
        <item m="1" x="4147"/>
        <item m="1" x="4542"/>
        <item m="1" x="7135"/>
        <item m="1" x="4903"/>
        <item m="1" x="2707"/>
        <item m="1" x="2020"/>
        <item m="1" x="4291"/>
        <item m="1" x="4174"/>
        <item m="1" x="6782"/>
        <item m="1" x="5152"/>
        <item m="1" x="5449"/>
        <item m="1" x="2475"/>
        <item m="1" x="714"/>
        <item m="1" x="6499"/>
        <item m="1" x="696"/>
        <item m="1" x="6005"/>
        <item m="1" x="4436"/>
        <item m="1" x="3973"/>
        <item m="1" x="4038"/>
        <item m="1" x="3203"/>
        <item m="1" x="719"/>
        <item m="1" x="6651"/>
        <item m="1" x="4211"/>
        <item m="1" x="3444"/>
        <item m="1" x="4435"/>
        <item m="1" x="1817"/>
        <item m="1" x="7236"/>
        <item m="1" x="7172"/>
        <item m="1" x="7368"/>
        <item m="1" x="7918"/>
        <item m="1" x="130"/>
        <item m="1" x="2042"/>
        <item m="1" x="3958"/>
        <item m="1" x="888"/>
        <item m="1" x="1775"/>
        <item m="1" x="5597"/>
        <item m="1" x="2197"/>
        <item m="1" x="3485"/>
        <item m="1" x="2277"/>
        <item m="1" x="4105"/>
        <item m="1" x="3739"/>
        <item m="1" x="3737"/>
        <item m="1" x="3734"/>
        <item m="1" x="4503"/>
        <item m="1" x="7672"/>
        <item m="1" x="7330"/>
        <item m="1" x="5832"/>
        <item m="1" x="6025"/>
        <item m="1" x="4719"/>
        <item m="1" x="238"/>
        <item m="1" x="749"/>
        <item m="1" x="3459"/>
        <item m="1" x="1809"/>
        <item m="1" x="4711"/>
        <item m="1" x="7805"/>
        <item m="1" x="3138"/>
        <item m="1" x="6221"/>
        <item m="1" x="5057"/>
        <item m="1" x="4787"/>
        <item m="1" x="334"/>
        <item m="1" x="5643"/>
        <item m="1" x="7806"/>
        <item m="1" x="7797"/>
        <item m="1" x="6283"/>
        <item m="1" x="4649"/>
        <item m="1" x="3621"/>
        <item m="1" x="7272"/>
        <item m="1" x="7178"/>
        <item m="1" x="984"/>
        <item m="1" x="3588"/>
        <item m="1" x="2637"/>
        <item m="1" x="2614"/>
        <item m="1" x="3804"/>
        <item m="1" x="1467"/>
        <item m="1" x="1345"/>
        <item m="1" x="1220"/>
        <item m="1" x="5577"/>
        <item m="1" x="3578"/>
        <item m="1" x="3380"/>
        <item m="1" x="7297"/>
        <item m="1" x="1249"/>
        <item m="1" x="2610"/>
        <item m="1" x="5852"/>
        <item m="1" x="3500"/>
        <item m="1" x="7190"/>
        <item m="1" x="2518"/>
        <item m="1" x="491"/>
        <item m="1" x="650"/>
        <item m="1" x="3168"/>
        <item m="1" x="7206"/>
        <item m="1" x="7207"/>
        <item m="1" x="2091"/>
        <item m="1" x="4576"/>
        <item m="1" x="1698"/>
        <item m="1" x="2058"/>
        <item m="1" x="3926"/>
        <item m="1" x="5020"/>
        <item m="1" x="6003"/>
        <item m="1" x="7355"/>
        <item m="1" x="7590"/>
        <item m="1" x="3553"/>
        <item m="1" x="3547"/>
        <item m="1" x="4474"/>
        <item m="1" x="3539"/>
        <item m="1" x="4049"/>
        <item m="1" x="6185"/>
        <item m="1" x="3422"/>
        <item m="1" x="6865"/>
        <item m="1" x="889"/>
        <item m="1" x="1219"/>
        <item m="1" x="2773"/>
        <item m="1" x="4682"/>
        <item m="1" x="5871"/>
        <item m="1" x="3527"/>
        <item m="1" x="508"/>
        <item m="1" x="730"/>
        <item m="1" x="387"/>
        <item m="1" x="5416"/>
        <item m="1" x="5337"/>
        <item m="1" x="4844"/>
        <item m="1" x="2169"/>
        <item m="1" x="623"/>
        <item m="1" x="1549"/>
        <item m="1" x="7533"/>
        <item m="1" x="4701"/>
        <item m="1" x="1225"/>
        <item m="1" x="4566"/>
        <item m="1" x="3864"/>
        <item m="1" x="3856"/>
        <item m="1" x="4071"/>
        <item m="1" x="391"/>
        <item m="1" x="5608"/>
        <item m="1" x="1416"/>
        <item m="1" x="4975"/>
        <item m="1" x="5296"/>
        <item m="1" x="6673"/>
        <item m="1" x="3133"/>
        <item m="1" x="6554"/>
        <item m="1" x="7972"/>
        <item m="1" x="2607"/>
        <item m="1" x="1763"/>
        <item m="1" x="7500"/>
        <item m="1" x="7184"/>
        <item m="1" x="4170"/>
        <item m="1" x="4920"/>
        <item m="1" x="5684"/>
        <item m="1" x="571"/>
        <item m="1" x="1105"/>
        <item m="1" x="1186"/>
        <item m="1" x="7711"/>
        <item m="1" x="698"/>
        <item m="1" x="671"/>
        <item m="1" x="7854"/>
        <item m="1" x="3227"/>
        <item m="1" x="3992"/>
        <item m="1" x="3965"/>
        <item m="1" x="6026"/>
        <item m="1" x="7866"/>
        <item m="1" x="3338"/>
        <item m="1" x="1573"/>
        <item m="1" x="5541"/>
        <item m="1" x="2897"/>
        <item m="1" x="7415"/>
        <item m="1" x="1469"/>
        <item m="1" x="2568"/>
        <item m="1" x="1420"/>
        <item m="1" x="7148"/>
        <item m="1" x="2530"/>
        <item m="1" x="7650"/>
        <item m="1" x="3493"/>
        <item m="1" x="3466"/>
        <item m="1" x="639"/>
        <item m="1" x="6642"/>
        <item m="1" x="2801"/>
        <item m="1" x="5839"/>
        <item m="1" x="5440"/>
        <item m="1" x="4140"/>
        <item m="1" x="1312"/>
        <item m="1" x="5190"/>
        <item m="1" x="5286"/>
        <item m="1" x="6916"/>
        <item m="1" x="4255"/>
        <item m="1" x="2808"/>
        <item m="1" x="5405"/>
        <item m="1" x="2799"/>
        <item m="1" x="1115"/>
        <item m="1" x="1375"/>
        <item m="1" x="5825"/>
        <item m="1" x="5010"/>
        <item m="1" x="6794"/>
        <item m="1" x="4880"/>
        <item m="1" x="2383"/>
        <item m="1" x="3353"/>
        <item m="1" x="3348"/>
        <item m="1" x="1339"/>
        <item m="1" x="7403"/>
        <item m="1" x="6335"/>
        <item m="1" x="4553"/>
        <item m="1" x="3261"/>
        <item m="1" x="7191"/>
        <item m="1" x="3655"/>
        <item m="1" x="1049"/>
        <item m="1" x="4268"/>
        <item m="1" x="6054"/>
        <item m="1" x="7791"/>
        <item m="1" x="3497"/>
        <item m="1" x="1354"/>
        <item m="1" x="4882"/>
        <item m="1" x="1982"/>
        <item m="1" x="1323"/>
        <item m="1" x="1299"/>
        <item m="1" x="2912"/>
        <item m="1" x="7731"/>
        <item m="1" x="5828"/>
        <item m="1" x="5819"/>
        <item m="1" x="1054"/>
        <item m="1" x="1587"/>
        <item m="1" x="409"/>
        <item m="1" x="7310"/>
        <item m="1" x="7304"/>
        <item m="1" x="1082"/>
        <item m="1" x="7740"/>
        <item m="1" x="2109"/>
        <item m="1" x="2115"/>
        <item m="1" x="3736"/>
        <item m="1" x="2399"/>
        <item m="1" x="7426"/>
        <item m="1" x="1811"/>
        <item m="1" x="549"/>
        <item m="1" x="2970"/>
        <item m="1" x="2967"/>
        <item m="1" x="407"/>
        <item m="1" x="736"/>
        <item m="1" x="3183"/>
        <item m="1" x="356"/>
        <item m="1" x="3761"/>
        <item m="1" x="1946"/>
        <item m="1" x="2563"/>
        <item m="1" x="3029"/>
        <item m="1" x="1937"/>
        <item m="1" x="2652"/>
        <item m="1" x="5925"/>
        <item m="1" x="1933"/>
        <item m="1" x="7554"/>
        <item m="1" x="4016"/>
        <item m="1" x="6790"/>
        <item m="1" x="2443"/>
        <item m="1" x="6956"/>
        <item m="1" x="807"/>
        <item m="1" x="1200"/>
        <item m="1" x="6220"/>
        <item m="1" x="1932"/>
        <item m="1" x="813"/>
        <item m="1" x="6704"/>
        <item m="1" x="1945"/>
        <item m="1" x="5656"/>
        <item m="1" x="2785"/>
        <item m="1" x="6975"/>
        <item m="1" x="2139"/>
        <item m="1" x="3244"/>
        <item m="1" x="4121"/>
        <item m="1" x="2747"/>
        <item m="1" x="5972"/>
        <item m="1" x="2910"/>
        <item m="1" x="5907"/>
        <item m="1" x="4681"/>
        <item m="1" x="1880"/>
        <item m="1" x="1552"/>
        <item m="1" x="5128"/>
        <item m="1" x="7215"/>
        <item m="1" x="7420"/>
        <item m="1" x="424"/>
        <item m="1" x="3463"/>
        <item m="1" x="3169"/>
        <item m="1" x="4285"/>
        <item m="1" x="2882"/>
        <item m="1" x="1093"/>
        <item m="1" x="3400"/>
        <item m="1" x="3198"/>
        <item m="1" x="1602"/>
        <item m="1" x="4943"/>
        <item m="1" x="3511"/>
        <item m="1" x="6870"/>
        <item m="1" x="2349"/>
        <item m="1" x="4179"/>
        <item m="1" x="5459"/>
        <item m="1" x="4675"/>
        <item m="1" x="5304"/>
        <item m="1" x="6900"/>
        <item m="1" x="7574"/>
        <item m="1" x="6892"/>
        <item m="1" x="7550"/>
        <item m="1" x="5041"/>
        <item m="1" x="3355"/>
        <item m="1" x="2367"/>
        <item m="1" x="1550"/>
        <item m="1" x="1545"/>
        <item m="1" x="1543"/>
        <item m="1" x="2089"/>
        <item m="1" x="2086"/>
        <item m="1" x="2081"/>
        <item m="1" x="2077"/>
        <item m="1" x="2732"/>
        <item m="1" x="2604"/>
        <item m="1" x="6536"/>
        <item m="1" x="507"/>
        <item m="1" x="4289"/>
        <item m="1" x="3748"/>
        <item m="1" x="4708"/>
        <item m="1" x="472"/>
        <item m="1" x="1147"/>
        <item m="1" x="7869"/>
        <item m="1" x="2198"/>
        <item m="1" x="4239"/>
        <item m="1" x="4371"/>
        <item m="1" x="872"/>
        <item m="1" x="3590"/>
        <item m="1" x="7389"/>
        <item m="1" x="569"/>
        <item m="1" x="3947"/>
        <item m="1" x="5858"/>
        <item m="1" x="7656"/>
        <item m="1" x="7999"/>
        <item m="1" x="417"/>
        <item m="1" x="2147"/>
        <item m="1" x="5512"/>
        <item m="1" x="4575"/>
        <item m="1" x="4194"/>
        <item m="1" x="1879"/>
        <item m="1" x="1871"/>
        <item m="1" x="6497"/>
        <item m="1" x="5177"/>
        <item m="1" x="3629"/>
        <item m="1" x="2777"/>
        <item m="1" x="6256"/>
        <item m="1" x="6764"/>
        <item m="1" x="2694"/>
        <item m="1" x="7118"/>
        <item m="1" x="1626"/>
        <item m="1" x="6753"/>
        <item m="1" x="622"/>
        <item m="1" x="4462"/>
        <item m="1" x="1954"/>
        <item m="1" x="5944"/>
        <item m="1" x="7827"/>
        <item m="1" x="7520"/>
        <item m="1" x="6677"/>
        <item m="1" x="5257"/>
        <item m="1" x="3762"/>
        <item m="1" x="4779"/>
        <item m="1" x="4359"/>
        <item m="1" x="7266"/>
        <item m="1" x="6714"/>
        <item m="1" x="4245"/>
        <item m="1" x="7144"/>
        <item m="1" x="6179"/>
        <item m="1" x="173"/>
        <item m="1" x="3998"/>
        <item m="1" x="6986"/>
        <item m="1" x="1608"/>
        <item m="1" x="5680"/>
        <item m="1" x="713"/>
        <item m="1" x="7479"/>
        <item m="1" x="354"/>
        <item m="1" x="1474"/>
        <item m="1" x="1223"/>
        <item m="1" x="1085"/>
        <item m="1" x="7202"/>
        <item m="1" x="6139"/>
        <item m="1" x="6433"/>
        <item m="1" x="3565"/>
        <item m="1" x="6464"/>
        <item m="1" x="319"/>
        <item m="1" x="7642"/>
        <item m="1" x="7596"/>
        <item m="1" x="310"/>
        <item m="1" x="7523"/>
        <item m="1" x="554"/>
        <item m="1" x="7830"/>
        <item m="1" x="1426"/>
        <item m="1" x="4075"/>
        <item m="1" x="1510"/>
        <item m="1" x="3250"/>
        <item m="1" x="751"/>
        <item m="1" x="6976"/>
        <item m="1" x="4707"/>
        <item m="1" x="592"/>
        <item m="1" x="7527"/>
        <item m="1" x="1279"/>
        <item m="1" x="7226"/>
        <item m="1" x="1143"/>
        <item m="1" x="5073"/>
        <item m="1" x="2172"/>
        <item m="1" x="965"/>
        <item m="1" x="531"/>
        <item m="1" x="3433"/>
        <item m="1" x="6396"/>
        <item m="1" x="6384"/>
        <item m="1" x="6999"/>
        <item m="1" x="2599"/>
        <item m="1" x="1356"/>
        <item m="1" x="7017"/>
        <item m="1" x="5484"/>
        <item m="1" x="129"/>
        <item m="1" x="7577"/>
        <item m="1" x="907"/>
        <item m="1" x="4330"/>
        <item m="1" x="6796"/>
        <item m="1" x="3891"/>
        <item m="1" x="7759"/>
        <item m="1" x="7814"/>
        <item m="1" x="7401"/>
        <item m="1" x="7459"/>
        <item m="1" x="548"/>
        <item m="1" x="3126"/>
        <item m="1" x="943"/>
        <item m="1" x="5857"/>
        <item m="1" x="5836"/>
        <item m="1" x="2055"/>
        <item m="1" x="2925"/>
        <item m="1" x="6769"/>
        <item m="1" x="5445"/>
        <item m="1" x="1630"/>
        <item m="1" x="2643"/>
        <item m="1" x="3349"/>
        <item m="1" x="3595"/>
        <item m="1" x="219"/>
        <item m="1" x="6160"/>
        <item m="1" x="3591"/>
        <item m="1" x="5686"/>
        <item m="1" x="6130"/>
        <item m="1" x="6091"/>
        <item m="1" x="1697"/>
        <item m="1" x="831"/>
        <item m="1" x="968"/>
        <item m="1" x="6562"/>
        <item m="1" x="3821"/>
        <item m="1" x="1081"/>
        <item m="1" x="6624"/>
        <item m="1" x="748"/>
        <item m="1" x="1716"/>
        <item m="1" x="7545"/>
        <item m="1" x="7965"/>
        <item m="1" x="6047"/>
        <item m="1" x="7929"/>
        <item m="1" x="2688"/>
        <item m="1" x="4946"/>
        <item m="1" x="547"/>
        <item m="1" x="1572"/>
        <item m="1" x="6274"/>
        <item m="1" x="2933"/>
        <item m="1" x="208"/>
        <item m="1" x="1640"/>
        <item m="1" x="2952"/>
        <item m="1" x="7874"/>
        <item m="1" x="5750"/>
        <item m="1" x="3637"/>
        <item m="1" x="4709"/>
        <item m="1" x="7818"/>
        <item m="1" x="5696"/>
        <item m="1" x="3550"/>
        <item m="1" x="6287"/>
        <item m="1" x="1601"/>
        <item m="1" x="1546"/>
        <item m="1" x="2998"/>
        <item m="1" x="2311"/>
        <item m="1" x="3048"/>
        <item m="1" x="1634"/>
        <item m="1" x="2947"/>
        <item m="1" x="3576"/>
        <item m="1" x="7491"/>
        <item m="1" x="5706"/>
        <item m="1" x="3523"/>
        <item m="1" x="3518"/>
        <item m="1" x="564"/>
        <item m="1" x="3931"/>
        <item m="1" x="3410"/>
        <item m="1" x="6757"/>
        <item m="1" x="4676"/>
        <item m="1" x="1936"/>
        <item m="1" x="7418"/>
        <item m="1" x="4800"/>
        <item m="1" x="5985"/>
        <item m="1" x="6965"/>
        <item m="1" x="7996"/>
        <item m="1" x="5297"/>
        <item m="1" x="3732"/>
        <item m="1" x="2129"/>
        <item m="1" x="4062"/>
        <item m="1" x="4772"/>
        <item m="1" x="2117"/>
        <item m="1" x="2112"/>
        <item m="1" x="4412"/>
        <item m="1" x="2653"/>
        <item m="1" x="3572"/>
        <item m="1" x="2697"/>
        <item m="1" x="565"/>
        <item m="1" x="7719"/>
        <item m="1" x="609"/>
        <item m="1" x="7662"/>
        <item m="1" x="7573"/>
        <item m="1" x="4592"/>
        <item m="1" x="2067"/>
        <item m="1" x="1041"/>
        <item m="1" x="6367"/>
        <item m="1" x="5223"/>
        <item m="1" x="6211"/>
        <item m="1" x="7857"/>
        <item m="1" x="7132"/>
        <item m="1" x="6606"/>
        <item m="1" x="3602"/>
        <item m="1" x="2293"/>
        <item m="1" x="1446"/>
        <item m="1" x="1440"/>
        <item m="1" x="3545"/>
        <item m="1" x="3078"/>
        <item m="1" x="6422"/>
        <item m="1" x="5711"/>
        <item m="1" x="5197"/>
        <item m="1" x="6412"/>
        <item m="1" x="6951"/>
        <item m="1" x="5113"/>
        <item m="1" x="7087"/>
        <item m="1" x="7083"/>
        <item m="1" x="4232"/>
        <item m="1" x="5264"/>
        <item m="1" x="2775"/>
        <item m="1" x="6941"/>
        <item m="1" x="1713"/>
        <item m="1" x="1090"/>
        <item m="1" x="5442"/>
        <item m="1" x="4741"/>
        <item m="1" x="1347"/>
        <item m="1" x="6299"/>
        <item m="1" x="7767"/>
        <item m="1" x="6512"/>
        <item m="1" x="1233"/>
        <item m="1" x="3430"/>
        <item m="1" x="5816"/>
        <item m="1" x="7632"/>
        <item m="1" x="3953"/>
        <item m="1" x="6006"/>
        <item m="1" x="2059"/>
        <item m="1" x="1927"/>
        <item m="1" x="4277"/>
        <item m="1" x="7864"/>
        <item m="1" x="2764"/>
        <item m="1" x="2911"/>
        <item m="1" x="7886"/>
        <item m="1" x="7879"/>
        <item m="1" x="823"/>
        <item m="1" x="1923"/>
        <item m="1" x="2066"/>
        <item m="1" x="6374"/>
        <item m="1" x="6392"/>
        <item m="1" x="5528"/>
        <item m="1" x="4490"/>
        <item m="1" x="1670"/>
        <item m="1" x="7781"/>
        <item m="1" x="3484"/>
        <item m="1" x="1953"/>
        <item m="1" x="1089"/>
        <item m="1" x="5063"/>
        <item m="1" x="5052"/>
        <item m="1" x="4887"/>
        <item m="1" x="133"/>
        <item m="1" x="4052"/>
        <item m="1" x="7753"/>
        <item m="1" x="7750"/>
        <item m="1" x="1245"/>
        <item m="1" x="2280"/>
        <item m="1" x="6513"/>
        <item m="1" x="6725"/>
        <item m="1" x="5222"/>
        <item m="1" x="5220"/>
        <item m="1" x="5216"/>
        <item m="1" x="7176"/>
        <item m="1" x="1074"/>
        <item m="1" x="3402"/>
        <item m="1" x="3424"/>
        <item m="1" x="3371"/>
        <item m="1" x="3359"/>
        <item m="1" x="4333"/>
        <item m="1" x="4321"/>
        <item m="1" x="7506"/>
        <item m="1" x="370"/>
        <item m="1" x="4287"/>
        <item m="1" x="4279"/>
        <item m="1" x="4258"/>
        <item m="1" x="6964"/>
        <item m="1" x="5905"/>
        <item m="1" x="1930"/>
        <item m="1" x="5290"/>
        <item m="1" x="5334"/>
        <item m="1" x="4302"/>
        <item m="1" x="5320"/>
        <item m="1" x="1798"/>
        <item m="1" x="6296"/>
        <item m="1" x="1872"/>
        <item m="1" x="202"/>
        <item m="1" x="1112"/>
        <item m="1" x="6271"/>
        <item m="1" x="6265"/>
        <item m="1" x="4031"/>
        <item m="1" x="3263"/>
        <item m="1" x="431"/>
        <item m="1" x="1203"/>
        <item m="1" x="6783"/>
        <item m="1" x="6570"/>
        <item m="1" x="6183"/>
        <item m="1" x="4982"/>
        <item m="1" x="5807"/>
        <item m="1" x="6760"/>
        <item m="1" x="7832"/>
        <item m="1" x="691"/>
        <item m="1" x="6791"/>
        <item m="1" x="3425"/>
        <item m="1" x="1486"/>
        <item m="1" x="5421"/>
        <item m="1" x="4540"/>
        <item m="1" x="1883"/>
        <item m="1" x="2845"/>
        <item m="1" x="3853"/>
        <item m="1" x="5465"/>
        <item m="1" x="2464"/>
        <item m="1" x="7447"/>
        <item m="1" x="6485"/>
        <item m="1" x="4867"/>
        <item m="1" x="4864"/>
        <item m="1" x="2335"/>
        <item m="1" x="1810"/>
        <item m="1" x="660"/>
        <item m="1" x="5072"/>
        <item m="1" x="7955"/>
        <item m="1" x="5046"/>
        <item m="1" x="3237"/>
        <item m="1" x="3231"/>
        <item m="1" x="5024"/>
        <item m="1" x="5014"/>
        <item m="1" x="1310"/>
        <item m="1" x="4991"/>
        <item m="1" x="2267"/>
        <item m="1" x="3697"/>
        <item m="1" x="307"/>
        <item m="1" x="6008"/>
        <item m="1" x="3977"/>
        <item m="1" x="3681"/>
        <item m="1" x="5988"/>
        <item m="1" x="1308"/>
        <item m="1" x="1169"/>
        <item m="1" x="3392"/>
        <item m="1" x="6997"/>
        <item m="1" x="1703"/>
        <item m="1" x="3323"/>
        <item m="1" x="3289"/>
        <item m="1" x="7882"/>
        <item m="1" x="454"/>
        <item m="1" x="1130"/>
        <item m="1" x="4645"/>
        <item m="1" x="1344"/>
        <item m="1" x="5176"/>
        <item m="1" x="1410"/>
        <item m="1" x="5162"/>
        <item m="1" x="5736"/>
        <item m="1" x="2080"/>
        <item m="1" x="5683"/>
        <item m="1" x="5954"/>
        <item m="1" x="7958"/>
        <item m="1" x="1788"/>
        <item m="1" x="6132"/>
        <item m="1" x="1324"/>
        <item m="1" x="2402"/>
        <item m="1" x="1824"/>
        <item m="1" x="625"/>
        <item m="1" x="6586"/>
        <item m="1" x="5351"/>
        <item m="1" x="633"/>
        <item m="1" x="2506"/>
        <item m="1" x="7959"/>
        <item m="1" x="7544"/>
        <item m="1" x="3388"/>
        <item m="1" x="3384"/>
        <item m="1" x="2869"/>
        <item m="1" x="6533"/>
        <item m="1" x="4274"/>
        <item m="1" x="5130"/>
        <item m="1" x="6810"/>
        <item m="1" x="658"/>
        <item m="1" x="6653"/>
        <item m="1" x="1313"/>
        <item m="1" x="3915"/>
        <item m="1" x="7261"/>
        <item m="1" x="4447"/>
        <item m="1" x="4431"/>
        <item m="1" x="1921"/>
        <item m="1" x="4116"/>
        <item m="1" x="5167"/>
        <item m="1" x="2621"/>
        <item m="1" x="1700"/>
        <item m="1" x="3192"/>
        <item m="1" x="2369"/>
        <item m="1" x="3438"/>
        <item m="1" x="2746"/>
        <item m="1" x="4906"/>
        <item m="1" x="7180"/>
        <item m="1" x="3271"/>
        <item m="1" x="3808"/>
        <item m="1" x="3910"/>
        <item m="1" x="6981"/>
        <item m="1" x="1955"/>
        <item m="1" x="158"/>
        <item m="1" x="974"/>
        <item m="1" x="1992"/>
        <item m="1" x="6129"/>
        <item m="1" x="7988"/>
        <item m="1" x="754"/>
        <item m="1" x="4464"/>
        <item m="1" x="605"/>
        <item m="1" x="5285"/>
        <item m="1" x="7433"/>
        <item m="1" x="6377"/>
        <item m="1" x="7982"/>
        <item m="1" x="4312"/>
        <item m="1" x="268"/>
        <item m="1" x="6486"/>
        <item m="1" x="234"/>
        <item m="1" x="7743"/>
        <item m="1" x="7718"/>
        <item m="1" x="3337"/>
        <item m="1" x="3967"/>
        <item m="1" x="985"/>
        <item m="1" x="2471"/>
        <item m="1" x="2715"/>
        <item m="1" x="6555"/>
        <item m="1" x="7359"/>
        <item m="1" x="1077"/>
        <item m="1" x="2731"/>
        <item m="1" x="2848"/>
        <item m="1" x="602"/>
        <item m="1" x="5773"/>
        <item m="1" x="6439"/>
        <item m="1" x="4437"/>
        <item m="1" x="6445"/>
        <item m="1" x="6759"/>
        <item m="1" x="2828"/>
        <item m="1" x="5694"/>
        <item m="1" x="7822"/>
        <item m="1" x="5908"/>
        <item m="1" x="3193"/>
        <item m="1" x="6905"/>
        <item m="1" x="6942"/>
        <item m="1" x="1126"/>
        <item m="1" x="4666"/>
        <item m="1" x="4264"/>
        <item m="1" x="245"/>
        <item m="1" x="5301"/>
        <item m="1" x="1280"/>
        <item m="1" x="3080"/>
        <item m="1" x="4678"/>
        <item m="1" x="5211"/>
        <item m="1" x="909"/>
        <item m="1" x="7607"/>
        <item m="1" x="6526"/>
        <item m="1" x="5570"/>
        <item m="1" x="944"/>
        <item m="1" x="5507"/>
        <item m="1" x="2971"/>
        <item m="1" x="2894"/>
        <item m="1" x="1565"/>
        <item m="1" x="4150"/>
        <item m="1" x="5237"/>
        <item m="1" x="1704"/>
        <item m="1" x="4998"/>
        <item m="1" x="7382"/>
        <item m="1" x="953"/>
        <item m="1" x="1257"/>
        <item m="1" x="1622"/>
        <item m="1" x="4751"/>
        <item m="1" x="2073"/>
        <item m="1" x="918"/>
        <item m="1" x="184"/>
        <item m="1" x="7983"/>
        <item m="1" x="5997"/>
        <item m="1" x="3184"/>
        <item m="1" x="2230"/>
        <item m="1" x="2435"/>
        <item m="1" x="1330"/>
        <item m="1" x="5995"/>
        <item m="1" x="6319"/>
        <item m="1" x="7117"/>
        <item m="1" x="4100"/>
        <item m="1" x="2282"/>
        <item m="1" x="3935"/>
        <item m="1" x="2065"/>
        <item m="1" x="709"/>
        <item m="1" x="4591"/>
        <item m="1" x="4555"/>
        <item m="1" x="5079"/>
        <item m="1" x="2401"/>
        <item m="1" x="6229"/>
        <item m="1" x="863"/>
        <item m="1" x="7229"/>
        <item m="1" x="1023"/>
        <item m="1" x="6438"/>
        <item m="1" x="3436"/>
        <item m="1" x="4900"/>
        <item m="1" x="4275"/>
        <item m="1" x="1623"/>
        <item m="1" x="6629"/>
        <item m="1" x="604"/>
        <item m="1" x="3779"/>
        <item m="1" x="406"/>
        <item m="1" x="3035"/>
        <item m="1" x="6138"/>
        <item m="1" x="7104"/>
        <item m="1" x="7214"/>
        <item m="1" x="4215"/>
        <item m="1" x="6204"/>
        <item m="1" x="3242"/>
        <item m="1" x="4161"/>
        <item m="1" x="4660"/>
        <item m="1" x="4547"/>
        <item m="1" x="3233"/>
        <item m="1" x="4413"/>
        <item m="1" x="4095"/>
        <item m="1" x="7038"/>
        <item m="1" x="2068"/>
        <item m="1" x="6321"/>
        <item m="1" x="312"/>
        <item m="1" x="3324"/>
        <item m="1" x="1585"/>
        <item m="1" x="3653"/>
        <item m="1" x="5034"/>
        <item m="1" x="1188"/>
        <item m="1" x="4226"/>
        <item m="1" x="5058"/>
        <item m="1" x="3001"/>
        <item m="1" x="1376"/>
        <item m="1" x="593"/>
        <item m="1" x="6621"/>
        <item m="1" x="6620"/>
        <item m="1" x="5307"/>
        <item m="1" x="360"/>
        <item m="1" x="2601"/>
        <item m="1" x="3686"/>
        <item m="1" x="1533"/>
        <item m="1" x="1530"/>
        <item m="1" x="5422"/>
        <item m="1" x="2319"/>
        <item m="1" x="1381"/>
        <item m="1" x="7043"/>
        <item m="1" x="7227"/>
        <item m="1" x="6664"/>
        <item m="1" x="6338"/>
        <item m="1" x="7450"/>
        <item m="1" x="653"/>
        <item m="1" x="4138"/>
        <item m="1" x="2770"/>
        <item m="1" x="6120"/>
        <item m="1" x="7130"/>
        <item m="1" x="1282"/>
        <item m="1" x="5206"/>
        <item m="1" x="2855"/>
        <item m="1" x="2341"/>
        <item m="1" x="3711"/>
        <item m="1" x="2356"/>
        <item m="1" x="4152"/>
        <item m="1" x="2805"/>
        <item m="1" x="3428"/>
        <item m="1" x="1595"/>
        <item m="1" x="4461"/>
        <item m="1" x="3008"/>
        <item m="1" x="6375"/>
        <item m="1" x="2076"/>
        <item m="1" x="6218"/>
        <item m="1" x="1825"/>
        <item m="1" x="7925"/>
        <item m="1" x="7646"/>
        <item m="1" x="6407"/>
        <item m="1" x="5553"/>
        <item m="1" x="1780"/>
        <item m="1" x="3333"/>
        <item m="1" x="5268"/>
        <item m="1" x="5398"/>
        <item m="1" x="5885"/>
        <item m="1" x="2227"/>
        <item m="1" x="5978"/>
        <item m="1" x="6691"/>
        <item m="1" x="7209"/>
        <item m="1" x="4465"/>
        <item m="1" x="954"/>
        <item m="1" x="7068"/>
        <item m="1" x="7725"/>
        <item m="1" x="4086"/>
        <item m="1" x="1206"/>
        <item m="1" x="5042"/>
        <item m="1" x="997"/>
        <item m="1" x="4925"/>
        <item m="1" x="7249"/>
        <item m="1" x="7636"/>
        <item m="1" x="1599"/>
        <item m="1" x="7353"/>
        <item m="1" x="2292"/>
        <item m="1" x="6141"/>
        <item m="1" x="2813"/>
        <item m="1" x="6904"/>
        <item m="1" x="6086"/>
        <item m="1" x="3672"/>
        <item m="1" x="4945"/>
        <item m="1" x="641"/>
        <item m="1" x="7943"/>
        <item m="1" x="2294"/>
        <item m="1" x="3309"/>
        <item m="1" x="7051"/>
        <item m="1" x="2779"/>
        <item m="1" x="1868"/>
        <item m="1" x="2943"/>
        <item m="1" x="5942"/>
        <item m="1" x="2784"/>
        <item m="1" x="3165"/>
        <item m="1" x="5710"/>
        <item m="1" x="5631"/>
        <item m="1" x="7516"/>
        <item m="1" x="5099"/>
        <item m="1" x="4260"/>
        <item m="1" x="4193"/>
        <item m="1" x="5565"/>
        <item m="1" x="7049"/>
        <item m="1" x="2261"/>
        <item m="1" x="763"/>
        <item m="1" x="7305"/>
        <item m="1" x="2815"/>
        <item m="1" x="4609"/>
        <item m="1" x="2575"/>
        <item m="1" x="4021"/>
        <item m="1" x="6637"/>
        <item m="1" x="7456"/>
        <item m="1" x="1528"/>
        <item m="1" x="1524"/>
        <item m="1" x="1509"/>
        <item m="1" x="7742"/>
        <item m="1" x="6029"/>
        <item m="1" x="3248"/>
        <item m="1" x="977"/>
        <item m="1" x="2581"/>
        <item m="1" x="1101"/>
        <item m="1" x="6662"/>
        <item m="1" x="5247"/>
        <item m="1" x="1173"/>
        <item m="1" x="6474"/>
        <item m="1" x="2522"/>
        <item m="1" x="7536"/>
        <item m="1" x="6818"/>
        <item m="1" x="6515"/>
        <item m="1" x="7772"/>
        <item m="1" x="1943"/>
        <item m="1" x="5855"/>
        <item m="1" x="7224"/>
        <item m="1" x="2704"/>
        <item m="1" x="6528"/>
        <item m="1" x="4017"/>
        <item m="1" x="1189"/>
        <item m="1" x="6383"/>
        <item m="1" x="6017"/>
        <item m="1" x="5973"/>
        <item m="1" x="1137"/>
        <item m="1" x="1846"/>
        <item m="1" x="5895"/>
        <item m="1" x="5929"/>
        <item m="1" x="1034"/>
        <item m="1" x="2438"/>
        <item m="1" x="3556"/>
        <item m="1" x="3867"/>
        <item m="1" x="3830"/>
        <item m="1" x="2255"/>
        <item m="1" x="794"/>
        <item m="1" x="3022"/>
        <item m="1" x="1211"/>
        <item m="1" x="7461"/>
        <item m="1" x="4970"/>
        <item m="1" x="6891"/>
        <item m="1" x="1358"/>
        <item m="1" x="3163"/>
        <item m="1" x="1192"/>
        <item m="1" x="4254"/>
        <item m="1" x="3848"/>
        <item m="1" x="4064"/>
        <item m="1" x="7624"/>
        <item m="1" x="1820"/>
        <item m="1" x="392"/>
        <item m="1" x="7812"/>
        <item m="1" x="2616"/>
        <item m="1" x="1969"/>
        <item m="1" x="637"/>
        <item m="1" x="6291"/>
        <item m="1" x="7128"/>
        <item m="1" x="448"/>
        <item m="1" x="2431"/>
        <item m="1" x="3635"/>
        <item m="1" x="7723"/>
        <item m="1" x="3951"/>
        <item m="1" x="7939"/>
        <item m="1" x="4144"/>
        <item m="1" x="4650"/>
        <item m="1" x="2245"/>
        <item m="1" x="5095"/>
        <item m="1" x="1428"/>
        <item m="1" x="6429"/>
        <item m="1" x="6255"/>
        <item m="1" x="6252"/>
        <item m="1" x="7129"/>
        <item m="1" x="5716"/>
        <item m="1" x="666"/>
        <item m="1" x="4523"/>
        <item m="1" x="1515"/>
        <item m="1" x="3479"/>
        <item m="1" x="5473"/>
        <item m="1" x="2514"/>
        <item m="1" x="936"/>
        <item m="1" x="6324"/>
        <item m="1" x="1290"/>
        <item m="1" x="2323"/>
        <item m="1" x="5657"/>
        <item m="1" x="2186"/>
        <item m="1" x="6051"/>
        <item m="1" x="1680"/>
        <item m="1" x="4630"/>
        <item m="1" x="524"/>
        <item m="1" x="7699"/>
        <item m="1" x="6659"/>
        <item m="1" x="7264"/>
        <item m="1" x="6855"/>
        <item m="1" x="2866"/>
        <item m="1" x="5594"/>
        <item m="1" x="6803"/>
        <item m="1" x="7238"/>
        <item m="1" x="5468"/>
        <item m="1" x="4582"/>
        <item m="1" x="825"/>
        <item m="1" x="4123"/>
        <item m="1" x="1693"/>
        <item m="1" x="2257"/>
        <item m="1" x="273"/>
        <item m="1" x="7970"/>
        <item m="1" x="7652"/>
        <item m="1" x="5508"/>
        <item m="1" x="7954"/>
        <item m="1" x="2630"/>
        <item m="1" x="2204"/>
        <item m="1" x="3995"/>
        <item m="1" x="2820"/>
        <item m="1" x="3136"/>
        <item m="1" x="7010"/>
        <item m="1" x="6660"/>
        <item m="1" x="2447"/>
        <item m="1" x="257"/>
        <item m="1" x="2127"/>
        <item m="1" x="4611"/>
        <item m="1" x="3199"/>
        <item m="1" x="6385"/>
        <item m="1" x="5362"/>
        <item m="1" x="3820"/>
        <item m="1" x="1794"/>
        <item m="1" x="6806"/>
        <item m="1" x="5402"/>
        <item m="1" x="5396"/>
        <item m="1" x="6589"/>
        <item m="1" x="6585"/>
        <item m="1" x="5900"/>
        <item m="1" x="3957"/>
        <item m="1" x="7350"/>
        <item m="1" x="501"/>
        <item m="1" x="2677"/>
        <item m="1" x="2564"/>
        <item m="1" x="2517"/>
        <item m="1" x="4545"/>
        <item m="1" x="339"/>
        <item m="1" x="6674"/>
        <item m="1" x="6665"/>
        <item m="1" x="6650"/>
        <item m="1" x="791"/>
        <item m="1" x="6056"/>
        <item m="1" x="4210"/>
        <item m="1" x="6331"/>
        <item m="1" x="2500"/>
        <item m="1" x="7602"/>
        <item m="1" x="759"/>
        <item m="1" x="2993"/>
        <item m="1" x="2541"/>
        <item m="1" x="7316"/>
        <item m="1" x="6912"/>
        <item m="1" x="2105"/>
        <item m="1" x="6192"/>
        <item m="1" x="5178"/>
        <item m="1" x="4692"/>
        <item m="1" x="2619"/>
        <item m="1" x="7667"/>
        <item m="1" x="2224"/>
        <item m="1" x="4710"/>
        <item m="1" x="6992"/>
        <item m="1" x="5345"/>
        <item m="1" x="612"/>
        <item m="1" x="5566"/>
        <item m="1" x="4221"/>
        <item m="1" x="6703"/>
        <item m="1" x="2366"/>
        <item m="1" x="4432"/>
        <item m="1" x="7369"/>
        <item m="1" x="6198"/>
        <item m="1" x="6845"/>
        <item m="1" x="6500"/>
        <item m="1" x="1411"/>
        <item m="1" x="538"/>
        <item m="1" x="2695"/>
        <item m="1" x="4387"/>
        <item m="1" x="3568"/>
        <item m="1" x="1138"/>
        <item m="1" x="6368"/>
        <item m="1" x="5629"/>
        <item m="1" x="6053"/>
        <item m="1" x="5884"/>
        <item m="1" x="5987"/>
        <item m="1" x="428"/>
        <item m="1" x="4851"/>
        <item m="1" x="6430"/>
        <item m="1" x="2877"/>
        <item m="1" x="295"/>
        <item m="1" x="2791"/>
        <item m="1" x="6610"/>
        <item m="1" x="7680"/>
        <item m="1" x="4808"/>
        <item m="1" x="4148"/>
        <item m="1" x="2990"/>
        <item m="1" x="7896"/>
        <item m="1" x="655"/>
        <item m="1" x="3836"/>
        <item m="1" x="2457"/>
        <item m="1" x="4833"/>
        <item m="1" x="996"/>
        <item m="1" x="1987"/>
        <item m="1" x="2992"/>
        <item m="1" x="3913"/>
        <item m="1" x="4909"/>
        <item m="1" x="5893"/>
        <item m="1" x="7514"/>
        <item m="1" x="4874"/>
        <item m="1" x="4930"/>
        <item m="1" x="4744"/>
        <item m="1" x="2542"/>
        <item m="1" x="332"/>
        <item m="1" x="7120"/>
        <item m="1" x="2726"/>
        <item m="1" x="6766"/>
        <item m="1" x="3341"/>
        <item m="1" x="2549"/>
        <item m="1" x="3533"/>
        <item m="1" x="7082"/>
        <item m="1" x="6209"/>
        <item m="1" x="3581"/>
        <item m="1" x="801"/>
        <item m="1" x="7442"/>
        <item m="1" x="4306"/>
        <item m="1" x="1563"/>
        <item m="1" x="7380"/>
        <item m="1" x="475"/>
        <item m="1" x="4662"/>
        <item m="1" x="1028"/>
        <item m="1" x="7826"/>
        <item m="1" x="6399"/>
        <item m="1" x="3415"/>
        <item m="1" x="4392"/>
        <item m="1" x="4386"/>
        <item m="1" x="7795"/>
        <item m="1" x="4355"/>
        <item m="1" x="1989"/>
        <item m="1" x="5144"/>
        <item m="1" x="4590"/>
        <item m="1" x="3753"/>
        <item m="1" x="7471"/>
        <item m="1" x="4572"/>
        <item m="1" x="1003"/>
        <item m="1" x="4706"/>
        <item m="1" x="5044"/>
        <item m="1" x="7558"/>
        <item m="1" x="6735"/>
        <item m="1" x="6731"/>
        <item m="1" x="6726"/>
        <item m="1" x="7462"/>
        <item m="1" x="6518"/>
        <item m="1" x="6709"/>
        <item m="1" x="2449"/>
        <item m="1" x="3162"/>
        <item m="1" x="7039"/>
        <item m="1" x="5731"/>
        <item m="1" x="3335"/>
        <item m="1" x="783"/>
        <item m="1" x="6824"/>
        <item m="1" x="6170"/>
        <item m="1" x="7391"/>
        <item m="1" x="6242"/>
        <item m="1" x="7762"/>
        <item m="1" x="7319"/>
        <item m="1" x="4439"/>
        <item m="1" x="4483"/>
        <item m="1" x="1065"/>
        <item m="1" x="2281"/>
        <item m="1" x="7747"/>
        <item m="1" x="2272"/>
        <item m="1" x="2268"/>
        <item m="1" x="6507"/>
        <item m="1" x="1202"/>
        <item m="1" x="7813"/>
        <item m="1" x="2774"/>
        <item m="1" x="1453"/>
        <item m="1" x="4571"/>
        <item m="1" x="1264"/>
        <item m="1" x="1250"/>
        <item m="1" x="4267"/>
        <item m="1" x="7490"/>
        <item m="1" x="4378"/>
        <item m="1" x="5215"/>
        <item m="1" x="5437"/>
        <item m="1" x="6927"/>
        <item m="1" x="3882"/>
        <item m="1" x="5472"/>
        <item m="1" x="2523"/>
        <item m="1" x="5744"/>
        <item m="1" x="4467"/>
        <item m="1" x="1683"/>
        <item m="1" x="6421"/>
        <item m="1" x="1893"/>
        <item m="1" x="6295"/>
        <item m="1" x="2536"/>
        <item m="1" x="3282"/>
        <item m="1" x="5616"/>
        <item m="1" x="7259"/>
        <item m="1" x="7395"/>
        <item m="1" x="7387"/>
        <item m="1" x="7379"/>
        <item m="1" x="3067"/>
        <item m="1" x="7910"/>
        <item m="1" x="845"/>
        <item m="1" x="528"/>
        <item m="1" x="4624"/>
        <item m="1" x="5019"/>
        <item m="1" x="5645"/>
        <item m="1" x="7222"/>
        <item m="1" x="1787"/>
        <item m="1" x="3628"/>
        <item m="1" x="1334"/>
        <item m="1" x="5521"/>
        <item m="1" x="3566"/>
        <item m="1" x="3771"/>
        <item m="1" x="677"/>
        <item m="1" x="4852"/>
        <item m="1" x="5549"/>
        <item m="1" x="1902"/>
        <item m="1" x="2220"/>
        <item m="1" x="952"/>
        <item m="1" x="2954"/>
        <item m="1" x="6417"/>
        <item m="1" x="6414"/>
        <item m="1" x="4742"/>
        <item m="1" x="5040"/>
        <item m="1" x="1582"/>
        <item m="1" x="4908"/>
        <item m="1" x="3089"/>
        <item m="1" x="464"/>
        <item m="1" x="172"/>
        <item m="1" x="204"/>
        <item m="1" x="5535"/>
        <item m="1" x="7643"/>
        <item m="1" x="630"/>
        <item m="1" x="4003"/>
        <item m="1" x="1774"/>
        <item m="1" x="6925"/>
        <item m="1" x="3051"/>
        <item m="1" x="3685"/>
        <item m="1" x="6059"/>
        <item m="1" x="6797"/>
        <item m="1" x="5685"/>
        <item m="1" x="6100"/>
        <item m="1" x="7515"/>
        <item m="1" x="7511"/>
        <item m="1" x="3397"/>
        <item m="1" x="6890"/>
        <item m="1" x="7489"/>
        <item m="1" x="6231"/>
        <item m="1" x="6862"/>
        <item m="1" x="7604"/>
        <item m="1" x="2793"/>
        <item m="1" x="647"/>
        <item m="1" x="4528"/>
        <item m="1" x="3390"/>
        <item m="1" x="3375"/>
        <item m="1" x="1506"/>
        <item m="1" x="5938"/>
        <item m="1" x="3713"/>
        <item m="1" x="6566"/>
        <item m="1" x="3585"/>
        <item m="1" x="2745"/>
        <item m="1" x="7975"/>
        <item m="1" x="4401"/>
        <item m="1" x="4228"/>
        <item m="1" x="6304"/>
        <item m="1" x="1293"/>
        <item m="1" x="3040"/>
        <item m="1" x="2638"/>
        <item m="1" x="6807"/>
        <item m="1" x="3745"/>
        <item m="1" x="5272"/>
        <item m="1" x="1024"/>
        <item m="1" x="4324"/>
        <item m="1" x="7665"/>
        <item m="1" x="5614"/>
        <item m="1" x="6676"/>
        <item m="1" x="1488"/>
        <item m="1" x="4805"/>
        <item m="1" x="4057"/>
        <item m="1" x="930"/>
        <item m="1" x="924"/>
        <item m="1" x="910"/>
        <item m="1" x="905"/>
        <item m="1" x="2340"/>
        <item m="1" x="4786"/>
        <item m="1" x="4783"/>
        <item m="1" x="5692"/>
        <item m="1" x="3294"/>
        <item m="1" x="7709"/>
        <item m="1" x="7899"/>
        <item m="1" x="2304"/>
        <item m="1" x="6530"/>
        <item m="1" x="6350"/>
        <item m="1" x="4313"/>
        <item m="1" x="5314"/>
        <item m="1" x="955"/>
        <item m="1" x="4866"/>
        <item m="1" x="2022"/>
        <item m="1" x="5810"/>
        <item m="1" x="4993"/>
        <item m="1" x="6685"/>
        <item m="1" x="5227"/>
        <item m="1" x="5799"/>
        <item m="1" x="5798"/>
        <item m="1" x="5797"/>
        <item m="1" x="7971"/>
        <item m="1" x="3742"/>
        <item m="1" x="7693"/>
        <item m="1" x="1826"/>
        <item m="1" x="6181"/>
        <item m="1" x="2299"/>
        <item m="1" x="4180"/>
        <item m="1" x="2087"/>
        <item m="1" x="5630"/>
        <item m="1" x="4614"/>
        <item m="1" x="5894"/>
        <item m="1" x="6847"/>
        <item m="1" x="2296"/>
        <item m="1" x="3689"/>
        <item m="1" x="551"/>
        <item m="1" x="6104"/>
        <item m="1" x="5349"/>
        <item m="1" x="2279"/>
        <item m="1" x="2683"/>
        <item m="1" x="3161"/>
        <item m="1" x="4680"/>
        <item m="1" x="1062"/>
        <item m="1" x="6558"/>
        <item m="1" x="4764"/>
        <item m="1" x="2776"/>
        <item m="1" x="1484"/>
        <item m="1" x="7780"/>
        <item m="1" x="7844"/>
        <item m="1" x="6022"/>
        <item m="1" x="1504"/>
        <item m="1" x="5529"/>
        <item m="1" x="3347"/>
        <item m="1" x="2092"/>
        <item m="1" x="4231"/>
        <item m="1" x="175"/>
        <item m="1" x="4168"/>
        <item m="1" x="3749"/>
        <item m="1" x="7738"/>
        <item m="1" x="3596"/>
        <item m="1" x="352"/>
        <item m="1" x="6320"/>
        <item m="1" x="6317"/>
        <item m="1" x="4778"/>
        <item m="1" x="5729"/>
        <item m="1" x="1795"/>
        <item m="1" x="7354"/>
        <item m="1" x="7237"/>
        <item m="1" x="6893"/>
        <item m="1" x="3921"/>
        <item m="1" x="3811"/>
        <item m="1" x="371"/>
        <item m="1" x="5554"/>
        <item m="1" x="5418"/>
        <item m="1" x="2783"/>
        <item m="1" x="2766"/>
        <item m="1" x="7950"/>
        <item m="1" x="4820"/>
        <item m="1" x="802"/>
        <item m="1" x="2320"/>
        <item m="1" x="7167"/>
        <item m="1" x="6827"/>
        <item m="1" x="4341"/>
        <item m="1" x="4950"/>
        <item m="1" x="7099"/>
        <item m="1" x="4801"/>
        <item m="1" x="4137"/>
        <item m="1" x="923"/>
        <item m="1" x="6361"/>
        <item m="1" x="2049"/>
        <item m="1" x="1157"/>
        <item m="1" x="411"/>
        <item m="1" x="408"/>
        <item m="1" x="3735"/>
        <item m="1" x="3733"/>
        <item m="1" x="7063"/>
        <item m="1" x="3663"/>
        <item m="1" x="960"/>
        <item m="1" x="5926"/>
        <item m="1" x="5702"/>
        <item m="1" x="5700"/>
        <item m="1" x="959"/>
        <item m="1" x="6243"/>
        <item m="1" x="2922"/>
        <item m="1" x="7774"/>
        <item m="1" x="7769"/>
        <item m="1" x="381"/>
        <item m="1" x="6573"/>
        <item m="1" x="4971"/>
        <item m="1" x="7556"/>
        <item m="1" x="1657"/>
        <item m="1" x="2212"/>
        <item m="1" x="2210"/>
        <item m="1" x="2208"/>
        <item m="1" x="2205"/>
        <item m="1" x="2201"/>
        <item m="1" x="2194"/>
        <item m="1" x="402"/>
        <item m="1" x="2167"/>
        <item m="1" x="2171"/>
        <item m="1" x="7208"/>
        <item m="1" x="1235"/>
        <item m="1" x="3215"/>
        <item m="1" x="4129"/>
        <item m="1" x="5150"/>
        <item m="1" x="2939"/>
        <item m="1" x="4368"/>
        <item m="1" x="4843"/>
        <item m="1" x="5835"/>
        <item m="1" x="6798"/>
        <item m="1" x="7859"/>
        <item m="1" x="4858"/>
        <item m="1" x="4821"/>
        <item m="1" x="1170"/>
        <item m="1" x="5380"/>
        <item m="1" x="6137"/>
        <item m="1" x="6952"/>
        <item m="1" x="3987"/>
        <item m="1" x="4961"/>
        <item m="1" x="555"/>
        <item m="1" x="7494"/>
        <item m="1" x="7285"/>
        <item m="1" x="7923"/>
        <item m="1" x="6167"/>
        <item m="1" x="3972"/>
        <item m="1" x="6158"/>
        <item m="1" x="7166"/>
        <item m="1" x="826"/>
        <item m="1" x="7394"/>
        <item m="1" x="2097"/>
        <item m="1" x="6622"/>
        <item m="1" x="2655"/>
        <item m="1" x="7182"/>
        <item m="1" x="1124"/>
        <item m="1" x="4516"/>
        <item m="1" x="2116"/>
        <item m="1" x="1171"/>
        <item m="1" x="6682"/>
        <item m="1" x="5367"/>
        <item m="1" x="579"/>
        <item m="1" x="5678"/>
        <item m="1" x="3517"/>
        <item m="1" x="7469"/>
        <item m="1" x="7324"/>
        <item m="1" x="4348"/>
        <item m="1" x="3460"/>
        <item m="1" x="6214"/>
        <item m="1" x="6207"/>
        <item m="1" x="6200"/>
        <item m="1" x="6189"/>
        <item m="1" x="6767"/>
        <item m="1" x="5518"/>
        <item m="1" x="3352"/>
        <item m="1" x="3115"/>
        <item m="1" x="2928"/>
        <item m="1" x="7499"/>
        <item m="1" x="3828"/>
        <item m="1" x="5963"/>
        <item m="1" x="1739"/>
        <item m="1" x="5116"/>
        <item m="1" x="3569"/>
        <item m="1" x="1227"/>
        <item m="1" x="6994"/>
        <item m="1" x="7430"/>
        <item m="1" x="7336"/>
        <item m="1" x="3784"/>
        <item m="1" x="6142"/>
        <item m="1" x="7870"/>
        <item m="1" x="6853"/>
        <item m="1" x="6852"/>
        <item m="1" x="3658"/>
        <item m="1" x="7873"/>
        <item m="1" x="4819"/>
        <item m="1" x="1717"/>
        <item m="1" x="1460"/>
        <item m="1" x="357"/>
        <item m="1" x="7778"/>
        <item m="1" x="4322"/>
        <item m="1" x="1669"/>
        <item m="1" x="5827"/>
        <item m="1" x="5280"/>
        <item m="1" x="1097"/>
        <item m="1" x="6470"/>
        <item m="1" x="587"/>
        <item m="1" x="2418"/>
        <item m="1" x="261"/>
        <item m="1" x="4434"/>
        <item m="1" x="232"/>
        <item m="1" x="4331"/>
        <item m="1" x="962"/>
        <item m="1" x="2206"/>
        <item m="1" x="3364"/>
        <item m="1" x="4199"/>
        <item m="1" x="5035"/>
        <item m="1" x="2723"/>
        <item m="1" x="4622"/>
        <item m="1" x="2892"/>
        <item m="1" x="2838"/>
        <item m="1" x="5447"/>
        <item m="1" x="5441"/>
        <item m="1" x="5430"/>
        <item m="1" x="5420"/>
        <item m="1" x="5409"/>
        <item m="1" x="5199"/>
        <item m="1" x="1567"/>
        <item m="1" x="7311"/>
        <item m="1" x="5274"/>
        <item m="1" x="4604"/>
        <item m="1" x="6495"/>
        <item m="1" x="5982"/>
        <item m="1" x="6613"/>
        <item m="1" x="189"/>
        <item m="1" x="7676"/>
        <item m="1" x="5742"/>
        <item m="1" x="7657"/>
        <item m="1" x="634"/>
        <item m="1" x="4740"/>
        <item m="1" x="2858"/>
        <item m="1" x="5754"/>
        <item m="1" x="5513"/>
        <item m="1" x="1532"/>
        <item m="1" x="164"/>
        <item m="1" x="3895"/>
        <item m="1" x="6184"/>
        <item m="1" x="693"/>
        <item m="1" x="6125"/>
        <item m="1" x="5707"/>
        <item m="1" x="810"/>
        <item m="1" x="4084"/>
        <item m="1" x="3291"/>
        <item m="1" x="6993"/>
        <item m="1" x="144"/>
        <item m="1" x="2096"/>
        <item m="1" x="3671"/>
        <item m="1" x="942"/>
        <item m="1" x="4659"/>
        <item m="1" x="707"/>
        <item m="1" x="701"/>
        <item m="1" x="687"/>
        <item m="1" x="682"/>
        <item m="1" x="4955"/>
        <item m="1" x="7922"/>
        <item m="1" x="2757"/>
        <item m="1" x="2030"/>
        <item m="1" x="4837"/>
        <item m="1" x="3678"/>
        <item m="1" x="7367"/>
        <item m="1" x="5969"/>
        <item m="1" x="7445"/>
        <item m="1" x="7588"/>
        <item m="1" x="5244"/>
        <item m="1" x="2370"/>
        <item m="1" x="6203"/>
        <item m="1" x="7790"/>
        <item m="1" x="1260"/>
        <item m="1" x="3659"/>
        <item m="1" x="4613"/>
        <item m="1" x="3611"/>
        <item m="1" x="2796"/>
        <item m="1" x="4278"/>
        <item m="1" x="5953"/>
        <item m="1" x="6825"/>
        <item m="1" x="2034"/>
        <item m="1" x="3850"/>
        <item m="1" x="7653"/>
        <item m="1" x="6982"/>
        <item m="1" x="665"/>
        <item m="1" x="2215"/>
        <item m="1" x="147"/>
        <item m="1" x="6616"/>
        <item m="1" x="6609"/>
        <item m="1" x="6576"/>
        <item m="1" x="6593"/>
        <item m="1" x="1397"/>
        <item m="1" x="1970"/>
        <item m="1" x="2636"/>
        <item m="1" x="1243"/>
        <item m="1" x="2806"/>
        <item m="1" x="4459"/>
        <item m="1" x="7283"/>
        <item m="1" x="5943"/>
        <item m="1" x="2572"/>
        <item m="1" x="3996"/>
        <item m="1" x="3462"/>
        <item m="1" x="6542"/>
        <item m="1" x="6419"/>
        <item m="1" x="429"/>
        <item m="1" x="2353"/>
        <item m="1" x="3724"/>
        <item m="1" x="6400"/>
        <item m="1" x="7439"/>
        <item m="1" x="2023"/>
        <item m="1" x="2017"/>
        <item m="1" x="6453"/>
        <item m="1" x="5919"/>
        <item m="1" x="2015"/>
        <item m="1" x="6083"/>
        <item m="1" x="3752"/>
        <item m="1" x="5909"/>
        <item m="1" x="6329"/>
        <item m="1" x="7286"/>
        <item m="1" x="7278"/>
        <item m="1" x="7270"/>
        <item m="1" x="5470"/>
        <item m="1" x="7252"/>
        <item m="1" x="3005"/>
        <item m="1" x="3791"/>
        <item m="1" x="5007"/>
        <item m="1" x="3365"/>
        <item m="1" x="1905"/>
        <item m="1" x="2867"/>
        <item m="1" x="305"/>
        <item m="1" x="5388"/>
        <item m="1" x="6062"/>
        <item m="1" x="7936"/>
        <item m="1" x="5845"/>
        <item m="1" x="5842"/>
        <item m="1" x="6859"/>
        <item m="1" x="2250"/>
        <item m="1" x="6327"/>
        <item m="1" x="4588"/>
        <item m="1" x="4578"/>
        <item m="1" x="168"/>
        <item m="1" x="4560"/>
        <item m="1" x="4551"/>
        <item m="1" x="4538"/>
        <item m="1" x="4530"/>
        <item m="1" x="3940"/>
        <item m="1" x="3933"/>
        <item m="1" x="7141"/>
        <item m="1" x="3909"/>
        <item m="1" x="3900"/>
        <item m="1" x="6608"/>
        <item m="1" x="3236"/>
        <item m="1" x="7598"/>
        <item m="1" x="6762"/>
        <item m="1" x="6728"/>
        <item m="1" x="451"/>
        <item m="1" x="444"/>
        <item m="1" x="7505"/>
        <item m="1" x="5355"/>
        <item m="1" x="5353"/>
        <item m="1" x="7757"/>
        <item m="1" x="7756"/>
        <item m="1" x="1232"/>
        <item m="1" x="4888"/>
        <item m="1" x="7440"/>
        <item m="1" x="3376"/>
        <item m="1" x="6136"/>
        <item m="1" x="957"/>
        <item m="1" x="2624"/>
        <item m="1" x="6123"/>
        <item m="1" x="2632"/>
        <item m="1" x="2629"/>
        <item m="1" x="6084"/>
        <item m="1" x="3916"/>
        <item m="1" x="412"/>
        <item m="1" x="2859"/>
        <item m="1" x="1071"/>
        <item m="1" x="4996"/>
        <item m="1" x="4839"/>
        <item m="1" x="1045"/>
        <item m="1" x="800"/>
        <item m="1" x="7549"/>
        <item m="1" x="5379"/>
        <item m="1" x="166"/>
        <item m="1" x="4380"/>
        <item m="1" x="3394"/>
        <item m="1" x="1900"/>
        <item m="1" x="5815"/>
        <item m="1" x="5829"/>
        <item m="1" x="4303"/>
        <item m="1" x="249"/>
        <item m="1" x="7036"/>
        <item m="1" x="2628"/>
        <item m="1" x="7023"/>
        <item m="1" x="5604"/>
        <item m="1" x="7466"/>
        <item m="1" x="4763"/>
        <item m="1" x="4521"/>
        <item m="1" x="4506"/>
        <item m="1" x="5471"/>
        <item m="1" x="4266"/>
        <item m="1" x="4020"/>
        <item m="1" x="5270"/>
        <item m="1" x="5225"/>
        <item m="1" x="841"/>
        <item m="1" x="7853"/>
        <item m="1" x="729"/>
        <item m="1" x="1038"/>
        <item m="1" x="2483"/>
        <item m="1" x="3212"/>
        <item m="1" x="3963"/>
        <item m="1" x="7951"/>
        <item m="1" x="7610"/>
        <item m="1" x="361"/>
        <item m="1" x="1461"/>
        <item m="1" x="3766"/>
        <item m="1" x="586"/>
        <item m="1" x="6861"/>
        <item m="1" x="3614"/>
        <item m="1" x="1303"/>
        <item m="1" x="2452"/>
        <item m="1" x="7552"/>
        <item m="1" x="7543"/>
        <item m="1" x="7541"/>
        <item m="1" x="1661"/>
        <item m="1" x="3148"/>
        <item m="1" x="1827"/>
        <item m="1" x="3259"/>
        <item m="1" x="2559"/>
        <item m="1" x="1638"/>
        <item m="1" x="2729"/>
        <item m="1" x="5347"/>
        <item m="1" x="2686"/>
        <item m="1" x="2673"/>
        <item m="1" x="2668"/>
        <item m="1" x="1598"/>
        <item m="1" x="7735"/>
        <item m="1" x="3357"/>
        <item m="1" x="3580"/>
        <item m="1" x="4605"/>
        <item m="1" x="1134"/>
        <item m="1" x="4514"/>
        <item m="1" x="5639"/>
        <item m="1" x="5617"/>
        <item m="1" x="5581"/>
        <item m="1" x="5567"/>
        <item m="1" x="6487"/>
        <item m="1" x="7386"/>
        <item m="1" x="704"/>
        <item m="1" x="6577"/>
        <item m="1" x="378"/>
        <item m="1" x="4190"/>
        <item m="1" x="7059"/>
        <item m="1" x="5245"/>
        <item m="1" x="3498"/>
        <item m="1" x="2111"/>
        <item m="1" x="5999"/>
        <item m="1" x="4838"/>
        <item m="1" x="3218"/>
        <item m="1" x="4855"/>
        <item m="1" x="1494"/>
        <item m="1" x="5071"/>
        <item m="1" x="5068"/>
        <item m="1" x="5481"/>
        <item m="1" x="191"/>
        <item m="1" x="1633"/>
        <item m="1" x="253"/>
        <item m="1" x="488"/>
        <item m="1" x="1903"/>
        <item m="1" x="2414"/>
        <item m="1" x="1075"/>
        <item m="1" x="7463"/>
        <item m="1" x="5056"/>
        <item m="1" x="7438"/>
        <item m="1" x="7990"/>
        <item m="1" x="7736"/>
        <item m="1" x="2503"/>
        <item m="1" x="4901"/>
        <item m="1" x="1393"/>
        <item m="1" x="1373"/>
        <item m="1" x="1361"/>
        <item m="1" x="1357"/>
        <item m="1" x="988"/>
        <item m="1" x="4652"/>
        <item m="1" x="870"/>
        <item m="1" x="1728"/>
        <item m="1" x="1479"/>
        <item m="1" x="1477"/>
        <item m="1" x="5682"/>
        <item m="1" x="7521"/>
        <item m="1" x="1926"/>
        <item m="1" x="6178"/>
        <item m="1" x="694"/>
        <item m="1" x="969"/>
        <item m="1" x="6038"/>
        <item m="1" x="7881"/>
        <item m="1" x="3377"/>
        <item m="1" x="4155"/>
        <item m="1" x="372"/>
        <item m="1" x="6517"/>
        <item m="1" x="2225"/>
        <item m="1" x="436"/>
        <item m="1" x="4101"/>
        <item m="1" x="7583"/>
        <item m="1" x="7576"/>
        <item m="1" x="7564"/>
        <item m="1" x="2184"/>
        <item m="1" x="2496"/>
        <item m="1" x="6048"/>
        <item m="1" x="7123"/>
        <item m="1" x="7111"/>
        <item m="1" x="573"/>
        <item m="1" x="6466"/>
        <item m="1" x="697"/>
        <item m="1" x="3480"/>
        <item m="1" x="7901"/>
        <item m="1" x="1687"/>
        <item m="1" x="3651"/>
        <item m="1" x="4862"/>
        <item m="1" x="6110"/>
        <item m="1" x="2904"/>
        <item m="1" x="6902"/>
        <item m="1" x="3899"/>
        <item m="1" x="2752"/>
        <item m="1" x="2183"/>
        <item m="1" x="6251"/>
        <item m="1" x="6601"/>
        <item m="1" x="6800"/>
        <item m="1" x="798"/>
        <item m="1" x="6733"/>
        <item m="1" x="6730"/>
        <item m="1" x="2795"/>
        <item m="1" x="2963"/>
        <item m="1" x="1745"/>
        <item m="1" x="7716"/>
        <item m="1" x="5850"/>
        <item m="1" x="5483"/>
        <item m="1" x="1577"/>
        <item m="1" x="6821"/>
        <item m="1" x="6249"/>
        <item m="1" x="1586"/>
        <item m="1" x="2840"/>
        <item m="1" x="2040"/>
        <item m="1" x="5249"/>
        <item m="1" x="289"/>
        <item m="1" x="211"/>
        <item m="1" x="6154"/>
        <item m="1" x="6792"/>
        <item m="1" x="2771"/>
        <item m="1" x="7265"/>
        <item m="1" x="667"/>
        <item m="1" x="3626"/>
        <item m="1" x="5246"/>
        <item m="1" x="1068"/>
        <item m="1" x="1064"/>
        <item m="1" x="1061"/>
        <item m="1" x="3834"/>
        <item m="1" x="383"/>
        <item m="1" x="1390"/>
        <item m="1" x="4442"/>
        <item m="1" x="7655"/>
        <item m="1" x="5488"/>
        <item m="1" x="6751"/>
        <item m="1" x="3326"/>
        <item m="1" x="2934"/>
        <item m="1" x="4002"/>
        <item m="1" x="6458"/>
        <item m="1" x="6578"/>
        <item m="1" x="6509"/>
        <item m="1" x="3543"/>
        <item m="1" x="3927"/>
        <item m="1" x="3429"/>
        <item m="1" x="3704"/>
        <item m="1" x="4223"/>
        <item m="1" x="4162"/>
        <item m="1" x="3028"/>
        <item m="1" x="774"/>
        <item m="1" x="4237"/>
        <item m="1" x="5394"/>
        <item m="1" x="7291"/>
        <item m="1" x="3160"/>
        <item m="1" x="1430"/>
        <item m="1" x="3943"/>
        <item m="1" x="4775"/>
        <item m="1" x="2440"/>
        <item m="1" x="5392"/>
        <item m="1" x="1561"/>
        <item m="1" x="4288"/>
        <item m="1" x="1618"/>
        <item m="1" x="7046"/>
        <item m="1" x="7050"/>
        <item m="1" x="3561"/>
        <item m="1" x="3657"/>
        <item m="1" x="4206"/>
        <item m="1" x="4183"/>
        <item m="1" x="4132"/>
        <item m="1" x="7638"/>
        <item m="1" x="1632"/>
        <item m="1" x="1644"/>
        <item m="1" x="4299"/>
        <item m="1" x="1051"/>
        <item m="1" x="2639"/>
        <item m="1" x="375"/>
        <item m="1" x="3052"/>
        <item m="1" x="7274"/>
        <item m="1" x="3656"/>
        <item m="1" x="7840"/>
        <item m="1" x="6944"/>
        <item m="1" x="4915"/>
        <item m="1" x="1108"/>
        <item m="1" x="761"/>
        <item m="1" x="7444"/>
        <item m="1" x="5148"/>
        <item m="1" x="6538"/>
        <item m="1" x="4485"/>
        <item m="1" x="4310"/>
        <item m="1" x="2602"/>
        <item m="1" x="1789"/>
        <item m="1" x="1806"/>
        <item m="1" x="6695"/>
        <item m="1" x="3418"/>
        <item m="1" x="1167"/>
        <item m="1" x="5720"/>
        <item m="1" x="2069"/>
        <item m="1" x="3066"/>
        <item m="1" x="1541"/>
        <item m="1" x="5586"/>
        <item m="1" x="2983"/>
        <item m="1" x="7828"/>
        <item m="1" x="1508"/>
        <item m="1" x="6777"/>
        <item m="1" x="256"/>
        <item m="1" x="6009"/>
        <item m="1" x="7140"/>
        <item m="1" x="6068"/>
        <item m="1" x="6968"/>
        <item m="1" x="7787"/>
        <item m="1" x="5778"/>
        <item m="1" x="5775"/>
        <item m="1" x="5658"/>
        <item m="1" x="3194"/>
        <item m="1" x="3288"/>
        <item m="1" x="2809"/>
        <item m="1" x="5633"/>
        <item m="1" x="6906"/>
        <item m="1" x="2898"/>
        <item m="1" x="7714"/>
        <item m="1" x="5081"/>
        <item m="1" x="251"/>
        <item m="1" x="3221"/>
        <item m="1" x="1668"/>
        <item m="1" x="439"/>
        <item m="1" x="1399"/>
        <item m="1" x="745"/>
        <item m="1" x="288"/>
        <item m="1" x="3095"/>
        <item m="1" x="2837"/>
        <item m="1" x="711"/>
        <item m="1" x="6305"/>
        <item m="1" x="1648"/>
        <item m="1" x="468"/>
        <item m="1" x="2466"/>
        <item m="1" x="6061"/>
        <item m="1" x="6278"/>
        <item m="1" x="4458"/>
        <item m="1" x="3013"/>
        <item m="1" x="3175"/>
        <item m="1" x="6159"/>
        <item m="1" x="157"/>
        <item m="1" x="6772"/>
        <item m="1" x="1894"/>
        <item m="1" x="2923"/>
        <item m="1" x="4816"/>
        <item m="1" x="1496"/>
        <item m="1" x="4537"/>
        <item m="1" x="5888"/>
        <item m="1" x="6309"/>
        <item m="1" x="1176"/>
        <item m="1" x="7142"/>
        <item m="1" x="1436"/>
        <item m="1" x="3260"/>
        <item m="1" x="2772"/>
        <item m="1" x="3783"/>
        <item m="1" x="1935"/>
        <item m="1" x="1204"/>
        <item m="1" x="6447"/>
        <item m="1" x="1236"/>
        <item m="1" x="3406"/>
        <item m="1" x="3000"/>
        <item m="1" x="6370"/>
        <item m="1" x="5499"/>
        <item m="1" x="3450"/>
        <item m="1" x="3296"/>
        <item m="1" x="5959"/>
        <item m="1" x="3441"/>
        <item m="1" x="3863"/>
        <item m="1" x="3405"/>
        <item m="1" x="2491"/>
        <item m="1" x="4136"/>
        <item m="1" x="2737"/>
        <item m="1" x="2276"/>
        <item m="1" x="1957"/>
        <item m="1" x="1705"/>
        <item m="1" x="1695"/>
        <item m="1" x="2508"/>
        <item m="1" x="4644"/>
        <item m="1" x="3844"/>
        <item m="1" x="6050"/>
        <item m="1" x="2093"/>
        <item m="1" x="7991"/>
        <item m="1" x="309"/>
        <item m="1" x="3763"/>
        <item m="1" x="4505"/>
        <item m="1" x="2885"/>
        <item m="1" x="3649"/>
        <item m="1" x="461"/>
        <item m="1" x="1335"/>
        <item m="1" x="196"/>
        <item m="1" x="1240"/>
        <item m="1" x="672"/>
        <item m="1" x="2313"/>
        <item m="1" x="7365"/>
        <item m="1" x="5385"/>
        <item m="1" x="5899"/>
        <item m="1" x="1325"/>
        <item m="1" x="1534"/>
        <item m="1" x="5935"/>
        <item m="1" x="932"/>
        <item m="1" x="2476"/>
        <item m="1" x="3646"/>
        <item m="1" x="5659"/>
        <item m="1" x="3411"/>
        <item m="1" x="2236"/>
        <item m="1" x="1022"/>
        <item m="1" x="457"/>
        <item m="1" x="7571"/>
        <item m="1" x="4209"/>
        <item m="1" x="5193"/>
        <item m="1" x="2141"/>
        <item m="1" x="746"/>
        <item m="1" x="1316"/>
        <item m="1" x="6754"/>
        <item m="1" x="6749"/>
        <item m="1" x="2540"/>
        <item m="1" x="1764"/>
        <item m="1" x="6246"/>
        <item m="1" x="4108"/>
        <item m="1" x="5331"/>
        <item m="1" x="3254"/>
        <item m="1" x="3226"/>
        <item m="1" x="7055"/>
        <item m="1" x="3648"/>
        <item m="1" x="5598"/>
        <item m="1" x="3270"/>
        <item m="1" x="3905"/>
        <item m="1" x="7698"/>
        <item m="1" x="706"/>
        <item m="1" x="780"/>
        <item m="1" x="1738"/>
        <item m="1" x="7480"/>
        <item m="1" x="134"/>
        <item m="1" x="5795"/>
        <item m="1" x="1596"/>
        <item m="1" x="7349"/>
        <item m="1" x="7758"/>
        <item m="1" x="5831"/>
        <item m="1" x="2180"/>
        <item m="1" x="2958"/>
        <item m="1" x="5934"/>
        <item m="1" x="1212"/>
        <item m="1" x="7095"/>
        <item m="1" x="4092"/>
        <item m="1" x="3838"/>
        <item m="1" x="4777"/>
        <item m="1" x="1464"/>
        <item m="1" x="1100"/>
        <item m="1" x="4817"/>
        <item m="1" x="1975"/>
        <item m="1" x="5937"/>
        <item m="1" x="7713"/>
        <item m="1" x="2259"/>
        <item m="1" x="1948"/>
        <item m="1" x="4948"/>
        <item m="1" x="2666"/>
        <item m="1" x="6442"/>
        <item m="1" x="3881"/>
        <item m="1" x="6434"/>
        <item m="1" x="2674"/>
        <item m="1" x="2381"/>
        <item m="1" x="4353"/>
        <item m="1" x="2968"/>
        <item m="1" x="4173"/>
        <item m="1" x="5568"/>
        <item m="1" x="3793"/>
        <item m="1" x="3320"/>
        <item m="1" x="7171"/>
        <item m="1" x="5133"/>
        <item m="1" x="4803"/>
        <item m="1" x="7884"/>
        <item m="1" x="3372"/>
        <item m="1" x="4188"/>
        <item m="1" x="3690"/>
        <item m="1" x="6763"/>
        <item m="1" x="279"/>
        <item m="1" x="272"/>
        <item m="1" x="255"/>
        <item m="1" x="2515"/>
        <item m="1" x="217"/>
        <item m="1" x="207"/>
        <item m="1" x="7734"/>
        <item m="1" x="2613"/>
        <item m="1" x="7927"/>
        <item m="1" x="7519"/>
        <item m="1" x="5558"/>
        <item m="1" x="6977"/>
        <item m="1" x="578"/>
        <item m="1" x="4752"/>
        <item m="1" x="4747"/>
        <item m="1" x="7098"/>
        <item m="1" x="4631"/>
        <item m="1" x="5462"/>
        <item m="1" x="2012"/>
        <item m="1" x="5727"/>
        <item m="1" x="2121"/>
        <item m="1" x="6831"/>
        <item m="1" x="5069"/>
        <item m="1" x="2364"/>
        <item m="1" x="6197"/>
        <item m="1" x="7679"/>
        <item m="1" x="6402"/>
        <item m="1" x="4056"/>
        <item m="1" x="1327"/>
        <item m="1" x="1971"/>
        <item m="1" x="5874"/>
        <item m="1" x="422"/>
        <item m="1" x="5505"/>
        <item m="1" x="5132"/>
        <item m="1" x="4562"/>
        <item m="1" x="4308"/>
        <item m="1" x="1641"/>
        <item m="1" x="167"/>
        <item m="1" x="835"/>
        <item m="1" x="4661"/>
        <item m="1" x="2854"/>
        <item m="1" x="276"/>
        <item m="1" x="2153"/>
        <item m="1" x="5950"/>
        <item m="1" x="4339"/>
        <item m="1" x="342"/>
        <item m="1" x="7411"/>
        <item m="1" x="6010"/>
        <item m="1" x="6989"/>
        <item m="1" x="5311"/>
        <item m="1" x="771"/>
        <item m="1" x="1834"/>
        <item m="1" x="1797"/>
        <item m="1" x="3798"/>
        <item m="1" x="7498"/>
        <item m="1" x="4714"/>
        <item m="1" x="5917"/>
        <item m="1" x="6710"/>
        <item m="1" x="6706"/>
        <item m="1" x="205"/>
        <item m="1" x="3755"/>
        <item m="1" x="5139"/>
        <item m="1" x="4067"/>
        <item m="1" x="2342"/>
        <item m="1" x="3272"/>
        <item m="1" x="5751"/>
        <item m="1" x="1341"/>
        <item m="1" x="7060"/>
        <item m="1" x="493"/>
        <item m="1" x="269"/>
        <item m="1" x="1799"/>
        <item m="1" x="2843"/>
        <item m="1" x="2844"/>
        <item m="1" x="7309"/>
        <item m="1" x="6239"/>
        <item m="1" x="5688"/>
        <item m="1" x="1536"/>
        <item m="1" x="7399"/>
        <item m="1" x="1553"/>
        <item m="1" x="5154"/>
        <item m="1" x="7892"/>
        <item m="1" x="3471"/>
        <item m="1" x="1964"/>
        <item m="1" x="2825"/>
        <item m="1" x="2890"/>
        <item m="1" x="3765"/>
        <item m="1" x="768"/>
        <item m="1" x="4050"/>
        <item m="1" x="313"/>
        <item m="1" x="6776"/>
        <item m="1" x="5703"/>
        <item m="1" x="2959"/>
        <item m="1" x="4587"/>
        <item m="1" x="1976"/>
        <item m="1" x="6954"/>
        <item m="1" x="1466"/>
        <item m="1" x="1492"/>
        <item m="1" x="4627"/>
        <item m="1" x="2949"/>
        <item m="1" x="7302"/>
        <item m="1" x="2060"/>
        <item m="1" x="7390"/>
        <item m="1" x="3691"/>
        <item m="1" x="7156"/>
        <item m="1" x="3030"/>
        <item m="1" x="4628"/>
        <item m="1" x="4347"/>
        <item m="1" x="1350"/>
        <item m="1" x="5605"/>
        <item m="1" x="6498"/>
        <item m="1" x="6484"/>
        <item m="1" x="2446"/>
        <item m="1" x="4383"/>
        <item m="1" x="5463"/>
        <item m="1" x="285"/>
        <item m="1" x="5435"/>
        <item m="1" x="3295"/>
        <item m="1" x="4476"/>
        <item m="1" x="4664"/>
        <item m="1" x="2285"/>
        <item m="1" x="6574"/>
        <item m="1" x="7102"/>
        <item m="1" x="6987"/>
        <item m="1" x="2654"/>
        <item m="1" x="6480"/>
        <item m="1" x="7687"/>
        <item m="1" x="5312"/>
        <item m="1" x="3707"/>
        <item m="1" x="7106"/>
        <item m="1" x="7809"/>
        <item m="1" x="323"/>
        <item m="1" x="3997"/>
        <item m="1" x="862"/>
        <item m="1" x="2113"/>
        <item m="1" x="874"/>
        <item m="1" x="1362"/>
        <item m="1" x="6990"/>
        <item m="1" x="1869"/>
        <item m="1" x="2375"/>
        <item m="1" x="2905"/>
        <item m="1" x="5322"/>
        <item m="1" x="3528"/>
        <item m="1" x="3216"/>
        <item m="1" x="5226"/>
        <item m="1" x="6065"/>
        <item m="1" x="1997"/>
        <item m="1" x="935"/>
        <item m="1" x="5668"/>
        <item m="1" x="2397"/>
        <item m="1" x="7233"/>
        <item m="1" x="5174"/>
        <item m="1" x="5539"/>
        <item m="1" x="5872"/>
        <item m="1" x="5166"/>
        <item m="1" x="2372"/>
        <item m="1" x="5018"/>
        <item m="1" x="5967"/>
        <item m="1" x="4857"/>
        <item m="1" x="7103"/>
        <item m="1" x="1194"/>
        <item m="1" x="3205"/>
        <item m="1" x="6590"/>
        <item m="1" x="2689"/>
        <item m="1" x="5051"/>
        <item m="1" x="3185"/>
        <item m="1" x="5768"/>
        <item m="1" x="2332"/>
        <item m="1" x="2339"/>
        <item m="1" x="4131"/>
        <item m="1" x="4276"/>
        <item m="1" x="1153"/>
        <item m="1" x="1150"/>
        <item m="1" x="2010"/>
        <item m="1" x="3509"/>
        <item m="1" x="2955"/>
        <item m="1" x="4947"/>
        <item m="1" x="5243"/>
        <item m="1" x="2612"/>
        <item m="1" x="2511"/>
        <item m="1" x="3792"/>
        <item m="1" x="712"/>
        <item m="1" x="2028"/>
        <item m="1" x="1252"/>
        <item m="1" x="6247"/>
        <item m="1" x="225"/>
        <item m="1" x="5078"/>
        <item m="1" x="2264"/>
        <item m="1" x="6504"/>
        <item m="1" x="1807"/>
        <item m="1" x="497"/>
        <item m="1" x="490"/>
        <item m="1" x="247"/>
        <item m="1" x="3015"/>
        <item m="1" x="6826"/>
        <item m="1" x="7681"/>
        <item m="1" x="4642"/>
        <item m="1" x="1159"/>
        <item m="1" x="3209"/>
        <item m="1" x="5991"/>
        <item m="1" x="2950"/>
        <item m="1" x="3316"/>
        <item m="1" x="1385"/>
        <item m="1" x="5770"/>
        <item m="1" x="2535"/>
        <item m="1" x="2863"/>
        <item m="1" x="510"/>
        <item m="1" x="7915"/>
        <item m="1" x="1270"/>
        <item m="1" x="277"/>
        <item m="1" x="4214"/>
        <item m="1" x="1125"/>
        <item m="1" x="1182"/>
        <item m="1" x="6878"/>
        <item m="1" x="5632"/>
        <item m="1" x="1714"/>
        <item m="1" x="5571"/>
        <item m="1" x="2386"/>
        <item m="1" x="1742"/>
        <item m="1" x="6519"/>
        <item m="1" x="6333"/>
        <item m="1" x="492"/>
        <item m="1" x="5123"/>
        <item m="1" x="3421"/>
        <item m="1" x="5525"/>
        <item m="1" x="1127"/>
        <item m="1" x="5746"/>
        <item m="1" x="5550"/>
        <item m="1" x="5547"/>
        <item m="1" x="5239"/>
        <item m="1" x="3524"/>
        <item m="1" x="7328"/>
        <item m="1" x="6201"/>
        <item m="1" x="7374"/>
        <item m="1" x="814"/>
        <item m="1" x="5732"/>
        <item m="1" x="6411"/>
        <item m="1" x="2434"/>
        <item m="1" x="6260"/>
        <item m="1" x="7584"/>
        <item m="1" x="7001"/>
        <item m="1" x="3448"/>
        <item m="1" x="6109"/>
        <item m="1" x="2700"/>
        <item m="1" x="1844"/>
        <item m="1" x="1842"/>
        <item m="1" x="2144"/>
        <item m="1" x="2140"/>
        <item m="1" x="4466"/>
        <item m="1" x="5086"/>
        <item m="1" x="1304"/>
        <item m="1" x="6250"/>
        <item m="1" x="1863"/>
        <item m="1" x="2562"/>
        <item m="1" x="1796"/>
        <item m="1" x="2360"/>
        <item m="1" x="2351"/>
        <item m="1" x="2481"/>
        <item m="1" x="4558"/>
        <item m="1" x="1209"/>
        <item m="1" x="4422"/>
        <item m="1" x="341"/>
        <item m="1" x="2348"/>
        <item m="1" x="6103"/>
        <item m="1" x="6661"/>
        <item m="1" x="5840"/>
        <item m="1" x="5236"/>
        <item m="1" x="250"/>
        <item m="1" x="5374"/>
        <item m="1" x="796"/>
        <item m="1" x="306"/>
        <item m="1" x="1005"/>
        <item m="1" x="6604"/>
        <item m="1" x="1513"/>
        <item m="1" x="4534"/>
        <item m="1" x="7378"/>
        <item m="1" x="3807"/>
        <item m="1" x="5303"/>
        <item m="1" x="7834"/>
        <item m="1" x="552"/>
        <item m="1" x="2106"/>
        <item m="1" x="6352"/>
        <item m="1" x="4697"/>
        <item m="1" x="2288"/>
        <item m="1" x="4608"/>
        <item m="1" x="3127"/>
        <item m="1" x="3317"/>
        <item m="1" x="138"/>
        <item m="1" x="6626"/>
        <item m="1" x="1855"/>
        <item m="1" x="216"/>
        <item m="1" x="1526"/>
        <item m="1" x="2357"/>
        <item m="1" x="979"/>
        <item m="1" x="6935"/>
        <item m="1" x="7027"/>
        <item m="1" x="2712"/>
        <item m="1" x="4728"/>
        <item m="1" x="1395"/>
        <item m="1" x="4894"/>
        <item m="1" x="4114"/>
        <item m="1" x="7669"/>
        <item m="1" x="1593"/>
        <item m="1" x="7464"/>
        <item m="1" x="987"/>
        <item m="1" x="5450"/>
        <item m="1" x="1674"/>
        <item m="1" x="878"/>
        <item m="1" x="651"/>
        <item m="1" x="899"/>
        <item m="1" x="178"/>
        <item m="1" x="5383"/>
        <item m="1" x="2124"/>
        <item m="1" x="2256"/>
        <item m="1" x="6238"/>
        <item m="1" x="1835"/>
        <item m="1" x="7212"/>
        <item m="1" x="5454"/>
        <item m="1" x="1370"/>
        <item m="1" x="6042"/>
        <item m="1" x="7377"/>
        <item m="1" x="6784"/>
        <item m="1" x="6285"/>
        <item m="1" x="1658"/>
        <item m="1" x="2394"/>
        <item m="1" x="6223"/>
        <item m="1" x="3623"/>
        <item m="1" x="7232"/>
        <item m="1" x="4037"/>
        <item m="1" x="6174"/>
        <item m="1" x="5689"/>
        <item m="1" x="3097"/>
        <item m="1" x="240"/>
        <item m="1" x="2082"/>
        <item m="1" x="575"/>
        <item m="1" x="5527"/>
        <item m="1" x="7163"/>
        <item m="1" x="1046"/>
        <item m="1" x="7737"/>
        <item m="1" x="7535"/>
        <item m="1" x="2333"/>
        <item m="1" x="702"/>
        <item m="1" x="2807"/>
        <item m="1" x="7300"/>
        <item m="1" x="4044"/>
        <item m="1" x="7509"/>
        <item m="1" x="5648"/>
        <item m="1" x="7855"/>
        <item m="1" x="6933"/>
        <item m="1" x="6931"/>
        <item m="1" x="2645"/>
        <item m="1" x="4406"/>
        <item m="1" x="3507"/>
        <item m="1" x="1660"/>
        <item m="1" x="514"/>
        <item m="1" x="3449"/>
        <item m="1" x="7457"/>
        <item m="1" x="3398"/>
        <item m="1" x="6297"/>
        <item m="1" x="2769"/>
        <item m="1" x="3374"/>
        <item m="1" x="7294"/>
        <item m="1" x="6679"/>
        <item m="1" x="6186"/>
        <item m="1" x="4090"/>
        <item m="1" x="5757"/>
        <item m="1" x="5664"/>
        <item m="1" x="6718"/>
        <item m="1" x="6045"/>
        <item m="1" x="1830"/>
        <item m="1" x="6686"/>
        <item m="1" x="6364"/>
        <item m="1" x="5961"/>
        <item m="1" x="3121"/>
        <item m="1" x="3599"/>
        <item m="1" x="3989"/>
        <item m="1" x="3020"/>
        <item m="1" x="1941"/>
        <item m="1" x="895"/>
        <item m="1" x="6052"/>
        <item m="1" x="5028"/>
        <item m="1" x="3961"/>
        <item m="1" x="2979"/>
        <item m="1" x="866"/>
        <item m="1" x="6028"/>
        <item m="1" x="4989"/>
        <item m="1" x="2792"/>
        <item m="1" x="2460"/>
        <item m="1" x="3855"/>
        <item m="1" x="1576"/>
        <item m="1" x="1988"/>
        <item m="1" x="7744"/>
        <item m="1" x="6924"/>
        <item m="1" x="5602"/>
        <item m="1" x="3382"/>
        <item m="1" x="4487"/>
        <item m="1" x="4391"/>
        <item m="1" x="4316"/>
        <item m="1" x="7341"/>
        <item m="1" x="503"/>
        <item m="1" x="181"/>
        <item m="1" x="176"/>
        <item m="1" x="143"/>
        <item m="1" x="1729"/>
        <item m="1" x="4565"/>
        <item m="1" x="6701"/>
        <item m="1" x="6874"/>
        <item m="1" x="2667"/>
        <item m="1" x="6015"/>
        <item m="1" x="298"/>
        <item m="1" x="5141"/>
        <item m="1" x="3694"/>
        <item m="1" x="5346"/>
        <item m="1" x="5340"/>
        <item m="1" x="939"/>
        <item m="1" x="1246"/>
        <item m="1" x="5163"/>
        <item m="1" x="1404"/>
        <item m="1" x="5342"/>
        <item m="1" x="7804"/>
        <item m="1" x="7928"/>
        <item m="1" x="7766"/>
        <item m="1" x="1301"/>
        <item m="1" x="7746"/>
        <item m="1" x="7732"/>
        <item m="1" x="1277"/>
        <item m="1" x="1269"/>
        <item m="1" x="2379"/>
        <item m="1" x="2368"/>
        <item m="1" x="5037"/>
        <item m="1" x="5030"/>
        <item m="1" x="5023"/>
        <item m="1" x="5013"/>
        <item m="1" x="777"/>
        <item m="1" x="766"/>
        <item m="1" x="755"/>
        <item m="1" x="1800"/>
        <item m="1" x="6018"/>
        <item m="1" x="1772"/>
        <item m="1" x="1762"/>
        <item m="1" x="5679"/>
        <item m="1" x="4934"/>
        <item m="1" x="5120"/>
        <item m="1" x="4343"/>
        <item m="1" x="4325"/>
        <item m="1" x="5397"/>
        <item m="1" x="3839"/>
        <item m="1" x="5818"/>
        <item m="1" x="6771"/>
        <item m="1" x="3274"/>
        <item m="1" x="199"/>
        <item m="1" x="3107"/>
        <item m="1" x="6012"/>
        <item m="1" x="6991"/>
        <item m="1" x="1852"/>
        <item m="1" x="2884"/>
        <item m="1" x="5368"/>
        <item m="1" x="5341"/>
        <item m="1" x="5333"/>
        <item m="1" x="5328"/>
        <item m="1" x="5326"/>
        <item m="1" x="5824"/>
        <item m="1" x="6288"/>
        <item m="1" x="4615"/>
        <item m="1" x="1372"/>
        <item m="1" x="7468"/>
        <item m="1" x="626"/>
        <item m="1" x="618"/>
        <item m="1" x="7058"/>
        <item m="1" x="6768"/>
        <item m="1" x="2489"/>
        <item m="1" x="6027"/>
        <item m="1" x="1300"/>
        <item m="1" x="3147"/>
        <item m="1" x="5456"/>
        <item m="1" x="1276"/>
        <item m="1" x="3840"/>
        <item m="1" x="3487"/>
        <item m="1" x="193"/>
        <item m="1" x="1433"/>
        <item m="1" x="2317"/>
        <item m="1" x="2302"/>
        <item m="1" x="7764"/>
        <item m="1" x="597"/>
        <item m="1" x="6237"/>
        <item m="1" x="3219"/>
        <item m="1" x="3941"/>
        <item m="1" x="1653"/>
        <item m="1" x="556"/>
        <item m="1" x="1769"/>
        <item m="1" x="5713"/>
        <item m="1" x="2691"/>
        <item m="1" x="6039"/>
        <item m="1" x="1558"/>
        <item m="1" x="7199"/>
        <item m="1" x="5808"/>
        <item m="1" x="2181"/>
        <item m="1" x="7204"/>
        <item m="1" x="5843"/>
        <item m="1" x="438"/>
        <item m="1" x="4364"/>
        <item m="1" x="4889"/>
        <item m="1" x="2577"/>
        <item m="1" x="3803"/>
        <item m="1" x="1066"/>
        <item m="1" x="2374"/>
        <item m="1" x="6208"/>
        <item m="1" x="2708"/>
        <item m="1" x="7690"/>
        <item m="1" x="3508"/>
        <item m="1" x="4910"/>
        <item m="1" x="760"/>
        <item m="1" x="2901"/>
        <item m="1" x="149"/>
        <item m="1" x="3074"/>
        <item m="1" x="2810"/>
        <item m="1" x="3146"/>
        <item m="1" x="4561"/>
        <item m="1" x="6055"/>
        <item m="1" x="654"/>
        <item m="1" x="7984"/>
        <item m="1" x="206"/>
        <item m="1" x="4902"/>
        <item m="1" x="7210"/>
        <item m="1" x="4106"/>
        <item m="1" x="1367"/>
        <item m="1" x="5306"/>
        <item m="1" x="6472"/>
        <item m="1" x="6813"/>
        <item m="1" x="7625"/>
        <item m="1" x="3002"/>
        <item m="1" x="7351"/>
        <item m="1" x="934"/>
        <item m="1" x="6334"/>
        <item m="1" x="7147"/>
        <item m="1" x="7976"/>
        <item m="1" x="7408"/>
        <item m="1" x="3982"/>
        <item m="1" x="2687"/>
        <item m="1" x="616"/>
        <item m="1" x="4396"/>
        <item m="1" x="362"/>
        <item m="1" x="2416"/>
        <item m="1" x="4956"/>
        <item m="1" x="327"/>
        <item m="1" x="224"/>
        <item m="1" x="3692"/>
        <item m="1" x="7315"/>
        <item m="1" x="6040"/>
        <item m="1" x="5921"/>
        <item m="1" x="5295"/>
        <item m="1" x="7605"/>
        <item m="1" x="7587"/>
        <item m="1" x="7575"/>
        <item m="1" x="7567"/>
        <item m="1" x="376"/>
        <item m="1" x="917"/>
        <item m="1" x="1184"/>
        <item m="1" x="3722"/>
        <item m="1" x="1652"/>
        <item m="1" x="4696"/>
        <item m="1" x="7121"/>
        <item m="1" x="4154"/>
        <item m="1" x="6462"/>
        <item m="1" x="6460"/>
        <item m="1" x="4826"/>
        <item m="1" x="6938"/>
        <item m="1" x="4626"/>
        <item m="1" x="6226"/>
        <item m="1" x="518"/>
        <item m="1" x="4354"/>
        <item m="1" x="1611"/>
        <item m="1" x="5575"/>
        <item m="1" x="7611"/>
        <item m="1" x="5393"/>
        <item m="1" x="5794"/>
        <item m="1" x="4607"/>
        <item m="1" x="3149"/>
        <item m="1" x="6036"/>
        <item m="1" x="6030"/>
        <item m="1" x="7086"/>
        <item m="1" x="7065"/>
        <item m="1" x="7062"/>
        <item m="1" x="7218"/>
        <item m="1" x="5033"/>
        <item m="1" x="7821"/>
        <item m="1" x="5048"/>
        <item m="1" x="7829"/>
        <item m="1" x="7181"/>
        <item m="1" x="2532"/>
        <item m="1" x="2544"/>
        <item m="1" x="6095"/>
        <item m="1" x="6016"/>
        <item m="1" x="6342"/>
        <item m="1" x="2811"/>
        <item m="1" x="2472"/>
        <item m="1" x="916"/>
        <item m="1" x="4688"/>
        <item m="1" x="4677"/>
        <item m="1" x="4657"/>
        <item m="1" x="1557"/>
        <item m="1" x="649"/>
        <item m="1" x="4452"/>
        <item m="1" x="4445"/>
        <item m="1" x="1181"/>
        <item m="1" x="4427"/>
        <item m="1" x="921"/>
        <item m="1" x="2458"/>
        <item m="1" x="2398"/>
        <item m="1" x="4990"/>
        <item m="1" x="4985"/>
        <item m="1" x="4974"/>
        <item m="1" x="4969"/>
        <item m="1" x="7663"/>
        <item m="1" x="7416"/>
        <item m="1" x="7414"/>
        <item m="1" x="7621"/>
        <item m="1" x="6503"/>
        <item m="1" x="6934"/>
        <item m="1" x="2724"/>
        <item m="1" x="836"/>
        <item m="1" x="7560"/>
        <item m="1" x="7033"/>
        <item m="1" x="1052"/>
        <item m="1" x="3616"/>
        <item m="1" x="291"/>
        <item m="1" x="7876"/>
        <item m="1" x="1142"/>
        <item m="1" x="6191"/>
        <item m="1" x="5419"/>
        <item m="1" x="1613"/>
        <item m="1" x="1604"/>
        <item m="1" x="1597"/>
        <item m="1" x="1589"/>
        <item m="1" x="1656"/>
        <item m="1" x="1851"/>
        <item m="1" x="5788"/>
        <item m="1" x="1337"/>
        <item m="1" x="2072"/>
        <item m="1" x="6408"/>
        <item m="1" x="5332"/>
        <item m="1" x="3358"/>
        <item m="1" x="5800"/>
        <item m="1" x="3458"/>
        <item m="1" x="4379"/>
        <item m="1" x="4370"/>
        <item m="1" x="3083"/>
        <item m="1" x="561"/>
        <item m="1" x="1031"/>
        <item m="1" x="1518"/>
        <item m="1" x="2036"/>
        <item m="1" x="515"/>
        <item m="1" x="963"/>
        <item m="1" x="7867"/>
        <item m="1" x="3158"/>
        <item m="1" x="567"/>
        <item m="1" x="2405"/>
        <item m="1" x="7251"/>
        <item m="1" x="7989"/>
        <item m="1" x="5784"/>
        <item m="1" x="6712"/>
        <item m="1" x="6669"/>
        <item m="1" x="4332"/>
        <item m="1" x="1684"/>
        <item m="1" x="344"/>
        <item m="1" x="3065"/>
        <item m="1" x="5670"/>
        <item m="1" x="4149"/>
        <item m="1" x="762"/>
        <item m="1" x="6848"/>
        <item m="1" x="6373"/>
        <item m="1" x="5485"/>
        <item m="1" x="5913"/>
        <item m="1" x="3059"/>
        <item m="1" x="3055"/>
        <item m="1" x="2445"/>
        <item m="1" x="632"/>
        <item m="1" x="511"/>
        <item m="1" x="3754"/>
        <item m="1" x="1607"/>
        <item m="1" x="5356"/>
        <item m="1" x="159"/>
        <item m="1" x="5634"/>
        <item m="1" x="5444"/>
        <item m="1" x="3861"/>
        <item m="1" x="4524"/>
        <item m="1" x="5873"/>
        <item m="1" x="4568"/>
        <item m="1" x="194"/>
        <item m="1" x="1102"/>
        <item m="1" x="2328"/>
        <item m="1" x="5545"/>
        <item m="1" x="4074"/>
        <item m="1" x="4301"/>
        <item m="1" x="1129"/>
        <item m="1" x="2588"/>
        <item m="1" x="5188"/>
        <item m="1" x="3092"/>
        <item m="1" x="4127"/>
        <item m="1" x="4120"/>
        <item m="1" x="2860"/>
        <item m="1" x="1592"/>
        <item m="1" x="2459"/>
        <item m="1" x="4581"/>
        <item m="1" x="6527"/>
        <item m="1" x="3034"/>
        <item m="1" x="2589"/>
        <item m="1" x="4111"/>
        <item m="1" x="1377"/>
        <item m="1" x="5315"/>
        <item m="1" x="5924"/>
        <item m="1" x="6786"/>
        <item m="1" x="4793"/>
        <item m="1" x="4350"/>
        <item m="1" x="4340"/>
        <item m="1" x="4318"/>
        <item m="1" x="7404"/>
        <item m="1" x="3799"/>
        <item m="1" x="3230"/>
        <item m="1" x="6102"/>
        <item m="1" x="3743"/>
        <item m="1" x="6971"/>
        <item m="1" x="6162"/>
        <item m="1" x="5224"/>
        <item m="1" x="5214"/>
        <item m="1" x="4532"/>
        <item m="1" x="4525"/>
        <item m="1" x="5275"/>
        <item m="1" x="4807"/>
        <item m="1" x="4797"/>
        <item m="1" x="4788"/>
        <item m="1" x="6269"/>
        <item m="1" x="2698"/>
        <item m="1" x="3499"/>
        <item m="1" x="7703"/>
        <item m="1" x="7696"/>
        <item m="1" x="7684"/>
        <item m="1" x="1901"/>
        <item m="1" x="1887"/>
        <item m="1" x="6108"/>
        <item m="1" x="7198"/>
        <item m="1" x="6929"/>
        <item m="1" x="811"/>
        <item m="1" x="806"/>
        <item m="1" x="4567"/>
        <item m="1" x="2222"/>
        <item m="1" x="4549"/>
        <item m="1" x="4536"/>
        <item m="1" x="7530"/>
        <item m="1" x="603"/>
        <item m="1" x="576"/>
        <item m="1" x="1732"/>
        <item m="1" x="1724"/>
        <item m="1" x="1712"/>
        <item m="1" x="1699"/>
        <item m="1" x="4663"/>
        <item m="1" x="5762"/>
        <item m="1" x="4632"/>
        <item m="1" x="966"/>
        <item m="1" x="5936"/>
        <item m="1" x="5714"/>
        <item m="1" x="2853"/>
        <item m="1" x="6684"/>
        <item m="1" x="3925"/>
        <item m="1" x="7911"/>
        <item m="1" x="3956"/>
        <item m="1" x="5464"/>
        <item m="1" x="6371"/>
        <item m="1" x="6121"/>
        <item m="1" x="619"/>
        <item m="1" x="7383"/>
        <item m="1" x="3908"/>
        <item m="1" x="3898"/>
        <item m="1" x="3886"/>
        <item m="1" x="3866"/>
        <item m="1" x="7688"/>
        <item m="1" x="7671"/>
        <item m="1" x="7658"/>
        <item m="1" x="4878"/>
        <item m="1" x="4872"/>
        <item m="1" x="2239"/>
        <item m="1" x="2231"/>
        <item m="1" x="3238"/>
        <item m="1" x="4771"/>
        <item m="1" x="463"/>
        <item m="1" x="7850"/>
        <item m="1" x="5661"/>
        <item m="1" x="5636"/>
        <item m="1" x="3111"/>
        <item m="1" x="5591"/>
        <item m="1" x="6556"/>
        <item m="1" x="6187"/>
        <item m="1" x="6520"/>
        <item m="1" x="6502"/>
        <item m="1" x="7640"/>
        <item m="1" x="3116"/>
        <item m="1" x="6998"/>
        <item m="1" x="1867"/>
        <item m="1" x="5796"/>
        <item m="1" x="3645"/>
        <item m="1" x="970"/>
        <item m="1" x="964"/>
        <item m="1" x="2047"/>
        <item m="1" x="1747"/>
        <item m="1" x="2021"/>
        <item m="1" x="5319"/>
        <item m="1" x="1715"/>
        <item m="1" x="1702"/>
        <item m="1" x="5284"/>
        <item m="1" x="5277"/>
        <item m="1" x="1675"/>
        <item m="1" x="6281"/>
        <item m="1" x="6277"/>
        <item m="1" x="6270"/>
        <item m="1" x="2765"/>
        <item m="1" x="2761"/>
        <item m="1" x="2755"/>
        <item m="1" x="6322"/>
        <item m="1" x="5607"/>
        <item m="1" x="6913"/>
        <item m="1" x="6614"/>
        <item m="1" x="6658"/>
        <item m="1" x="4047"/>
        <item m="1" x="804"/>
        <item m="1" x="537"/>
        <item m="1" x="365"/>
        <item m="1" x="5279"/>
        <item m="1" x="294"/>
        <item m="1" x="1328"/>
        <item m="1" x="1320"/>
        <item m="1" x="6894"/>
        <item m="1" x="6886"/>
        <item m="1" x="6875"/>
        <item m="1" x="7888"/>
        <item m="1" x="6858"/>
        <item m="1" x="6850"/>
        <item m="1" x="6829"/>
        <item m="1" x="1021"/>
        <item m="1" x="401"/>
        <item m="1" x="757"/>
        <item m="1" x="753"/>
        <item m="1" x="3266"/>
        <item m="1" x="882"/>
        <item m="1" x="876"/>
        <item m="1" x="7231"/>
        <item m="1" x="742"/>
        <item m="1" x="3021"/>
        <item m="1" x="6884"/>
        <item m="1" x="2521"/>
        <item m="1" x="1779"/>
        <item m="1" x="1758"/>
        <item m="1" x="6627"/>
        <item m="1" x="6618"/>
        <item m="1" x="999"/>
        <item m="1" x="7675"/>
        <item m="1" x="3682"/>
        <item m="1" x="3667"/>
        <item m="1" x="7470"/>
        <item m="1" x="506"/>
        <item m="1" x="5511"/>
        <item m="1" x="5503"/>
        <item m="1" x="728"/>
        <item m="1" x="7173"/>
        <item m="1" x="4968"/>
        <item m="1" x="3062"/>
        <item m="1" x="2090"/>
        <item m="1" x="474"/>
        <item m="1" x="6303"/>
        <item m="1" x="6962"/>
        <item m="1" x="6190"/>
        <item m="1" x="5258"/>
        <item m="1" x="4617"/>
        <item m="1" x="6276"/>
        <item m="1" x="1400"/>
        <item m="1" x="1318"/>
        <item m="1" x="1920"/>
        <item m="1" x="5834"/>
        <item m="1" x="5477"/>
        <item m="1" x="2473"/>
        <item m="1" x="1386"/>
        <item m="1" x="2565"/>
        <item m="1" x="598"/>
        <item m="1" x="3988"/>
        <item m="1" x="6700"/>
        <item m="1" x="1116"/>
        <item m="1" x="1113"/>
        <item m="1" x="6687"/>
        <item m="1" x="7839"/>
        <item m="1" x="4388"/>
        <item m="1" x="6552"/>
        <item m="1" x="6546"/>
        <item m="1" x="1520"/>
        <item m="1" x="2633"/>
        <item m="1" x="3652"/>
        <item m="1" x="5837"/>
        <item m="1" x="5733"/>
        <item m="1" x="3883"/>
        <item m="1" x="692"/>
        <item m="1" x="6652"/>
        <item m="1" x="6647"/>
        <item m="1" x="4261"/>
        <item m="1" x="4654"/>
        <item m="1" x="1560"/>
        <item m="1" x="4500"/>
        <item m="1" x="6871"/>
        <item m="1" x="4776"/>
        <item m="1" x="5431"/>
        <item m="1" x="3109"/>
        <item m="1" x="1584"/>
        <item m="1" x="7045"/>
        <item m="1" x="3615"/>
        <item m="1" x="4639"/>
        <item m="1" x="5115"/>
        <item m="1" x="4870"/>
        <item m="1" x="4922"/>
        <item m="1" x="4685"/>
        <item m="1" x="3630"/>
        <item m="1" x="3172"/>
        <item m="1" x="3166"/>
        <item m="1" x="5189"/>
        <item m="1" x="645"/>
        <item m="1" x="7042"/>
        <item m="1" x="7551"/>
        <item m="1" x="4068"/>
        <item m="1" x="4634"/>
        <item m="1" x="6746"/>
        <item m="1" x="5647"/>
        <item m="1" x="5054"/>
        <item m="1" x="4475"/>
        <item m="1" x="5049"/>
        <item m="1" x="808"/>
        <item m="1" x="1122"/>
        <item m="1" x="3979"/>
        <item m="1" x="4848"/>
        <item m="1" x="6273"/>
        <item m="1" x="1977"/>
        <item m="1" x="4220"/>
        <item m="1" x="1856"/>
        <item m="1" x="5793"/>
        <item m="1" x="3050"/>
        <item m="1" x="6923"/>
        <item m="1" x="2556"/>
        <item m="1" x="6363"/>
        <item m="1" x="390"/>
        <item m="1" x="4234"/>
        <item m="1" x="4541"/>
        <item m="1" x="3150"/>
        <item m="1" x="4750"/>
        <item m="1" x="5578"/>
        <item m="1" x="1262"/>
        <item m="1" x="4745"/>
        <item m="1" x="1574"/>
        <item m="1" x="4890"/>
        <item m="1" x="6075"/>
        <item m="1" x="5161"/>
        <item m="1" x="3423"/>
        <item m="1" x="5157"/>
        <item m="1" x="1819"/>
        <item m="1" x="3512"/>
        <item m="1" x="5147"/>
        <item m="1" x="1374"/>
        <item m="1" x="4782"/>
        <item m="1" x="5138"/>
        <item m="1" x="400"/>
        <item m="1" x="398"/>
        <item m="1" x="5273"/>
        <item m="1" x="6435"/>
        <item m="1" x="739"/>
        <item m="1" x="5381"/>
        <item m="1" x="2336"/>
        <item m="1" x="6692"/>
        <item m="1" x="6697"/>
        <item m="1" x="5109"/>
        <item m="1" x="7467"/>
        <item m="1" x="3201"/>
        <item m="1" x="4397"/>
        <item m="1" x="4812"/>
        <item m="1" x="7674"/>
        <item m="1" x="5082"/>
        <item m="1" x="7824"/>
        <item m="1" x="7487"/>
        <item m="1" x="1210"/>
        <item m="1" x="6930"/>
        <item m="1" x="1690"/>
        <item m="1" x="7668"/>
        <item m="1" x="5213"/>
        <item m="1" x="7513"/>
        <item m="1" x="7410"/>
        <item m="1" x="6537"/>
        <item m="1" x="5425"/>
        <item m="1" x="3504"/>
        <item m="1" x="550"/>
        <item m="1" x="4492"/>
        <item m="1" x="6531"/>
        <item m="1" x="7741"/>
        <item m="1" x="2235"/>
        <item m="1" x="1627"/>
        <item m="1" x="6814"/>
        <item m="1" x="2573"/>
        <item m="1" x="6378"/>
        <item m="1" x="1986"/>
        <item m="1" x="5892"/>
        <item m="1" x="3760"/>
        <item m="1" x="7755"/>
        <item m="1" x="1002"/>
        <item m="1" x="4463"/>
        <item m="1" x="4453"/>
        <item m="1" x="2852"/>
        <item m="1" x="3290"/>
        <item m="1" x="1272"/>
        <item m="1" x="4328"/>
        <item m="1" x="4262"/>
        <item m="1" x="4794"/>
        <item m="1" x="781"/>
        <item m="1" x="1746"/>
        <item m="1" x="7217"/>
        <item m="1" x="7816"/>
        <item m="1" x="3567"/>
        <item m="1" x="7482"/>
        <item m="1" x="716"/>
        <item m="1" x="929"/>
        <item m="1" x="5022"/>
        <item m="1" x="7074"/>
        <item m="1" x="7897"/>
        <item m="1" x="4151"/>
        <item m="1" x="1086"/>
        <item m="1" x="6457"/>
        <item m="1" x="3826"/>
        <item m="1" x="3669"/>
        <item m="1" x="3702"/>
        <item m="1" x="2309"/>
        <item m="1" x="1161"/>
        <item m="1" x="6397"/>
        <item m="1" x="455"/>
        <item m="1" x="3264"/>
        <item m="1" x="4230"/>
        <item m="1" x="4962"/>
        <item m="1" x="608"/>
        <item m="1" x="4448"/>
        <item m="1" x="4201"/>
        <item m="1" x="1719"/>
        <item m="1" x="688"/>
        <item m="1" x="4559"/>
        <item m="1" x="1822"/>
        <item m="1" x="2543"/>
        <item m="1" x="6355"/>
        <item m="1" x="6690"/>
        <item m="1" x="5486"/>
        <item m="1" x="2851"/>
        <item m="1" x="2163"/>
        <item m="1" x="946"/>
        <item m="1" x="5628"/>
        <item m="1" x="7244"/>
        <item m="1" x="1353"/>
        <item m="1" x="1908"/>
        <item m="1" x="7385"/>
        <item m="1" x="601"/>
        <item m="1" x="6817"/>
        <item m="1" x="7100"/>
        <item m="1" x="7157"/>
        <item m="1" x="5517"/>
        <item m="1" x="7912"/>
        <item m="1" x="7493"/>
        <item m="1" x="3210"/>
        <item m="1" x="1111"/>
        <item m="1" x="7221"/>
        <item m="1" x="1363"/>
        <item m="1" x="3936"/>
        <item m="1" x="1581"/>
        <item m="1" x="1579"/>
        <item m="1" x="717"/>
        <item m="1" x="2921"/>
        <item m="1" x="3269"/>
        <item m="1" x="2126"/>
        <item m="1" x="2125"/>
        <item m="1" x="7792"/>
        <item m="1" x="3819"/>
        <item m="1" x="5777"/>
        <item m="1" x="7619"/>
        <item m="1" x="4876"/>
        <item m="1" x="4271"/>
        <item m="1" x="1744"/>
        <item m="1" x="4426"/>
        <item m="1" x="635"/>
        <item m="1" x="6645"/>
        <item m="1" x="3851"/>
        <item m="1" x="5017"/>
        <item m="1" x="2297"/>
        <item m="1" x="6150"/>
        <item m="1" x="2932"/>
        <item m="1" x="6788"/>
        <item m="1" x="183"/>
        <item m="1" x="4009"/>
        <item m="1" x="1913"/>
        <item m="1" x="5830"/>
        <item m="1" x="4091"/>
        <item m="1" x="5933"/>
        <item m="1" x="2199"/>
        <item m="1" x="2526"/>
        <item m="1" x="2644"/>
        <item m="1" x="1456"/>
        <item m="1" x="2833"/>
        <item m="1" x="6657"/>
        <item m="1" x="4629"/>
        <item m="1" x="3247"/>
        <item m="1" x="1517"/>
        <item m="1" x="6390"/>
        <item m="1" x="4142"/>
        <item m="1" x="5497"/>
        <item m="1" x="5203"/>
        <item m="1" x="5613"/>
        <item m="1" x="1470"/>
        <item m="1" x="3125"/>
        <item m="1" x="727"/>
        <item m="1" x="4423"/>
        <item m="1" x="5487"/>
        <item m="1" x="1298"/>
        <item m="1" x="4227"/>
        <item m="1" x="4304"/>
        <item m="1" x="3532"/>
        <item m="1" x="6133"/>
        <item m="1" x="2157"/>
        <item m="1" x="1072"/>
        <item m="1" x="3624"/>
        <item m="1" x="4501"/>
        <item m="1" x="1778"/>
        <item m="1" x="2498"/>
        <item m="1" x="6307"/>
        <item m="1" x="3557"/>
        <item m="1" x="7512"/>
        <item m="1" x="333"/>
        <item m="1" x="4178"/>
        <item m="1" x="1444"/>
        <item m="1" x="5389"/>
        <item m="1" x="522"/>
        <item m="1" x="7428"/>
        <item m="1" x="2251"/>
        <item m="1" x="7957"/>
        <item m="1" x="7898"/>
        <item m="1" x="7337"/>
        <item m="1" x="4403"/>
        <item m="1" x="2550"/>
        <item m="1" x="3583"/>
        <item m="1" x="1084"/>
        <item m="1" x="854"/>
        <item m="1" x="7253"/>
        <item m="1" x="2681"/>
        <item m="1" x="345"/>
        <item m="1" x="585"/>
        <item m="1" x="1422"/>
        <item m="1" x="4496"/>
        <item m="1" x="5619"/>
        <item m="1" x="5276"/>
        <item m="1" x="4695"/>
        <item m="1" x="7393"/>
        <item m="1" x="3207"/>
        <item m="1" x="971"/>
        <item m="1" x="1963"/>
        <item m="1" x="2338"/>
        <item m="1" x="2748"/>
        <item m="1" x="5534"/>
        <item m="1" x="1735"/>
        <item m="1" x="1777"/>
        <item m="1" x="6080"/>
        <item m="1" x="3684"/>
        <item m="1" x="7061"/>
        <item m="1" x="5390"/>
        <item m="1" x="1468"/>
        <item m="1" x="7765"/>
        <item m="1" x="5091"/>
        <item m="1" x="2547"/>
        <item m="1" x="351"/>
        <item m="1" x="4691"/>
        <item m="1" x="1004"/>
        <item m="1" x="5070"/>
        <item m="1" x="740"/>
        <item m="1" x="2271"/>
        <item m="1" x="6107"/>
        <item m="1" x="6074"/>
        <item m="1" x="7085"/>
        <item m="1" x="7784"/>
        <item m="1" x="316"/>
        <item m="1" x="5903"/>
        <item m="1" x="991"/>
        <item m="1" x="2337"/>
        <item m="1" x="4759"/>
        <item m="1" x="3606"/>
        <item m="1" x="6654"/>
        <item m="1" x="951"/>
        <item m="1" x="5690"/>
        <item m="1" x="329"/>
        <item m="1" x="324"/>
        <item m="1" x="1836"/>
        <item m="1" x="244"/>
        <item m="1" x="137"/>
        <item m="1" x="322"/>
        <item m="1" x="3297"/>
        <item m="1" x="1215"/>
        <item m="1" x="5254"/>
        <item m="1" x="940"/>
        <item m="1" x="816"/>
        <item m="1" x="685"/>
        <item m="1" x="570"/>
        <item m="1" x="437"/>
        <item m="1" x="210"/>
        <item m="1" x="937"/>
        <item m="1" x="4070"/>
        <item m="1" x="560"/>
        <item m="1" x="832"/>
        <item m="1" x="2817"/>
        <item m="1" x="4159"/>
        <item m="1" x="4158"/>
        <item m="1" x="3037"/>
        <item m="1" x="1689"/>
        <item m="1" x="2606"/>
        <item m="1" x="2343"/>
        <item m="1" x="5118"/>
        <item m="1" x="467"/>
        <item m="1" x="4499"/>
        <item m="1" x="1757"/>
        <item m="1" x="1672"/>
        <item m="1" x="2596"/>
        <item m="1" x="793"/>
        <item m="1" x="3978"/>
        <item m="1" x="1425"/>
        <item m="1" x="3465"/>
        <item m="1" x="789"/>
        <item m="1" x="1164"/>
        <item m="1" x="5886"/>
        <item m="1" x="1802"/>
        <item m="1" x="903"/>
        <item m="1" x="6655"/>
        <item m="1" x="1152"/>
        <item m="1" x="5941"/>
        <item m="1" x="7553"/>
        <item m="1" x="4953"/>
        <item m="1" x="5949"/>
        <item m="1" x="6395"/>
        <item m="1" x="2924"/>
        <item m="1" x="4418"/>
        <item m="1" x="2448"/>
        <item m="1" x="1885"/>
        <item m="1" x="4941"/>
        <item m="1" x="2974"/>
        <item m="1" x="3088"/>
        <item m="1" x="3929"/>
        <item m="1" x="674"/>
        <item m="1" x="799"/>
        <item m="1" x="4408"/>
        <item m="1" x="6808"/>
        <item m="1" x="5038"/>
        <item m="1" x="3157"/>
        <item m="1" x="5540"/>
        <item m="1" x="4729"/>
        <item m="1" x="2759"/>
        <item m="1" x="5753"/>
        <item m="1" x="3538"/>
        <item m="1" x="1535"/>
        <item m="1" x="1771"/>
        <item m="1" x="7673"/>
        <item m="1" x="4023"/>
        <item m="1" x="2158"/>
        <item m="1" x="3403"/>
        <item m="1" x="3948"/>
        <item m="1" x="2926"/>
        <item m="1" x="1629"/>
        <item m="1" x="297"/>
        <item m="1" x="4036"/>
        <item m="1" x="290"/>
        <item m="1" x="3451"/>
        <item m="1" x="6032"/>
        <item m="1" x="6000"/>
        <item m="1" x="519"/>
        <item m="1" x="883"/>
        <item m="1" x="7437"/>
        <item m="1" x="280"/>
        <item m="1" x="7201"/>
        <item m="1" x="6705"/>
        <item m="1" x="7268"/>
        <item m="1" x="2749"/>
        <item m="1" x="2739"/>
        <item m="1" x="2733"/>
        <item m="1" x="2727"/>
        <item m="1" x="2710"/>
        <item m="1" x="2705"/>
        <item m="1" x="5461"/>
        <item m="1" x="4072"/>
        <item m="1" x="3536"/>
        <item m="1" x="6785"/>
        <item m="1" x="6869"/>
        <item m="1" x="4828"/>
        <item m="1" x="6615"/>
        <item m="1" x="6360"/>
        <item m="1" x="2600"/>
        <item m="1" x="2005"/>
        <item m="1" x="5910"/>
        <item m="1" x="2131"/>
        <item m="1" x="5817"/>
        <item m="1" x="4115"/>
        <item m="1" x="4928"/>
        <item m="1" x="764"/>
        <item m="1" x="7276"/>
        <item m="1" x="2099"/>
        <item m="1" x="6572"/>
        <item m="1" x="6567"/>
        <item m="1" x="1216"/>
        <item m="1" x="6671"/>
        <item m="1" x="6667"/>
        <item m="1" x="1107"/>
        <item m="1" x="2592"/>
        <item m="1" x="5242"/>
        <item m="1" x="258"/>
        <item m="1" x="3346"/>
        <item m="1" x="5248"/>
        <item m="1" x="5238"/>
        <item m="1" x="7021"/>
        <item m="1" x="6490"/>
        <item m="1" x="6488"/>
        <item m="1" x="6481"/>
        <item m="1" x="7003"/>
        <item m="1" x="6475"/>
        <item m="1" x="6473"/>
        <item m="1" x="7525"/>
        <item m="1" x="1359"/>
        <item m="1" x="7486"/>
        <item m="1" x="7783"/>
        <item m="1" x="3860"/>
        <item m="1" x="4641"/>
        <item m="1" x="6188"/>
        <item m="1" x="3884"/>
        <item m="1" x="7528"/>
        <item m="1" x="3986"/>
        <item m="1" x="7028"/>
        <item m="1" x="3758"/>
        <item m="1" x="4444"/>
        <item m="1" x="3391"/>
        <item m="1" x="1387"/>
        <item m="1" x="3387"/>
        <item m="1" x="435"/>
        <item m="1" x="3023"/>
        <item m="1" x="2750"/>
        <item m="1" x="5519"/>
        <item m="1" x="5975"/>
        <item m="1" x="3573"/>
        <item m="1" x="3144"/>
        <item m="1" x="4655"/>
        <item m="1" x="299"/>
        <item m="1" x="3009"/>
        <item m="1" x="5981"/>
        <item m="1" x="6426"/>
        <item m="1" x="3003"/>
        <item m="1" x="3287"/>
        <item m="1" x="2648"/>
        <item m="1" x="6505"/>
        <item m="1" x="931"/>
        <item m="1" x="3186"/>
        <item m="1" x="3548"/>
        <item m="1" x="7150"/>
        <item m="1" x="3949"/>
        <item m="1" x="851"/>
        <item m="1" x="2102"/>
        <item m="1" x="7581"/>
        <item m="1" x="4323"/>
        <item m="1" x="3945"/>
        <item m="1" x="5145"/>
        <item m="1" x="2145"/>
        <item m="1" x="6023"/>
        <item m="1" x="4200"/>
        <item m="1" x="6830"/>
        <item m="1" x="7293"/>
        <item m="1" x="4309"/>
        <item m="1" x="6300"/>
        <item m="1" x="5134"/>
        <item m="1" x="3225"/>
        <item m="1" x="5510"/>
        <item m="1" x="1319"/>
        <item m="1" x="1382"/>
        <item m="1" x="4189"/>
        <item m="1" x="2110"/>
        <item m="1" x="1160"/>
        <item m="1" x="607"/>
        <item m="1" x="4718"/>
        <item m="1" x="4184"/>
        <item m="1" x="4028"/>
        <item m="1" x="4720"/>
        <item m="1" x="4573"/>
        <item m="1" x="4177"/>
        <item m="1" x="7011"/>
        <item m="1" x="2938"/>
        <item m="1" x="235"/>
        <item m="1" x="2179"/>
        <item m="1" x="4063"/>
        <item m="1" x="6046"/>
        <item m="1" x="4376"/>
        <item m="1" x="212"/>
        <item m="1" x="1128"/>
        <item m="1" x="2154"/>
        <item m="1" x="3130"/>
        <item m="1" x="5114"/>
        <item m="1" x="3976"/>
        <item m="1" x="6819"/>
        <item m="1" x="6067"/>
        <item m="1" x="3865"/>
        <item m="1" x="7192"/>
        <item m="1" x="4281"/>
        <item m="1" x="6314"/>
        <item m="1" x="4834"/>
        <item m="1" x="4414"/>
        <item m="1" x="2830"/>
        <item m="1" x="5989"/>
        <item m="1" x="6854"/>
        <item m="1" x="5660"/>
        <item m="1" x="5859"/>
        <item m="1" x="3706"/>
        <item m="1" x="2744"/>
        <item m="1" x="5530"/>
        <item m="1" x="7193"/>
        <item m="1" x="4703"/>
        <item m="1" x="7847"/>
        <item m="1" x="5241"/>
        <item m="1" x="1307"/>
        <item m="1" x="792"/>
        <item m="1" x="460"/>
        <item m="1" x="1079"/>
        <item m="1" x="5003"/>
        <item m="1" x="1761"/>
        <item m="1" x="978"/>
        <item m="1" x="2479"/>
        <item m="1" x="2203"/>
        <item m="1" x="1890"/>
        <item m="1" x="6881"/>
        <item m="1" x="2195"/>
        <item m="1" x="1752"/>
        <item m="1" x="3894"/>
        <item m="1" x="1848"/>
        <item m="1" x="4813"/>
        <item m="1" x="4372"/>
        <item m="1" x="4363"/>
        <item m="1" x="2033"/>
        <item m="1" x="1743"/>
        <item m="1" x="1398"/>
        <item m="1" x="1481"/>
        <item m="1" x="7427"/>
        <item m="1" x="3084"/>
        <item m="1" x="3389"/>
        <item m="1" x="2470"/>
        <item m="1" x="2037"/>
        <item m="1" x="170"/>
        <item m="1" x="5282"/>
        <item m="1" x="2720"/>
        <item m="1" x="6711"/>
        <item m="1" x="4859"/>
        <item m="1" x="7775"/>
        <item m="1" x="7422"/>
        <item m="1" x="7056"/>
        <item m="1" x="2842"/>
        <item m="1" x="7434"/>
        <item m="1" x="7432"/>
        <item m="1" x="7712"/>
        <item m="1" x="2839"/>
        <item m="1" x="4319"/>
        <item m="1" x="2327"/>
        <item m="1" x="7435"/>
        <item m="1" x="6147"/>
        <item m="1" x="2948"/>
        <item m="1" x="2051"/>
        <item m="1" x="788"/>
        <item m="1" x="2794"/>
        <item m="1" x="2661"/>
        <item m="1" x="2706"/>
        <item m="1" x="186"/>
        <item m="1" x="2008"/>
        <item m="1" x="7152"/>
        <item m="1" x="2578"/>
        <item m="1" x="5883"/>
        <item m="1" x="4509"/>
        <item m="1" x="7257"/>
        <item m="1" x="2701"/>
        <item m="1" x="1010"/>
        <item m="1" x="1231"/>
        <item m="1" x="3767"/>
        <item m="1" x="5460"/>
        <item m="1" x="349"/>
        <item m="1" x="320"/>
        <item m="1" x="1566"/>
        <item m="1" x="7303"/>
        <item m="1" x="3605"/>
        <item m="1" x="981"/>
        <item m="1" x="1029"/>
        <item m="1" x="5260"/>
        <item m="1" x="231"/>
        <item m="1" x="1439"/>
        <item m="1" x="5382"/>
        <item m="1" x="2660"/>
        <item m="1" x="6465"/>
        <item m="1" x="7165"/>
        <item m="1" x="499"/>
        <item m="1" x="4342"/>
        <item m="1" x="3775"/>
        <item m="1" x="368"/>
        <item m="1" x="2330"/>
        <item m="1" x="6172"/>
        <item m="1" x="3413"/>
        <item m="1" x="198"/>
        <item m="1" x="4027"/>
        <item m="1" x="1302"/>
        <item m="1" x="5209"/>
        <item m="1" x="1939"/>
        <item m="1" x="5849"/>
        <item m="1" x="3114"/>
        <item m="1" x="6996"/>
        <item m="1" x="7429"/>
        <item m="1" x="388"/>
        <item m="1" x="4554"/>
        <item m="1" x="445"/>
        <item m="1" x="5271"/>
        <item m="1" x="615"/>
        <item m="1" x="5522"/>
        <item m="1" x="3902"/>
        <item m="1" x="3417"/>
        <item m="1" x="5993"/>
        <item m="1" x="7903"/>
        <item m="1" x="1364"/>
        <item m="1" x="3132"/>
        <item m="1" x="3246"/>
        <item m="1" x="1996"/>
        <item m="1" x="1734"/>
        <item m="1" x="3723"/>
        <item m="1" x="3367"/>
        <item m="1" x="4935"/>
        <item m="1" x="3842"/>
        <item m="1" x="790"/>
        <item m="1" x="3971"/>
        <item m="1" x="2570"/>
        <item m="1" x="3469"/>
        <item m="1" x="6940"/>
        <item m="1" x="2286"/>
        <item m="1" x="4621"/>
        <item m="1" x="938"/>
        <item m="1" x="3843"/>
        <item m="1" x="5618"/>
        <item m="1" x="3714"/>
        <item m="1" x="961"/>
        <item m="1" x="3729"/>
        <item m="1" x="4446"/>
        <item m="1" x="3710"/>
        <item m="1" x="2767"/>
        <item m="1" x="4329"/>
        <item m="1" x="4133"/>
        <item m="1" x="4195"/>
        <item m="1" x="2909"/>
        <item m="1" x="3822"/>
        <item m="1" x="4077"/>
        <item m="1" x="2000"/>
        <item m="1" x="3955"/>
        <item m="1" x="4755"/>
        <item m="1" x="4726"/>
        <item m="1" x="6535"/>
        <item m="1" x="5556"/>
        <item m="1" x="7641"/>
        <item m="1" x="7639"/>
        <item m="1" x="7637"/>
        <item m="1" x="7633"/>
        <item m="1" x="7629"/>
        <item m="1" x="7626"/>
        <item m="1" x="7623"/>
        <item m="1" x="7617"/>
        <item m="1" x="7613"/>
        <item m="1" x="3559"/>
        <item m="1" x="5074"/>
        <item m="1" x="3283"/>
        <item m="1" x="4181"/>
        <item m="1" x="5269"/>
        <item m="1" x="4723"/>
        <item m="1" x="6126"/>
        <item m="1" x="7000"/>
        <item m="1" x="6543"/>
        <item m="1" x="6932"/>
        <item m="1" x="7877"/>
        <item m="1" x="2538"/>
        <item m="1" x="494"/>
        <item m="1" x="2263"/>
        <item m="1" x="4125"/>
        <item m="1" x="4320"/>
        <item m="1" x="3896"/>
        <item m="1" x="5638"/>
        <item m="1" x="4715"/>
        <item m="1" x="1813"/>
        <item m="1" x="2079"/>
        <item m="1" x="818"/>
        <item m="1" x="4122"/>
        <item m="1" x="3680"/>
        <item m="1" x="2177"/>
        <item m="1" x="2474"/>
        <item m="1" x="2856"/>
        <item m="1" x="5098"/>
        <item m="1" x="6688"/>
        <item m="1" x="1030"/>
        <item m="1" x="2797"/>
        <item m="1" x="353"/>
        <item m="1" x="3191"/>
        <item m="1" x="1961"/>
        <item m="1" x="5870"/>
        <item m="1" x="690"/>
        <item m="1" x="3112"/>
        <item m="1" x="2870"/>
        <item m="1" x="2962"/>
        <item m="1" x="2361"/>
        <item m="1" x="1175"/>
        <item m="1" x="5739"/>
        <item m="1" x="7187"/>
        <item m="1" x="5804"/>
        <item m="1" x="473"/>
        <item m="1" x="4166"/>
        <item m="1" x="2872"/>
        <item m="1" x="7035"/>
        <item m="1" x="5219"/>
        <item m="1" x="2941"/>
        <item m="1" x="7863"/>
        <item m="1" x="4623"/>
        <item m="1" x="4352"/>
        <item m="1" x="2611"/>
        <item m="1" x="1208"/>
        <item m="1" x="7705"/>
        <item m="1" x="5294"/>
        <item m="1" x="2780"/>
        <item m="1" x="3079"/>
        <item m="1" x="4491"/>
        <item m="1" x="4488"/>
        <item m="1" x="4484"/>
        <item m="1" x="4478"/>
        <item m="1" x="4473"/>
        <item m="1" x="4472"/>
        <item m="1" x="4470"/>
        <item m="1" x="3081"/>
        <item m="1" x="7692"/>
        <item m="1" x="1551"/>
        <item m="1" x="7097"/>
        <item m="1" x="1119"/>
        <item m="1" x="1841"/>
        <item m="1" x="2310"/>
        <item m="1" x="1973"/>
        <item m="1" x="2178"/>
        <item m="1" x="1087"/>
        <item m="1" x="5323"/>
        <item m="1" x="3981"/>
        <item m="1" x="1396"/>
        <item m="1" x="6240"/>
        <item m="1" x="7803"/>
        <item m="1" x="5136"/>
        <item m="1" x="5153"/>
        <item m="1" x="5352"/>
        <item m="1" x="4244"/>
        <item m="1" x="523"/>
        <item m="1" x="1141"/>
        <item m="1" x="7518"/>
        <item m="1" x="4126"/>
        <item m="1" x="5552"/>
        <item m="1" x="1767"/>
        <item m="1" x="3709"/>
        <item m="1" x="5709"/>
        <item m="1" x="4252"/>
        <item m="1" x="5283"/>
        <item m="1" x="6241"/>
        <item m="1" x="7248"/>
        <item m="1" x="1569"/>
        <item m="1" x="1843"/>
        <item m="1" x="5783"/>
        <item m="1" x="2170"/>
        <item m="1" x="1080"/>
        <item m="1" x="1756"/>
        <item m="1" x="2916"/>
        <item m="1" x="2914"/>
        <item m="1" x="4739"/>
        <item m="1" x="2287"/>
        <item m="1" x="2693"/>
        <item m="1" x="4992"/>
        <item m="1" x="2635"/>
        <item m="1" x="4997"/>
        <item m="1" x="6406"/>
        <item m="1" x="1928"/>
        <item m="1" x="7931"/>
        <item m="1" x="2032"/>
        <item m="1" x="1229"/>
        <item m="1" x="829"/>
        <item m="1" x="4517"/>
        <item m="1" x="3510"/>
        <item m="1" x="1135"/>
        <item m="1" x="3385"/>
        <item m="1" x="5090"/>
        <item m="1" x="3285"/>
        <item m="1" x="824"/>
        <item m="1" x="7504"/>
        <item m="1" x="7483"/>
        <item m="1" x="7478"/>
        <item m="1" x="6232"/>
        <item m="1" x="5255"/>
        <item m="1" x="3835"/>
        <item m="1" x="5348"/>
        <item m="1" x="6506"/>
        <item m="1" x="7371"/>
        <item m="1" x="6702"/>
        <item m="1" x="7838"/>
        <item m="1" x="4107"/>
        <item m="1" x="7271"/>
        <item m="1" x="7538"/>
        <item m="1" x="5537"/>
        <item m="1" x="6193"/>
        <item m="1" x="5712"/>
        <item m="1" x="3064"/>
        <item m="1" x="5330"/>
        <item m="1" x="6097"/>
        <item m="1" x="2373"/>
        <item m="1" x="5050"/>
        <item m="1" x="3683"/>
        <item m="1" x="624"/>
        <item m="1" x="4670"/>
        <item m="1" x="442"/>
        <item m="1" x="3619"/>
        <item m="1" x="3167"/>
        <item m="1" x="1238"/>
        <item m="1" x="1609"/>
        <item m="1" x="4019"/>
        <item m="1" x="2004"/>
        <item m="1" x="5339"/>
        <item m="1" x="7298"/>
        <item m="1" x="1036"/>
        <item m="1" x="3641"/>
        <item m="1" x="3170"/>
        <item m="1" x="5532"/>
        <item m="1" x="1258"/>
        <item m="1" x="3228"/>
        <item m="1" x="7307"/>
        <item m="1" x="1737"/>
        <item m="1" x="2937"/>
        <item m="1" x="2045"/>
        <item m="1" x="3812"/>
        <item m="1" x="303"/>
        <item m="1" x="6236"/>
        <item m="1" x="7678"/>
        <item m="1" x="2818"/>
        <item m="1" x="1415"/>
        <item m="1" x="4160"/>
        <item m="1" x="7443"/>
        <item m="1" x="5026"/>
        <item m="1" x="843"/>
        <item m="1" x="2314"/>
        <item m="1" x="156"/>
        <item m="1" x="7332"/>
        <item m="1" x="885"/>
        <item m="1" x="7018"/>
        <item m="1" x="5453"/>
        <item m="1" x="7112"/>
        <item m="1" x="7312"/>
        <item m="1" x="4960"/>
        <item m="1" x="282"/>
        <item m="1" x="271"/>
        <item m="1" x="252"/>
        <item m="1" x="229"/>
        <item m="1" x="213"/>
        <item m="1" x="201"/>
        <item m="1" x="171"/>
        <item m="1" x="2274"/>
        <item m="1" x="2253"/>
        <item m="1" x="2234"/>
        <item m="1" x="2217"/>
        <item m="1" x="2196"/>
        <item m="1" x="4529"/>
        <item m="1" x="594"/>
        <item m="1" x="7267"/>
        <item m="1" x="3305"/>
        <item m="1" x="7924"/>
        <item m="1" x="5687"/>
        <item m="1" x="3831"/>
        <item m="1" x="3827"/>
        <item m="1" x="4113"/>
        <item m="1" x="1786"/>
        <item m="1" x="3703"/>
        <item m="1" x="4171"/>
        <item m="1" x="4674"/>
        <item m="1" x="5194"/>
        <item m="1" x="5705"/>
        <item m="1" x="6164"/>
        <item m="1" x="664"/>
        <item m="1" x="3360"/>
        <item m="1" x="4428"/>
        <item m="1" x="5075"/>
        <item m="1" x="5587"/>
        <item m="1" x="5698"/>
        <item m="1" x="7412"/>
        <item m="1" x="7338"/>
        <item m="1" x="6778"/>
        <item m="1" x="5066"/>
        <item m="1" x="4583"/>
        <item m="1" x="7044"/>
        <item m="1" x="1815"/>
        <item m="1" x="2278"/>
        <item m="1" x="2354"/>
        <item m="1" x="2325"/>
        <item m="1" x="2936"/>
        <item m="1" x="1027"/>
        <item m="1" x="2824"/>
        <item m="1" x="581"/>
        <item m="1" x="7531"/>
        <item m="1" x="331"/>
        <item m="1" x="4539"/>
        <item m="1" x="4035"/>
        <item m="1" x="767"/>
        <item m="1" x="2861"/>
        <item m="1" x="2363"/>
        <item m="1" x="1009"/>
        <item m="1" x="998"/>
        <item m="1" x="995"/>
        <item m="1" x="1495"/>
        <item m="1" x="1491"/>
        <item m="1" x="1000"/>
        <item m="1" x="1498"/>
        <item m="1" x="1490"/>
        <item m="1" x="1993"/>
        <item m="1" x="1984"/>
        <item m="1" x="1478"/>
        <item m="1" x="2558"/>
        <item m="1" x="4337"/>
        <item m="1" x="5957"/>
        <item m="1" x="3983"/>
        <item m="1" x="6773"/>
        <item m="1" x="5105"/>
        <item m="1" x="5233"/>
        <item m="1" x="3829"/>
        <item m="1" x="1906"/>
        <item m="1" x="3307"/>
        <item m="1" x="6781"/>
        <item m="1" x="5621"/>
        <item m="1" x="7627"/>
        <item m="1" x="6523"/>
        <item m="1" x="7614"/>
        <item m="1" x="4407"/>
        <item m="1" x="820"/>
        <item m="1" x="3592"/>
        <item m="1" x="4798"/>
        <item m="1" x="1226"/>
        <item m="1" x="7295"/>
        <item m="1" x="2242"/>
        <item m="1" x="2994"/>
        <item m="1" x="3715"/>
        <item m="1" x="4684"/>
        <item m="1" x="4250"/>
        <item m="1" x="7122"/>
        <item m="1" x="5514"/>
        <item m="1" x="4731"/>
        <item m="1" x="7721"/>
        <item m="1" x="3636"/>
        <item m="1" x="3442"/>
        <item m="1" x="4768"/>
        <item m="1" x="3432"/>
        <item m="1" x="4103"/>
        <item m="1" x="1035"/>
        <item m="1" x="3245"/>
        <item m="1" x="6501"/>
        <item m="1" x="4527"/>
        <item m="1" x="5448"/>
        <item m="1" x="5443"/>
        <item m="1" x="4643"/>
        <item m="1" x="4636"/>
        <item m="1" x="5734"/>
        <item m="1" x="5725"/>
        <item m="1" x="5671"/>
        <item m="1" x="6666"/>
        <item m="1" x="6639"/>
        <item m="1" x="6628"/>
        <item m="1" x="6955"/>
        <item m="1" x="871"/>
        <item m="1" x="6625"/>
        <item m="1" x="3010"/>
        <item m="1" x="389"/>
        <item m="1" x="6057"/>
        <item m="1" x="7964"/>
        <item m="1" x="1149"/>
        <item m="1" x="2174"/>
        <item m="1" x="3155"/>
        <item m="1" x="4061"/>
        <item m="1" x="5077"/>
        <item m="1" x="2050"/>
        <item m="1" x="941"/>
        <item m="1" x="4471"/>
        <item m="1" x="394"/>
        <item m="1" x="7105"/>
        <item m="1" x="2454"/>
        <item m="1" x="3774"/>
        <item m="1" x="2580"/>
        <item m="1" x="6387"/>
        <item m="1" x="384"/>
        <item m="1" x="5666"/>
        <item m="1" x="1493"/>
        <item m="1" x="7507"/>
        <item m="1" x="529"/>
        <item m="1" x="3759"/>
        <item m="1" x="2303"/>
        <item m="1" x="710"/>
        <item m="1" x="3141"/>
        <item m="1" x="5964"/>
        <item m="1" x="5045"/>
        <item m="1" x="6584"/>
        <item m="1" x="160"/>
        <item m="1" x="4048"/>
        <item m="1" x="1849"/>
        <item m="1" x="5735"/>
        <item m="1" x="1442"/>
        <item m="1" x="2758"/>
        <item m="1" x="3618"/>
        <item m="1" x="662"/>
        <item m="1" x="3519"/>
        <item m="1" x="3647"/>
        <item m="1" x="1403"/>
        <item m="1" x="815"/>
        <item m="1" x="812"/>
        <item m="1" x="7708"/>
        <item m="1" x="7366"/>
        <item m="1" x="1098"/>
        <item m="1" x="6978"/>
        <item m="1" x="2709"/>
        <item m="1" x="4804"/>
        <item m="1" x="3731"/>
        <item m="1" x="5151"/>
        <item m="1" x="4076"/>
        <item m="1" x="867"/>
        <item m="1" x="1749"/>
        <item m="1" x="7040"/>
        <item m="1" x="2975"/>
        <item m="1" x="2176"/>
        <item m="1" x="5780"/>
        <item m="1" x="2738"/>
        <item m="1" x="1718"/>
        <item m="1" x="5623"/>
        <item m="1" x="5652"/>
        <item m="1" x="2609"/>
        <item m="1" x="2622"/>
        <item m="1" x="6105"/>
        <item m="1" x="6087"/>
        <item m="1" x="2151"/>
        <item m="1" x="7458"/>
        <item m="1" x="6140"/>
        <item m="1" x="1244"/>
        <item m="1" x="215"/>
        <item m="1" x="4282"/>
        <item m="1" x="2881"/>
        <item m="1" x="6880"/>
        <item m="1" x="1273"/>
        <item m="1" x="2334"/>
        <item m="1" x="425"/>
        <item m="1" x="1664"/>
        <item m="1" x="5156"/>
        <item m="1" x="6534"/>
        <item m="1" x="5373"/>
        <item m="1" x="2009"/>
        <item m="1" x="3872"/>
        <item m="1" x="2295"/>
        <item m="1" x="1438"/>
        <item m="1" x="7796"/>
        <item m="1" x="4007"/>
        <item m="1" x="5901"/>
        <item m="1" x="5417"/>
        <item m="1" x="7262"/>
        <item m="1" x="4198"/>
        <item m="1" x="6479"/>
        <item m="1" x="318"/>
        <item m="1" x="1294"/>
        <item m="1" x="4515"/>
        <item m="1" x="3810"/>
        <item m="1" x="7496"/>
        <item m="1" x="1309"/>
        <item m="1" x="4694"/>
        <item m="1" x="6525"/>
        <item m="1" x="5557"/>
        <item m="1" x="2468"/>
        <item m="1" x="5789"/>
        <item m="1" x="6649"/>
        <item m="1" x="4533"/>
        <item m="1" x="3006"/>
        <item m="1" x="6876"/>
        <item m="1" x="892"/>
        <item m="1" x="2903"/>
        <item m="1" x="7707"/>
        <item m="1" x="1507"/>
        <item m="1" x="3939"/>
        <item m="1" x="5489"/>
        <item m="1" x="2778"/>
        <item m="1" x="6565"/>
        <item m="1" x="4556"/>
        <item m="1" x="1295"/>
        <item m="1" x="2035"/>
        <item m="1" x="5864"/>
        <item m="1" x="5293"/>
        <item m="1" x="1449"/>
        <item m="1" x="3857"/>
        <item m="1" x="7891"/>
        <item m="1" x="6775"/>
        <item m="1" x="2441"/>
        <item m="1" x="2182"/>
        <item m="1" x="148"/>
        <item m="1" x="5067"/>
        <item m="1" x="1154"/>
        <item m="1" x="4069"/>
        <item m="1" x="3420"/>
        <item m="1" x="5699"/>
        <item m="1" x="6770"/>
        <item m="1" x="5562"/>
        <item m="1" x="3555"/>
        <item m="1" x="2031"/>
        <item m="1" x="3011"/>
        <item m="1" x="4927"/>
        <item m="1" x="1773"/>
        <item m="1" x="566"/>
        <item m="1" x="5185"/>
        <item m="1" x="2480"/>
        <item m="1" x="1679"/>
        <item m="1" x="2495"/>
        <item m="1" x="4892"/>
        <item m="1" x="2999"/>
        <item m="1" x="462"/>
        <item m="1" x="3026"/>
        <item m="1" x="4886"/>
        <item m="1" x="4512"/>
        <item m="1" x="1500"/>
        <item m="1" x="1369"/>
        <item m="1" x="1255"/>
        <item m="1" x="1106"/>
        <item m="1" x="980"/>
        <item m="1" x="860"/>
        <item m="1" x="726"/>
        <item m="1" x="621"/>
        <item m="1" x="2422"/>
        <item m="1" x="4191"/>
        <item m="1" x="1103"/>
        <item m="1" x="1261"/>
        <item m="1" x="795"/>
        <item m="1" x="185"/>
        <item m="1" x="595"/>
        <item m="1" x="6723"/>
        <item m="1" x="2662"/>
        <item m="1" x="933"/>
        <item m="1" x="2490"/>
        <item m="1" x="3145"/>
        <item m="1" x="2419"/>
        <item m="1" x="6072"/>
        <item m="1" x="5875"/>
        <item m="1" x="2463"/>
        <item m="1" x="1562"/>
        <item m="1" x="1423"/>
        <item m="1" x="3954"/>
        <item m="1" x="873"/>
        <item m="1" x="6656"/>
        <item m="1" x="2450"/>
        <item m="1" x="4502"/>
        <item m="1" x="1096"/>
        <item m="1" x="5451"/>
        <item m="1" x="6041"/>
        <item m="1" x="6258"/>
        <item m="1" x="6815"/>
        <item m="1" x="7810"/>
        <item m="1" x="7807"/>
        <item m="1" x="7260"/>
        <item m="1" x="7802"/>
        <item m="1" x="4923"/>
        <item m="1" x="4919"/>
        <item m="1" x="4713"/>
        <item m="1" x="3318"/>
        <item m="1" x="4519"/>
        <item m="1" x="5569"/>
        <item m="1" x="7524"/>
        <item m="1" x="3117"/>
        <item m="1" x="5766"/>
        <item m="1" x="3217"/>
        <item m="1" x="2014"/>
        <item m="1" x="7998"/>
        <item m="1" x="1877"/>
        <item m="1" x="3488"/>
        <item m="1" x="2388"/>
        <item m="1" x="7134"/>
        <item m="1" x="2395"/>
        <item m="1" x="2682"/>
        <item m="1" x="5722"/>
        <item m="1" x="4702"/>
        <item m="1" x="992"/>
        <item m="1" x="355"/>
        <item m="1" x="2345"/>
        <item m="1" x="4202"/>
        <item m="1" x="6180"/>
        <item m="1" x="4373"/>
        <item m="1" x="7174"/>
        <item m="1" x="3369"/>
        <item m="1" x="6833"/>
        <item m="1" x="5361"/>
        <item m="1" x="5358"/>
        <item m="1" x="1884"/>
        <item m="1" x="5809"/>
        <item m="1" x="6840"/>
        <item m="1" x="5336"/>
        <item m="1" x="6789"/>
        <item m="1" x="5823"/>
        <item m="1" x="2980"/>
        <item m="1" x="2977"/>
        <item m="1" x="456"/>
        <item m="1" x="6581"/>
        <item m="1" x="4518"/>
        <item m="1" x="4256"/>
        <item m="1" x="7169"/>
        <item m="1" x="2265"/>
        <item m="1" x="3343"/>
        <item m="1" x="912"/>
        <item m="1" x="7836"/>
        <item m="1" x="3313"/>
        <item m="1" x="950"/>
        <item m="1" x="3124"/>
        <item m="1" x="2223"/>
        <item m="1" x="3984"/>
        <item m="1" x="5992"/>
        <item m="1" x="3093"/>
        <item m="1" x="1839"/>
        <item m="1" x="4012"/>
        <item m="1" x="2189"/>
        <item m="1" x="2703"/>
        <item m="1" x="3171"/>
        <item m="1" x="3268"/>
        <item m="1" x="5542"/>
        <item m="1" x="5413"/>
        <item m="1" x="7067"/>
        <item m="1" x="4564"/>
        <item m="1" x="5662"/>
        <item m="1" x="5406"/>
        <item m="1" x="5253"/>
        <item m="1" x="325"/>
        <item m="1" x="4986"/>
        <item m="1" x="4845"/>
        <item m="1" x="4419"/>
        <item m="1" x="975"/>
        <item m="1" x="5053"/>
        <item m="1" x="2617"/>
        <item m="1" x="3072"/>
        <item m="1" x="3426"/>
        <item m="1" x="7700"/>
        <item m="1" x="7697"/>
        <item m="1" x="7041"/>
        <item m="1" x="4832"/>
        <item m="1" x="4698"/>
        <item m="1" x="1631"/>
        <item m="1" x="6212"/>
        <item m="1" x="6401"/>
        <item m="1" x="4163"/>
        <item m="1" x="4598"/>
        <item m="1" x="1967"/>
        <item m="1" x="5531"/>
        <item m="1" x="1915"/>
        <item m="1" x="877"/>
        <item m="1" x="2789"/>
        <item m="1" x="6607"/>
        <item m="1" x="7542"/>
        <item m="1" x="4156"/>
        <item m="1" x="6911"/>
        <item m="1" x="2164"/>
        <item m="1" x="2160"/>
        <item m="1" x="7326"/>
        <item m="1" x="2346"/>
        <item m="1" x="6478"/>
        <item m="1" x="6511"/>
        <item m="1" x="7079"/>
        <item m="1" x="3505"/>
        <item m="1" x="6228"/>
        <item m="1" x="3974"/>
        <item m="1" x="1643"/>
        <item m="1" x="1725"/>
        <item m="1" x="7091"/>
        <item m="1" x="415"/>
        <item m="1" x="1808"/>
        <item m="1" x="7425"/>
        <item m="1" x="2964"/>
        <item m="1" x="6974"/>
        <item m="1" x="6822"/>
        <item m="1" x="6816"/>
        <item m="1" x="6298"/>
        <item m="1" x="6809"/>
        <item m="1" x="7329"/>
        <item m="1" x="6804"/>
        <item m="1" x="7325"/>
        <item m="1" x="7344"/>
        <item m="1" x="7333"/>
        <item m="1" x="7868"/>
        <item m="1" x="1151"/>
        <item m="1" x="3985"/>
        <item m="1" x="1814"/>
        <item m="1" x="1781"/>
        <item m="1" x="3105"/>
        <item m="1" x="6988"/>
        <item m="1" x="4827"/>
        <item m="1" x="4011"/>
        <item m="1" x="3952"/>
        <item m="1" x="6019"/>
        <item m="1" x="3319"/>
        <item m="1" x="7559"/>
        <item m="1" x="3063"/>
        <item m="1" x="6410"/>
        <item m="1" x="2878"/>
        <item m="1" x="6720"/>
        <item m="1" x="7485"/>
        <item m="1" x="5990"/>
        <item m="1" x="4054"/>
        <item m="1" x="1241"/>
        <item m="1" x="1740"/>
        <item m="1" x="6168"/>
        <item m="1" x="1666"/>
        <item m="1" x="636"/>
        <item m="1" x="6545"/>
        <item m="1" x="2501"/>
        <item m="1" x="4399"/>
        <item m="1" x="4395"/>
        <item m="1" x="1275"/>
        <item m="1" x="7436"/>
        <item m="1" x="5764"/>
        <item m="1" x="2380"/>
        <item m="1" x="1281"/>
        <item m="1" x="5288"/>
        <item m="1" x="3301"/>
        <item m="1" x="897"/>
        <item m="1" x="1329"/>
        <item m="1" x="5930"/>
        <item m="1" x="1421"/>
        <item m="1" x="7170"/>
        <item m="1" x="4460"/>
        <item m="1" x="6877"/>
        <item m="1" x="5904"/>
        <item m="1" x="7606"/>
        <item m="1" x="541"/>
        <item m="1" x="1360"/>
        <item m="1" x="2213"/>
        <item m="1" x="5646"/>
        <item m="1" x="2545"/>
        <item m="1" x="3597"/>
        <item m="1" x="7902"/>
        <item m="1" x="4349"/>
        <item m="1" x="3906"/>
        <item m="1" x="1378"/>
        <item m="1" x="2247"/>
        <item m="1" x="1336"/>
        <item m="1" x="6292"/>
        <item m="1" x="6272"/>
        <item m="1" x="4212"/>
        <item m="1" x="1645"/>
        <item m="1" x="3601"/>
        <item m="1" x="2185"/>
        <item m="1" x="3607"/>
        <item m="1" x="5009"/>
        <item m="1" x="7451"/>
        <item m="1" x="7659"/>
        <item m="1" x="5008"/>
        <item m="1" x="6135"/>
        <item m="1" x="869"/>
        <item m="1" x="7730"/>
        <item m="1" x="7728"/>
        <item m="1" x="478"/>
        <item m="1" x="6736"/>
        <item m="1" x="6887"/>
        <item m="1" x="6909"/>
        <item m="1" x="7476"/>
        <item m="1" x="2326"/>
        <item m="1" x="6219"/>
        <item m="1" x="367"/>
        <item m="1" x="7654"/>
        <item m="1" x="4112"/>
        <item m="1" x="7833"/>
        <item m="1" x="4967"/>
        <item m="1" x="4139"/>
        <item m="1" x="6898"/>
        <item m="1" x="6024"/>
        <item m="1" x="6366"/>
        <item m="1" x="6919"/>
        <item m="1" x="4468"/>
        <item m="1" x="3875"/>
        <item m="1" x="3824"/>
        <item m="1" x="5880"/>
        <item m="1" x="4367"/>
        <item m="1" x="3456"/>
        <item m="1" x="377"/>
        <item m="1" x="1032"/>
        <item m="1" x="419"/>
        <item m="1" x="839"/>
        <item m="1" x="6715"/>
        <item m="1" x="5436"/>
        <item m="1" x="7835"/>
        <item m="1" x="1760"/>
        <item m="1" x="4912"/>
        <item m="1" x="6541"/>
        <item m="1" x="4824"/>
        <item m="1" x="4059"/>
        <item m="1" x="2585"/>
        <item m="1" x="2754"/>
        <item m="1" x="4345"/>
        <item m="1" x="1899"/>
        <item m="1" x="782"/>
        <item m="1" x="5520"/>
        <item m="1" x="7024"/>
        <item m="1" x="3340"/>
        <item m="1" x="5479"/>
        <item m="1" x="1314"/>
        <item m="1" x="3286"/>
        <item m="1" x="6415"/>
        <item m="1" x="3350"/>
        <item m="1" x="6885"/>
        <item m="1" x="3788"/>
        <item m="1" x="1619"/>
        <item m="1" x="4153"/>
        <item m="1" x="2411"/>
        <item m="1" x="3342"/>
        <item m="1" x="4963"/>
        <item m="1" x="6724"/>
        <item m="1" x="4979"/>
        <item m="1" x="4405"/>
        <item m="1" x="3666"/>
        <item m="1" x="348"/>
        <item m="1" x="340"/>
        <item m="1" x="3474"/>
        <item m="1" x="1067"/>
        <item m="1" x="6079"/>
        <item m="1" x="2529"/>
        <item m="1" x="7240"/>
        <item m="1" x="4574"/>
        <item m="1" x="2802"/>
        <item m="1" x="3773"/>
        <item m="1" x="4895"/>
        <item m="1" x="6044"/>
        <item m="1" x="1720"/>
        <item m="1" x="4482"/>
        <item m="1" x="6908"/>
        <item m="1" x="4293"/>
        <item m="1" x="6382"/>
        <item m="1" x="2413"/>
        <item m="1" x="3946"/>
        <item m="1" x="1912"/>
        <item m="1" x="420"/>
        <item m="1" x="3529"/>
        <item m="1" x="7831"/>
        <item m="1" x="5897"/>
        <item m="1" x="3472"/>
        <item m="1" x="3604"/>
        <item m="1" x="3053"/>
        <item m="1" x="236"/>
        <item m="1" x="1691"/>
        <item m="1" x="6349"/>
        <item m="1" x="2188"/>
        <item m="1" x="2537"/>
        <item m="1" x="7566"/>
        <item m="1" x="5772"/>
        <item m="1" x="5865"/>
        <item m="1" x="4883"/>
        <item m="1" x="4451"/>
        <item m="1" x="6064"/>
        <item m="1" x="5491"/>
        <item m="1" x="7961"/>
        <item m="1" x="5217"/>
        <item m="1" x="6579"/>
        <item m="1" x="1600"/>
        <item m="1" x="5595"/>
        <item m="1" x="3100"/>
        <item m="1" x="5653"/>
        <item m="1" x="3409"/>
        <item m="1" x="7381"/>
        <item m="1" x="5979"/>
        <item m="1" x="6970"/>
        <item m="1" x="834"/>
        <item m="1" x="4314"/>
        <item m="1" x="5439"/>
        <item m="1" x="4300"/>
        <item m="1" x="4297"/>
        <item m="1" x="4836"/>
        <item m="1" x="4830"/>
        <item m="1" x="4823"/>
        <item m="1" x="5350"/>
        <item m="1" x="4840"/>
        <item m="1" x="4315"/>
        <item m="1" x="4831"/>
        <item m="1" x="4822"/>
        <item m="1" x="4294"/>
        <item m="1" x="5369"/>
        <item m="1" x="5364"/>
        <item m="1" x="5173"/>
        <item m="1" x="4767"/>
        <item m="1" x="4382"/>
        <item m="1" x="7124"/>
        <item m="1" x="1559"/>
        <item m="1" x="7777"/>
        <item m="1" x="3351"/>
        <item m="1" x="2942"/>
        <item m="1" x="4097"/>
        <item m="1" x="776"/>
        <item m="1" x="6915"/>
        <item m="1" x="5344"/>
        <item m="1" x="4633"/>
        <item m="1" x="5252"/>
        <item m="1" x="6793"/>
        <item m="1" x="2026"/>
        <item m="1" x="5856"/>
        <item m="1" x="7865"/>
        <item m="1" x="7685"/>
        <item m="1" x="5984"/>
        <item m="1" x="1722"/>
        <item m="1" x="7561"/>
        <item m="1" x="2262"/>
        <item m="1" x="718"/>
        <item m="1" x="5377"/>
        <item m="1" x="7846"/>
        <item m="1" x="1409"/>
        <item m="1" x="3617"/>
        <item m="1" x="5622"/>
        <item m="1" x="7409"/>
        <item m="1" x="7585"/>
        <item m="1" x="6494"/>
        <item m="1" x="2743"/>
        <item m="1" x="4058"/>
        <item m="1" x="1522"/>
        <item m="1" x="242"/>
        <item m="1" x="1637"/>
        <item m="1" x="775"/>
        <item m="1" x="6124"/>
        <item m="1" x="7649"/>
        <item m="1" x="2763"/>
        <item m="1" x="7704"/>
        <item m="1" x="6153"/>
        <item m="1" x="6101"/>
        <item m="1" x="2007"/>
        <item m="1" x="3344"/>
        <item m="1" x="7154"/>
        <item m="1" x="7842"/>
        <item m="1" x="3873"/>
        <item m="1" x="1445"/>
        <item m="1" x="5596"/>
        <item m="1" x="1254"/>
        <item m="1" x="2456"/>
        <item m="1" x="7116"/>
        <item m="1" x="7081"/>
        <item m="1" x="1069"/>
        <item m="1" x="7729"/>
        <item m="1" x="3790"/>
        <item m="1" x="7973"/>
        <item m="1" x="2781"/>
        <item m="1" x="1556"/>
        <item m="1" x="5160"/>
        <item m="1" x="7177"/>
        <item m="1" x="1091"/>
        <item m="1" x="1040"/>
        <item m="1" x="6561"/>
        <item m="1" x="6420"/>
        <item m="1" x="5667"/>
        <item m="1" x="5414"/>
        <item m="1" x="1013"/>
        <item m="1" x="5533"/>
        <item m="1" x="2219"/>
        <item m="1" x="6069"/>
        <item m="1" x="2997"/>
        <item m="1" x="1776"/>
        <item m="1" x="2814"/>
        <item m="1" x="3720"/>
        <item m="1" x="2736"/>
        <item m="1" x="5790"/>
        <item m="1" x="6721"/>
        <item m="1" x="6477"/>
        <item m="1" x="3564"/>
        <item m="1" x="2847"/>
        <item m="1" x="5906"/>
        <item m="1" x="1889"/>
        <item m="1" x="5360"/>
        <item m="1" x="3477"/>
        <item m="1" x="5726"/>
        <item m="1" x="5183"/>
        <item m="1" x="4390"/>
        <item m="1" x="2587"/>
        <item m="1" x="3306"/>
        <item m="1" x="4737"/>
        <item m="1" x="7230"/>
        <item m="1" x="4217"/>
        <item m="1" x="5002"/>
        <item m="1" x="4394"/>
        <item m="1" x="5802"/>
        <item m="1" x="4762"/>
        <item m="1" x="5261"/>
        <item m="1" x="4736"/>
        <item m="1" x="1537"/>
        <item m="1" x="4733"/>
        <item m="1" x="6280"/>
        <item m="1" x="2301"/>
        <item m="1" x="5492"/>
        <item m="1" x="1895"/>
        <item m="1" x="2519"/>
        <item m="1" x="4248"/>
        <item m="1" x="5876"/>
        <item m="1" x="3113"/>
        <item m="1" x="4879"/>
        <item m="1" x="1058"/>
        <item m="1" x="5316"/>
        <item m="1" x="5867"/>
        <item m="1" x="2137"/>
        <item m="1" x="2392"/>
        <item m="1" x="3719"/>
        <item m="1" x="7937"/>
        <item m="1" x="5767"/>
        <item m="1" x="4001"/>
        <item m="1" x="2391"/>
        <item m="1" x="2300"/>
        <item m="1" x="5536"/>
        <item m="1" x="5523"/>
        <item m="1" x="6423"/>
        <item m="1" x="1340"/>
        <item m="1" x="2393"/>
        <item m="1" x="3310"/>
        <item m="1" x="4233"/>
        <item m="1" x="5266"/>
        <item m="1" x="6222"/>
        <item m="1" x="7228"/>
        <item m="1" x="4358"/>
        <item m="1" x="7321"/>
        <item m="1" x="3558"/>
        <item m="1" x="2290"/>
        <item m="1" x="3069"/>
        <item m="1" x="5573"/>
        <item m="1" x="4013"/>
        <item m="1" x="6747"/>
        <item m="1" x="2684"/>
        <item m="1" x="6492"/>
        <item m="1" x="2605"/>
        <item m="1" x="4916"/>
        <item m="1" x="4025"/>
        <item m="1" x="2987"/>
        <item m="1" x="5718"/>
        <item m="1" x="2075"/>
        <item m="1" x="6945"/>
        <item m="1" x="7136"/>
        <item m="1" x="6279"/>
        <item m="1" x="2098"/>
        <item m="1" x="1011"/>
        <item m="1" x="1070"/>
        <item m="1" x="770"/>
        <item m="1" x="1405"/>
        <item m="1" x="663"/>
        <item m="1" x="5674"/>
        <item m="1" x="5966"/>
        <item m="1" x="6437"/>
        <item m="1" x="920"/>
        <item m="1" x="6632"/>
        <item m="1" x="6799"/>
        <item m="1" x="5869"/>
        <item m="1" x="533"/>
        <item m="1" x="2548"/>
        <item m="1" x="5971"/>
        <item m="1" x="5958"/>
        <item m="1" x="6967"/>
        <item m="1" x="7570"/>
        <item m="1" x="7488"/>
        <item m="1" x="1193"/>
        <item m="1" x="2725"/>
        <item m="1" x="5371"/>
        <item m="1" x="5609"/>
        <item m="1" x="6021"/>
        <item m="1" x="4981"/>
        <item m="1" x="7497"/>
        <item m="1" x="7905"/>
        <item m="1" x="6262"/>
        <item m="1" x="278"/>
        <item m="1" x="6681"/>
        <item m="1" x="6663"/>
        <item m="1" x="3879"/>
        <item m="1" x="221"/>
        <item m="1" x="7327"/>
        <item m="1" x="2289"/>
        <item m="1" x="6638"/>
        <item m="1" x="7216"/>
        <item m="1" x="5104"/>
        <item m="1" x="6275"/>
        <item m="1" x="1394"/>
        <item m="1" x="5329"/>
        <item m="1" x="7026"/>
        <item m="1" x="469"/>
        <item m="1" x="1578"/>
        <item m="1" x="5400"/>
        <item m="1" x="6828"/>
        <item m="1" x="7871"/>
        <item m="1" x="6920"/>
        <item m="1" x="2821"/>
        <item m="1" x="559"/>
        <item m="1" x="4416"/>
        <item m="1" x="7635"/>
        <item m="1" x="7284"/>
        <item m="1" x="7589"/>
        <item m="1" x="6750"/>
        <item m="1" x="6742"/>
        <item m="1" x="7517"/>
        <item m="1" x="2233"/>
        <item m="1" x="1402"/>
        <item m="1" x="4616"/>
        <item m="1" x="3312"/>
        <item m="1" x="338"/>
        <item m="1" x="6761"/>
        <item m="1" x="5262"/>
        <item m="1" x="6849"/>
        <item m="1" x="4753"/>
        <item m="1" x="4911"/>
        <item m="1" x="7455"/>
        <item m="1" x="4999"/>
        <item m="1" x="1516"/>
        <item m="1" x="5475"/>
        <item m="1" x="7945"/>
        <item m="1" x="2482"/>
        <item m="1" x="2816"/>
        <item m="1" x="6599"/>
        <item m="1" x="4477"/>
        <item m="1" x="3085"/>
        <item m="1" x="3769"/>
        <item m="1" x="270"/>
        <item m="1" x="3143"/>
        <item m="1" x="3366"/>
        <item m="1" x="3662"/>
        <item m="1" x="1472"/>
        <item m="1" x="3452"/>
        <item m="1" x="3870"/>
        <item m="1" x="4796"/>
        <item m="1" x="2407"/>
        <item m="1" x="3726"/>
        <item m="1" x="6983"/>
        <item m="1" x="7710"/>
        <item m="1" x="4124"/>
        <item m="1" x="2039"/>
        <item m="1" x="2024"/>
        <item m="1" x="614"/>
        <item m="1" x="7195"/>
        <item m="1" x="4441"/>
        <item m="1" x="2412"/>
        <item m="1" x="3475"/>
        <item m="1" x="7880"/>
        <item m="1" x="6910"/>
        <item m="1" x="2751"/>
        <item m="1" x="3483"/>
        <item m="1" x="5384"/>
        <item m="1" x="1650"/>
        <item m="1" x="145"/>
        <item m="1" x="1639"/>
        <item m="1" x="925"/>
        <item m="1" x="1458"/>
        <item m="1" x="5626"/>
        <item m="1" x="6950"/>
        <item m="1" x="1688"/>
        <item m="1" x="5403"/>
        <item m="1" x="3311"/>
        <item m="1" x="1247"/>
        <item m="1" x="3482"/>
        <item m="1" x="3859"/>
        <item m="1" x="4010"/>
        <item m="1" x="4305"/>
        <item m="1" x="596"/>
        <item m="1" x="6678"/>
        <item m="1" x="6112"/>
        <item m="1" x="6856"/>
        <item m="1" x="7384"/>
        <item m="1" x="3780"/>
        <item m="1" x="2512"/>
        <item m="1" x="1480"/>
        <item m="1" x="3224"/>
        <item m="1" x="265"/>
        <item m="1" x="1297"/>
        <item m="1" x="6376"/>
        <item m="1" x="2322"/>
        <item m="1" x="4625"/>
        <item m="1" x="5426"/>
        <item m="1" x="3535"/>
        <item m="1" x="3541"/>
        <item m="1" x="4493"/>
        <item m="1" x="3994"/>
        <item m="1" x="6734"/>
        <item m="1" x="7801"/>
        <item m="1" x="7799"/>
        <item m="1" x="5302"/>
        <item m="1" x="1123"/>
        <item m="1" x="465"/>
        <item m="1" x="4119"/>
        <item m="1" x="2403"/>
        <item m="1" x="7948"/>
        <item m="1" x="2095"/>
        <item m="1" x="180"/>
        <item m="1" x="4005"/>
        <item m="1" x="6205"/>
        <item m="1" x="2919"/>
        <item m="1" x="1259"/>
        <item m="1" x="1754"/>
        <item m="1" x="286"/>
        <item m="1" x="161"/>
        <item m="1" x="6195"/>
        <item m="1" x="1117"/>
        <item m="1" x="4081"/>
        <item m="1" x="1910"/>
        <item m="1" x="1008"/>
        <item m="1" x="7770"/>
        <item m="1" x="1429"/>
        <item m="1" x="1929"/>
        <item m="1" x="5866"/>
        <item m="1" x="2442"/>
        <item m="1" x="5931"/>
        <item m="1" x="6393"/>
        <item m="1" x="1222"/>
        <item m="1" x="1792"/>
        <item m="1" x="2966"/>
        <item m="1" x="3975"/>
        <item m="1" x="5039"/>
        <item m="1" x="2584"/>
        <item m="1" x="4411"/>
        <item m="1" x="6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t="default"/>
      </items>
    </pivotField>
    <pivotField showAll="0"/>
    <pivotField showAll="0"/>
    <pivotField showAll="0"/>
    <pivotField axis="axisRow" showAll="0">
      <items count="78">
        <item m="1" x="24"/>
        <item m="1" x="33"/>
        <item m="1" x="30"/>
        <item m="1" x="76"/>
        <item x="3"/>
        <item x="4"/>
        <item x="6"/>
        <item m="1" x="22"/>
        <item x="7"/>
        <item m="1" x="50"/>
        <item m="1" x="46"/>
        <item x="9"/>
        <item m="1" x="61"/>
        <item x="8"/>
        <item x="10"/>
        <item m="1" x="14"/>
        <item m="1" x="26"/>
        <item m="1" x="75"/>
        <item m="1" x="44"/>
        <item m="1" x="56"/>
        <item m="1" x="39"/>
        <item m="1" x="12"/>
        <item m="1" x="53"/>
        <item m="1" x="43"/>
        <item m="1" x="73"/>
        <item m="1" x="34"/>
        <item x="2"/>
        <item m="1" x="72"/>
        <item m="1" x="18"/>
        <item m="1" x="60"/>
        <item m="1" x="70"/>
        <item m="1" x="62"/>
        <item m="1" x="57"/>
        <item m="1" x="13"/>
        <item m="1" x="68"/>
        <item m="1" x="63"/>
        <item m="1" x="49"/>
        <item m="1" x="41"/>
        <item m="1" x="58"/>
        <item m="1" x="29"/>
        <item m="1" x="31"/>
        <item m="1" x="69"/>
        <item m="1" x="38"/>
        <item m="1" x="55"/>
        <item m="1" x="19"/>
        <item m="1" x="16"/>
        <item m="1" x="47"/>
        <item m="1" x="64"/>
        <item m="1" x="51"/>
        <item m="1" x="15"/>
        <item m="1" x="52"/>
        <item m="1" x="32"/>
        <item m="1" x="35"/>
        <item m="1" x="48"/>
        <item m="1" x="36"/>
        <item m="1" x="40"/>
        <item m="1" x="45"/>
        <item x="5"/>
        <item m="1" x="17"/>
        <item m="1" x="74"/>
        <item m="1" x="59"/>
        <item m="1" x="71"/>
        <item m="1" x="54"/>
        <item x="1"/>
        <item x="0"/>
        <item m="1" x="21"/>
        <item m="1" x="66"/>
        <item x="11"/>
        <item m="1" x="27"/>
        <item m="1" x="65"/>
        <item m="1" x="20"/>
        <item m="1" x="67"/>
        <item m="1" x="42"/>
        <item m="1" x="37"/>
        <item m="1" x="28"/>
        <item m="1" x="25"/>
        <item m="1" x="23"/>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1"/>
    <field x="6"/>
    <field x="2"/>
  </rowFields>
  <rowItems count="134">
    <i>
      <x v="1"/>
    </i>
    <i r="1">
      <x v="4"/>
    </i>
    <i r="2">
      <x v="7884"/>
    </i>
    <i r="2">
      <x v="7885"/>
    </i>
    <i r="2">
      <x v="7886"/>
    </i>
    <i r="2">
      <x v="7887"/>
    </i>
    <i r="2">
      <x v="7958"/>
    </i>
    <i r="2">
      <x v="7960"/>
    </i>
    <i r="2">
      <x v="7961"/>
    </i>
    <i r="2">
      <x v="7962"/>
    </i>
    <i r="2">
      <x v="7967"/>
    </i>
    <i r="2">
      <x v="7974"/>
    </i>
    <i>
      <x v="2"/>
    </i>
    <i r="1">
      <x v="4"/>
    </i>
    <i r="2">
      <x v="7945"/>
    </i>
    <i r="2">
      <x v="7983"/>
    </i>
    <i r="2">
      <x v="7991"/>
    </i>
    <i>
      <x v="4"/>
    </i>
    <i r="1">
      <x v="4"/>
    </i>
    <i r="2">
      <x v="7875"/>
    </i>
    <i r="2">
      <x v="7876"/>
    </i>
    <i r="2">
      <x v="7881"/>
    </i>
    <i r="2">
      <x v="7889"/>
    </i>
    <i r="2">
      <x v="7891"/>
    </i>
    <i r="2">
      <x v="7892"/>
    </i>
    <i r="2">
      <x v="7895"/>
    </i>
    <i r="2">
      <x v="7896"/>
    </i>
    <i r="2">
      <x v="7897"/>
    </i>
    <i r="2">
      <x v="7899"/>
    </i>
    <i r="2">
      <x v="7900"/>
    </i>
    <i r="2">
      <x v="7901"/>
    </i>
    <i r="2">
      <x v="7902"/>
    </i>
    <i r="2">
      <x v="7903"/>
    </i>
    <i r="2">
      <x v="7904"/>
    </i>
    <i r="2">
      <x v="7905"/>
    </i>
    <i r="2">
      <x v="7906"/>
    </i>
    <i r="2">
      <x v="7907"/>
    </i>
    <i r="2">
      <x v="7908"/>
    </i>
    <i r="2">
      <x v="7909"/>
    </i>
    <i r="2">
      <x v="7911"/>
    </i>
    <i r="2">
      <x v="7913"/>
    </i>
    <i r="2">
      <x v="7916"/>
    </i>
    <i r="2">
      <x v="7917"/>
    </i>
    <i r="2">
      <x v="7918"/>
    </i>
    <i r="2">
      <x v="7919"/>
    </i>
    <i r="2">
      <x v="7920"/>
    </i>
    <i r="2">
      <x v="7921"/>
    </i>
    <i r="2">
      <x v="7922"/>
    </i>
    <i r="2">
      <x v="7924"/>
    </i>
    <i r="2">
      <x v="7925"/>
    </i>
    <i r="2">
      <x v="7926"/>
    </i>
    <i r="2">
      <x v="7927"/>
    </i>
    <i r="2">
      <x v="7928"/>
    </i>
    <i r="2">
      <x v="7929"/>
    </i>
    <i r="2">
      <x v="7930"/>
    </i>
    <i r="2">
      <x v="7931"/>
    </i>
    <i r="2">
      <x v="7932"/>
    </i>
    <i r="2">
      <x v="7933"/>
    </i>
    <i r="2">
      <x v="7935"/>
    </i>
    <i r="2">
      <x v="7936"/>
    </i>
    <i r="2">
      <x v="7939"/>
    </i>
    <i r="2">
      <x v="7941"/>
    </i>
    <i r="2">
      <x v="7942"/>
    </i>
    <i r="2">
      <x v="7944"/>
    </i>
    <i r="2">
      <x v="7946"/>
    </i>
    <i r="2">
      <x v="7947"/>
    </i>
    <i r="2">
      <x v="7949"/>
    </i>
    <i r="2">
      <x v="7950"/>
    </i>
    <i r="2">
      <x v="7951"/>
    </i>
    <i r="2">
      <x v="7952"/>
    </i>
    <i r="2">
      <x v="7953"/>
    </i>
    <i r="2">
      <x v="7954"/>
    </i>
    <i r="2">
      <x v="7955"/>
    </i>
    <i r="2">
      <x v="7956"/>
    </i>
    <i r="2">
      <x v="7957"/>
    </i>
    <i r="2">
      <x v="7959"/>
    </i>
    <i r="2">
      <x v="7964"/>
    </i>
    <i r="2">
      <x v="7965"/>
    </i>
    <i r="2">
      <x v="7966"/>
    </i>
    <i r="2">
      <x v="7968"/>
    </i>
    <i r="2">
      <x v="7969"/>
    </i>
    <i r="2">
      <x v="7970"/>
    </i>
    <i r="2">
      <x v="7971"/>
    </i>
    <i r="2">
      <x v="7972"/>
    </i>
    <i r="2">
      <x v="7973"/>
    </i>
    <i r="2">
      <x v="7975"/>
    </i>
    <i r="2">
      <x v="7976"/>
    </i>
    <i r="2">
      <x v="7977"/>
    </i>
    <i r="2">
      <x v="7978"/>
    </i>
    <i r="2">
      <x v="7979"/>
    </i>
    <i r="2">
      <x v="7980"/>
    </i>
    <i r="2">
      <x v="7981"/>
    </i>
    <i r="2">
      <x v="7982"/>
    </i>
    <i r="2">
      <x v="7984"/>
    </i>
    <i r="2">
      <x v="7985"/>
    </i>
    <i r="2">
      <x v="7986"/>
    </i>
    <i r="2">
      <x v="7987"/>
    </i>
    <i r="2">
      <x v="7988"/>
    </i>
    <i r="2">
      <x v="7989"/>
    </i>
    <i r="2">
      <x v="7990"/>
    </i>
    <i r="2">
      <x v="7992"/>
    </i>
    <i r="2">
      <x v="7993"/>
    </i>
    <i r="2">
      <x v="7994"/>
    </i>
    <i r="2">
      <x v="7995"/>
    </i>
    <i r="2">
      <x v="7996"/>
    </i>
    <i r="2">
      <x v="7997"/>
    </i>
    <i r="2">
      <x v="7998"/>
    </i>
    <i r="2">
      <x v="7999"/>
    </i>
    <i r="1">
      <x v="6"/>
    </i>
    <i r="2">
      <x v="7880"/>
    </i>
    <i r="2">
      <x v="7894"/>
    </i>
    <i r="2">
      <x v="7923"/>
    </i>
    <i r="2">
      <x v="7937"/>
    </i>
    <i r="2">
      <x v="7940"/>
    </i>
    <i r="2">
      <x v="7948"/>
    </i>
    <i r="1">
      <x v="8"/>
    </i>
    <i r="2">
      <x v="7898"/>
    </i>
    <i r="1">
      <x v="11"/>
    </i>
    <i r="2">
      <x v="7915"/>
    </i>
    <i r="2">
      <x v="7943"/>
    </i>
    <i r="1">
      <x v="13"/>
    </i>
    <i r="2">
      <x v="7890"/>
    </i>
    <i r="1">
      <x v="26"/>
    </i>
    <i r="2">
      <x v="7874"/>
    </i>
    <i r="1">
      <x v="57"/>
    </i>
    <i r="2">
      <x v="7879"/>
    </i>
    <i r="1">
      <x v="64"/>
    </i>
    <i r="2">
      <x v="7871"/>
    </i>
    <i r="2">
      <x v="7963"/>
    </i>
    <i r="1">
      <x v="67"/>
    </i>
    <i r="2">
      <x v="7938"/>
    </i>
    <i>
      <x v="5"/>
    </i>
    <i>
      <x v="6"/>
    </i>
    <i t="grand">
      <x/>
    </i>
  </rowItems>
  <colItems count="1">
    <i/>
  </colItems>
  <dataFields count="1">
    <dataField name="Count of Ticket#" fld="0" subtotal="count" baseField="0" baseItem="211137331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256328E-FF28-42E1-9B32-35FCA8CA1D68}" name="PivotTable32" cacheId="71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W5:AX35" firstHeaderRow="1" firstDataRow="1" firstDataCol="1" rowPageCount="2" colPageCount="1"/>
  <pivotFields count="26">
    <pivotField dataField="1" showAll="0"/>
    <pivotField axis="axisPage" multipleItemSelectionAllowed="1" showAll="0">
      <items count="13">
        <item h="1" x="6"/>
        <item h="1" m="1" x="8"/>
        <item h="1" x="5"/>
        <item h="1" x="1"/>
        <item x="4"/>
        <item x="3"/>
        <item h="1" x="2"/>
        <item h="1" m="1" x="9"/>
        <item h="1" x="0"/>
        <item h="1" m="1" x="10"/>
        <item h="1" m="1" x="11"/>
        <item h="1" x="7"/>
        <item t="default"/>
      </items>
    </pivotField>
    <pivotField showAll="0"/>
    <pivotField showAll="0"/>
    <pivotField showAll="0"/>
    <pivotField showAll="0"/>
    <pivotField axis="axisRow" showAll="0">
      <items count="83">
        <item x="12"/>
        <item x="16"/>
        <item x="20"/>
        <item x="11"/>
        <item x="4"/>
        <item x="0"/>
        <item x="10"/>
        <item x="30"/>
        <item x="33"/>
        <item x="5"/>
        <item m="1" x="62"/>
        <item m="1" x="58"/>
        <item m="1" x="71"/>
        <item x="8"/>
        <item x="18"/>
        <item x="6"/>
        <item x="23"/>
        <item x="9"/>
        <item x="25"/>
        <item m="1" x="55"/>
        <item x="38"/>
        <item m="1" x="81"/>
        <item m="1" x="67"/>
        <item m="1" x="56"/>
        <item x="14"/>
        <item m="1" x="42"/>
        <item x="28"/>
        <item m="1" x="40"/>
        <item m="1" x="44"/>
        <item x="32"/>
        <item m="1" x="49"/>
        <item x="3"/>
        <item m="1" x="73"/>
        <item m="1" x="77"/>
        <item m="1" x="79"/>
        <item x="34"/>
        <item m="1" x="46"/>
        <item x="31"/>
        <item m="1" x="80"/>
        <item m="1" x="72"/>
        <item x="27"/>
        <item m="1" x="65"/>
        <item x="19"/>
        <item m="1" x="52"/>
        <item m="1" x="68"/>
        <item m="1" x="59"/>
        <item m="1" x="61"/>
        <item m="1" x="53"/>
        <item x="39"/>
        <item m="1" x="76"/>
        <item m="1" x="70"/>
        <item m="1" x="47"/>
        <item x="35"/>
        <item m="1" x="41"/>
        <item m="1" x="63"/>
        <item m="1" x="66"/>
        <item m="1" x="48"/>
        <item m="1" x="50"/>
        <item x="24"/>
        <item m="1" x="51"/>
        <item m="1" x="57"/>
        <item m="1" x="43"/>
        <item m="1" x="54"/>
        <item x="29"/>
        <item m="1" x="69"/>
        <item m="1" x="78"/>
        <item m="1" x="64"/>
        <item x="7"/>
        <item x="2"/>
        <item x="26"/>
        <item m="1" x="75"/>
        <item x="1"/>
        <item x="13"/>
        <item m="1" x="74"/>
        <item m="1" x="45"/>
        <item x="21"/>
        <item x="22"/>
        <item m="1" x="60"/>
        <item x="37"/>
        <item x="17"/>
        <item x="15"/>
        <item x="36"/>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ame=" " axis="axisPage" showAll="0">
      <items count="3">
        <item x="0"/>
        <item x="1"/>
        <item t="default"/>
      </items>
    </pivotField>
    <pivotField showAll="0"/>
    <pivotField showAll="0"/>
  </pivotFields>
  <rowFields count="1">
    <field x="6"/>
  </rowFields>
  <rowItems count="30">
    <i>
      <x/>
    </i>
    <i>
      <x v="2"/>
    </i>
    <i>
      <x v="3"/>
    </i>
    <i>
      <x v="4"/>
    </i>
    <i>
      <x v="5"/>
    </i>
    <i>
      <x v="7"/>
    </i>
    <i>
      <x v="8"/>
    </i>
    <i>
      <x v="9"/>
    </i>
    <i>
      <x v="13"/>
    </i>
    <i>
      <x v="15"/>
    </i>
    <i>
      <x v="16"/>
    </i>
    <i>
      <x v="17"/>
    </i>
    <i>
      <x v="18"/>
    </i>
    <i>
      <x v="20"/>
    </i>
    <i>
      <x v="31"/>
    </i>
    <i>
      <x v="35"/>
    </i>
    <i>
      <x v="37"/>
    </i>
    <i>
      <x v="40"/>
    </i>
    <i>
      <x v="42"/>
    </i>
    <i>
      <x v="63"/>
    </i>
    <i>
      <x v="67"/>
    </i>
    <i>
      <x v="69"/>
    </i>
    <i>
      <x v="72"/>
    </i>
    <i>
      <x v="75"/>
    </i>
    <i>
      <x v="76"/>
    </i>
    <i>
      <x v="78"/>
    </i>
    <i>
      <x v="79"/>
    </i>
    <i>
      <x v="80"/>
    </i>
    <i>
      <x v="81"/>
    </i>
    <i t="grand">
      <x/>
    </i>
  </rowItems>
  <colItems count="1">
    <i/>
  </colItems>
  <pageFields count="2">
    <pageField fld="23" item="1" hier="-1"/>
    <pageField fld="1" hier="-1"/>
  </pageFields>
  <dataFields count="1">
    <dataField name="Count of Ticke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BDA834-1203-45CE-83CE-B6B89D730F57}" name="PivotTable5" cacheId="715"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D5:E44" firstHeaderRow="1" firstDataRow="1" firstDataCol="1" rowPageCount="1" colPageCount="1"/>
  <pivotFields count="26">
    <pivotField dataField="1" showAll="0"/>
    <pivotField axis="axisPage" multipleItemSelectionAllowed="1" showAll="0">
      <items count="13">
        <item h="1" x="6"/>
        <item h="1" m="1" x="9"/>
        <item h="1" x="5"/>
        <item h="1" x="1"/>
        <item x="4"/>
        <item x="3"/>
        <item h="1" x="2"/>
        <item h="1" x="8"/>
        <item h="1" x="0"/>
        <item h="1" m="1" x="10"/>
        <item h="1" m="1" x="11"/>
        <item h="1" x="7"/>
        <item t="default"/>
      </items>
    </pivotField>
    <pivotField showAll="0"/>
    <pivotField showAll="0"/>
    <pivotField showAll="0"/>
    <pivotField showAll="0"/>
    <pivotField axis="axisRow" showAll="0">
      <items count="83">
        <item m="1" x="55"/>
        <item x="12"/>
        <item x="16"/>
        <item x="20"/>
        <item x="11"/>
        <item x="4"/>
        <item x="0"/>
        <item x="10"/>
        <item x="30"/>
        <item x="33"/>
        <item x="5"/>
        <item m="1" x="66"/>
        <item m="1" x="74"/>
        <item x="8"/>
        <item x="18"/>
        <item x="6"/>
        <item x="23"/>
        <item x="28"/>
        <item x="9"/>
        <item x="25"/>
        <item m="1" x="61"/>
        <item x="38"/>
        <item m="1" x="81"/>
        <item m="1" x="70"/>
        <item m="1" x="62"/>
        <item x="14"/>
        <item x="49"/>
        <item x="44"/>
        <item m="1" x="51"/>
        <item m="1" x="53"/>
        <item x="32"/>
        <item m="1" x="57"/>
        <item x="3"/>
        <item m="1" x="76"/>
        <item x="48"/>
        <item m="1" x="79"/>
        <item x="34"/>
        <item x="31"/>
        <item m="1" x="80"/>
        <item m="1" x="75"/>
        <item x="27"/>
        <item m="1" x="68"/>
        <item x="19"/>
        <item x="45"/>
        <item m="1" x="71"/>
        <item m="1" x="64"/>
        <item m="1" x="65"/>
        <item m="1" x="59"/>
        <item x="39"/>
        <item m="1" x="78"/>
        <item m="1" x="73"/>
        <item x="47"/>
        <item x="35"/>
        <item m="1" x="50"/>
        <item m="1" x="67"/>
        <item m="1" x="69"/>
        <item m="1" x="56"/>
        <item m="1" x="58"/>
        <item x="24"/>
        <item x="46"/>
        <item m="1" x="63"/>
        <item m="1" x="52"/>
        <item m="1" x="60"/>
        <item x="29"/>
        <item m="1" x="72"/>
        <item x="40"/>
        <item x="42"/>
        <item x="7"/>
        <item x="2"/>
        <item x="26"/>
        <item x="41"/>
        <item x="1"/>
        <item x="13"/>
        <item m="1" x="77"/>
        <item m="1" x="54"/>
        <item x="21"/>
        <item x="22"/>
        <item x="43"/>
        <item x="37"/>
        <item x="17"/>
        <item x="1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9">
    <i>
      <x v="1"/>
    </i>
    <i>
      <x v="3"/>
    </i>
    <i>
      <x v="4"/>
    </i>
    <i>
      <x v="5"/>
    </i>
    <i>
      <x v="6"/>
    </i>
    <i>
      <x v="8"/>
    </i>
    <i>
      <x v="9"/>
    </i>
    <i>
      <x v="10"/>
    </i>
    <i>
      <x v="13"/>
    </i>
    <i>
      <x v="14"/>
    </i>
    <i>
      <x v="15"/>
    </i>
    <i>
      <x v="16"/>
    </i>
    <i>
      <x v="17"/>
    </i>
    <i>
      <x v="18"/>
    </i>
    <i>
      <x v="19"/>
    </i>
    <i>
      <x v="21"/>
    </i>
    <i>
      <x v="25"/>
    </i>
    <i>
      <x v="30"/>
    </i>
    <i>
      <x v="32"/>
    </i>
    <i>
      <x v="34"/>
    </i>
    <i>
      <x v="36"/>
    </i>
    <i>
      <x v="37"/>
    </i>
    <i>
      <x v="40"/>
    </i>
    <i>
      <x v="42"/>
    </i>
    <i>
      <x v="48"/>
    </i>
    <i>
      <x v="59"/>
    </i>
    <i>
      <x v="63"/>
    </i>
    <i>
      <x v="67"/>
    </i>
    <i>
      <x v="69"/>
    </i>
    <i>
      <x v="71"/>
    </i>
    <i>
      <x v="72"/>
    </i>
    <i>
      <x v="75"/>
    </i>
    <i>
      <x v="76"/>
    </i>
    <i>
      <x v="77"/>
    </i>
    <i>
      <x v="78"/>
    </i>
    <i>
      <x v="79"/>
    </i>
    <i>
      <x v="80"/>
    </i>
    <i>
      <x v="81"/>
    </i>
    <i t="grand">
      <x/>
    </i>
  </rowItems>
  <colItems count="1">
    <i/>
  </colItems>
  <pageFields count="1">
    <pageField fld="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017127C-E4CE-45E8-8FF5-94BD4443F23E}" name="PivotTable34" cacheId="71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Q5:AR37" firstHeaderRow="1" firstDataRow="1" firstDataCol="1" rowPageCount="2" colPageCount="1"/>
  <pivotFields count="26">
    <pivotField dataField="1" showAll="0"/>
    <pivotField axis="axisPage" multipleItemSelectionAllowed="1" showAll="0">
      <items count="13">
        <item h="1" x="6"/>
        <item h="1" m="1" x="8"/>
        <item h="1" x="5"/>
        <item h="1" x="1"/>
        <item x="4"/>
        <item x="3"/>
        <item h="1" x="2"/>
        <item h="1" m="1" x="9"/>
        <item h="1" x="0"/>
        <item h="1" m="1" x="10"/>
        <item h="1" m="1" x="11"/>
        <item h="1" x="7"/>
        <item t="default"/>
      </items>
    </pivotField>
    <pivotField showAll="0"/>
    <pivotField showAll="0"/>
    <pivotField showAll="0"/>
    <pivotField showAll="0"/>
    <pivotField axis="axisRow" showAll="0">
      <items count="83">
        <item x="12"/>
        <item x="16"/>
        <item x="20"/>
        <item x="11"/>
        <item x="4"/>
        <item x="0"/>
        <item x="10"/>
        <item x="30"/>
        <item x="33"/>
        <item x="5"/>
        <item m="1" x="62"/>
        <item m="1" x="58"/>
        <item m="1" x="71"/>
        <item x="8"/>
        <item x="18"/>
        <item x="6"/>
        <item x="23"/>
        <item x="9"/>
        <item x="25"/>
        <item m="1" x="55"/>
        <item x="38"/>
        <item m="1" x="81"/>
        <item m="1" x="67"/>
        <item m="1" x="56"/>
        <item x="14"/>
        <item m="1" x="42"/>
        <item x="28"/>
        <item m="1" x="40"/>
        <item m="1" x="44"/>
        <item x="32"/>
        <item m="1" x="49"/>
        <item x="3"/>
        <item m="1" x="73"/>
        <item m="1" x="77"/>
        <item m="1" x="79"/>
        <item x="34"/>
        <item m="1" x="46"/>
        <item x="31"/>
        <item m="1" x="80"/>
        <item m="1" x="72"/>
        <item x="27"/>
        <item m="1" x="65"/>
        <item x="19"/>
        <item m="1" x="52"/>
        <item m="1" x="68"/>
        <item m="1" x="59"/>
        <item m="1" x="61"/>
        <item m="1" x="53"/>
        <item x="39"/>
        <item m="1" x="76"/>
        <item m="1" x="70"/>
        <item m="1" x="47"/>
        <item x="35"/>
        <item m="1" x="41"/>
        <item m="1" x="63"/>
        <item m="1" x="66"/>
        <item m="1" x="48"/>
        <item m="1" x="50"/>
        <item x="24"/>
        <item m="1" x="51"/>
        <item m="1" x="57"/>
        <item m="1" x="43"/>
        <item m="1" x="54"/>
        <item x="29"/>
        <item m="1" x="69"/>
        <item m="1" x="78"/>
        <item m="1" x="64"/>
        <item x="7"/>
        <item x="2"/>
        <item x="26"/>
        <item m="1" x="75"/>
        <item x="1"/>
        <item x="13"/>
        <item m="1" x="74"/>
        <item m="1" x="45"/>
        <item x="21"/>
        <item x="22"/>
        <item m="1" x="60"/>
        <item x="37"/>
        <item x="17"/>
        <item x="15"/>
        <item x="36"/>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m="1" x="1"/>
        <item t="default"/>
      </items>
    </pivotField>
  </pivotFields>
  <rowFields count="1">
    <field x="6"/>
  </rowFields>
  <rowItems count="32">
    <i>
      <x/>
    </i>
    <i>
      <x v="2"/>
    </i>
    <i>
      <x v="3"/>
    </i>
    <i>
      <x v="4"/>
    </i>
    <i>
      <x v="5"/>
    </i>
    <i>
      <x v="7"/>
    </i>
    <i>
      <x v="8"/>
    </i>
    <i>
      <x v="9"/>
    </i>
    <i>
      <x v="13"/>
    </i>
    <i>
      <x v="14"/>
    </i>
    <i>
      <x v="15"/>
    </i>
    <i>
      <x v="16"/>
    </i>
    <i>
      <x v="17"/>
    </i>
    <i>
      <x v="18"/>
    </i>
    <i>
      <x v="20"/>
    </i>
    <i>
      <x v="31"/>
    </i>
    <i>
      <x v="35"/>
    </i>
    <i>
      <x v="37"/>
    </i>
    <i>
      <x v="40"/>
    </i>
    <i>
      <x v="42"/>
    </i>
    <i>
      <x v="48"/>
    </i>
    <i>
      <x v="63"/>
    </i>
    <i>
      <x v="67"/>
    </i>
    <i>
      <x v="69"/>
    </i>
    <i>
      <x v="72"/>
    </i>
    <i>
      <x v="75"/>
    </i>
    <i>
      <x v="76"/>
    </i>
    <i>
      <x v="78"/>
    </i>
    <i>
      <x v="79"/>
    </i>
    <i>
      <x v="80"/>
    </i>
    <i>
      <x v="81"/>
    </i>
    <i t="grand">
      <x/>
    </i>
  </rowItems>
  <colItems count="1">
    <i/>
  </colItems>
  <pageFields count="2">
    <pageField fld="25" item="0" hier="-1"/>
    <pageField fld="1" hier="-1"/>
  </pageFields>
  <dataFields count="1">
    <dataField name="Count of Ticke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0DEBD9E-9C19-487C-8855-6C82A6EC0319}" name="PivotTable33" cacheId="71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T5:AU35" firstHeaderRow="1" firstDataRow="1" firstDataCol="1" rowPageCount="2" colPageCount="1"/>
  <pivotFields count="26">
    <pivotField dataField="1" showAll="0"/>
    <pivotField axis="axisPage" multipleItemSelectionAllowed="1" showAll="0">
      <items count="13">
        <item h="1" x="6"/>
        <item h="1" m="1" x="8"/>
        <item h="1" x="5"/>
        <item h="1" x="1"/>
        <item x="4"/>
        <item x="3"/>
        <item h="1" x="2"/>
        <item h="1" m="1" x="9"/>
        <item h="1" x="0"/>
        <item h="1" m="1" x="10"/>
        <item h="1" m="1" x="11"/>
        <item h="1" x="7"/>
        <item t="default"/>
      </items>
    </pivotField>
    <pivotField showAll="0"/>
    <pivotField showAll="0"/>
    <pivotField showAll="0"/>
    <pivotField showAll="0"/>
    <pivotField axis="axisRow" showAll="0">
      <items count="83">
        <item x="12"/>
        <item x="16"/>
        <item x="20"/>
        <item x="11"/>
        <item x="4"/>
        <item x="0"/>
        <item x="10"/>
        <item x="30"/>
        <item x="33"/>
        <item x="5"/>
        <item m="1" x="62"/>
        <item m="1" x="58"/>
        <item m="1" x="71"/>
        <item x="8"/>
        <item x="18"/>
        <item x="6"/>
        <item x="23"/>
        <item x="9"/>
        <item x="25"/>
        <item m="1" x="55"/>
        <item x="38"/>
        <item m="1" x="81"/>
        <item m="1" x="67"/>
        <item m="1" x="56"/>
        <item x="14"/>
        <item m="1" x="42"/>
        <item x="28"/>
        <item m="1" x="40"/>
        <item m="1" x="44"/>
        <item x="32"/>
        <item m="1" x="49"/>
        <item x="3"/>
        <item m="1" x="73"/>
        <item m="1" x="77"/>
        <item m="1" x="79"/>
        <item x="34"/>
        <item m="1" x="46"/>
        <item x="31"/>
        <item m="1" x="80"/>
        <item m="1" x="72"/>
        <item x="27"/>
        <item m="1" x="65"/>
        <item x="19"/>
        <item m="1" x="52"/>
        <item m="1" x="68"/>
        <item m="1" x="59"/>
        <item m="1" x="61"/>
        <item m="1" x="53"/>
        <item x="39"/>
        <item m="1" x="76"/>
        <item m="1" x="70"/>
        <item m="1" x="47"/>
        <item x="35"/>
        <item m="1" x="41"/>
        <item m="1" x="63"/>
        <item m="1" x="66"/>
        <item m="1" x="48"/>
        <item m="1" x="50"/>
        <item x="24"/>
        <item m="1" x="51"/>
        <item m="1" x="57"/>
        <item m="1" x="43"/>
        <item m="1" x="54"/>
        <item x="29"/>
        <item m="1" x="69"/>
        <item m="1" x="78"/>
        <item m="1" x="64"/>
        <item x="7"/>
        <item x="2"/>
        <item x="26"/>
        <item m="1" x="75"/>
        <item x="1"/>
        <item x="13"/>
        <item m="1" x="74"/>
        <item m="1" x="45"/>
        <item x="21"/>
        <item x="22"/>
        <item m="1" x="60"/>
        <item x="37"/>
        <item x="17"/>
        <item x="15"/>
        <item x="36"/>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s>
  <rowFields count="1">
    <field x="6"/>
  </rowFields>
  <rowItems count="30">
    <i>
      <x/>
    </i>
    <i>
      <x v="2"/>
    </i>
    <i>
      <x v="3"/>
    </i>
    <i>
      <x v="4"/>
    </i>
    <i>
      <x v="5"/>
    </i>
    <i>
      <x v="7"/>
    </i>
    <i>
      <x v="8"/>
    </i>
    <i>
      <x v="9"/>
    </i>
    <i>
      <x v="13"/>
    </i>
    <i>
      <x v="15"/>
    </i>
    <i>
      <x v="16"/>
    </i>
    <i>
      <x v="17"/>
    </i>
    <i>
      <x v="18"/>
    </i>
    <i>
      <x v="20"/>
    </i>
    <i>
      <x v="31"/>
    </i>
    <i>
      <x v="35"/>
    </i>
    <i>
      <x v="37"/>
    </i>
    <i>
      <x v="40"/>
    </i>
    <i>
      <x v="42"/>
    </i>
    <i>
      <x v="63"/>
    </i>
    <i>
      <x v="67"/>
    </i>
    <i>
      <x v="69"/>
    </i>
    <i>
      <x v="72"/>
    </i>
    <i>
      <x v="75"/>
    </i>
    <i>
      <x v="76"/>
    </i>
    <i>
      <x v="78"/>
    </i>
    <i>
      <x v="79"/>
    </i>
    <i>
      <x v="80"/>
    </i>
    <i>
      <x v="81"/>
    </i>
    <i t="grand">
      <x/>
    </i>
  </rowItems>
  <colItems count="1">
    <i/>
  </colItems>
  <pageFields count="2">
    <pageField fld="24" item="0" hier="-1"/>
    <pageField fld="1" hier="-1"/>
  </pageFields>
  <dataFields count="1">
    <dataField name="Count of Ticke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DF5D0CC-4236-46DB-82DB-A6078A717165}" name="PivotTable21" cacheId="717"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H45:I46" firstHeaderRow="1" firstDataRow="1" firstDataCol="1" rowPageCount="1" colPageCount="1"/>
  <pivotFields count="22">
    <pivotField dataField="1" showAll="0"/>
    <pivotField axis="axisPage" multipleItemSelectionAllowed="1" showAll="0">
      <items count="10">
        <item h="1" m="1" x="8"/>
        <item h="1" m="1" x="7"/>
        <item m="1" x="6"/>
        <item m="1" x="5"/>
        <item h="1" x="0"/>
        <item h="1" m="1" x="1"/>
        <item h="1" m="1" x="3"/>
        <item h="1" m="1" x="2"/>
        <item h="1" m="1" x="4"/>
        <item t="default"/>
      </items>
    </pivotField>
    <pivotField showAll="0"/>
    <pivotField showAll="0"/>
    <pivotField showAll="0"/>
    <pivotField showAll="0"/>
    <pivotField axis="axisRow" showAll="0">
      <items count="31">
        <item m="1" x="13"/>
        <item m="1" x="6"/>
        <item m="1" x="28"/>
        <item m="1" x="20"/>
        <item m="1" x="29"/>
        <item m="1" x="22"/>
        <item m="1" x="7"/>
        <item m="1" x="15"/>
        <item m="1" x="1"/>
        <item m="1" x="12"/>
        <item m="1" x="25"/>
        <item m="1" x="9"/>
        <item m="1" x="3"/>
        <item h="1" x="0"/>
        <item m="1" x="18"/>
        <item m="1" x="23"/>
        <item m="1" x="21"/>
        <item m="1" x="4"/>
        <item m="1" x="19"/>
        <item m="1" x="24"/>
        <item h="1" m="1" x="14"/>
        <item h="1" m="1" x="10"/>
        <item h="1" m="1" x="17"/>
        <item h="1" m="1" x="11"/>
        <item h="1" m="1" x="27"/>
        <item h="1" m="1" x="16"/>
        <item h="1" m="1" x="2"/>
        <item h="1" m="1" x="8"/>
        <item h="1" m="1" x="26"/>
        <item h="1"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
    <i t="grand">
      <x/>
    </i>
  </rowItems>
  <colItems count="1">
    <i/>
  </colItems>
  <pageFields count="1">
    <pageField fld="1" hier="-1"/>
  </pageFields>
  <dataFields count="1">
    <dataField name="Count of Ticket#" fld="0" subtotal="count" baseField="6"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A40D2D5-33FB-4F38-8CC9-0DF41B9B7388}" name="PivotTable2" cacheId="71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H4:I8" firstHeaderRow="1" firstDataRow="1" firstDataCol="1" rowPageCount="1" colPageCount="1"/>
  <pivotFields count="22">
    <pivotField dataField="1" showAll="0"/>
    <pivotField axis="axisPage" multipleItemSelectionAllowed="1" showAll="0">
      <items count="9">
        <item h="1" x="0"/>
        <item x="2"/>
        <item h="1" x="3"/>
        <item h="1" x="4"/>
        <item h="1" m="1" x="5"/>
        <item h="1" x="1"/>
        <item h="1" m="1" x="7"/>
        <item h="1" m="1" x="6"/>
        <item t="default"/>
      </items>
    </pivotField>
    <pivotField showAll="0"/>
    <pivotField showAll="0"/>
    <pivotField showAll="0"/>
    <pivotField showAll="0"/>
    <pivotField axis="axisRow" showAll="0">
      <items count="46">
        <item x="6"/>
        <item m="1" x="35"/>
        <item x="11"/>
        <item x="23"/>
        <item h="1" m="1" x="36"/>
        <item h="1" x="19"/>
        <item h="1" m="1" x="44"/>
        <item h="1" x="16"/>
        <item h="1" x="5"/>
        <item h="1" x="9"/>
        <item h="1" x="22"/>
        <item h="1" x="20"/>
        <item h="1" x="1"/>
        <item h="1" m="1" x="31"/>
        <item h="1" x="3"/>
        <item h="1" m="1" x="30"/>
        <item h="1" m="1" x="37"/>
        <item h="1" x="13"/>
        <item h="1" m="1" x="34"/>
        <item h="1" x="21"/>
        <item h="1" x="2"/>
        <item h="1" x="0"/>
        <item h="1" m="1" x="41"/>
        <item h="1" m="1" x="42"/>
        <item h="1" x="18"/>
        <item h="1" m="1" x="32"/>
        <item h="1" x="15"/>
        <item h="1" m="1" x="38"/>
        <item h="1" m="1" x="33"/>
        <item h="1" x="17"/>
        <item h="1" m="1" x="43"/>
        <item h="1" x="14"/>
        <item h="1" m="1" x="26"/>
        <item h="1" m="1" x="29"/>
        <item h="1" x="7"/>
        <item h="1" m="1" x="40"/>
        <item h="1" x="25"/>
        <item h="1" m="1" x="39"/>
        <item h="1" m="1" x="28"/>
        <item h="1" m="1" x="27"/>
        <item h="1" x="4"/>
        <item h="1" x="24"/>
        <item h="1" x="8"/>
        <item h="1" x="10"/>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2"/>
    </i>
    <i>
      <x v="3"/>
    </i>
    <i t="grand">
      <x/>
    </i>
  </rowItems>
  <colItems count="1">
    <i/>
  </colItems>
  <pageFields count="1">
    <pageField fld="1" hier="-1"/>
  </pageFields>
  <dataFields count="1">
    <dataField name="Count of Ticket" fld="0" subtotal="count" baseField="0" baseItem="211137331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3A87177-45B5-489F-BD65-77AAC242C269}" name="PivotTable3" cacheId="71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B32" firstHeaderRow="1" firstDataRow="1" firstDataCol="1" rowPageCount="1" colPageCount="1"/>
  <pivotFields count="26">
    <pivotField dataField="1" showAll="0"/>
    <pivotField showAll="0"/>
    <pivotField showAll="0"/>
    <pivotField showAll="0"/>
    <pivotField showAll="0"/>
    <pivotField showAll="0"/>
    <pivotField axis="axisRow" showAll="0">
      <items count="233">
        <item x="7"/>
        <item m="1" x="39"/>
        <item x="13"/>
        <item x="9"/>
        <item x="15"/>
        <item x="0"/>
        <item m="1" x="77"/>
        <item x="22"/>
        <item x="24"/>
        <item x="2"/>
        <item m="1" x="128"/>
        <item m="1" x="161"/>
        <item x="5"/>
        <item x="29"/>
        <item x="3"/>
        <item x="16"/>
        <item x="32"/>
        <item x="6"/>
        <item x="17"/>
        <item m="1" x="105"/>
        <item x="28"/>
        <item m="1" x="221"/>
        <item m="1" x="153"/>
        <item m="1" x="106"/>
        <item x="35"/>
        <item x="38"/>
        <item m="1" x="47"/>
        <item m="1" x="51"/>
        <item x="31"/>
        <item x="1"/>
        <item m="1" x="165"/>
        <item x="37"/>
        <item x="25"/>
        <item m="1" x="220"/>
        <item m="1" x="162"/>
        <item m="1" x="141"/>
        <item m="1" x="96"/>
        <item m="1" x="157"/>
        <item m="1" x="118"/>
        <item x="12"/>
        <item x="19"/>
        <item m="1" x="103"/>
        <item x="30"/>
        <item x="23"/>
        <item m="1" x="183"/>
        <item m="1" x="73"/>
        <item m="1" x="167"/>
        <item m="1" x="196"/>
        <item m="1" x="148"/>
        <item m="1" x="88"/>
        <item m="1" x="81"/>
        <item m="1" x="135"/>
        <item x="36"/>
        <item m="1" x="109"/>
        <item m="1" x="45"/>
        <item m="1" x="107"/>
        <item x="20"/>
        <item m="1" x="108"/>
        <item m="1" x="158"/>
        <item m="1" x="101"/>
        <item m="1" x="191"/>
        <item m="1" x="195"/>
        <item m="1" x="99"/>
        <item m="1" x="131"/>
        <item m="1" x="83"/>
        <item m="1" x="69"/>
        <item m="1" x="230"/>
        <item m="1" x="206"/>
        <item m="1" x="71"/>
        <item m="1" x="121"/>
        <item m="1" x="136"/>
        <item m="1" x="86"/>
        <item m="1" x="175"/>
        <item m="1" x="231"/>
        <item m="1" x="180"/>
        <item m="1" x="70"/>
        <item m="1" x="134"/>
        <item m="1" x="54"/>
        <item m="1" x="74"/>
        <item m="1" x="210"/>
        <item m="1" x="142"/>
        <item m="1" x="42"/>
        <item m="1" x="159"/>
        <item m="1" x="229"/>
        <item m="1" x="64"/>
        <item m="1" x="174"/>
        <item m="1" x="60"/>
        <item m="1" x="55"/>
        <item m="1" x="59"/>
        <item m="1" x="104"/>
        <item m="1" x="90"/>
        <item m="1" x="66"/>
        <item m="1" x="89"/>
        <item m="1" x="119"/>
        <item m="1" x="130"/>
        <item m="1" x="226"/>
        <item m="1" x="140"/>
        <item m="1" x="145"/>
        <item m="1" x="98"/>
        <item m="1" x="219"/>
        <item m="1" x="187"/>
        <item m="1" x="143"/>
        <item m="1" x="82"/>
        <item m="1" x="225"/>
        <item m="1" x="208"/>
        <item m="1" x="75"/>
        <item m="1" x="193"/>
        <item m="1" x="185"/>
        <item m="1" x="160"/>
        <item m="1" x="228"/>
        <item m="1" x="41"/>
        <item m="1" x="138"/>
        <item m="1" x="84"/>
        <item m="1" x="85"/>
        <item m="1" x="67"/>
        <item m="1" x="211"/>
        <item m="1" x="179"/>
        <item m="1" x="204"/>
        <item m="1" x="78"/>
        <item m="1" x="93"/>
        <item m="1" x="61"/>
        <item m="1" x="202"/>
        <item m="1" x="186"/>
        <item m="1" x="164"/>
        <item m="1" x="87"/>
        <item m="1" x="149"/>
        <item m="1" x="215"/>
        <item m="1" x="137"/>
        <item m="1" x="200"/>
        <item m="1" x="111"/>
        <item m="1" x="123"/>
        <item m="1" x="227"/>
        <item m="1" x="224"/>
        <item m="1" x="80"/>
        <item m="1" x="168"/>
        <item m="1" x="122"/>
        <item m="1" x="79"/>
        <item m="1" x="194"/>
        <item x="4"/>
        <item x="18"/>
        <item m="1" x="170"/>
        <item x="33"/>
        <item x="8"/>
        <item m="1" x="177"/>
        <item m="1" x="120"/>
        <item m="1" x="190"/>
        <item m="1" x="197"/>
        <item m="1" x="199"/>
        <item m="1" x="133"/>
        <item m="1" x="49"/>
        <item m="1" x="46"/>
        <item m="1" x="205"/>
        <item m="1" x="150"/>
        <item m="1" x="65"/>
        <item m="1" x="171"/>
        <item m="1" x="97"/>
        <item m="1" x="139"/>
        <item m="1" x="217"/>
        <item m="1" x="68"/>
        <item m="1" x="44"/>
        <item m="1" x="112"/>
        <item m="1" x="94"/>
        <item m="1" x="181"/>
        <item m="1" x="152"/>
        <item m="1" x="114"/>
        <item m="1" x="92"/>
        <item m="1" x="216"/>
        <item m="1" x="222"/>
        <item m="1" x="76"/>
        <item m="1" x="156"/>
        <item m="1" x="151"/>
        <item m="1" x="192"/>
        <item m="1" x="154"/>
        <item m="1" x="115"/>
        <item m="1" x="155"/>
        <item m="1" x="56"/>
        <item m="1" x="176"/>
        <item m="1" x="178"/>
        <item m="1" x="52"/>
        <item m="1" x="144"/>
        <item m="1" x="189"/>
        <item m="1" x="201"/>
        <item m="1" x="147"/>
        <item m="1" x="172"/>
        <item m="1" x="58"/>
        <item m="1" x="57"/>
        <item m="1" x="218"/>
        <item m="1" x="116"/>
        <item m="1" x="102"/>
        <item m="1" x="223"/>
        <item m="1" x="40"/>
        <item m="1" x="126"/>
        <item m="1" x="209"/>
        <item m="1" x="163"/>
        <item m="1" x="110"/>
        <item m="1" x="50"/>
        <item m="1" x="207"/>
        <item m="1" x="188"/>
        <item m="1" x="146"/>
        <item m="1" x="43"/>
        <item m="1" x="182"/>
        <item m="1" x="184"/>
        <item m="1" x="100"/>
        <item m="1" x="213"/>
        <item m="1" x="62"/>
        <item m="1" x="214"/>
        <item m="1" x="166"/>
        <item m="1" x="212"/>
        <item m="1" x="127"/>
        <item m="1" x="91"/>
        <item m="1" x="198"/>
        <item m="1" x="125"/>
        <item m="1" x="173"/>
        <item m="1" x="72"/>
        <item m="1" x="63"/>
        <item m="1" x="117"/>
        <item m="1" x="124"/>
        <item m="1" x="132"/>
        <item m="1" x="95"/>
        <item m="1" x="113"/>
        <item m="1" x="203"/>
        <item m="1" x="48"/>
        <item m="1" x="129"/>
        <item m="1" x="169"/>
        <item m="1" x="53"/>
        <item x="14"/>
        <item x="21"/>
        <item x="27"/>
        <item x="34"/>
        <item x="10"/>
        <item x="11"/>
        <item x="26"/>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1"/>
        <item x="0"/>
        <item m="1" x="2"/>
        <item t="default"/>
      </items>
    </pivotField>
    <pivotField showAll="0"/>
    <pivotField showAll="0"/>
  </pivotFields>
  <rowFields count="1">
    <field x="6"/>
  </rowFields>
  <rowItems count="29">
    <i>
      <x/>
    </i>
    <i>
      <x v="2"/>
    </i>
    <i>
      <x v="3"/>
    </i>
    <i>
      <x v="4"/>
    </i>
    <i>
      <x v="5"/>
    </i>
    <i>
      <x v="12"/>
    </i>
    <i>
      <x v="13"/>
    </i>
    <i>
      <x v="14"/>
    </i>
    <i>
      <x v="15"/>
    </i>
    <i>
      <x v="16"/>
    </i>
    <i>
      <x v="18"/>
    </i>
    <i>
      <x v="20"/>
    </i>
    <i>
      <x v="24"/>
    </i>
    <i>
      <x v="25"/>
    </i>
    <i>
      <x v="28"/>
    </i>
    <i>
      <x v="31"/>
    </i>
    <i>
      <x v="32"/>
    </i>
    <i>
      <x v="42"/>
    </i>
    <i>
      <x v="52"/>
    </i>
    <i>
      <x v="56"/>
    </i>
    <i>
      <x v="138"/>
    </i>
    <i>
      <x v="139"/>
    </i>
    <i>
      <x v="141"/>
    </i>
    <i>
      <x v="225"/>
    </i>
    <i>
      <x v="227"/>
    </i>
    <i>
      <x v="228"/>
    </i>
    <i>
      <x v="229"/>
    </i>
    <i>
      <x v="230"/>
    </i>
    <i t="grand">
      <x/>
    </i>
  </rowItems>
  <colItems count="1">
    <i/>
  </colItems>
  <pageFields count="1">
    <pageField fld="23" item="0"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8BB4AFA-3889-4F76-BCF1-4602359B9F9C}" name="PivotTable22" cacheId="717"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I44:J45" firstHeaderRow="1" firstDataRow="1" firstDataCol="1" rowPageCount="1" colPageCount="1"/>
  <pivotFields count="22">
    <pivotField dataField="1" showAll="0"/>
    <pivotField axis="axisPage" multipleItemSelectionAllowed="1" showAll="0">
      <items count="10">
        <item m="1" x="8"/>
        <item m="1" x="7"/>
        <item h="1" m="1" x="6"/>
        <item h="1" m="1" x="5"/>
        <item x="0"/>
        <item h="1" m="1" x="1"/>
        <item h="1" m="1" x="3"/>
        <item h="1" m="1" x="2"/>
        <item h="1" m="1" x="4"/>
        <item t="default"/>
      </items>
    </pivotField>
    <pivotField showAll="0"/>
    <pivotField showAll="0"/>
    <pivotField showAll="0"/>
    <pivotField showAll="0"/>
    <pivotField axis="axisRow" showAll="0">
      <items count="31">
        <item m="1" x="13"/>
        <item m="1" x="6"/>
        <item m="1" x="28"/>
        <item m="1" x="20"/>
        <item m="1" x="29"/>
        <item m="1" x="22"/>
        <item m="1" x="7"/>
        <item m="1" x="15"/>
        <item m="1" x="1"/>
        <item m="1" x="12"/>
        <item m="1" x="25"/>
        <item m="1" x="9"/>
        <item m="1" x="3"/>
        <item h="1" x="0"/>
        <item m="1" x="18"/>
        <item m="1" x="23"/>
        <item m="1" x="21"/>
        <item m="1" x="4"/>
        <item m="1" x="19"/>
        <item m="1" x="24"/>
        <item h="1" m="1" x="14"/>
        <item h="1" m="1" x="10"/>
        <item h="1" m="1" x="17"/>
        <item h="1" m="1" x="11"/>
        <item h="1" m="1" x="27"/>
        <item h="1" m="1" x="16"/>
        <item h="1" m="1" x="2"/>
        <item h="1" m="1" x="8"/>
        <item h="1" m="1" x="26"/>
        <item h="1"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
    <i t="grand">
      <x/>
    </i>
  </rowItems>
  <colItems count="1">
    <i/>
  </colItems>
  <pageFields count="1">
    <pageField fld="1" hier="-1"/>
  </pageFields>
  <dataFields count="1">
    <dataField name="Count of Ticket#" fld="0"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5067BF7-84E0-4BB0-9195-490C52134D07}" name="PivotTable1" cacheId="719"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I3:J6" firstHeaderRow="1" firstDataRow="1" firstDataCol="1" rowPageCount="1" colPageCount="1"/>
  <pivotFields count="22">
    <pivotField dataField="1" showAll="0"/>
    <pivotField axis="axisPage" multipleItemSelectionAllowed="1" showAll="0">
      <items count="10">
        <item x="0"/>
        <item h="1" x="2"/>
        <item h="1" x="3"/>
        <item h="1" x="4"/>
        <item h="1" m="1" x="7"/>
        <item h="1" x="1"/>
        <item h="1" m="1" x="8"/>
        <item h="1" m="1" x="6"/>
        <item h="1" x="5"/>
        <item t="default"/>
      </items>
    </pivotField>
    <pivotField showAll="0"/>
    <pivotField showAll="0"/>
    <pivotField showAll="0"/>
    <pivotField showAll="0"/>
    <pivotField axis="axisRow" showAll="0">
      <items count="46">
        <item x="6"/>
        <item x="27"/>
        <item x="11"/>
        <item x="23"/>
        <item h="1" x="26"/>
        <item h="1" x="19"/>
        <item h="1" x="31"/>
        <item h="1" x="16"/>
        <item h="1" x="5"/>
        <item h="1" x="9"/>
        <item h="1" x="22"/>
        <item h="1" x="20"/>
        <item h="1" x="1"/>
        <item h="1" m="1" x="36"/>
        <item h="1" x="3"/>
        <item h="1" m="1" x="35"/>
        <item h="1" x="30"/>
        <item h="1" x="13"/>
        <item h="1" m="1" x="39"/>
        <item h="1" x="21"/>
        <item h="1" x="2"/>
        <item h="1" x="0"/>
        <item h="1" m="1" x="42"/>
        <item h="1" x="18"/>
        <item h="1" x="15"/>
        <item h="1" m="1" x="38"/>
        <item h="1" x="32"/>
        <item h="1" m="1" x="37"/>
        <item h="1" x="14"/>
        <item h="1" x="17"/>
        <item h="1" m="1" x="44"/>
        <item h="1" x="28"/>
        <item h="1" m="1" x="33"/>
        <item h="1" m="1" x="34"/>
        <item h="1" x="7"/>
        <item h="1" m="1" x="40"/>
        <item h="1" x="29"/>
        <item h="1" x="25"/>
        <item h="1" m="1" x="41"/>
        <item h="1" m="1" x="43"/>
        <item h="1" x="4"/>
        <item h="1" x="24"/>
        <item h="1" x="8"/>
        <item h="1" x="10"/>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pageFields count="1">
    <pageField fld="1" hier="-1"/>
  </pageFields>
  <dataFields count="1">
    <dataField name="Count of Ticket" fld="0" subtotal="count" baseField="0" baseItem="211137331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EFD8B16-AE10-457B-B0AA-CE22109FBB8F}" name="PivotTable2" cacheId="71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4:B35" firstHeaderRow="1" firstDataRow="1" firstDataCol="1" rowPageCount="1" colPageCount="1"/>
  <pivotFields count="26">
    <pivotField dataField="1" showAll="0"/>
    <pivotField showAll="0"/>
    <pivotField showAll="0"/>
    <pivotField showAll="0"/>
    <pivotField showAll="0"/>
    <pivotField showAll="0"/>
    <pivotField axis="axisRow" showAll="0">
      <items count="72">
        <item x="18"/>
        <item x="23"/>
        <item m="1" x="43"/>
        <item x="16"/>
        <item x="4"/>
        <item x="1"/>
        <item x="9"/>
        <item m="1" x="40"/>
        <item x="6"/>
        <item m="1" x="61"/>
        <item x="20"/>
        <item x="8"/>
        <item x="35"/>
        <item m="1" x="41"/>
        <item x="32"/>
        <item m="1" x="70"/>
        <item m="1" x="51"/>
        <item x="26"/>
        <item m="1" x="36"/>
        <item x="34"/>
        <item x="22"/>
        <item m="1" x="55"/>
        <item x="30"/>
        <item x="27"/>
        <item m="1" x="50"/>
        <item m="1" x="46"/>
        <item x="0"/>
        <item m="1" x="67"/>
        <item x="3"/>
        <item m="1" x="42"/>
        <item x="19"/>
        <item m="1" x="54"/>
        <item x="7"/>
        <item m="1" x="48"/>
        <item x="14"/>
        <item m="1" x="52"/>
        <item m="1" x="38"/>
        <item m="1" x="63"/>
        <item m="1" x="62"/>
        <item m="1" x="60"/>
        <item m="1" x="37"/>
        <item m="1" x="66"/>
        <item m="1" x="56"/>
        <item m="1" x="45"/>
        <item x="24"/>
        <item x="28"/>
        <item m="1" x="58"/>
        <item m="1" x="47"/>
        <item m="1" x="39"/>
        <item m="1" x="44"/>
        <item m="1" x="49"/>
        <item m="1" x="68"/>
        <item m="1" x="57"/>
        <item m="1" x="59"/>
        <item m="1" x="69"/>
        <item x="31"/>
        <item x="33"/>
        <item x="11"/>
        <item x="5"/>
        <item x="25"/>
        <item x="2"/>
        <item x="13"/>
        <item x="17"/>
        <item m="1" x="64"/>
        <item x="10"/>
        <item x="29"/>
        <item m="1" x="65"/>
        <item x="21"/>
        <item m="1" x="53"/>
        <item x="12"/>
        <item x="15"/>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s>
  <rowFields count="1">
    <field x="6"/>
  </rowFields>
  <rowItems count="31">
    <i>
      <x/>
    </i>
    <i>
      <x v="1"/>
    </i>
    <i>
      <x v="3"/>
    </i>
    <i>
      <x v="4"/>
    </i>
    <i>
      <x v="5"/>
    </i>
    <i>
      <x v="6"/>
    </i>
    <i>
      <x v="8"/>
    </i>
    <i>
      <x v="10"/>
    </i>
    <i>
      <x v="11"/>
    </i>
    <i>
      <x v="17"/>
    </i>
    <i>
      <x v="20"/>
    </i>
    <i>
      <x v="23"/>
    </i>
    <i>
      <x v="26"/>
    </i>
    <i>
      <x v="28"/>
    </i>
    <i>
      <x v="30"/>
    </i>
    <i>
      <x v="32"/>
    </i>
    <i>
      <x v="34"/>
    </i>
    <i>
      <x v="44"/>
    </i>
    <i>
      <x v="45"/>
    </i>
    <i>
      <x v="57"/>
    </i>
    <i>
      <x v="58"/>
    </i>
    <i>
      <x v="59"/>
    </i>
    <i>
      <x v="60"/>
    </i>
    <i>
      <x v="61"/>
    </i>
    <i>
      <x v="62"/>
    </i>
    <i>
      <x v="64"/>
    </i>
    <i>
      <x v="65"/>
    </i>
    <i>
      <x v="67"/>
    </i>
    <i>
      <x v="69"/>
    </i>
    <i>
      <x v="70"/>
    </i>
    <i t="grand">
      <x/>
    </i>
  </rowItems>
  <colItems count="1">
    <i/>
  </colItems>
  <pageFields count="1">
    <pageField fld="23" item="1" hier="-1"/>
  </pageFields>
  <dataFields count="1">
    <dataField name="Count of Ticket#" fld="0" subtotal="count" baseField="0" baseItem="2195456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6.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H45"/>
  <sheetViews>
    <sheetView topLeftCell="A42" zoomScale="180" zoomScaleNormal="180" workbookViewId="0">
      <selection activeCell="C45" sqref="C45"/>
    </sheetView>
  </sheetViews>
  <sheetFormatPr defaultColWidth="9.28515625" defaultRowHeight="15"/>
  <cols>
    <col min="1" max="1" width="2.28515625" customWidth="1"/>
    <col min="2" max="2" width="3" bestFit="1" customWidth="1"/>
    <col min="3" max="3" width="18.7109375" customWidth="1"/>
    <col min="4" max="4" width="11.7109375" customWidth="1"/>
    <col min="5" max="5" width="10.7109375" customWidth="1"/>
    <col min="6" max="6" width="68.7109375" customWidth="1"/>
    <col min="7" max="7" width="7.7109375" bestFit="1" customWidth="1"/>
    <col min="8" max="8" width="10.7109375" style="43" bestFit="1" customWidth="1"/>
  </cols>
  <sheetData>
    <row r="1" spans="2:8" ht="23.25">
      <c r="B1" s="88" t="s">
        <v>0</v>
      </c>
      <c r="C1" s="89"/>
      <c r="D1" s="89"/>
      <c r="E1" s="89"/>
      <c r="F1" s="89"/>
      <c r="G1" s="89"/>
      <c r="H1" s="89"/>
    </row>
    <row r="3" spans="2:8">
      <c r="B3" s="48" t="s">
        <v>1</v>
      </c>
      <c r="C3" s="49" t="s">
        <v>2</v>
      </c>
      <c r="D3" s="48" t="s">
        <v>3</v>
      </c>
      <c r="E3" s="48" t="s">
        <v>4</v>
      </c>
      <c r="F3" s="48" t="s">
        <v>5</v>
      </c>
      <c r="G3" s="48" t="s">
        <v>6</v>
      </c>
      <c r="H3" s="48" t="s">
        <v>7</v>
      </c>
    </row>
    <row r="4" spans="2:8" ht="65.25" customHeight="1">
      <c r="B4" s="38">
        <v>1</v>
      </c>
      <c r="C4" s="39" t="s">
        <v>8</v>
      </c>
      <c r="D4" s="40">
        <v>44224</v>
      </c>
      <c r="E4" s="39" t="s">
        <v>9</v>
      </c>
      <c r="F4" s="42" t="s">
        <v>10</v>
      </c>
      <c r="G4" s="41" t="s">
        <v>11</v>
      </c>
      <c r="H4" s="78">
        <v>44229</v>
      </c>
    </row>
    <row r="5" spans="2:8" ht="45.75" customHeight="1">
      <c r="B5" s="38">
        <v>2</v>
      </c>
      <c r="C5" s="39" t="s">
        <v>12</v>
      </c>
      <c r="D5" s="40">
        <v>44229</v>
      </c>
      <c r="E5" s="39" t="s">
        <v>13</v>
      </c>
      <c r="F5" s="42" t="s">
        <v>14</v>
      </c>
      <c r="G5" s="41" t="s">
        <v>11</v>
      </c>
      <c r="H5" s="78">
        <v>44236</v>
      </c>
    </row>
    <row r="6" spans="2:8" ht="33" customHeight="1">
      <c r="B6" s="38">
        <v>3</v>
      </c>
      <c r="C6" s="39" t="s">
        <v>15</v>
      </c>
      <c r="D6" s="40">
        <v>44236</v>
      </c>
      <c r="E6" s="39" t="s">
        <v>16</v>
      </c>
      <c r="F6" s="42" t="s">
        <v>17</v>
      </c>
      <c r="G6" s="41" t="s">
        <v>11</v>
      </c>
      <c r="H6" s="78">
        <v>44237</v>
      </c>
    </row>
    <row r="7" spans="2:8" ht="92.85" customHeight="1">
      <c r="B7" s="38">
        <v>4</v>
      </c>
      <c r="C7" s="39" t="s">
        <v>18</v>
      </c>
      <c r="D7" s="40">
        <v>44298</v>
      </c>
      <c r="E7" s="39" t="s">
        <v>19</v>
      </c>
      <c r="F7" s="42" t="s">
        <v>20</v>
      </c>
      <c r="G7" s="41" t="s">
        <v>11</v>
      </c>
      <c r="H7" s="78">
        <v>44313</v>
      </c>
    </row>
    <row r="8" spans="2:8" ht="27" customHeight="1">
      <c r="B8" s="38">
        <v>5</v>
      </c>
      <c r="C8" s="39" t="s">
        <v>21</v>
      </c>
      <c r="D8" s="40">
        <v>44316</v>
      </c>
      <c r="E8" s="39" t="s">
        <v>22</v>
      </c>
      <c r="F8" s="42" t="s">
        <v>23</v>
      </c>
      <c r="G8" s="41" t="s">
        <v>11</v>
      </c>
      <c r="H8" s="78">
        <v>44322</v>
      </c>
    </row>
    <row r="9" spans="2:8" ht="86.85" customHeight="1">
      <c r="B9" s="38">
        <v>6</v>
      </c>
      <c r="C9" s="39" t="s">
        <v>24</v>
      </c>
      <c r="D9" s="40">
        <v>44307</v>
      </c>
      <c r="E9" s="39" t="s">
        <v>22</v>
      </c>
      <c r="F9" s="42" t="s">
        <v>25</v>
      </c>
      <c r="G9" s="41" t="s">
        <v>11</v>
      </c>
      <c r="H9" s="78">
        <v>44333</v>
      </c>
    </row>
    <row r="10" spans="2:8" ht="32.85" customHeight="1">
      <c r="B10" s="38">
        <v>7</v>
      </c>
      <c r="C10" s="39" t="s">
        <v>26</v>
      </c>
      <c r="D10" s="40">
        <v>44316</v>
      </c>
      <c r="E10" s="39" t="s">
        <v>27</v>
      </c>
      <c r="F10" s="42" t="s">
        <v>28</v>
      </c>
      <c r="G10" s="41" t="s">
        <v>11</v>
      </c>
      <c r="H10" s="78">
        <v>44330</v>
      </c>
    </row>
    <row r="11" spans="2:8" ht="44.25" customHeight="1">
      <c r="B11" s="38">
        <v>8</v>
      </c>
      <c r="C11" s="39" t="s">
        <v>29</v>
      </c>
      <c r="D11" s="40">
        <v>44321</v>
      </c>
      <c r="E11" s="39" t="s">
        <v>30</v>
      </c>
      <c r="F11" s="42" t="s">
        <v>31</v>
      </c>
      <c r="G11" s="41" t="s">
        <v>11</v>
      </c>
      <c r="H11" s="78">
        <v>44328</v>
      </c>
    </row>
    <row r="12" spans="2:8" ht="33.75" customHeight="1">
      <c r="B12" s="38">
        <v>9</v>
      </c>
      <c r="C12" s="39" t="s">
        <v>32</v>
      </c>
      <c r="D12" s="40">
        <v>44321</v>
      </c>
      <c r="E12" s="39" t="s">
        <v>33</v>
      </c>
      <c r="F12" s="42" t="s">
        <v>34</v>
      </c>
      <c r="G12" s="41" t="s">
        <v>11</v>
      </c>
      <c r="H12" s="78">
        <v>44333</v>
      </c>
    </row>
    <row r="13" spans="2:8" ht="55.5" customHeight="1">
      <c r="B13" s="38">
        <v>10</v>
      </c>
      <c r="C13" s="39" t="s">
        <v>35</v>
      </c>
      <c r="D13" s="40">
        <v>44321</v>
      </c>
      <c r="E13" s="39" t="s">
        <v>33</v>
      </c>
      <c r="F13" s="42" t="s">
        <v>36</v>
      </c>
      <c r="G13" s="41" t="s">
        <v>11</v>
      </c>
      <c r="H13" s="78">
        <v>44335</v>
      </c>
    </row>
    <row r="14" spans="2:8" ht="35.25" customHeight="1">
      <c r="B14" s="38">
        <v>11</v>
      </c>
      <c r="C14" s="39" t="s">
        <v>37</v>
      </c>
      <c r="D14" s="40">
        <v>44323</v>
      </c>
      <c r="E14" s="39" t="s">
        <v>38</v>
      </c>
      <c r="F14" s="42" t="s">
        <v>39</v>
      </c>
      <c r="G14" s="41" t="s">
        <v>11</v>
      </c>
      <c r="H14" s="78">
        <v>44328</v>
      </c>
    </row>
    <row r="15" spans="2:8" ht="30" customHeight="1">
      <c r="B15" s="38">
        <v>12</v>
      </c>
      <c r="C15" s="39" t="s">
        <v>40</v>
      </c>
      <c r="D15" s="40">
        <v>44328</v>
      </c>
      <c r="E15" s="39" t="s">
        <v>27</v>
      </c>
      <c r="F15" s="42" t="s">
        <v>41</v>
      </c>
      <c r="G15" s="41" t="s">
        <v>11</v>
      </c>
      <c r="H15" s="78">
        <v>44330</v>
      </c>
    </row>
    <row r="16" spans="2:8" ht="35.25" customHeight="1">
      <c r="B16" s="38">
        <v>13</v>
      </c>
      <c r="C16" s="39" t="s">
        <v>42</v>
      </c>
      <c r="D16" s="40">
        <v>44329</v>
      </c>
      <c r="E16" s="39" t="s">
        <v>27</v>
      </c>
      <c r="F16" s="42" t="s">
        <v>43</v>
      </c>
      <c r="G16" s="41" t="s">
        <v>11</v>
      </c>
      <c r="H16" s="78">
        <v>44330</v>
      </c>
    </row>
    <row r="17" spans="2:8" ht="160.35" customHeight="1">
      <c r="B17" s="38">
        <v>14</v>
      </c>
      <c r="C17" s="39" t="s">
        <v>44</v>
      </c>
      <c r="D17" s="40">
        <v>44344</v>
      </c>
      <c r="E17" s="39" t="s">
        <v>45</v>
      </c>
      <c r="F17" s="42" t="s">
        <v>46</v>
      </c>
      <c r="G17" s="41" t="s">
        <v>11</v>
      </c>
      <c r="H17" s="78">
        <v>44397</v>
      </c>
    </row>
    <row r="18" spans="2:8" ht="51" customHeight="1">
      <c r="B18" s="38">
        <v>15</v>
      </c>
      <c r="C18" s="39" t="s">
        <v>47</v>
      </c>
      <c r="D18" s="40">
        <v>44356</v>
      </c>
      <c r="E18" s="39" t="s">
        <v>45</v>
      </c>
      <c r="F18" s="42" t="s">
        <v>48</v>
      </c>
      <c r="G18" s="41" t="s">
        <v>11</v>
      </c>
      <c r="H18" s="78">
        <v>44362</v>
      </c>
    </row>
    <row r="19" spans="2:8" ht="129" customHeight="1">
      <c r="B19" s="38">
        <v>16</v>
      </c>
      <c r="C19" s="39" t="s">
        <v>49</v>
      </c>
      <c r="D19" s="40">
        <v>44357</v>
      </c>
      <c r="E19" s="39" t="s">
        <v>50</v>
      </c>
      <c r="F19" s="42" t="s">
        <v>51</v>
      </c>
      <c r="G19" s="41" t="s">
        <v>11</v>
      </c>
      <c r="H19" s="78">
        <v>44379</v>
      </c>
    </row>
    <row r="20" spans="2:8" ht="111" customHeight="1">
      <c r="B20" s="38">
        <v>17</v>
      </c>
      <c r="C20" s="39" t="s">
        <v>52</v>
      </c>
      <c r="D20" s="40">
        <v>44370</v>
      </c>
      <c r="E20" s="39" t="s">
        <v>53</v>
      </c>
      <c r="F20" s="42" t="s">
        <v>54</v>
      </c>
      <c r="G20" s="41" t="s">
        <v>11</v>
      </c>
      <c r="H20" s="78">
        <v>44391</v>
      </c>
    </row>
    <row r="21" spans="2:8" ht="51.6" customHeight="1">
      <c r="B21" s="38">
        <v>18</v>
      </c>
      <c r="C21" s="39" t="s">
        <v>55</v>
      </c>
      <c r="D21" s="40">
        <v>44372</v>
      </c>
      <c r="E21" s="39" t="s">
        <v>16</v>
      </c>
      <c r="F21" s="42" t="s">
        <v>56</v>
      </c>
      <c r="G21" s="41" t="s">
        <v>11</v>
      </c>
      <c r="H21" s="78">
        <v>44383</v>
      </c>
    </row>
    <row r="22" spans="2:8" ht="18">
      <c r="B22" s="38">
        <v>19</v>
      </c>
      <c r="C22" s="39" t="s">
        <v>57</v>
      </c>
      <c r="D22" s="40">
        <v>44398</v>
      </c>
      <c r="E22" s="39" t="s">
        <v>58</v>
      </c>
      <c r="F22" s="42" t="s">
        <v>59</v>
      </c>
      <c r="G22" s="41" t="s">
        <v>11</v>
      </c>
      <c r="H22" s="78">
        <v>44405</v>
      </c>
    </row>
    <row r="23" spans="2:8" ht="69.599999999999994" customHeight="1">
      <c r="B23" s="38">
        <v>20</v>
      </c>
      <c r="C23" s="39" t="s">
        <v>60</v>
      </c>
      <c r="D23" s="40">
        <v>44400</v>
      </c>
      <c r="E23" s="39" t="s">
        <v>61</v>
      </c>
      <c r="F23" s="42" t="s">
        <v>62</v>
      </c>
      <c r="G23" s="41" t="s">
        <v>11</v>
      </c>
      <c r="H23" s="78">
        <v>44412</v>
      </c>
    </row>
    <row r="24" spans="2:8" ht="18">
      <c r="B24" s="38">
        <v>21</v>
      </c>
      <c r="C24" s="39" t="s">
        <v>63</v>
      </c>
      <c r="D24" s="40">
        <v>44406</v>
      </c>
      <c r="E24" s="39" t="s">
        <v>64</v>
      </c>
      <c r="F24" s="42" t="s">
        <v>65</v>
      </c>
      <c r="G24" s="41" t="s">
        <v>11</v>
      </c>
      <c r="H24" s="78">
        <v>44407</v>
      </c>
    </row>
    <row r="25" spans="2:8" ht="32.85" customHeight="1">
      <c r="B25" s="38">
        <v>22</v>
      </c>
      <c r="C25" s="39" t="s">
        <v>66</v>
      </c>
      <c r="D25" s="40">
        <v>44420</v>
      </c>
      <c r="E25" s="39" t="s">
        <v>67</v>
      </c>
      <c r="F25" s="42" t="s">
        <v>68</v>
      </c>
      <c r="G25" s="41" t="s">
        <v>11</v>
      </c>
      <c r="H25" s="78">
        <v>44425</v>
      </c>
    </row>
    <row r="26" spans="2:8" ht="32.85" customHeight="1">
      <c r="B26" s="38">
        <v>23</v>
      </c>
      <c r="C26" s="39" t="s">
        <v>69</v>
      </c>
      <c r="D26" s="40">
        <v>44426</v>
      </c>
      <c r="E26" s="39" t="s">
        <v>70</v>
      </c>
      <c r="F26" s="42" t="s">
        <v>71</v>
      </c>
      <c r="G26" s="41" t="s">
        <v>11</v>
      </c>
      <c r="H26" s="78">
        <v>44428</v>
      </c>
    </row>
    <row r="27" spans="2:8" ht="90" customHeight="1">
      <c r="B27" s="38">
        <v>24</v>
      </c>
      <c r="C27" s="39" t="s">
        <v>72</v>
      </c>
      <c r="D27" s="40">
        <v>44431</v>
      </c>
      <c r="E27" s="39" t="s">
        <v>70</v>
      </c>
      <c r="F27" s="42" t="s">
        <v>73</v>
      </c>
      <c r="G27" s="41" t="s">
        <v>11</v>
      </c>
      <c r="H27" s="78">
        <v>44440</v>
      </c>
    </row>
    <row r="28" spans="2:8" ht="32.1" customHeight="1">
      <c r="B28" s="38">
        <v>25</v>
      </c>
      <c r="C28" s="39" t="s">
        <v>74</v>
      </c>
      <c r="D28" s="78">
        <v>44435</v>
      </c>
      <c r="E28" s="39" t="s">
        <v>75</v>
      </c>
      <c r="F28" s="42" t="s">
        <v>76</v>
      </c>
      <c r="G28" s="41" t="s">
        <v>11</v>
      </c>
      <c r="H28" s="78">
        <v>44438</v>
      </c>
    </row>
    <row r="29" spans="2:8" ht="18">
      <c r="B29" s="38">
        <v>26</v>
      </c>
      <c r="C29" s="39" t="s">
        <v>77</v>
      </c>
      <c r="D29" s="78">
        <v>44441</v>
      </c>
      <c r="E29" s="39" t="s">
        <v>75</v>
      </c>
      <c r="F29" s="42" t="s">
        <v>78</v>
      </c>
      <c r="G29" s="41" t="s">
        <v>11</v>
      </c>
      <c r="H29" s="78">
        <v>44442</v>
      </c>
    </row>
    <row r="30" spans="2:8" ht="61.5" customHeight="1">
      <c r="B30" s="38">
        <v>27</v>
      </c>
      <c r="C30" s="39" t="s">
        <v>79</v>
      </c>
      <c r="D30" s="78">
        <v>44449</v>
      </c>
      <c r="E30" s="39" t="s">
        <v>80</v>
      </c>
      <c r="F30" s="42" t="s">
        <v>81</v>
      </c>
      <c r="G30" s="41" t="s">
        <v>82</v>
      </c>
      <c r="H30" s="78" t="s">
        <v>83</v>
      </c>
    </row>
    <row r="31" spans="2:8" ht="63" customHeight="1">
      <c r="B31" s="38">
        <v>28</v>
      </c>
      <c r="C31" s="39" t="s">
        <v>84</v>
      </c>
      <c r="D31" s="78">
        <v>44454</v>
      </c>
      <c r="E31" s="39" t="s">
        <v>85</v>
      </c>
      <c r="F31" s="42" t="s">
        <v>86</v>
      </c>
      <c r="G31" s="41" t="s">
        <v>82</v>
      </c>
      <c r="H31" s="78">
        <v>44461</v>
      </c>
    </row>
    <row r="32" spans="2:8" ht="30.6" customHeight="1">
      <c r="B32" s="38">
        <v>29</v>
      </c>
      <c r="C32" s="39" t="s">
        <v>87</v>
      </c>
      <c r="D32" s="78">
        <v>44454</v>
      </c>
      <c r="E32" s="39" t="s">
        <v>85</v>
      </c>
      <c r="F32" s="42" t="s">
        <v>88</v>
      </c>
      <c r="G32" s="41" t="s">
        <v>11</v>
      </c>
      <c r="H32" s="78">
        <v>44460</v>
      </c>
    </row>
    <row r="33" spans="2:8" ht="38.25" customHeight="1">
      <c r="B33" s="38">
        <v>30</v>
      </c>
      <c r="C33" s="39" t="s">
        <v>89</v>
      </c>
      <c r="D33" s="78">
        <v>44462</v>
      </c>
      <c r="E33" s="39" t="s">
        <v>90</v>
      </c>
      <c r="F33" s="42" t="s">
        <v>91</v>
      </c>
      <c r="G33" s="41" t="s">
        <v>11</v>
      </c>
      <c r="H33" s="78">
        <v>44473</v>
      </c>
    </row>
    <row r="34" spans="2:8" ht="63" customHeight="1">
      <c r="B34" s="38">
        <v>31</v>
      </c>
      <c r="C34" s="39" t="s">
        <v>92</v>
      </c>
      <c r="D34" s="78" t="s">
        <v>93</v>
      </c>
      <c r="E34" s="39" t="s">
        <v>94</v>
      </c>
      <c r="F34" s="42" t="s">
        <v>95</v>
      </c>
      <c r="G34" s="41" t="s">
        <v>11</v>
      </c>
      <c r="H34" s="78">
        <v>44484</v>
      </c>
    </row>
    <row r="35" spans="2:8" ht="54">
      <c r="B35" s="38">
        <v>32</v>
      </c>
      <c r="C35" s="39" t="s">
        <v>96</v>
      </c>
      <c r="D35" s="78">
        <v>44468</v>
      </c>
      <c r="E35" s="39" t="s">
        <v>97</v>
      </c>
      <c r="F35" s="42" t="s">
        <v>98</v>
      </c>
      <c r="G35" s="41" t="s">
        <v>99</v>
      </c>
      <c r="H35" s="78">
        <v>44491</v>
      </c>
    </row>
    <row r="36" spans="2:8" ht="36">
      <c r="B36" s="38">
        <v>33</v>
      </c>
      <c r="C36" s="39" t="s">
        <v>100</v>
      </c>
      <c r="D36" s="78">
        <v>44470</v>
      </c>
      <c r="E36" s="39" t="s">
        <v>101</v>
      </c>
      <c r="F36" s="42" t="s">
        <v>102</v>
      </c>
      <c r="G36" s="41" t="s">
        <v>103</v>
      </c>
      <c r="H36" s="78"/>
    </row>
    <row r="37" spans="2:8" ht="75" customHeight="1">
      <c r="B37" s="38">
        <v>34</v>
      </c>
      <c r="C37" s="39" t="s">
        <v>104</v>
      </c>
      <c r="D37" s="78">
        <v>44509</v>
      </c>
      <c r="E37" s="39" t="s">
        <v>105</v>
      </c>
      <c r="F37" s="42" t="s">
        <v>106</v>
      </c>
      <c r="G37" s="41" t="s">
        <v>107</v>
      </c>
      <c r="H37" s="78">
        <v>44551</v>
      </c>
    </row>
    <row r="38" spans="2:8" ht="64.349999999999994" customHeight="1">
      <c r="B38" s="38">
        <v>35</v>
      </c>
      <c r="C38" s="39" t="s">
        <v>108</v>
      </c>
      <c r="D38" s="78">
        <v>44544</v>
      </c>
      <c r="E38" s="39"/>
      <c r="F38" s="42" t="s">
        <v>109</v>
      </c>
      <c r="G38" s="41"/>
      <c r="H38" s="78">
        <v>44545</v>
      </c>
    </row>
    <row r="39" spans="2:8" ht="64.349999999999994" customHeight="1">
      <c r="B39" s="38">
        <v>36</v>
      </c>
      <c r="C39" s="39" t="s">
        <v>110</v>
      </c>
      <c r="D39" s="78">
        <v>44547</v>
      </c>
      <c r="E39" s="39" t="s">
        <v>38</v>
      </c>
      <c r="F39" s="42" t="s">
        <v>111</v>
      </c>
      <c r="G39" s="41" t="s">
        <v>99</v>
      </c>
      <c r="H39" s="78">
        <v>44557</v>
      </c>
    </row>
    <row r="40" spans="2:8" ht="64.349999999999994" customHeight="1">
      <c r="B40" s="38">
        <v>37</v>
      </c>
      <c r="C40" s="39" t="s">
        <v>112</v>
      </c>
      <c r="D40" s="78">
        <v>44551</v>
      </c>
      <c r="E40" s="39"/>
      <c r="F40" s="42" t="s">
        <v>113</v>
      </c>
      <c r="G40" s="41" t="s">
        <v>11</v>
      </c>
      <c r="H40" s="78">
        <v>44552</v>
      </c>
    </row>
    <row r="41" spans="2:8" ht="64.349999999999994" customHeight="1">
      <c r="B41" s="38">
        <v>38</v>
      </c>
      <c r="C41" s="39" t="s">
        <v>114</v>
      </c>
      <c r="D41" s="78">
        <v>44552</v>
      </c>
      <c r="E41" s="39" t="s">
        <v>115</v>
      </c>
      <c r="F41" s="42" t="s">
        <v>116</v>
      </c>
      <c r="G41" s="41" t="s">
        <v>82</v>
      </c>
      <c r="H41" s="78">
        <v>44572</v>
      </c>
    </row>
    <row r="42" spans="2:8" ht="63">
      <c r="B42" s="38">
        <v>39</v>
      </c>
      <c r="C42" s="39" t="s">
        <v>117</v>
      </c>
      <c r="D42" s="78">
        <v>44557</v>
      </c>
      <c r="E42" s="39" t="s">
        <v>118</v>
      </c>
      <c r="F42" s="42" t="s">
        <v>119</v>
      </c>
      <c r="G42" s="41" t="s">
        <v>11</v>
      </c>
      <c r="H42" s="78">
        <v>44587</v>
      </c>
    </row>
    <row r="43" spans="2:8" ht="64.349999999999994" customHeight="1">
      <c r="B43" s="38">
        <v>40</v>
      </c>
      <c r="C43" s="39" t="s">
        <v>120</v>
      </c>
      <c r="D43" s="78">
        <v>44558</v>
      </c>
      <c r="E43" s="39" t="s">
        <v>121</v>
      </c>
      <c r="F43" s="42" t="s">
        <v>122</v>
      </c>
      <c r="G43" s="41" t="s">
        <v>11</v>
      </c>
      <c r="H43" s="78">
        <v>44560</v>
      </c>
    </row>
    <row r="44" spans="2:8" ht="64.349999999999994" customHeight="1">
      <c r="B44" s="38">
        <v>41</v>
      </c>
      <c r="C44" s="39" t="s">
        <v>123</v>
      </c>
      <c r="D44" s="78">
        <v>44559</v>
      </c>
      <c r="E44" s="39" t="s">
        <v>124</v>
      </c>
      <c r="F44" s="42" t="s">
        <v>125</v>
      </c>
      <c r="G44" s="41" t="s">
        <v>11</v>
      </c>
      <c r="H44" s="78">
        <v>44565</v>
      </c>
    </row>
    <row r="45" spans="2:8" ht="64.349999999999994" customHeight="1">
      <c r="B45" s="38">
        <v>42</v>
      </c>
      <c r="C45" s="39"/>
      <c r="D45" s="78"/>
      <c r="E45" s="39"/>
      <c r="F45" s="42"/>
      <c r="G45" s="41"/>
      <c r="H45" s="78"/>
    </row>
  </sheetData>
  <autoFilter ref="B3:H21" xr:uid="{00000000-0001-0000-0000-000000000000}"/>
  <mergeCells count="1">
    <mergeCell ref="B1:H1"/>
  </mergeCells>
  <dataValidations disablePrompts="1" count="1">
    <dataValidation type="list" allowBlank="1" showInputMessage="1" showErrorMessage="1" sqref="G4:G5" xr:uid="{D3A3DFF0-6B7A-4549-AD1B-7BB538DF45D1}">
      <formula1>"In Progress,Postponed,Complete"</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Q4"/>
  <sheetViews>
    <sheetView topLeftCell="C4" zoomScaleNormal="100" workbookViewId="0">
      <selection activeCell="D4" sqref="D4"/>
    </sheetView>
  </sheetViews>
  <sheetFormatPr defaultColWidth="9.28515625" defaultRowHeight="15"/>
  <cols>
    <col min="2" max="2" width="17.28515625" customWidth="1"/>
    <col min="3" max="3" width="12.5703125" bestFit="1" customWidth="1"/>
    <col min="4" max="4" width="13.28515625" customWidth="1"/>
    <col min="5" max="5" width="24" style="1" customWidth="1"/>
    <col min="6" max="6" width="10.28515625" style="1" customWidth="1"/>
    <col min="7" max="8" width="15.28515625" customWidth="1"/>
    <col min="9" max="9" width="16.5703125" customWidth="1"/>
    <col min="10" max="10" width="12.28515625" customWidth="1"/>
    <col min="11" max="11" width="12.7109375" customWidth="1"/>
    <col min="12" max="12" width="11.5703125" customWidth="1"/>
    <col min="13" max="13" width="13.28515625" customWidth="1"/>
    <col min="14" max="15" width="9.7109375" bestFit="1" customWidth="1"/>
    <col min="16" max="16" width="9.7109375" customWidth="1"/>
    <col min="17" max="17" width="55" customWidth="1"/>
  </cols>
  <sheetData>
    <row r="1" spans="2:17" ht="21.75" customHeight="1">
      <c r="B1" s="88" t="s">
        <v>126</v>
      </c>
      <c r="C1" s="89"/>
      <c r="D1" s="89"/>
      <c r="E1" s="89"/>
      <c r="F1" s="89"/>
      <c r="G1" s="89"/>
      <c r="H1" s="89"/>
      <c r="I1" s="89"/>
      <c r="J1" s="89"/>
      <c r="K1" s="89"/>
      <c r="L1" s="89"/>
      <c r="M1" s="89"/>
      <c r="N1" s="89"/>
      <c r="O1" s="89"/>
      <c r="P1" s="89"/>
      <c r="Q1" s="90"/>
    </row>
    <row r="2" spans="2:17">
      <c r="B2" s="23"/>
      <c r="C2" s="23"/>
      <c r="D2" s="23"/>
      <c r="E2" s="23"/>
      <c r="F2" s="23"/>
      <c r="G2" s="23"/>
      <c r="H2" s="23"/>
      <c r="I2" s="23"/>
      <c r="J2" s="23"/>
      <c r="K2" s="23"/>
      <c r="L2" s="23"/>
      <c r="M2" s="23"/>
      <c r="N2" s="23"/>
      <c r="O2" s="23"/>
      <c r="P2" s="23"/>
      <c r="Q2" s="23"/>
    </row>
    <row r="3" spans="2:17" ht="33.75">
      <c r="B3" s="53" t="s">
        <v>127</v>
      </c>
      <c r="C3" s="53" t="s">
        <v>128</v>
      </c>
      <c r="D3" s="53" t="s">
        <v>129</v>
      </c>
      <c r="E3" s="53" t="s">
        <v>130</v>
      </c>
      <c r="F3" s="53" t="s">
        <v>131</v>
      </c>
      <c r="G3" s="53" t="s">
        <v>132</v>
      </c>
      <c r="H3" s="53" t="s">
        <v>133</v>
      </c>
      <c r="I3" s="53" t="s">
        <v>4</v>
      </c>
      <c r="J3" s="53" t="s">
        <v>134</v>
      </c>
      <c r="K3" s="53" t="s">
        <v>135</v>
      </c>
      <c r="L3" s="53" t="s">
        <v>136</v>
      </c>
      <c r="M3" s="53" t="s">
        <v>137</v>
      </c>
      <c r="N3" s="53" t="s">
        <v>138</v>
      </c>
      <c r="O3" s="53" t="s">
        <v>139</v>
      </c>
      <c r="P3" s="53" t="s">
        <v>140</v>
      </c>
      <c r="Q3" s="53" t="s">
        <v>2</v>
      </c>
    </row>
    <row r="4" spans="2:17">
      <c r="B4" s="50" t="s">
        <v>127</v>
      </c>
      <c r="C4" s="51" t="s">
        <v>141</v>
      </c>
      <c r="D4" s="51" t="s">
        <v>142</v>
      </c>
      <c r="E4" s="50"/>
      <c r="F4" s="50" t="s">
        <v>143</v>
      </c>
      <c r="G4" s="50"/>
      <c r="H4" s="50" t="s">
        <v>144</v>
      </c>
      <c r="I4" s="50" t="s">
        <v>4</v>
      </c>
      <c r="J4" s="50">
        <v>44221</v>
      </c>
      <c r="K4" s="50"/>
      <c r="L4" s="50"/>
      <c r="M4" s="50"/>
      <c r="N4" s="50"/>
      <c r="O4" s="50"/>
      <c r="P4" s="50"/>
      <c r="Q4" s="52" t="s">
        <v>145</v>
      </c>
    </row>
  </sheetData>
  <mergeCells count="1">
    <mergeCell ref="B1:Q1"/>
  </mergeCells>
  <dataValidations count="2">
    <dataValidation type="list" allowBlank="1" showInputMessage="1" showErrorMessage="1" sqref="G4" xr:uid="{7776DFA3-9D49-4DB8-94AF-DC46616EF489}">
      <formula1>"In Progress,Postponed,Complete"</formula1>
    </dataValidation>
    <dataValidation type="list" allowBlank="1" showInputMessage="1" showErrorMessage="1" sqref="M4 P4" xr:uid="{FBAAFB09-232A-4619-868D-2CE308B1B363}">
      <formula1>"Yes,No"</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9" tint="0.39997558519241921"/>
  </sheetPr>
  <dimension ref="A1:AK56"/>
  <sheetViews>
    <sheetView showGridLines="0" zoomScale="80" zoomScaleNormal="80" workbookViewId="0">
      <pane xSplit="1" topLeftCell="B1" activePane="topRight" state="frozen"/>
      <selection pane="topRight" activeCell="I3" sqref="I3:M3"/>
    </sheetView>
  </sheetViews>
  <sheetFormatPr defaultColWidth="9.28515625" defaultRowHeight="15"/>
  <cols>
    <col min="1" max="1" width="38.28515625" customWidth="1"/>
    <col min="2" max="2" width="1.5703125" customWidth="1"/>
    <col min="3" max="3" width="11.7109375" customWidth="1"/>
    <col min="4" max="7" width="11" customWidth="1"/>
    <col min="8" max="8" width="1.7109375" customWidth="1"/>
    <col min="14" max="14" width="1.7109375" customWidth="1"/>
    <col min="15" max="18" width="9.7109375" hidden="1" customWidth="1"/>
    <col min="19" max="19" width="2.5703125" hidden="1" customWidth="1"/>
    <col min="20" max="20" width="12.28515625" customWidth="1"/>
    <col min="21" max="22" width="11.5703125" customWidth="1"/>
    <col min="23" max="24" width="11.7109375" customWidth="1"/>
    <col min="25" max="25" width="12.28515625" customWidth="1"/>
    <col min="26" max="26" width="1.5703125" customWidth="1"/>
    <col min="27" max="27" width="13.28515625" customWidth="1"/>
    <col min="28" max="29" width="13.7109375" customWidth="1"/>
    <col min="30" max="30" width="1.5703125" customWidth="1"/>
    <col min="31" max="31" width="16" bestFit="1" customWidth="1"/>
    <col min="32" max="32" width="13.7109375" hidden="1" customWidth="1"/>
    <col min="33" max="33" width="1.28515625" hidden="1" customWidth="1"/>
    <col min="34" max="34" width="16" hidden="1" customWidth="1"/>
    <col min="35" max="35" width="2.28515625" hidden="1" customWidth="1"/>
    <col min="36" max="36" width="16" hidden="1" customWidth="1"/>
    <col min="37" max="37" width="3.28515625" customWidth="1"/>
  </cols>
  <sheetData>
    <row r="1" spans="1:37">
      <c r="A1" s="1"/>
      <c r="B1" s="1"/>
      <c r="Z1" s="24">
        <f ca="1">TODAY()</f>
        <v>44656</v>
      </c>
      <c r="AA1" s="76">
        <v>44641</v>
      </c>
    </row>
    <row r="2" spans="1:37" ht="16.5" customHeight="1" thickBot="1">
      <c r="A2" s="56"/>
      <c r="B2" s="56"/>
      <c r="C2" s="56"/>
      <c r="D2" s="56"/>
      <c r="E2" s="56"/>
      <c r="F2" s="56"/>
      <c r="G2" s="56"/>
      <c r="H2" s="56"/>
      <c r="I2" s="56"/>
      <c r="J2" s="56"/>
      <c r="K2" s="56"/>
      <c r="L2" s="56"/>
      <c r="M2" s="56"/>
      <c r="N2" s="56"/>
      <c r="O2" s="56"/>
      <c r="P2" s="56"/>
      <c r="Q2" s="56"/>
      <c r="R2" s="56"/>
      <c r="S2" s="56"/>
      <c r="T2" s="56"/>
      <c r="U2" s="56"/>
      <c r="V2" s="56"/>
      <c r="W2" s="56"/>
      <c r="X2" s="56"/>
      <c r="Y2" s="56"/>
      <c r="Z2" s="56"/>
      <c r="AA2" s="56">
        <v>9</v>
      </c>
      <c r="AB2" s="56"/>
      <c r="AC2" s="56"/>
      <c r="AD2" s="56"/>
      <c r="AE2" s="56"/>
      <c r="AF2" s="56"/>
      <c r="AG2" s="56"/>
      <c r="AH2" s="80"/>
      <c r="AI2" s="80"/>
      <c r="AJ2" s="80"/>
    </row>
    <row r="3" spans="1:37" ht="16.5" customHeight="1" thickBot="1">
      <c r="A3" s="61"/>
      <c r="B3" s="61"/>
      <c r="C3" s="111" t="s">
        <v>146</v>
      </c>
      <c r="D3" s="112"/>
      <c r="E3" s="112"/>
      <c r="F3" s="112"/>
      <c r="G3" s="113"/>
      <c r="H3" s="56"/>
      <c r="I3" s="111" t="s">
        <v>147</v>
      </c>
      <c r="J3" s="112"/>
      <c r="K3" s="112"/>
      <c r="L3" s="112"/>
      <c r="M3" s="113"/>
      <c r="N3" s="56"/>
      <c r="O3" s="62"/>
      <c r="P3" s="62"/>
      <c r="Q3" s="62"/>
      <c r="R3" s="63"/>
      <c r="S3" s="28"/>
      <c r="T3" s="111" t="s">
        <v>146</v>
      </c>
      <c r="U3" s="112"/>
      <c r="V3" s="112"/>
      <c r="W3" s="112"/>
      <c r="X3" s="112"/>
      <c r="Y3" s="113"/>
      <c r="Z3" s="56"/>
      <c r="AA3" s="56"/>
      <c r="AB3" s="56"/>
      <c r="AC3" s="56"/>
      <c r="AD3" s="56"/>
      <c r="AE3" s="56"/>
      <c r="AF3" s="56"/>
      <c r="AG3" s="56"/>
      <c r="AH3" s="56"/>
      <c r="AI3" s="29"/>
      <c r="AJ3" s="29"/>
    </row>
    <row r="4" spans="1:37" ht="16.5" customHeight="1" thickBot="1">
      <c r="C4" s="98"/>
      <c r="D4" s="99"/>
      <c r="E4" s="99"/>
      <c r="F4" s="99"/>
      <c r="G4" s="100"/>
      <c r="H4" s="3"/>
      <c r="I4" s="117"/>
      <c r="J4" s="118"/>
      <c r="K4" s="118"/>
      <c r="L4" s="118"/>
      <c r="M4" s="119"/>
      <c r="N4" s="3"/>
      <c r="O4" s="95" t="s">
        <v>148</v>
      </c>
      <c r="P4" s="96"/>
      <c r="Q4" s="96"/>
      <c r="R4" s="97"/>
      <c r="S4" s="3"/>
      <c r="T4" s="114" t="s">
        <v>149</v>
      </c>
      <c r="U4" s="115"/>
      <c r="V4" s="115"/>
      <c r="W4" s="115"/>
      <c r="X4" s="115"/>
      <c r="Y4" s="115"/>
      <c r="AA4" s="114" t="s">
        <v>150</v>
      </c>
      <c r="AB4" s="115"/>
      <c r="AC4" s="116"/>
      <c r="AE4" s="104" t="s">
        <v>151</v>
      </c>
      <c r="AF4" s="91" t="s">
        <v>152</v>
      </c>
      <c r="AG4" s="3"/>
      <c r="AH4" s="92" t="s">
        <v>153</v>
      </c>
      <c r="AI4" s="81"/>
      <c r="AJ4" s="104" t="s">
        <v>154</v>
      </c>
    </row>
    <row r="5" spans="1:37" ht="15.75" thickBot="1">
      <c r="A5" s="5" t="s">
        <v>155</v>
      </c>
      <c r="B5" s="13"/>
      <c r="C5" s="101"/>
      <c r="D5" s="102"/>
      <c r="E5" s="102"/>
      <c r="F5" s="102"/>
      <c r="G5" s="103"/>
      <c r="H5" s="6"/>
      <c r="I5" s="108" t="s">
        <v>156</v>
      </c>
      <c r="J5" s="109"/>
      <c r="K5" s="109"/>
      <c r="L5" s="109"/>
      <c r="M5" s="110"/>
      <c r="N5" s="6"/>
      <c r="O5" s="105" t="s">
        <v>157</v>
      </c>
      <c r="P5" s="106"/>
      <c r="Q5" s="106"/>
      <c r="R5" s="107"/>
      <c r="S5" s="6"/>
      <c r="T5" s="58" t="s">
        <v>158</v>
      </c>
      <c r="U5" s="58" t="s">
        <v>159</v>
      </c>
      <c r="V5" s="58" t="s">
        <v>82</v>
      </c>
      <c r="W5" s="58" t="s">
        <v>99</v>
      </c>
      <c r="X5" s="58" t="s">
        <v>160</v>
      </c>
      <c r="Y5" s="58" t="s">
        <v>161</v>
      </c>
      <c r="AA5" s="77" t="s">
        <v>162</v>
      </c>
      <c r="AB5" s="77" t="s">
        <v>163</v>
      </c>
      <c r="AC5" s="77" t="s">
        <v>164</v>
      </c>
      <c r="AE5" s="104"/>
      <c r="AF5" s="91"/>
      <c r="AG5" s="6"/>
      <c r="AH5" s="93"/>
      <c r="AI5" s="81"/>
      <c r="AJ5" s="104"/>
      <c r="AK5" s="4"/>
    </row>
    <row r="6" spans="1:37" ht="15" customHeight="1" thickBot="1">
      <c r="A6" s="5"/>
      <c r="B6" s="13"/>
      <c r="C6" s="83" t="s">
        <v>143</v>
      </c>
      <c r="D6" s="83" t="s">
        <v>165</v>
      </c>
      <c r="E6" s="83" t="s">
        <v>166</v>
      </c>
      <c r="F6" s="83" t="s">
        <v>167</v>
      </c>
      <c r="G6" s="67" t="b">
        <v>0</v>
      </c>
      <c r="I6" s="82" t="s">
        <v>143</v>
      </c>
      <c r="J6" s="82" t="s">
        <v>165</v>
      </c>
      <c r="K6" s="82" t="s">
        <v>166</v>
      </c>
      <c r="L6" s="82" t="s">
        <v>167</v>
      </c>
      <c r="M6" s="82" t="b">
        <v>0</v>
      </c>
      <c r="O6" s="16" t="s">
        <v>143</v>
      </c>
      <c r="P6" s="16" t="s">
        <v>165</v>
      </c>
      <c r="Q6" s="35" t="s">
        <v>166</v>
      </c>
      <c r="R6" s="36" t="s">
        <v>167</v>
      </c>
      <c r="AE6" s="7" t="s">
        <v>168</v>
      </c>
      <c r="AF6" s="7"/>
      <c r="AG6" s="6"/>
      <c r="AH6" s="27" t="s">
        <v>168</v>
      </c>
      <c r="AI6" s="7"/>
      <c r="AJ6" s="7" t="s">
        <v>168</v>
      </c>
      <c r="AK6" s="4"/>
    </row>
    <row r="7" spans="1:37" ht="15.75" thickBot="1">
      <c r="A7" s="22" t="s">
        <v>169</v>
      </c>
      <c r="B7" s="11"/>
      <c r="C7" s="17">
        <f>COUNTIFS(Open!$B:$B,"Incident Critical (P1)",Open!$G:$G,SummaryINC!$A7,Open!$E:$E,"Assigned") + COUNTIFS(Open!$B:$B,"Incident Critical (P1)",Open!$G:$G,SummaryINC!$A7,Open!$E:$E,"Open") + COUNTIFS(Open!$B:$B,"Incident Critical (P1)",Open!$G:$G,SummaryINC!$A7,Open!$E:$E,"In Progress") + COUNTIFS(Open!$B:$B,"Incident Critical (P1)",Open!$G:$G,SummaryINC!$A7,Open!$E:$E,"Postponed") + COUNTIFS(Open!$B:$B,"Incident Critical (P1)",Open!$G:$G,SummaryINC!$A7,Open!$E:$E,"With Customer") + COUNTIFS(Open!$B:$B,"Incident Critical (P1)",Open!$G:$G,SummaryINC!$A7,Open!$E:$E,"With Vendor") + COUNTIFS(Open!$B:$B,"Incident Critical (P1)",Open!$G:$G,SummaryINC!$A7,Open!$E:$E,"With User")</f>
        <v>0</v>
      </c>
      <c r="D7" s="17">
        <f>COUNTIFS(Open!$B:$B,"Incident High (P2)",Open!$G:$G,SummaryINC!$A7,Open!$E:$E,"Assigned") + COUNTIFS(Open!$B:$B,"Incident High (P2)",Open!$G:$G,SummaryINC!$A7,Open!$E:$E,"Open") + COUNTIFS(Open!$B:$B,"Incident High (P2)",Open!$G:$G,SummaryINC!$A7,Open!$E:$E,"In Progress") + COUNTIFS(Open!$B:$B,"Incident High (P2)",Open!$G:$G,SummaryINC!$A7,Open!$E:$E,"Postponed") + COUNTIFS(Open!$B:$B,"Incident High (P2)",Open!$G:$G,SummaryINC!$A7,Open!$E:$E,"With Customer") + COUNTIFS(Open!$B:$B,"Incident High (P2)",Open!$G:$G,SummaryINC!$A7,Open!$E:$E,"With Vendor") + COUNTIFS(Open!$B:$B,"Incident High (P2)",Open!$G:$G,SummaryINC!$A7,Open!$E:$E,"With User")</f>
        <v>0</v>
      </c>
      <c r="E7" s="17">
        <f>COUNTIFS(Open!$B:$B,"Incident Normal (P3)",Open!$G:$G,SummaryINC!$A7,Open!$E:$E,"Assigned") + COUNTIFS(Open!$B:$B,"Incident Normal (P3)",Open!$G:$G,SummaryINC!$A7,Open!$E:$E,"Open") + COUNTIFS(Open!$B:$B,"Incident Normal (P3)",Open!$G:$G,SummaryINC!$A7,Open!$E:$E,"In Progress") + COUNTIFS(Open!$B:$B,"Incident Normal (P3)",Open!$G:$G,SummaryINC!$A7,Open!$E:$E,"Postponed") + COUNTIFS(Open!$B:$B,"Incident Normal (P3)",Open!$G:$G,SummaryINC!$A7,Open!$E:$E,"With Customer") + COUNTIFS(Open!$B:$B,"Incident Normal (P3)",Open!$G:$G,SummaryINC!$A7,Open!$E:$E,"With Vendor") + COUNTIFS(Open!$B:$B,"Incident Normal (P3)",Open!$G:$G,SummaryINC!$A7,Open!$E:$E,"With User")</f>
        <v>0</v>
      </c>
      <c r="F7" s="17">
        <f>COUNTIFS(Open!$B:$B,"Incident Low (P4)",Open!$G:$G,SummaryINC!$A7,Open!$E:$E,"Assigned") + COUNTIFS(Open!$B:$B,"Incident Low (P4)",Open!$G:$G,SummaryINC!$A7,Open!$E:$E,"Open") + COUNTIFS(Open!$B:$B,"Incident Low (P4)",Open!$G:$G,SummaryINC!$A7,Open!$E:$E,"In Progress") + COUNTIFS(Open!$B:$B,"Incident Low (P4)",Open!$G:$G,SummaryINC!$A7,Open!$E:$E,"Postponed") + COUNTIFS(Open!$B:$B,"Incident Low (P4)",Open!$G:$G,SummaryINC!$A7,Open!$E:$E,"With Customer") + COUNTIFS(Open!$B:$B,"Incident Low (P4)",Open!$G:$G,SummaryINC!$A7,Open!$E:$E,"With Vendor") + COUNTIFS(Open!$B:$B,"Incident Low (P4)",Open!$G:$G,SummaryINC!$A7,Open!$E:$E,"With User")</f>
        <v>0</v>
      </c>
      <c r="G7" s="68">
        <f>COUNTIFS(Open!$B:$B,"FALSE",Open!$G:$G,SummaryINC!$A7,Open!$E:$E,"Assigned") + COUNTIFS(Open!$B:$B,"FALSE",Open!$G:$G,SummaryINC!$A7,Open!$E:$E,"Open") + COUNTIFS(Open!$B:$B,"FALSE",Open!$G:$G,SummaryINC!$A7,Open!$E:$E,"In Progress") + COUNTIFS(Open!$B:$B,"FALSE",Open!$G:$G,SummaryINC!$A7,Open!$E:$E,"Postponed") + COUNTIFS(Open!$B:$B,"FALSE",Open!$G:$G,SummaryINC!$A7,Open!$E:$E,"With Customer") + COUNTIFS(Open!$B:$B,"FALSE",Open!$G:$G,SummaryINC!$A7,Open!$E:$E,"With Vendor") + COUNTIFS(Open!$B:$B,"FALSE",Open!$G:$G,SummaryINC!$A7,Open!$E:$E,"With User")</f>
        <v>3</v>
      </c>
      <c r="I7" s="18">
        <f>COUNTIFS(Last24C!$B:B,"Incident Critical (P1)",Last24C!$G:$G,SummaryINC!$A7)</f>
        <v>0</v>
      </c>
      <c r="J7" s="18">
        <f>COUNTIFS(Last24C!$B:B,"Incident High (P2)",Last24C!$G:$G,SummaryINC!$A7)</f>
        <v>0</v>
      </c>
      <c r="K7" s="18">
        <f>COUNTIFS(Last24C!$B:B,"Incident Normal (P3)",Last24C!$G:$G,SummaryINC!$A7)</f>
        <v>0</v>
      </c>
      <c r="L7" s="18">
        <f>COUNTIFS(Last24C!$B:B,"Incident Low (P4)",Last24C!$G:$G,SummaryINC!$A7)</f>
        <v>0</v>
      </c>
      <c r="M7" s="69">
        <f>COUNTIFS(Last24C!$B:B,"FALSE",Last24C!$G:$G,SummaryINC!$A7)</f>
        <v>3</v>
      </c>
      <c r="O7" s="18" t="e">
        <f>COUNTIFS(#REF!,"Critical",#REF!,SummaryINC!$A7,#REF!,"Incident")</f>
        <v>#REF!</v>
      </c>
      <c r="P7" s="44" t="e">
        <f>COUNTIFS(#REF!,"High",#REF!,SummaryINC!$A7,#REF!,"Incident")</f>
        <v>#REF!</v>
      </c>
      <c r="Q7" s="44" t="e">
        <f>COUNTIFS(#REF!,"Normal",#REF!,SummaryINC!$A7,#REF!,"Incident")</f>
        <v>#REF!</v>
      </c>
      <c r="R7" s="45" t="e">
        <f>COUNTIFS(#REF!,"Low",#REF!,SummaryINC!$A7,#REF!,"Incident")</f>
        <v>#REF!</v>
      </c>
      <c r="T7" s="17">
        <f>COUNTIFS(OpenInc!$E:$E,"Open",OpenInc!$G:$G,SummaryINC!$A7)</f>
        <v>7</v>
      </c>
      <c r="U7" s="17">
        <f>COUNTIFS(OpenInc!$E:$E,"Assigned",OpenInc!$G:$G,SummaryINC!$A7)</f>
        <v>0</v>
      </c>
      <c r="V7" s="17">
        <f>COUNTIFS(OpenInc!$E:$E,"In Progress",OpenInc!$G:$G,SummaryINC!$A7)</f>
        <v>0</v>
      </c>
      <c r="W7" s="17">
        <f>COUNTIFS(OpenInc!$E:$E,"Postponed",OpenInc!$G:$G,SummaryINC!$A7)</f>
        <v>0</v>
      </c>
      <c r="X7" s="17">
        <f>COUNTIFS(OpenInc!$E:$E,"With Customer",OpenInc!$G:$G,SummaryINC!$A7) + COUNTIFS(OpenInc!$E:$E,"With User",OpenInc!$G:$G,SummaryINC!$A7)</f>
        <v>0</v>
      </c>
      <c r="Y7" s="68">
        <f>COUNTIFS(OpenInc!$E:$E,"With Vendor",OpenInc!$G:$G,SummaryINC!$A7)</f>
        <v>0</v>
      </c>
      <c r="AA7" s="17">
        <f ca="1">COUNTIFS(OpenInc!$X:$X,"YES",OpenInc!$G:$G,SummaryINC!$A7)</f>
        <v>13</v>
      </c>
      <c r="AB7" s="17">
        <f ca="1">COUNTIFS(OpenInc!$Y:$Y,"YES",OpenInc!$G:$G,SummaryINC!$A7)</f>
        <v>0</v>
      </c>
      <c r="AC7" s="17">
        <f ca="1">COUNTIFS(OpenInc!$Z:$Z,"YES",OpenInc!$G:$G,SummaryINC!$A7)</f>
        <v>0</v>
      </c>
      <c r="AE7" s="17">
        <f>IF(ISNA(VLOOKUP(A7,'Breached Resolution Inc'!$D$2:$E$39,2,0)),0,(VLOOKUP(A7,'Breached Resolution Inc'!$D$2:$E$39,2,0)))</f>
        <v>0</v>
      </c>
      <c r="AF7" s="17">
        <f>IF(ISNA(VLOOKUP(A7,'Breached Resolution Inc'!$D$43:$E$59,2,0)),0,(VLOOKUP(A7,'Breached Resolution Inc'!$D$43:$E$59,2,0)))</f>
        <v>0</v>
      </c>
      <c r="AG7" s="11"/>
      <c r="AH7" s="8" t="e">
        <f>IF(ISNA(VLOOKUP(A7,#REF!,2,0)),0,(VLOOKUP(A7,#REF!,2,0)))</f>
        <v>#REF!</v>
      </c>
      <c r="AI7" s="11"/>
      <c r="AJ7" s="25">
        <f>IF(ISERROR(AH7/#REF!),0,AH7/#REF!)</f>
        <v>0</v>
      </c>
    </row>
    <row r="8" spans="1:37" ht="15.75" thickBot="1">
      <c r="A8" s="22" t="s">
        <v>170</v>
      </c>
      <c r="B8" s="11"/>
      <c r="C8" s="17">
        <f>COUNTIFS(Open!$B:$B,"Incident Critical (P1)",Open!$G:$G,SummaryINC!$A8,Open!$E:$E,"Assigned") + COUNTIFS(Open!$B:$B,"Incident Critical (P1)",Open!$G:$G,SummaryINC!$A8,Open!$E:$E,"Open") + COUNTIFS(Open!$B:$B,"Incident Critical (P1)",Open!$G:$G,SummaryINC!$A8,Open!$E:$E,"In Progress") + COUNTIFS(Open!$B:$B,"Incident Critical (P1)",Open!$G:$G,SummaryINC!$A8,Open!$E:$E,"Postponed") + COUNTIFS(Open!$B:$B,"Incident Critical (P1)",Open!$G:$G,SummaryINC!$A8,Open!$E:$E,"With Customer") + COUNTIFS(Open!$B:$B,"Incident Critical (P1)",Open!$G:$G,SummaryINC!$A8,Open!$E:$E,"With Vendor") + COUNTIFS(Open!$B:$B,"Incident Critical (P1)",Open!$G:$G,SummaryINC!$A8,Open!$E:$E,"With User")</f>
        <v>0</v>
      </c>
      <c r="D8" s="17">
        <f>COUNTIFS(Open!$B:$B,"Incident High (P2)",Open!$G:$G,SummaryINC!$A8,Open!$E:$E,"Assigned") + COUNTIFS(Open!$B:$B,"Incident High (P2)",Open!$G:$G,SummaryINC!$A8,Open!$E:$E,"Open") + COUNTIFS(Open!$B:$B,"Incident High (P2)",Open!$G:$G,SummaryINC!$A8,Open!$E:$E,"In Progress") + COUNTIFS(Open!$B:$B,"Incident High (P2)",Open!$G:$G,SummaryINC!$A8,Open!$E:$E,"Postponed") + COUNTIFS(Open!$B:$B,"Incident High (P2)",Open!$G:$G,SummaryINC!$A8,Open!$E:$E,"With Customer") + COUNTIFS(Open!$B:$B,"Incident High (P2)",Open!$G:$G,SummaryINC!$A8,Open!$E:$E,"With Vendor") + COUNTIFS(Open!$B:$B,"Incident High (P2)",Open!$G:$G,SummaryINC!$A8,Open!$E:$E,"With User")</f>
        <v>0</v>
      </c>
      <c r="E8" s="17">
        <f>COUNTIFS(Open!$B:$B,"Incident Normal (P3)",Open!$G:$G,SummaryINC!$A8,Open!$E:$E,"Assigned") + COUNTIFS(Open!$B:$B,"Incident Normal (P3)",Open!$G:$G,SummaryINC!$A8,Open!$E:$E,"Open") + COUNTIFS(Open!$B:$B,"Incident Normal (P3)",Open!$G:$G,SummaryINC!$A8,Open!$E:$E,"In Progress") + COUNTIFS(Open!$B:$B,"Incident Normal (P3)",Open!$G:$G,SummaryINC!$A8,Open!$E:$E,"Postponed") + COUNTIFS(Open!$B:$B,"Incident Normal (P3)",Open!$G:$G,SummaryINC!$A8,Open!$E:$E,"With Customer") + COUNTIFS(Open!$B:$B,"Incident Normal (P3)",Open!$G:$G,SummaryINC!$A8,Open!$E:$E,"With Vendor") + COUNTIFS(Open!$B:$B,"Incident Normal (P3)",Open!$G:$G,SummaryINC!$A8,Open!$E:$E,"With User")</f>
        <v>8</v>
      </c>
      <c r="F8" s="17">
        <f>COUNTIFS(Open!$B:$B,"Incident Low (P4)",Open!$G:$G,SummaryINC!$A8,Open!$E:$E,"Assigned") + COUNTIFS(Open!$B:$B,"Incident Low (P4)",Open!$G:$G,SummaryINC!$A8,Open!$E:$E,"Open") + COUNTIFS(Open!$B:$B,"Incident Low (P4)",Open!$G:$G,SummaryINC!$A8,Open!$E:$E,"In Progress") + COUNTIFS(Open!$B:$B,"Incident Low (P4)",Open!$G:$G,SummaryINC!$A8,Open!$E:$E,"Postponed") + COUNTIFS(Open!$B:$B,"Incident Low (P4)",Open!$G:$G,SummaryINC!$A8,Open!$E:$E,"With Customer") + COUNTIFS(Open!$B:$B,"Incident Low (P4)",Open!$G:$G,SummaryINC!$A8,Open!$E:$E,"With Vendor") + COUNTIFS(Open!$B:$B,"Incident Low (P4)",Open!$G:$G,SummaryINC!$A8,Open!$E:$E,"With User")</f>
        <v>0</v>
      </c>
      <c r="G8" s="68">
        <f>COUNTIFS(Open!$B:$B,"FALSE",Open!$G:$G,SummaryINC!$A8,Open!$E:$E,"Assigned") + COUNTIFS(Open!$B:$B,"FALSE",Open!$G:$G,SummaryINC!$A8,Open!$E:$E,"Open") + COUNTIFS(Open!$B:$B,"FALSE",Open!$G:$G,SummaryINC!$A8,Open!$E:$E,"In Progress") + COUNTIFS(Open!$B:$B,"FALSE",Open!$G:$G,SummaryINC!$A8,Open!$E:$E,"Postponed") + COUNTIFS(Open!$B:$B,"FALSE",Open!$G:$G,SummaryINC!$A8,Open!$E:$E,"With Customer") + COUNTIFS(Open!$B:$B,"FALSE",Open!$G:$G,SummaryINC!$A8,Open!$E:$E,"With Vendor") + COUNTIFS(Open!$B:$B,"FALSE",Open!$G:$G,SummaryINC!$A8,Open!$E:$E,"With User")</f>
        <v>0</v>
      </c>
      <c r="I8" s="18">
        <f>COUNTIFS(Last24C!$B:B,"Incident Critical (P1)",Last24C!$G:$G,SummaryINC!$A8)</f>
        <v>0</v>
      </c>
      <c r="J8" s="18">
        <f>COUNTIFS(Last24C!$B:B,"Incident High (P2)",Last24C!$G:$G,SummaryINC!$A8)</f>
        <v>0</v>
      </c>
      <c r="K8" s="18">
        <f>COUNTIFS(Last24C!$B:B,"Incident Normal (P3)",Last24C!$G:$G,SummaryINC!$A8)</f>
        <v>6</v>
      </c>
      <c r="L8" s="18">
        <f>COUNTIFS(Last24C!$B:B,"Incident Low (P4)",Last24C!$G:$G,SummaryINC!$A8)</f>
        <v>0</v>
      </c>
      <c r="M8" s="69">
        <f>COUNTIFS(Last24C!$B:B,"FALSE",Last24C!$G:$G,SummaryINC!$A8)</f>
        <v>0</v>
      </c>
      <c r="O8" s="18" t="e">
        <f>COUNTIFS(#REF!,"Critical",#REF!,SummaryINC!$A8,#REF!,"Incident")</f>
        <v>#REF!</v>
      </c>
      <c r="P8" s="44" t="e">
        <f>COUNTIFS(#REF!,"High",#REF!,SummaryINC!$A8,#REF!,"Incident")</f>
        <v>#REF!</v>
      </c>
      <c r="Q8" s="44" t="e">
        <f>COUNTIFS(#REF!,"Normal",#REF!,SummaryINC!$A8,#REF!,"Incident")</f>
        <v>#REF!</v>
      </c>
      <c r="R8" s="45" t="e">
        <f>COUNTIFS(#REF!,"Low",#REF!,SummaryINC!$A8,#REF!,"Incident")</f>
        <v>#REF!</v>
      </c>
      <c r="S8" s="30"/>
      <c r="T8" s="17">
        <f>COUNTIFS(OpenInc!$E:$E,"Open",OpenInc!$G:$G,SummaryINC!$A8)</f>
        <v>0</v>
      </c>
      <c r="U8" s="17">
        <f>COUNTIFS(OpenInc!$E:$E,"Assigned",OpenInc!$G:$G,SummaryINC!$A8)</f>
        <v>0</v>
      </c>
      <c r="V8" s="17">
        <f>COUNTIFS(OpenInc!$E:$E,"In Progress",OpenInc!$G:$G,SummaryINC!$A8)</f>
        <v>0</v>
      </c>
      <c r="W8" s="17">
        <f>COUNTIFS(OpenInc!$E:$E,"Postponed",OpenInc!$G:$G,SummaryINC!$A8)</f>
        <v>3</v>
      </c>
      <c r="X8" s="17">
        <f>COUNTIFS(OpenInc!$E:$E,"With Customer",OpenInc!$G:$G,SummaryINC!$A8) + COUNTIFS(OpenInc!$E:$E,"With User",OpenInc!$G:$G,SummaryINC!$A8)</f>
        <v>0</v>
      </c>
      <c r="Y8" s="68">
        <f>COUNTIFS(OpenInc!$E:$E,"With Vendor",OpenInc!$G:$G,SummaryINC!$A8)</f>
        <v>0</v>
      </c>
      <c r="AA8" s="17">
        <f ca="1">COUNTIFS(OpenInc!$X:$X,"YES",OpenInc!$G:$G,SummaryINC!$A8)</f>
        <v>4</v>
      </c>
      <c r="AB8" s="17">
        <f ca="1">COUNTIFS(OpenInc!$Y:$Y,"YES",OpenInc!$G:$G,SummaryINC!$A8)</f>
        <v>0</v>
      </c>
      <c r="AC8" s="17">
        <f ca="1">COUNTIFS(OpenInc!$Z:$Z,"YES",OpenInc!$G:$G,SummaryINC!$A8)</f>
        <v>0</v>
      </c>
      <c r="AE8" s="17">
        <f>IF(ISNA(VLOOKUP(A8,'Breached Resolution Inc'!$D$2:$E$39,2,0)),0,(VLOOKUP(A8,'Breached Resolution Inc'!$D$2:$E$39,2,0)))</f>
        <v>0</v>
      </c>
      <c r="AF8" s="17">
        <f>IF(ISNA(VLOOKUP(A8,'Breached Resolution Inc'!$D$43:$E$59,2,0)),0,(VLOOKUP(A8,'Breached Resolution Inc'!$D$43:$E$59,2,0)))</f>
        <v>0</v>
      </c>
      <c r="AG8" s="11"/>
      <c r="AH8" s="8" t="e">
        <f>IF(ISNA(VLOOKUP(A8,#REF!,2,0)),0,(VLOOKUP(A8,#REF!,2,0)))</f>
        <v>#REF!</v>
      </c>
      <c r="AI8" s="11"/>
      <c r="AJ8" s="25">
        <f>IF(ISERROR(AH8/#REF!),0,AH8/#REF!)</f>
        <v>0</v>
      </c>
    </row>
    <row r="9" spans="1:37" ht="15.75" thickBot="1">
      <c r="A9" s="22" t="s">
        <v>171</v>
      </c>
      <c r="B9" s="11"/>
      <c r="C9" s="17">
        <f>COUNTIFS(Open!$B:$B,"Incident Critical (P1)",Open!$G:$G,SummaryINC!$A9,Open!$E:$E,"Assigned") + COUNTIFS(Open!$B:$B,"Incident Critical (P1)",Open!$G:$G,SummaryINC!$A9,Open!$E:$E,"Open") + COUNTIFS(Open!$B:$B,"Incident Critical (P1)",Open!$G:$G,SummaryINC!$A9,Open!$E:$E,"In Progress") + COUNTIFS(Open!$B:$B,"Incident Critical (P1)",Open!$G:$G,SummaryINC!$A9,Open!$E:$E,"Postponed") + COUNTIFS(Open!$B:$B,"Incident Critical (P1)",Open!$G:$G,SummaryINC!$A9,Open!$E:$E,"With Customer") + COUNTIFS(Open!$B:$B,"Incident Critical (P1)",Open!$G:$G,SummaryINC!$A9,Open!$E:$E,"With Vendor") + COUNTIFS(Open!$B:$B,"Incident Critical (P1)",Open!$G:$G,SummaryINC!$A9,Open!$E:$E,"With User")</f>
        <v>0</v>
      </c>
      <c r="D9" s="17">
        <f>COUNTIFS(Open!$B:$B,"Incident High (P2)",Open!$G:$G,SummaryINC!$A9,Open!$E:$E,"Assigned") + COUNTIFS(Open!$B:$B,"Incident High (P2)",Open!$G:$G,SummaryINC!$A9,Open!$E:$E,"Open") + COUNTIFS(Open!$B:$B,"Incident High (P2)",Open!$G:$G,SummaryINC!$A9,Open!$E:$E,"In Progress") + COUNTIFS(Open!$B:$B,"Incident High (P2)",Open!$G:$G,SummaryINC!$A9,Open!$E:$E,"Postponed") + COUNTIFS(Open!$B:$B,"Incident High (P2)",Open!$G:$G,SummaryINC!$A9,Open!$E:$E,"With Customer") + COUNTIFS(Open!$B:$B,"Incident High (P2)",Open!$G:$G,SummaryINC!$A9,Open!$E:$E,"With Vendor") + COUNTIFS(Open!$B:$B,"Incident High (P2)",Open!$G:$G,SummaryINC!$A9,Open!$E:$E,"With User")</f>
        <v>0</v>
      </c>
      <c r="E9" s="17">
        <f>COUNTIFS(Open!$B:$B,"Incident Normal (P3)",Open!$G:$G,SummaryINC!$A9,Open!$E:$E,"Assigned") + COUNTIFS(Open!$B:$B,"Incident Normal (P3)",Open!$G:$G,SummaryINC!$A9,Open!$E:$E,"Open") + COUNTIFS(Open!$B:$B,"Incident Normal (P3)",Open!$G:$G,SummaryINC!$A9,Open!$E:$E,"In Progress") + COUNTIFS(Open!$B:$B,"Incident Normal (P3)",Open!$G:$G,SummaryINC!$A9,Open!$E:$E,"Postponed") + COUNTIFS(Open!$B:$B,"Incident Normal (P3)",Open!$G:$G,SummaryINC!$A9,Open!$E:$E,"With Customer") + COUNTIFS(Open!$B:$B,"Incident Normal (P3)",Open!$G:$G,SummaryINC!$A9,Open!$E:$E,"With Vendor") + COUNTIFS(Open!$B:$B,"Incident Normal (P3)",Open!$G:$G,SummaryINC!$A9,Open!$E:$E,"With User")</f>
        <v>1</v>
      </c>
      <c r="F9" s="17">
        <f>COUNTIFS(Open!$B:$B,"Incident Low (P4)",Open!$G:$G,SummaryINC!$A9,Open!$E:$E,"Assigned") + COUNTIFS(Open!$B:$B,"Incident Low (P4)",Open!$G:$G,SummaryINC!$A9,Open!$E:$E,"Open") + COUNTIFS(Open!$B:$B,"Incident Low (P4)",Open!$G:$G,SummaryINC!$A9,Open!$E:$E,"In Progress") + COUNTIFS(Open!$B:$B,"Incident Low (P4)",Open!$G:$G,SummaryINC!$A9,Open!$E:$E,"Postponed") + COUNTIFS(Open!$B:$B,"Incident Low (P4)",Open!$G:$G,SummaryINC!$A9,Open!$E:$E,"With Customer") + COUNTIFS(Open!$B:$B,"Incident Low (P4)",Open!$G:$G,SummaryINC!$A9,Open!$E:$E,"With Vendor") + COUNTIFS(Open!$B:$B,"Incident Low (P4)",Open!$G:$G,SummaryINC!$A9,Open!$E:$E,"With User")</f>
        <v>0</v>
      </c>
      <c r="G9" s="68">
        <f>COUNTIFS(Open!$B:$B,"FALSE",Open!$G:$G,SummaryINC!$A9,Open!$E:$E,"Assigned") + COUNTIFS(Open!$B:$B,"FALSE",Open!$G:$G,SummaryINC!$A9,Open!$E:$E,"Open") + COUNTIFS(Open!$B:$B,"FALSE",Open!$G:$G,SummaryINC!$A9,Open!$E:$E,"In Progress") + COUNTIFS(Open!$B:$B,"FALSE",Open!$G:$G,SummaryINC!$A9,Open!$E:$E,"Postponed") + COUNTIFS(Open!$B:$B,"FALSE",Open!$G:$G,SummaryINC!$A9,Open!$E:$E,"With Customer") + COUNTIFS(Open!$B:$B,"FALSE",Open!$G:$G,SummaryINC!$A9,Open!$E:$E,"With Vendor") + COUNTIFS(Open!$B:$B,"FALSE",Open!$G:$G,SummaryINC!$A9,Open!$E:$E,"With User")</f>
        <v>0</v>
      </c>
      <c r="I9" s="18">
        <f>COUNTIFS(Last24C!$B:B,"Incident Critical (P1)",Last24C!$G:$G,SummaryINC!$A9)</f>
        <v>0</v>
      </c>
      <c r="J9" s="18">
        <f>COUNTIFS(Last24C!$B:B,"Incident High (P2)",Last24C!$G:$G,SummaryINC!$A9)</f>
        <v>0</v>
      </c>
      <c r="K9" s="18">
        <f>COUNTIFS(Last24C!$B:B,"Incident Normal (P3)",Last24C!$G:$G,SummaryINC!$A9)</f>
        <v>2</v>
      </c>
      <c r="L9" s="18">
        <f>COUNTIFS(Last24C!$B:B,"Incident Low (P4)",Last24C!$G:$G,SummaryINC!$A9)</f>
        <v>0</v>
      </c>
      <c r="M9" s="69">
        <f>COUNTIFS(Last24C!$B:B,"FALSE",Last24C!$G:$G,SummaryINC!$A9)</f>
        <v>0</v>
      </c>
      <c r="O9" s="18" t="e">
        <f>COUNTIFS(#REF!,"Critical",#REF!,SummaryINC!$A9,#REF!,"Incident")</f>
        <v>#REF!</v>
      </c>
      <c r="P9" s="44" t="e">
        <f>COUNTIFS(#REF!,"High",#REF!,SummaryINC!$A9,#REF!,"Incident")</f>
        <v>#REF!</v>
      </c>
      <c r="Q9" s="44" t="e">
        <f>COUNTIFS(#REF!,"Normal",#REF!,SummaryINC!$A9,#REF!,"Incident")</f>
        <v>#REF!</v>
      </c>
      <c r="R9" s="45" t="e">
        <f>COUNTIFS(#REF!,"Low",#REF!,SummaryINC!$A9,#REF!,"Incident")</f>
        <v>#REF!</v>
      </c>
      <c r="S9" s="30"/>
      <c r="T9" s="17">
        <f>COUNTIFS(OpenInc!$E:$E,"Open",OpenInc!$G:$G,SummaryINC!$A9)</f>
        <v>0</v>
      </c>
      <c r="U9" s="17">
        <f>COUNTIFS(OpenInc!$E:$E,"Assigned",OpenInc!$G:$G,SummaryINC!$A9)</f>
        <v>0</v>
      </c>
      <c r="V9" s="17">
        <f>COUNTIFS(OpenInc!$E:$E,"In Progress",OpenInc!$G:$G,SummaryINC!$A9)</f>
        <v>0</v>
      </c>
      <c r="W9" s="17">
        <f>COUNTIFS(OpenInc!$E:$E,"Postponed",OpenInc!$G:$G,SummaryINC!$A9)</f>
        <v>0</v>
      </c>
      <c r="X9" s="17">
        <f>COUNTIFS(OpenInc!$E:$E,"With Customer",OpenInc!$G:$G,SummaryINC!$A9) + COUNTIFS(OpenInc!$E:$E,"With User",OpenInc!$G:$G,SummaryINC!$A9)</f>
        <v>0</v>
      </c>
      <c r="Y9" s="68">
        <f>COUNTIFS(OpenInc!$E:$E,"With Vendor",OpenInc!$G:$G,SummaryINC!$A9)</f>
        <v>0</v>
      </c>
      <c r="AA9" s="17">
        <f ca="1">COUNTIFS(OpenInc!$X:$X,"YES",OpenInc!$G:$G,SummaryINC!$A9)</f>
        <v>0</v>
      </c>
      <c r="AB9" s="17">
        <f ca="1">COUNTIFS(OpenInc!$Y:$Y,"YES",OpenInc!$G:$G,SummaryINC!$A9)</f>
        <v>0</v>
      </c>
      <c r="AC9" s="17">
        <f ca="1">COUNTIFS(OpenInc!$Z:$Z,"YES",OpenInc!$G:$G,SummaryINC!$A9)</f>
        <v>0</v>
      </c>
      <c r="AE9" s="17">
        <f>IF(ISNA(VLOOKUP(A9,'Breached Resolution Inc'!$D$2:$E$39,2,0)),0,(VLOOKUP(A9,'Breached Resolution Inc'!$D$2:$E$39,2,0)))</f>
        <v>0</v>
      </c>
      <c r="AF9" s="17">
        <f>IF(ISNA(VLOOKUP(A9,'Breached Resolution Inc'!$D$43:$E$59,2,0)),0,(VLOOKUP(A9,'Breached Resolution Inc'!$D$43:$E$59,2,0)))</f>
        <v>0</v>
      </c>
      <c r="AG9" s="11"/>
      <c r="AH9" s="8" t="e">
        <f>IF(ISNA(VLOOKUP(A9,#REF!,2,0)),0,(VLOOKUP(A9,#REF!,2,0)))</f>
        <v>#REF!</v>
      </c>
      <c r="AI9" s="11"/>
      <c r="AJ9" s="25">
        <f>IF(ISERROR(AH9/#REF!),0,AH9/#REF!)</f>
        <v>0</v>
      </c>
    </row>
    <row r="10" spans="1:37" ht="15.75" thickBot="1">
      <c r="A10" s="22" t="s">
        <v>172</v>
      </c>
      <c r="B10" s="11"/>
      <c r="C10" s="17">
        <f>COUNTIFS(Open!$B:$B,"Incident Critical (P1)",Open!$G:$G,SummaryINC!$A10,Open!$E:$E,"Assigned") + COUNTIFS(Open!$B:$B,"Incident Critical (P1)",Open!$G:$G,SummaryINC!$A10,Open!$E:$E,"Open") + COUNTIFS(Open!$B:$B,"Incident Critical (P1)",Open!$G:$G,SummaryINC!$A10,Open!$E:$E,"In Progress") + COUNTIFS(Open!$B:$B,"Incident Critical (P1)",Open!$G:$G,SummaryINC!$A10,Open!$E:$E,"Postponed") + COUNTIFS(Open!$B:$B,"Incident Critical (P1)",Open!$G:$G,SummaryINC!$A10,Open!$E:$E,"With Customer") + COUNTIFS(Open!$B:$B,"Incident Critical (P1)",Open!$G:$G,SummaryINC!$A10,Open!$E:$E,"With Vendor") + COUNTIFS(Open!$B:$B,"Incident Critical (P1)",Open!$G:$G,SummaryINC!$A10,Open!$E:$E,"With User")</f>
        <v>0</v>
      </c>
      <c r="D10" s="17">
        <f>COUNTIFS(Open!$B:$B,"Incident High (P2)",Open!$G:$G,SummaryINC!$A10,Open!$E:$E,"Assigned") + COUNTIFS(Open!$B:$B,"Incident High (P2)",Open!$G:$G,SummaryINC!$A10,Open!$E:$E,"Open") + COUNTIFS(Open!$B:$B,"Incident High (P2)",Open!$G:$G,SummaryINC!$A10,Open!$E:$E,"In Progress") + COUNTIFS(Open!$B:$B,"Incident High (P2)",Open!$G:$G,SummaryINC!$A10,Open!$E:$E,"Postponed") + COUNTIFS(Open!$B:$B,"Incident High (P2)",Open!$G:$G,SummaryINC!$A10,Open!$E:$E,"With Customer") + COUNTIFS(Open!$B:$B,"Incident High (P2)",Open!$G:$G,SummaryINC!$A10,Open!$E:$E,"With Vendor") + COUNTIFS(Open!$B:$B,"Incident High (P2)",Open!$G:$G,SummaryINC!$A10,Open!$E:$E,"With User")</f>
        <v>0</v>
      </c>
      <c r="E10" s="17">
        <f>COUNTIFS(Open!$B:$B,"Incident Normal (P3)",Open!$G:$G,SummaryINC!$A10,Open!$E:$E,"Assigned") + COUNTIFS(Open!$B:$B,"Incident Normal (P3)",Open!$G:$G,SummaryINC!$A10,Open!$E:$E,"Open") + COUNTIFS(Open!$B:$B,"Incident Normal (P3)",Open!$G:$G,SummaryINC!$A10,Open!$E:$E,"In Progress") + COUNTIFS(Open!$B:$B,"Incident Normal (P3)",Open!$G:$G,SummaryINC!$A10,Open!$E:$E,"Postponed") + COUNTIFS(Open!$B:$B,"Incident Normal (P3)",Open!$G:$G,SummaryINC!$A10,Open!$E:$E,"With Customer") + COUNTIFS(Open!$B:$B,"Incident Normal (P3)",Open!$G:$G,SummaryINC!$A10,Open!$E:$E,"With Vendor") + COUNTIFS(Open!$B:$B,"Incident Normal (P3)",Open!$G:$G,SummaryINC!$A10,Open!$E:$E,"With User")</f>
        <v>0</v>
      </c>
      <c r="F10" s="17">
        <f>COUNTIFS(Open!$B:$B,"Incident Low (P4)",Open!$G:$G,SummaryINC!$A10,Open!$E:$E,"Assigned") + COUNTIFS(Open!$B:$B,"Incident Low (P4)",Open!$G:$G,SummaryINC!$A10,Open!$E:$E,"Open") + COUNTIFS(Open!$B:$B,"Incident Low (P4)",Open!$G:$G,SummaryINC!$A10,Open!$E:$E,"In Progress") + COUNTIFS(Open!$B:$B,"Incident Low (P4)",Open!$G:$G,SummaryINC!$A10,Open!$E:$E,"Postponed") + COUNTIFS(Open!$B:$B,"Incident Low (P4)",Open!$G:$G,SummaryINC!$A10,Open!$E:$E,"With Customer") + COUNTIFS(Open!$B:$B,"Incident Low (P4)",Open!$G:$G,SummaryINC!$A10,Open!$E:$E,"With Vendor") + COUNTIFS(Open!$B:$B,"Incident Low (P4)",Open!$G:$G,SummaryINC!$A10,Open!$E:$E,"With User")</f>
        <v>0</v>
      </c>
      <c r="G10" s="68">
        <f>COUNTIFS(Open!$B:$B,"FALSE",Open!$G:$G,SummaryINC!$A10,Open!$E:$E,"Assigned") + COUNTIFS(Open!$B:$B,"FALSE",Open!$G:$G,SummaryINC!$A10,Open!$E:$E,"Open") + COUNTIFS(Open!$B:$B,"FALSE",Open!$G:$G,SummaryINC!$A10,Open!$E:$E,"In Progress") + COUNTIFS(Open!$B:$B,"FALSE",Open!$G:$G,SummaryINC!$A10,Open!$E:$E,"Postponed") + COUNTIFS(Open!$B:$B,"FALSE",Open!$G:$G,SummaryINC!$A10,Open!$E:$E,"With Customer") + COUNTIFS(Open!$B:$B,"FALSE",Open!$G:$G,SummaryINC!$A10,Open!$E:$E,"With Vendor") + COUNTIFS(Open!$B:$B,"FALSE",Open!$G:$G,SummaryINC!$A10,Open!$E:$E,"With User")</f>
        <v>0</v>
      </c>
      <c r="I10" s="18">
        <f>COUNTIFS(Last24C!$B:B,"Incident Critical (P1)",Last24C!$G:$G,SummaryINC!$A10)</f>
        <v>0</v>
      </c>
      <c r="J10" s="18">
        <f>COUNTIFS(Last24C!$B:B,"Incident High (P2)",Last24C!$G:$G,SummaryINC!$A10)</f>
        <v>0</v>
      </c>
      <c r="K10" s="18">
        <f>COUNTIFS(Last24C!$B:B,"Incident Normal (P3)",Last24C!$G:$G,SummaryINC!$A10)</f>
        <v>0</v>
      </c>
      <c r="L10" s="18">
        <f>COUNTIFS(Last24C!$B:B,"Incident Low (P4)",Last24C!$G:$G,SummaryINC!$A10)</f>
        <v>0</v>
      </c>
      <c r="M10" s="69">
        <f>COUNTIFS(Last24C!$B:B,"FALSE",Last24C!$G:$G,SummaryINC!$A10)</f>
        <v>0</v>
      </c>
      <c r="O10" s="18" t="e">
        <f>COUNTIFS(#REF!,"Critical",#REF!,SummaryINC!$A10,#REF!,"Incident")</f>
        <v>#REF!</v>
      </c>
      <c r="P10" s="44" t="e">
        <f>COUNTIFS(#REF!,"High",#REF!,SummaryINC!$A10,#REF!,"Incident")</f>
        <v>#REF!</v>
      </c>
      <c r="Q10" s="44" t="e">
        <f>COUNTIFS(#REF!,"Normal",#REF!,SummaryINC!$A10,#REF!,"Incident")</f>
        <v>#REF!</v>
      </c>
      <c r="R10" s="45" t="e">
        <f>COUNTIFS(#REF!,"Low",#REF!,SummaryINC!$A10,#REF!,"Incident")</f>
        <v>#REF!</v>
      </c>
      <c r="S10" s="30"/>
      <c r="T10" s="17">
        <f>COUNTIFS(OpenInc!$E:$E,"Open",OpenInc!$G:$G,SummaryINC!$A10)</f>
        <v>0</v>
      </c>
      <c r="U10" s="17">
        <f>COUNTIFS(OpenInc!$E:$E,"Assigned",OpenInc!$G:$G,SummaryINC!$A10)</f>
        <v>0</v>
      </c>
      <c r="V10" s="17">
        <f>COUNTIFS(OpenInc!$E:$E,"In Progress",OpenInc!$G:$G,SummaryINC!$A10)</f>
        <v>0</v>
      </c>
      <c r="W10" s="17">
        <f>COUNTIFS(OpenInc!$E:$E,"Postponed",OpenInc!$G:$G,SummaryINC!$A10)</f>
        <v>0</v>
      </c>
      <c r="X10" s="17">
        <f>COUNTIFS(OpenInc!$E:$E,"With Customer",OpenInc!$G:$G,SummaryINC!$A10) + COUNTIFS(OpenInc!$E:$E,"With User",OpenInc!$G:$G,SummaryINC!$A10)</f>
        <v>0</v>
      </c>
      <c r="Y10" s="68">
        <f>COUNTIFS(OpenInc!$E:$E,"With Vendor",OpenInc!$G:$G,SummaryINC!$A10)</f>
        <v>0</v>
      </c>
      <c r="AA10" s="17">
        <f ca="1">COUNTIFS(OpenInc!$X:$X,"YES",OpenInc!$G:$G,SummaryINC!$A10)</f>
        <v>0</v>
      </c>
      <c r="AB10" s="17">
        <f ca="1">COUNTIFS(OpenInc!$Y:$Y,"YES",OpenInc!$G:$G,SummaryINC!$A10)</f>
        <v>0</v>
      </c>
      <c r="AC10" s="17">
        <f ca="1">COUNTIFS(OpenInc!$Z:$Z,"YES",OpenInc!$G:$G,SummaryINC!$A10)</f>
        <v>0</v>
      </c>
      <c r="AE10" s="17">
        <f>IF(ISNA(VLOOKUP(A10,'Breached Resolution Inc'!$D$2:$E$39,2,0)),0,(VLOOKUP(A10,'Breached Resolution Inc'!$D$2:$E$39,2,0)))</f>
        <v>0</v>
      </c>
      <c r="AF10" s="17">
        <f>IF(ISNA(VLOOKUP(A10,'Breached Resolution Inc'!$D$43:$E$59,2,0)),0,(VLOOKUP(A10,'Breached Resolution Inc'!$D$43:$E$59,2,0)))</f>
        <v>0</v>
      </c>
      <c r="AG10" s="11"/>
      <c r="AH10" s="8" t="e">
        <f>IF(ISNA(VLOOKUP(A10,#REF!,2,0)),0,(VLOOKUP(A10,#REF!,2,0)))</f>
        <v>#REF!</v>
      </c>
      <c r="AI10" s="11"/>
      <c r="AJ10" s="25">
        <f>IF(ISERROR(AH10/#REF!),0,AH10/#REF!)</f>
        <v>0</v>
      </c>
    </row>
    <row r="11" spans="1:37" ht="15.75" thickBot="1">
      <c r="A11" s="22" t="s">
        <v>173</v>
      </c>
      <c r="B11" s="11"/>
      <c r="C11" s="17">
        <f>COUNTIFS(Open!$B:$B,"Incident Critical (P1)",Open!$G:$G,SummaryINC!$A11,Open!$E:$E,"Assigned") + COUNTIFS(Open!$B:$B,"Incident Critical (P1)",Open!$G:$G,SummaryINC!$A11,Open!$E:$E,"Open") + COUNTIFS(Open!$B:$B,"Incident Critical (P1)",Open!$G:$G,SummaryINC!$A11,Open!$E:$E,"In Progress") + COUNTIFS(Open!$B:$B,"Incident Critical (P1)",Open!$G:$G,SummaryINC!$A11,Open!$E:$E,"Postponed") + COUNTIFS(Open!$B:$B,"Incident Critical (P1)",Open!$G:$G,SummaryINC!$A11,Open!$E:$E,"With Customer") + COUNTIFS(Open!$B:$B,"Incident Critical (P1)",Open!$G:$G,SummaryINC!$A11,Open!$E:$E,"With Vendor") + COUNTIFS(Open!$B:$B,"Incident Critical (P1)",Open!$G:$G,SummaryINC!$A11,Open!$E:$E,"With User")</f>
        <v>0</v>
      </c>
      <c r="D11" s="17">
        <f>COUNTIFS(Open!$B:$B,"Incident High (P2)",Open!$G:$G,SummaryINC!$A11,Open!$E:$E,"Assigned") + COUNTIFS(Open!$B:$B,"Incident High (P2)",Open!$G:$G,SummaryINC!$A11,Open!$E:$E,"Open") + COUNTIFS(Open!$B:$B,"Incident High (P2)",Open!$G:$G,SummaryINC!$A11,Open!$E:$E,"In Progress") + COUNTIFS(Open!$B:$B,"Incident High (P2)",Open!$G:$G,SummaryINC!$A11,Open!$E:$E,"Postponed") + COUNTIFS(Open!$B:$B,"Incident High (P2)",Open!$G:$G,SummaryINC!$A11,Open!$E:$E,"With Customer") + COUNTIFS(Open!$B:$B,"Incident High (P2)",Open!$G:$G,SummaryINC!$A11,Open!$E:$E,"With Vendor") + COUNTIFS(Open!$B:$B,"Incident High (P2)",Open!$G:$G,SummaryINC!$A11,Open!$E:$E,"With User")</f>
        <v>2</v>
      </c>
      <c r="E11" s="17">
        <f>COUNTIFS(Open!$B:$B,"Incident Normal (P3)",Open!$G:$G,SummaryINC!$A11,Open!$E:$E,"Assigned") + COUNTIFS(Open!$B:$B,"Incident Normal (P3)",Open!$G:$G,SummaryINC!$A11,Open!$E:$E,"Open") + COUNTIFS(Open!$B:$B,"Incident Normal (P3)",Open!$G:$G,SummaryINC!$A11,Open!$E:$E,"In Progress") + COUNTIFS(Open!$B:$B,"Incident Normal (P3)",Open!$G:$G,SummaryINC!$A11,Open!$E:$E,"Postponed") + COUNTIFS(Open!$B:$B,"Incident Normal (P3)",Open!$G:$G,SummaryINC!$A11,Open!$E:$E,"With Customer") + COUNTIFS(Open!$B:$B,"Incident Normal (P3)",Open!$G:$G,SummaryINC!$A11,Open!$E:$E,"With Vendor") + COUNTIFS(Open!$B:$B,"Incident Normal (P3)",Open!$G:$G,SummaryINC!$A11,Open!$E:$E,"With User")</f>
        <v>7</v>
      </c>
      <c r="F11" s="17">
        <f>COUNTIFS(Open!$B:$B,"Incident Low (P4)",Open!$G:$G,SummaryINC!$A11,Open!$E:$E,"Assigned") + COUNTIFS(Open!$B:$B,"Incident Low (P4)",Open!$G:$G,SummaryINC!$A11,Open!$E:$E,"Open") + COUNTIFS(Open!$B:$B,"Incident Low (P4)",Open!$G:$G,SummaryINC!$A11,Open!$E:$E,"In Progress") + COUNTIFS(Open!$B:$B,"Incident Low (P4)",Open!$G:$G,SummaryINC!$A11,Open!$E:$E,"Postponed") + COUNTIFS(Open!$B:$B,"Incident Low (P4)",Open!$G:$G,SummaryINC!$A11,Open!$E:$E,"With Customer") + COUNTIFS(Open!$B:$B,"Incident Low (P4)",Open!$G:$G,SummaryINC!$A11,Open!$E:$E,"With Vendor") + COUNTIFS(Open!$B:$B,"Incident Low (P4)",Open!$G:$G,SummaryINC!$A11,Open!$E:$E,"With User")</f>
        <v>1</v>
      </c>
      <c r="G11" s="68">
        <f>COUNTIFS(Open!$B:$B,"FALSE",Open!$G:$G,SummaryINC!$A11,Open!$E:$E,"Assigned") + COUNTIFS(Open!$B:$B,"FALSE",Open!$G:$G,SummaryINC!$A11,Open!$E:$E,"Open") + COUNTIFS(Open!$B:$B,"FALSE",Open!$G:$G,SummaryINC!$A11,Open!$E:$E,"In Progress") + COUNTIFS(Open!$B:$B,"FALSE",Open!$G:$G,SummaryINC!$A11,Open!$E:$E,"Postponed") + COUNTIFS(Open!$B:$B,"FALSE",Open!$G:$G,SummaryINC!$A11,Open!$E:$E,"With Customer") + COUNTIFS(Open!$B:$B,"FALSE",Open!$G:$G,SummaryINC!$A11,Open!$E:$E,"With Vendor") + COUNTIFS(Open!$B:$B,"FALSE",Open!$G:$G,SummaryINC!$A11,Open!$E:$E,"With User")</f>
        <v>7</v>
      </c>
      <c r="I11" s="18">
        <f>COUNTIFS(Last24C!$B:B,"Incident Critical (P1)",Last24C!$G:$G,SummaryINC!$A11)</f>
        <v>0</v>
      </c>
      <c r="J11" s="18">
        <f>COUNTIFS(Last24C!$B:B,"Incident High (P2)",Last24C!$G:$G,SummaryINC!$A11)</f>
        <v>1</v>
      </c>
      <c r="K11" s="18">
        <f>COUNTIFS(Last24C!$B:B,"Incident Normal (P3)",Last24C!$G:$G,SummaryINC!$A11)</f>
        <v>5</v>
      </c>
      <c r="L11" s="18">
        <f>COUNTIFS(Last24C!$B:B,"Incident Low (P4)",Last24C!$G:$G,SummaryINC!$A11)</f>
        <v>1</v>
      </c>
      <c r="M11" s="69">
        <f>COUNTIFS(Last24C!$B:B,"FALSE",Last24C!$G:$G,SummaryINC!$A11)</f>
        <v>4</v>
      </c>
      <c r="O11" s="18" t="e">
        <f>COUNTIFS(#REF!,"Critical",#REF!,SummaryINC!$A11,#REF!,"Incident")</f>
        <v>#REF!</v>
      </c>
      <c r="P11" s="44" t="e">
        <f>COUNTIFS(#REF!,"High",#REF!,SummaryINC!$A11,#REF!,"Incident")</f>
        <v>#REF!</v>
      </c>
      <c r="Q11" s="44" t="e">
        <f>COUNTIFS(#REF!,"Normal",#REF!,SummaryINC!$A11,#REF!,"Incident")</f>
        <v>#REF!</v>
      </c>
      <c r="R11" s="45" t="e">
        <f>COUNTIFS(#REF!,"Low",#REF!,SummaryINC!$A11,#REF!,"Incident")</f>
        <v>#REF!</v>
      </c>
      <c r="S11" s="30"/>
      <c r="T11" s="17">
        <f>COUNTIFS(OpenInc!$E:$E,"Open",OpenInc!$G:$G,SummaryINC!$A11)</f>
        <v>0</v>
      </c>
      <c r="U11" s="17">
        <f>COUNTIFS(OpenInc!$E:$E,"Assigned",OpenInc!$G:$G,SummaryINC!$A11)</f>
        <v>1</v>
      </c>
      <c r="V11" s="17">
        <f>COUNTIFS(OpenInc!$E:$E,"In Progress",OpenInc!$G:$G,SummaryINC!$A11)</f>
        <v>3</v>
      </c>
      <c r="W11" s="17">
        <f>COUNTIFS(OpenInc!$E:$E,"Postponed",OpenInc!$G:$G,SummaryINC!$A11)</f>
        <v>0</v>
      </c>
      <c r="X11" s="17">
        <f>COUNTIFS(OpenInc!$E:$E,"With Customer",OpenInc!$G:$G,SummaryINC!$A11) + COUNTIFS(OpenInc!$E:$E,"With User",OpenInc!$G:$G,SummaryINC!$A11)</f>
        <v>0</v>
      </c>
      <c r="Y11" s="68">
        <f>COUNTIFS(OpenInc!$E:$E,"With Vendor",OpenInc!$G:$G,SummaryINC!$A11)</f>
        <v>0</v>
      </c>
      <c r="AA11" s="17">
        <f ca="1">COUNTIFS(OpenInc!$X:$X,"YES",OpenInc!$G:$G,SummaryINC!$A11)</f>
        <v>2</v>
      </c>
      <c r="AB11" s="17">
        <f ca="1">COUNTIFS(OpenInc!$Y:$Y,"YES",OpenInc!$G:$G,SummaryINC!$A11)</f>
        <v>0</v>
      </c>
      <c r="AC11" s="17">
        <f ca="1">COUNTIFS(OpenInc!$Z:$Z,"YES",OpenInc!$G:$G,SummaryINC!$A11)</f>
        <v>2</v>
      </c>
      <c r="AE11" s="17">
        <f>IF(ISNA(VLOOKUP(A11,'Breached Resolution Inc'!$D$2:$E$39,2,0)),0,(VLOOKUP(A11,'Breached Resolution Inc'!$D$2:$E$39,2,0)))</f>
        <v>3</v>
      </c>
      <c r="AF11" s="17">
        <f>IF(ISNA(VLOOKUP(A11,'Breached Resolution Inc'!$D$43:$E$59,2,0)),0,(VLOOKUP(A11,'Breached Resolution Inc'!$D$43:$E$59,2,0)))</f>
        <v>0</v>
      </c>
      <c r="AG11" s="11"/>
      <c r="AH11" s="8" t="e">
        <f>IF(ISNA(VLOOKUP(A11,#REF!,2,0)),0,(VLOOKUP(A11,#REF!,2,0)))</f>
        <v>#REF!</v>
      </c>
      <c r="AI11" s="11"/>
      <c r="AJ11" s="25">
        <f>IF(ISERROR(AH11/#REF!),0,AH11/#REF!)</f>
        <v>0</v>
      </c>
    </row>
    <row r="12" spans="1:37" ht="15.75" thickBot="1">
      <c r="A12" s="22" t="s">
        <v>174</v>
      </c>
      <c r="B12" s="11"/>
      <c r="C12" s="17">
        <f>COUNTIFS(Open!$B:$B,"Incident Critical (P1)",Open!$G:$G,SummaryINC!$A12,Open!$E:$E,"Assigned") + COUNTIFS(Open!$B:$B,"Incident Critical (P1)",Open!$G:$G,SummaryINC!$A12,Open!$E:$E,"Open") + COUNTIFS(Open!$B:$B,"Incident Critical (P1)",Open!$G:$G,SummaryINC!$A12,Open!$E:$E,"In Progress") + COUNTIFS(Open!$B:$B,"Incident Critical (P1)",Open!$G:$G,SummaryINC!$A12,Open!$E:$E,"Postponed") + COUNTIFS(Open!$B:$B,"Incident Critical (P1)",Open!$G:$G,SummaryINC!$A12,Open!$E:$E,"With Customer") + COUNTIFS(Open!$B:$B,"Incident Critical (P1)",Open!$G:$G,SummaryINC!$A12,Open!$E:$E,"With Vendor") + COUNTIFS(Open!$B:$B,"Incident Critical (P1)",Open!$G:$G,SummaryINC!$A12,Open!$E:$E,"With User")</f>
        <v>1</v>
      </c>
      <c r="D12" s="17">
        <f>COUNTIFS(Open!$B:$B,"Incident High (P2)",Open!$G:$G,SummaryINC!$A12,Open!$E:$E,"Assigned") + COUNTIFS(Open!$B:$B,"Incident High (P2)",Open!$G:$G,SummaryINC!$A12,Open!$E:$E,"Open") + COUNTIFS(Open!$B:$B,"Incident High (P2)",Open!$G:$G,SummaryINC!$A12,Open!$E:$E,"In Progress") + COUNTIFS(Open!$B:$B,"Incident High (P2)",Open!$G:$G,SummaryINC!$A12,Open!$E:$E,"Postponed") + COUNTIFS(Open!$B:$B,"Incident High (P2)",Open!$G:$G,SummaryINC!$A12,Open!$E:$E,"With Customer") + COUNTIFS(Open!$B:$B,"Incident High (P2)",Open!$G:$G,SummaryINC!$A12,Open!$E:$E,"With Vendor") + COUNTIFS(Open!$B:$B,"Incident High (P2)",Open!$G:$G,SummaryINC!$A12,Open!$E:$E,"With User")</f>
        <v>1</v>
      </c>
      <c r="E12" s="17">
        <f>COUNTIFS(Open!$B:$B,"Incident Normal (P3)",Open!$G:$G,SummaryINC!$A12,Open!$E:$E,"Assigned") + COUNTIFS(Open!$B:$B,"Incident Normal (P3)",Open!$G:$G,SummaryINC!$A12,Open!$E:$E,"Open") + COUNTIFS(Open!$B:$B,"Incident Normal (P3)",Open!$G:$G,SummaryINC!$A12,Open!$E:$E,"In Progress") + COUNTIFS(Open!$B:$B,"Incident Normal (P3)",Open!$G:$G,SummaryINC!$A12,Open!$E:$E,"Postponed") + COUNTIFS(Open!$B:$B,"Incident Normal (P3)",Open!$G:$G,SummaryINC!$A12,Open!$E:$E,"With Customer") + COUNTIFS(Open!$B:$B,"Incident Normal (P3)",Open!$G:$G,SummaryINC!$A12,Open!$E:$E,"With Vendor") + COUNTIFS(Open!$B:$B,"Incident Normal (P3)",Open!$G:$G,SummaryINC!$A12,Open!$E:$E,"With User")</f>
        <v>18</v>
      </c>
      <c r="F12" s="17">
        <f>COUNTIFS(Open!$B:$B,"Incident Low (P4)",Open!$G:$G,SummaryINC!$A12,Open!$E:$E,"Assigned") + COUNTIFS(Open!$B:$B,"Incident Low (P4)",Open!$G:$G,SummaryINC!$A12,Open!$E:$E,"Open") + COUNTIFS(Open!$B:$B,"Incident Low (P4)",Open!$G:$G,SummaryINC!$A12,Open!$E:$E,"In Progress") + COUNTIFS(Open!$B:$B,"Incident Low (P4)",Open!$G:$G,SummaryINC!$A12,Open!$E:$E,"Postponed") + COUNTIFS(Open!$B:$B,"Incident Low (P4)",Open!$G:$G,SummaryINC!$A12,Open!$E:$E,"With Customer") + COUNTIFS(Open!$B:$B,"Incident Low (P4)",Open!$G:$G,SummaryINC!$A12,Open!$E:$E,"With Vendor") + COUNTIFS(Open!$B:$B,"Incident Low (P4)",Open!$G:$G,SummaryINC!$A12,Open!$E:$E,"With User")</f>
        <v>0</v>
      </c>
      <c r="G12" s="68">
        <f>COUNTIFS(Open!$B:$B,"FALSE",Open!$G:$G,SummaryINC!$A12,Open!$E:$E,"Assigned") + COUNTIFS(Open!$B:$B,"FALSE",Open!$G:$G,SummaryINC!$A12,Open!$E:$E,"Open") + COUNTIFS(Open!$B:$B,"FALSE",Open!$G:$G,SummaryINC!$A12,Open!$E:$E,"In Progress") + COUNTIFS(Open!$B:$B,"FALSE",Open!$G:$G,SummaryINC!$A12,Open!$E:$E,"Postponed") + COUNTIFS(Open!$B:$B,"FALSE",Open!$G:$G,SummaryINC!$A12,Open!$E:$E,"With Customer") + COUNTIFS(Open!$B:$B,"FALSE",Open!$G:$G,SummaryINC!$A12,Open!$E:$E,"With Vendor") + COUNTIFS(Open!$B:$B,"FALSE",Open!$G:$G,SummaryINC!$A12,Open!$E:$E,"With User")</f>
        <v>0</v>
      </c>
      <c r="I12" s="18">
        <f>COUNTIFS(Last24C!$B:B,"Incident Critical (P1)",Last24C!$G:$G,SummaryINC!$A12)</f>
        <v>22</v>
      </c>
      <c r="J12" s="18">
        <f>COUNTIFS(Last24C!$B:B,"Incident High (P2)",Last24C!$G:$G,SummaryINC!$A12)</f>
        <v>52</v>
      </c>
      <c r="K12" s="18">
        <f>COUNTIFS(Last24C!$B:B,"Incident Normal (P3)",Last24C!$G:$G,SummaryINC!$A12)</f>
        <v>281</v>
      </c>
      <c r="L12" s="18">
        <f>COUNTIFS(Last24C!$B:B,"Incident Low (P4)",Last24C!$G:$G,SummaryINC!$A12)</f>
        <v>1</v>
      </c>
      <c r="M12" s="69">
        <f>COUNTIFS(Last24C!$B:B,"FALSE",Last24C!$G:$G,SummaryINC!$A12)</f>
        <v>0</v>
      </c>
      <c r="O12" s="18" t="e">
        <f>COUNTIFS(#REF!,"Critical",#REF!,SummaryINC!$A12,#REF!,"Incident")</f>
        <v>#REF!</v>
      </c>
      <c r="P12" s="44" t="e">
        <f>COUNTIFS(#REF!,"High",#REF!,SummaryINC!$A12,#REF!,"Incident")</f>
        <v>#REF!</v>
      </c>
      <c r="Q12" s="44" t="e">
        <f>COUNTIFS(#REF!,"Normal",#REF!,SummaryINC!$A12,#REF!,"Incident")</f>
        <v>#REF!</v>
      </c>
      <c r="R12" s="45" t="e">
        <f>COUNTIFS(#REF!,"Low",#REF!,SummaryINC!$A12,#REF!,"Incident")</f>
        <v>#REF!</v>
      </c>
      <c r="S12" s="30"/>
      <c r="T12" s="17">
        <f>COUNTIFS(OpenInc!$E:$E,"Open",OpenInc!$G:$G,SummaryINC!$A12)</f>
        <v>4</v>
      </c>
      <c r="U12" s="17">
        <f>COUNTIFS(OpenInc!$E:$E,"Assigned",OpenInc!$G:$G,SummaryINC!$A12)</f>
        <v>4</v>
      </c>
      <c r="V12" s="17">
        <f>COUNTIFS(OpenInc!$E:$E,"In Progress",OpenInc!$G:$G,SummaryINC!$A12)</f>
        <v>11</v>
      </c>
      <c r="W12" s="17">
        <f>COUNTIFS(OpenInc!$E:$E,"Postponed",OpenInc!$G:$G,SummaryINC!$A12)</f>
        <v>10</v>
      </c>
      <c r="X12" s="17">
        <f>COUNTIFS(OpenInc!$E:$E,"With Customer",OpenInc!$G:$G,SummaryINC!$A12) + COUNTIFS(OpenInc!$E:$E,"With User",OpenInc!$G:$G,SummaryINC!$A12)</f>
        <v>4</v>
      </c>
      <c r="Y12" s="68">
        <f>COUNTIFS(OpenInc!$E:$E,"With Vendor",OpenInc!$G:$G,SummaryINC!$A12)</f>
        <v>0</v>
      </c>
      <c r="AA12" s="17">
        <f ca="1">COUNTIFS(OpenInc!$X:$X,"YES",OpenInc!$G:$G,SummaryINC!$A12)</f>
        <v>41</v>
      </c>
      <c r="AB12" s="17">
        <f ca="1">COUNTIFS(OpenInc!$Y:$Y,"YES",OpenInc!$G:$G,SummaryINC!$A12)</f>
        <v>0</v>
      </c>
      <c r="AC12" s="17">
        <f ca="1">COUNTIFS(OpenInc!$Z:$Z,"YES",OpenInc!$G:$G,SummaryINC!$A12)</f>
        <v>0</v>
      </c>
      <c r="AE12" s="17">
        <f>IF(ISNA(VLOOKUP(A12,'Breached Resolution Inc'!$D$2:$E$39,2,0)),0,(VLOOKUP(A12,'Breached Resolution Inc'!$D$2:$E$39,2,0)))</f>
        <v>0</v>
      </c>
      <c r="AF12" s="17">
        <f>IF(ISNA(VLOOKUP(A12,'Breached Resolution Inc'!$D$43:$E$59,2,0)),0,(VLOOKUP(A12,'Breached Resolution Inc'!$D$43:$E$59,2,0)))</f>
        <v>0</v>
      </c>
      <c r="AG12" s="11"/>
      <c r="AH12" s="8" t="e">
        <f>IF(ISNA(VLOOKUP(A12,#REF!,2,0)),0,(VLOOKUP(A12,#REF!,2,0)))</f>
        <v>#REF!</v>
      </c>
      <c r="AI12" s="11"/>
      <c r="AJ12" s="25">
        <f>IF(ISERROR(AH12/#REF!),0,AH12/#REF!)</f>
        <v>0</v>
      </c>
    </row>
    <row r="13" spans="1:37" ht="15.75" thickBot="1">
      <c r="A13" s="22" t="s">
        <v>175</v>
      </c>
      <c r="B13" s="11"/>
      <c r="C13" s="17">
        <f>COUNTIFS(Open!$B:$B,"Incident Critical (P1)",Open!$G:$G,SummaryINC!$A13,Open!$E:$E,"Assigned") + COUNTIFS(Open!$B:$B,"Incident Critical (P1)",Open!$G:$G,SummaryINC!$A13,Open!$E:$E,"Open") + COUNTIFS(Open!$B:$B,"Incident Critical (P1)",Open!$G:$G,SummaryINC!$A13,Open!$E:$E,"In Progress") + COUNTIFS(Open!$B:$B,"Incident Critical (P1)",Open!$G:$G,SummaryINC!$A13,Open!$E:$E,"Postponed") + COUNTIFS(Open!$B:$B,"Incident Critical (P1)",Open!$G:$G,SummaryINC!$A13,Open!$E:$E,"With Customer") + COUNTIFS(Open!$B:$B,"Incident Critical (P1)",Open!$G:$G,SummaryINC!$A13,Open!$E:$E,"With Vendor") + COUNTIFS(Open!$B:$B,"Incident Critical (P1)",Open!$G:$G,SummaryINC!$A13,Open!$E:$E,"With User")</f>
        <v>0</v>
      </c>
      <c r="D13" s="17">
        <f>COUNTIFS(Open!$B:$B,"Incident High (P2)",Open!$G:$G,SummaryINC!$A13,Open!$E:$E,"Assigned") + COUNTIFS(Open!$B:$B,"Incident High (P2)",Open!$G:$G,SummaryINC!$A13,Open!$E:$E,"Open") + COUNTIFS(Open!$B:$B,"Incident High (P2)",Open!$G:$G,SummaryINC!$A13,Open!$E:$E,"In Progress") + COUNTIFS(Open!$B:$B,"Incident High (P2)",Open!$G:$G,SummaryINC!$A13,Open!$E:$E,"Postponed") + COUNTIFS(Open!$B:$B,"Incident High (P2)",Open!$G:$G,SummaryINC!$A13,Open!$E:$E,"With Customer") + COUNTIFS(Open!$B:$B,"Incident High (P2)",Open!$G:$G,SummaryINC!$A13,Open!$E:$E,"With Vendor") + COUNTIFS(Open!$B:$B,"Incident High (P2)",Open!$G:$G,SummaryINC!$A13,Open!$E:$E,"With User")</f>
        <v>0</v>
      </c>
      <c r="E13" s="17">
        <f>COUNTIFS(Open!$B:$B,"Incident Normal (P3)",Open!$G:$G,SummaryINC!$A13,Open!$E:$E,"Assigned") + COUNTIFS(Open!$B:$B,"Incident Normal (P3)",Open!$G:$G,SummaryINC!$A13,Open!$E:$E,"Open") + COUNTIFS(Open!$B:$B,"Incident Normal (P3)",Open!$G:$G,SummaryINC!$A13,Open!$E:$E,"In Progress") + COUNTIFS(Open!$B:$B,"Incident Normal (P3)",Open!$G:$G,SummaryINC!$A13,Open!$E:$E,"Postponed") + COUNTIFS(Open!$B:$B,"Incident Normal (P3)",Open!$G:$G,SummaryINC!$A13,Open!$E:$E,"With Customer") + COUNTIFS(Open!$B:$B,"Incident Normal (P3)",Open!$G:$G,SummaryINC!$A13,Open!$E:$E,"With Vendor") + COUNTIFS(Open!$B:$B,"Incident Normal (P3)",Open!$G:$G,SummaryINC!$A13,Open!$E:$E,"With User")</f>
        <v>9</v>
      </c>
      <c r="F13" s="17">
        <f>COUNTIFS(Open!$B:$B,"Incident Low (P4)",Open!$G:$G,SummaryINC!$A13,Open!$E:$E,"Assigned") + COUNTIFS(Open!$B:$B,"Incident Low (P4)",Open!$G:$G,SummaryINC!$A13,Open!$E:$E,"Open") + COUNTIFS(Open!$B:$B,"Incident Low (P4)",Open!$G:$G,SummaryINC!$A13,Open!$E:$E,"In Progress") + COUNTIFS(Open!$B:$B,"Incident Low (P4)",Open!$G:$G,SummaryINC!$A13,Open!$E:$E,"Postponed") + COUNTIFS(Open!$B:$B,"Incident Low (P4)",Open!$G:$G,SummaryINC!$A13,Open!$E:$E,"With Customer") + COUNTIFS(Open!$B:$B,"Incident Low (P4)",Open!$G:$G,SummaryINC!$A13,Open!$E:$E,"With Vendor") + COUNTIFS(Open!$B:$B,"Incident Low (P4)",Open!$G:$G,SummaryINC!$A13,Open!$E:$E,"With User")</f>
        <v>0</v>
      </c>
      <c r="G13" s="68">
        <f>COUNTIFS(Open!$B:$B,"FALSE",Open!$G:$G,SummaryINC!$A13,Open!$E:$E,"Assigned") + COUNTIFS(Open!$B:$B,"FALSE",Open!$G:$G,SummaryINC!$A13,Open!$E:$E,"Open") + COUNTIFS(Open!$B:$B,"FALSE",Open!$G:$G,SummaryINC!$A13,Open!$E:$E,"In Progress") + COUNTIFS(Open!$B:$B,"FALSE",Open!$G:$G,SummaryINC!$A13,Open!$E:$E,"Postponed") + COUNTIFS(Open!$B:$B,"FALSE",Open!$G:$G,SummaryINC!$A13,Open!$E:$E,"With Customer") + COUNTIFS(Open!$B:$B,"FALSE",Open!$G:$G,SummaryINC!$A13,Open!$E:$E,"With Vendor") + COUNTIFS(Open!$B:$B,"FALSE",Open!$G:$G,SummaryINC!$A13,Open!$E:$E,"With User")</f>
        <v>0</v>
      </c>
      <c r="I13" s="18">
        <f>COUNTIFS(Last24C!$B:B,"Incident Critical (P1)",Last24C!$G:$G,SummaryINC!$A13)</f>
        <v>0</v>
      </c>
      <c r="J13" s="18">
        <f>COUNTIFS(Last24C!$B:B,"Incident High (P2)",Last24C!$G:$G,SummaryINC!$A13)</f>
        <v>1</v>
      </c>
      <c r="K13" s="18">
        <f>COUNTIFS(Last24C!$B:B,"Incident Normal (P3)",Last24C!$G:$G,SummaryINC!$A13)</f>
        <v>5</v>
      </c>
      <c r="L13" s="18">
        <f>COUNTIFS(Last24C!$B:B,"Incident Low (P4)",Last24C!$G:$G,SummaryINC!$A13)</f>
        <v>0</v>
      </c>
      <c r="M13" s="69">
        <f>COUNTIFS(Last24C!$B:B,"FALSE",Last24C!$G:$G,SummaryINC!$A13)</f>
        <v>0</v>
      </c>
      <c r="O13" s="18" t="e">
        <f>COUNTIFS(#REF!,"Critical",#REF!,SummaryINC!$A13,#REF!,"Incident")</f>
        <v>#REF!</v>
      </c>
      <c r="P13" s="44" t="e">
        <f>COUNTIFS(#REF!,"High",#REF!,SummaryINC!$A13,#REF!,"Incident")</f>
        <v>#REF!</v>
      </c>
      <c r="Q13" s="44" t="e">
        <f>COUNTIFS(#REF!,"Normal",#REF!,SummaryINC!$A13,#REF!,"Incident")</f>
        <v>#REF!</v>
      </c>
      <c r="R13" s="45" t="e">
        <f>COUNTIFS(#REF!,"Low",#REF!,SummaryINC!$A13,#REF!,"Incident")</f>
        <v>#REF!</v>
      </c>
      <c r="S13" s="30"/>
      <c r="T13" s="17">
        <f>COUNTIFS(OpenInc!$E:$E,"Open",OpenInc!$G:$G,SummaryINC!$A13)</f>
        <v>0</v>
      </c>
      <c r="U13" s="17">
        <f>COUNTIFS(OpenInc!$E:$E,"Assigned",OpenInc!$G:$G,SummaryINC!$A13)</f>
        <v>0</v>
      </c>
      <c r="V13" s="17">
        <f>COUNTIFS(OpenInc!$E:$E,"In Progress",OpenInc!$G:$G,SummaryINC!$A13)</f>
        <v>3</v>
      </c>
      <c r="W13" s="17">
        <f>COUNTIFS(OpenInc!$E:$E,"Postponed",OpenInc!$G:$G,SummaryINC!$A13)</f>
        <v>0</v>
      </c>
      <c r="X13" s="17">
        <f>COUNTIFS(OpenInc!$E:$E,"With Customer",OpenInc!$G:$G,SummaryINC!$A13) + COUNTIFS(OpenInc!$E:$E,"With User",OpenInc!$G:$G,SummaryINC!$A13)</f>
        <v>3</v>
      </c>
      <c r="Y13" s="68">
        <f>COUNTIFS(OpenInc!$E:$E,"With Vendor",OpenInc!$G:$G,SummaryINC!$A13)</f>
        <v>1</v>
      </c>
      <c r="AA13" s="17">
        <f ca="1">COUNTIFS(OpenInc!$X:$X,"YES",OpenInc!$G:$G,SummaryINC!$A13)</f>
        <v>3</v>
      </c>
      <c r="AB13" s="17">
        <f ca="1">COUNTIFS(OpenInc!$Y:$Y,"YES",OpenInc!$G:$G,SummaryINC!$A13)</f>
        <v>2</v>
      </c>
      <c r="AC13" s="17">
        <f ca="1">COUNTIFS(OpenInc!$Z:$Z,"YES",OpenInc!$G:$G,SummaryINC!$A13)</f>
        <v>2</v>
      </c>
      <c r="AE13" s="17">
        <f>IF(ISNA(VLOOKUP(A13,'Breached Resolution Inc'!$D$2:$E$39,2,0)),0,(VLOOKUP(A13,'Breached Resolution Inc'!$D$2:$E$39,2,0)))</f>
        <v>0</v>
      </c>
      <c r="AF13" s="17">
        <f>IF(ISNA(VLOOKUP(A13,'Breached Resolution Inc'!$D$43:$E$59,2,0)),0,(VLOOKUP(A13,'Breached Resolution Inc'!$D$43:$E$59,2,0)))</f>
        <v>0</v>
      </c>
      <c r="AG13" s="11"/>
      <c r="AH13" s="8" t="e">
        <f>IF(ISNA(VLOOKUP(A13,#REF!,2,0)),0,(VLOOKUP(A13,#REF!,2,0)))</f>
        <v>#REF!</v>
      </c>
      <c r="AI13" s="11"/>
      <c r="AJ13" s="25">
        <f>IF(ISERROR(AH13/#REF!),0,AH13/#REF!)</f>
        <v>0</v>
      </c>
    </row>
    <row r="14" spans="1:37" ht="15.75" thickBot="1">
      <c r="A14" s="22" t="s">
        <v>176</v>
      </c>
      <c r="B14" s="11"/>
      <c r="C14" s="17">
        <f>COUNTIFS(Open!$B:$B,"Incident Critical (P1)",Open!$G:$G,SummaryINC!$A14,Open!$E:$E,"Assigned") + COUNTIFS(Open!$B:$B,"Incident Critical (P1)",Open!$G:$G,SummaryINC!$A14,Open!$E:$E,"Open") + COUNTIFS(Open!$B:$B,"Incident Critical (P1)",Open!$G:$G,SummaryINC!$A14,Open!$E:$E,"In Progress") + COUNTIFS(Open!$B:$B,"Incident Critical (P1)",Open!$G:$G,SummaryINC!$A14,Open!$E:$E,"Postponed") + COUNTIFS(Open!$B:$B,"Incident Critical (P1)",Open!$G:$G,SummaryINC!$A14,Open!$E:$E,"With Customer") + COUNTIFS(Open!$B:$B,"Incident Critical (P1)",Open!$G:$G,SummaryINC!$A14,Open!$E:$E,"With Vendor") + COUNTIFS(Open!$B:$B,"Incident Critical (P1)",Open!$G:$G,SummaryINC!$A14,Open!$E:$E,"With User")</f>
        <v>0</v>
      </c>
      <c r="D14" s="17">
        <f>COUNTIFS(Open!$B:$B,"Incident High (P2)",Open!$G:$G,SummaryINC!$A14,Open!$E:$E,"Assigned") + COUNTIFS(Open!$B:$B,"Incident High (P2)",Open!$G:$G,SummaryINC!$A14,Open!$E:$E,"Open") + COUNTIFS(Open!$B:$B,"Incident High (P2)",Open!$G:$G,SummaryINC!$A14,Open!$E:$E,"In Progress") + COUNTIFS(Open!$B:$B,"Incident High (P2)",Open!$G:$G,SummaryINC!$A14,Open!$E:$E,"Postponed") + COUNTIFS(Open!$B:$B,"Incident High (P2)",Open!$G:$G,SummaryINC!$A14,Open!$E:$E,"With Customer") + COUNTIFS(Open!$B:$B,"Incident High (P2)",Open!$G:$G,SummaryINC!$A14,Open!$E:$E,"With Vendor") + COUNTIFS(Open!$B:$B,"Incident High (P2)",Open!$G:$G,SummaryINC!$A14,Open!$E:$E,"With User")</f>
        <v>3</v>
      </c>
      <c r="E14" s="17">
        <f>COUNTIFS(Open!$B:$B,"Incident Normal (P3)",Open!$G:$G,SummaryINC!$A14,Open!$E:$E,"Assigned") + COUNTIFS(Open!$B:$B,"Incident Normal (P3)",Open!$G:$G,SummaryINC!$A14,Open!$E:$E,"Open") + COUNTIFS(Open!$B:$B,"Incident Normal (P3)",Open!$G:$G,SummaryINC!$A14,Open!$E:$E,"In Progress") + COUNTIFS(Open!$B:$B,"Incident Normal (P3)",Open!$G:$G,SummaryINC!$A14,Open!$E:$E,"Postponed") + COUNTIFS(Open!$B:$B,"Incident Normal (P3)",Open!$G:$G,SummaryINC!$A14,Open!$E:$E,"With Customer") + COUNTIFS(Open!$B:$B,"Incident Normal (P3)",Open!$G:$G,SummaryINC!$A14,Open!$E:$E,"With Vendor") + COUNTIFS(Open!$B:$B,"Incident Normal (P3)",Open!$G:$G,SummaryINC!$A14,Open!$E:$E,"With User")</f>
        <v>13</v>
      </c>
      <c r="F14" s="17">
        <f>COUNTIFS(Open!$B:$B,"Incident Low (P4)",Open!$G:$G,SummaryINC!$A14,Open!$E:$E,"Assigned") + COUNTIFS(Open!$B:$B,"Incident Low (P4)",Open!$G:$G,SummaryINC!$A14,Open!$E:$E,"Open") + COUNTIFS(Open!$B:$B,"Incident Low (P4)",Open!$G:$G,SummaryINC!$A14,Open!$E:$E,"In Progress") + COUNTIFS(Open!$B:$B,"Incident Low (P4)",Open!$G:$G,SummaryINC!$A14,Open!$E:$E,"Postponed") + COUNTIFS(Open!$B:$B,"Incident Low (P4)",Open!$G:$G,SummaryINC!$A14,Open!$E:$E,"With Customer") + COUNTIFS(Open!$B:$B,"Incident Low (P4)",Open!$G:$G,SummaryINC!$A14,Open!$E:$E,"With Vendor") + COUNTIFS(Open!$B:$B,"Incident Low (P4)",Open!$G:$G,SummaryINC!$A14,Open!$E:$E,"With User")</f>
        <v>4</v>
      </c>
      <c r="G14" s="68">
        <f>COUNTIFS(Open!$B:$B,"FALSE",Open!$G:$G,SummaryINC!$A14,Open!$E:$E,"Assigned") + COUNTIFS(Open!$B:$B,"FALSE",Open!$G:$G,SummaryINC!$A14,Open!$E:$E,"Open") + COUNTIFS(Open!$B:$B,"FALSE",Open!$G:$G,SummaryINC!$A14,Open!$E:$E,"In Progress") + COUNTIFS(Open!$B:$B,"FALSE",Open!$G:$G,SummaryINC!$A14,Open!$E:$E,"Postponed") + COUNTIFS(Open!$B:$B,"FALSE",Open!$G:$G,SummaryINC!$A14,Open!$E:$E,"With Customer") + COUNTIFS(Open!$B:$B,"FALSE",Open!$G:$G,SummaryINC!$A14,Open!$E:$E,"With Vendor") + COUNTIFS(Open!$B:$B,"FALSE",Open!$G:$G,SummaryINC!$A14,Open!$E:$E,"With User")</f>
        <v>0</v>
      </c>
      <c r="I14" s="18">
        <f>COUNTIFS(Last24C!$B:B,"Incident Critical (P1)",Last24C!$G:$G,SummaryINC!$A14)</f>
        <v>0</v>
      </c>
      <c r="J14" s="18">
        <f>COUNTIFS(Last24C!$B:B,"Incident High (P2)",Last24C!$G:$G,SummaryINC!$A14)</f>
        <v>3</v>
      </c>
      <c r="K14" s="18">
        <f>COUNTIFS(Last24C!$B:B,"Incident Normal (P3)",Last24C!$G:$G,SummaryINC!$A14)</f>
        <v>56</v>
      </c>
      <c r="L14" s="18">
        <f>COUNTIFS(Last24C!$B:B,"Incident Low (P4)",Last24C!$G:$G,SummaryINC!$A14)</f>
        <v>5</v>
      </c>
      <c r="M14" s="69">
        <f>COUNTIFS(Last24C!$B:B,"FALSE",Last24C!$G:$G,SummaryINC!$A14)</f>
        <v>0</v>
      </c>
      <c r="O14" s="18" t="e">
        <f>COUNTIFS(#REF!,"Critical",#REF!,SummaryINC!$A14,#REF!,"Incident")</f>
        <v>#REF!</v>
      </c>
      <c r="P14" s="44" t="e">
        <f>COUNTIFS(#REF!,"High",#REF!,SummaryINC!$A14,#REF!,"Incident")</f>
        <v>#REF!</v>
      </c>
      <c r="Q14" s="44" t="e">
        <f>COUNTIFS(#REF!,"Normal",#REF!,SummaryINC!$A14,#REF!,"Incident")</f>
        <v>#REF!</v>
      </c>
      <c r="R14" s="45" t="e">
        <f>COUNTIFS(#REF!,"Low",#REF!,SummaryINC!$A14,#REF!,"Incident")</f>
        <v>#REF!</v>
      </c>
      <c r="S14" s="30"/>
      <c r="T14" s="17">
        <f>COUNTIFS(OpenInc!$E:$E,"Open",OpenInc!$G:$G,SummaryINC!$A14)</f>
        <v>0</v>
      </c>
      <c r="U14" s="17">
        <f>COUNTIFS(OpenInc!$E:$E,"Assigned",OpenInc!$G:$G,SummaryINC!$A14)</f>
        <v>0</v>
      </c>
      <c r="V14" s="17">
        <f>COUNTIFS(OpenInc!$E:$E,"In Progress",OpenInc!$G:$G,SummaryINC!$A14)</f>
        <v>2</v>
      </c>
      <c r="W14" s="17">
        <f>COUNTIFS(OpenInc!$E:$E,"Postponed",OpenInc!$G:$G,SummaryINC!$A14)</f>
        <v>6</v>
      </c>
      <c r="X14" s="17">
        <f>COUNTIFS(OpenInc!$E:$E,"With Customer",OpenInc!$G:$G,SummaryINC!$A14) + COUNTIFS(OpenInc!$E:$E,"With User",OpenInc!$G:$G,SummaryINC!$A14)</f>
        <v>2</v>
      </c>
      <c r="Y14" s="68">
        <f>COUNTIFS(OpenInc!$E:$E,"With Vendor",OpenInc!$G:$G,SummaryINC!$A14)</f>
        <v>1</v>
      </c>
      <c r="AA14" s="17">
        <f ca="1">COUNTIFS(OpenInc!$X:$X,"YES",OpenInc!$G:$G,SummaryINC!$A14)</f>
        <v>20</v>
      </c>
      <c r="AB14" s="17">
        <f ca="1">COUNTIFS(OpenInc!$Y:$Y,"YES",OpenInc!$G:$G,SummaryINC!$A14)</f>
        <v>1</v>
      </c>
      <c r="AC14" s="17">
        <f ca="1">COUNTIFS(OpenInc!$Z:$Z,"YES",OpenInc!$G:$G,SummaryINC!$A14)</f>
        <v>1</v>
      </c>
      <c r="AE14" s="17">
        <f>IF(ISNA(VLOOKUP(A14,'Breached Resolution Inc'!$D$2:$E$39,2,0)),0,(VLOOKUP(A14,'Breached Resolution Inc'!$D$2:$E$39,2,0)))</f>
        <v>0</v>
      </c>
      <c r="AF14" s="17">
        <f>IF(ISNA(VLOOKUP(A14,'Breached Resolution Inc'!$D$43:$E$59,2,0)),0,(VLOOKUP(A14,'Breached Resolution Inc'!$D$43:$E$59,2,0)))</f>
        <v>0</v>
      </c>
      <c r="AG14" s="11"/>
      <c r="AH14" s="8" t="e">
        <f>IF(ISNA(VLOOKUP(A14,#REF!,2,0)),0,(VLOOKUP(A14,#REF!,2,0)))</f>
        <v>#REF!</v>
      </c>
      <c r="AI14" s="11"/>
      <c r="AJ14" s="25">
        <f>IF(ISERROR(AH14/#REF!),0,AH14/#REF!)</f>
        <v>0</v>
      </c>
    </row>
    <row r="15" spans="1:37" ht="15.75" thickBot="1">
      <c r="A15" s="22" t="s">
        <v>177</v>
      </c>
      <c r="B15" s="11"/>
      <c r="C15" s="17">
        <f>COUNTIFS(Open!$B:$B,"Incident Critical (P1)",Open!$G:$G,SummaryINC!$A15,Open!$E:$E,"Assigned") + COUNTIFS(Open!$B:$B,"Incident Critical (P1)",Open!$G:$G,SummaryINC!$A15,Open!$E:$E,"Open") + COUNTIFS(Open!$B:$B,"Incident Critical (P1)",Open!$G:$G,SummaryINC!$A15,Open!$E:$E,"In Progress") + COUNTIFS(Open!$B:$B,"Incident Critical (P1)",Open!$G:$G,SummaryINC!$A15,Open!$E:$E,"Postponed") + COUNTIFS(Open!$B:$B,"Incident Critical (P1)",Open!$G:$G,SummaryINC!$A15,Open!$E:$E,"With Customer") + COUNTIFS(Open!$B:$B,"Incident Critical (P1)",Open!$G:$G,SummaryINC!$A15,Open!$E:$E,"With Vendor") + COUNTIFS(Open!$B:$B,"Incident Critical (P1)",Open!$G:$G,SummaryINC!$A15,Open!$E:$E,"With User")</f>
        <v>0</v>
      </c>
      <c r="D15" s="17">
        <f>COUNTIFS(Open!$B:$B,"Incident High (P2)",Open!$G:$G,SummaryINC!$A15,Open!$E:$E,"Assigned") + COUNTIFS(Open!$B:$B,"Incident High (P2)",Open!$G:$G,SummaryINC!$A15,Open!$E:$E,"Open") + COUNTIFS(Open!$B:$B,"Incident High (P2)",Open!$G:$G,SummaryINC!$A15,Open!$E:$E,"In Progress") + COUNTIFS(Open!$B:$B,"Incident High (P2)",Open!$G:$G,SummaryINC!$A15,Open!$E:$E,"Postponed") + COUNTIFS(Open!$B:$B,"Incident High (P2)",Open!$G:$G,SummaryINC!$A15,Open!$E:$E,"With Customer") + COUNTIFS(Open!$B:$B,"Incident High (P2)",Open!$G:$G,SummaryINC!$A15,Open!$E:$E,"With Vendor") + COUNTIFS(Open!$B:$B,"Incident High (P2)",Open!$G:$G,SummaryINC!$A15,Open!$E:$E,"With User")</f>
        <v>0</v>
      </c>
      <c r="E15" s="17">
        <f>COUNTIFS(Open!$B:$B,"Incident Normal (P3)",Open!$G:$G,SummaryINC!$A15,Open!$E:$E,"Assigned") + COUNTIFS(Open!$B:$B,"Incident Normal (P3)",Open!$G:$G,SummaryINC!$A15,Open!$E:$E,"Open") + COUNTIFS(Open!$B:$B,"Incident Normal (P3)",Open!$G:$G,SummaryINC!$A15,Open!$E:$E,"In Progress") + COUNTIFS(Open!$B:$B,"Incident Normal (P3)",Open!$G:$G,SummaryINC!$A15,Open!$E:$E,"Postponed") + COUNTIFS(Open!$B:$B,"Incident Normal (P3)",Open!$G:$G,SummaryINC!$A15,Open!$E:$E,"With Customer") + COUNTIFS(Open!$B:$B,"Incident Normal (P3)",Open!$G:$G,SummaryINC!$A15,Open!$E:$E,"With Vendor") + COUNTIFS(Open!$B:$B,"Incident Normal (P3)",Open!$G:$G,SummaryINC!$A15,Open!$E:$E,"With User")</f>
        <v>0</v>
      </c>
      <c r="F15" s="17">
        <f>COUNTIFS(Open!$B:$B,"Incident Low (P4)",Open!$G:$G,SummaryINC!$A15,Open!$E:$E,"Assigned") + COUNTIFS(Open!$B:$B,"Incident Low (P4)",Open!$G:$G,SummaryINC!$A15,Open!$E:$E,"Open") + COUNTIFS(Open!$B:$B,"Incident Low (P4)",Open!$G:$G,SummaryINC!$A15,Open!$E:$E,"In Progress") + COUNTIFS(Open!$B:$B,"Incident Low (P4)",Open!$G:$G,SummaryINC!$A15,Open!$E:$E,"Postponed") + COUNTIFS(Open!$B:$B,"Incident Low (P4)",Open!$G:$G,SummaryINC!$A15,Open!$E:$E,"With Customer") + COUNTIFS(Open!$B:$B,"Incident Low (P4)",Open!$G:$G,SummaryINC!$A15,Open!$E:$E,"With Vendor") + COUNTIFS(Open!$B:$B,"Incident Low (P4)",Open!$G:$G,SummaryINC!$A15,Open!$E:$E,"With User")</f>
        <v>0</v>
      </c>
      <c r="G15" s="68">
        <f>COUNTIFS(Open!$B:$B,"FALSE",Open!$G:$G,SummaryINC!$A15,Open!$E:$E,"Assigned") + COUNTIFS(Open!$B:$B,"FALSE",Open!$G:$G,SummaryINC!$A15,Open!$E:$E,"Open") + COUNTIFS(Open!$B:$B,"FALSE",Open!$G:$G,SummaryINC!$A15,Open!$E:$E,"In Progress") + COUNTIFS(Open!$B:$B,"FALSE",Open!$G:$G,SummaryINC!$A15,Open!$E:$E,"Postponed") + COUNTIFS(Open!$B:$B,"FALSE",Open!$G:$G,SummaryINC!$A15,Open!$E:$E,"With Customer") + COUNTIFS(Open!$B:$B,"FALSE",Open!$G:$G,SummaryINC!$A15,Open!$E:$E,"With Vendor") + COUNTIFS(Open!$B:$B,"FALSE",Open!$G:$G,SummaryINC!$A15,Open!$E:$E,"With User")</f>
        <v>0</v>
      </c>
      <c r="I15" s="18">
        <f>COUNTIFS(Last24C!$B:B,"Incident Critical (P1)",Last24C!$G:$G,SummaryINC!$A15)</f>
        <v>0</v>
      </c>
      <c r="J15" s="18">
        <f>COUNTIFS(Last24C!$B:B,"Incident High (P2)",Last24C!$G:$G,SummaryINC!$A15)</f>
        <v>0</v>
      </c>
      <c r="K15" s="18">
        <f>COUNTIFS(Last24C!$B:B,"Incident Normal (P3)",Last24C!$G:$G,SummaryINC!$A15)</f>
        <v>0</v>
      </c>
      <c r="L15" s="18">
        <f>COUNTIFS(Last24C!$B:B,"Incident Low (P4)",Last24C!$G:$G,SummaryINC!$A15)</f>
        <v>0</v>
      </c>
      <c r="M15" s="69">
        <f>COUNTIFS(Last24C!$B:B,"FALSE",Last24C!$G:$G,SummaryINC!$A15)</f>
        <v>0</v>
      </c>
      <c r="O15" s="18" t="e">
        <f>COUNTIFS(#REF!,"Critical",#REF!,SummaryINC!$A15,#REF!,"Incident")</f>
        <v>#REF!</v>
      </c>
      <c r="P15" s="44" t="e">
        <f>COUNTIFS(#REF!,"High",#REF!,SummaryINC!$A15,#REF!,"Incident")</f>
        <v>#REF!</v>
      </c>
      <c r="Q15" s="44" t="e">
        <f>COUNTIFS(#REF!,"Normal",#REF!,SummaryINC!$A15,#REF!,"Incident")</f>
        <v>#REF!</v>
      </c>
      <c r="R15" s="45" t="e">
        <f>COUNTIFS(#REF!,"Low",#REF!,SummaryINC!$A15,#REF!,"Incident")</f>
        <v>#REF!</v>
      </c>
      <c r="S15" s="30"/>
      <c r="T15" s="17">
        <f>COUNTIFS(OpenInc!$E:$E,"Open",OpenInc!$G:$G,SummaryINC!$A15)</f>
        <v>0</v>
      </c>
      <c r="U15" s="17">
        <f>COUNTIFS(OpenInc!$E:$E,"Assigned",OpenInc!$G:$G,SummaryINC!$A15)</f>
        <v>0</v>
      </c>
      <c r="V15" s="17">
        <f>COUNTIFS(OpenInc!$E:$E,"In Progress",OpenInc!$G:$G,SummaryINC!$A15)</f>
        <v>0</v>
      </c>
      <c r="W15" s="17">
        <f>COUNTIFS(OpenInc!$E:$E,"Postponed",OpenInc!$G:$G,SummaryINC!$A15)</f>
        <v>0</v>
      </c>
      <c r="X15" s="17">
        <f>COUNTIFS(OpenInc!$E:$E,"With Customer",OpenInc!$G:$G,SummaryINC!$A15) + COUNTIFS(OpenInc!$E:$E,"With User",OpenInc!$G:$G,SummaryINC!$A15)</f>
        <v>0</v>
      </c>
      <c r="Y15" s="68">
        <f>COUNTIFS(OpenInc!$E:$E,"With Vendor",OpenInc!$G:$G,SummaryINC!$A15)</f>
        <v>0</v>
      </c>
      <c r="AA15" s="17">
        <f ca="1">COUNTIFS(OpenInc!$X:$X,"YES",OpenInc!$G:$G,SummaryINC!$A15)</f>
        <v>0</v>
      </c>
      <c r="AB15" s="17">
        <f ca="1">COUNTIFS(OpenInc!$Y:$Y,"YES",OpenInc!$G:$G,SummaryINC!$A15)</f>
        <v>0</v>
      </c>
      <c r="AC15" s="17">
        <f ca="1">COUNTIFS(OpenInc!$Z:$Z,"YES",OpenInc!$G:$G,SummaryINC!$A15)</f>
        <v>0</v>
      </c>
      <c r="AE15" s="17">
        <f>IF(ISNA(VLOOKUP(A15,'Breached Resolution Inc'!$D$2:$E$39,2,0)),0,(VLOOKUP(A15,'Breached Resolution Inc'!$D$2:$E$39,2,0)))</f>
        <v>0</v>
      </c>
      <c r="AF15" s="17">
        <f>IF(ISNA(VLOOKUP(A15,'Breached Resolution Inc'!$D$43:$E$59,2,0)),0,(VLOOKUP(A15,'Breached Resolution Inc'!$D$43:$E$59,2,0)))</f>
        <v>0</v>
      </c>
      <c r="AG15" s="11"/>
      <c r="AH15" s="8" t="e">
        <f>IF(ISNA(VLOOKUP(A15,#REF!,2,0)),0,(VLOOKUP(A15,#REF!,2,0)))</f>
        <v>#REF!</v>
      </c>
      <c r="AI15" s="11"/>
      <c r="AJ15" s="25">
        <f>IF(ISERROR(AH15/#REF!),0,AH15/#REF!)</f>
        <v>0</v>
      </c>
    </row>
    <row r="16" spans="1:37" ht="15.75" thickBot="1">
      <c r="A16" s="22" t="s">
        <v>178</v>
      </c>
      <c r="B16" s="11"/>
      <c r="C16" s="17">
        <f>COUNTIFS(Open!$B:$B,"Incident Critical (P1)",Open!$G:$G,SummaryINC!$A16,Open!$E:$E,"Assigned") + COUNTIFS(Open!$B:$B,"Incident Critical (P1)",Open!$G:$G,SummaryINC!$A16,Open!$E:$E,"Open") + COUNTIFS(Open!$B:$B,"Incident Critical (P1)",Open!$G:$G,SummaryINC!$A16,Open!$E:$E,"In Progress") + COUNTIFS(Open!$B:$B,"Incident Critical (P1)",Open!$G:$G,SummaryINC!$A16,Open!$E:$E,"Postponed") + COUNTIFS(Open!$B:$B,"Incident Critical (P1)",Open!$G:$G,SummaryINC!$A16,Open!$E:$E,"With Customer") + COUNTIFS(Open!$B:$B,"Incident Critical (P1)",Open!$G:$G,SummaryINC!$A16,Open!$E:$E,"With Vendor") + COUNTIFS(Open!$B:$B,"Incident Critical (P1)",Open!$G:$G,SummaryINC!$A16,Open!$E:$E,"With User")</f>
        <v>0</v>
      </c>
      <c r="D16" s="17">
        <f>COUNTIFS(Open!$B:$B,"Incident High (P2)",Open!$G:$G,SummaryINC!$A16,Open!$E:$E,"Assigned") + COUNTIFS(Open!$B:$B,"Incident High (P2)",Open!$G:$G,SummaryINC!$A16,Open!$E:$E,"Open") + COUNTIFS(Open!$B:$B,"Incident High (P2)",Open!$G:$G,SummaryINC!$A16,Open!$E:$E,"In Progress") + COUNTIFS(Open!$B:$B,"Incident High (P2)",Open!$G:$G,SummaryINC!$A16,Open!$E:$E,"Postponed") + COUNTIFS(Open!$B:$B,"Incident High (P2)",Open!$G:$G,SummaryINC!$A16,Open!$E:$E,"With Customer") + COUNTIFS(Open!$B:$B,"Incident High (P2)",Open!$G:$G,SummaryINC!$A16,Open!$E:$E,"With Vendor") + COUNTIFS(Open!$B:$B,"Incident High (P2)",Open!$G:$G,SummaryINC!$A16,Open!$E:$E,"With User")</f>
        <v>0</v>
      </c>
      <c r="E16" s="17">
        <f>COUNTIFS(Open!$B:$B,"Incident Normal (P3)",Open!$G:$G,SummaryINC!$A16,Open!$E:$E,"Assigned") + COUNTIFS(Open!$B:$B,"Incident Normal (P3)",Open!$G:$G,SummaryINC!$A16,Open!$E:$E,"Open") + COUNTIFS(Open!$B:$B,"Incident Normal (P3)",Open!$G:$G,SummaryINC!$A16,Open!$E:$E,"In Progress") + COUNTIFS(Open!$B:$B,"Incident Normal (P3)",Open!$G:$G,SummaryINC!$A16,Open!$E:$E,"Postponed") + COUNTIFS(Open!$B:$B,"Incident Normal (P3)",Open!$G:$G,SummaryINC!$A16,Open!$E:$E,"With Customer") + COUNTIFS(Open!$B:$B,"Incident Normal (P3)",Open!$G:$G,SummaryINC!$A16,Open!$E:$E,"With Vendor") + COUNTIFS(Open!$B:$B,"Incident Normal (P3)",Open!$G:$G,SummaryINC!$A16,Open!$E:$E,"With User")</f>
        <v>0</v>
      </c>
      <c r="F16" s="17">
        <f>COUNTIFS(Open!$B:$B,"Incident Low (P4)",Open!$G:$G,SummaryINC!$A16,Open!$E:$E,"Assigned") + COUNTIFS(Open!$B:$B,"Incident Low (P4)",Open!$G:$G,SummaryINC!$A16,Open!$E:$E,"Open") + COUNTIFS(Open!$B:$B,"Incident Low (P4)",Open!$G:$G,SummaryINC!$A16,Open!$E:$E,"In Progress") + COUNTIFS(Open!$B:$B,"Incident Low (P4)",Open!$G:$G,SummaryINC!$A16,Open!$E:$E,"Postponed") + COUNTIFS(Open!$B:$B,"Incident Low (P4)",Open!$G:$G,SummaryINC!$A16,Open!$E:$E,"With Customer") + COUNTIFS(Open!$B:$B,"Incident Low (P4)",Open!$G:$G,SummaryINC!$A16,Open!$E:$E,"With Vendor") + COUNTIFS(Open!$B:$B,"Incident Low (P4)",Open!$G:$G,SummaryINC!$A16,Open!$E:$E,"With User")</f>
        <v>0</v>
      </c>
      <c r="G16" s="68">
        <f>COUNTIFS(Open!$B:$B,"FALSE",Open!$G:$G,SummaryINC!$A16,Open!$E:$E,"Assigned") + COUNTIFS(Open!$B:$B,"FALSE",Open!$G:$G,SummaryINC!$A16,Open!$E:$E,"Open") + COUNTIFS(Open!$B:$B,"FALSE",Open!$G:$G,SummaryINC!$A16,Open!$E:$E,"In Progress") + COUNTIFS(Open!$B:$B,"FALSE",Open!$G:$G,SummaryINC!$A16,Open!$E:$E,"Postponed") + COUNTIFS(Open!$B:$B,"FALSE",Open!$G:$G,SummaryINC!$A16,Open!$E:$E,"With Customer") + COUNTIFS(Open!$B:$B,"FALSE",Open!$G:$G,SummaryINC!$A16,Open!$E:$E,"With Vendor") + COUNTIFS(Open!$B:$B,"FALSE",Open!$G:$G,SummaryINC!$A16,Open!$E:$E,"With User")</f>
        <v>0</v>
      </c>
      <c r="I16" s="18">
        <f>COUNTIFS(Last24C!$B:B,"Incident Critical (P1)",Last24C!$G:$G,SummaryINC!$A16)</f>
        <v>0</v>
      </c>
      <c r="J16" s="18">
        <f>COUNTIFS(Last24C!$B:B,"Incident High (P2)",Last24C!$G:$G,SummaryINC!$A16)</f>
        <v>0</v>
      </c>
      <c r="K16" s="18">
        <f>COUNTIFS(Last24C!$B:B,"Incident Normal (P3)",Last24C!$G:$G,SummaryINC!$A16)</f>
        <v>0</v>
      </c>
      <c r="L16" s="18">
        <f>COUNTIFS(Last24C!$B:B,"Incident Low (P4)",Last24C!$G:$G,SummaryINC!$A16)</f>
        <v>0</v>
      </c>
      <c r="M16" s="69">
        <f>COUNTIFS(Last24C!$B:B,"FALSE",Last24C!$G:$G,SummaryINC!$A16)</f>
        <v>0</v>
      </c>
      <c r="O16" s="18" t="e">
        <f>COUNTIFS(#REF!,"Critical",#REF!,SummaryINC!$A16,#REF!,"Incident")-#REF!</f>
        <v>#REF!</v>
      </c>
      <c r="P16" s="44" t="e">
        <f>COUNTIFS(#REF!,"High",#REF!,SummaryINC!$A16,#REF!,"Incident")-#REF!</f>
        <v>#REF!</v>
      </c>
      <c r="Q16" s="44" t="e">
        <f>COUNTIFS(#REF!,"Normal",#REF!,SummaryINC!$A16,#REF!,"Incident")-#REF!</f>
        <v>#REF!</v>
      </c>
      <c r="R16" s="45" t="e">
        <f>COUNTIFS(#REF!,"Low",#REF!,SummaryINC!$A16,#REF!,"Incident")</f>
        <v>#REF!</v>
      </c>
      <c r="S16" s="30"/>
      <c r="T16" s="17">
        <f>COUNTIFS(OpenInc!$E:$E,"Open",OpenInc!$G:$G,SummaryINC!$A16)</f>
        <v>0</v>
      </c>
      <c r="U16" s="17">
        <f>COUNTIFS(OpenInc!$E:$E,"Assigned",OpenInc!$G:$G,SummaryINC!$A16)</f>
        <v>0</v>
      </c>
      <c r="V16" s="17">
        <f>COUNTIFS(OpenInc!$E:$E,"In Progress",OpenInc!$G:$G,SummaryINC!$A16)</f>
        <v>0</v>
      </c>
      <c r="W16" s="17">
        <f>COUNTIFS(OpenInc!$E:$E,"Postponed",OpenInc!$G:$G,SummaryINC!$A16)</f>
        <v>0</v>
      </c>
      <c r="X16" s="17">
        <f>COUNTIFS(OpenInc!$E:$E,"With Customer",OpenInc!$G:$G,SummaryINC!$A16) + COUNTIFS(OpenInc!$E:$E,"With User",OpenInc!$G:$G,SummaryINC!$A16)</f>
        <v>0</v>
      </c>
      <c r="Y16" s="68">
        <f>COUNTIFS(OpenInc!$E:$E,"With Vendor",OpenInc!$G:$G,SummaryINC!$A16)</f>
        <v>0</v>
      </c>
      <c r="AA16" s="17">
        <f ca="1">COUNTIFS(OpenInc!$X:$X,"YES",OpenInc!$G:$G,SummaryINC!$A16)</f>
        <v>0</v>
      </c>
      <c r="AB16" s="17">
        <f ca="1">COUNTIFS(OpenInc!$Y:$Y,"YES",OpenInc!$G:$G,SummaryINC!$A16)</f>
        <v>0</v>
      </c>
      <c r="AC16" s="17">
        <f ca="1">COUNTIFS(OpenInc!$Z:$Z,"YES",OpenInc!$G:$G,SummaryINC!$A16)</f>
        <v>0</v>
      </c>
      <c r="AE16" s="17">
        <f>IF(ISNA(VLOOKUP(A16,'Breached Resolution Inc'!$D$2:$E$39,2,0)),0,(VLOOKUP(A16,'Breached Resolution Inc'!$D$2:$E$39,2,0)))</f>
        <v>0</v>
      </c>
      <c r="AF16" s="17">
        <f>IF(ISNA(VLOOKUP(A16,'Breached Resolution Inc'!$D$43:$E$59,2,0)),0,(VLOOKUP(A16,'Breached Resolution Inc'!$D$43:$E$59,2,0)))</f>
        <v>0</v>
      </c>
      <c r="AG16" s="11"/>
      <c r="AH16" s="8" t="e">
        <f>IF(ISNA(VLOOKUP(A16,#REF!,2,0)),0,(VLOOKUP(A16,#REF!,2,0)))</f>
        <v>#REF!</v>
      </c>
      <c r="AI16" s="11"/>
      <c r="AJ16" s="25">
        <f>IF(ISERROR(AH16/#REF!),0,AH16/#REF!)</f>
        <v>0</v>
      </c>
    </row>
    <row r="17" spans="1:37" ht="15.75" thickBot="1">
      <c r="A17" s="37" t="s">
        <v>179</v>
      </c>
      <c r="B17" s="26"/>
      <c r="C17" s="46">
        <f>+SUM(C7:C16)</f>
        <v>1</v>
      </c>
      <c r="D17" s="46">
        <f>+SUM(D7:D16)</f>
        <v>6</v>
      </c>
      <c r="E17" s="26">
        <f>SUM(E7:E16)</f>
        <v>56</v>
      </c>
      <c r="F17" s="26">
        <f>SUM(F7:F16)</f>
        <v>5</v>
      </c>
      <c r="G17" s="47">
        <f>SUM(G7:G16)</f>
        <v>10</v>
      </c>
      <c r="I17" s="46">
        <f>+SUM(I7:I16)</f>
        <v>22</v>
      </c>
      <c r="J17" s="46">
        <f>+SUM(J7:J16)</f>
        <v>57</v>
      </c>
      <c r="K17" s="46">
        <f>+SUM(K7:K16)</f>
        <v>355</v>
      </c>
      <c r="L17" s="31">
        <f>+SUM(L7:L16)</f>
        <v>7</v>
      </c>
      <c r="M17" s="47">
        <f>SUM(M7:M16)</f>
        <v>7</v>
      </c>
      <c r="O17" s="46" t="e">
        <f>+SUM(O7:O16)</f>
        <v>#REF!</v>
      </c>
      <c r="P17" s="46" t="e">
        <f>+SUM(P7:P16)</f>
        <v>#REF!</v>
      </c>
      <c r="Q17" s="46" t="e">
        <f>+SUM(Q7:Q16)</f>
        <v>#REF!</v>
      </c>
      <c r="R17" s="31" t="e">
        <f>+SUM(R7:R16)</f>
        <v>#REF!</v>
      </c>
      <c r="S17" s="26"/>
      <c r="T17" s="10">
        <f>+SUM(T7:T16)</f>
        <v>11</v>
      </c>
      <c r="U17" s="10">
        <f>SUM(U7:U16)</f>
        <v>5</v>
      </c>
      <c r="V17" s="10">
        <f>SUM(V7:V16)</f>
        <v>19</v>
      </c>
      <c r="W17" s="10">
        <f>+SUM(W7:W16)</f>
        <v>19</v>
      </c>
      <c r="X17" s="10">
        <f>+SUM(X7:X16)</f>
        <v>9</v>
      </c>
      <c r="Y17" s="9">
        <f>+SUM(Y7:Y16)</f>
        <v>2</v>
      </c>
      <c r="AA17" s="10">
        <f ca="1">+SUM(AA7:AA16)</f>
        <v>83</v>
      </c>
      <c r="AB17" s="10">
        <f ca="1">+SUM(AB7:AB16)</f>
        <v>3</v>
      </c>
      <c r="AC17" s="10">
        <f ca="1">+SUM(AC7:AC16)</f>
        <v>5</v>
      </c>
      <c r="AE17" s="10">
        <f>+SUM(AE7:AE16)</f>
        <v>3</v>
      </c>
      <c r="AF17" s="10">
        <f>+SUM(AF7:AF16)</f>
        <v>0</v>
      </c>
      <c r="AG17" s="26"/>
      <c r="AH17" s="9" t="e">
        <f>+SUM(AH7:AH16)</f>
        <v>#REF!</v>
      </c>
      <c r="AI17" s="12"/>
      <c r="AJ17" s="10"/>
    </row>
    <row r="20" spans="1:37" ht="18.75">
      <c r="A20" s="94" t="s">
        <v>180</v>
      </c>
      <c r="B20" s="94"/>
      <c r="C20" s="94"/>
      <c r="D20" s="94"/>
      <c r="E20" s="94"/>
      <c r="F20" s="94"/>
      <c r="G20" s="94"/>
      <c r="H20" s="94"/>
      <c r="I20" s="94"/>
      <c r="J20" s="94"/>
      <c r="K20" s="94"/>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row>
    <row r="21" spans="1:37" ht="16.5" customHeight="1" thickBot="1">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80"/>
      <c r="AI21" s="80"/>
      <c r="AJ21" s="80"/>
    </row>
    <row r="22" spans="1:37" ht="16.5" customHeight="1" thickBot="1">
      <c r="A22" s="61"/>
      <c r="B22" s="61"/>
      <c r="C22" s="111" t="s">
        <v>146</v>
      </c>
      <c r="D22" s="112"/>
      <c r="E22" s="112"/>
      <c r="F22" s="112"/>
      <c r="G22" s="113"/>
      <c r="H22" s="56"/>
      <c r="I22" s="111" t="s">
        <v>147</v>
      </c>
      <c r="J22" s="112"/>
      <c r="K22" s="112"/>
      <c r="L22" s="112"/>
      <c r="M22" s="113"/>
      <c r="O22" s="62"/>
      <c r="P22" s="62"/>
      <c r="Q22" s="62"/>
      <c r="R22" s="63"/>
      <c r="S22" s="28"/>
      <c r="T22" s="111" t="s">
        <v>146</v>
      </c>
      <c r="U22" s="112"/>
      <c r="V22" s="112"/>
      <c r="W22" s="112"/>
      <c r="X22" s="112"/>
      <c r="Y22" s="113"/>
      <c r="Z22" s="56"/>
      <c r="AD22" s="56"/>
      <c r="AE22" s="56"/>
      <c r="AF22" s="56"/>
      <c r="AG22" s="56"/>
      <c r="AH22" s="29"/>
      <c r="AI22" s="29"/>
      <c r="AJ22" s="29"/>
    </row>
    <row r="23" spans="1:37" ht="16.5" customHeight="1" thickBot="1">
      <c r="C23" s="98" t="s">
        <v>181</v>
      </c>
      <c r="D23" s="99"/>
      <c r="E23" s="99"/>
      <c r="F23" s="99"/>
      <c r="G23" s="100"/>
      <c r="H23" s="3"/>
      <c r="I23" s="120"/>
      <c r="J23" s="121"/>
      <c r="K23" s="121"/>
      <c r="L23" s="121"/>
      <c r="M23" s="122"/>
      <c r="N23" s="3"/>
      <c r="O23" s="95" t="s">
        <v>148</v>
      </c>
      <c r="P23" s="96"/>
      <c r="Q23" s="96"/>
      <c r="R23" s="97"/>
      <c r="S23" s="3"/>
      <c r="T23" s="114" t="s">
        <v>149</v>
      </c>
      <c r="U23" s="115"/>
      <c r="V23" s="115"/>
      <c r="W23" s="115"/>
      <c r="X23" s="115"/>
      <c r="Y23" s="115"/>
      <c r="AA23" s="114" t="s">
        <v>150</v>
      </c>
      <c r="AB23" s="115"/>
      <c r="AC23" s="116"/>
      <c r="AE23" s="104" t="s">
        <v>151</v>
      </c>
      <c r="AF23" s="91" t="s">
        <v>152</v>
      </c>
      <c r="AG23" s="3"/>
      <c r="AH23" s="92" t="s">
        <v>153</v>
      </c>
      <c r="AI23" s="81"/>
      <c r="AJ23" s="104" t="s">
        <v>154</v>
      </c>
    </row>
    <row r="24" spans="1:37" ht="15.75" thickBot="1">
      <c r="A24" s="5" t="s">
        <v>182</v>
      </c>
      <c r="B24" s="13"/>
      <c r="C24" s="101"/>
      <c r="D24" s="102"/>
      <c r="E24" s="102"/>
      <c r="F24" s="102"/>
      <c r="G24" s="103"/>
      <c r="H24" s="6"/>
      <c r="I24" s="108" t="s">
        <v>156</v>
      </c>
      <c r="J24" s="109"/>
      <c r="K24" s="109"/>
      <c r="L24" s="109"/>
      <c r="M24" s="110"/>
      <c r="N24" s="6"/>
      <c r="O24" s="105" t="s">
        <v>157</v>
      </c>
      <c r="P24" s="106"/>
      <c r="Q24" s="106"/>
      <c r="R24" s="107"/>
      <c r="S24" s="6"/>
      <c r="T24" s="58" t="s">
        <v>158</v>
      </c>
      <c r="U24" s="58" t="s">
        <v>159</v>
      </c>
      <c r="V24" s="58" t="s">
        <v>82</v>
      </c>
      <c r="W24" s="58" t="s">
        <v>99</v>
      </c>
      <c r="X24" s="58" t="s">
        <v>160</v>
      </c>
      <c r="Y24" s="58" t="s">
        <v>161</v>
      </c>
      <c r="AA24" s="77" t="s">
        <v>162</v>
      </c>
      <c r="AB24" s="77" t="s">
        <v>163</v>
      </c>
      <c r="AC24" s="77" t="s">
        <v>164</v>
      </c>
      <c r="AE24" s="104"/>
      <c r="AF24" s="91"/>
      <c r="AG24" s="6"/>
      <c r="AH24" s="93"/>
      <c r="AI24" s="81"/>
      <c r="AJ24" s="104"/>
      <c r="AK24" s="4"/>
    </row>
    <row r="25" spans="1:37" ht="15" customHeight="1" thickBot="1">
      <c r="A25" s="5"/>
      <c r="B25" s="13"/>
      <c r="C25" s="83" t="s">
        <v>143</v>
      </c>
      <c r="D25" s="83" t="s">
        <v>165</v>
      </c>
      <c r="E25" s="83" t="s">
        <v>166</v>
      </c>
      <c r="F25" s="83" t="s">
        <v>167</v>
      </c>
      <c r="G25" s="67" t="b">
        <v>0</v>
      </c>
      <c r="I25" s="82" t="s">
        <v>143</v>
      </c>
      <c r="J25" s="82" t="s">
        <v>165</v>
      </c>
      <c r="K25" s="82" t="s">
        <v>166</v>
      </c>
      <c r="L25" s="82" t="s">
        <v>167</v>
      </c>
      <c r="M25" s="82" t="b">
        <v>0</v>
      </c>
      <c r="O25" s="16" t="s">
        <v>143</v>
      </c>
      <c r="P25" s="16" t="s">
        <v>165</v>
      </c>
      <c r="Q25" s="35" t="s">
        <v>166</v>
      </c>
      <c r="R25" s="36" t="s">
        <v>167</v>
      </c>
      <c r="AE25" s="7" t="s">
        <v>168</v>
      </c>
      <c r="AF25" s="7"/>
      <c r="AG25" s="6"/>
      <c r="AH25" s="27" t="s">
        <v>168</v>
      </c>
      <c r="AI25" s="7"/>
      <c r="AJ25" s="7" t="s">
        <v>168</v>
      </c>
      <c r="AK25" s="4"/>
    </row>
    <row r="26" spans="1:37" ht="15.75" thickBot="1">
      <c r="A26" s="22" t="s">
        <v>183</v>
      </c>
      <c r="B26" s="11"/>
      <c r="C26" s="17">
        <f>COUNTIFS(Open!$B:$B,"Incident Critical (P1)",Open!$G:$G,SummaryINC!$A26,Open!$E:$E,"Assigned") + COUNTIFS(Open!$B:$B,"Incident Critical (P1)",Open!$G:$G,SummaryINC!$A26,Open!$E:$E,"Open") + COUNTIFS(Open!$B:$B,"Incident Critical (P1)",Open!$G:$G,SummaryINC!$A26,Open!$E:$E,"In Progress") + COUNTIFS(Open!$B:$B,"Incident Critical (P1)",Open!$G:$G,SummaryINC!$A26,Open!$E:$E,"Postponed") + COUNTIFS(Open!$B:$B,"Incident Critical (P1)",Open!$G:$G,SummaryINC!$A26,Open!$E:$E,"With Customer") + COUNTIFS(Open!$B:$B,"Incident Critical (P1)",Open!$G:$G,SummaryINC!$A26,Open!$E:$E,"With Vendor") + COUNTIFS(Open!$B:$B,"Incident Critical (P1)",Open!$G:$G,SummaryINC!$A26,Open!$E:$E,"With User")</f>
        <v>0</v>
      </c>
      <c r="D26" s="17">
        <f>COUNTIFS(Open!$B:$B,"Incident High (P2)",Open!$G:$G,SummaryINC!$A26,Open!$E:$E,"Assigned") + COUNTIFS(Open!$B:$B,"Incident High (P2)",Open!$G:$G,SummaryINC!$A26,Open!$E:$E,"Open") + COUNTIFS(Open!$B:$B,"Incident High (P2)",Open!$G:$G,SummaryINC!$A26,Open!$E:$E,"In Progress") + COUNTIFS(Open!$B:$B,"Incident High (P2)",Open!$G:$G,SummaryINC!$A26,Open!$E:$E,"Postponed") + COUNTIFS(Open!$B:$B,"Incident High (P2)",Open!$G:$G,SummaryINC!$A26,Open!$E:$E,"With Customer") + COUNTIFS(Open!$B:$B,"Incident High (P2)",Open!$G:$G,SummaryINC!$A26,Open!$E:$E,"With Vendor") + COUNTIFS(Open!$B:$B,"Incident High (P2)",Open!$G:$G,SummaryINC!$A26,Open!$E:$E,"With User")</f>
        <v>0</v>
      </c>
      <c r="E26" s="17">
        <f>COUNTIFS(Open!$B:$B,"Incident Normal (P3)",Open!$G:$G,SummaryINC!$A26,Open!$E:$E,"Assigned") + COUNTIFS(Open!$B:$B,"Incident Normal (P3)",Open!$G:$G,SummaryINC!$A26,Open!$E:$E,"Open") + COUNTIFS(Open!$B:$B,"Incident Normal (P3)",Open!$G:$G,SummaryINC!$A26,Open!$E:$E,"In Progress") + COUNTIFS(Open!$B:$B,"Incident Normal (P3)",Open!$G:$G,SummaryINC!$A26,Open!$E:$E,"Postponed") + COUNTIFS(Open!$B:$B,"Incident Normal (P3)",Open!$G:$G,SummaryINC!$A26,Open!$E:$E,"With Customer") + COUNTIFS(Open!$B:$B,"Incident Normal (P3)",Open!$G:$G,SummaryINC!$A26,Open!$E:$E,"With Vendor") + COUNTIFS(Open!$B:$B,"Incident Normal (P3)",Open!$G:$G,SummaryINC!$A26,Open!$E:$E,"With User")</f>
        <v>3</v>
      </c>
      <c r="F26" s="17">
        <f>COUNTIFS(Open!$B:$B,"Incident Low (P4)",Open!$G:$G,SummaryINC!$A26,Open!$E:$E,"Assigned") + COUNTIFS(Open!$B:$B,"Incident Low (P4)",Open!$G:$G,SummaryINC!$A26,Open!$E:$E,"Open") + COUNTIFS(Open!$B:$B,"Incident Low (P4)",Open!$G:$G,SummaryINC!$A26,Open!$E:$E,"In Progress") + COUNTIFS(Open!$B:$B,"Incident Low (P4)",Open!$G:$G,SummaryINC!$A26,Open!$E:$E,"Postponed") + COUNTIFS(Open!$B:$B,"Incident Low (P4)",Open!$G:$G,SummaryINC!$A26,Open!$E:$E,"With Customer") + COUNTIFS(Open!$B:$B,"Incident Low (P4)",Open!$G:$G,SummaryINC!$A26,Open!$E:$E,"With Vendor") + COUNTIFS(Open!$B:$B,"Incident Low (P4)",Open!$G:$G,SummaryINC!$A26,Open!$E:$E,"With User")</f>
        <v>0</v>
      </c>
      <c r="G26" s="68">
        <f>COUNTIFS(Open!$B:$B,"FALSE",Open!$G:$G,SummaryINC!$A26,Open!$E:$E,"Assigned") + COUNTIFS(Open!$B:$B,"FALSE",Open!$G:$G,SummaryINC!$A26,Open!$E:$E,"Open") + COUNTIFS(Open!$B:$B,"FALSE",Open!$G:$G,SummaryINC!$A26,Open!$E:$E,"In Progress") + COUNTIFS(Open!$B:$B,"FALSE",Open!$G:$G,SummaryINC!$A26,Open!$E:$E,"Postponed") + COUNTIFS(Open!$B:$B,"FALSE",Open!$G:$G,SummaryINC!$A26,Open!$E:$E,"With Customer") + COUNTIFS(Open!$B:$B,"FALSE",Open!$G:$G,SummaryINC!$A26,Open!$E:$E,"With Vendor") + COUNTIFS(Open!$B:$B,"FALSE",Open!$G:$G,SummaryINC!$A26,Open!$E:$E,"With User")</f>
        <v>1</v>
      </c>
      <c r="I26" s="18">
        <f>COUNTIFS(Last24C!$B:B,"Incident Critical (P1)",Last24C!$G:$G,SummaryINC!$A26)</f>
        <v>0</v>
      </c>
      <c r="J26" s="18">
        <f>COUNTIFS(Last24C!$B:B,"Incident High (P2)",Last24C!$G:$G,SummaryINC!$A26)</f>
        <v>0</v>
      </c>
      <c r="K26" s="18">
        <f>COUNTIFS(Last24C!$B:B,"Incident Normal (P3)",Last24C!$G:$G,SummaryINC!$A26)</f>
        <v>3</v>
      </c>
      <c r="L26" s="18">
        <f>COUNTIFS(Last24C!$B:B,"Incident Low (P4)",Last24C!$G:$G,SummaryINC!$A26)</f>
        <v>1</v>
      </c>
      <c r="M26" s="69">
        <f>COUNTIFS(Last24C!$B:B,"FALSE",Last24C!$G:$G,SummaryINC!$A26)</f>
        <v>1</v>
      </c>
      <c r="O26" s="18" t="e">
        <f>COUNTIFS(#REF!,"Critical",#REF!,SummaryINC!$A26,#REF!,"Incident")-#REF!</f>
        <v>#REF!</v>
      </c>
      <c r="P26" s="44" t="e">
        <f>COUNTIFS(#REF!,"High",#REF!,SummaryINC!$A26,#REF!,"Incident")-#REF!</f>
        <v>#REF!</v>
      </c>
      <c r="Q26" s="44" t="e">
        <f>COUNTIFS(#REF!,"Normal",#REF!,SummaryINC!$A26,#REF!,"Incident")-#REF!</f>
        <v>#REF!</v>
      </c>
      <c r="R26" s="45" t="e">
        <f>COUNTIFS(#REF!,"Low",#REF!,SummaryINC!$A26,#REF!,"Incident")</f>
        <v>#REF!</v>
      </c>
      <c r="S26" s="30"/>
      <c r="T26" s="17">
        <f>COUNTIFS(OpenInc!$E:$E,"Open",OpenInc!$G:$G,SummaryINC!$A26)</f>
        <v>0</v>
      </c>
      <c r="U26" s="17">
        <f>COUNTIFS(OpenInc!$E:$E,"Assigned",OpenInc!$G:$G,SummaryINC!$A26)</f>
        <v>1</v>
      </c>
      <c r="V26" s="17">
        <f>COUNTIFS(OpenInc!$E:$E,"In Progress",OpenInc!$G:$G,SummaryINC!$A26)</f>
        <v>0</v>
      </c>
      <c r="W26" s="17">
        <f>COUNTIFS(OpenInc!$E:$E,"Postponed",OpenInc!$G:$G,SummaryINC!$A26)</f>
        <v>0</v>
      </c>
      <c r="X26" s="17">
        <f>COUNTIFS(OpenInc!$E:$E,"With Customer",OpenInc!$G:$G,SummaryINC!$A26) + COUNTIFS(OpenInc!$E:$E,"With User",OpenInc!$G:$G,SummaryINC!$A26)</f>
        <v>1</v>
      </c>
      <c r="Y26" s="68">
        <f>COUNTIFS(OpenInc!$E:$E,"With Vendor",OpenInc!$G:$G,SummaryINC!$A26)</f>
        <v>0</v>
      </c>
      <c r="AA26" s="17">
        <f ca="1">COUNTIFS(OpenInc!$X:$X,"YES",OpenInc!$G:$G,SummaryINC!$A26)</f>
        <v>2</v>
      </c>
      <c r="AB26" s="17">
        <f ca="1">COUNTIFS(OpenInc!$Y:$Y,"YES",OpenInc!$G:$G,SummaryINC!$A26)</f>
        <v>0</v>
      </c>
      <c r="AC26" s="17">
        <f ca="1">COUNTIFS(OpenInc!$Z:$Z,"YES",OpenInc!$G:$G,SummaryINC!$A26)</f>
        <v>0</v>
      </c>
      <c r="AE26" s="17">
        <f>IF(ISNA(VLOOKUP(A26,'Breached Resolution Inc'!$D$2:$E$39,2,0)),0,(VLOOKUP(A26,'Breached Resolution Inc'!$D$2:$E$39,2,0)))</f>
        <v>0</v>
      </c>
      <c r="AF26" s="17">
        <f>IF(ISNA(VLOOKUP(A26,'Breached Resolution Inc'!$D$43:$E$59,2,0)),0,(VLOOKUP(A26,'Breached Resolution Inc'!$D$43:$E$59,2,0)))</f>
        <v>0</v>
      </c>
      <c r="AG26" s="11"/>
      <c r="AH26" s="8" t="e">
        <f>IF(ISNA(VLOOKUP(A26,#REF!,2,0)),0,(VLOOKUP(A26,#REF!,2,0)))</f>
        <v>#REF!</v>
      </c>
      <c r="AI26" s="11"/>
      <c r="AJ26" s="25">
        <f>IF(ISERROR(AH26/#REF!),0,AH26/#REF!)</f>
        <v>0</v>
      </c>
    </row>
    <row r="27" spans="1:37" ht="15.75" thickBot="1">
      <c r="A27" s="22" t="s">
        <v>184</v>
      </c>
      <c r="B27" s="11"/>
      <c r="C27" s="17">
        <f>COUNTIFS(Open!$B:$B,"Incident Critical (P1)",Open!$G:$G,SummaryINC!$A27,Open!$E:$E,"Assigned") + COUNTIFS(Open!$B:$B,"Incident Critical (P1)",Open!$G:$G,SummaryINC!$A27,Open!$E:$E,"Open") + COUNTIFS(Open!$B:$B,"Incident Critical (P1)",Open!$G:$G,SummaryINC!$A27,Open!$E:$E,"In Progress") + COUNTIFS(Open!$B:$B,"Incident Critical (P1)",Open!$G:$G,SummaryINC!$A27,Open!$E:$E,"Postponed") + COUNTIFS(Open!$B:$B,"Incident Critical (P1)",Open!$G:$G,SummaryINC!$A27,Open!$E:$E,"With Customer") + COUNTIFS(Open!$B:$B,"Incident Critical (P1)",Open!$G:$G,SummaryINC!$A27,Open!$E:$E,"With Vendor") + COUNTIFS(Open!$B:$B,"Incident Critical (P1)",Open!$G:$G,SummaryINC!$A27,Open!$E:$E,"With User")</f>
        <v>0</v>
      </c>
      <c r="D27" s="17">
        <f>COUNTIFS(Open!$B:$B,"Incident High (P2)",Open!$G:$G,SummaryINC!$A27,Open!$E:$E,"Assigned") + COUNTIFS(Open!$B:$B,"Incident High (P2)",Open!$G:$G,SummaryINC!$A27,Open!$E:$E,"Open") + COUNTIFS(Open!$B:$B,"Incident High (P2)",Open!$G:$G,SummaryINC!$A27,Open!$E:$E,"In Progress") + COUNTIFS(Open!$B:$B,"Incident High (P2)",Open!$G:$G,SummaryINC!$A27,Open!$E:$E,"Postponed") + COUNTIFS(Open!$B:$B,"Incident High (P2)",Open!$G:$G,SummaryINC!$A27,Open!$E:$E,"With Customer") + COUNTIFS(Open!$B:$B,"Incident High (P2)",Open!$G:$G,SummaryINC!$A27,Open!$E:$E,"With Vendor") + COUNTIFS(Open!$B:$B,"Incident High (P2)",Open!$G:$G,SummaryINC!$A27,Open!$E:$E,"With User")</f>
        <v>0</v>
      </c>
      <c r="E27" s="17">
        <f>COUNTIFS(Open!$B:$B,"Incident Normal (P3)",Open!$G:$G,SummaryINC!$A27,Open!$E:$E,"Assigned") + COUNTIFS(Open!$B:$B,"Incident Normal (P3)",Open!$G:$G,SummaryINC!$A27,Open!$E:$E,"Open") + COUNTIFS(Open!$B:$B,"Incident Normal (P3)",Open!$G:$G,SummaryINC!$A27,Open!$E:$E,"In Progress") + COUNTIFS(Open!$B:$B,"Incident Normal (P3)",Open!$G:$G,SummaryINC!$A27,Open!$E:$E,"Postponed") + COUNTIFS(Open!$B:$B,"Incident Normal (P3)",Open!$G:$G,SummaryINC!$A27,Open!$E:$E,"With Customer") + COUNTIFS(Open!$B:$B,"Incident Normal (P3)",Open!$G:$G,SummaryINC!$A27,Open!$E:$E,"With Vendor") + COUNTIFS(Open!$B:$B,"Incident Normal (P3)",Open!$G:$G,SummaryINC!$A27,Open!$E:$E,"With User")</f>
        <v>0</v>
      </c>
      <c r="F27" s="17">
        <f>COUNTIFS(Open!$B:$B,"Incident Low (P4)",Open!$G:$G,SummaryINC!$A27,Open!$E:$E,"Assigned") + COUNTIFS(Open!$B:$B,"Incident Low (P4)",Open!$G:$G,SummaryINC!$A27,Open!$E:$E,"Open") + COUNTIFS(Open!$B:$B,"Incident Low (P4)",Open!$G:$G,SummaryINC!$A27,Open!$E:$E,"In Progress") + COUNTIFS(Open!$B:$B,"Incident Low (P4)",Open!$G:$G,SummaryINC!$A27,Open!$E:$E,"Postponed") + COUNTIFS(Open!$B:$B,"Incident Low (P4)",Open!$G:$G,SummaryINC!$A27,Open!$E:$E,"With Customer") + COUNTIFS(Open!$B:$B,"Incident Low (P4)",Open!$G:$G,SummaryINC!$A27,Open!$E:$E,"With Vendor") + COUNTIFS(Open!$B:$B,"Incident Low (P4)",Open!$G:$G,SummaryINC!$A27,Open!$E:$E,"With User")</f>
        <v>0</v>
      </c>
      <c r="G27" s="68">
        <f>COUNTIFS(Open!$B:$B,"FALSE",Open!$G:$G,SummaryINC!$A27,Open!$E:$E,"Assigned") + COUNTIFS(Open!$B:$B,"FALSE",Open!$G:$G,SummaryINC!$A27,Open!$E:$E,"Open") + COUNTIFS(Open!$B:$B,"FALSE",Open!$G:$G,SummaryINC!$A27,Open!$E:$E,"In Progress") + COUNTIFS(Open!$B:$B,"FALSE",Open!$G:$G,SummaryINC!$A27,Open!$E:$E,"Postponed") + COUNTIFS(Open!$B:$B,"FALSE",Open!$G:$G,SummaryINC!$A27,Open!$E:$E,"With Customer") + COUNTIFS(Open!$B:$B,"FALSE",Open!$G:$G,SummaryINC!$A27,Open!$E:$E,"With Vendor") + COUNTIFS(Open!$B:$B,"FALSE",Open!$G:$G,SummaryINC!$A27,Open!$E:$E,"With User")</f>
        <v>0</v>
      </c>
      <c r="I27" s="18">
        <f>COUNTIFS(Last24C!$B:B,"Incident Critical (P1)",Last24C!$G:$G,SummaryINC!$A27)</f>
        <v>0</v>
      </c>
      <c r="J27" s="18">
        <f>COUNTIFS(Last24C!$B:B,"Incident High (P2)",Last24C!$G:$G,SummaryINC!$A27)</f>
        <v>0</v>
      </c>
      <c r="K27" s="18">
        <f>COUNTIFS(Last24C!$B:B,"Incident Normal (P3)",Last24C!$G:$G,SummaryINC!$A27)</f>
        <v>0</v>
      </c>
      <c r="L27" s="18">
        <f>COUNTIFS(Last24C!$B:B,"Incident Low (P4)",Last24C!$G:$G,SummaryINC!$A27)</f>
        <v>0</v>
      </c>
      <c r="M27" s="69">
        <f>COUNTIFS(Last24C!$B:B,"FALSE",Last24C!$G:$G,SummaryINC!$A27)</f>
        <v>0</v>
      </c>
      <c r="O27" s="18" t="e">
        <f>COUNTIFS(#REF!,"Critical",#REF!,SummaryINC!$A27,#REF!,"Incident")</f>
        <v>#REF!</v>
      </c>
      <c r="P27" s="44" t="e">
        <f>COUNTIFS(#REF!,"High",#REF!,SummaryINC!$A27,#REF!,"Incident")</f>
        <v>#REF!</v>
      </c>
      <c r="Q27" s="44" t="e">
        <f>COUNTIFS(#REF!,"Normal",#REF!,SummaryINC!$A27,#REF!,"Incident")</f>
        <v>#REF!</v>
      </c>
      <c r="R27" s="45" t="e">
        <f>COUNTIFS(#REF!,"Low",#REF!,SummaryINC!$A27,#REF!,"Incident")</f>
        <v>#REF!</v>
      </c>
      <c r="S27" s="30"/>
      <c r="T27" s="17">
        <f>COUNTIFS(OpenInc!$E:$E,"Open",Open!$G:$G,SummaryINC!$A27)</f>
        <v>0</v>
      </c>
      <c r="U27" s="17">
        <f>COUNTIFS(OpenInc!$E:$E,"Assigned",OpenInc!$G:$G,SummaryINC!$A27)</f>
        <v>0</v>
      </c>
      <c r="V27" s="17">
        <f>COUNTIFS(OpenInc!$E:$E,"In Progress",OpenInc!$G:$G,SummaryINC!$A27)</f>
        <v>0</v>
      </c>
      <c r="W27" s="17">
        <f>COUNTIFS(OpenInc!$E:$E,"Postponed",OpenInc!$G:$G,SummaryINC!$A27)</f>
        <v>0</v>
      </c>
      <c r="X27" s="17">
        <f>COUNTIFS(OpenInc!$E:$E,"With Customer",OpenInc!$G:$G,SummaryINC!$A27) + COUNTIFS(OpenInc!$E:$E,"With User",OpenInc!$G:$G,SummaryINC!$A27)</f>
        <v>0</v>
      </c>
      <c r="Y27" s="68">
        <f>COUNTIFS(OpenInc!$E:$E,"With Vendor",OpenInc!$G:$G,SummaryINC!$A27)</f>
        <v>0</v>
      </c>
      <c r="AA27" s="17">
        <f ca="1">COUNTIFS(OpenInc!$X:$X,"YES",OpenInc!$G:$G,SummaryINC!$A27)</f>
        <v>0</v>
      </c>
      <c r="AB27" s="17">
        <f ca="1">COUNTIFS(OpenInc!$Y:$Y,"YES",OpenInc!$G:$G,SummaryINC!$A27)</f>
        <v>0</v>
      </c>
      <c r="AC27" s="17">
        <f ca="1">COUNTIFS(OpenInc!$Z:$Z,"YES",OpenInc!$G:$G,SummaryINC!$A27)</f>
        <v>0</v>
      </c>
      <c r="AE27" s="17">
        <f>IF(ISNA(VLOOKUP(A27,'Breached Resolution Inc'!$D$2:$E$39,2,0)),0,(VLOOKUP(A27,'Breached Resolution Inc'!$D$2:$E$39,2,0)))</f>
        <v>0</v>
      </c>
      <c r="AF27" s="17">
        <f>IF(ISNA(VLOOKUP(A27,'Breached Resolution Inc'!$D$43:$E$59,2,0)),0,(VLOOKUP(A27,'Breached Resolution Inc'!$D$43:$E$59,2,0)))</f>
        <v>0</v>
      </c>
      <c r="AG27" s="11"/>
      <c r="AH27" s="8" t="e">
        <f>IF(ISNA(VLOOKUP(A27,#REF!,2,0)),0,(VLOOKUP(A27,#REF!,2,0)))</f>
        <v>#REF!</v>
      </c>
      <c r="AI27" s="11"/>
      <c r="AJ27" s="25">
        <f>IF(ISERROR(AH27/#REF!),0,AH27/#REF!)</f>
        <v>0</v>
      </c>
    </row>
    <row r="28" spans="1:37" ht="15.75" thickBot="1">
      <c r="A28" s="22" t="s">
        <v>185</v>
      </c>
      <c r="B28" s="11"/>
      <c r="C28" s="17">
        <f>COUNTIFS(Open!$B:$B,"Incident Critical (P1)",Open!$G:$G,SummaryINC!$A28,Open!$E:$E,"Assigned") + COUNTIFS(Open!$B:$B,"Incident Critical (P1)",Open!$G:$G,SummaryINC!$A28,Open!$E:$E,"Open") + COUNTIFS(Open!$B:$B,"Incident Critical (P1)",Open!$G:$G,SummaryINC!$A28,Open!$E:$E,"In Progress") + COUNTIFS(Open!$B:$B,"Incident Critical (P1)",Open!$G:$G,SummaryINC!$A28,Open!$E:$E,"Postponed") + COUNTIFS(Open!$B:$B,"Incident Critical (P1)",Open!$G:$G,SummaryINC!$A28,Open!$E:$E,"With Customer") + COUNTIFS(Open!$B:$B,"Incident Critical (P1)",Open!$G:$G,SummaryINC!$A28,Open!$E:$E,"With Vendor") + COUNTIFS(Open!$B:$B,"Incident Critical (P1)",Open!$G:$G,SummaryINC!$A28,Open!$E:$E,"With User")</f>
        <v>0</v>
      </c>
      <c r="D28" s="17">
        <f>COUNTIFS(Open!$B:$B,"Incident High (P2)",Open!$G:$G,SummaryINC!$A28,Open!$E:$E,"Assigned") + COUNTIFS(Open!$B:$B,"Incident High (P2)",Open!$G:$G,SummaryINC!$A28,Open!$E:$E,"Open") + COUNTIFS(Open!$B:$B,"Incident High (P2)",Open!$G:$G,SummaryINC!$A28,Open!$E:$E,"In Progress") + COUNTIFS(Open!$B:$B,"Incident High (P2)",Open!$G:$G,SummaryINC!$A28,Open!$E:$E,"Postponed") + COUNTIFS(Open!$B:$B,"Incident High (P2)",Open!$G:$G,SummaryINC!$A28,Open!$E:$E,"With Customer") + COUNTIFS(Open!$B:$B,"Incident High (P2)",Open!$G:$G,SummaryINC!$A28,Open!$E:$E,"With Vendor") + COUNTIFS(Open!$B:$B,"Incident High (P2)",Open!$G:$G,SummaryINC!$A28,Open!$E:$E,"With User")</f>
        <v>0</v>
      </c>
      <c r="E28" s="17">
        <f>COUNTIFS(Open!$B:$B,"Incident Normal (P3)",Open!$G:$G,SummaryINC!$A28,Open!$E:$E,"Assigned") + COUNTIFS(Open!$B:$B,"Incident Normal (P3)",Open!$G:$G,SummaryINC!$A28,Open!$E:$E,"Open") + COUNTIFS(Open!$B:$B,"Incident Normal (P3)",Open!$G:$G,SummaryINC!$A28,Open!$E:$E,"In Progress") + COUNTIFS(Open!$B:$B,"Incident Normal (P3)",Open!$G:$G,SummaryINC!$A28,Open!$E:$E,"Postponed") + COUNTIFS(Open!$B:$B,"Incident Normal (P3)",Open!$G:$G,SummaryINC!$A28,Open!$E:$E,"With Customer") + COUNTIFS(Open!$B:$B,"Incident Normal (P3)",Open!$G:$G,SummaryINC!$A28,Open!$E:$E,"With Vendor") + COUNTIFS(Open!$B:$B,"Incident Normal (P3)",Open!$G:$G,SummaryINC!$A28,Open!$E:$E,"With User")</f>
        <v>0</v>
      </c>
      <c r="F28" s="17">
        <f>COUNTIFS(Open!$B:$B,"Incident Low (P4)",Open!$G:$G,SummaryINC!$A28,Open!$E:$E,"Assigned") + COUNTIFS(Open!$B:$B,"Incident Low (P4)",Open!$G:$G,SummaryINC!$A28,Open!$E:$E,"Open") + COUNTIFS(Open!$B:$B,"Incident Low (P4)",Open!$G:$G,SummaryINC!$A28,Open!$E:$E,"In Progress") + COUNTIFS(Open!$B:$B,"Incident Low (P4)",Open!$G:$G,SummaryINC!$A28,Open!$E:$E,"Postponed") + COUNTIFS(Open!$B:$B,"Incident Low (P4)",Open!$G:$G,SummaryINC!$A28,Open!$E:$E,"With Customer") + COUNTIFS(Open!$B:$B,"Incident Low (P4)",Open!$G:$G,SummaryINC!$A28,Open!$E:$E,"With Vendor") + COUNTIFS(Open!$B:$B,"Incident Low (P4)",Open!$G:$G,SummaryINC!$A28,Open!$E:$E,"With User")</f>
        <v>0</v>
      </c>
      <c r="G28" s="68">
        <f>COUNTIFS(Open!$B:$B,"FALSE",Open!$G:$G,SummaryINC!$A28,Open!$E:$E,"Assigned") + COUNTIFS(Open!$B:$B,"FALSE",Open!$G:$G,SummaryINC!$A28,Open!$E:$E,"Open") + COUNTIFS(Open!$B:$B,"FALSE",Open!$G:$G,SummaryINC!$A28,Open!$E:$E,"In Progress") + COUNTIFS(Open!$B:$B,"FALSE",Open!$G:$G,SummaryINC!$A28,Open!$E:$E,"Postponed") + COUNTIFS(Open!$B:$B,"FALSE",Open!$G:$G,SummaryINC!$A28,Open!$E:$E,"With Customer") + COUNTIFS(Open!$B:$B,"FALSE",Open!$G:$G,SummaryINC!$A28,Open!$E:$E,"With Vendor") + COUNTIFS(Open!$B:$B,"FALSE",Open!$G:$G,SummaryINC!$A28,Open!$E:$E,"With User")</f>
        <v>0</v>
      </c>
      <c r="I28" s="18">
        <f>COUNTIFS(Last24C!$B:B,"Incident Critical (P1)",Last24C!$G:$G,SummaryINC!$A28)</f>
        <v>0</v>
      </c>
      <c r="J28" s="18">
        <f>COUNTIFS(Last24C!$B:B,"Incident High (P2)",Last24C!$G:$G,SummaryINC!$A28)</f>
        <v>0</v>
      </c>
      <c r="K28" s="18">
        <f>COUNTIFS(Last24C!$B:B,"Incident Normal (P3)",Last24C!$G:$G,SummaryINC!$A28)</f>
        <v>0</v>
      </c>
      <c r="L28" s="18">
        <f>COUNTIFS(Last24C!$B:B,"Incident Low (P4)",Last24C!$G:$G,SummaryINC!$A28)</f>
        <v>0</v>
      </c>
      <c r="M28" s="69">
        <f>COUNTIFS(Last24C!$B:B,"FALSE",Last24C!$G:$G,SummaryINC!$A28)</f>
        <v>0</v>
      </c>
      <c r="O28" s="18" t="e">
        <f>COUNTIFS(#REF!,"Critical",#REF!,SummaryINC!$A28,#REF!,"Incident")</f>
        <v>#REF!</v>
      </c>
      <c r="P28" s="44" t="e">
        <f>COUNTIFS(#REF!,"High",#REF!,SummaryINC!$A28,#REF!,"Incident")</f>
        <v>#REF!</v>
      </c>
      <c r="Q28" s="44" t="e">
        <f>COUNTIFS(#REF!,"Normal",#REF!,SummaryINC!$A28,#REF!,"Incident")</f>
        <v>#REF!</v>
      </c>
      <c r="R28" s="45" t="e">
        <f>COUNTIFS(#REF!,"Low",#REF!,SummaryINC!$A28,#REF!,"Incident")</f>
        <v>#REF!</v>
      </c>
      <c r="S28" s="30"/>
      <c r="T28" s="17">
        <f>COUNTIFS(OpenInc!$E:$E,"Open",Open!$G:$G,SummaryINC!$A28)</f>
        <v>0</v>
      </c>
      <c r="U28" s="17">
        <f>COUNTIFS(OpenInc!$E:$E,"Assigned",OpenInc!$G:$G,SummaryINC!$A28)</f>
        <v>0</v>
      </c>
      <c r="V28" s="17">
        <f>COUNTIFS(OpenInc!$E:$E,"In Progress",OpenInc!$G:$G,SummaryINC!$A28)</f>
        <v>0</v>
      </c>
      <c r="W28" s="17">
        <f>COUNTIFS(OpenInc!$E:$E,"Postponed",OpenInc!$G:$G,SummaryINC!$A28)</f>
        <v>0</v>
      </c>
      <c r="X28" s="17">
        <f>COUNTIFS(OpenInc!$E:$E,"With Customer",OpenInc!$G:$G,SummaryINC!$A28) + COUNTIFS(OpenInc!$E:$E,"With User",OpenInc!$G:$G,SummaryINC!$A28)</f>
        <v>0</v>
      </c>
      <c r="Y28" s="68">
        <f>COUNTIFS(OpenInc!$E:$E,"With Vendor",OpenInc!$G:$G,SummaryINC!$A28)</f>
        <v>0</v>
      </c>
      <c r="AA28" s="17">
        <f ca="1">COUNTIFS(OpenInc!$X:$X,"YES",OpenInc!$G:$G,SummaryINC!$A28)</f>
        <v>0</v>
      </c>
      <c r="AB28" s="17">
        <f ca="1">COUNTIFS(OpenInc!$Y:$Y,"YES",OpenInc!$G:$G,SummaryINC!$A28)</f>
        <v>0</v>
      </c>
      <c r="AC28" s="17">
        <f ca="1">COUNTIFS(OpenInc!$Z:$Z,"YES",OpenInc!$G:$G,SummaryINC!$A28)</f>
        <v>0</v>
      </c>
      <c r="AE28" s="17">
        <f>IF(ISNA(VLOOKUP(A28,'Breached Resolution Inc'!$D$2:$E$39,2,0)),0,(VLOOKUP(A28,'Breached Resolution Inc'!$D$2:$E$39,2,0)))</f>
        <v>0</v>
      </c>
      <c r="AF28" s="17">
        <f>IF(ISNA(VLOOKUP(A28,'Breached Resolution Inc'!$D$43:$E$59,2,0)),0,(VLOOKUP(A28,'Breached Resolution Inc'!$D$43:$E$59,2,0)))</f>
        <v>0</v>
      </c>
      <c r="AG28" s="11"/>
      <c r="AH28" s="8" t="e">
        <f>IF(ISNA(VLOOKUP(A28,#REF!,2,0)),0,(VLOOKUP(A28,#REF!,2,0)))</f>
        <v>#REF!</v>
      </c>
      <c r="AI28" s="11"/>
      <c r="AJ28" s="25">
        <f>IF(ISERROR(AH28/#REF!),0,AH28/#REF!)</f>
        <v>0</v>
      </c>
    </row>
    <row r="29" spans="1:37" ht="15.75" thickBot="1">
      <c r="A29" s="22" t="s">
        <v>186</v>
      </c>
      <c r="B29" s="11"/>
      <c r="C29" s="17">
        <f>COUNTIFS(Open!$B:$B,"Incident Critical (P1)",Open!$G:$G,SummaryINC!$A29,Open!$E:$E,"Assigned") + COUNTIFS(Open!$B:$B,"Incident Critical (P1)",Open!$G:$G,SummaryINC!$A29,Open!$E:$E,"Open") + COUNTIFS(Open!$B:$B,"Incident Critical (P1)",Open!$G:$G,SummaryINC!$A29,Open!$E:$E,"In Progress") + COUNTIFS(Open!$B:$B,"Incident Critical (P1)",Open!$G:$G,SummaryINC!$A29,Open!$E:$E,"Postponed") + COUNTIFS(Open!$B:$B,"Incident Critical (P1)",Open!$G:$G,SummaryINC!$A29,Open!$E:$E,"With Customer") + COUNTIFS(Open!$B:$B,"Incident Critical (P1)",Open!$G:$G,SummaryINC!$A29,Open!$E:$E,"With Vendor") + COUNTIFS(Open!$B:$B,"Incident Critical (P1)",Open!$G:$G,SummaryINC!$A29,Open!$E:$E,"With User")</f>
        <v>0</v>
      </c>
      <c r="D29" s="17">
        <f>COUNTIFS(Open!$B:$B,"Incident High (P2)",Open!$G:$G,SummaryINC!$A29,Open!$E:$E,"Assigned") + COUNTIFS(Open!$B:$B,"Incident High (P2)",Open!$G:$G,SummaryINC!$A29,Open!$E:$E,"Open") + COUNTIFS(Open!$B:$B,"Incident High (P2)",Open!$G:$G,SummaryINC!$A29,Open!$E:$E,"In Progress") + COUNTIFS(Open!$B:$B,"Incident High (P2)",Open!$G:$G,SummaryINC!$A29,Open!$E:$E,"Postponed") + COUNTIFS(Open!$B:$B,"Incident High (P2)",Open!$G:$G,SummaryINC!$A29,Open!$E:$E,"With Customer") + COUNTIFS(Open!$B:$B,"Incident High (P2)",Open!$G:$G,SummaryINC!$A29,Open!$E:$E,"With Vendor") + COUNTIFS(Open!$B:$B,"Incident High (P2)",Open!$G:$G,SummaryINC!$A29,Open!$E:$E,"With User")</f>
        <v>0</v>
      </c>
      <c r="E29" s="17">
        <f>COUNTIFS(Open!$B:$B,"Incident Normal (P3)",Open!$G:$G,SummaryINC!$A29,Open!$E:$E,"Assigned") + COUNTIFS(Open!$B:$B,"Incident Normal (P3)",Open!$G:$G,SummaryINC!$A29,Open!$E:$E,"Open") + COUNTIFS(Open!$B:$B,"Incident Normal (P3)",Open!$G:$G,SummaryINC!$A29,Open!$E:$E,"In Progress") + COUNTIFS(Open!$B:$B,"Incident Normal (P3)",Open!$G:$G,SummaryINC!$A29,Open!$E:$E,"Postponed") + COUNTIFS(Open!$B:$B,"Incident Normal (P3)",Open!$G:$G,SummaryINC!$A29,Open!$E:$E,"With Customer") + COUNTIFS(Open!$B:$B,"Incident Normal (P3)",Open!$G:$G,SummaryINC!$A29,Open!$E:$E,"With Vendor") + COUNTIFS(Open!$B:$B,"Incident Normal (P3)",Open!$G:$G,SummaryINC!$A29,Open!$E:$E,"With User")</f>
        <v>3</v>
      </c>
      <c r="F29" s="17">
        <f>COUNTIFS(Open!$B:$B,"Incident Low (P4)",Open!$G:$G,SummaryINC!$A29,Open!$E:$E,"Assigned") + COUNTIFS(Open!$B:$B,"Incident Low (P4)",Open!$G:$G,SummaryINC!$A29,Open!$E:$E,"Open") + COUNTIFS(Open!$B:$B,"Incident Low (P4)",Open!$G:$G,SummaryINC!$A29,Open!$E:$E,"In Progress") + COUNTIFS(Open!$B:$B,"Incident Low (P4)",Open!$G:$G,SummaryINC!$A29,Open!$E:$E,"Postponed") + COUNTIFS(Open!$B:$B,"Incident Low (P4)",Open!$G:$G,SummaryINC!$A29,Open!$E:$E,"With Customer") + COUNTIFS(Open!$B:$B,"Incident Low (P4)",Open!$G:$G,SummaryINC!$A29,Open!$E:$E,"With Vendor") + COUNTIFS(Open!$B:$B,"Incident Low (P4)",Open!$G:$G,SummaryINC!$A29,Open!$E:$E,"With User")</f>
        <v>0</v>
      </c>
      <c r="G29" s="68">
        <f>COUNTIFS(Open!$B:$B,"FALSE",Open!$G:$G,SummaryINC!$A29,Open!$E:$E,"Assigned") + COUNTIFS(Open!$B:$B,"FALSE",Open!$G:$G,SummaryINC!$A29,Open!$E:$E,"Open") + COUNTIFS(Open!$B:$B,"FALSE",Open!$G:$G,SummaryINC!$A29,Open!$E:$E,"In Progress") + COUNTIFS(Open!$B:$B,"FALSE",Open!$G:$G,SummaryINC!$A29,Open!$E:$E,"Postponed") + COUNTIFS(Open!$B:$B,"FALSE",Open!$G:$G,SummaryINC!$A29,Open!$E:$E,"With Customer") + COUNTIFS(Open!$B:$B,"FALSE",Open!$G:$G,SummaryINC!$A29,Open!$E:$E,"With Vendor") + COUNTIFS(Open!$B:$B,"FALSE",Open!$G:$G,SummaryINC!$A29,Open!$E:$E,"With User")</f>
        <v>0</v>
      </c>
      <c r="I29" s="18">
        <f>COUNTIFS(Last24C!$B:B,"Incident Critical (P1)",Last24C!$G:$G,SummaryINC!$A29)</f>
        <v>0</v>
      </c>
      <c r="J29" s="18">
        <f>COUNTIFS(Last24C!$B:B,"Incident High (P2)",Last24C!$G:$G,SummaryINC!$A29)</f>
        <v>0</v>
      </c>
      <c r="K29" s="18">
        <f>COUNTIFS(Last24C!$B:B,"Incident Normal (P3)",Last24C!$G:$G,SummaryINC!$A29)</f>
        <v>2</v>
      </c>
      <c r="L29" s="18">
        <f>COUNTIFS(Last24C!$B:B,"Incident Low (P4)",Last24C!$G:$G,SummaryINC!$A29)</f>
        <v>0</v>
      </c>
      <c r="M29" s="69">
        <f>COUNTIFS(Last24C!$B:B,"FALSE",Last24C!$G:$G,SummaryINC!$A29)</f>
        <v>0</v>
      </c>
      <c r="O29" s="18" t="e">
        <f>COUNTIFS(#REF!,"Critical",#REF!,SummaryINC!$A29,#REF!,"Incident")</f>
        <v>#REF!</v>
      </c>
      <c r="P29" s="44" t="e">
        <f>COUNTIFS(#REF!,"High",#REF!,SummaryINC!$A29,#REF!,"Incident")</f>
        <v>#REF!</v>
      </c>
      <c r="Q29" s="44" t="e">
        <f>COUNTIFS(#REF!,"Normal",#REF!,SummaryINC!$A29,#REF!,"Incident")</f>
        <v>#REF!</v>
      </c>
      <c r="R29" s="45" t="e">
        <f>COUNTIFS(#REF!,"Low",#REF!,SummaryINC!$A29,#REF!,"Incident")</f>
        <v>#REF!</v>
      </c>
      <c r="S29" s="30"/>
      <c r="T29" s="17">
        <f>COUNTIFS(OpenInc!$E:$E,"Open",Open!$G:$G,SummaryINC!$A29)</f>
        <v>0</v>
      </c>
      <c r="U29" s="17">
        <f>COUNTIFS(OpenInc!$E:$E,"Assigned",OpenInc!$G:$G,SummaryINC!$A29)</f>
        <v>4</v>
      </c>
      <c r="V29" s="17">
        <f>COUNTIFS(OpenInc!$E:$E,"In Progress",OpenInc!$G:$G,SummaryINC!$A29)</f>
        <v>0</v>
      </c>
      <c r="W29" s="17">
        <f>COUNTIFS(OpenInc!$E:$E,"Postponed",OpenInc!$G:$G,SummaryINC!$A29)</f>
        <v>0</v>
      </c>
      <c r="X29" s="17">
        <f>COUNTIFS(OpenInc!$E:$E,"With Customer",OpenInc!$G:$G,SummaryINC!$A29) + COUNTIFS(OpenInc!$E:$E,"With User",OpenInc!$G:$G,SummaryINC!$A29)</f>
        <v>0</v>
      </c>
      <c r="Y29" s="68">
        <f>COUNTIFS(OpenInc!$E:$E,"With Vendor",OpenInc!$G:$G,SummaryINC!$A29)</f>
        <v>0</v>
      </c>
      <c r="AA29" s="17">
        <f ca="1">COUNTIFS(OpenInc!$X:$X,"YES",OpenInc!$G:$G,SummaryINC!$A29)</f>
        <v>4</v>
      </c>
      <c r="AB29" s="17">
        <f ca="1">COUNTIFS(OpenInc!$Y:$Y,"YES",OpenInc!$G:$G,SummaryINC!$A29)</f>
        <v>0</v>
      </c>
      <c r="AC29" s="17">
        <f ca="1">COUNTIFS(OpenInc!$Z:$Z,"YES",OpenInc!$G:$G,SummaryINC!$A29)</f>
        <v>0</v>
      </c>
      <c r="AE29" s="17">
        <f>IF(ISNA(VLOOKUP(A29,'Breached Resolution Inc'!$D$2:$E$39,2,0)),0,(VLOOKUP(A29,'Breached Resolution Inc'!$D$2:$E$39,2,0)))</f>
        <v>0</v>
      </c>
      <c r="AF29" s="17">
        <f>IF(ISNA(VLOOKUP(A29,'Breached Resolution Inc'!$D$43:$E$59,2,0)),0,(VLOOKUP(A29,'Breached Resolution Inc'!$D$43:$E$59,2,0)))</f>
        <v>0</v>
      </c>
      <c r="AG29" s="11"/>
      <c r="AH29" s="8" t="e">
        <f>IF(ISNA(VLOOKUP(A29,#REF!,2,0)),0,(VLOOKUP(A29,#REF!,2,0)))</f>
        <v>#REF!</v>
      </c>
      <c r="AI29" s="11"/>
      <c r="AJ29" s="25">
        <f>IF(ISERROR(AH29/#REF!),0,AH29/#REF!)</f>
        <v>0</v>
      </c>
    </row>
    <row r="30" spans="1:37" ht="15.75" thickBot="1">
      <c r="A30" s="22" t="s">
        <v>187</v>
      </c>
      <c r="B30" s="11"/>
      <c r="C30" s="17">
        <f>COUNTIFS(Open!$B:$B,"Incident Critical (P1)",Open!$G:$G,SummaryINC!$A30,Open!$E:$E,"Assigned") + COUNTIFS(Open!$B:$B,"Incident Critical (P1)",Open!$G:$G,SummaryINC!$A30,Open!$E:$E,"Open") + COUNTIFS(Open!$B:$B,"Incident Critical (P1)",Open!$G:$G,SummaryINC!$A30,Open!$E:$E,"In Progress") + COUNTIFS(Open!$B:$B,"Incident Critical (P1)",Open!$G:$G,SummaryINC!$A30,Open!$E:$E,"Postponed") + COUNTIFS(Open!$B:$B,"Incident Critical (P1)",Open!$G:$G,SummaryINC!$A30,Open!$E:$E,"With Customer") + COUNTIFS(Open!$B:$B,"Incident Critical (P1)",Open!$G:$G,SummaryINC!$A30,Open!$E:$E,"With Vendor") + COUNTIFS(Open!$B:$B,"Incident Critical (P1)",Open!$G:$G,SummaryINC!$A30,Open!$E:$E,"With User")</f>
        <v>0</v>
      </c>
      <c r="D30" s="17">
        <f>COUNTIFS(Open!$B:$B,"Incident High (P2)",Open!$G:$G,SummaryINC!$A30,Open!$E:$E,"Assigned") + COUNTIFS(Open!$B:$B,"Incident High (P2)",Open!$G:$G,SummaryINC!$A30,Open!$E:$E,"Open") + COUNTIFS(Open!$B:$B,"Incident High (P2)",Open!$G:$G,SummaryINC!$A30,Open!$E:$E,"In Progress") + COUNTIFS(Open!$B:$B,"Incident High (P2)",Open!$G:$G,SummaryINC!$A30,Open!$E:$E,"Postponed") + COUNTIFS(Open!$B:$B,"Incident High (P2)",Open!$G:$G,SummaryINC!$A30,Open!$E:$E,"With Customer") + COUNTIFS(Open!$B:$B,"Incident High (P2)",Open!$G:$G,SummaryINC!$A30,Open!$E:$E,"With Vendor") + COUNTIFS(Open!$B:$B,"Incident High (P2)",Open!$G:$G,SummaryINC!$A30,Open!$E:$E,"With User")</f>
        <v>0</v>
      </c>
      <c r="E30" s="17">
        <f>COUNTIFS(Open!$B:$B,"Incident Normal (P3)",Open!$G:$G,SummaryINC!$A30,Open!$E:$E,"Assigned") + COUNTIFS(Open!$B:$B,"Incident Normal (P3)",Open!$G:$G,SummaryINC!$A30,Open!$E:$E,"Open") + COUNTIFS(Open!$B:$B,"Incident Normal (P3)",Open!$G:$G,SummaryINC!$A30,Open!$E:$E,"In Progress") + COUNTIFS(Open!$B:$B,"Incident Normal (P3)",Open!$G:$G,SummaryINC!$A30,Open!$E:$E,"Postponed") + COUNTIFS(Open!$B:$B,"Incident Normal (P3)",Open!$G:$G,SummaryINC!$A30,Open!$E:$E,"With Customer") + COUNTIFS(Open!$B:$B,"Incident Normal (P3)",Open!$G:$G,SummaryINC!$A30,Open!$E:$E,"With Vendor") + COUNTIFS(Open!$B:$B,"Incident Normal (P3)",Open!$G:$G,SummaryINC!$A30,Open!$E:$E,"With User")</f>
        <v>8</v>
      </c>
      <c r="F30" s="17">
        <f>COUNTIFS(Open!$B:$B,"Incident Low (P4)",Open!$G:$G,SummaryINC!$A30,Open!$E:$E,"Assigned") + COUNTIFS(Open!$B:$B,"Incident Low (P4)",Open!$G:$G,SummaryINC!$A30,Open!$E:$E,"Open") + COUNTIFS(Open!$B:$B,"Incident Low (P4)",Open!$G:$G,SummaryINC!$A30,Open!$E:$E,"In Progress") + COUNTIFS(Open!$B:$B,"Incident Low (P4)",Open!$G:$G,SummaryINC!$A30,Open!$E:$E,"Postponed") + COUNTIFS(Open!$B:$B,"Incident Low (P4)",Open!$G:$G,SummaryINC!$A30,Open!$E:$E,"With Customer") + COUNTIFS(Open!$B:$B,"Incident Low (P4)",Open!$G:$G,SummaryINC!$A30,Open!$E:$E,"With Vendor") + COUNTIFS(Open!$B:$B,"Incident Low (P4)",Open!$G:$G,SummaryINC!$A30,Open!$E:$E,"With User")</f>
        <v>0</v>
      </c>
      <c r="G30" s="68">
        <f>COUNTIFS(Open!$B:$B,"FALSE",Open!$G:$G,SummaryINC!$A30,Open!$E:$E,"Assigned") + COUNTIFS(Open!$B:$B,"FALSE",Open!$G:$G,SummaryINC!$A30,Open!$E:$E,"Open") + COUNTIFS(Open!$B:$B,"FALSE",Open!$G:$G,SummaryINC!$A30,Open!$E:$E,"In Progress") + COUNTIFS(Open!$B:$B,"FALSE",Open!$G:$G,SummaryINC!$A30,Open!$E:$E,"Postponed") + COUNTIFS(Open!$B:$B,"FALSE",Open!$G:$G,SummaryINC!$A30,Open!$E:$E,"With Customer") + COUNTIFS(Open!$B:$B,"FALSE",Open!$G:$G,SummaryINC!$A30,Open!$E:$E,"With Vendor") + COUNTIFS(Open!$B:$B,"FALSE",Open!$G:$G,SummaryINC!$A30,Open!$E:$E,"With User")</f>
        <v>2</v>
      </c>
      <c r="I30" s="18">
        <f>COUNTIFS(Last24C!$B:B,"Incident Critical (P1)",Last24C!$G:$G,SummaryINC!$A30)</f>
        <v>0</v>
      </c>
      <c r="J30" s="18">
        <f>COUNTIFS(Last24C!$B:B,"Incident High (P2)",Last24C!$G:$G,SummaryINC!$A30)</f>
        <v>0</v>
      </c>
      <c r="K30" s="18">
        <f>COUNTIFS(Last24C!$B:B,"Incident Normal (P3)",Last24C!$G:$G,SummaryINC!$A30)</f>
        <v>46</v>
      </c>
      <c r="L30" s="18">
        <f>COUNTIFS(Last24C!$B:B,"Incident Low (P4)",Last24C!$G:$G,SummaryINC!$A30)</f>
        <v>0</v>
      </c>
      <c r="M30" s="69">
        <f>COUNTIFS(Last24C!$B:B,"FALSE",Last24C!$G:$G,SummaryINC!$A30)</f>
        <v>1</v>
      </c>
      <c r="O30" s="18" t="e">
        <f>COUNTIFS(#REF!,"Critical",#REF!,SummaryINC!$A30,#REF!,"Incident")</f>
        <v>#REF!</v>
      </c>
      <c r="P30" s="44" t="e">
        <f>COUNTIFS(#REF!,"High",#REF!,SummaryINC!$A30,#REF!,"Incident")</f>
        <v>#REF!</v>
      </c>
      <c r="Q30" s="44" t="e">
        <f>COUNTIFS(#REF!,"Normal",#REF!,SummaryINC!$A30,#REF!,"Incident")</f>
        <v>#REF!</v>
      </c>
      <c r="R30" s="45" t="e">
        <f>COUNTIFS(#REF!,"Low",#REF!,SummaryINC!$A30,#REF!,"Incident")</f>
        <v>#REF!</v>
      </c>
      <c r="S30" s="30"/>
      <c r="T30" s="17">
        <f>COUNTIFS(OpenInc!$E:$E,"Open",Open!$G:$G,SummaryINC!$A30)</f>
        <v>3</v>
      </c>
      <c r="U30" s="17">
        <f>COUNTIFS(OpenInc!$E:$E,"Assigned",OpenInc!$G:$G,SummaryINC!$A30)</f>
        <v>14</v>
      </c>
      <c r="V30" s="17">
        <f>COUNTIFS(OpenInc!$E:$E,"In Progress",OpenInc!$G:$G,SummaryINC!$A30)</f>
        <v>0</v>
      </c>
      <c r="W30" s="17">
        <f>COUNTIFS(OpenInc!$E:$E,"Postponed",OpenInc!$G:$G,SummaryINC!$A30)</f>
        <v>0</v>
      </c>
      <c r="X30" s="17">
        <f>COUNTIFS(OpenInc!$E:$E,"With Customer",OpenInc!$G:$G,SummaryINC!$A30) + COUNTIFS(OpenInc!$E:$E,"With User",OpenInc!$G:$G,SummaryINC!$A30)</f>
        <v>0</v>
      </c>
      <c r="Y30" s="68">
        <f>COUNTIFS(OpenInc!$E:$E,"With Vendor",OpenInc!$G:$G,SummaryINC!$A30)</f>
        <v>0</v>
      </c>
      <c r="AA30" s="17">
        <f ca="1">COUNTIFS(OpenInc!$X:$X,"YES",OpenInc!$G:$G,SummaryINC!$A30)</f>
        <v>11</v>
      </c>
      <c r="AB30" s="17">
        <f ca="1">COUNTIFS(OpenInc!$Y:$Y,"YES",OpenInc!$G:$G,SummaryINC!$A30)</f>
        <v>0</v>
      </c>
      <c r="AC30" s="17">
        <f ca="1">COUNTIFS(OpenInc!$Z:$Z,"YES",OpenInc!$G:$G,SummaryINC!$A30)</f>
        <v>1</v>
      </c>
      <c r="AE30" s="17">
        <f>IF(ISNA(VLOOKUP(A30,'Breached Resolution Inc'!$D$2:$E$39,2,0)),0,(VLOOKUP(A30,'Breached Resolution Inc'!$D$2:$E$39,2,0)))</f>
        <v>0</v>
      </c>
      <c r="AF30" s="17">
        <f>IF(ISNA(VLOOKUP(A30,'Breached Resolution Inc'!$D$43:$E$59,2,0)),0,(VLOOKUP(A30,'Breached Resolution Inc'!$D$43:$E$59,2,0)))</f>
        <v>0</v>
      </c>
      <c r="AG30" s="11"/>
      <c r="AH30" s="8" t="e">
        <f>IF(ISNA(VLOOKUP(A30,#REF!,2,0)),0,(VLOOKUP(A30,#REF!,2,0)))</f>
        <v>#REF!</v>
      </c>
      <c r="AI30" s="11"/>
      <c r="AJ30" s="25">
        <f>IF(ISERROR(AH30/#REF!),0,AH30/#REF!)</f>
        <v>0</v>
      </c>
    </row>
    <row r="31" spans="1:37" ht="15.75" thickBot="1">
      <c r="A31" s="22" t="s">
        <v>188</v>
      </c>
      <c r="B31" s="11"/>
      <c r="C31" s="17">
        <f>COUNTIFS(Open!$B:$B,"Incident Critical (P1)",Open!$G:$G,SummaryINC!$A31,Open!$E:$E,"Assigned") + COUNTIFS(Open!$B:$B,"Incident Critical (P1)",Open!$G:$G,SummaryINC!$A31,Open!$E:$E,"Open") + COUNTIFS(Open!$B:$B,"Incident Critical (P1)",Open!$G:$G,SummaryINC!$A31,Open!$E:$E,"In Progress") + COUNTIFS(Open!$B:$B,"Incident Critical (P1)",Open!$G:$G,SummaryINC!$A31,Open!$E:$E,"Postponed") + COUNTIFS(Open!$B:$B,"Incident Critical (P1)",Open!$G:$G,SummaryINC!$A31,Open!$E:$E,"With Customer") + COUNTIFS(Open!$B:$B,"Incident Critical (P1)",Open!$G:$G,SummaryINC!$A31,Open!$E:$E,"With Vendor") + COUNTIFS(Open!$B:$B,"Incident Critical (P1)",Open!$G:$G,SummaryINC!$A31,Open!$E:$E,"With User")</f>
        <v>0</v>
      </c>
      <c r="D31" s="17">
        <f>COUNTIFS(Open!$B:$B,"Incident High (P2)",Open!$G:$G,SummaryINC!$A31,Open!$E:$E,"Assigned") + COUNTIFS(Open!$B:$B,"Incident High (P2)",Open!$G:$G,SummaryINC!$A31,Open!$E:$E,"Open") + COUNTIFS(Open!$B:$B,"Incident High (P2)",Open!$G:$G,SummaryINC!$A31,Open!$E:$E,"In Progress") + COUNTIFS(Open!$B:$B,"Incident High (P2)",Open!$G:$G,SummaryINC!$A31,Open!$E:$E,"Postponed") + COUNTIFS(Open!$B:$B,"Incident High (P2)",Open!$G:$G,SummaryINC!$A31,Open!$E:$E,"With Customer") + COUNTIFS(Open!$B:$B,"Incident High (P2)",Open!$G:$G,SummaryINC!$A31,Open!$E:$E,"With Vendor") + COUNTIFS(Open!$B:$B,"Incident High (P2)",Open!$G:$G,SummaryINC!$A31,Open!$E:$E,"With User")</f>
        <v>0</v>
      </c>
      <c r="E31" s="17">
        <f>COUNTIFS(Open!$B:$B,"Incident Normal (P3)",Open!$G:$G,SummaryINC!$A31,Open!$E:$E,"Assigned") + COUNTIFS(Open!$B:$B,"Incident Normal (P3)",Open!$G:$G,SummaryINC!$A31,Open!$E:$E,"Open") + COUNTIFS(Open!$B:$B,"Incident Normal (P3)",Open!$G:$G,SummaryINC!$A31,Open!$E:$E,"In Progress") + COUNTIFS(Open!$B:$B,"Incident Normal (P3)",Open!$G:$G,SummaryINC!$A31,Open!$E:$E,"Postponed") + COUNTIFS(Open!$B:$B,"Incident Normal (P3)",Open!$G:$G,SummaryINC!$A31,Open!$E:$E,"With Customer") + COUNTIFS(Open!$B:$B,"Incident Normal (P3)",Open!$G:$G,SummaryINC!$A31,Open!$E:$E,"With Vendor") + COUNTIFS(Open!$B:$B,"Incident Normal (P3)",Open!$G:$G,SummaryINC!$A31,Open!$E:$E,"With User")</f>
        <v>8</v>
      </c>
      <c r="F31" s="17">
        <f>COUNTIFS(Open!$B:$B,"Incident Low (P4)",Open!$G:$G,SummaryINC!$A31,Open!$E:$E,"Assigned") + COUNTIFS(Open!$B:$B,"Incident Low (P4)",Open!$G:$G,SummaryINC!$A31,Open!$E:$E,"Open") + COUNTIFS(Open!$B:$B,"Incident Low (P4)",Open!$G:$G,SummaryINC!$A31,Open!$E:$E,"In Progress") + COUNTIFS(Open!$B:$B,"Incident Low (P4)",Open!$G:$G,SummaryINC!$A31,Open!$E:$E,"Postponed") + COUNTIFS(Open!$B:$B,"Incident Low (P4)",Open!$G:$G,SummaryINC!$A31,Open!$E:$E,"With Customer") + COUNTIFS(Open!$B:$B,"Incident Low (P4)",Open!$G:$G,SummaryINC!$A31,Open!$E:$E,"With Vendor") + COUNTIFS(Open!$B:$B,"Incident Low (P4)",Open!$G:$G,SummaryINC!$A31,Open!$E:$E,"With User")</f>
        <v>2</v>
      </c>
      <c r="G31" s="68">
        <f>COUNTIFS(Open!$B:$B,"FALSE",Open!$G:$G,SummaryINC!$A31,Open!$E:$E,"Assigned") + COUNTIFS(Open!$B:$B,"FALSE",Open!$G:$G,SummaryINC!$A31,Open!$E:$E,"Open") + COUNTIFS(Open!$B:$B,"FALSE",Open!$G:$G,SummaryINC!$A31,Open!$E:$E,"In Progress") + COUNTIFS(Open!$B:$B,"FALSE",Open!$G:$G,SummaryINC!$A31,Open!$E:$E,"Postponed") + COUNTIFS(Open!$B:$B,"FALSE",Open!$G:$G,SummaryINC!$A31,Open!$E:$E,"With Customer") + COUNTIFS(Open!$B:$B,"FALSE",Open!$G:$G,SummaryINC!$A31,Open!$E:$E,"With Vendor") + COUNTIFS(Open!$B:$B,"FALSE",Open!$G:$G,SummaryINC!$A31,Open!$E:$E,"With User")</f>
        <v>0</v>
      </c>
      <c r="I31" s="18">
        <f>COUNTIFS(Last24C!$B:B,"Incident Critical (P1)",Last24C!$G:$G,SummaryINC!$A31)</f>
        <v>0</v>
      </c>
      <c r="J31" s="18">
        <f>COUNTIFS(Last24C!$B:B,"Incident High (P2)",Last24C!$G:$G,SummaryINC!$A31)</f>
        <v>0</v>
      </c>
      <c r="K31" s="18">
        <f>COUNTIFS(Last24C!$B:B,"Incident Normal (P3)",Last24C!$G:$G,SummaryINC!$A31)</f>
        <v>6</v>
      </c>
      <c r="L31" s="18">
        <f>COUNTIFS(Last24C!$B:B,"Incident Low (P4)",Last24C!$G:$G,SummaryINC!$A31)</f>
        <v>1</v>
      </c>
      <c r="M31" s="69">
        <f>COUNTIFS(Last24C!$B:B,"FALSE",Last24C!$G:$G,SummaryINC!$A31)</f>
        <v>0</v>
      </c>
      <c r="O31" s="18" t="e">
        <f>COUNTIFS(#REF!,"Critical",#REF!,SummaryINC!$A31,#REF!,"Incident")</f>
        <v>#REF!</v>
      </c>
      <c r="P31" s="44" t="e">
        <f>COUNTIFS(#REF!,"High",#REF!,SummaryINC!$A31,#REF!,"Incident")</f>
        <v>#REF!</v>
      </c>
      <c r="Q31" s="44" t="e">
        <f>COUNTIFS(#REF!,"Normal",#REF!,SummaryINC!$A31,#REF!,"Incident")</f>
        <v>#REF!</v>
      </c>
      <c r="R31" s="45" t="e">
        <f>COUNTIFS(#REF!,"Low",#REF!,SummaryINC!$A31,#REF!,"Incident")</f>
        <v>#REF!</v>
      </c>
      <c r="S31" s="30"/>
      <c r="T31" s="17">
        <f>COUNTIFS(OpenInc!$E:$E,"Open",Open!$G:$G,SummaryINC!$A31)</f>
        <v>3</v>
      </c>
      <c r="U31" s="17">
        <f>COUNTIFS(OpenInc!$E:$E,"Assigned",OpenInc!$G:$G,SummaryINC!$A31)</f>
        <v>1</v>
      </c>
      <c r="V31" s="17">
        <f>COUNTIFS(OpenInc!$E:$E,"In Progress",OpenInc!$G:$G,SummaryINC!$A31)</f>
        <v>3</v>
      </c>
      <c r="W31" s="17">
        <f>COUNTIFS(OpenInc!$E:$E,"Postponed",OpenInc!$G:$G,SummaryINC!$A31)</f>
        <v>0</v>
      </c>
      <c r="X31" s="17">
        <f>COUNTIFS(OpenInc!$E:$E,"With Customer",OpenInc!$G:$G,SummaryINC!$A31) + COUNTIFS(OpenInc!$E:$E,"With User",OpenInc!$G:$G,SummaryINC!$A31)</f>
        <v>0</v>
      </c>
      <c r="Y31" s="68">
        <f>COUNTIFS(OpenInc!$E:$E,"With Vendor",OpenInc!$G:$G,SummaryINC!$A31)</f>
        <v>0</v>
      </c>
      <c r="AA31" s="17">
        <f ca="1">COUNTIFS(OpenInc!$X:$X,"YES",OpenInc!$G:$G,SummaryINC!$A31)</f>
        <v>0</v>
      </c>
      <c r="AB31" s="17">
        <f ca="1">COUNTIFS(OpenInc!$Y:$Y,"YES",OpenInc!$G:$G,SummaryINC!$A31)</f>
        <v>0</v>
      </c>
      <c r="AC31" s="17">
        <f ca="1">COUNTIFS(OpenInc!$Z:$Z,"YES",OpenInc!$G:$G,SummaryINC!$A31)</f>
        <v>4</v>
      </c>
      <c r="AE31" s="17">
        <f>IF(ISNA(VLOOKUP(A31,'Breached Resolution Inc'!$D$2:$E$39,2,0)),0,(VLOOKUP(A31,'Breached Resolution Inc'!$D$2:$E$39,2,0)))</f>
        <v>0</v>
      </c>
      <c r="AF31" s="17">
        <f>IF(ISNA(VLOOKUP(A31,'Breached Resolution Inc'!$D$43:$E$59,2,0)),0,(VLOOKUP(A31,'Breached Resolution Inc'!$D$43:$E$59,2,0)))</f>
        <v>0</v>
      </c>
      <c r="AG31" s="11"/>
      <c r="AH31" s="8" t="e">
        <f>IF(ISNA(VLOOKUP(A31,#REF!,2,0)),0,(VLOOKUP(A31,#REF!,2,0)))</f>
        <v>#REF!</v>
      </c>
      <c r="AI31" s="11"/>
      <c r="AJ31" s="25">
        <f>IF(ISERROR(AH31/#REF!),0,AH31/#REF!)</f>
        <v>0</v>
      </c>
    </row>
    <row r="32" spans="1:37" ht="15.75" thickBot="1">
      <c r="A32" s="22" t="s">
        <v>189</v>
      </c>
      <c r="B32" s="11"/>
      <c r="C32" s="17">
        <f>COUNTIFS(Open!$B:$B,"Incident Critical (P1)",Open!$G:$G,SummaryINC!$A32,Open!$E:$E,"Assigned") + COUNTIFS(Open!$B:$B,"Incident Critical (P1)",Open!$G:$G,SummaryINC!$A32,Open!$E:$E,"Open") + COUNTIFS(Open!$B:$B,"Incident Critical (P1)",Open!$G:$G,SummaryINC!$A32,Open!$E:$E,"In Progress") + COUNTIFS(Open!$B:$B,"Incident Critical (P1)",Open!$G:$G,SummaryINC!$A32,Open!$E:$E,"Postponed") + COUNTIFS(Open!$B:$B,"Incident Critical (P1)",Open!$G:$G,SummaryINC!$A32,Open!$E:$E,"With Customer") + COUNTIFS(Open!$B:$B,"Incident Critical (P1)",Open!$G:$G,SummaryINC!$A32,Open!$E:$E,"With Vendor") + COUNTIFS(Open!$B:$B,"Incident Critical (P1)",Open!$G:$G,SummaryINC!$A32,Open!$E:$E,"With User")</f>
        <v>0</v>
      </c>
      <c r="D32" s="17">
        <f>COUNTIFS(Open!$B:$B,"Incident High (P2)",Open!$G:$G,SummaryINC!$A32,Open!$E:$E,"Assigned") + COUNTIFS(Open!$B:$B,"Incident High (P2)",Open!$G:$G,SummaryINC!$A32,Open!$E:$E,"Open") + COUNTIFS(Open!$B:$B,"Incident High (P2)",Open!$G:$G,SummaryINC!$A32,Open!$E:$E,"In Progress") + COUNTIFS(Open!$B:$B,"Incident High (P2)",Open!$G:$G,SummaryINC!$A32,Open!$E:$E,"Postponed") + COUNTIFS(Open!$B:$B,"Incident High (P2)",Open!$G:$G,SummaryINC!$A32,Open!$E:$E,"With Customer") + COUNTIFS(Open!$B:$B,"Incident High (P2)",Open!$G:$G,SummaryINC!$A32,Open!$E:$E,"With Vendor") + COUNTIFS(Open!$B:$B,"Incident High (P2)",Open!$G:$G,SummaryINC!$A32,Open!$E:$E,"With User")</f>
        <v>0</v>
      </c>
      <c r="E32" s="17">
        <f>COUNTIFS(Open!$B:$B,"Incident Normal (P3)",Open!$G:$G,SummaryINC!$A32,Open!$E:$E,"Assigned") + COUNTIFS(Open!$B:$B,"Incident Normal (P3)",Open!$G:$G,SummaryINC!$A32,Open!$E:$E,"Open") + COUNTIFS(Open!$B:$B,"Incident Normal (P3)",Open!$G:$G,SummaryINC!$A32,Open!$E:$E,"In Progress") + COUNTIFS(Open!$B:$B,"Incident Normal (P3)",Open!$G:$G,SummaryINC!$A32,Open!$E:$E,"Postponed") + COUNTIFS(Open!$B:$B,"Incident Normal (P3)",Open!$G:$G,SummaryINC!$A32,Open!$E:$E,"With Customer") + COUNTIFS(Open!$B:$B,"Incident Normal (P3)",Open!$G:$G,SummaryINC!$A32,Open!$E:$E,"With Vendor") + COUNTIFS(Open!$B:$B,"Incident Normal (P3)",Open!$G:$G,SummaryINC!$A32,Open!$E:$E,"With User")</f>
        <v>2</v>
      </c>
      <c r="F32" s="17">
        <f>COUNTIFS(Open!$B:$B,"Incident Low (P4)",Open!$G:$G,SummaryINC!$A32,Open!$E:$E,"Assigned") + COUNTIFS(Open!$B:$B,"Incident Low (P4)",Open!$G:$G,SummaryINC!$A32,Open!$E:$E,"Open") + COUNTIFS(Open!$B:$B,"Incident Low (P4)",Open!$G:$G,SummaryINC!$A32,Open!$E:$E,"In Progress") + COUNTIFS(Open!$B:$B,"Incident Low (P4)",Open!$G:$G,SummaryINC!$A32,Open!$E:$E,"Postponed") + COUNTIFS(Open!$B:$B,"Incident Low (P4)",Open!$G:$G,SummaryINC!$A32,Open!$E:$E,"With Customer") + COUNTIFS(Open!$B:$B,"Incident Low (P4)",Open!$G:$G,SummaryINC!$A32,Open!$E:$E,"With Vendor") + COUNTIFS(Open!$B:$B,"Incident Low (P4)",Open!$G:$G,SummaryINC!$A32,Open!$E:$E,"With User")</f>
        <v>0</v>
      </c>
      <c r="G32" s="68">
        <f>COUNTIFS(Open!$B:$B,"FALSE",Open!$G:$G,SummaryINC!$A32,Open!$E:$E,"Assigned") + COUNTIFS(Open!$B:$B,"FALSE",Open!$G:$G,SummaryINC!$A32,Open!$E:$E,"Open") + COUNTIFS(Open!$B:$B,"FALSE",Open!$G:$G,SummaryINC!$A32,Open!$E:$E,"In Progress") + COUNTIFS(Open!$B:$B,"FALSE",Open!$G:$G,SummaryINC!$A32,Open!$E:$E,"Postponed") + COUNTIFS(Open!$B:$B,"FALSE",Open!$G:$G,SummaryINC!$A32,Open!$E:$E,"With Customer") + COUNTIFS(Open!$B:$B,"FALSE",Open!$G:$G,SummaryINC!$A32,Open!$E:$E,"With Vendor") + COUNTIFS(Open!$B:$B,"FALSE",Open!$G:$G,SummaryINC!$A32,Open!$E:$E,"With User")</f>
        <v>0</v>
      </c>
      <c r="I32" s="18">
        <f>COUNTIFS(Last24C!$B:B,"Incident Critical (P1)",Last24C!$G:$G,SummaryINC!$A32)</f>
        <v>0</v>
      </c>
      <c r="J32" s="18">
        <f>COUNTIFS(Last24C!$B:B,"Incident High (P2)",Last24C!$G:$G,SummaryINC!$A32)</f>
        <v>0</v>
      </c>
      <c r="K32" s="18">
        <f>COUNTIFS(Last24C!$B:B,"Incident Normal (P3)",Last24C!$G:$G,SummaryINC!$A32)</f>
        <v>1</v>
      </c>
      <c r="L32" s="18">
        <f>COUNTIFS(Last24C!$B:B,"Incident Low (P4)",Last24C!$G:$G,SummaryINC!$A32)</f>
        <v>0</v>
      </c>
      <c r="M32" s="69">
        <f>COUNTIFS(Last24C!$B:B,"FALSE",Last24C!$G:$G,SummaryINC!$A32)</f>
        <v>0</v>
      </c>
      <c r="O32" s="18" t="e">
        <f>COUNTIFS(#REF!,"Critical",#REF!,SummaryINC!$A32,#REF!,"Incident")</f>
        <v>#REF!</v>
      </c>
      <c r="P32" s="44" t="e">
        <f>COUNTIFS(#REF!,"High",#REF!,SummaryINC!$A32,#REF!,"Incident")</f>
        <v>#REF!</v>
      </c>
      <c r="Q32" s="44" t="e">
        <f>COUNTIFS(#REF!,"Normal",#REF!,SummaryINC!$A32,#REF!,"Incident")</f>
        <v>#REF!</v>
      </c>
      <c r="R32" s="45" t="e">
        <f>COUNTIFS(#REF!,"Low",#REF!,SummaryINC!$A32,#REF!,"Incident")</f>
        <v>#REF!</v>
      </c>
      <c r="S32" s="30"/>
      <c r="T32" s="17">
        <f>COUNTIFS(OpenInc!$E:$E,"Open",Open!$G:$G,SummaryINC!$A32)</f>
        <v>0</v>
      </c>
      <c r="U32" s="17">
        <f>COUNTIFS(OpenInc!$E:$E,"Assigned",OpenInc!$G:$G,SummaryINC!$A32)</f>
        <v>1</v>
      </c>
      <c r="V32" s="17">
        <f>COUNTIFS(OpenInc!$E:$E,"In Progress",OpenInc!$G:$G,SummaryINC!$A32)</f>
        <v>1</v>
      </c>
      <c r="W32" s="17">
        <f>COUNTIFS(OpenInc!$E:$E,"Postponed",OpenInc!$G:$G,SummaryINC!$A32)</f>
        <v>0</v>
      </c>
      <c r="X32" s="17">
        <f>COUNTIFS(OpenInc!$E:$E,"With Customer",OpenInc!$G:$G,SummaryINC!$A32) + COUNTIFS(OpenInc!$E:$E,"With User",OpenInc!$G:$G,SummaryINC!$A32)</f>
        <v>0</v>
      </c>
      <c r="Y32" s="68">
        <f>COUNTIFS(OpenInc!$E:$E,"With Vendor",OpenInc!$G:$G,SummaryINC!$A32)</f>
        <v>0</v>
      </c>
      <c r="AA32" s="17">
        <f ca="1">COUNTIFS(OpenInc!$X:$X,"YES",OpenInc!$G:$G,SummaryINC!$A32)</f>
        <v>1</v>
      </c>
      <c r="AB32" s="17">
        <f ca="1">COUNTIFS(OpenInc!$Y:$Y,"YES",OpenInc!$G:$G,SummaryINC!$A32)</f>
        <v>0</v>
      </c>
      <c r="AC32" s="17">
        <f ca="1">COUNTIFS(OpenInc!$Z:$Z,"YES",OpenInc!$G:$G,SummaryINC!$A32)</f>
        <v>1</v>
      </c>
      <c r="AE32" s="17">
        <f>IF(ISNA(VLOOKUP(A32,'Breached Resolution Inc'!$D$2:$E$39,2,0)),0,(VLOOKUP(A32,'Breached Resolution Inc'!$D$2:$E$39,2,0)))</f>
        <v>1</v>
      </c>
      <c r="AF32" s="17">
        <f>IF(ISNA(VLOOKUP(A32,'Breached Resolution Inc'!$D$43:$E$59,2,0)),0,(VLOOKUP(A32,'Breached Resolution Inc'!$D$43:$E$59,2,0)))</f>
        <v>0</v>
      </c>
      <c r="AG32" s="11"/>
      <c r="AH32" s="8" t="e">
        <f>IF(ISNA(VLOOKUP(A32,#REF!,2,0)),0,(VLOOKUP(A32,#REF!,2,0)))</f>
        <v>#REF!</v>
      </c>
      <c r="AI32" s="11"/>
      <c r="AJ32" s="25">
        <f>IF(ISERROR(AH32/#REF!),0,AH32/#REF!)</f>
        <v>0</v>
      </c>
    </row>
    <row r="33" spans="1:36" ht="15.75" thickBot="1">
      <c r="A33" s="22" t="s">
        <v>190</v>
      </c>
      <c r="B33" s="11"/>
      <c r="C33" s="17">
        <f>COUNTIFS(Open!$B:$B,"Incident Critical (P1)",Open!$G:$G,SummaryINC!$A33,Open!$E:$E,"Assigned") + COUNTIFS(Open!$B:$B,"Incident Critical (P1)",Open!$G:$G,SummaryINC!$A33,Open!$E:$E,"Open") + COUNTIFS(Open!$B:$B,"Incident Critical (P1)",Open!$G:$G,SummaryINC!$A33,Open!$E:$E,"In Progress") + COUNTIFS(Open!$B:$B,"Incident Critical (P1)",Open!$G:$G,SummaryINC!$A33,Open!$E:$E,"Postponed") + COUNTIFS(Open!$B:$B,"Incident Critical (P1)",Open!$G:$G,SummaryINC!$A33,Open!$E:$E,"With Customer") + COUNTIFS(Open!$B:$B,"Incident Critical (P1)",Open!$G:$G,SummaryINC!$A33,Open!$E:$E,"With Vendor") + COUNTIFS(Open!$B:$B,"Incident Critical (P1)",Open!$G:$G,SummaryINC!$A33,Open!$E:$E,"With User")</f>
        <v>0</v>
      </c>
      <c r="D33" s="17">
        <f>COUNTIFS(Open!$B:$B,"Incident High (P2)",Open!$G:$G,SummaryINC!$A33,Open!$E:$E,"Assigned") + COUNTIFS(Open!$B:$B,"Incident High (P2)",Open!$G:$G,SummaryINC!$A33,Open!$E:$E,"Open") + COUNTIFS(Open!$B:$B,"Incident High (P2)",Open!$G:$G,SummaryINC!$A33,Open!$E:$E,"In Progress") + COUNTIFS(Open!$B:$B,"Incident High (P2)",Open!$G:$G,SummaryINC!$A33,Open!$E:$E,"Postponed") + COUNTIFS(Open!$B:$B,"Incident High (P2)",Open!$G:$G,SummaryINC!$A33,Open!$E:$E,"With Customer") + COUNTIFS(Open!$B:$B,"Incident High (P2)",Open!$G:$G,SummaryINC!$A33,Open!$E:$E,"With Vendor") + COUNTIFS(Open!$B:$B,"Incident High (P2)",Open!$G:$G,SummaryINC!$A33,Open!$E:$E,"With User")</f>
        <v>0</v>
      </c>
      <c r="E33" s="17">
        <f>COUNTIFS(Open!$B:$B,"Incident Normal (P3)",Open!$G:$G,SummaryINC!$A33,Open!$E:$E,"Assigned") + COUNTIFS(Open!$B:$B,"Incident Normal (P3)",Open!$G:$G,SummaryINC!$A33,Open!$E:$E,"Open") + COUNTIFS(Open!$B:$B,"Incident Normal (P3)",Open!$G:$G,SummaryINC!$A33,Open!$E:$E,"In Progress") + COUNTIFS(Open!$B:$B,"Incident Normal (P3)",Open!$G:$G,SummaryINC!$A33,Open!$E:$E,"Postponed") + COUNTIFS(Open!$B:$B,"Incident Normal (P3)",Open!$G:$G,SummaryINC!$A33,Open!$E:$E,"With Customer") + COUNTIFS(Open!$B:$B,"Incident Normal (P3)",Open!$G:$G,SummaryINC!$A33,Open!$E:$E,"With Vendor") + COUNTIFS(Open!$B:$B,"Incident Normal (P3)",Open!$G:$G,SummaryINC!$A33,Open!$E:$E,"With User")</f>
        <v>5</v>
      </c>
      <c r="F33" s="17">
        <f>COUNTIFS(Open!$B:$B,"Incident Low (P4)",Open!$G:$G,SummaryINC!$A33,Open!$E:$E,"Assigned") + COUNTIFS(Open!$B:$B,"Incident Low (P4)",Open!$G:$G,SummaryINC!$A33,Open!$E:$E,"Open") + COUNTIFS(Open!$B:$B,"Incident Low (P4)",Open!$G:$G,SummaryINC!$A33,Open!$E:$E,"In Progress") + COUNTIFS(Open!$B:$B,"Incident Low (P4)",Open!$G:$G,SummaryINC!$A33,Open!$E:$E,"Postponed") + COUNTIFS(Open!$B:$B,"Incident Low (P4)",Open!$G:$G,SummaryINC!$A33,Open!$E:$E,"With Customer") + COUNTIFS(Open!$B:$B,"Incident Low (P4)",Open!$G:$G,SummaryINC!$A33,Open!$E:$E,"With Vendor") + COUNTIFS(Open!$B:$B,"Incident Low (P4)",Open!$G:$G,SummaryINC!$A33,Open!$E:$E,"With User")</f>
        <v>0</v>
      </c>
      <c r="G33" s="68">
        <f>COUNTIFS(Open!$B:$B,"FALSE",Open!$G:$G,SummaryINC!$A33,Open!$E:$E,"Assigned") + COUNTIFS(Open!$B:$B,"FALSE",Open!$G:$G,SummaryINC!$A33,Open!$E:$E,"Open") + COUNTIFS(Open!$B:$B,"FALSE",Open!$G:$G,SummaryINC!$A33,Open!$E:$E,"In Progress") + COUNTIFS(Open!$B:$B,"FALSE",Open!$G:$G,SummaryINC!$A33,Open!$E:$E,"Postponed") + COUNTIFS(Open!$B:$B,"FALSE",Open!$G:$G,SummaryINC!$A33,Open!$E:$E,"With Customer") + COUNTIFS(Open!$B:$B,"FALSE",Open!$G:$G,SummaryINC!$A33,Open!$E:$E,"With Vendor") + COUNTIFS(Open!$B:$B,"FALSE",Open!$G:$G,SummaryINC!$A33,Open!$E:$E,"With User")</f>
        <v>0</v>
      </c>
      <c r="I33" s="18">
        <f>COUNTIFS(Last24C!$B:B,"Incident Critical (P1)",Last24C!$G:$G,SummaryINC!$A33)</f>
        <v>0</v>
      </c>
      <c r="J33" s="18">
        <f>COUNTIFS(Last24C!$B:B,"Incident High (P2)",Last24C!$G:$G,SummaryINC!$A33)</f>
        <v>0</v>
      </c>
      <c r="K33" s="18">
        <f>COUNTIFS(Last24C!$B:B,"Incident Normal (P3)",Last24C!$G:$G,SummaryINC!$A33)</f>
        <v>3</v>
      </c>
      <c r="L33" s="18">
        <f>COUNTIFS(Last24C!$B:B,"Incident Low (P4)",Last24C!$G:$G,SummaryINC!$A33)</f>
        <v>0</v>
      </c>
      <c r="M33" s="69">
        <f>COUNTIFS(Last24C!$B:B,"FALSE",Last24C!$G:$G,SummaryINC!$A33)</f>
        <v>0</v>
      </c>
      <c r="O33" s="18" t="e">
        <f>COUNTIFS(#REF!,"Critical",#REF!,SummaryINC!$A33,#REF!,"Incident")</f>
        <v>#REF!</v>
      </c>
      <c r="P33" s="44" t="e">
        <f>COUNTIFS(#REF!,"High",#REF!,SummaryINC!$A33,#REF!,"Incident")</f>
        <v>#REF!</v>
      </c>
      <c r="Q33" s="44" t="e">
        <f>COUNTIFS(#REF!,"Normal",#REF!,SummaryINC!$A33,#REF!,"Incident")</f>
        <v>#REF!</v>
      </c>
      <c r="R33" s="45" t="e">
        <f>COUNTIFS(#REF!,"Low",#REF!,SummaryINC!$A33,#REF!,"Incident")</f>
        <v>#REF!</v>
      </c>
      <c r="S33" s="30"/>
      <c r="T33" s="17">
        <f>COUNTIFS(OpenInc!$E:$E,"Open",Open!$G:$G,SummaryINC!$A33)</f>
        <v>1</v>
      </c>
      <c r="U33" s="17">
        <f>COUNTIFS(OpenInc!$E:$E,"Assigned",OpenInc!$G:$G,SummaryINC!$A33)</f>
        <v>1</v>
      </c>
      <c r="V33" s="17">
        <f>COUNTIFS(OpenInc!$E:$E,"In Progress",OpenInc!$G:$G,SummaryINC!$A33)</f>
        <v>1</v>
      </c>
      <c r="W33" s="17">
        <f>COUNTIFS(OpenInc!$E:$E,"Postponed",OpenInc!$G:$G,SummaryINC!$A33)</f>
        <v>0</v>
      </c>
      <c r="X33" s="17">
        <f>COUNTIFS(OpenInc!$E:$E,"With Customer",OpenInc!$G:$G,SummaryINC!$A33) + COUNTIFS(OpenInc!$E:$E,"With User",OpenInc!$G:$G,SummaryINC!$A33)</f>
        <v>0</v>
      </c>
      <c r="Y33" s="68">
        <f>COUNTIFS(OpenInc!$E:$E,"With Vendor",OpenInc!$G:$G,SummaryINC!$A33)</f>
        <v>0</v>
      </c>
      <c r="AA33" s="17">
        <f ca="1">COUNTIFS(OpenInc!$X:$X,"YES",OpenInc!$G:$G,SummaryINC!$A33)</f>
        <v>2</v>
      </c>
      <c r="AB33" s="17">
        <f ca="1">COUNTIFS(OpenInc!$Y:$Y,"YES",OpenInc!$G:$G,SummaryINC!$A33)</f>
        <v>0</v>
      </c>
      <c r="AC33" s="17">
        <f ca="1">COUNTIFS(OpenInc!$Z:$Z,"YES",OpenInc!$G:$G,SummaryINC!$A33)</f>
        <v>2</v>
      </c>
      <c r="AE33" s="17">
        <f>IF(ISNA(VLOOKUP(A33,'Breached Resolution Inc'!$D$2:$E$39,2,0)),0,(VLOOKUP(A33,'Breached Resolution Inc'!$D$2:$E$39,2,0)))</f>
        <v>0</v>
      </c>
      <c r="AF33" s="17">
        <f>IF(ISNA(VLOOKUP(A33,'Breached Resolution Inc'!$D$43:$E$59,2,0)),0,(VLOOKUP(A33,'Breached Resolution Inc'!$D$43:$E$59,2,0)))</f>
        <v>0</v>
      </c>
      <c r="AG33" s="11"/>
      <c r="AH33" s="8" t="e">
        <f>IF(ISNA(VLOOKUP(A33,#REF!,2,0)),0,(VLOOKUP(A33,#REF!,2,0)))</f>
        <v>#REF!</v>
      </c>
      <c r="AI33" s="11"/>
      <c r="AJ33" s="25">
        <f>IF(ISERROR(AH33/#REF!),0,AH33/#REF!)</f>
        <v>0</v>
      </c>
    </row>
    <row r="34" spans="1:36" ht="15.75" thickBot="1">
      <c r="A34" s="22" t="s">
        <v>191</v>
      </c>
      <c r="B34" s="11"/>
      <c r="C34" s="17">
        <f>COUNTIFS(Open!$B:$B,"Incident Critical (P1)",Open!$G:$G,SummaryINC!$A34,Open!$E:$E,"Assigned") + COUNTIFS(Open!$B:$B,"Incident Critical (P1)",Open!$G:$G,SummaryINC!$A34,Open!$E:$E,"Open") + COUNTIFS(Open!$B:$B,"Incident Critical (P1)",Open!$G:$G,SummaryINC!$A34,Open!$E:$E,"In Progress") + COUNTIFS(Open!$B:$B,"Incident Critical (P1)",Open!$G:$G,SummaryINC!$A34,Open!$E:$E,"Postponed") + COUNTIFS(Open!$B:$B,"Incident Critical (P1)",Open!$G:$G,SummaryINC!$A34,Open!$E:$E,"With Customer") + COUNTIFS(Open!$B:$B,"Incident Critical (P1)",Open!$G:$G,SummaryINC!$A34,Open!$E:$E,"With Vendor") + COUNTIFS(Open!$B:$B,"Incident Critical (P1)",Open!$G:$G,SummaryINC!$A34,Open!$E:$E,"With User")</f>
        <v>0</v>
      </c>
      <c r="D34" s="17">
        <f>COUNTIFS(Open!$B:$B,"Incident High (P2)",Open!$G:$G,SummaryINC!$A34,Open!$E:$E,"Assigned") + COUNTIFS(Open!$B:$B,"Incident High (P2)",Open!$G:$G,SummaryINC!$A34,Open!$E:$E,"Open") + COUNTIFS(Open!$B:$B,"Incident High (P2)",Open!$G:$G,SummaryINC!$A34,Open!$E:$E,"In Progress") + COUNTIFS(Open!$B:$B,"Incident High (P2)",Open!$G:$G,SummaryINC!$A34,Open!$E:$E,"Postponed") + COUNTIFS(Open!$B:$B,"Incident High (P2)",Open!$G:$G,SummaryINC!$A34,Open!$E:$E,"With Customer") + COUNTIFS(Open!$B:$B,"Incident High (P2)",Open!$G:$G,SummaryINC!$A34,Open!$E:$E,"With Vendor") + COUNTIFS(Open!$B:$B,"Incident High (P2)",Open!$G:$G,SummaryINC!$A34,Open!$E:$E,"With User")</f>
        <v>0</v>
      </c>
      <c r="E34" s="17">
        <f>COUNTIFS(Open!$B:$B,"Incident Normal (P3)",Open!$G:$G,SummaryINC!$A34,Open!$E:$E,"Assigned") + COUNTIFS(Open!$B:$B,"Incident Normal (P3)",Open!$G:$G,SummaryINC!$A34,Open!$E:$E,"Open") + COUNTIFS(Open!$B:$B,"Incident Normal (P3)",Open!$G:$G,SummaryINC!$A34,Open!$E:$E,"In Progress") + COUNTIFS(Open!$B:$B,"Incident Normal (P3)",Open!$G:$G,SummaryINC!$A34,Open!$E:$E,"Postponed") + COUNTIFS(Open!$B:$B,"Incident Normal (P3)",Open!$G:$G,SummaryINC!$A34,Open!$E:$E,"With Customer") + COUNTIFS(Open!$B:$B,"Incident Normal (P3)",Open!$G:$G,SummaryINC!$A34,Open!$E:$E,"With Vendor") + COUNTIFS(Open!$B:$B,"Incident Normal (P3)",Open!$G:$G,SummaryINC!$A34,Open!$E:$E,"With User")</f>
        <v>0</v>
      </c>
      <c r="F34" s="17">
        <f>COUNTIFS(Open!$B:$B,"Incident Low (P4)",Open!$G:$G,SummaryINC!$A34,Open!$E:$E,"Assigned") + COUNTIFS(Open!$B:$B,"Incident Low (P4)",Open!$G:$G,SummaryINC!$A34,Open!$E:$E,"Open") + COUNTIFS(Open!$B:$B,"Incident Low (P4)",Open!$G:$G,SummaryINC!$A34,Open!$E:$E,"In Progress") + COUNTIFS(Open!$B:$B,"Incident Low (P4)",Open!$G:$G,SummaryINC!$A34,Open!$E:$E,"Postponed") + COUNTIFS(Open!$B:$B,"Incident Low (P4)",Open!$G:$G,SummaryINC!$A34,Open!$E:$E,"With Customer") + COUNTIFS(Open!$B:$B,"Incident Low (P4)",Open!$G:$G,SummaryINC!$A34,Open!$E:$E,"With Vendor") + COUNTIFS(Open!$B:$B,"Incident Low (P4)",Open!$G:$G,SummaryINC!$A34,Open!$E:$E,"With User")</f>
        <v>0</v>
      </c>
      <c r="G34" s="68">
        <f>COUNTIFS(Open!$B:$B,"FALSE",Open!$G:$G,SummaryINC!$A34,Open!$E:$E,"Assigned") + COUNTIFS(Open!$B:$B,"FALSE",Open!$G:$G,SummaryINC!$A34,Open!$E:$E,"Open") + COUNTIFS(Open!$B:$B,"FALSE",Open!$G:$G,SummaryINC!$A34,Open!$E:$E,"In Progress") + COUNTIFS(Open!$B:$B,"FALSE",Open!$G:$G,SummaryINC!$A34,Open!$E:$E,"Postponed") + COUNTIFS(Open!$B:$B,"FALSE",Open!$G:$G,SummaryINC!$A34,Open!$E:$E,"With Customer") + COUNTIFS(Open!$B:$B,"FALSE",Open!$G:$G,SummaryINC!$A34,Open!$E:$E,"With Vendor") + COUNTIFS(Open!$B:$B,"FALSE",Open!$G:$G,SummaryINC!$A34,Open!$E:$E,"With User")</f>
        <v>0</v>
      </c>
      <c r="I34" s="18">
        <f>COUNTIFS(Last24C!$B:B,"Incident Critical (P1)",Last24C!$G:$G,SummaryINC!$A34)</f>
        <v>0</v>
      </c>
      <c r="J34" s="18">
        <f>COUNTIFS(Last24C!$B:B,"Incident High (P2)",Last24C!$G:$G,SummaryINC!$A34)</f>
        <v>0</v>
      </c>
      <c r="K34" s="18">
        <f>COUNTIFS(Last24C!$B:B,"Incident Normal (P3)",Last24C!$G:$G,SummaryINC!$A34)</f>
        <v>0</v>
      </c>
      <c r="L34" s="18">
        <f>COUNTIFS(Last24C!$B:B,"Incident Low (P4)",Last24C!$G:$G,SummaryINC!$A34)</f>
        <v>0</v>
      </c>
      <c r="M34" s="69">
        <f>COUNTIFS(Last24C!$B:B,"FALSE",Last24C!$G:$G,SummaryINC!$A34)</f>
        <v>0</v>
      </c>
      <c r="O34" s="18" t="e">
        <f>COUNTIFS(#REF!,"Critical",#REF!,SummaryINC!$A34,#REF!,"Incident")</f>
        <v>#REF!</v>
      </c>
      <c r="P34" s="44" t="e">
        <f>COUNTIFS(#REF!,"High",#REF!,SummaryINC!$A34,#REF!,"Incident")</f>
        <v>#REF!</v>
      </c>
      <c r="Q34" s="44" t="e">
        <f>COUNTIFS(#REF!,"Normal",#REF!,SummaryINC!$A34,#REF!,"Incident")</f>
        <v>#REF!</v>
      </c>
      <c r="R34" s="45" t="e">
        <f>COUNTIFS(#REF!,"Low",#REF!,SummaryINC!$A34,#REF!,"Incident")</f>
        <v>#REF!</v>
      </c>
      <c r="S34" s="30"/>
      <c r="T34" s="17">
        <f>COUNTIFS(OpenInc!$E:$E,"Open",Open!$G:$G,SummaryINC!$A34)</f>
        <v>0</v>
      </c>
      <c r="U34" s="17">
        <f>COUNTIFS(OpenInc!$E:$E,"Assigned",OpenInc!$G:$G,SummaryINC!$A34)</f>
        <v>2</v>
      </c>
      <c r="V34" s="17">
        <f>COUNTIFS(OpenInc!$E:$E,"In Progress",OpenInc!$G:$G,SummaryINC!$A34)</f>
        <v>0</v>
      </c>
      <c r="W34" s="17">
        <f>COUNTIFS(OpenInc!$E:$E,"Postponed",OpenInc!$G:$G,SummaryINC!$A34)</f>
        <v>0</v>
      </c>
      <c r="X34" s="17">
        <f>COUNTIFS(OpenInc!$E:$E,"With Customer",OpenInc!$G:$G,SummaryINC!$A34) + COUNTIFS(OpenInc!$E:$E,"With User",OpenInc!$G:$G,SummaryINC!$A34)</f>
        <v>0</v>
      </c>
      <c r="Y34" s="68">
        <f>COUNTIFS(OpenInc!$E:$E,"With Vendor",OpenInc!$G:$G,SummaryINC!$A34)</f>
        <v>0</v>
      </c>
      <c r="AA34" s="17">
        <f ca="1">COUNTIFS(OpenInc!$X:$X,"YES",OpenInc!$G:$G,SummaryINC!$A34)</f>
        <v>1</v>
      </c>
      <c r="AB34" s="17">
        <f ca="1">COUNTIFS(OpenInc!$Y:$Y,"YES",OpenInc!$G:$G,SummaryINC!$A34)</f>
        <v>3</v>
      </c>
      <c r="AC34" s="17">
        <f ca="1">COUNTIFS(OpenInc!$Z:$Z,"YES",OpenInc!$G:$G,SummaryINC!$A34)</f>
        <v>0</v>
      </c>
      <c r="AE34" s="17">
        <f>IF(ISNA(VLOOKUP(A34,'Breached Resolution Inc'!$D$2:$E$39,2,0)),0,(VLOOKUP(A34,'Breached Resolution Inc'!$D$2:$E$39,2,0)))</f>
        <v>0</v>
      </c>
      <c r="AF34" s="17">
        <f>IF(ISNA(VLOOKUP(A34,'Breached Resolution Inc'!$D$43:$E$59,2,0)),0,(VLOOKUP(A34,'Breached Resolution Inc'!$D$43:$E$59,2,0)))</f>
        <v>0</v>
      </c>
      <c r="AG34" s="11"/>
      <c r="AH34" s="8" t="e">
        <f>IF(ISNA(VLOOKUP(A34,#REF!,2,0)),0,(VLOOKUP(A34,#REF!,2,0)))</f>
        <v>#REF!</v>
      </c>
      <c r="AI34" s="11"/>
      <c r="AJ34" s="25">
        <f>IF(ISERROR(AH34/#REF!),0,AH34/#REF!)</f>
        <v>0</v>
      </c>
    </row>
    <row r="35" spans="1:36" ht="15.75" thickBot="1">
      <c r="A35" s="22" t="s">
        <v>192</v>
      </c>
      <c r="B35" s="11"/>
      <c r="C35" s="17">
        <f>COUNTIFS(Open!$B:$B,"Incident Critical (P1)",Open!$G:$G,SummaryINC!$A35,Open!$E:$E,"Assigned") + COUNTIFS(Open!$B:$B,"Incident Critical (P1)",Open!$G:$G,SummaryINC!$A35,Open!$E:$E,"Open") + COUNTIFS(Open!$B:$B,"Incident Critical (P1)",Open!$G:$G,SummaryINC!$A35,Open!$E:$E,"In Progress") + COUNTIFS(Open!$B:$B,"Incident Critical (P1)",Open!$G:$G,SummaryINC!$A35,Open!$E:$E,"Postponed") + COUNTIFS(Open!$B:$B,"Incident Critical (P1)",Open!$G:$G,SummaryINC!$A35,Open!$E:$E,"With Customer") + COUNTIFS(Open!$B:$B,"Incident Critical (P1)",Open!$G:$G,SummaryINC!$A35,Open!$E:$E,"With Vendor") + COUNTIFS(Open!$B:$B,"Incident Critical (P1)",Open!$G:$G,SummaryINC!$A35,Open!$E:$E,"With User")</f>
        <v>0</v>
      </c>
      <c r="D35" s="17">
        <f>COUNTIFS(Open!$B:$B,"Incident High (P2)",Open!$G:$G,SummaryINC!$A35,Open!$E:$E,"Assigned") + COUNTIFS(Open!$B:$B,"Incident High (P2)",Open!$G:$G,SummaryINC!$A35,Open!$E:$E,"Open") + COUNTIFS(Open!$B:$B,"Incident High (P2)",Open!$G:$G,SummaryINC!$A35,Open!$E:$E,"In Progress") + COUNTIFS(Open!$B:$B,"Incident High (P2)",Open!$G:$G,SummaryINC!$A35,Open!$E:$E,"Postponed") + COUNTIFS(Open!$B:$B,"Incident High (P2)",Open!$G:$G,SummaryINC!$A35,Open!$E:$E,"With Customer") + COUNTIFS(Open!$B:$B,"Incident High (P2)",Open!$G:$G,SummaryINC!$A35,Open!$E:$E,"With Vendor") + COUNTIFS(Open!$B:$B,"Incident High (P2)",Open!$G:$G,SummaryINC!$A35,Open!$E:$E,"With User")</f>
        <v>0</v>
      </c>
      <c r="E35" s="17">
        <f>COUNTIFS(Open!$B:$B,"Incident Normal (P3)",Open!$G:$G,SummaryINC!$A35,Open!$E:$E,"Assigned") + COUNTIFS(Open!$B:$B,"Incident Normal (P3)",Open!$G:$G,SummaryINC!$A35,Open!$E:$E,"Open") + COUNTIFS(Open!$B:$B,"Incident Normal (P3)",Open!$G:$G,SummaryINC!$A35,Open!$E:$E,"In Progress") + COUNTIFS(Open!$B:$B,"Incident Normal (P3)",Open!$G:$G,SummaryINC!$A35,Open!$E:$E,"Postponed") + COUNTIFS(Open!$B:$B,"Incident Normal (P3)",Open!$G:$G,SummaryINC!$A35,Open!$E:$E,"With Customer") + COUNTIFS(Open!$B:$B,"Incident Normal (P3)",Open!$G:$G,SummaryINC!$A35,Open!$E:$E,"With Vendor") + COUNTIFS(Open!$B:$B,"Incident Normal (P3)",Open!$G:$G,SummaryINC!$A35,Open!$E:$E,"With User")</f>
        <v>4</v>
      </c>
      <c r="F35" s="17">
        <f>COUNTIFS(Open!$B:$B,"Incident Low (P4)",Open!$G:$G,SummaryINC!$A35,Open!$E:$E,"Assigned") + COUNTIFS(Open!$B:$B,"Incident Low (P4)",Open!$G:$G,SummaryINC!$A35,Open!$E:$E,"Open") + COUNTIFS(Open!$B:$B,"Incident Low (P4)",Open!$G:$G,SummaryINC!$A35,Open!$E:$E,"In Progress") + COUNTIFS(Open!$B:$B,"Incident Low (P4)",Open!$G:$G,SummaryINC!$A35,Open!$E:$E,"Postponed") + COUNTIFS(Open!$B:$B,"Incident Low (P4)",Open!$G:$G,SummaryINC!$A35,Open!$E:$E,"With Customer") + COUNTIFS(Open!$B:$B,"Incident Low (P4)",Open!$G:$G,SummaryINC!$A35,Open!$E:$E,"With Vendor") + COUNTIFS(Open!$B:$B,"Incident Low (P4)",Open!$G:$G,SummaryINC!$A35,Open!$E:$E,"With User")</f>
        <v>0</v>
      </c>
      <c r="G35" s="68">
        <f>COUNTIFS(Open!$B:$B,"FALSE",Open!$G:$G,SummaryINC!$A35,Open!$E:$E,"Assigned") + COUNTIFS(Open!$B:$B,"FALSE",Open!$G:$G,SummaryINC!$A35,Open!$E:$E,"Open") + COUNTIFS(Open!$B:$B,"FALSE",Open!$G:$G,SummaryINC!$A35,Open!$E:$E,"In Progress") + COUNTIFS(Open!$B:$B,"FALSE",Open!$G:$G,SummaryINC!$A35,Open!$E:$E,"Postponed") + COUNTIFS(Open!$B:$B,"FALSE",Open!$G:$G,SummaryINC!$A35,Open!$E:$E,"With Customer") + COUNTIFS(Open!$B:$B,"FALSE",Open!$G:$G,SummaryINC!$A35,Open!$E:$E,"With Vendor") + COUNTIFS(Open!$B:$B,"FALSE",Open!$G:$G,SummaryINC!$A35,Open!$E:$E,"With User")</f>
        <v>0</v>
      </c>
      <c r="I35" s="18">
        <f>COUNTIFS(Last24C!$B:B,"Incident Critical (P1)",Last24C!$G:$G,SummaryINC!$A35)</f>
        <v>0</v>
      </c>
      <c r="J35" s="18">
        <f>COUNTIFS(Last24C!$B:B,"Incident High (P2)",Last24C!$G:$G,SummaryINC!$A35)</f>
        <v>0</v>
      </c>
      <c r="K35" s="18">
        <f>COUNTIFS(Last24C!$B:B,"Incident Normal (P3)",Last24C!$G:$G,SummaryINC!$A35)</f>
        <v>3</v>
      </c>
      <c r="L35" s="18">
        <f>COUNTIFS(Last24C!$B:B,"Incident Low (P4)",Last24C!$G:$G,SummaryINC!$A35)</f>
        <v>0</v>
      </c>
      <c r="M35" s="69">
        <f>COUNTIFS(Last24C!$B:B,"FALSE",Last24C!$G:$G,SummaryINC!$A35)</f>
        <v>0</v>
      </c>
      <c r="O35" s="18" t="e">
        <f>COUNTIFS(#REF!,"Critical",#REF!,SummaryINC!$A35,#REF!,"Incident")</f>
        <v>#REF!</v>
      </c>
      <c r="P35" s="44" t="e">
        <f>COUNTIFS(#REF!,"High",#REF!,SummaryINC!$A35,#REF!,"Incident")</f>
        <v>#REF!</v>
      </c>
      <c r="Q35" s="44" t="e">
        <f>COUNTIFS(#REF!,"Normal",#REF!,SummaryINC!$A35,#REF!,"Incident")</f>
        <v>#REF!</v>
      </c>
      <c r="R35" s="45" t="e">
        <f>COUNTIFS(#REF!,"Low",#REF!,SummaryINC!$A35,#REF!,"Incident")</f>
        <v>#REF!</v>
      </c>
      <c r="S35" s="30"/>
      <c r="T35" s="17">
        <f>COUNTIFS(OpenInc!$E:$E,"Open",Open!$G:$G,SummaryINC!$A35)</f>
        <v>1</v>
      </c>
      <c r="U35" s="17">
        <f>COUNTIFS(OpenInc!$E:$E,"Assigned",OpenInc!$G:$G,SummaryINC!$A35)</f>
        <v>0</v>
      </c>
      <c r="V35" s="17">
        <f>COUNTIFS(OpenInc!$E:$E,"In Progress",OpenInc!$G:$G,SummaryINC!$A35)</f>
        <v>0</v>
      </c>
      <c r="W35" s="17">
        <f>COUNTIFS(OpenInc!$E:$E,"Postponed",OpenInc!$G:$G,SummaryINC!$A35)</f>
        <v>0</v>
      </c>
      <c r="X35" s="17">
        <f>COUNTIFS(OpenInc!$E:$E,"With Customer",OpenInc!$G:$G,SummaryINC!$A35) + COUNTIFS(OpenInc!$E:$E,"With User",OpenInc!$G:$G,SummaryINC!$A35)</f>
        <v>1</v>
      </c>
      <c r="Y35" s="68">
        <f>COUNTIFS(OpenInc!$E:$E,"With Vendor",OpenInc!$G:$G,SummaryINC!$A35)</f>
        <v>0</v>
      </c>
      <c r="AA35" s="17">
        <f ca="1">COUNTIFS(OpenInc!$X:$X,"YES",OpenInc!$G:$G,SummaryINC!$A35)</f>
        <v>0</v>
      </c>
      <c r="AB35" s="17">
        <f ca="1">COUNTIFS(OpenInc!$Y:$Y,"YES",OpenInc!$G:$G,SummaryINC!$A35)</f>
        <v>0</v>
      </c>
      <c r="AC35" s="17">
        <f ca="1">COUNTIFS(OpenInc!$Z:$Z,"YES",OpenInc!$G:$G,SummaryINC!$A35)</f>
        <v>1</v>
      </c>
      <c r="AE35" s="17">
        <f>IF(ISNA(VLOOKUP(A35,'Breached Resolution Inc'!$D$2:$E$39,2,0)),0,(VLOOKUP(A35,'Breached Resolution Inc'!$D$2:$E$39,2,0)))</f>
        <v>0</v>
      </c>
      <c r="AF35" s="17">
        <f>IF(ISNA(VLOOKUP(A35,'Breached Resolution Inc'!$D$43:$E$59,2,0)),0,(VLOOKUP(A35,'Breached Resolution Inc'!$D$43:$E$59,2,0)))</f>
        <v>0</v>
      </c>
      <c r="AG35" s="11"/>
      <c r="AH35" s="8" t="e">
        <f>IF(ISNA(VLOOKUP(A35,#REF!,2,0)),0,(VLOOKUP(A35,#REF!,2,0)))</f>
        <v>#REF!</v>
      </c>
      <c r="AI35" s="11"/>
      <c r="AJ35" s="25">
        <f>IF(ISERROR(AH35/#REF!),0,AH35/#REF!)</f>
        <v>0</v>
      </c>
    </row>
    <row r="36" spans="1:36" ht="15.75" thickBot="1">
      <c r="A36" s="22" t="s">
        <v>193</v>
      </c>
      <c r="B36" s="11"/>
      <c r="C36" s="17">
        <f>COUNTIFS(Open!$B:$B,"Incident Critical (P1)",Open!$G:$G,SummaryINC!$A36,Open!$E:$E,"Assigned") + COUNTIFS(Open!$B:$B,"Incident Critical (P1)",Open!$G:$G,SummaryINC!$A36,Open!$E:$E,"Open") + COUNTIFS(Open!$B:$B,"Incident Critical (P1)",Open!$G:$G,SummaryINC!$A36,Open!$E:$E,"In Progress") + COUNTIFS(Open!$B:$B,"Incident Critical (P1)",Open!$G:$G,SummaryINC!$A36,Open!$E:$E,"Postponed") + COUNTIFS(Open!$B:$B,"Incident Critical (P1)",Open!$G:$G,SummaryINC!$A36,Open!$E:$E,"With Customer") + COUNTIFS(Open!$B:$B,"Incident Critical (P1)",Open!$G:$G,SummaryINC!$A36,Open!$E:$E,"With Vendor") + COUNTIFS(Open!$B:$B,"Incident Critical (P1)",Open!$G:$G,SummaryINC!$A36,Open!$E:$E,"With User")</f>
        <v>0</v>
      </c>
      <c r="D36" s="17">
        <f>COUNTIFS(Open!$B:$B,"Incident High (P2)",Open!$G:$G,SummaryINC!$A36,Open!$E:$E,"Assigned") + COUNTIFS(Open!$B:$B,"Incident High (P2)",Open!$G:$G,SummaryINC!$A36,Open!$E:$E,"Open") + COUNTIFS(Open!$B:$B,"Incident High (P2)",Open!$G:$G,SummaryINC!$A36,Open!$E:$E,"In Progress") + COUNTIFS(Open!$B:$B,"Incident High (P2)",Open!$G:$G,SummaryINC!$A36,Open!$E:$E,"Postponed") + COUNTIFS(Open!$B:$B,"Incident High (P2)",Open!$G:$G,SummaryINC!$A36,Open!$E:$E,"With Customer") + COUNTIFS(Open!$B:$B,"Incident High (P2)",Open!$G:$G,SummaryINC!$A36,Open!$E:$E,"With Vendor") + COUNTIFS(Open!$B:$B,"Incident High (P2)",Open!$G:$G,SummaryINC!$A36,Open!$E:$E,"With User")</f>
        <v>0</v>
      </c>
      <c r="E36" s="17">
        <f>COUNTIFS(Open!$B:$B,"Incident Normal (P3)",Open!$G:$G,SummaryINC!$A36,Open!$E:$E,"Assigned") + COUNTIFS(Open!$B:$B,"Incident Normal (P3)",Open!$G:$G,SummaryINC!$A36,Open!$E:$E,"Open") + COUNTIFS(Open!$B:$B,"Incident Normal (P3)",Open!$G:$G,SummaryINC!$A36,Open!$E:$E,"In Progress") + COUNTIFS(Open!$B:$B,"Incident Normal (P3)",Open!$G:$G,SummaryINC!$A36,Open!$E:$E,"Postponed") + COUNTIFS(Open!$B:$B,"Incident Normal (P3)",Open!$G:$G,SummaryINC!$A36,Open!$E:$E,"With Customer") + COUNTIFS(Open!$B:$B,"Incident Normal (P3)",Open!$G:$G,SummaryINC!$A36,Open!$E:$E,"With Vendor") + COUNTIFS(Open!$B:$B,"Incident Normal (P3)",Open!$G:$G,SummaryINC!$A36,Open!$E:$E,"With User")</f>
        <v>0</v>
      </c>
      <c r="F36" s="17">
        <f>COUNTIFS(Open!$B:$B,"Incident Low (P4)",Open!$G:$G,SummaryINC!$A36,Open!$E:$E,"Assigned") + COUNTIFS(Open!$B:$B,"Incident Low (P4)",Open!$G:$G,SummaryINC!$A36,Open!$E:$E,"Open") + COUNTIFS(Open!$B:$B,"Incident Low (P4)",Open!$G:$G,SummaryINC!$A36,Open!$E:$E,"In Progress") + COUNTIFS(Open!$B:$B,"Incident Low (P4)",Open!$G:$G,SummaryINC!$A36,Open!$E:$E,"Postponed") + COUNTIFS(Open!$B:$B,"Incident Low (P4)",Open!$G:$G,SummaryINC!$A36,Open!$E:$E,"With Customer") + COUNTIFS(Open!$B:$B,"Incident Low (P4)",Open!$G:$G,SummaryINC!$A36,Open!$E:$E,"With Vendor") + COUNTIFS(Open!$B:$B,"Incident Low (P4)",Open!$G:$G,SummaryINC!$A36,Open!$E:$E,"With User")</f>
        <v>0</v>
      </c>
      <c r="G36" s="68">
        <f>COUNTIFS(Open!$B:$B,"FALSE",Open!$G:$G,SummaryINC!$A36,Open!$E:$E,"Assigned") + COUNTIFS(Open!$B:$B,"FALSE",Open!$G:$G,SummaryINC!$A36,Open!$E:$E,"Open") + COUNTIFS(Open!$B:$B,"FALSE",Open!$G:$G,SummaryINC!$A36,Open!$E:$E,"In Progress") + COUNTIFS(Open!$B:$B,"FALSE",Open!$G:$G,SummaryINC!$A36,Open!$E:$E,"Postponed") + COUNTIFS(Open!$B:$B,"FALSE",Open!$G:$G,SummaryINC!$A36,Open!$E:$E,"With Customer") + COUNTIFS(Open!$B:$B,"FALSE",Open!$G:$G,SummaryINC!$A36,Open!$E:$E,"With Vendor") + COUNTIFS(Open!$B:$B,"FALSE",Open!$G:$G,SummaryINC!$A36,Open!$E:$E,"With User")</f>
        <v>0</v>
      </c>
      <c r="I36" s="18">
        <f>COUNTIFS(Last24C!$B:B,"Incident Critical (P1)",Last24C!$G:$G,SummaryINC!$A36)</f>
        <v>0</v>
      </c>
      <c r="J36" s="18">
        <f>COUNTIFS(Last24C!$B:B,"Incident High (P2)",Last24C!$G:$G,SummaryINC!$A36)</f>
        <v>0</v>
      </c>
      <c r="K36" s="18">
        <f>COUNTIFS(Last24C!$B:B,"Incident Normal (P3)",Last24C!$G:$G,SummaryINC!$A36)</f>
        <v>0</v>
      </c>
      <c r="L36" s="18">
        <f>COUNTIFS(Last24C!$B:B,"Incident Low (P4)",Last24C!$G:$G,SummaryINC!$A36)</f>
        <v>0</v>
      </c>
      <c r="M36" s="69">
        <f>COUNTIFS(Last24C!$B:B,"FALSE",Last24C!$G:$G,SummaryINC!$A36)</f>
        <v>0</v>
      </c>
      <c r="O36" s="18" t="e">
        <f>COUNTIFS(#REF!,"Critical",#REF!,SummaryINC!$A36,#REF!,"Incident")</f>
        <v>#REF!</v>
      </c>
      <c r="P36" s="44" t="e">
        <f>COUNTIFS(#REF!,"High",#REF!,SummaryINC!$A36,#REF!,"Incident")</f>
        <v>#REF!</v>
      </c>
      <c r="Q36" s="44" t="e">
        <f>COUNTIFS(#REF!,"Normal",#REF!,SummaryINC!$A36,#REF!,"Incident")</f>
        <v>#REF!</v>
      </c>
      <c r="R36" s="45" t="e">
        <f>COUNTIFS(#REF!,"Low",#REF!,SummaryINC!$A36,#REF!,"Incident")</f>
        <v>#REF!</v>
      </c>
      <c r="S36" s="30"/>
      <c r="T36" s="17">
        <f>COUNTIFS(OpenInc!$E:$E,"Open",Open!$G:$G,SummaryINC!$A36)</f>
        <v>0</v>
      </c>
      <c r="U36" s="17">
        <f>COUNTIFS(OpenInc!$E:$E,"Assigned",OpenInc!$G:$G,SummaryINC!$A36)</f>
        <v>0</v>
      </c>
      <c r="V36" s="17">
        <f>COUNTIFS(OpenInc!$E:$E,"In Progress",OpenInc!$G:$G,SummaryINC!$A36)</f>
        <v>0</v>
      </c>
      <c r="W36" s="17">
        <f>COUNTIFS(OpenInc!$E:$E,"Postponed",OpenInc!$G:$G,SummaryINC!$A36)</f>
        <v>0</v>
      </c>
      <c r="X36" s="17">
        <f>COUNTIFS(OpenInc!$E:$E,"With Customer",OpenInc!$G:$G,SummaryINC!$A36) + COUNTIFS(OpenInc!$E:$E,"With User",OpenInc!$G:$G,SummaryINC!$A36)</f>
        <v>0</v>
      </c>
      <c r="Y36" s="68">
        <f>COUNTIFS(OpenInc!$E:$E,"With Vendor",OpenInc!$G:$G,SummaryINC!$A36)</f>
        <v>0</v>
      </c>
      <c r="AA36" s="17">
        <f ca="1">COUNTIFS(OpenInc!$X:$X,"YES",OpenInc!$G:$G,SummaryINC!$A36)</f>
        <v>0</v>
      </c>
      <c r="AB36" s="17">
        <f ca="1">COUNTIFS(OpenInc!$Y:$Y,"YES",OpenInc!$G:$G,SummaryINC!$A36)</f>
        <v>0</v>
      </c>
      <c r="AC36" s="17">
        <f ca="1">COUNTIFS(OpenInc!$Z:$Z,"YES",OpenInc!$G:$G,SummaryINC!$A36)</f>
        <v>0</v>
      </c>
      <c r="AE36" s="17">
        <f>IF(ISNA(VLOOKUP(A36,'Breached Resolution Inc'!$D$2:$E$39,2,0)),0,(VLOOKUP(A36,'Breached Resolution Inc'!$D$2:$E$39,2,0)))</f>
        <v>0</v>
      </c>
      <c r="AF36" s="17">
        <f>IF(ISNA(VLOOKUP(A36,'Breached Resolution Inc'!$D$43:$E$59,2,0)),0,(VLOOKUP(A36,'Breached Resolution Inc'!$D$43:$E$59,2,0)))</f>
        <v>0</v>
      </c>
      <c r="AG36" s="11"/>
      <c r="AH36" s="8" t="e">
        <f>IF(ISNA(VLOOKUP(A36,#REF!,2,0)),0,(VLOOKUP(A36,#REF!,2,0)))</f>
        <v>#REF!</v>
      </c>
      <c r="AI36" s="11"/>
      <c r="AJ36" s="25">
        <f>IF(ISERROR(AH36/#REF!),0,AH36/#REF!)</f>
        <v>0</v>
      </c>
    </row>
    <row r="37" spans="1:36" ht="15.75" thickBot="1">
      <c r="A37" s="22" t="s">
        <v>194</v>
      </c>
      <c r="B37" s="11"/>
      <c r="C37" s="17">
        <f>COUNTIFS(Open!$B:$B,"Incident Critical (P1)",Open!$G:$G,SummaryINC!$A37,Open!$E:$E,"Assigned") + COUNTIFS(Open!$B:$B,"Incident Critical (P1)",Open!$G:$G,SummaryINC!$A37,Open!$E:$E,"Open") + COUNTIFS(Open!$B:$B,"Incident Critical (P1)",Open!$G:$G,SummaryINC!$A37,Open!$E:$E,"In Progress") + COUNTIFS(Open!$B:$B,"Incident Critical (P1)",Open!$G:$G,SummaryINC!$A37,Open!$E:$E,"Postponed") + COUNTIFS(Open!$B:$B,"Incident Critical (P1)",Open!$G:$G,SummaryINC!$A37,Open!$E:$E,"With Customer") + COUNTIFS(Open!$B:$B,"Incident Critical (P1)",Open!$G:$G,SummaryINC!$A37,Open!$E:$E,"With Vendor") + COUNTIFS(Open!$B:$B,"Incident Critical (P1)",Open!$G:$G,SummaryINC!$A37,Open!$E:$E,"With User")</f>
        <v>0</v>
      </c>
      <c r="D37" s="17">
        <f>COUNTIFS(Open!$B:$B,"Incident High (P2)",Open!$G:$G,SummaryINC!$A37,Open!$E:$E,"Assigned") + COUNTIFS(Open!$B:$B,"Incident High (P2)",Open!$G:$G,SummaryINC!$A37,Open!$E:$E,"Open") + COUNTIFS(Open!$B:$B,"Incident High (P2)",Open!$G:$G,SummaryINC!$A37,Open!$E:$E,"In Progress") + COUNTIFS(Open!$B:$B,"Incident High (P2)",Open!$G:$G,SummaryINC!$A37,Open!$E:$E,"Postponed") + COUNTIFS(Open!$B:$B,"Incident High (P2)",Open!$G:$G,SummaryINC!$A37,Open!$E:$E,"With Customer") + COUNTIFS(Open!$B:$B,"Incident High (P2)",Open!$G:$G,SummaryINC!$A37,Open!$E:$E,"With Vendor") + COUNTIFS(Open!$B:$B,"Incident High (P2)",Open!$G:$G,SummaryINC!$A37,Open!$E:$E,"With User")</f>
        <v>0</v>
      </c>
      <c r="E37" s="17">
        <f>COUNTIFS(Open!$B:$B,"Incident Normal (P3)",Open!$G:$G,SummaryINC!$A37,Open!$E:$E,"Assigned") + COUNTIFS(Open!$B:$B,"Incident Normal (P3)",Open!$G:$G,SummaryINC!$A37,Open!$E:$E,"Open") + COUNTIFS(Open!$B:$B,"Incident Normal (P3)",Open!$G:$G,SummaryINC!$A37,Open!$E:$E,"In Progress") + COUNTIFS(Open!$B:$B,"Incident Normal (P3)",Open!$G:$G,SummaryINC!$A37,Open!$E:$E,"Postponed") + COUNTIFS(Open!$B:$B,"Incident Normal (P3)",Open!$G:$G,SummaryINC!$A37,Open!$E:$E,"With Customer") + COUNTIFS(Open!$B:$B,"Incident Normal (P3)",Open!$G:$G,SummaryINC!$A37,Open!$E:$E,"With Vendor") + COUNTIFS(Open!$B:$B,"Incident Normal (P3)",Open!$G:$G,SummaryINC!$A37,Open!$E:$E,"With User")</f>
        <v>8</v>
      </c>
      <c r="F37" s="17">
        <f>COUNTIFS(Open!$B:$B,"Incident Low (P4)",Open!$G:$G,SummaryINC!$A37,Open!$E:$E,"Assigned") + COUNTIFS(Open!$B:$B,"Incident Low (P4)",Open!$G:$G,SummaryINC!$A37,Open!$E:$E,"Open") + COUNTIFS(Open!$B:$B,"Incident Low (P4)",Open!$G:$G,SummaryINC!$A37,Open!$E:$E,"In Progress") + COUNTIFS(Open!$B:$B,"Incident Low (P4)",Open!$G:$G,SummaryINC!$A37,Open!$E:$E,"Postponed") + COUNTIFS(Open!$B:$B,"Incident Low (P4)",Open!$G:$G,SummaryINC!$A37,Open!$E:$E,"With Customer") + COUNTIFS(Open!$B:$B,"Incident Low (P4)",Open!$G:$G,SummaryINC!$A37,Open!$E:$E,"With Vendor") + COUNTIFS(Open!$B:$B,"Incident Low (P4)",Open!$G:$G,SummaryINC!$A37,Open!$E:$E,"With User")</f>
        <v>0</v>
      </c>
      <c r="G37" s="68">
        <f>COUNTIFS(Open!$B:$B,"FALSE",Open!$G:$G,SummaryINC!$A37,Open!$E:$E,"Assigned") + COUNTIFS(Open!$B:$B,"FALSE",Open!$G:$G,SummaryINC!$A37,Open!$E:$E,"Open") + COUNTIFS(Open!$B:$B,"FALSE",Open!$G:$G,SummaryINC!$A37,Open!$E:$E,"In Progress") + COUNTIFS(Open!$B:$B,"FALSE",Open!$G:$G,SummaryINC!$A37,Open!$E:$E,"Postponed") + COUNTIFS(Open!$B:$B,"FALSE",Open!$G:$G,SummaryINC!$A37,Open!$E:$E,"With Customer") + COUNTIFS(Open!$B:$B,"FALSE",Open!$G:$G,SummaryINC!$A37,Open!$E:$E,"With Vendor") + COUNTIFS(Open!$B:$B,"FALSE",Open!$G:$G,SummaryINC!$A37,Open!$E:$E,"With User")</f>
        <v>0</v>
      </c>
      <c r="I37" s="18">
        <f>COUNTIFS(Last24C!$B:B,"Incident Critical (P1)",Last24C!$G:$G,SummaryINC!$A37)</f>
        <v>0</v>
      </c>
      <c r="J37" s="18">
        <f>COUNTIFS(Last24C!$B:B,"Incident High (P2)",Last24C!$G:$G,SummaryINC!$A37)</f>
        <v>0</v>
      </c>
      <c r="K37" s="18">
        <f>COUNTIFS(Last24C!$B:B,"Incident Normal (P3)",Last24C!$G:$G,SummaryINC!$A37)</f>
        <v>4</v>
      </c>
      <c r="L37" s="18">
        <f>COUNTIFS(Last24C!$B:B,"Incident Low (P4)",Last24C!$G:$G,SummaryINC!$A37)</f>
        <v>0</v>
      </c>
      <c r="M37" s="69">
        <f>COUNTIFS(Last24C!$B:B,"FALSE",Last24C!$G:$G,SummaryINC!$A37)</f>
        <v>0</v>
      </c>
      <c r="O37" s="18" t="e">
        <f>COUNTIFS(#REF!,"Critical",#REF!,SummaryINC!$A37,#REF!,"Incident")</f>
        <v>#REF!</v>
      </c>
      <c r="P37" s="44" t="e">
        <f>COUNTIFS(#REF!,"High",#REF!,SummaryINC!$A37,#REF!,"Incident")</f>
        <v>#REF!</v>
      </c>
      <c r="Q37" s="44" t="e">
        <f>COUNTIFS(#REF!,"Normal",#REF!,SummaryINC!$A37,#REF!,"Incident")</f>
        <v>#REF!</v>
      </c>
      <c r="R37" s="45" t="e">
        <f>COUNTIFS(#REF!,"Low",#REF!,SummaryINC!$A37,#REF!,"Incident")</f>
        <v>#REF!</v>
      </c>
      <c r="S37" s="30"/>
      <c r="T37" s="17">
        <f>COUNTIFS(OpenInc!$E:$E,"Open",Open!$G:$G,SummaryINC!$A37)</f>
        <v>1</v>
      </c>
      <c r="U37" s="17">
        <f>COUNTIFS(OpenInc!$E:$E,"Assigned",OpenInc!$G:$G,SummaryINC!$A37)</f>
        <v>2</v>
      </c>
      <c r="V37" s="17">
        <f>COUNTIFS(OpenInc!$E:$E,"In Progress",OpenInc!$G:$G,SummaryINC!$A37)</f>
        <v>1</v>
      </c>
      <c r="W37" s="17">
        <f>COUNTIFS(OpenInc!$E:$E,"Postponed",OpenInc!$G:$G,SummaryINC!$A37)</f>
        <v>1</v>
      </c>
      <c r="X37" s="17">
        <f>COUNTIFS(OpenInc!$E:$E,"With Customer",OpenInc!$G:$G,SummaryINC!$A37) + COUNTIFS(OpenInc!$E:$E,"With User",OpenInc!$G:$G,SummaryINC!$A37)</f>
        <v>0</v>
      </c>
      <c r="Y37" s="68">
        <f>COUNTIFS(OpenInc!$E:$E,"With Vendor",OpenInc!$G:$G,SummaryINC!$A37)</f>
        <v>0</v>
      </c>
      <c r="AA37" s="17">
        <f ca="1">COUNTIFS(OpenInc!$X:$X,"YES",OpenInc!$G:$G,SummaryINC!$A37)</f>
        <v>1</v>
      </c>
      <c r="AB37" s="17">
        <f ca="1">COUNTIFS(OpenInc!$Y:$Y,"YES",OpenInc!$G:$G,SummaryINC!$A37)</f>
        <v>0</v>
      </c>
      <c r="AC37" s="17">
        <f ca="1">COUNTIFS(OpenInc!$Z:$Z,"YES",OpenInc!$G:$G,SummaryINC!$A37)</f>
        <v>3</v>
      </c>
      <c r="AE37" s="17">
        <f>IF(ISNA(VLOOKUP(A37,'Breached Resolution Inc'!$D$2:$E$39,2,0)),0,(VLOOKUP(A37,'Breached Resolution Inc'!$D$2:$E$39,2,0)))</f>
        <v>0</v>
      </c>
      <c r="AF37" s="17">
        <f>IF(ISNA(VLOOKUP(A37,'Breached Resolution Inc'!$D$43:$E$59,2,0)),0,(VLOOKUP(A37,'Breached Resolution Inc'!$D$43:$E$59,2,0)))</f>
        <v>0</v>
      </c>
      <c r="AG37" s="11"/>
      <c r="AH37" s="8" t="e">
        <f>IF(ISNA(VLOOKUP(A37,#REF!,2,0)),0,(VLOOKUP(A37,#REF!,2,0)))</f>
        <v>#REF!</v>
      </c>
      <c r="AI37" s="11"/>
      <c r="AJ37" s="25">
        <f>IF(ISERROR(AH37/#REF!),0,AH37/#REF!)</f>
        <v>0</v>
      </c>
    </row>
    <row r="38" spans="1:36" ht="15.75" thickBot="1">
      <c r="A38" s="22" t="s">
        <v>195</v>
      </c>
      <c r="B38" s="11"/>
      <c r="C38" s="17">
        <f>COUNTIFS(Open!$B:$B,"Incident Critical (P1)",Open!$G:$G,SummaryINC!$A38,Open!$E:$E,"Assigned") + COUNTIFS(Open!$B:$B,"Incident Critical (P1)",Open!$G:$G,SummaryINC!$A38,Open!$E:$E,"Open") + COUNTIFS(Open!$B:$B,"Incident Critical (P1)",Open!$G:$G,SummaryINC!$A38,Open!$E:$E,"In Progress") + COUNTIFS(Open!$B:$B,"Incident Critical (P1)",Open!$G:$G,SummaryINC!$A38,Open!$E:$E,"Postponed") + COUNTIFS(Open!$B:$B,"Incident Critical (P1)",Open!$G:$G,SummaryINC!$A38,Open!$E:$E,"With Customer") + COUNTIFS(Open!$B:$B,"Incident Critical (P1)",Open!$G:$G,SummaryINC!$A38,Open!$E:$E,"With Vendor") + COUNTIFS(Open!$B:$B,"Incident Critical (P1)",Open!$G:$G,SummaryINC!$A38,Open!$E:$E,"With User")</f>
        <v>0</v>
      </c>
      <c r="D38" s="17">
        <f>COUNTIFS(Open!$B:$B,"Incident High (P2)",Open!$G:$G,SummaryINC!$A38,Open!$E:$E,"Assigned") + COUNTIFS(Open!$B:$B,"Incident High (P2)",Open!$G:$G,SummaryINC!$A38,Open!$E:$E,"Open") + COUNTIFS(Open!$B:$B,"Incident High (P2)",Open!$G:$G,SummaryINC!$A38,Open!$E:$E,"In Progress") + COUNTIFS(Open!$B:$B,"Incident High (P2)",Open!$G:$G,SummaryINC!$A38,Open!$E:$E,"Postponed") + COUNTIFS(Open!$B:$B,"Incident High (P2)",Open!$G:$G,SummaryINC!$A38,Open!$E:$E,"With Customer") + COUNTIFS(Open!$B:$B,"Incident High (P2)",Open!$G:$G,SummaryINC!$A38,Open!$E:$E,"With Vendor") + COUNTIFS(Open!$B:$B,"Incident High (P2)",Open!$G:$G,SummaryINC!$A38,Open!$E:$E,"With User")</f>
        <v>0</v>
      </c>
      <c r="E38" s="17">
        <f>COUNTIFS(Open!$B:$B,"Incident Normal (P3)",Open!$G:$G,SummaryINC!$A38,Open!$E:$E,"Assigned") + COUNTIFS(Open!$B:$B,"Incident Normal (P3)",Open!$G:$G,SummaryINC!$A38,Open!$E:$E,"Open") + COUNTIFS(Open!$B:$B,"Incident Normal (P3)",Open!$G:$G,SummaryINC!$A38,Open!$E:$E,"In Progress") + COUNTIFS(Open!$B:$B,"Incident Normal (P3)",Open!$G:$G,SummaryINC!$A38,Open!$E:$E,"Postponed") + COUNTIFS(Open!$B:$B,"Incident Normal (P3)",Open!$G:$G,SummaryINC!$A38,Open!$E:$E,"With Customer") + COUNTIFS(Open!$B:$B,"Incident Normal (P3)",Open!$G:$G,SummaryINC!$A38,Open!$E:$E,"With Vendor") + COUNTIFS(Open!$B:$B,"Incident Normal (P3)",Open!$G:$G,SummaryINC!$A38,Open!$E:$E,"With User")</f>
        <v>0</v>
      </c>
      <c r="F38" s="17">
        <f>COUNTIFS(Open!$B:$B,"Incident Low (P4)",Open!$G:$G,SummaryINC!$A38,Open!$E:$E,"Assigned") + COUNTIFS(Open!$B:$B,"Incident Low (P4)",Open!$G:$G,SummaryINC!$A38,Open!$E:$E,"Open") + COUNTIFS(Open!$B:$B,"Incident Low (P4)",Open!$G:$G,SummaryINC!$A38,Open!$E:$E,"In Progress") + COUNTIFS(Open!$B:$B,"Incident Low (P4)",Open!$G:$G,SummaryINC!$A38,Open!$E:$E,"Postponed") + COUNTIFS(Open!$B:$B,"Incident Low (P4)",Open!$G:$G,SummaryINC!$A38,Open!$E:$E,"With Customer") + COUNTIFS(Open!$B:$B,"Incident Low (P4)",Open!$G:$G,SummaryINC!$A38,Open!$E:$E,"With Vendor") + COUNTIFS(Open!$B:$B,"Incident Low (P4)",Open!$G:$G,SummaryINC!$A38,Open!$E:$E,"With User")</f>
        <v>0</v>
      </c>
      <c r="G38" s="68">
        <f>COUNTIFS(Open!$B:$B,"FALSE",Open!$G:$G,SummaryINC!$A38,Open!$E:$E,"Assigned") + COUNTIFS(Open!$B:$B,"FALSE",Open!$G:$G,SummaryINC!$A38,Open!$E:$E,"Open") + COUNTIFS(Open!$B:$B,"FALSE",Open!$G:$G,SummaryINC!$A38,Open!$E:$E,"In Progress") + COUNTIFS(Open!$B:$B,"FALSE",Open!$G:$G,SummaryINC!$A38,Open!$E:$E,"Postponed") + COUNTIFS(Open!$B:$B,"FALSE",Open!$G:$G,SummaryINC!$A38,Open!$E:$E,"With Customer") + COUNTIFS(Open!$B:$B,"FALSE",Open!$G:$G,SummaryINC!$A38,Open!$E:$E,"With Vendor") + COUNTIFS(Open!$B:$B,"FALSE",Open!$G:$G,SummaryINC!$A38,Open!$E:$E,"With User")</f>
        <v>0</v>
      </c>
      <c r="I38" s="18">
        <f>COUNTIFS(Last24C!$B:B,"Incident Critical (P1)",Last24C!$G:$G,SummaryINC!$A38)</f>
        <v>0</v>
      </c>
      <c r="J38" s="18">
        <f>COUNTIFS(Last24C!$B:B,"Incident High (P2)",Last24C!$G:$G,SummaryINC!$A38)</f>
        <v>0</v>
      </c>
      <c r="K38" s="18">
        <f>COUNTIFS(Last24C!$B:B,"Incident Normal (P3)",Last24C!$G:$G,SummaryINC!$A38)</f>
        <v>0</v>
      </c>
      <c r="L38" s="18">
        <f>COUNTIFS(Last24C!$B:B,"Incident Low (P4)",Last24C!$G:$G,SummaryINC!$A38)</f>
        <v>0</v>
      </c>
      <c r="M38" s="69">
        <f>COUNTIFS(Last24C!$B:B,"FALSE",Last24C!$G:$G,SummaryINC!$A38)</f>
        <v>0</v>
      </c>
      <c r="O38" s="18" t="e">
        <f>COUNTIFS(#REF!,"Critical",#REF!,SummaryINC!$A38,#REF!,"Incident")</f>
        <v>#REF!</v>
      </c>
      <c r="P38" s="44" t="e">
        <f>COUNTIFS(#REF!,"High",#REF!,SummaryINC!$A38,#REF!,"Incident")</f>
        <v>#REF!</v>
      </c>
      <c r="Q38" s="44" t="e">
        <f>COUNTIFS(#REF!,"Normal",#REF!,SummaryINC!$A38,#REF!,"Incident")</f>
        <v>#REF!</v>
      </c>
      <c r="R38" s="45" t="e">
        <f>COUNTIFS(#REF!,"Low",#REF!,SummaryINC!$A38,#REF!,"Incident")</f>
        <v>#REF!</v>
      </c>
      <c r="S38" s="30"/>
      <c r="T38" s="17">
        <f>COUNTIFS(OpenInc!$E:$E,"Open",Open!$G:$G,SummaryINC!$A38)</f>
        <v>0</v>
      </c>
      <c r="U38" s="17">
        <f>COUNTIFS(OpenInc!$E:$E,"Assigned",OpenInc!$G:$G,SummaryINC!$A38)</f>
        <v>0</v>
      </c>
      <c r="V38" s="17">
        <f>COUNTIFS(OpenInc!$E:$E,"In Progress",OpenInc!$G:$G,SummaryINC!$A38)</f>
        <v>0</v>
      </c>
      <c r="W38" s="17">
        <f>COUNTIFS(OpenInc!$E:$E,"Postponed",OpenInc!$G:$G,SummaryINC!$A38)</f>
        <v>0</v>
      </c>
      <c r="X38" s="17">
        <f>COUNTIFS(OpenInc!$E:$E,"With Customer",OpenInc!$G:$G,SummaryINC!$A38) + COUNTIFS(OpenInc!$E:$E,"With User",OpenInc!$G:$G,SummaryINC!$A38)</f>
        <v>0</v>
      </c>
      <c r="Y38" s="68">
        <f>COUNTIFS(OpenInc!$E:$E,"With Vendor",OpenInc!$G:$G,SummaryINC!$A38)</f>
        <v>0</v>
      </c>
      <c r="AA38" s="17">
        <f ca="1">COUNTIFS(OpenInc!$X:$X,"YES",OpenInc!$G:$G,SummaryINC!$A38)</f>
        <v>0</v>
      </c>
      <c r="AB38" s="17">
        <f ca="1">COUNTIFS(OpenInc!$Y:$Y,"YES",OpenInc!$G:$G,SummaryINC!$A38)</f>
        <v>0</v>
      </c>
      <c r="AC38" s="17">
        <f ca="1">COUNTIFS(OpenInc!$Z:$Z,"YES",OpenInc!$G:$G,SummaryINC!$A38)</f>
        <v>0</v>
      </c>
      <c r="AE38" s="17">
        <f>IF(ISNA(VLOOKUP(A38,'Breached Resolution Inc'!$D$2:$E$39,2,0)),0,(VLOOKUP(A38,'Breached Resolution Inc'!$D$2:$E$39,2,0)))</f>
        <v>0</v>
      </c>
      <c r="AF38" s="17">
        <f>IF(ISNA(VLOOKUP(A38,'Breached Resolution Inc'!$D$43:$E$59,2,0)),0,(VLOOKUP(A38,'Breached Resolution Inc'!$D$43:$E$59,2,0)))</f>
        <v>0</v>
      </c>
      <c r="AG38" s="11"/>
      <c r="AH38" s="8" t="e">
        <f>IF(ISNA(VLOOKUP(A38,#REF!,2,0)),0,(VLOOKUP(A38,#REF!,2,0)))</f>
        <v>#REF!</v>
      </c>
      <c r="AI38" s="11"/>
      <c r="AJ38" s="25">
        <f>IF(ISERROR(AH38/#REF!),0,AH38/#REF!)</f>
        <v>0</v>
      </c>
    </row>
    <row r="39" spans="1:36" ht="15.75" thickBot="1">
      <c r="A39" s="22" t="s">
        <v>196</v>
      </c>
      <c r="B39" s="11"/>
      <c r="C39" s="17">
        <f>COUNTIFS(Open!$B:$B,"Incident Critical (P1)",Open!$G:$G,SummaryINC!$A39,Open!$E:$E,"Assigned") + COUNTIFS(Open!$B:$B,"Incident Critical (P1)",Open!$G:$G,SummaryINC!$A39,Open!$E:$E,"Open") + COUNTIFS(Open!$B:$B,"Incident Critical (P1)",Open!$G:$G,SummaryINC!$A39,Open!$E:$E,"In Progress") + COUNTIFS(Open!$B:$B,"Incident Critical (P1)",Open!$G:$G,SummaryINC!$A39,Open!$E:$E,"Postponed") + COUNTIFS(Open!$B:$B,"Incident Critical (P1)",Open!$G:$G,SummaryINC!$A39,Open!$E:$E,"With Customer") + COUNTIFS(Open!$B:$B,"Incident Critical (P1)",Open!$G:$G,SummaryINC!$A39,Open!$E:$E,"With Vendor") + COUNTIFS(Open!$B:$B,"Incident Critical (P1)",Open!$G:$G,SummaryINC!$A39,Open!$E:$E,"With User")</f>
        <v>0</v>
      </c>
      <c r="D39" s="17">
        <f>COUNTIFS(Open!$B:$B,"Incident High (P2)",Open!$G:$G,SummaryINC!$A39,Open!$E:$E,"Assigned") + COUNTIFS(Open!$B:$B,"Incident High (P2)",Open!$G:$G,SummaryINC!$A39,Open!$E:$E,"Open") + COUNTIFS(Open!$B:$B,"Incident High (P2)",Open!$G:$G,SummaryINC!$A39,Open!$E:$E,"In Progress") + COUNTIFS(Open!$B:$B,"Incident High (P2)",Open!$G:$G,SummaryINC!$A39,Open!$E:$E,"Postponed") + COUNTIFS(Open!$B:$B,"Incident High (P2)",Open!$G:$G,SummaryINC!$A39,Open!$E:$E,"With Customer") + COUNTIFS(Open!$B:$B,"Incident High (P2)",Open!$G:$G,SummaryINC!$A39,Open!$E:$E,"With Vendor") + COUNTIFS(Open!$B:$B,"Incident High (P2)",Open!$G:$G,SummaryINC!$A39,Open!$E:$E,"With User")</f>
        <v>0</v>
      </c>
      <c r="E39" s="17">
        <f>COUNTIFS(Open!$B:$B,"Incident Normal (P3)",Open!$G:$G,SummaryINC!$A39,Open!$E:$E,"Assigned") + COUNTIFS(Open!$B:$B,"Incident Normal (P3)",Open!$G:$G,SummaryINC!$A39,Open!$E:$E,"Open") + COUNTIFS(Open!$B:$B,"Incident Normal (P3)",Open!$G:$G,SummaryINC!$A39,Open!$E:$E,"In Progress") + COUNTIFS(Open!$B:$B,"Incident Normal (P3)",Open!$G:$G,SummaryINC!$A39,Open!$E:$E,"Postponed") + COUNTIFS(Open!$B:$B,"Incident Normal (P3)",Open!$G:$G,SummaryINC!$A39,Open!$E:$E,"With Customer") + COUNTIFS(Open!$B:$B,"Incident Normal (P3)",Open!$G:$G,SummaryINC!$A39,Open!$E:$E,"With Vendor") + COUNTIFS(Open!$B:$B,"Incident Normal (P3)",Open!$G:$G,SummaryINC!$A39,Open!$E:$E,"With User")</f>
        <v>0</v>
      </c>
      <c r="F39" s="17">
        <f>COUNTIFS(Open!$B:$B,"Incident Low (P4)",Open!$G:$G,SummaryINC!$A39,Open!$E:$E,"Assigned") + COUNTIFS(Open!$B:$B,"Incident Low (P4)",Open!$G:$G,SummaryINC!$A39,Open!$E:$E,"Open") + COUNTIFS(Open!$B:$B,"Incident Low (P4)",Open!$G:$G,SummaryINC!$A39,Open!$E:$E,"In Progress") + COUNTIFS(Open!$B:$B,"Incident Low (P4)",Open!$G:$G,SummaryINC!$A39,Open!$E:$E,"Postponed") + COUNTIFS(Open!$B:$B,"Incident Low (P4)",Open!$G:$G,SummaryINC!$A39,Open!$E:$E,"With Customer") + COUNTIFS(Open!$B:$B,"Incident Low (P4)",Open!$G:$G,SummaryINC!$A39,Open!$E:$E,"With Vendor") + COUNTIFS(Open!$B:$B,"Incident Low (P4)",Open!$G:$G,SummaryINC!$A39,Open!$E:$E,"With User")</f>
        <v>0</v>
      </c>
      <c r="G39" s="68">
        <f>COUNTIFS(Open!$B:$B,"FALSE",Open!$G:$G,SummaryINC!$A39,Open!$E:$E,"Assigned") + COUNTIFS(Open!$B:$B,"FALSE",Open!$G:$G,SummaryINC!$A39,Open!$E:$E,"Open") + COUNTIFS(Open!$B:$B,"FALSE",Open!$G:$G,SummaryINC!$A39,Open!$E:$E,"In Progress") + COUNTIFS(Open!$B:$B,"FALSE",Open!$G:$G,SummaryINC!$A39,Open!$E:$E,"Postponed") + COUNTIFS(Open!$B:$B,"FALSE",Open!$G:$G,SummaryINC!$A39,Open!$E:$E,"With Customer") + COUNTIFS(Open!$B:$B,"FALSE",Open!$G:$G,SummaryINC!$A39,Open!$E:$E,"With Vendor") + COUNTIFS(Open!$B:$B,"FALSE",Open!$G:$G,SummaryINC!$A39,Open!$E:$E,"With User")</f>
        <v>0</v>
      </c>
      <c r="I39" s="18">
        <f>COUNTIFS(Last24C!$B:B,"Incident Critical (P1)",Last24C!$G:$G,SummaryINC!$A39)</f>
        <v>0</v>
      </c>
      <c r="J39" s="18">
        <f>COUNTIFS(Last24C!$B:B,"Incident High (P2)",Last24C!$G:$G,SummaryINC!$A39)</f>
        <v>0</v>
      </c>
      <c r="K39" s="18">
        <f>COUNTIFS(Last24C!$B:B,"Incident Normal (P3)",Last24C!$G:$G,SummaryINC!$A39)</f>
        <v>0</v>
      </c>
      <c r="L39" s="18">
        <f>COUNTIFS(Last24C!$B:B,"Incident Low (P4)",Last24C!$G:$G,SummaryINC!$A39)</f>
        <v>0</v>
      </c>
      <c r="M39" s="69">
        <f>COUNTIFS(Last24C!$B:B,"FALSE",Last24C!$G:$G,SummaryINC!$A39)</f>
        <v>0</v>
      </c>
      <c r="O39" s="18" t="e">
        <f>COUNTIFS(#REF!,"Critical",#REF!,SummaryINC!$A39,#REF!,"Incident")</f>
        <v>#REF!</v>
      </c>
      <c r="P39" s="44" t="e">
        <f>COUNTIFS(#REF!,"High",#REF!,SummaryINC!$A39,#REF!,"Incident")</f>
        <v>#REF!</v>
      </c>
      <c r="Q39" s="44" t="e">
        <f>COUNTIFS(#REF!,"Normal",#REF!,SummaryINC!$A39,#REF!,"Incident")</f>
        <v>#REF!</v>
      </c>
      <c r="R39" s="45" t="e">
        <f>COUNTIFS(#REF!,"Low",#REF!,SummaryINC!$A39,#REF!,"Incident")</f>
        <v>#REF!</v>
      </c>
      <c r="S39" s="30"/>
      <c r="T39" s="17">
        <f>COUNTIFS(OpenInc!$E:$E,"Open",Open!$G:$G,SummaryINC!$A39)</f>
        <v>0</v>
      </c>
      <c r="U39" s="17">
        <f>COUNTIFS(OpenInc!$E:$E,"Assigned",OpenInc!$G:$G,SummaryINC!$A39)</f>
        <v>0</v>
      </c>
      <c r="V39" s="17">
        <f>COUNTIFS(OpenInc!$E:$E,"In Progress",OpenInc!$G:$G,SummaryINC!$A39)</f>
        <v>0</v>
      </c>
      <c r="W39" s="17">
        <f>COUNTIFS(OpenInc!$E:$E,"Postponed",OpenInc!$G:$G,SummaryINC!$A39)</f>
        <v>0</v>
      </c>
      <c r="X39" s="17">
        <f>COUNTIFS(OpenInc!$E:$E,"With Customer",OpenInc!$G:$G,SummaryINC!$A39) + COUNTIFS(OpenInc!$E:$E,"With User",OpenInc!$G:$G,SummaryINC!$A39)</f>
        <v>0</v>
      </c>
      <c r="Y39" s="68">
        <f>COUNTIFS(OpenInc!$E:$E,"With Vendor",OpenInc!$G:$G,SummaryINC!$A39)</f>
        <v>0</v>
      </c>
      <c r="AA39" s="17">
        <f ca="1">COUNTIFS(OpenInc!$X:$X,"YES",OpenInc!$G:$G,SummaryINC!$A39)</f>
        <v>0</v>
      </c>
      <c r="AB39" s="17">
        <f ca="1">COUNTIFS(OpenInc!$Y:$Y,"YES",OpenInc!$G:$G,SummaryINC!$A39)</f>
        <v>0</v>
      </c>
      <c r="AC39" s="17">
        <f ca="1">COUNTIFS(OpenInc!$Z:$Z,"YES",OpenInc!$G:$G,SummaryINC!$A39)</f>
        <v>0</v>
      </c>
      <c r="AE39" s="17">
        <f>IF(ISNA(VLOOKUP(A39,'Breached Resolution Inc'!$D$2:$E$39,2,0)),0,(VLOOKUP(A39,'Breached Resolution Inc'!$D$2:$E$39,2,0)))</f>
        <v>0</v>
      </c>
      <c r="AF39" s="17">
        <f>IF(ISNA(VLOOKUP(A39,'Breached Resolution Inc'!$D$43:$E$59,2,0)),0,(VLOOKUP(A39,'Breached Resolution Inc'!$D$43:$E$59,2,0)))</f>
        <v>0</v>
      </c>
      <c r="AG39" s="11"/>
      <c r="AH39" s="8" t="e">
        <f>IF(ISNA(VLOOKUP(A39,#REF!,2,0)),0,(VLOOKUP(A39,#REF!,2,0)))</f>
        <v>#REF!</v>
      </c>
      <c r="AI39" s="11"/>
      <c r="AJ39" s="25">
        <f>IF(ISERROR(AH39/#REF!),0,AH39/#REF!)</f>
        <v>0</v>
      </c>
    </row>
    <row r="40" spans="1:36" ht="15.75" thickBot="1">
      <c r="A40" s="22" t="s">
        <v>197</v>
      </c>
      <c r="B40" s="11"/>
      <c r="C40" s="17">
        <f>COUNTIFS(Open!$B:$B,"Incident Critical (P1)",Open!$G:$G,SummaryINC!$A40,Open!$E:$E,"Assigned") + COUNTIFS(Open!$B:$B,"Incident Critical (P1)",Open!$G:$G,SummaryINC!$A40,Open!$E:$E,"Open") + COUNTIFS(Open!$B:$B,"Incident Critical (P1)",Open!$G:$G,SummaryINC!$A40,Open!$E:$E,"In Progress") + COUNTIFS(Open!$B:$B,"Incident Critical (P1)",Open!$G:$G,SummaryINC!$A40,Open!$E:$E,"Postponed") + COUNTIFS(Open!$B:$B,"Incident Critical (P1)",Open!$G:$G,SummaryINC!$A40,Open!$E:$E,"With Customer") + COUNTIFS(Open!$B:$B,"Incident Critical (P1)",Open!$G:$G,SummaryINC!$A40,Open!$E:$E,"With Vendor") + COUNTIFS(Open!$B:$B,"Incident Critical (P1)",Open!$G:$G,SummaryINC!$A40,Open!$E:$E,"With User")</f>
        <v>0</v>
      </c>
      <c r="D40" s="17">
        <f>COUNTIFS(Open!$B:$B,"Incident High (P2)",Open!$G:$G,SummaryINC!$A40,Open!$E:$E,"Assigned") + COUNTIFS(Open!$B:$B,"Incident High (P2)",Open!$G:$G,SummaryINC!$A40,Open!$E:$E,"Open") + COUNTIFS(Open!$B:$B,"Incident High (P2)",Open!$G:$G,SummaryINC!$A40,Open!$E:$E,"In Progress") + COUNTIFS(Open!$B:$B,"Incident High (P2)",Open!$G:$G,SummaryINC!$A40,Open!$E:$E,"Postponed") + COUNTIFS(Open!$B:$B,"Incident High (P2)",Open!$G:$G,SummaryINC!$A40,Open!$E:$E,"With Customer") + COUNTIFS(Open!$B:$B,"Incident High (P2)",Open!$G:$G,SummaryINC!$A40,Open!$E:$E,"With Vendor") + COUNTIFS(Open!$B:$B,"Incident High (P2)",Open!$G:$G,SummaryINC!$A40,Open!$E:$E,"With User")</f>
        <v>0</v>
      </c>
      <c r="E40" s="17">
        <f>COUNTIFS(Open!$B:$B,"Incident Normal (P3)",Open!$G:$G,SummaryINC!$A40,Open!$E:$E,"Assigned") + COUNTIFS(Open!$B:$B,"Incident Normal (P3)",Open!$G:$G,SummaryINC!$A40,Open!$E:$E,"Open") + COUNTIFS(Open!$B:$B,"Incident Normal (P3)",Open!$G:$G,SummaryINC!$A40,Open!$E:$E,"In Progress") + COUNTIFS(Open!$B:$B,"Incident Normal (P3)",Open!$G:$G,SummaryINC!$A40,Open!$E:$E,"Postponed") + COUNTIFS(Open!$B:$B,"Incident Normal (P3)",Open!$G:$G,SummaryINC!$A40,Open!$E:$E,"With Customer") + COUNTIFS(Open!$B:$B,"Incident Normal (P3)",Open!$G:$G,SummaryINC!$A40,Open!$E:$E,"With Vendor") + COUNTIFS(Open!$B:$B,"Incident Normal (P3)",Open!$G:$G,SummaryINC!$A40,Open!$E:$E,"With User")</f>
        <v>0</v>
      </c>
      <c r="F40" s="17">
        <f>COUNTIFS(Open!$B:$B,"Incident Low (P4)",Open!$G:$G,SummaryINC!$A40,Open!$E:$E,"Assigned") + COUNTIFS(Open!$B:$B,"Incident Low (P4)",Open!$G:$G,SummaryINC!$A40,Open!$E:$E,"Open") + COUNTIFS(Open!$B:$B,"Incident Low (P4)",Open!$G:$G,SummaryINC!$A40,Open!$E:$E,"In Progress") + COUNTIFS(Open!$B:$B,"Incident Low (P4)",Open!$G:$G,SummaryINC!$A40,Open!$E:$E,"Postponed") + COUNTIFS(Open!$B:$B,"Incident Low (P4)",Open!$G:$G,SummaryINC!$A40,Open!$E:$E,"With Customer") + COUNTIFS(Open!$B:$B,"Incident Low (P4)",Open!$G:$G,SummaryINC!$A40,Open!$E:$E,"With Vendor") + COUNTIFS(Open!$B:$B,"Incident Low (P4)",Open!$G:$G,SummaryINC!$A40,Open!$E:$E,"With User")</f>
        <v>0</v>
      </c>
      <c r="G40" s="68">
        <f>COUNTIFS(Open!$B:$B,"FALSE",Open!$G:$G,SummaryINC!$A40,Open!$E:$E,"Assigned") + COUNTIFS(Open!$B:$B,"FALSE",Open!$G:$G,SummaryINC!$A40,Open!$E:$E,"Open") + COUNTIFS(Open!$B:$B,"FALSE",Open!$G:$G,SummaryINC!$A40,Open!$E:$E,"In Progress") + COUNTIFS(Open!$B:$B,"FALSE",Open!$G:$G,SummaryINC!$A40,Open!$E:$E,"Postponed") + COUNTIFS(Open!$B:$B,"FALSE",Open!$G:$G,SummaryINC!$A40,Open!$E:$E,"With Customer") + COUNTIFS(Open!$B:$B,"FALSE",Open!$G:$G,SummaryINC!$A40,Open!$E:$E,"With Vendor") + COUNTIFS(Open!$B:$B,"FALSE",Open!$G:$G,SummaryINC!$A40,Open!$E:$E,"With User")</f>
        <v>0</v>
      </c>
      <c r="I40" s="18">
        <f>COUNTIFS(Last24C!$B:B,"Incident Critical (P1)",Last24C!$G:$G,SummaryINC!$A40)</f>
        <v>0</v>
      </c>
      <c r="J40" s="18">
        <f>COUNTIFS(Last24C!$B:B,"Incident High (P2)",Last24C!$G:$G,SummaryINC!$A40)</f>
        <v>0</v>
      </c>
      <c r="K40" s="18">
        <f>COUNTIFS(Last24C!$B:B,"Incident Normal (P3)",Last24C!$G:$G,SummaryINC!$A40)</f>
        <v>0</v>
      </c>
      <c r="L40" s="18">
        <f>COUNTIFS(Last24C!$B:B,"Incident Low (P4)",Last24C!$G:$G,SummaryINC!$A40)</f>
        <v>0</v>
      </c>
      <c r="M40" s="69">
        <f>COUNTIFS(Last24C!$B:B,"FALSE",Last24C!$G:$G,SummaryINC!$A40)</f>
        <v>0</v>
      </c>
      <c r="O40" s="18" t="e">
        <f>COUNTIFS(#REF!,"Critical",#REF!,SummaryINC!$A40,#REF!,"Incident")-#REF!</f>
        <v>#REF!</v>
      </c>
      <c r="P40" s="44" t="e">
        <f>COUNTIFS(#REF!,"High",#REF!,SummaryINC!$A40,#REF!,"Incident")-#REF!</f>
        <v>#REF!</v>
      </c>
      <c r="Q40" s="44" t="e">
        <f>COUNTIFS(#REF!,"Normal",#REF!,SummaryINC!$A40,#REF!,"Incident")-#REF!</f>
        <v>#REF!</v>
      </c>
      <c r="R40" s="45" t="e">
        <f>COUNTIFS(#REF!,"Low",#REF!,SummaryINC!$A40,#REF!,"Incident")</f>
        <v>#REF!</v>
      </c>
      <c r="S40" s="30"/>
      <c r="T40" s="17">
        <f>COUNTIFS(OpenInc!$E:$E,"Open",Open!$G:$G,SummaryINC!$A40)</f>
        <v>0</v>
      </c>
      <c r="U40" s="17">
        <f>COUNTIFS(OpenInc!$E:$E,"Assigned",OpenInc!$G:$G,SummaryINC!$A40)</f>
        <v>0</v>
      </c>
      <c r="V40" s="17">
        <f>COUNTIFS(OpenInc!$E:$E,"In Progress",OpenInc!$G:$G,SummaryINC!$A40)</f>
        <v>0</v>
      </c>
      <c r="W40" s="17">
        <f>COUNTIFS(OpenInc!$E:$E,"Postponed",OpenInc!$G:$G,SummaryINC!$A40)</f>
        <v>0</v>
      </c>
      <c r="X40" s="17">
        <f>COUNTIFS(OpenInc!$E:$E,"With Customer",OpenInc!$G:$G,SummaryINC!$A40) + COUNTIFS(OpenInc!$E:$E,"With User",OpenInc!$G:$G,SummaryINC!$A40)</f>
        <v>0</v>
      </c>
      <c r="Y40" s="68">
        <f>COUNTIFS(OpenInc!$E:$E,"With Vendor",OpenInc!$G:$G,SummaryINC!$A40)</f>
        <v>0</v>
      </c>
      <c r="AA40" s="17">
        <f ca="1">COUNTIFS(OpenInc!$X:$X,"YES",OpenInc!$G:$G,SummaryINC!$A40)</f>
        <v>0</v>
      </c>
      <c r="AB40" s="17">
        <f ca="1">COUNTIFS(OpenInc!$Y:$Y,"YES",OpenInc!$G:$G,SummaryINC!$A40)</f>
        <v>0</v>
      </c>
      <c r="AC40" s="17">
        <f ca="1">COUNTIFS(OpenInc!$Z:$Z,"YES",OpenInc!$G:$G,SummaryINC!$A40)</f>
        <v>0</v>
      </c>
      <c r="AE40" s="17">
        <f>IF(ISNA(VLOOKUP(A40,'Breached Resolution Inc'!$D$2:$E$39,2,0)),0,(VLOOKUP(A40,'Breached Resolution Inc'!$D$2:$E$39,2,0)))</f>
        <v>0</v>
      </c>
      <c r="AF40" s="17">
        <f>IF(ISNA(VLOOKUP(A40,'Breached Resolution Inc'!$D$43:$E$59,2,0)),0,(VLOOKUP(A40,'Breached Resolution Inc'!$D$43:$E$59,2,0)))</f>
        <v>0</v>
      </c>
      <c r="AG40" s="11"/>
      <c r="AH40" s="8" t="e">
        <f>IF(ISNA(VLOOKUP(A40,#REF!,2,0)),0,(VLOOKUP(A40,#REF!,2,0)))</f>
        <v>#REF!</v>
      </c>
      <c r="AI40" s="11"/>
      <c r="AJ40" s="25">
        <f>IF(ISERROR(AH40/#REF!),0,AH40/#REF!)</f>
        <v>0</v>
      </c>
    </row>
    <row r="41" spans="1:36" ht="15.75" thickBot="1">
      <c r="A41" s="22" t="s">
        <v>198</v>
      </c>
      <c r="B41" s="11"/>
      <c r="C41" s="17">
        <f>COUNTIFS(Open!$B:$B,"Incident Critical (P1)",Open!$G:$G,SummaryINC!$A41,Open!$E:$E,"Assigned") + COUNTIFS(Open!$B:$B,"Incident Critical (P1)",Open!$G:$G,SummaryINC!$A41,Open!$E:$E,"Open") + COUNTIFS(Open!$B:$B,"Incident Critical (P1)",Open!$G:$G,SummaryINC!$A41,Open!$E:$E,"In Progress") + COUNTIFS(Open!$B:$B,"Incident Critical (P1)",Open!$G:$G,SummaryINC!$A41,Open!$E:$E,"Postponed") + COUNTIFS(Open!$B:$B,"Incident Critical (P1)",Open!$G:$G,SummaryINC!$A41,Open!$E:$E,"With Customer") + COUNTIFS(Open!$B:$B,"Incident Critical (P1)",Open!$G:$G,SummaryINC!$A41,Open!$E:$E,"With Vendor") + COUNTIFS(Open!$B:$B,"Incident Critical (P1)",Open!$G:$G,SummaryINC!$A41,Open!$E:$E,"With User")</f>
        <v>0</v>
      </c>
      <c r="D41" s="17">
        <f>COUNTIFS(Open!$B:$B,"Incident High (P2)",Open!$G:$G,SummaryINC!$A41,Open!$E:$E,"Assigned") + COUNTIFS(Open!$B:$B,"Incident High (P2)",Open!$G:$G,SummaryINC!$A41,Open!$E:$E,"Open") + COUNTIFS(Open!$B:$B,"Incident High (P2)",Open!$G:$G,SummaryINC!$A41,Open!$E:$E,"In Progress") + COUNTIFS(Open!$B:$B,"Incident High (P2)",Open!$G:$G,SummaryINC!$A41,Open!$E:$E,"Postponed") + COUNTIFS(Open!$B:$B,"Incident High (P2)",Open!$G:$G,SummaryINC!$A41,Open!$E:$E,"With Customer") + COUNTIFS(Open!$B:$B,"Incident High (P2)",Open!$G:$G,SummaryINC!$A41,Open!$E:$E,"With Vendor") + COUNTIFS(Open!$B:$B,"Incident High (P2)",Open!$G:$G,SummaryINC!$A41,Open!$E:$E,"With User")</f>
        <v>0</v>
      </c>
      <c r="E41" s="17">
        <f>COUNTIFS(Open!$B:$B,"Incident Normal (P3)",Open!$G:$G,SummaryINC!$A41,Open!$E:$E,"Assigned") + COUNTIFS(Open!$B:$B,"Incident Normal (P3)",Open!$G:$G,SummaryINC!$A41,Open!$E:$E,"Open") + COUNTIFS(Open!$B:$B,"Incident Normal (P3)",Open!$G:$G,SummaryINC!$A41,Open!$E:$E,"In Progress") + COUNTIFS(Open!$B:$B,"Incident Normal (P3)",Open!$G:$G,SummaryINC!$A41,Open!$E:$E,"Postponed") + COUNTIFS(Open!$B:$B,"Incident Normal (P3)",Open!$G:$G,SummaryINC!$A41,Open!$E:$E,"With Customer") + COUNTIFS(Open!$B:$B,"Incident Normal (P3)",Open!$G:$G,SummaryINC!$A41,Open!$E:$E,"With Vendor") + COUNTIFS(Open!$B:$B,"Incident Normal (P3)",Open!$G:$G,SummaryINC!$A41,Open!$E:$E,"With User")</f>
        <v>1</v>
      </c>
      <c r="F41" s="17">
        <f>COUNTIFS(Open!$B:$B,"Incident Low (P4)",Open!$G:$G,SummaryINC!$A41,Open!$E:$E,"Assigned") + COUNTIFS(Open!$B:$B,"Incident Low (P4)",Open!$G:$G,SummaryINC!$A41,Open!$E:$E,"Open") + COUNTIFS(Open!$B:$B,"Incident Low (P4)",Open!$G:$G,SummaryINC!$A41,Open!$E:$E,"In Progress") + COUNTIFS(Open!$B:$B,"Incident Low (P4)",Open!$G:$G,SummaryINC!$A41,Open!$E:$E,"Postponed") + COUNTIFS(Open!$B:$B,"Incident Low (P4)",Open!$G:$G,SummaryINC!$A41,Open!$E:$E,"With Customer") + COUNTIFS(Open!$B:$B,"Incident Low (P4)",Open!$G:$G,SummaryINC!$A41,Open!$E:$E,"With Vendor") + COUNTIFS(Open!$B:$B,"Incident Low (P4)",Open!$G:$G,SummaryINC!$A41,Open!$E:$E,"With User")</f>
        <v>0</v>
      </c>
      <c r="G41" s="68">
        <f>COUNTIFS(Open!$B:$B,"FALSE",Open!$G:$G,SummaryINC!$A41,Open!$E:$E,"Assigned") + COUNTIFS(Open!$B:$B,"FALSE",Open!$G:$G,SummaryINC!$A41,Open!$E:$E,"Open") + COUNTIFS(Open!$B:$B,"FALSE",Open!$G:$G,SummaryINC!$A41,Open!$E:$E,"In Progress") + COUNTIFS(Open!$B:$B,"FALSE",Open!$G:$G,SummaryINC!$A41,Open!$E:$E,"Postponed") + COUNTIFS(Open!$B:$B,"FALSE",Open!$G:$G,SummaryINC!$A41,Open!$E:$E,"With Customer") + COUNTIFS(Open!$B:$B,"FALSE",Open!$G:$G,SummaryINC!$A41,Open!$E:$E,"With Vendor") + COUNTIFS(Open!$B:$B,"FALSE",Open!$G:$G,SummaryINC!$A41,Open!$E:$E,"With User")</f>
        <v>0</v>
      </c>
      <c r="I41" s="18">
        <f>COUNTIFS(Last24C!$B:B,"Incident Critical (P1)",Last24C!$G:$G,SummaryINC!$A41)</f>
        <v>0</v>
      </c>
      <c r="J41" s="18">
        <f>COUNTIFS(Last24C!$B:B,"Incident High (P2)",Last24C!$G:$G,SummaryINC!$A41)</f>
        <v>0</v>
      </c>
      <c r="K41" s="18">
        <f>COUNTIFS(Last24C!$B:B,"Incident Normal (P3)",Last24C!$G:$G,SummaryINC!$A41)</f>
        <v>2</v>
      </c>
      <c r="L41" s="18">
        <f>COUNTIFS(Last24C!$B:B,"Incident Low (P4)",Last24C!$G:$G,SummaryINC!$A41)</f>
        <v>0</v>
      </c>
      <c r="M41" s="69">
        <f>COUNTIFS(Last24C!$B:B,"FALSE",Last24C!$G:$G,SummaryINC!$A41)</f>
        <v>0</v>
      </c>
      <c r="O41" s="18" t="e">
        <f>COUNTIFS(#REF!,"Critical",#REF!,SummaryINC!$A41,#REF!,"Incident")-#REF!</f>
        <v>#REF!</v>
      </c>
      <c r="P41" s="44" t="e">
        <f>COUNTIFS(#REF!,"High",#REF!,SummaryINC!$A41,#REF!,"Incident")-#REF!</f>
        <v>#REF!</v>
      </c>
      <c r="Q41" s="44" t="e">
        <f>COUNTIFS(#REF!,"Normal",#REF!,SummaryINC!$A41,#REF!,"Incident")-#REF!</f>
        <v>#REF!</v>
      </c>
      <c r="R41" s="45" t="e">
        <f>COUNTIFS(#REF!,"Low",#REF!,SummaryINC!$A41,#REF!,"Incident")</f>
        <v>#REF!</v>
      </c>
      <c r="S41" s="30"/>
      <c r="T41" s="17">
        <f>COUNTIFS(OpenInc!$E:$E,"Open",Open!$G:$G,SummaryINC!$A41)</f>
        <v>0</v>
      </c>
      <c r="U41" s="17">
        <f>COUNTIFS(OpenInc!$E:$E,"Assigned",OpenInc!$G:$G,SummaryINC!$A41)</f>
        <v>0</v>
      </c>
      <c r="V41" s="17">
        <f>COUNTIFS(OpenInc!$E:$E,"In Progress",OpenInc!$G:$G,SummaryINC!$A41)</f>
        <v>0</v>
      </c>
      <c r="W41" s="17">
        <f>COUNTIFS(OpenInc!$E:$E,"Postponed",OpenInc!$G:$G,SummaryINC!$A41)</f>
        <v>0</v>
      </c>
      <c r="X41" s="17">
        <f>COUNTIFS(OpenInc!$E:$E,"With Customer",OpenInc!$G:$G,SummaryINC!$A41) + COUNTIFS(OpenInc!$E:$E,"With User",OpenInc!$G:$G,SummaryINC!$A41)</f>
        <v>0</v>
      </c>
      <c r="Y41" s="68">
        <f>COUNTIFS(OpenInc!$E:$E,"With Vendor",OpenInc!$G:$G,SummaryINC!$A41)</f>
        <v>0</v>
      </c>
      <c r="AA41" s="17">
        <f ca="1">COUNTIFS(OpenInc!$X:$X,"YES",OpenInc!$G:$G,SummaryINC!$A41)</f>
        <v>0</v>
      </c>
      <c r="AB41" s="17">
        <f ca="1">COUNTIFS(OpenInc!$Y:$Y,"YES",OpenInc!$G:$G,SummaryINC!$A41)</f>
        <v>0</v>
      </c>
      <c r="AC41" s="17">
        <f ca="1">COUNTIFS(OpenInc!$Z:$Z,"YES",OpenInc!$G:$G,SummaryINC!$A41)</f>
        <v>0</v>
      </c>
      <c r="AE41" s="17">
        <f>IF(ISNA(VLOOKUP(A41,'Breached Resolution Inc'!$D$2:$E$39,2,0)),0,(VLOOKUP(A41,'Breached Resolution Inc'!$D$2:$E$39,2,0)))</f>
        <v>0</v>
      </c>
      <c r="AF41" s="17">
        <f>IF(ISNA(VLOOKUP(A41,'Breached Resolution Inc'!$D$43:$E$59,2,0)),0,(VLOOKUP(A41,'Breached Resolution Inc'!$D$43:$E$59,2,0)))</f>
        <v>0</v>
      </c>
      <c r="AG41" s="11"/>
      <c r="AH41" s="8" t="e">
        <f>IF(ISNA(VLOOKUP(A41,#REF!,2,0)),0,(VLOOKUP(A41,#REF!,2,0)))</f>
        <v>#REF!</v>
      </c>
      <c r="AI41" s="11"/>
      <c r="AJ41" s="25">
        <f>IF(ISERROR(AH41/#REF!),0,AH41/#REF!)</f>
        <v>0</v>
      </c>
    </row>
    <row r="42" spans="1:36" ht="15.75" thickBot="1">
      <c r="A42" s="37" t="s">
        <v>179</v>
      </c>
      <c r="B42" s="26"/>
      <c r="C42" s="46">
        <f>+SUM(C26:C41)</f>
        <v>0</v>
      </c>
      <c r="D42" s="46">
        <f>+SUM(D26:D41)</f>
        <v>0</v>
      </c>
      <c r="E42" s="26">
        <f>SUM(E26:E41)</f>
        <v>42</v>
      </c>
      <c r="F42" s="26">
        <f>SUM(F26:F41)</f>
        <v>2</v>
      </c>
      <c r="G42" s="47">
        <f>SUM(G26:G41)</f>
        <v>3</v>
      </c>
      <c r="I42" s="46">
        <f>+SUM(I26:I41)</f>
        <v>0</v>
      </c>
      <c r="J42" s="46">
        <f>+SUM(J26:J41)</f>
        <v>0</v>
      </c>
      <c r="K42" s="46">
        <f>+SUM(K26:K41)</f>
        <v>70</v>
      </c>
      <c r="L42" s="31">
        <f>+SUM(L26:L41)</f>
        <v>2</v>
      </c>
      <c r="M42" s="47">
        <f>SUM(M26:M41)</f>
        <v>2</v>
      </c>
      <c r="O42" s="46" t="e">
        <f>+SUM(O26:O41)</f>
        <v>#REF!</v>
      </c>
      <c r="P42" s="46" t="e">
        <f>+SUM(P26:P41)</f>
        <v>#REF!</v>
      </c>
      <c r="Q42" s="46" t="e">
        <f>+SUM(Q26:Q41)</f>
        <v>#REF!</v>
      </c>
      <c r="R42" s="31" t="e">
        <f>+SUM(R26:R41)</f>
        <v>#REF!</v>
      </c>
      <c r="S42" s="26"/>
      <c r="T42" s="10">
        <f>+SUM(T26:T41)</f>
        <v>9</v>
      </c>
      <c r="U42" s="10">
        <f>SUM(U26:U41)</f>
        <v>26</v>
      </c>
      <c r="V42" s="10">
        <f>SUM(V26:V41)</f>
        <v>6</v>
      </c>
      <c r="W42" s="10">
        <f>+SUM(W26:W41)</f>
        <v>1</v>
      </c>
      <c r="X42" s="10">
        <f>+SUM(X26:X41)</f>
        <v>2</v>
      </c>
      <c r="Y42" s="9">
        <f>+SUM(Y26:Y41)</f>
        <v>0</v>
      </c>
      <c r="AA42" s="10">
        <f ca="1">+SUM(AA26:AA41)</f>
        <v>22</v>
      </c>
      <c r="AB42" s="10">
        <f ca="1">+SUM(AB26:AB41)</f>
        <v>3</v>
      </c>
      <c r="AC42" s="10">
        <f ca="1">+SUM(AC26:AC41)</f>
        <v>12</v>
      </c>
      <c r="AE42" s="10">
        <f>+SUM(AE26:AE41)</f>
        <v>1</v>
      </c>
      <c r="AF42" s="10">
        <f>+SUM(AF26:AF41)</f>
        <v>0</v>
      </c>
      <c r="AG42" s="26"/>
      <c r="AH42" s="9" t="e">
        <f>+SUM(AH26:AH41)</f>
        <v>#REF!</v>
      </c>
      <c r="AI42" s="12"/>
      <c r="AJ42" s="10"/>
    </row>
    <row r="43" spans="1:36">
      <c r="F43" s="85"/>
    </row>
    <row r="46" spans="1:36">
      <c r="A46" s="85"/>
    </row>
    <row r="56" spans="32:32" ht="18.75">
      <c r="AF56" s="56"/>
    </row>
  </sheetData>
  <sheetProtection formatCells="0" insertColumns="0" insertRows="0" deleteColumns="0" deleteRows="0"/>
  <mergeCells count="29">
    <mergeCell ref="AJ4:AJ5"/>
    <mergeCell ref="AF4:AF5"/>
    <mergeCell ref="O4:R4"/>
    <mergeCell ref="AH4:AH5"/>
    <mergeCell ref="O5:R5"/>
    <mergeCell ref="AA4:AC4"/>
    <mergeCell ref="AE4:AE5"/>
    <mergeCell ref="T4:Y4"/>
    <mergeCell ref="I3:M3"/>
    <mergeCell ref="C3:G3"/>
    <mergeCell ref="T3:Y3"/>
    <mergeCell ref="T23:Y23"/>
    <mergeCell ref="AA23:AC23"/>
    <mergeCell ref="C4:G5"/>
    <mergeCell ref="I4:M4"/>
    <mergeCell ref="I5:M5"/>
    <mergeCell ref="I23:M23"/>
    <mergeCell ref="AF23:AF24"/>
    <mergeCell ref="AH23:AH24"/>
    <mergeCell ref="A20:AJ20"/>
    <mergeCell ref="O23:R23"/>
    <mergeCell ref="C23:G24"/>
    <mergeCell ref="AJ23:AJ24"/>
    <mergeCell ref="O24:R24"/>
    <mergeCell ref="I24:M24"/>
    <mergeCell ref="I22:M22"/>
    <mergeCell ref="C22:G22"/>
    <mergeCell ref="T22:Y22"/>
    <mergeCell ref="AE23:AE24"/>
  </mergeCells>
  <conditionalFormatting sqref="O7:P16 O26:P41 I7:J16 I26:J41 B7:D16 T7:Y16 B26:D41 T26:Y41">
    <cfRule type="cellIs" dxfId="44" priority="156" operator="greaterThanOrEqual">
      <formula>1</formula>
    </cfRule>
  </conditionalFormatting>
  <conditionalFormatting sqref="AH7:AI16 AK8:AK17">
    <cfRule type="colorScale" priority="687">
      <colorScale>
        <cfvo type="min"/>
        <cfvo type="percentile" val="50"/>
        <cfvo type="max"/>
        <color rgb="FF63BE7B"/>
        <color rgb="FFFFEB84"/>
        <color rgb="FFF8696B"/>
      </colorScale>
    </cfRule>
  </conditionalFormatting>
  <conditionalFormatting sqref="AA7:AA16">
    <cfRule type="colorScale" priority="691">
      <colorScale>
        <cfvo type="min"/>
        <cfvo type="percentile" val="50"/>
        <cfvo type="max"/>
        <color rgb="FF63BE7B"/>
        <color rgb="FFFFEB84"/>
        <color rgb="FFF8696B"/>
      </colorScale>
    </cfRule>
  </conditionalFormatting>
  <conditionalFormatting sqref="AJ7:AJ16">
    <cfRule type="colorScale" priority="694">
      <colorScale>
        <cfvo type="min"/>
        <cfvo type="percentile" val="50"/>
        <cfvo type="max"/>
        <color rgb="FF63BE7B"/>
        <color rgb="FFFFEB84"/>
        <color rgb="FFF8696B"/>
      </colorScale>
    </cfRule>
  </conditionalFormatting>
  <conditionalFormatting sqref="AG7:AG16">
    <cfRule type="colorScale" priority="696">
      <colorScale>
        <cfvo type="min"/>
        <cfvo type="percentile" val="50"/>
        <cfvo type="max"/>
        <color rgb="FF63BE7B"/>
        <color rgb="FFFFEB84"/>
        <color rgb="FFF8696B"/>
      </colorScale>
    </cfRule>
  </conditionalFormatting>
  <conditionalFormatting sqref="AH26:AI41 AK27:AK42">
    <cfRule type="colorScale" priority="701">
      <colorScale>
        <cfvo type="min"/>
        <cfvo type="percentile" val="50"/>
        <cfvo type="max"/>
        <color rgb="FF63BE7B"/>
        <color rgb="FFFFEB84"/>
        <color rgb="FFF8696B"/>
      </colorScale>
    </cfRule>
  </conditionalFormatting>
  <conditionalFormatting sqref="AJ26:AJ41">
    <cfRule type="colorScale" priority="708">
      <colorScale>
        <cfvo type="min"/>
        <cfvo type="percentile" val="50"/>
        <cfvo type="max"/>
        <color rgb="FF63BE7B"/>
        <color rgb="FFFFEB84"/>
        <color rgb="FFF8696B"/>
      </colorScale>
    </cfRule>
  </conditionalFormatting>
  <conditionalFormatting sqref="AG26:AG41">
    <cfRule type="colorScale" priority="710">
      <colorScale>
        <cfvo type="min"/>
        <cfvo type="percentile" val="50"/>
        <cfvo type="max"/>
        <color rgb="FF63BE7B"/>
        <color rgb="FFFFEB84"/>
        <color rgb="FFF8696B"/>
      </colorScale>
    </cfRule>
  </conditionalFormatting>
  <conditionalFormatting sqref="K7:K16">
    <cfRule type="cellIs" dxfId="43" priority="37" operator="greaterThanOrEqual">
      <formula>1</formula>
    </cfRule>
  </conditionalFormatting>
  <conditionalFormatting sqref="K26:K41">
    <cfRule type="cellIs" dxfId="42" priority="36" operator="greaterThanOrEqual">
      <formula>1</formula>
    </cfRule>
  </conditionalFormatting>
  <conditionalFormatting sqref="L7:L16">
    <cfRule type="cellIs" dxfId="41" priority="35" operator="greaterThanOrEqual">
      <formula>1</formula>
    </cfRule>
  </conditionalFormatting>
  <conditionalFormatting sqref="L26:L41">
    <cfRule type="cellIs" dxfId="40" priority="34" operator="greaterThanOrEqual">
      <formula>1</formula>
    </cfRule>
  </conditionalFormatting>
  <conditionalFormatting sqref="M7:M16">
    <cfRule type="cellIs" dxfId="39" priority="33" operator="greaterThanOrEqual">
      <formula>1</formula>
    </cfRule>
  </conditionalFormatting>
  <conditionalFormatting sqref="M26:M41">
    <cfRule type="cellIs" dxfId="38" priority="32" operator="greaterThanOrEqual">
      <formula>1</formula>
    </cfRule>
  </conditionalFormatting>
  <conditionalFormatting sqref="E7:G16">
    <cfRule type="cellIs" dxfId="37" priority="31" operator="greaterThanOrEqual">
      <formula>1</formula>
    </cfRule>
  </conditionalFormatting>
  <conditionalFormatting sqref="E26:E41">
    <cfRule type="cellIs" dxfId="36" priority="30" operator="greaterThanOrEqual">
      <formula>1</formula>
    </cfRule>
  </conditionalFormatting>
  <conditionalFormatting sqref="F26:F41">
    <cfRule type="cellIs" dxfId="35" priority="29" operator="greaterThanOrEqual">
      <formula>1</formula>
    </cfRule>
  </conditionalFormatting>
  <conditionalFormatting sqref="G26:G41">
    <cfRule type="cellIs" dxfId="34" priority="28" operator="greaterThanOrEqual">
      <formula>1</formula>
    </cfRule>
  </conditionalFormatting>
  <conditionalFormatting sqref="AA7:AC16">
    <cfRule type="colorScale" priority="2">
      <colorScale>
        <cfvo type="min"/>
        <cfvo type="percentile" val="50"/>
        <cfvo type="max"/>
        <color rgb="FF63BE7B"/>
        <color rgb="FFFFEB84"/>
        <color rgb="FFF8696B"/>
      </colorScale>
    </cfRule>
  </conditionalFormatting>
  <conditionalFormatting sqref="AC7:AC16">
    <cfRule type="colorScale" priority="3">
      <colorScale>
        <cfvo type="min"/>
        <cfvo type="percentile" val="50"/>
        <cfvo type="max"/>
        <color rgb="FF63BE7B"/>
        <color rgb="FFFFEB84"/>
        <color rgb="FFF8696B"/>
      </colorScale>
    </cfRule>
  </conditionalFormatting>
  <conditionalFormatting sqref="AA26:AA41">
    <cfRule type="colorScale" priority="25">
      <colorScale>
        <cfvo type="min"/>
        <cfvo type="percentile" val="50"/>
        <cfvo type="max"/>
        <color rgb="FF63BE7B"/>
        <color rgb="FFFFEB84"/>
        <color rgb="FFF8696B"/>
      </colorScale>
    </cfRule>
  </conditionalFormatting>
  <conditionalFormatting sqref="AB26:AB41">
    <cfRule type="colorScale" priority="10">
      <colorScale>
        <cfvo type="min"/>
        <cfvo type="percentile" val="50"/>
        <cfvo type="max"/>
        <color rgb="FF63BE7B"/>
        <color rgb="FFFFEB84"/>
        <color rgb="FFF8696B"/>
      </colorScale>
    </cfRule>
  </conditionalFormatting>
  <conditionalFormatting sqref="AC26:AC41">
    <cfRule type="colorScale" priority="11">
      <colorScale>
        <cfvo type="min"/>
        <cfvo type="percentile" val="50"/>
        <cfvo type="max"/>
        <color rgb="FF63BE7B"/>
        <color rgb="FFFFEB84"/>
        <color rgb="FFF8696B"/>
      </colorScale>
    </cfRule>
  </conditionalFormatting>
  <conditionalFormatting sqref="AE7:AE16">
    <cfRule type="cellIs" dxfId="33" priority="21" operator="greaterThanOrEqual">
      <formula>1</formula>
    </cfRule>
  </conditionalFormatting>
  <conditionalFormatting sqref="AF7:AF16">
    <cfRule type="cellIs" dxfId="32" priority="18" operator="greaterThanOrEqual">
      <formula>1</formula>
    </cfRule>
  </conditionalFormatting>
  <conditionalFormatting sqref="AE26:AE41">
    <cfRule type="cellIs" dxfId="31" priority="19" operator="greaterThanOrEqual">
      <formula>1</formula>
    </cfRule>
  </conditionalFormatting>
  <conditionalFormatting sqref="AF26:AF41">
    <cfRule type="cellIs" dxfId="30" priority="17" operator="greaterThanOrEqual">
      <formula>1</formula>
    </cfRule>
  </conditionalFormatting>
  <conditionalFormatting sqref="AA26:AC41">
    <cfRule type="colorScale" priority="1">
      <colorScale>
        <cfvo type="min"/>
        <cfvo type="percentile" val="50"/>
        <cfvo type="max"/>
        <color rgb="FF63BE7B"/>
        <color rgb="FFFFEB84"/>
        <color rgb="FFF8696B"/>
      </colorScale>
    </cfRule>
  </conditionalFormatting>
  <hyperlinks>
    <hyperlink ref="AH4:AH5" location="'Last 48h'!A1" display="No Updated" xr:uid="{00000000-0004-0000-0300-000000000000}"/>
    <hyperlink ref="AE4:AE5" location="'Breached Resolution Inc'!D3" display="Failed SLA" xr:uid="{00000000-0004-0000-0300-000002000000}"/>
    <hyperlink ref="AF4:AF5" location="'Breached Resolution Inc'!D43" display="Upcoming SLA Failed" xr:uid="{00000000-0004-0000-0300-000004000000}"/>
    <hyperlink ref="I6" location="'Pivot Table'!J1" display="Critical" xr:uid="{00000000-0004-0000-0300-000005000000}"/>
    <hyperlink ref="J6" location="Incidents!A1" display="High" xr:uid="{00000000-0004-0000-0300-000006000000}"/>
    <hyperlink ref="C6" location="'Pivot Table'!M1" display="Critical" xr:uid="{00000000-0004-0000-0300-000007000000}"/>
    <hyperlink ref="D6" location="'Pivot Table'!P1" display="High" xr:uid="{00000000-0004-0000-0300-000008000000}"/>
    <hyperlink ref="AJ4:AJ5" location="'Last 48h'!A1" display="No Updated %" xr:uid="{00000000-0004-0000-0300-000009000000}"/>
    <hyperlink ref="O6" location="Incidents!E1" display="Critical" xr:uid="{00000000-0004-0000-0300-00000C000000}"/>
    <hyperlink ref="P6" location="Incidents!A29" display="High" xr:uid="{00000000-0004-0000-0300-00000D000000}"/>
    <hyperlink ref="Q6" location="Incidents!A1" display="Normal" xr:uid="{00000000-0004-0000-0300-000012000000}"/>
    <hyperlink ref="R6" location="Incidents!A29" display="Low" xr:uid="{00000000-0004-0000-0300-000013000000}"/>
    <hyperlink ref="K6" location="Incidents!A1" display="Normal" xr:uid="{00000000-0004-0000-0300-000014000000}"/>
    <hyperlink ref="L6" location="Incidents!A1" display="Low" xr:uid="{00000000-0004-0000-0300-000015000000}"/>
    <hyperlink ref="AH23:AH24" location="'Last 48h'!A1" display="No Updated" xr:uid="{341F1268-43AF-4C4B-9A57-C8B290A68BAA}"/>
    <hyperlink ref="I25" location="Incidents!A1" display="Critical" xr:uid="{FFFBA7A3-4460-437C-ABEE-4A36C724CAEE}"/>
    <hyperlink ref="J25" location="Incidents!A1" display="High" xr:uid="{F9C8583C-AD84-4681-AB20-829E9E143528}"/>
    <hyperlink ref="AJ23:AJ24" location="'Last 48h'!A1" display="No Updated %" xr:uid="{59F53AED-4D58-4402-BDFA-3F87B8410039}"/>
    <hyperlink ref="O25" location="Incidents!E1" display="Critical" xr:uid="{B7BBDDD8-6C76-4C23-8B79-E831DA2514B3}"/>
    <hyperlink ref="P25" location="Incidents!A29" display="High" xr:uid="{D092B7E1-F7E2-4B12-A549-B19A50D030AF}"/>
    <hyperlink ref="Q25" location="Incidents!A1" display="Normal" xr:uid="{0BF83B85-4DDB-44B9-9E7E-01F60868E213}"/>
    <hyperlink ref="R25" location="Incidents!A29" display="Low" xr:uid="{771F3742-C88A-4DCD-984E-81DB6ADB3259}"/>
    <hyperlink ref="K25" location="Incidents!A1" display="Normal" xr:uid="{E7A0578D-94B0-4EE1-8F71-687B9C4BABD1}"/>
    <hyperlink ref="L25" location="Incidents!A1" display="Low" xr:uid="{83177AA2-9CCE-4AB0-BC23-570D60905567}"/>
    <hyperlink ref="E6" location="'Pivot Table'!P1" display="Normal" xr:uid="{976032B1-AD49-49D8-800D-6B1F89AB4622}"/>
    <hyperlink ref="F6" location="'Pivot Table'!S1" display="Low" xr:uid="{5FCD60EA-FC05-442A-A304-21BFEF0EB620}"/>
    <hyperlink ref="M6" location="Incidents!A1" display="Low" xr:uid="{50341367-F048-4540-A188-480BFA51A2B7}"/>
    <hyperlink ref="M25" location="Incidents!A1" display="Low" xr:uid="{2910B3FB-7B72-45ED-A5F8-E16F6F6B2959}"/>
    <hyperlink ref="C25" location="'Pivot Table'!M1" display="Critical" xr:uid="{90128C27-534C-4930-B0EB-8339186EDEC0}"/>
    <hyperlink ref="D25" location="'Pivot Table'!P1" display="High" xr:uid="{9AB3B0E4-EC33-438F-A8BF-927227E08D16}"/>
    <hyperlink ref="E25" location="'Pivot Table'!P1" display="Normal" xr:uid="{CB733450-0775-4377-A51C-8A7F1D35066A}"/>
    <hyperlink ref="F25" location="'Pivot Table'!S1" display="Low" xr:uid="{2A9DA874-06FB-4980-8456-A16D46C3071F}"/>
    <hyperlink ref="G6" location="'Pivot Table'!Y1" display="'Pivot Table'!Y1" xr:uid="{1098D28B-3D59-42CE-8DB3-4116887944B4}"/>
    <hyperlink ref="G25" location="'Pivot Table'!Y1" display="'Pivot Table'!Y1" xr:uid="{68BD873A-B69F-426F-B749-09D944935A7C}"/>
    <hyperlink ref="AE23:AE24" location="'Breached Resolution Inc'!D3" display="Failed SLA" xr:uid="{7C612087-3E97-4431-B41B-1DDF316E8C2F}"/>
    <hyperlink ref="AF23:AF24" location="'Breached Resolution Inc'!D43" display="Upcoming SLA Failed" xr:uid="{C30B7CFF-EE3B-4BD6-B060-3ECBA8747652}"/>
    <hyperlink ref="AC5" location="'Pivot Table'!AH1" display="21 and older" xr:uid="{A0A179AF-C1D2-45E5-8735-390CE8CA8F5A}"/>
    <hyperlink ref="AB5" location="'Pivot Table'!AK1" display="11 to 20 days" xr:uid="{D1696E75-09D6-4A13-880F-F376FCA4CE44}"/>
    <hyperlink ref="AA5" location="'Pivot Table'!AN1" display="0 to 10 days" xr:uid="{912025C5-0BB4-499C-AE4B-6A16E3EA5333}"/>
    <hyperlink ref="AC24" location="'Pivot Table'!AH1" display="21 and older" xr:uid="{50D61238-AD77-4126-AF91-7B116BB68CD5}"/>
    <hyperlink ref="AB24" location="'Pivot Table'!AK1" display="11 to 20 days" xr:uid="{174356A3-FB77-45D7-BA29-C062BA220D81}"/>
    <hyperlink ref="AA24" location="'Pivot Table'!AN1" display="0 to 10 days" xr:uid="{16601164-1D68-48A7-8F84-CB722A7BAF9E}"/>
  </hyperlinks>
  <pageMargins left="0.7" right="0.7" top="0.75" bottom="0.75" header="0.3" footer="0.3"/>
  <pageSetup orientation="portrait" r:id="rId1"/>
  <ignoredErrors>
    <ignoredError sqref="U7 U26 W42 W17"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FF00"/>
  </sheetPr>
  <dimension ref="A1:AB55"/>
  <sheetViews>
    <sheetView showGridLines="0" zoomScale="80" zoomScaleNormal="80" workbookViewId="0">
      <pane xSplit="1" topLeftCell="B1" activePane="topRight" state="frozen"/>
      <selection pane="topRight" activeCell="A2" sqref="A2:AA2"/>
    </sheetView>
  </sheetViews>
  <sheetFormatPr defaultColWidth="9.28515625" defaultRowHeight="15"/>
  <cols>
    <col min="1" max="1" width="49.7109375" customWidth="1"/>
    <col min="2" max="2" width="1.7109375" customWidth="1"/>
    <col min="3" max="3" width="11.7109375" customWidth="1"/>
    <col min="4" max="4" width="11" customWidth="1"/>
    <col min="5" max="5" width="2.5703125" customWidth="1"/>
    <col min="6" max="6" width="13" customWidth="1"/>
    <col min="7" max="7" width="17.7109375" customWidth="1"/>
    <col min="8" max="8" width="2.5703125" customWidth="1"/>
    <col min="9" max="14" width="14.28515625" customWidth="1"/>
    <col min="15" max="15" width="2.5703125" customWidth="1"/>
    <col min="16" max="16" width="13" customWidth="1"/>
    <col min="17" max="17" width="13.28515625" customWidth="1"/>
    <col min="18" max="18" width="13.7109375" customWidth="1"/>
    <col min="19" max="19" width="2.5703125" customWidth="1"/>
    <col min="20" max="20" width="16" customWidth="1"/>
    <col min="21" max="21" width="15" hidden="1" customWidth="1"/>
    <col min="22" max="23" width="16" hidden="1" customWidth="1"/>
    <col min="24" max="24" width="2.7109375" hidden="1" customWidth="1"/>
    <col min="25" max="25" width="16" hidden="1" customWidth="1"/>
    <col min="26" max="26" width="2.28515625" hidden="1" customWidth="1"/>
    <col min="27" max="27" width="16" hidden="1" customWidth="1"/>
    <col min="28" max="28" width="3.28515625" customWidth="1"/>
  </cols>
  <sheetData>
    <row r="1" spans="1:28">
      <c r="A1" s="1"/>
      <c r="B1" s="1"/>
      <c r="O1" s="24">
        <f ca="1">TODAY()</f>
        <v>44656</v>
      </c>
      <c r="P1" s="76">
        <v>44641</v>
      </c>
    </row>
    <row r="2" spans="1:28" ht="15.75" customHeight="1">
      <c r="A2" s="94" t="s">
        <v>199</v>
      </c>
      <c r="B2" s="94"/>
      <c r="C2" s="94"/>
      <c r="D2" s="94"/>
      <c r="E2" s="94"/>
      <c r="F2" s="94"/>
      <c r="G2" s="94"/>
      <c r="H2" s="94"/>
      <c r="I2" s="94"/>
      <c r="J2" s="94"/>
      <c r="K2" s="94"/>
      <c r="L2" s="94"/>
      <c r="M2" s="94"/>
      <c r="N2" s="94"/>
      <c r="O2" s="94"/>
      <c r="P2" s="94"/>
      <c r="Q2" s="94"/>
      <c r="R2" s="94"/>
      <c r="S2" s="94"/>
      <c r="T2" s="94"/>
      <c r="U2" s="94"/>
      <c r="V2" s="94"/>
      <c r="W2" s="94"/>
      <c r="X2" s="94"/>
      <c r="Y2" s="94"/>
      <c r="Z2" s="94"/>
      <c r="AA2" s="94"/>
    </row>
    <row r="3" spans="1:28" ht="15.75" customHeight="1" thickBot="1">
      <c r="A3" s="57"/>
      <c r="B3" s="57"/>
      <c r="C3" s="56"/>
      <c r="D3" s="56"/>
      <c r="E3" s="57"/>
      <c r="F3" s="57"/>
      <c r="G3" s="57"/>
      <c r="H3" s="57"/>
      <c r="I3" s="56"/>
      <c r="J3" s="56"/>
      <c r="K3" s="56"/>
      <c r="L3" s="56"/>
      <c r="M3" s="56"/>
      <c r="N3" s="56"/>
      <c r="O3" s="57"/>
      <c r="P3" s="57"/>
      <c r="Q3" s="57"/>
      <c r="R3" s="57"/>
      <c r="S3" s="57"/>
      <c r="T3" s="57"/>
      <c r="U3" s="57"/>
      <c r="V3" s="57"/>
      <c r="W3" s="57"/>
      <c r="X3" s="57"/>
      <c r="Y3" s="57"/>
      <c r="Z3" s="57"/>
      <c r="AA3" s="57"/>
    </row>
    <row r="4" spans="1:28" ht="16.5" customHeight="1" thickBot="1">
      <c r="A4" s="57"/>
      <c r="B4" s="57"/>
      <c r="C4" s="111" t="s">
        <v>200</v>
      </c>
      <c r="D4" s="113"/>
      <c r="E4" s="11"/>
      <c r="F4" s="111" t="s">
        <v>147</v>
      </c>
      <c r="G4" s="113"/>
      <c r="H4" s="57"/>
      <c r="I4" s="111" t="s">
        <v>200</v>
      </c>
      <c r="J4" s="112"/>
      <c r="K4" s="112"/>
      <c r="L4" s="112"/>
      <c r="M4" s="112"/>
      <c r="N4" s="113"/>
      <c r="O4" s="57"/>
      <c r="V4" s="29"/>
      <c r="W4" s="29"/>
      <c r="X4" s="29"/>
      <c r="Y4" s="29"/>
      <c r="Z4" s="29"/>
      <c r="AA4" s="29"/>
    </row>
    <row r="5" spans="1:28" ht="15.75" customHeight="1" thickBot="1">
      <c r="C5" s="98"/>
      <c r="D5" s="99"/>
      <c r="F5" s="70"/>
      <c r="G5" s="64"/>
      <c r="I5" s="114" t="s">
        <v>149</v>
      </c>
      <c r="J5" s="115"/>
      <c r="K5" s="115"/>
      <c r="L5" s="115"/>
      <c r="M5" s="115"/>
      <c r="N5" s="115"/>
      <c r="P5" s="114" t="s">
        <v>150</v>
      </c>
      <c r="Q5" s="115"/>
      <c r="R5" s="116"/>
      <c r="T5" s="104" t="s">
        <v>151</v>
      </c>
      <c r="U5" s="91" t="s">
        <v>152</v>
      </c>
      <c r="V5" s="104" t="s">
        <v>201</v>
      </c>
      <c r="W5" s="104" t="s">
        <v>202</v>
      </c>
      <c r="Y5" s="104" t="s">
        <v>203</v>
      </c>
      <c r="Z5" s="81"/>
      <c r="AA5" s="104" t="s">
        <v>204</v>
      </c>
      <c r="AB5" s="4"/>
    </row>
    <row r="6" spans="1:28" ht="15.75" customHeight="1" thickBot="1">
      <c r="A6" s="5" t="s">
        <v>155</v>
      </c>
      <c r="B6" s="13"/>
      <c r="C6" s="101"/>
      <c r="D6" s="102"/>
      <c r="E6" s="11"/>
      <c r="F6" s="125" t="s">
        <v>205</v>
      </c>
      <c r="G6" s="126"/>
      <c r="H6" s="11"/>
      <c r="I6" s="58" t="s">
        <v>158</v>
      </c>
      <c r="J6" s="58" t="s">
        <v>159</v>
      </c>
      <c r="K6" s="58" t="s">
        <v>82</v>
      </c>
      <c r="L6" s="58" t="s">
        <v>99</v>
      </c>
      <c r="M6" s="58" t="s">
        <v>160</v>
      </c>
      <c r="N6" s="58" t="s">
        <v>161</v>
      </c>
      <c r="P6" s="77" t="s">
        <v>162</v>
      </c>
      <c r="Q6" s="77" t="s">
        <v>163</v>
      </c>
      <c r="R6" s="77" t="s">
        <v>164</v>
      </c>
      <c r="T6" s="104"/>
      <c r="U6" s="91"/>
      <c r="V6" s="104"/>
      <c r="W6" s="104"/>
      <c r="X6" s="11"/>
      <c r="Y6" s="104"/>
      <c r="Z6" s="81"/>
      <c r="AA6" s="104"/>
      <c r="AB6" s="4"/>
    </row>
    <row r="7" spans="1:28" ht="15.75" customHeight="1" thickBot="1">
      <c r="A7" s="5"/>
      <c r="B7" s="13"/>
      <c r="C7" s="83" t="s">
        <v>166</v>
      </c>
      <c r="D7" s="83" t="s">
        <v>167</v>
      </c>
      <c r="E7" s="11"/>
      <c r="F7" s="71" t="s">
        <v>166</v>
      </c>
      <c r="G7" s="66" t="s">
        <v>167</v>
      </c>
      <c r="H7" s="11"/>
      <c r="T7" s="7" t="s">
        <v>168</v>
      </c>
      <c r="U7" s="7"/>
      <c r="V7" s="7" t="s">
        <v>168</v>
      </c>
      <c r="W7" s="7" t="s">
        <v>168</v>
      </c>
      <c r="X7" s="11"/>
      <c r="Y7" s="7" t="s">
        <v>168</v>
      </c>
      <c r="Z7" s="7"/>
      <c r="AA7" s="7" t="s">
        <v>168</v>
      </c>
    </row>
    <row r="8" spans="1:28" ht="15.75" thickBot="1">
      <c r="A8" s="22" t="s">
        <v>169</v>
      </c>
      <c r="B8" s="11"/>
      <c r="C8" s="17">
        <f>COUNTIFS(Open!$B:$B,"Service Request Normal",Open!$G:$G,SummaryINC!$A7,Open!$E:$E,"Assigned") + COUNTIFS(Open!$B:$B,"Service Request Normal",Open!$G:$G,SummaryINC!$A7,Open!$E:$E,"Open") + COUNTIFS(Open!$B:$B,"Service Request Normal",Open!$G:$G,SummaryINC!$A7,Open!$E:$E,"In Progress") + COUNTIFS(Open!$B:$B,"Service Request Normal",Open!$G:$G,SummaryINC!$A7,Open!$E:$E,"Postponed") + COUNTIFS(Open!$B:$B,"Service Request Normal",Open!$G:$G,SummaryINC!$A7,Open!$E:$E,"With Customer") + COUNTIFS(Open!$B:$B,"Service Request Normal",Open!$G:$G,SummaryINC!$A7,Open!$E:$E,"With Vendor") + COUNTIFS(Open!$B:$B,"Service Request Normal",Open!$G:$G,SummaryINC!$A7,Open!$E:$E,"With User")</f>
        <v>0</v>
      </c>
      <c r="D8" s="17">
        <f>COUNTIFS(Open!$B:$B,"Service Request Low",Open!$G:$G,SummaryINC!$A7,Open!$E:$E,"Assigned") + COUNTIFS(Open!$B:$B,"Service Request Low",Open!$G:$G,SummaryINC!$A7,Open!$E:$E,"Open") + COUNTIFS(Open!$B:$B,"Service Request Low",Open!$G:$G,SummaryINC!$A7,Open!$E:$E,"In Progress") + COUNTIFS(Open!$B:$B,"Service Request Low",Open!$G:$G,SummaryINC!$A7,Open!$E:$E,"Postponed") + COUNTIFS(Open!$B:$B,"Service Request Low",Open!$G:$G,SummaryINC!$A7,Open!$E:$E,"With Customer") + COUNTIFS(Open!$B:$B,"Service Request Low",Open!$G:$G,SummaryINC!$A7,Open!$E:$E,"With Vendor") + COUNTIFS(Open!$B:$B,"Service Request Low",Open!$G:$G,SummaryINC!$A7,Open!$E:$E,"With User")</f>
        <v>0</v>
      </c>
      <c r="E8" s="11"/>
      <c r="F8" s="18">
        <f>COUNTIFS(Last24C!$B:B,"Service Request Normal",Last24C!$G:$G,SummarySR!$A8)</f>
        <v>0</v>
      </c>
      <c r="G8" s="18">
        <f>COUNTIFS(Last24C!$B:B,"Service Request Low",Last24C!$G:$G,SummarySR!$A8)</f>
        <v>0</v>
      </c>
      <c r="H8" s="11"/>
      <c r="I8" s="17">
        <f>COUNTIFS(OpenSR!$E:$E,"Open",OpenSR!$G:$G,SummarySR!$A8)</f>
        <v>0</v>
      </c>
      <c r="J8" s="17">
        <f>COUNTIFS(OpenSR!$E:$E,"Assigned",OpenSR!$G:$G,SummarySR!$A8)</f>
        <v>0</v>
      </c>
      <c r="K8" s="17">
        <f>COUNTIFS(OpenSR!$E:$E,"In Progress",OpenSR!$G:$G,SummarySR!$A8)</f>
        <v>0</v>
      </c>
      <c r="L8" s="17">
        <f>COUNTIFS(OpenSR!$E:$E,"Postponed",OpenSR!$G:$G,SummarySR!$A8)</f>
        <v>0</v>
      </c>
      <c r="M8" s="17">
        <f>COUNTIFS(OpenSR!$E:$E,"With Customer",OpenSR!$G:$G,SummarySR!$A8) + COUNTIFS(OpenSR!$E:$E,"With User",OpenSR!$G:$G,SummarySR!$A8)</f>
        <v>0</v>
      </c>
      <c r="N8" s="17">
        <f>COUNTIFS(OpenSR!$E:$E,"With Vendor",OpenSR!$G:$G,SummarySR!$A8)</f>
        <v>0</v>
      </c>
      <c r="P8" s="17">
        <f ca="1">COUNTIFS(OpenSR!$X:$X,"YES",OpenSR!$G:$G,SummarySR!$A8)</f>
        <v>0</v>
      </c>
      <c r="Q8" s="17">
        <f ca="1">COUNTIFS(OpenSR!$Y:$Y,"YES",OpenSR!$G:$G,SummarySR!$A8)</f>
        <v>0</v>
      </c>
      <c r="R8" s="17">
        <f ca="1">COUNTIFS(OpenSR!$Z:$Z,"YES",OpenSR!$G:$G,SummarySR!$A8)</f>
        <v>0</v>
      </c>
      <c r="T8" s="17">
        <f>IF(ISNA(VLOOKUP(A8,'Breached Resolution SR'!$D$2:$E$32,2,0)),0,(VLOOKUP(A8,'Breached Resolution SR'!$D$2:$E$32,2,0)))</f>
        <v>0</v>
      </c>
      <c r="U8" s="17">
        <f>IF(ISNA(VLOOKUP(A8,'Breached Resolution SR'!$D$43:$E$82,2,0)),0,(VLOOKUP(A8,'Breached Resolution SR'!$D$43:$E$82,2,0)))</f>
        <v>0</v>
      </c>
      <c r="V8" s="8" t="e">
        <f>COUNTIFS(#REF!,"",#REF!,SummarySR!A8,#REF!,"Service Request")</f>
        <v>#REF!</v>
      </c>
      <c r="W8" s="25">
        <f>IF(ISERROR(V8/#REF!),0,V8/#REF!)</f>
        <v>0</v>
      </c>
      <c r="X8" s="11"/>
      <c r="Y8" s="8" t="e">
        <f>IF(ISNA(VLOOKUP(A8,#REF!,2,0)),0,(VLOOKUP(A8,#REF!,2,0)))</f>
        <v>#REF!</v>
      </c>
      <c r="Z8" s="11"/>
      <c r="AA8" s="25">
        <f>IF(ISERROR(Y8/#REF!),0,Y8/#REF!)</f>
        <v>0</v>
      </c>
    </row>
    <row r="9" spans="1:28" ht="15.75" thickBot="1">
      <c r="A9" s="22" t="s">
        <v>170</v>
      </c>
      <c r="B9" s="11"/>
      <c r="C9" s="17">
        <f>COUNTIFS(Open!$B:$B,"Service Request Normal",Open!$G:$G,SummaryINC!$A8,Open!$E:$E,"Assigned") + COUNTIFS(Open!$B:$B,"Service Request Normal",Open!$G:$G,SummaryINC!$A8,Open!$E:$E,"Open") + COUNTIFS(Open!$B:$B,"Service Request Normal",Open!$G:$G,SummaryINC!$A8,Open!$E:$E,"In Progress") + COUNTIFS(Open!$B:$B,"Service Request Normal",Open!$G:$G,SummaryINC!$A8,Open!$E:$E,"Postponed") + COUNTIFS(Open!$B:$B,"Service Request Normal",Open!$G:$G,SummaryINC!$A8,Open!$E:$E,"With Customer") + COUNTIFS(Open!$B:$B,"Service Request Normal",Open!$G:$G,SummaryINC!$A8,Open!$E:$E,"With Vendor") + COUNTIFS(Open!$B:$B,"Service Request Normal",Open!$G:$G,SummaryINC!$A8,Open!$E:$E,"With User")</f>
        <v>2</v>
      </c>
      <c r="D9" s="17">
        <f>COUNTIFS(Open!$B:$B,"Service Request Low",Open!$G:$G,SummaryINC!$A8,Open!$E:$E,"Assigned") + COUNTIFS(Open!$B:$B,"Service Request Low",Open!$G:$G,SummaryINC!$A8,Open!$E:$E,"Open") + COUNTIFS(Open!$B:$B,"Service Request Low",Open!$G:$G,SummaryINC!$A8,Open!$E:$E,"In Progress") + COUNTIFS(Open!$B:$B,"Service Request Low",Open!$G:$G,SummaryINC!$A8,Open!$E:$E,"Postponed") + COUNTIFS(Open!$B:$B,"Service Request Low",Open!$G:$G,SummaryINC!$A8,Open!$E:$E,"With Customer") + COUNTIFS(Open!$B:$B,"Service Request Low",Open!$G:$G,SummaryINC!$A8,Open!$E:$E,"With Vendor") + COUNTIFS(Open!$B:$B,"Service Request Low",Open!$G:$G,SummaryINC!$A8,Open!$E:$E,"With User")</f>
        <v>1</v>
      </c>
      <c r="E9" s="11"/>
      <c r="F9" s="18">
        <f>COUNTIFS(Last24C!$B:B,"Service Request Normal",Last24C!$G:$G,SummarySR!$A9)</f>
        <v>2</v>
      </c>
      <c r="G9" s="18">
        <f>COUNTIFS(Last24C!$B:B,"Service Request Low",Last24C!$G:$G,SummarySR!$A9)</f>
        <v>0</v>
      </c>
      <c r="H9" s="11"/>
      <c r="I9" s="17">
        <f>COUNTIFS(OpenSR!$E:$E,"Open",OpenSR!$G:$G,SummarySR!$A9)</f>
        <v>0</v>
      </c>
      <c r="J9" s="17">
        <f>COUNTIFS(OpenSR!$E:$E,"Assigned",OpenSR!$G:$G,SummarySR!$A9)</f>
        <v>0</v>
      </c>
      <c r="K9" s="17">
        <f>COUNTIFS(OpenSR!$E:$E,"In Progress",OpenSR!$G:$G,SummarySR!$A9)</f>
        <v>0</v>
      </c>
      <c r="L9" s="17">
        <f>COUNTIFS(OpenSR!$E:$E,"Postponed",OpenSR!$G:$G,SummarySR!$A9)</f>
        <v>6</v>
      </c>
      <c r="M9" s="17">
        <f>COUNTIFS(OpenSR!$E:$E,"With Customer",OpenSR!$G:$G,SummarySR!$A9) + COUNTIFS(OpenSR!$E:$E,"With User",OpenSR!$G:$G,SummarySR!$A9)</f>
        <v>2</v>
      </c>
      <c r="N9" s="17">
        <f>COUNTIFS(OpenSR!$E:$E,"With Vendor",OpenSR!$G:$G,SummarySR!$A9)</f>
        <v>0</v>
      </c>
      <c r="P9" s="17">
        <f ca="1">COUNTIFS(OpenSR!$X:$X,"YES",OpenSR!$G:$G,SummarySR!$A9)</f>
        <v>6</v>
      </c>
      <c r="Q9" s="17">
        <f ca="1">COUNTIFS(OpenSR!$Y:$Y,"YES",OpenSR!$G:$G,SummarySR!$A9)</f>
        <v>0</v>
      </c>
      <c r="R9" s="17">
        <f ca="1">COUNTIFS(OpenSR!$Z:$Z,"YES",OpenSR!$G:$G,SummarySR!$A9)</f>
        <v>2</v>
      </c>
      <c r="T9" s="17">
        <f>IF(ISNA(VLOOKUP(A9,'Breached Resolution SR'!$D$2:$E$32,2,0)),0,(VLOOKUP(A9,'Breached Resolution SR'!$D$2:$E$32,2,0)))</f>
        <v>0</v>
      </c>
      <c r="U9" s="17">
        <f>IF(ISNA(VLOOKUP(A9,'Breached Resolution SR'!$D$43:$E$82,2,0)),0,(VLOOKUP(A9,'Breached Resolution SR'!$D$43:$E$82,2,0)))</f>
        <v>0</v>
      </c>
      <c r="V9" s="8" t="e">
        <f>COUNTIFS(#REF!,"",#REF!,SummarySR!A9,#REF!,"Service Request")</f>
        <v>#REF!</v>
      </c>
      <c r="W9" s="25">
        <f>IF(ISERROR(V9/#REF!),0,V9/#REF!)</f>
        <v>0</v>
      </c>
      <c r="X9" s="11"/>
      <c r="Y9" s="8" t="e">
        <f>IF(ISNA(VLOOKUP(A9,#REF!,2,0)),0,(VLOOKUP(A9,#REF!,2,0)))</f>
        <v>#REF!</v>
      </c>
      <c r="Z9" s="11"/>
      <c r="AA9" s="25">
        <f>IF(ISERROR(Y9/#REF!),0,Y9/#REF!)</f>
        <v>0</v>
      </c>
    </row>
    <row r="10" spans="1:28" ht="15.75" thickBot="1">
      <c r="A10" s="22" t="s">
        <v>171</v>
      </c>
      <c r="B10" s="11"/>
      <c r="C10" s="17">
        <f>COUNTIFS(Open!$B:$B,"Service Request Normal",Open!$G:$G,SummaryINC!$A9,Open!$E:$E,"Assigned") + COUNTIFS(Open!$B:$B,"Service Request Normal",Open!$G:$G,SummaryINC!$A9,Open!$E:$E,"Open") + COUNTIFS(Open!$B:$B,"Service Request Normal",Open!$G:$G,SummaryINC!$A9,Open!$E:$E,"In Progress") + COUNTIFS(Open!$B:$B,"Service Request Normal",Open!$G:$G,SummaryINC!$A9,Open!$E:$E,"Postponed") + COUNTIFS(Open!$B:$B,"Service Request Normal",Open!$G:$G,SummaryINC!$A9,Open!$E:$E,"With Customer") + COUNTIFS(Open!$B:$B,"Service Request Normal",Open!$G:$G,SummaryINC!$A9,Open!$E:$E,"With Vendor") + COUNTIFS(Open!$B:$B,"Service Request Normal",Open!$G:$G,SummaryINC!$A9,Open!$E:$E,"With User")</f>
        <v>0</v>
      </c>
      <c r="D10" s="17">
        <f>COUNTIFS(Open!$B:$B,"Service Request Low",Open!$G:$G,SummaryINC!$A9,Open!$E:$E,"Assigned") + COUNTIFS(Open!$B:$B,"Service Request Low",Open!$G:$G,SummaryINC!$A9,Open!$E:$E,"Open") + COUNTIFS(Open!$B:$B,"Service Request Low",Open!$G:$G,SummaryINC!$A9,Open!$E:$E,"In Progress") + COUNTIFS(Open!$B:$B,"Service Request Low",Open!$G:$G,SummaryINC!$A9,Open!$E:$E,"Postponed") + COUNTIFS(Open!$B:$B,"Service Request Low",Open!$G:$G,SummaryINC!$A9,Open!$E:$E,"With Customer") + COUNTIFS(Open!$B:$B,"Service Request Low",Open!$G:$G,SummaryINC!$A9,Open!$E:$E,"With Vendor") + COUNTIFS(Open!$B:$B,"Service Request Low",Open!$G:$G,SummaryINC!$A9,Open!$E:$E,"With User")</f>
        <v>0</v>
      </c>
      <c r="E10" s="11"/>
      <c r="F10" s="18">
        <f>COUNTIFS(Last24C!$B:B,"Service Request Normal",Last24C!$G:$G,SummarySR!$A10)</f>
        <v>0</v>
      </c>
      <c r="G10" s="18">
        <f>COUNTIFS(Last24C!$B:B,"Service Request Low",Last24C!$G:$G,SummarySR!$A10)</f>
        <v>1</v>
      </c>
      <c r="H10" s="11"/>
      <c r="I10" s="17">
        <f>COUNTIFS(OpenSR!$E:$E,"Open",OpenSR!$G:$G,SummarySR!$A10)</f>
        <v>0</v>
      </c>
      <c r="J10" s="17">
        <f>COUNTIFS(OpenSR!$E:$E,"Assigned",OpenSR!$G:$G,SummarySR!$A10)</f>
        <v>0</v>
      </c>
      <c r="K10" s="17">
        <f>COUNTIFS(OpenSR!$E:$E,"In Progress",OpenSR!$G:$G,SummarySR!$A10)</f>
        <v>0</v>
      </c>
      <c r="L10" s="17">
        <f>COUNTIFS(OpenSR!$E:$E,"Postponed",OpenSR!$G:$G,SummarySR!$A10)</f>
        <v>0</v>
      </c>
      <c r="M10" s="17">
        <f>COUNTIFS(OpenSR!$E:$E,"With Customer",OpenSR!$G:$G,SummarySR!$A10) + COUNTIFS(OpenSR!$E:$E,"With User",OpenSR!$G:$G,SummarySR!$A10)</f>
        <v>1</v>
      </c>
      <c r="N10" s="17">
        <f>COUNTIFS(OpenSR!$E:$E,"With Vendor",OpenSR!$G:$G,SummarySR!$A10)</f>
        <v>0</v>
      </c>
      <c r="P10" s="17">
        <f ca="1">COUNTIFS(OpenSR!$X:$X,"YES",OpenSR!$G:$G,SummarySR!$A10)</f>
        <v>0</v>
      </c>
      <c r="Q10" s="17">
        <f ca="1">COUNTIFS(OpenSR!$Y:$Y,"YES",OpenSR!$G:$G,SummarySR!$A10)</f>
        <v>1</v>
      </c>
      <c r="R10" s="17">
        <f ca="1">COUNTIFS(OpenSR!$Z:$Z,"YES",OpenSR!$G:$G,SummarySR!$A10)</f>
        <v>0</v>
      </c>
      <c r="T10" s="17">
        <f>IF(ISNA(VLOOKUP(A10,'Breached Resolution SR'!$D$2:$E$32,2,0)),0,(VLOOKUP(A10,'Breached Resolution SR'!$D$2:$E$32,2,0)))</f>
        <v>0</v>
      </c>
      <c r="U10" s="17">
        <f>IF(ISNA(VLOOKUP(A10,'Breached Resolution SR'!$D$43:$E$82,2,0)),0,(VLOOKUP(A10,'Breached Resolution SR'!$D$43:$E$82,2,0)))</f>
        <v>0</v>
      </c>
      <c r="V10" s="8" t="e">
        <f>COUNTIFS(#REF!,"",#REF!,SummarySR!A10,#REF!,"Service Request")</f>
        <v>#REF!</v>
      </c>
      <c r="W10" s="25">
        <f>IF(ISERROR(V10/#REF!),0,V10/#REF!)</f>
        <v>0</v>
      </c>
      <c r="X10" s="11"/>
      <c r="Y10" s="8" t="e">
        <f>IF(ISNA(VLOOKUP(A10,#REF!,2,0)),0,(VLOOKUP(A10,#REF!,2,0)))</f>
        <v>#REF!</v>
      </c>
      <c r="Z10" s="11"/>
      <c r="AA10" s="25">
        <f>IF(ISERROR(Y10/#REF!),0,Y10/#REF!)</f>
        <v>0</v>
      </c>
    </row>
    <row r="11" spans="1:28" ht="15.75" thickBot="1">
      <c r="A11" s="22" t="s">
        <v>172</v>
      </c>
      <c r="B11" s="11"/>
      <c r="C11" s="17">
        <f>COUNTIFS(Open!$B:$B,"Service Request Normal",Open!$G:$G,SummaryINC!$A10,Open!$E:$E,"Assigned") + COUNTIFS(Open!$B:$B,"Service Request Normal",Open!$G:$G,SummaryINC!$A10,Open!$E:$E,"Open") + COUNTIFS(Open!$B:$B,"Service Request Normal",Open!$G:$G,SummaryINC!$A10,Open!$E:$E,"In Progress") + COUNTIFS(Open!$B:$B,"Service Request Normal",Open!$G:$G,SummaryINC!$A10,Open!$E:$E,"Postponed") + COUNTIFS(Open!$B:$B,"Service Request Normal",Open!$G:$G,SummaryINC!$A10,Open!$E:$E,"With Customer") + COUNTIFS(Open!$B:$B,"Service Request Normal",Open!$G:$G,SummaryINC!$A10,Open!$E:$E,"With Vendor") + COUNTIFS(Open!$B:$B,"Service Request Normal",Open!$G:$G,SummaryINC!$A10,Open!$E:$E,"With User")</f>
        <v>1</v>
      </c>
      <c r="D11" s="17">
        <f>COUNTIFS(Open!$B:$B,"Service Request Low",Open!$G:$G,SummaryINC!$A10,Open!$E:$E,"Assigned") + COUNTIFS(Open!$B:$B,"Service Request Low",Open!$G:$G,SummaryINC!$A10,Open!$E:$E,"Open") + COUNTIFS(Open!$B:$B,"Service Request Low",Open!$G:$G,SummaryINC!$A10,Open!$E:$E,"In Progress") + COUNTIFS(Open!$B:$B,"Service Request Low",Open!$G:$G,SummaryINC!$A10,Open!$E:$E,"Postponed") + COUNTIFS(Open!$B:$B,"Service Request Low",Open!$G:$G,SummaryINC!$A10,Open!$E:$E,"With Customer") + COUNTIFS(Open!$B:$B,"Service Request Low",Open!$G:$G,SummaryINC!$A10,Open!$E:$E,"With Vendor") + COUNTIFS(Open!$B:$B,"Service Request Low",Open!$G:$G,SummaryINC!$A10,Open!$E:$E,"With User")</f>
        <v>0</v>
      </c>
      <c r="E11" s="11"/>
      <c r="F11" s="18">
        <f>COUNTIFS(Last24C!$B:B,"Service Request Normal",Last24C!$G:$G,SummarySR!$A11)</f>
        <v>1</v>
      </c>
      <c r="G11" s="18">
        <f>COUNTIFS(Last24C!$B:B,"Service Request Low",Last24C!$G:$G,SummarySR!$A11)</f>
        <v>0</v>
      </c>
      <c r="H11" s="11"/>
      <c r="I11" s="17">
        <f>COUNTIFS(OpenSR!$E:$E,"Open",OpenSR!$G:$G,SummarySR!$A11)</f>
        <v>0</v>
      </c>
      <c r="J11" s="17">
        <f>COUNTIFS(OpenSR!$E:$E,"Assigned",OpenSR!$G:$G,SummarySR!$A11)</f>
        <v>0</v>
      </c>
      <c r="K11" s="17">
        <f>COUNTIFS(OpenSR!$E:$E,"In Progress",OpenSR!$G:$G,SummarySR!$A11)</f>
        <v>1</v>
      </c>
      <c r="L11" s="17">
        <f>COUNTIFS(OpenSR!$E:$E,"Postponed",OpenSR!$G:$G,SummarySR!$A11)</f>
        <v>0</v>
      </c>
      <c r="M11" s="17">
        <f>COUNTIFS(OpenSR!$E:$E,"With Customer",OpenSR!$G:$G,SummarySR!$A11) + COUNTIFS(OpenSR!$E:$E,"With User",OpenSR!$G:$G,SummarySR!$A11)</f>
        <v>0</v>
      </c>
      <c r="N11" s="17">
        <f>COUNTIFS(OpenSR!$E:$E,"With Vendor",OpenSR!$G:$G,SummarySR!$A11)</f>
        <v>0</v>
      </c>
      <c r="P11" s="17">
        <f ca="1">COUNTIFS(OpenSR!$X:$X,"YES",OpenSR!$G:$G,SummarySR!$A11)</f>
        <v>1</v>
      </c>
      <c r="Q11" s="17">
        <f ca="1">COUNTIFS(OpenSR!$Y:$Y,"YES",OpenSR!$G:$G,SummarySR!$A11)</f>
        <v>0</v>
      </c>
      <c r="R11" s="17">
        <f ca="1">COUNTIFS(OpenSR!$Z:$Z,"YES",OpenSR!$G:$G,SummarySR!$A11)</f>
        <v>0</v>
      </c>
      <c r="T11" s="17">
        <f>IF(ISNA(VLOOKUP(A11,'Breached Resolution SR'!$D$2:$E$32,2,0)),0,(VLOOKUP(A11,'Breached Resolution SR'!$D$2:$E$32,2,0)))</f>
        <v>0</v>
      </c>
      <c r="U11" s="17">
        <f>IF(ISNA(VLOOKUP(A11,'Breached Resolution SR'!$D$43:$E$82,2,0)),0,(VLOOKUP(A11,'Breached Resolution SR'!$D$43:$E$82,2,0)))</f>
        <v>0</v>
      </c>
      <c r="V11" s="8" t="e">
        <f>COUNTIFS(#REF!,"",#REF!,SummarySR!A11,#REF!,"Service Request")</f>
        <v>#REF!</v>
      </c>
      <c r="W11" s="25">
        <f>IF(ISERROR(V11/#REF!),0,V11/#REF!)</f>
        <v>0</v>
      </c>
      <c r="X11" s="11"/>
      <c r="Y11" s="8" t="e">
        <f>IF(ISNA(VLOOKUP(A11,#REF!,2,0)),0,(VLOOKUP(A11,#REF!,2,0)))</f>
        <v>#REF!</v>
      </c>
      <c r="Z11" s="11"/>
      <c r="AA11" s="25">
        <f>IF(ISERROR(Y11/#REF!),0,Y11/#REF!)</f>
        <v>0</v>
      </c>
    </row>
    <row r="12" spans="1:28" ht="15.75" thickBot="1">
      <c r="A12" s="22" t="s">
        <v>173</v>
      </c>
      <c r="B12" s="11"/>
      <c r="C12" s="17">
        <f>COUNTIFS(Open!$B:$B,"Service Request Normal",Open!$G:$G,SummaryINC!$A11,Open!$E:$E,"Assigned") + COUNTIFS(Open!$B:$B,"Service Request Normal",Open!$G:$G,SummaryINC!$A11,Open!$E:$E,"Open") + COUNTIFS(Open!$B:$B,"Service Request Normal",Open!$G:$G,SummaryINC!$A11,Open!$E:$E,"In Progress") + COUNTIFS(Open!$B:$B,"Service Request Normal",Open!$G:$G,SummaryINC!$A11,Open!$E:$E,"Postponed") + COUNTIFS(Open!$B:$B,"Service Request Normal",Open!$G:$G,SummaryINC!$A11,Open!$E:$E,"With Customer") + COUNTIFS(Open!$B:$B,"Service Request Normal",Open!$G:$G,SummaryINC!$A11,Open!$E:$E,"With Vendor") + COUNTIFS(Open!$B:$B,"Service Request Normal",Open!$G:$G,SummaryINC!$A11,Open!$E:$E,"With User")</f>
        <v>8</v>
      </c>
      <c r="D12" s="17">
        <f>COUNTIFS(Open!$B:$B,"Service Request Low",Open!$G:$G,SummaryINC!$A11,Open!$E:$E,"Assigned") + COUNTIFS(Open!$B:$B,"Service Request Low",Open!$G:$G,SummaryINC!$A11,Open!$E:$E,"Open") + COUNTIFS(Open!$B:$B,"Service Request Low",Open!$G:$G,SummaryINC!$A11,Open!$E:$E,"In Progress") + COUNTIFS(Open!$B:$B,"Service Request Low",Open!$G:$G,SummaryINC!$A11,Open!$E:$E,"Postponed") + COUNTIFS(Open!$B:$B,"Service Request Low",Open!$G:$G,SummaryINC!$A11,Open!$E:$E,"With Customer") + COUNTIFS(Open!$B:$B,"Service Request Low",Open!$G:$G,SummaryINC!$A11,Open!$E:$E,"With Vendor") + COUNTIFS(Open!$B:$B,"Service Request Low",Open!$G:$G,SummaryINC!$A11,Open!$E:$E,"With User")</f>
        <v>9</v>
      </c>
      <c r="E12" s="11"/>
      <c r="F12" s="18">
        <f>COUNTIFS(Last24C!$B:B,"Service Request Normal",Last24C!$G:$G,SummarySR!$A12)</f>
        <v>2</v>
      </c>
      <c r="G12" s="18">
        <f>COUNTIFS(Last24C!$B:B,"Service Request Low",Last24C!$G:$G,SummarySR!$A12)</f>
        <v>2</v>
      </c>
      <c r="H12" s="11"/>
      <c r="I12" s="17">
        <f>COUNTIFS(OpenSR!$E:$E,"Open",OpenSR!$G:$G,SummarySR!$A12)</f>
        <v>5</v>
      </c>
      <c r="J12" s="17">
        <f>COUNTIFS(OpenSR!$E:$E,"Assigned",OpenSR!$G:$G,SummarySR!$A12)</f>
        <v>7</v>
      </c>
      <c r="K12" s="17">
        <f>COUNTIFS(OpenSR!$E:$E,"In Progress",OpenSR!$G:$G,SummarySR!$A12)</f>
        <v>8</v>
      </c>
      <c r="L12" s="17">
        <f>COUNTIFS(OpenSR!$E:$E,"Postponed",OpenSR!$G:$G,SummarySR!$A12)</f>
        <v>3</v>
      </c>
      <c r="M12" s="17">
        <f>COUNTIFS(OpenSR!$E:$E,"With Customer",OpenSR!$G:$G,SummarySR!$A12) + COUNTIFS(OpenSR!$E:$E,"With User",OpenSR!$G:$G,SummarySR!$A12)</f>
        <v>0</v>
      </c>
      <c r="N12" s="17">
        <f>COUNTIFS(OpenSR!$E:$E,"With Vendor",OpenSR!$G:$G,SummarySR!$A12)</f>
        <v>0</v>
      </c>
      <c r="P12" s="17">
        <f ca="1">COUNTIFS(OpenSR!$X:$X,"YES",OpenSR!$G:$G,SummarySR!$A12)</f>
        <v>3</v>
      </c>
      <c r="Q12" s="17">
        <f ca="1">COUNTIFS(OpenSR!$Y:$Y,"YES",OpenSR!$G:$G,SummarySR!$A12)</f>
        <v>9</v>
      </c>
      <c r="R12" s="17">
        <f ca="1">COUNTIFS(OpenSR!$Z:$Z,"YES",OpenSR!$G:$G,SummarySR!$A12)</f>
        <v>11</v>
      </c>
      <c r="T12" s="17">
        <f>IF(ISNA(VLOOKUP(A12,'Breached Resolution SR'!$D$2:$E$32,2,0)),0,(VLOOKUP(A12,'Breached Resolution SR'!$D$2:$E$32,2,0)))</f>
        <v>8</v>
      </c>
      <c r="U12" s="17">
        <f>IF(ISNA(VLOOKUP(A12,'Breached Resolution SR'!$D$43:$E$82,2,0)),0,(VLOOKUP(A12,'Breached Resolution SR'!$D$43:$E$82,2,0)))</f>
        <v>0</v>
      </c>
      <c r="V12" s="8" t="e">
        <f>COUNTIFS(#REF!,"",#REF!,SummarySR!A12,#REF!,"Service Request")</f>
        <v>#REF!</v>
      </c>
      <c r="W12" s="25">
        <f>IF(ISERROR(V12/#REF!),0,V12/#REF!)</f>
        <v>0</v>
      </c>
      <c r="X12" s="11"/>
      <c r="Y12" s="8" t="e">
        <f>IF(ISNA(VLOOKUP(A12,#REF!,2,0)),0,(VLOOKUP(A12,#REF!,2,0)))</f>
        <v>#REF!</v>
      </c>
      <c r="Z12" s="11"/>
      <c r="AA12" s="25">
        <f>IF(ISERROR(Y12/#REF!),0,Y12/#REF!)</f>
        <v>0</v>
      </c>
    </row>
    <row r="13" spans="1:28" ht="15.75" thickBot="1">
      <c r="A13" s="22" t="s">
        <v>174</v>
      </c>
      <c r="B13" s="11"/>
      <c r="C13" s="17">
        <f>COUNTIFS(Open!$B:$B,"Service Request Normal",Open!$G:$G,SummaryINC!$A12,Open!$E:$E,"Assigned") + COUNTIFS(Open!$B:$B,"Service Request Normal",Open!$G:$G,SummaryINC!$A12,Open!$E:$E,"Open") + COUNTIFS(Open!$B:$B,"Service Request Normal",Open!$G:$G,SummaryINC!$A12,Open!$E:$E,"In Progress") + COUNTIFS(Open!$B:$B,"Service Request Normal",Open!$G:$G,SummaryINC!$A12,Open!$E:$E,"Postponed") + COUNTIFS(Open!$B:$B,"Service Request Normal",Open!$G:$G,SummaryINC!$A12,Open!$E:$E,"With Customer") + COUNTIFS(Open!$B:$B,"Service Request Normal",Open!$G:$G,SummaryINC!$A12,Open!$E:$E,"With Vendor") + COUNTIFS(Open!$B:$B,"Service Request Normal",Open!$G:$G,SummaryINC!$A12,Open!$E:$E,"With User")</f>
        <v>3</v>
      </c>
      <c r="D13" s="17">
        <f>COUNTIFS(Open!$B:$B,"Service Request Low",Open!$G:$G,SummaryINC!$A12,Open!$E:$E,"Assigned") + COUNTIFS(Open!$B:$B,"Service Request Low",Open!$G:$G,SummaryINC!$A12,Open!$E:$E,"Open") + COUNTIFS(Open!$B:$B,"Service Request Low",Open!$G:$G,SummaryINC!$A12,Open!$E:$E,"In Progress") + COUNTIFS(Open!$B:$B,"Service Request Low",Open!$G:$G,SummaryINC!$A12,Open!$E:$E,"Postponed") + COUNTIFS(Open!$B:$B,"Service Request Low",Open!$G:$G,SummaryINC!$A12,Open!$E:$E,"With Customer") + COUNTIFS(Open!$B:$B,"Service Request Low",Open!$G:$G,SummaryINC!$A12,Open!$E:$E,"With Vendor") + COUNTIFS(Open!$B:$B,"Service Request Low",Open!$G:$G,SummaryINC!$A12,Open!$E:$E,"With User")</f>
        <v>3</v>
      </c>
      <c r="E13" s="11"/>
      <c r="F13" s="18">
        <f>COUNTIFS(Last24C!$B:B,"Service Request Normal",Last24C!$G:$G,SummarySR!$A13)</f>
        <v>0</v>
      </c>
      <c r="G13" s="18">
        <f>COUNTIFS(Last24C!$B:B,"Service Request Low",Last24C!$G:$G,SummarySR!$A13)</f>
        <v>2</v>
      </c>
      <c r="H13" s="11"/>
      <c r="I13" s="17">
        <f>COUNTIFS(OpenSR!$E:$E,"Open",OpenSR!$G:$G,SummarySR!$A13)</f>
        <v>0</v>
      </c>
      <c r="J13" s="17">
        <f>COUNTIFS(OpenSR!$E:$E,"Assigned",OpenSR!$G:$G,SummarySR!$A13)</f>
        <v>2</v>
      </c>
      <c r="K13" s="17">
        <f>COUNTIFS(OpenSR!$E:$E,"In Progress",OpenSR!$G:$G,SummarySR!$A13)</f>
        <v>2</v>
      </c>
      <c r="L13" s="17">
        <f>COUNTIFS(OpenSR!$E:$E,"Postponed",OpenSR!$G:$G,SummarySR!$A13)</f>
        <v>3</v>
      </c>
      <c r="M13" s="17">
        <f>COUNTIFS(OpenSR!$E:$E,"With Customer",OpenSR!$G:$G,SummarySR!$A13) + COUNTIFS(OpenSR!$E:$E,"With User",OpenSR!$G:$G,SummarySR!$A13)</f>
        <v>1</v>
      </c>
      <c r="N13" s="17">
        <f>COUNTIFS(OpenSR!$E:$E,"With Vendor",OpenSR!$G:$G,SummarySR!$A13)</f>
        <v>0</v>
      </c>
      <c r="P13" s="17">
        <f ca="1">COUNTIFS(OpenSR!$X:$X,"YES",OpenSR!$G:$G,SummarySR!$A13)</f>
        <v>6</v>
      </c>
      <c r="Q13" s="17">
        <f ca="1">COUNTIFS(OpenSR!$Y:$Y,"YES",OpenSR!$G:$G,SummarySR!$A13)</f>
        <v>2</v>
      </c>
      <c r="R13" s="17">
        <f ca="1">COUNTIFS(OpenSR!$Z:$Z,"YES",OpenSR!$G:$G,SummarySR!$A13)</f>
        <v>0</v>
      </c>
      <c r="T13" s="17">
        <f>IF(ISNA(VLOOKUP(A13,'Breached Resolution SR'!$D$2:$E$32,2,0)),0,(VLOOKUP(A13,'Breached Resolution SR'!$D$2:$E$32,2,0)))</f>
        <v>0</v>
      </c>
      <c r="U13" s="17">
        <f>IF(ISNA(VLOOKUP(A13,'Breached Resolution SR'!$D$43:$E$82,2,0)),0,(VLOOKUP(A13,'Breached Resolution SR'!$D$43:$E$82,2,0)))</f>
        <v>0</v>
      </c>
      <c r="V13" s="8" t="e">
        <f>COUNTIFS(#REF!,"",#REF!,SummarySR!A13,#REF!,"Service Request")</f>
        <v>#REF!</v>
      </c>
      <c r="W13" s="25">
        <f>IF(ISERROR(V13/#REF!),0,V13/#REF!)</f>
        <v>0</v>
      </c>
      <c r="X13" s="11"/>
      <c r="Y13" s="8" t="e">
        <f>IF(ISNA(VLOOKUP(A13,#REF!,2,0)),0,(VLOOKUP(A13,#REF!,2,0)))</f>
        <v>#REF!</v>
      </c>
      <c r="Z13" s="11"/>
      <c r="AA13" s="25">
        <f>IF(ISERROR(Y13/#REF!),0,Y13/#REF!)</f>
        <v>0</v>
      </c>
    </row>
    <row r="14" spans="1:28" ht="15.75" thickBot="1">
      <c r="A14" s="22" t="s">
        <v>175</v>
      </c>
      <c r="B14" s="11"/>
      <c r="C14" s="17">
        <f>COUNTIFS(Open!$B:$B,"Service Request Normal",Open!$G:$G,SummaryINC!$A13,Open!$E:$E,"Assigned") + COUNTIFS(Open!$B:$B,"Service Request Normal",Open!$G:$G,SummaryINC!$A13,Open!$E:$E,"Open") + COUNTIFS(Open!$B:$B,"Service Request Normal",Open!$G:$G,SummaryINC!$A13,Open!$E:$E,"In Progress") + COUNTIFS(Open!$B:$B,"Service Request Normal",Open!$G:$G,SummaryINC!$A13,Open!$E:$E,"Postponed") + COUNTIFS(Open!$B:$B,"Service Request Normal",Open!$G:$G,SummaryINC!$A13,Open!$E:$E,"With Customer") + COUNTIFS(Open!$B:$B,"Service Request Normal",Open!$G:$G,SummaryINC!$A13,Open!$E:$E,"With Vendor") + COUNTIFS(Open!$B:$B,"Service Request Normal",Open!$G:$G,SummaryINC!$A13,Open!$E:$E,"With User")</f>
        <v>3</v>
      </c>
      <c r="D14" s="17">
        <f>COUNTIFS(Open!$B:$B,"Service Request Low",Open!$G:$G,SummaryINC!$A13,Open!$E:$E,"Assigned") + COUNTIFS(Open!$B:$B,"Service Request Low",Open!$G:$G,SummaryINC!$A13,Open!$E:$E,"Open") + COUNTIFS(Open!$B:$B,"Service Request Low",Open!$G:$G,SummaryINC!$A13,Open!$E:$E,"In Progress") + COUNTIFS(Open!$B:$B,"Service Request Low",Open!$G:$G,SummaryINC!$A13,Open!$E:$E,"Postponed") + COUNTIFS(Open!$B:$B,"Service Request Low",Open!$G:$G,SummaryINC!$A13,Open!$E:$E,"With Customer") + COUNTIFS(Open!$B:$B,"Service Request Low",Open!$G:$G,SummaryINC!$A13,Open!$E:$E,"With Vendor") + COUNTIFS(Open!$B:$B,"Service Request Low",Open!$G:$G,SummaryINC!$A13,Open!$E:$E,"With User")</f>
        <v>0</v>
      </c>
      <c r="E14" s="11"/>
      <c r="F14" s="18">
        <f>COUNTIFS(Last24C!$B:B,"Service Request Normal",Last24C!$G:$G,SummarySR!$A14)</f>
        <v>0</v>
      </c>
      <c r="G14" s="18">
        <f>COUNTIFS(Last24C!$B:B,"Service Request Low",Last24C!$G:$G,SummarySR!$A14)</f>
        <v>0</v>
      </c>
      <c r="H14" s="11"/>
      <c r="I14" s="17">
        <f>COUNTIFS(OpenSR!$E:$E,"Open",OpenSR!$G:$G,SummarySR!$A14)</f>
        <v>0</v>
      </c>
      <c r="J14" s="17">
        <f>COUNTIFS(OpenSR!$E:$E,"Assigned",OpenSR!$G:$G,SummarySR!$A14)</f>
        <v>0</v>
      </c>
      <c r="K14" s="17">
        <f>COUNTIFS(OpenSR!$E:$E,"In Progress",OpenSR!$G:$G,SummarySR!$A14)</f>
        <v>1</v>
      </c>
      <c r="L14" s="17">
        <f>COUNTIFS(OpenSR!$E:$E,"Postponed",OpenSR!$G:$G,SummarySR!$A14)</f>
        <v>1</v>
      </c>
      <c r="M14" s="17">
        <f>COUNTIFS(OpenSR!$E:$E,"With Customer",OpenSR!$G:$G,SummarySR!$A14) + COUNTIFS(OpenSR!$E:$E,"With User",OpenSR!$G:$G,SummarySR!$A14)</f>
        <v>1</v>
      </c>
      <c r="N14" s="17">
        <f>COUNTIFS(OpenSR!$E:$E,"With Vendor",OpenSR!$G:$G,SummarySR!$A14)</f>
        <v>0</v>
      </c>
      <c r="P14" s="17">
        <f ca="1">COUNTIFS(OpenSR!$X:$X,"YES",OpenSR!$G:$G,SummarySR!$A14)</f>
        <v>0</v>
      </c>
      <c r="Q14" s="17">
        <f ca="1">COUNTIFS(OpenSR!$Y:$Y,"YES",OpenSR!$G:$G,SummarySR!$A14)</f>
        <v>0</v>
      </c>
      <c r="R14" s="17">
        <f ca="1">COUNTIFS(OpenSR!$Z:$Z,"YES",OpenSR!$G:$G,SummarySR!$A14)</f>
        <v>3</v>
      </c>
      <c r="T14" s="17">
        <f>IF(ISNA(VLOOKUP(A14,'Breached Resolution SR'!$D$2:$E$32,2,0)),0,(VLOOKUP(A14,'Breached Resolution SR'!$D$2:$E$32,2,0)))</f>
        <v>0</v>
      </c>
      <c r="U14" s="17">
        <f>IF(ISNA(VLOOKUP(A14,'Breached Resolution SR'!$D$43:$E$82,2,0)),0,(VLOOKUP(A14,'Breached Resolution SR'!$D$43:$E$82,2,0)))</f>
        <v>0</v>
      </c>
      <c r="V14" s="8" t="e">
        <f>COUNTIFS(#REF!,"",#REF!,SummarySR!A14,#REF!,"Service Request")</f>
        <v>#REF!</v>
      </c>
      <c r="W14" s="25">
        <f>IF(ISERROR(V14/#REF!),0,V14/#REF!)</f>
        <v>0</v>
      </c>
      <c r="X14" s="11"/>
      <c r="Y14" s="8" t="e">
        <f>IF(ISNA(VLOOKUP(A14,#REF!,2,0)),0,(VLOOKUP(A14,#REF!,2,0)))</f>
        <v>#REF!</v>
      </c>
      <c r="Z14" s="11"/>
      <c r="AA14" s="25">
        <f>IF(ISERROR(Y14/#REF!),0,Y14/#REF!)</f>
        <v>0</v>
      </c>
    </row>
    <row r="15" spans="1:28" ht="15.75" thickBot="1">
      <c r="A15" s="22" t="s">
        <v>176</v>
      </c>
      <c r="B15" s="11"/>
      <c r="C15" s="17">
        <f>COUNTIFS(Open!$B:$B,"Service Request Normal",Open!$G:$G,SummaryINC!$A14,Open!$E:$E,"Assigned") + COUNTIFS(Open!$B:$B,"Service Request Normal",Open!$G:$G,SummaryINC!$A14,Open!$E:$E,"Open") + COUNTIFS(Open!$B:$B,"Service Request Normal",Open!$G:$G,SummaryINC!$A14,Open!$E:$E,"In Progress") + COUNTIFS(Open!$B:$B,"Service Request Normal",Open!$G:$G,SummaryINC!$A14,Open!$E:$E,"Postponed") + COUNTIFS(Open!$B:$B,"Service Request Normal",Open!$G:$G,SummaryINC!$A14,Open!$E:$E,"With Customer") + COUNTIFS(Open!$B:$B,"Service Request Normal",Open!$G:$G,SummaryINC!$A14,Open!$E:$E,"With Vendor") + COUNTIFS(Open!$B:$B,"Service Request Normal",Open!$G:$G,SummaryINC!$A14,Open!$E:$E,"With User")</f>
        <v>0</v>
      </c>
      <c r="D15" s="17">
        <f>COUNTIFS(Open!$B:$B,"Service Request Low",Open!$G:$G,SummaryINC!$A14,Open!$E:$E,"Assigned") + COUNTIFS(Open!$B:$B,"Service Request Low",Open!$G:$G,SummaryINC!$A14,Open!$E:$E,"Open") + COUNTIFS(Open!$B:$B,"Service Request Low",Open!$G:$G,SummaryINC!$A14,Open!$E:$E,"In Progress") + COUNTIFS(Open!$B:$B,"Service Request Low",Open!$G:$G,SummaryINC!$A14,Open!$E:$E,"Postponed") + COUNTIFS(Open!$B:$B,"Service Request Low",Open!$G:$G,SummaryINC!$A14,Open!$E:$E,"With Customer") + COUNTIFS(Open!$B:$B,"Service Request Low",Open!$G:$G,SummaryINC!$A14,Open!$E:$E,"With Vendor") + COUNTIFS(Open!$B:$B,"Service Request Low",Open!$G:$G,SummaryINC!$A14,Open!$E:$E,"With User")</f>
        <v>0</v>
      </c>
      <c r="E15" s="11"/>
      <c r="F15" s="18">
        <f>COUNTIFS(Last24C!$B:B,"Service Request Normal",Last24C!$G:$G,SummarySR!$A15)</f>
        <v>0</v>
      </c>
      <c r="G15" s="18">
        <f>COUNTIFS(Last24C!$B:B,"Service Request Low",Last24C!$G:$G,SummarySR!$A15)</f>
        <v>0</v>
      </c>
      <c r="H15" s="11"/>
      <c r="I15" s="17">
        <f>COUNTIFS(OpenSR!$E:$E,"Open",OpenSR!$G:$G,SummarySR!$A15)</f>
        <v>0</v>
      </c>
      <c r="J15" s="17">
        <f>COUNTIFS(OpenSR!$E:$E,"Assigned",OpenSR!$G:$G,SummarySR!$A15)</f>
        <v>0</v>
      </c>
      <c r="K15" s="17">
        <f>COUNTIFS(OpenSR!$E:$E,"In Progress",OpenSR!$G:$G,SummarySR!$A15)</f>
        <v>0</v>
      </c>
      <c r="L15" s="17">
        <f>COUNTIFS(OpenSR!$E:$E,"Postponed",OpenSR!$G:$G,SummarySR!$A15)</f>
        <v>1</v>
      </c>
      <c r="M15" s="17">
        <f>COUNTIFS(OpenSR!$E:$E,"With Customer",OpenSR!$G:$G,SummarySR!$A15) + COUNTIFS(OpenSR!$E:$E,"With User",OpenSR!$G:$G,SummarySR!$A15)</f>
        <v>1</v>
      </c>
      <c r="N15" s="17">
        <f>COUNTIFS(OpenSR!$E:$E,"With Vendor",OpenSR!$G:$G,SummarySR!$A15)</f>
        <v>0</v>
      </c>
      <c r="P15" s="17">
        <f ca="1">COUNTIFS(OpenSR!$X:$X,"YES",OpenSR!$G:$G,SummarySR!$A15)</f>
        <v>2</v>
      </c>
      <c r="Q15" s="17">
        <f ca="1">COUNTIFS(OpenSR!$Y:$Y,"YES",OpenSR!$G:$G,SummarySR!$A15)</f>
        <v>0</v>
      </c>
      <c r="R15" s="17">
        <f ca="1">COUNTIFS(OpenSR!$Z:$Z,"YES",OpenSR!$G:$G,SummarySR!$A15)</f>
        <v>0</v>
      </c>
      <c r="T15" s="17">
        <f>IF(ISNA(VLOOKUP(A15,'Breached Resolution SR'!$D$2:$E$32,2,0)),0,(VLOOKUP(A15,'Breached Resolution SR'!$D$2:$E$32,2,0)))</f>
        <v>0</v>
      </c>
      <c r="U15" s="17">
        <f>IF(ISNA(VLOOKUP(A15,'Breached Resolution SR'!$D$43:$E$82,2,0)),0,(VLOOKUP(A15,'Breached Resolution SR'!$D$43:$E$82,2,0)))</f>
        <v>0</v>
      </c>
      <c r="V15" s="8" t="e">
        <f>COUNTIFS(#REF!,"",#REF!,SummarySR!A15,#REF!,"Service Request")</f>
        <v>#REF!</v>
      </c>
      <c r="W15" s="25">
        <f>IF(ISERROR(V15/#REF!),0,V15/#REF!)</f>
        <v>0</v>
      </c>
      <c r="X15" s="11"/>
      <c r="Y15" s="8" t="e">
        <f>IF(ISNA(VLOOKUP(A15,#REF!,2,0)),0,(VLOOKUP(A15,#REF!,2,0)))</f>
        <v>#REF!</v>
      </c>
      <c r="Z15" s="11"/>
      <c r="AA15" s="25">
        <f>IF(ISERROR(Y15/#REF!),0,Y15/#REF!)</f>
        <v>0</v>
      </c>
    </row>
    <row r="16" spans="1:28" ht="15.75" thickBot="1">
      <c r="A16" s="22" t="s">
        <v>177</v>
      </c>
      <c r="B16" s="11"/>
      <c r="C16" s="17">
        <f>COUNTIFS(Open!$B:$B,"Service Request Normal",Open!$G:$G,SummaryINC!$A15,Open!$E:$E,"Assigned") + COUNTIFS(Open!$B:$B,"Service Request Normal",Open!$G:$G,SummaryINC!$A15,Open!$E:$E,"Open") + COUNTIFS(Open!$B:$B,"Service Request Normal",Open!$G:$G,SummaryINC!$A15,Open!$E:$E,"In Progress") + COUNTIFS(Open!$B:$B,"Service Request Normal",Open!$G:$G,SummaryINC!$A15,Open!$E:$E,"Postponed") + COUNTIFS(Open!$B:$B,"Service Request Normal",Open!$G:$G,SummaryINC!$A15,Open!$E:$E,"With Customer") + COUNTIFS(Open!$B:$B,"Service Request Normal",Open!$G:$G,SummaryINC!$A15,Open!$E:$E,"With Vendor") + COUNTIFS(Open!$B:$B,"Service Request Normal",Open!$G:$G,SummaryINC!$A15,Open!$E:$E,"With User")</f>
        <v>0</v>
      </c>
      <c r="D16" s="17">
        <f>COUNTIFS(Open!$B:$B,"Service Request Low",Open!$G:$G,SummaryINC!$A15,Open!$E:$E,"Assigned") + COUNTIFS(Open!$B:$B,"Service Request Low",Open!$G:$G,SummaryINC!$A15,Open!$E:$E,"Open") + COUNTIFS(Open!$B:$B,"Service Request Low",Open!$G:$G,SummaryINC!$A15,Open!$E:$E,"In Progress") + COUNTIFS(Open!$B:$B,"Service Request Low",Open!$G:$G,SummaryINC!$A15,Open!$E:$E,"Postponed") + COUNTIFS(Open!$B:$B,"Service Request Low",Open!$G:$G,SummaryINC!$A15,Open!$E:$E,"With Customer") + COUNTIFS(Open!$B:$B,"Service Request Low",Open!$G:$G,SummaryINC!$A15,Open!$E:$E,"With Vendor") + COUNTIFS(Open!$B:$B,"Service Request Low",Open!$G:$G,SummaryINC!$A15,Open!$E:$E,"With User")</f>
        <v>0</v>
      </c>
      <c r="E16" s="11"/>
      <c r="F16" s="18">
        <f>COUNTIFS(Last24C!$B:B,"Service Request Normal",Last24C!$G:$G,SummarySR!$A16)</f>
        <v>1</v>
      </c>
      <c r="G16" s="18">
        <f>COUNTIFS(Last24C!$B:B,"Service Request Low",Last24C!$G:$G,SummarySR!$A16)</f>
        <v>0</v>
      </c>
      <c r="H16" s="11"/>
      <c r="I16" s="17">
        <f>COUNTIFS(OpenSR!$E:$E,"Open",OpenSR!$G:$G,SummarySR!$A16)</f>
        <v>1</v>
      </c>
      <c r="J16" s="17">
        <f>COUNTIFS(OpenSR!$E:$E,"Assigned",OpenSR!$G:$G,SummarySR!$A16)</f>
        <v>0</v>
      </c>
      <c r="K16" s="17">
        <f>COUNTIFS(OpenSR!$E:$E,"In Progress",OpenSR!$G:$G,SummarySR!$A16)</f>
        <v>0</v>
      </c>
      <c r="L16" s="17">
        <f>COUNTIFS(OpenSR!$E:$E,"Postponed",OpenSR!$G:$G,SummarySR!$A16)</f>
        <v>0</v>
      </c>
      <c r="M16" s="17">
        <f>COUNTIFS(OpenSR!$E:$E,"With Customer",OpenSR!$G:$G,SummarySR!$A16) + COUNTIFS(OpenSR!$E:$E,"With User",OpenSR!$G:$G,SummarySR!$A16)</f>
        <v>0</v>
      </c>
      <c r="N16" s="17">
        <f>COUNTIFS(OpenSR!$E:$E,"With Vendor",OpenSR!$G:$G,SummarySR!$A16)</f>
        <v>0</v>
      </c>
      <c r="P16" s="17">
        <f ca="1">COUNTIFS(OpenSR!$X:$X,"YES",OpenSR!$G:$G,SummarySR!$A16)</f>
        <v>0</v>
      </c>
      <c r="Q16" s="17">
        <f ca="1">COUNTIFS(OpenSR!$Y:$Y,"YES",OpenSR!$G:$G,SummarySR!$A16)</f>
        <v>0</v>
      </c>
      <c r="R16" s="17">
        <f ca="1">COUNTIFS(OpenSR!$Z:$Z,"YES",OpenSR!$G:$G,SummarySR!$A16)</f>
        <v>1</v>
      </c>
      <c r="T16" s="17">
        <f>IF(ISNA(VLOOKUP(A16,'Breached Resolution SR'!$D$2:$E$32,2,0)),0,(VLOOKUP(A16,'Breached Resolution SR'!$D$2:$E$32,2,0)))</f>
        <v>0</v>
      </c>
      <c r="U16" s="17">
        <f>IF(ISNA(VLOOKUP(A16,'Breached Resolution SR'!$D$43:$E$82,2,0)),0,(VLOOKUP(A16,'Breached Resolution SR'!$D$43:$E$82,2,0)))</f>
        <v>0</v>
      </c>
      <c r="V16" s="8" t="e">
        <f>COUNTIFS(#REF!,"",#REF!,SummarySR!A16,#REF!,"Service Request")</f>
        <v>#REF!</v>
      </c>
      <c r="W16" s="25">
        <f>IF(ISERROR(V16/#REF!),0,V16/#REF!)</f>
        <v>0</v>
      </c>
      <c r="X16" s="11"/>
      <c r="Y16" s="8" t="e">
        <f>IF(ISNA(VLOOKUP(A16,#REF!,2,0)),0,(VLOOKUP(A16,#REF!,2,0)))</f>
        <v>#REF!</v>
      </c>
      <c r="Z16" s="11"/>
      <c r="AA16" s="25">
        <f>IF(ISERROR(Y16/#REF!),0,Y16/#REF!)</f>
        <v>0</v>
      </c>
    </row>
    <row r="17" spans="1:27" ht="15.75" thickBot="1">
      <c r="A17" s="22" t="s">
        <v>178</v>
      </c>
      <c r="B17" s="11"/>
      <c r="C17" s="17">
        <f>COUNTIFS(Open!$B:$B,"Service Request Normal",Open!$G:$G,SummaryINC!$A16,Open!$E:$E,"Assigned") + COUNTIFS(Open!$B:$B,"Service Request Normal",Open!$G:$G,SummaryINC!$A16,Open!$E:$E,"Open") + COUNTIFS(Open!$B:$B,"Service Request Normal",Open!$G:$G,SummaryINC!$A16,Open!$E:$E,"In Progress") + COUNTIFS(Open!$B:$B,"Service Request Normal",Open!$G:$G,SummaryINC!$A16,Open!$E:$E,"Postponed") + COUNTIFS(Open!$B:$B,"Service Request Normal",Open!$G:$G,SummaryINC!$A16,Open!$E:$E,"With Customer") + COUNTIFS(Open!$B:$B,"Service Request Normal",Open!$G:$G,SummaryINC!$A16,Open!$E:$E,"With Vendor") + COUNTIFS(Open!$B:$B,"Service Request Normal",Open!$G:$G,SummaryINC!$A16,Open!$E:$E,"With User")</f>
        <v>0</v>
      </c>
      <c r="D17" s="17">
        <f>COUNTIFS(Open!$B:$B,"Service Request Low",Open!$G:$G,SummaryINC!$A16,Open!$E:$E,"Assigned") + COUNTIFS(Open!$B:$B,"Service Request Low",Open!$G:$G,SummaryINC!$A16,Open!$E:$E,"Open") + COUNTIFS(Open!$B:$B,"Service Request Low",Open!$G:$G,SummaryINC!$A16,Open!$E:$E,"In Progress") + COUNTIFS(Open!$B:$B,"Service Request Low",Open!$G:$G,SummaryINC!$A16,Open!$E:$E,"Postponed") + COUNTIFS(Open!$B:$B,"Service Request Low",Open!$G:$G,SummaryINC!$A16,Open!$E:$E,"With Customer") + COUNTIFS(Open!$B:$B,"Service Request Low",Open!$G:$G,SummaryINC!$A16,Open!$E:$E,"With Vendor") + COUNTIFS(Open!$B:$B,"Service Request Low",Open!$G:$G,SummaryINC!$A16,Open!$E:$E,"With User")</f>
        <v>0</v>
      </c>
      <c r="E17" s="11"/>
      <c r="F17" s="18">
        <f>COUNTIFS(Last24C!$B:B,"Service Request Normal",Last24C!$G:$G,SummarySR!$A17)</f>
        <v>0</v>
      </c>
      <c r="G17" s="18">
        <f>COUNTIFS(Last24C!$B:B,"Service Request Low",Last24C!$G:$G,SummarySR!$A17)</f>
        <v>0</v>
      </c>
      <c r="H17" s="11"/>
      <c r="I17" s="17">
        <f>COUNTIFS(OpenSR!$E:$E,"Open",OpenSR!$G:$G,SummarySR!$A17)</f>
        <v>0</v>
      </c>
      <c r="J17" s="17">
        <f>COUNTIFS(OpenSR!$E:$E,"Assigned",OpenSR!$G:$G,SummarySR!$A17)</f>
        <v>0</v>
      </c>
      <c r="K17" s="17">
        <f>COUNTIFS(OpenSR!$E:$E,"In Progress",OpenSR!$G:$G,SummarySR!$A17)</f>
        <v>0</v>
      </c>
      <c r="L17" s="17">
        <f>COUNTIFS(OpenSR!$E:$E,"Postponed",OpenSR!$G:$G,SummarySR!$A17)</f>
        <v>0</v>
      </c>
      <c r="M17" s="17">
        <f>COUNTIFS(OpenSR!$E:$E,"With Customer",OpenSR!$G:$G,SummarySR!$A17) + COUNTIFS(OpenSR!$E:$E,"With User",OpenSR!$G:$G,SummarySR!$A17)</f>
        <v>0</v>
      </c>
      <c r="N17" s="17">
        <f>COUNTIFS(OpenSR!$E:$E,"With Vendor",OpenSR!$G:$G,SummarySR!$A17)</f>
        <v>0</v>
      </c>
      <c r="P17" s="17">
        <f ca="1">COUNTIFS(OpenSR!$X:$X,"YES",OpenSR!$G:$G,SummarySR!$A17)</f>
        <v>0</v>
      </c>
      <c r="Q17" s="17">
        <f ca="1">COUNTIFS(OpenSR!$Y:$Y,"YES",OpenSR!$G:$G,SummarySR!$A17)</f>
        <v>0</v>
      </c>
      <c r="R17" s="17">
        <f ca="1">COUNTIFS(OpenSR!$Z:$Z,"YES",OpenSR!$G:$G,SummarySR!$A17)</f>
        <v>0</v>
      </c>
      <c r="T17" s="17">
        <f>IF(ISNA(VLOOKUP(A17,'Breached Resolution SR'!$D$2:$E$32,2,0)),0,(VLOOKUP(A17,'Breached Resolution SR'!$D$2:$E$32,2,0)))</f>
        <v>0</v>
      </c>
      <c r="U17" s="17">
        <f>IF(ISNA(VLOOKUP(A17,'Breached Resolution SR'!$D$43:$E$82,2,0)),0,(VLOOKUP(A17,'Breached Resolution SR'!$D$43:$E$82,2,0)))</f>
        <v>0</v>
      </c>
      <c r="V17" s="8" t="e">
        <f>COUNTIFS(#REF!,"",#REF!,SummarySR!A17,#REF!,"Service Request")</f>
        <v>#REF!</v>
      </c>
      <c r="W17" s="25">
        <f>IF(ISERROR(V17/#REF!),0,V17/#REF!)</f>
        <v>0</v>
      </c>
      <c r="X17" s="11"/>
      <c r="Y17" s="8" t="e">
        <f>IF(ISNA(VLOOKUP(A17,#REF!,2,0)),0,(VLOOKUP(A17,#REF!,2,0)))</f>
        <v>#REF!</v>
      </c>
      <c r="Z17" s="11"/>
      <c r="AA17" s="25">
        <f>IF(ISERROR(Y17/#REF!),0,Y17/#REF!)</f>
        <v>0</v>
      </c>
    </row>
    <row r="18" spans="1:27" ht="15.75" thickBot="1">
      <c r="A18" s="37" t="s">
        <v>179</v>
      </c>
      <c r="B18" s="46"/>
      <c r="C18" s="46">
        <f>+SUM(C8:C17)</f>
        <v>17</v>
      </c>
      <c r="D18" s="46">
        <f>+SUM(D8:D17)</f>
        <v>13</v>
      </c>
      <c r="E18" s="12"/>
      <c r="F18" s="32">
        <f>+SUM(F8:F17)</f>
        <v>6</v>
      </c>
      <c r="G18" s="34">
        <f>+SUM(G8:G17)</f>
        <v>5</v>
      </c>
      <c r="H18" s="12"/>
      <c r="I18" s="10">
        <f>+SUM(I8:I17)</f>
        <v>6</v>
      </c>
      <c r="J18" s="10">
        <f>SUM(J8:J17)</f>
        <v>9</v>
      </c>
      <c r="K18" s="10">
        <f>SUM(K8:K17)</f>
        <v>12</v>
      </c>
      <c r="L18" s="10">
        <f>+SUM(L8:L17)</f>
        <v>14</v>
      </c>
      <c r="M18" s="10">
        <f>+SUM(M8:M17)</f>
        <v>6</v>
      </c>
      <c r="N18" s="9">
        <f>+SUM(N8:N17)</f>
        <v>0</v>
      </c>
      <c r="P18" s="10">
        <f ca="1">+SUM(P8:P17)</f>
        <v>18</v>
      </c>
      <c r="Q18" s="10">
        <f ca="1">+SUM(Q8:Q17)</f>
        <v>12</v>
      </c>
      <c r="R18" s="10">
        <f ca="1">+SUM(R8:R17)</f>
        <v>17</v>
      </c>
      <c r="T18" s="10">
        <f>SUM(T8:T17)</f>
        <v>8</v>
      </c>
      <c r="U18" s="10">
        <f>+SUM(U8:U17)</f>
        <v>0</v>
      </c>
      <c r="V18" s="10" t="e">
        <f>+SUM(V8:V17)</f>
        <v>#REF!</v>
      </c>
      <c r="W18" s="12"/>
      <c r="Y18" s="10" t="e">
        <f>+SUM(Y8:Y17)</f>
        <v>#REF!</v>
      </c>
      <c r="Z18" s="12"/>
      <c r="AA18" s="10"/>
    </row>
    <row r="21" spans="1:27" ht="18.75">
      <c r="A21" s="94" t="s">
        <v>206</v>
      </c>
      <c r="B21" s="94"/>
      <c r="C21" s="94"/>
      <c r="D21" s="94"/>
      <c r="E21" s="94"/>
      <c r="F21" s="94"/>
      <c r="G21" s="94"/>
      <c r="H21" s="94"/>
      <c r="I21" s="94"/>
      <c r="J21" s="94"/>
      <c r="K21" s="94"/>
      <c r="L21" s="94"/>
      <c r="M21" s="94"/>
      <c r="N21" s="94"/>
      <c r="O21" s="94"/>
      <c r="P21" s="94"/>
      <c r="Q21" s="94"/>
      <c r="R21" s="94"/>
      <c r="S21" s="94"/>
      <c r="T21" s="94"/>
      <c r="U21" s="94"/>
      <c r="V21" s="94"/>
      <c r="W21" s="94"/>
      <c r="X21" s="94"/>
      <c r="Y21" s="94"/>
      <c r="Z21" s="94"/>
      <c r="AA21" s="94"/>
    </row>
    <row r="22" spans="1:27" ht="19.5" thickBot="1">
      <c r="A22" s="57"/>
      <c r="B22" s="57"/>
      <c r="C22" s="56"/>
      <c r="D22" s="56"/>
      <c r="E22" s="57"/>
      <c r="F22" s="57"/>
      <c r="G22" s="57"/>
      <c r="H22" s="57"/>
      <c r="I22" s="56"/>
      <c r="J22" s="56"/>
      <c r="K22" s="56"/>
      <c r="L22" s="56"/>
      <c r="M22" s="56"/>
      <c r="N22" s="56"/>
      <c r="O22" s="57"/>
      <c r="P22" s="57"/>
      <c r="Q22" s="57"/>
      <c r="R22" s="57"/>
      <c r="S22" s="57"/>
      <c r="T22" s="57"/>
      <c r="U22" s="57"/>
      <c r="V22" s="57"/>
      <c r="W22" s="57"/>
      <c r="X22" s="57"/>
      <c r="Y22" s="57"/>
      <c r="Z22" s="57"/>
      <c r="AA22" s="57"/>
    </row>
    <row r="23" spans="1:27" ht="18.75" customHeight="1" thickBot="1">
      <c r="A23" s="57"/>
      <c r="B23" s="57"/>
      <c r="C23" s="111" t="s">
        <v>200</v>
      </c>
      <c r="D23" s="113"/>
      <c r="E23" s="11"/>
      <c r="F23" s="111" t="s">
        <v>147</v>
      </c>
      <c r="G23" s="113"/>
      <c r="H23" s="57"/>
      <c r="I23" s="111" t="s">
        <v>200</v>
      </c>
      <c r="J23" s="112"/>
      <c r="K23" s="112"/>
      <c r="L23" s="112"/>
      <c r="M23" s="112"/>
      <c r="N23" s="113"/>
      <c r="O23" s="57"/>
      <c r="V23" s="29"/>
      <c r="W23" s="29"/>
      <c r="X23" s="29"/>
      <c r="Y23" s="29"/>
      <c r="Z23" s="29"/>
      <c r="AA23" s="29"/>
    </row>
    <row r="24" spans="1:27" ht="15.75" thickBot="1">
      <c r="C24" s="98"/>
      <c r="D24" s="99"/>
      <c r="F24" s="123"/>
      <c r="G24" s="124"/>
      <c r="I24" s="114" t="s">
        <v>149</v>
      </c>
      <c r="J24" s="115"/>
      <c r="K24" s="115"/>
      <c r="L24" s="115"/>
      <c r="M24" s="115"/>
      <c r="N24" s="115"/>
      <c r="P24" s="114" t="s">
        <v>150</v>
      </c>
      <c r="Q24" s="115"/>
      <c r="R24" s="116"/>
      <c r="T24" s="104" t="s">
        <v>151</v>
      </c>
      <c r="U24" s="91" t="s">
        <v>152</v>
      </c>
      <c r="V24" s="104" t="s">
        <v>201</v>
      </c>
      <c r="W24" s="104" t="s">
        <v>202</v>
      </c>
      <c r="Y24" s="104" t="s">
        <v>203</v>
      </c>
      <c r="Z24" s="81"/>
      <c r="AA24" s="104" t="s">
        <v>204</v>
      </c>
    </row>
    <row r="25" spans="1:27" ht="15.75" thickBot="1">
      <c r="A25" s="5" t="s">
        <v>182</v>
      </c>
      <c r="B25" s="13"/>
      <c r="C25" s="101"/>
      <c r="D25" s="102"/>
      <c r="E25" s="11"/>
      <c r="F25" s="125" t="s">
        <v>205</v>
      </c>
      <c r="G25" s="126"/>
      <c r="H25" s="11"/>
      <c r="I25" s="58" t="s">
        <v>158</v>
      </c>
      <c r="J25" s="58" t="s">
        <v>159</v>
      </c>
      <c r="K25" s="58" t="s">
        <v>82</v>
      </c>
      <c r="L25" s="58" t="s">
        <v>99</v>
      </c>
      <c r="M25" s="58" t="s">
        <v>160</v>
      </c>
      <c r="N25" s="58" t="s">
        <v>161</v>
      </c>
      <c r="P25" s="77" t="s">
        <v>162</v>
      </c>
      <c r="Q25" s="77" t="s">
        <v>163</v>
      </c>
      <c r="R25" s="77" t="s">
        <v>164</v>
      </c>
      <c r="T25" s="104"/>
      <c r="U25" s="91"/>
      <c r="V25" s="104"/>
      <c r="W25" s="104"/>
      <c r="X25" s="11"/>
      <c r="Y25" s="104"/>
      <c r="Z25" s="81"/>
      <c r="AA25" s="104"/>
    </row>
    <row r="26" spans="1:27" ht="15.75" thickBot="1">
      <c r="A26" s="5"/>
      <c r="B26" s="13"/>
      <c r="C26" s="83" t="s">
        <v>166</v>
      </c>
      <c r="D26" s="83" t="s">
        <v>167</v>
      </c>
      <c r="E26" s="11"/>
      <c r="F26" s="65" t="s">
        <v>166</v>
      </c>
      <c r="G26" s="66" t="s">
        <v>167</v>
      </c>
      <c r="H26" s="11"/>
      <c r="T26" s="7" t="s">
        <v>168</v>
      </c>
      <c r="U26" s="7"/>
      <c r="V26" s="7" t="s">
        <v>168</v>
      </c>
      <c r="W26" s="7" t="s">
        <v>168</v>
      </c>
      <c r="X26" s="11"/>
      <c r="Y26" s="7" t="s">
        <v>168</v>
      </c>
      <c r="Z26" s="7"/>
      <c r="AA26" s="7" t="s">
        <v>168</v>
      </c>
    </row>
    <row r="27" spans="1:27" ht="15.75" thickBot="1">
      <c r="A27" s="22" t="s">
        <v>183</v>
      </c>
      <c r="B27" s="11"/>
      <c r="C27" s="17">
        <f>COUNTIFS(Open!$B:$B,"Service Request Normal",Open!$G:$G,SummaryINC!$A26,Open!$E:$E,"Assigned") + COUNTIFS(Open!$B:$B,"Service Request Normal",Open!$G:$G,SummaryINC!$A26,Open!$E:$E,"Open") + COUNTIFS(Open!$B:$B,"Service Request Normal",Open!$G:$G,SummaryINC!$A26,Open!$E:$E,"In Progress") + COUNTIFS(Open!$B:$B,"Service Request Normal",Open!$G:$G,SummaryINC!$A26,Open!$E:$E,"Postponed") + COUNTIFS(Open!$B:$B,"Service Request Normal",Open!$G:$G,SummaryINC!$A26,Open!$E:$E,"With Customer") + COUNTIFS(Open!$B:$B,"Service Request Normal",Open!$G:$G,SummaryINC!$A26,Open!$E:$E,"With Vendor") + COUNTIFS(Open!$B:$B,"Service Request Normal",Open!$G:$G,SummaryINC!$A26,Open!$E:$E,"With User")</f>
        <v>0</v>
      </c>
      <c r="D27" s="17">
        <f>COUNTIFS(Open!$B:$B,"Service Request Low",Open!$G:$G,SummaryINC!$A26,Open!$E:$E,"Assigned") + COUNTIFS(Open!$B:$B,"Service Request Low",Open!$G:$G,SummaryINC!$A26,Open!$E:$E,"Open") + COUNTIFS(Open!$B:$B,"Service Request Low",Open!$G:$G,SummaryINC!$A26,Open!$E:$E,"In Progress") + COUNTIFS(Open!$B:$B,"Service Request Low",Open!$G:$G,SummaryINC!$A26,Open!$E:$E,"Postponed") + COUNTIFS(Open!$B:$B,"Service Request Low",Open!$G:$G,SummaryINC!$A26,Open!$E:$E,"With Customer") + COUNTIFS(Open!$B:$B,"Service Request Low",Open!$G:$G,SummaryINC!$A26,Open!$E:$E,"With Vendor") + COUNTIFS(Open!$B:$B,"Service Request Low",Open!$G:$G,SummaryINC!$A26,Open!$E:$E,"With User")</f>
        <v>0</v>
      </c>
      <c r="E27" s="11"/>
      <c r="F27" s="18">
        <f>COUNTIFS(Last24C!$B:B,"Service Request Normal",Last24C!$G:$G,SummarySR!$A27)</f>
        <v>3</v>
      </c>
      <c r="G27" s="18">
        <f>COUNTIFS(Last24C!$B:B,"Service Request Low",Last24C!$G:$G,SummarySR!$A27)</f>
        <v>0</v>
      </c>
      <c r="H27" s="11"/>
      <c r="I27" s="17">
        <f>COUNTIFS(OpenSR!$E:$E,"Open",OpenSR!$G:$G,SummarySR!$A27)</f>
        <v>0</v>
      </c>
      <c r="J27" s="17">
        <f>COUNTIFS(OpenSR!$E:$E,"Assigned",OpenSR!$G:$G,SummarySR!$A27)</f>
        <v>0</v>
      </c>
      <c r="K27" s="17">
        <f>COUNTIFS(OpenSR!$E:$E,"In Progress",OpenSR!$G:$G,SummarySR!$A27)</f>
        <v>0</v>
      </c>
      <c r="L27" s="17">
        <f>COUNTIFS(OpenSR!$E:$E,"Postponed",OpenSR!$G:$G,SummarySR!$A27)</f>
        <v>1</v>
      </c>
      <c r="M27" s="17">
        <f>COUNTIFS(OpenSR!$E:$E,"With Customer",OpenSR!$G:$G,SummarySR!$A27) + COUNTIFS(OpenSR!$E:$E,"With User",OpenSR!$G:$G,SummarySR!$A27)</f>
        <v>2</v>
      </c>
      <c r="N27" s="17">
        <f>COUNTIFS(OpenSR!$E:$E,"With Vendor",OpenSR!$G:$G,SummarySR!$A27)</f>
        <v>0</v>
      </c>
      <c r="P27" s="17">
        <f ca="1">COUNTIFS(OpenSR!$X:$X,"YES",OpenSR!$G:$G,SummarySR!$A27)</f>
        <v>3</v>
      </c>
      <c r="Q27" s="17">
        <f ca="1">COUNTIFS(OpenSR!$Y:$Y,"YES",OpenSR!$G:$G,SummarySR!$A27)</f>
        <v>0</v>
      </c>
      <c r="R27" s="17">
        <f ca="1">COUNTIFS(OpenSR!$Z:$Z,"YES",OpenSR!$G:$G,SummarySR!$A27)</f>
        <v>0</v>
      </c>
      <c r="T27" s="17">
        <f>IF(ISNA(VLOOKUP(A27,'Breached Resolution SR'!$D$2:$E$32,2,0)),0,(VLOOKUP(A27,'Breached Resolution SR'!$D$2:$E$32,2,0)))</f>
        <v>0</v>
      </c>
      <c r="U27" s="17">
        <f>IF(ISNA(VLOOKUP(A27,'Breached Resolution SR'!$D$43:$E$82,2,0)),0,(VLOOKUP(A27,'Breached Resolution SR'!$D$43:$E$82,2,0)))</f>
        <v>0</v>
      </c>
      <c r="V27" s="8" t="e">
        <f>COUNTIFS(#REF!,"",#REF!,SummarySR!A27,#REF!,"Service Request")</f>
        <v>#REF!</v>
      </c>
      <c r="W27" s="25">
        <f>IF(ISERROR(V27/#REF!),0,V27/#REF!)</f>
        <v>0</v>
      </c>
      <c r="X27" s="11"/>
      <c r="Y27" s="8" t="e">
        <f>IF(ISNA(VLOOKUP(A27,#REF!,2,0)),0,(VLOOKUP(A27,#REF!,2,0)))</f>
        <v>#REF!</v>
      </c>
      <c r="Z27" s="11"/>
      <c r="AA27" s="25">
        <f>IF(ISERROR(Y27/#REF!),0,Y27/#REF!)</f>
        <v>0</v>
      </c>
    </row>
    <row r="28" spans="1:27" ht="15.75" thickBot="1">
      <c r="A28" s="22" t="s">
        <v>184</v>
      </c>
      <c r="B28" s="11"/>
      <c r="C28" s="17">
        <f>COUNTIFS(Open!$B:$B,"Service Request Normal",Open!$G:$G,SummaryINC!$A27,Open!$E:$E,"Assigned") + COUNTIFS(Open!$B:$B,"Service Request Normal",Open!$G:$G,SummaryINC!$A27,Open!$E:$E,"Open") + COUNTIFS(Open!$B:$B,"Service Request Normal",Open!$G:$G,SummaryINC!$A27,Open!$E:$E,"In Progress") + COUNTIFS(Open!$B:$B,"Service Request Normal",Open!$G:$G,SummaryINC!$A27,Open!$E:$E,"Postponed") + COUNTIFS(Open!$B:$B,"Service Request Normal",Open!$G:$G,SummaryINC!$A27,Open!$E:$E,"With Customer") + COUNTIFS(Open!$B:$B,"Service Request Normal",Open!$G:$G,SummaryINC!$A27,Open!$E:$E,"With Vendor") + COUNTIFS(Open!$B:$B,"Service Request Normal",Open!$G:$G,SummaryINC!$A27,Open!$E:$E,"With User")</f>
        <v>0</v>
      </c>
      <c r="D28" s="17">
        <f>COUNTIFS(Open!$B:$B,"Service Request Low",Open!$G:$G,SummaryINC!$A27,Open!$E:$E,"Assigned") + COUNTIFS(Open!$B:$B,"Service Request Low",Open!$G:$G,SummaryINC!$A27,Open!$E:$E,"Open") + COUNTIFS(Open!$B:$B,"Service Request Low",Open!$G:$G,SummaryINC!$A27,Open!$E:$E,"In Progress") + COUNTIFS(Open!$B:$B,"Service Request Low",Open!$G:$G,SummaryINC!$A27,Open!$E:$E,"Postponed") + COUNTIFS(Open!$B:$B,"Service Request Low",Open!$G:$G,SummaryINC!$A27,Open!$E:$E,"With Customer") + COUNTIFS(Open!$B:$B,"Service Request Low",Open!$G:$G,SummaryINC!$A27,Open!$E:$E,"With Vendor") + COUNTIFS(Open!$B:$B,"Service Request Low",Open!$G:$G,SummaryINC!$A27,Open!$E:$E,"With User")</f>
        <v>0</v>
      </c>
      <c r="E28" s="11"/>
      <c r="F28" s="18">
        <f>COUNTIFS(Last24C!$B:B,"Service Request Normal",Last24C!$G:$G,SummarySR!$A28)</f>
        <v>0</v>
      </c>
      <c r="G28" s="18">
        <f>COUNTIFS(Last24C!$B:B,"Service Request Low",Last24C!$G:$G,SummarySR!$A28)</f>
        <v>0</v>
      </c>
      <c r="H28" s="11"/>
      <c r="I28" s="17">
        <f>COUNTIFS(OpenSR!$E:$E,"Open",OpenSR!$G:$G,SummarySR!$A28)</f>
        <v>0</v>
      </c>
      <c r="J28" s="17">
        <f>COUNTIFS(OpenSR!$E:$E,"Assigned",OpenSR!$G:$G,SummarySR!$A28)</f>
        <v>0</v>
      </c>
      <c r="K28" s="17">
        <f>COUNTIFS(OpenSR!$E:$E,"In Progress",OpenSR!$G:$G,SummarySR!$A28)</f>
        <v>0</v>
      </c>
      <c r="L28" s="17">
        <f>COUNTIFS(OpenSR!$E:$E,"Postponed",OpenSR!$G:$G,SummarySR!$A28)</f>
        <v>0</v>
      </c>
      <c r="M28" s="17">
        <f>COUNTIFS(OpenSR!$E:$E,"With Customer",OpenSR!$G:$G,SummarySR!$A28) + COUNTIFS(OpenSR!$E:$E,"With User",OpenSR!$G:$G,SummarySR!$A28)</f>
        <v>0</v>
      </c>
      <c r="N28" s="17">
        <f>COUNTIFS(OpenSR!$E:$E,"With Vendor",OpenSR!$G:$G,SummarySR!$A28)</f>
        <v>0</v>
      </c>
      <c r="P28" s="17">
        <f ca="1">COUNTIFS(OpenSR!$X:$X,"YES",OpenSR!$G:$G,SummarySR!$A28)</f>
        <v>0</v>
      </c>
      <c r="Q28" s="17">
        <f ca="1">COUNTIFS(OpenSR!$Y:$Y,"YES",OpenSR!$G:$G,SummarySR!$A28)</f>
        <v>0</v>
      </c>
      <c r="R28" s="17">
        <f ca="1">COUNTIFS(OpenSR!$Z:$Z,"YES",OpenSR!$G:$G,SummarySR!$A28)</f>
        <v>0</v>
      </c>
      <c r="T28" s="17">
        <f>IF(ISNA(VLOOKUP(A28,'Breached Resolution SR'!$D$2:$E$32,2,0)),0,(VLOOKUP(A28,'Breached Resolution SR'!$D$2:$E$32,2,0)))</f>
        <v>0</v>
      </c>
      <c r="U28" s="17">
        <f>IF(ISNA(VLOOKUP(A28,'Breached Resolution SR'!$D$43:$E$82,2,0)),0,(VLOOKUP(A28,'Breached Resolution SR'!$D$43:$E$82,2,0)))</f>
        <v>0</v>
      </c>
      <c r="V28" s="8" t="e">
        <f>COUNTIFS(#REF!,"",#REF!,SummarySR!A28,#REF!,"Service Request")</f>
        <v>#REF!</v>
      </c>
      <c r="W28" s="25">
        <f>IF(ISERROR(V28/#REF!),0,V28/#REF!)</f>
        <v>0</v>
      </c>
      <c r="X28" s="11"/>
      <c r="Y28" s="8" t="e">
        <f>IF(ISNA(VLOOKUP(A28,#REF!,2,0)),0,(VLOOKUP(A28,#REF!,2,0)))</f>
        <v>#REF!</v>
      </c>
      <c r="Z28" s="11"/>
      <c r="AA28" s="25">
        <f>IF(ISERROR(Y28/#REF!),0,Y28/#REF!)</f>
        <v>0</v>
      </c>
    </row>
    <row r="29" spans="1:27" ht="15.75" thickBot="1">
      <c r="A29" s="22" t="s">
        <v>185</v>
      </c>
      <c r="B29" s="11"/>
      <c r="C29" s="17">
        <f>COUNTIFS(Open!$B:$B,"Service Request Normal",Open!$G:$G,SummaryINC!$A28,Open!$E:$E,"Assigned") + COUNTIFS(Open!$B:$B,"Service Request Normal",Open!$G:$G,SummaryINC!$A28,Open!$E:$E,"Open") + COUNTIFS(Open!$B:$B,"Service Request Normal",Open!$G:$G,SummaryINC!$A28,Open!$E:$E,"In Progress") + COUNTIFS(Open!$B:$B,"Service Request Normal",Open!$G:$G,SummaryINC!$A28,Open!$E:$E,"Postponed") + COUNTIFS(Open!$B:$B,"Service Request Normal",Open!$G:$G,SummaryINC!$A28,Open!$E:$E,"With Customer") + COUNTIFS(Open!$B:$B,"Service Request Normal",Open!$G:$G,SummaryINC!$A28,Open!$E:$E,"With Vendor") + COUNTIFS(Open!$B:$B,"Service Request Normal",Open!$G:$G,SummaryINC!$A28,Open!$E:$E,"With User")</f>
        <v>0</v>
      </c>
      <c r="D29" s="17">
        <f>COUNTIFS(Open!$B:$B,"Service Request Low",Open!$G:$G,SummaryINC!$A28,Open!$E:$E,"Assigned") + COUNTIFS(Open!$B:$B,"Service Request Low",Open!$G:$G,SummaryINC!$A28,Open!$E:$E,"Open") + COUNTIFS(Open!$B:$B,"Service Request Low",Open!$G:$G,SummaryINC!$A28,Open!$E:$E,"In Progress") + COUNTIFS(Open!$B:$B,"Service Request Low",Open!$G:$G,SummaryINC!$A28,Open!$E:$E,"Postponed") + COUNTIFS(Open!$B:$B,"Service Request Low",Open!$G:$G,SummaryINC!$A28,Open!$E:$E,"With Customer") + COUNTIFS(Open!$B:$B,"Service Request Low",Open!$G:$G,SummaryINC!$A28,Open!$E:$E,"With Vendor") + COUNTIFS(Open!$B:$B,"Service Request Low",Open!$G:$G,SummaryINC!$A28,Open!$E:$E,"With User")</f>
        <v>0</v>
      </c>
      <c r="E29" s="11"/>
      <c r="F29" s="18">
        <f>COUNTIFS(Last24C!$B:B,"Service Request Normal",Last24C!$G:$G,SummarySR!$A29)</f>
        <v>0</v>
      </c>
      <c r="G29" s="18">
        <f>COUNTIFS(Last24C!$B:B,"Service Request Low",Last24C!$G:$G,SummarySR!$A29)</f>
        <v>0</v>
      </c>
      <c r="H29" s="11"/>
      <c r="I29" s="17">
        <f>COUNTIFS(OpenSR!$E:$E,"Open",OpenSR!$G:$G,SummarySR!$A29)</f>
        <v>0</v>
      </c>
      <c r="J29" s="17">
        <f>COUNTIFS(OpenSR!$E:$E,"Assigned",OpenSR!$G:$G,SummarySR!$A29)</f>
        <v>0</v>
      </c>
      <c r="K29" s="17">
        <f>COUNTIFS(OpenSR!$E:$E,"In Progress",OpenSR!$G:$G,SummarySR!$A29)</f>
        <v>0</v>
      </c>
      <c r="L29" s="17">
        <f>COUNTIFS(OpenSR!$E:$E,"Postponed",OpenSR!$G:$G,SummarySR!$A29)</f>
        <v>0</v>
      </c>
      <c r="M29" s="17">
        <f>COUNTIFS(OpenSR!$E:$E,"With Customer",OpenSR!$G:$G,SummarySR!$A29) + COUNTIFS(OpenSR!$E:$E,"With User",OpenSR!$G:$G,SummarySR!$A29)</f>
        <v>0</v>
      </c>
      <c r="N29" s="17">
        <f>COUNTIFS(OpenSR!$E:$E,"With Vendor",OpenSR!$G:$G,SummarySR!$A29)</f>
        <v>0</v>
      </c>
      <c r="P29" s="17">
        <f ca="1">COUNTIFS(OpenSR!$X:$X,"YES",OpenSR!$G:$G,SummarySR!$A29)</f>
        <v>0</v>
      </c>
      <c r="Q29" s="17">
        <f ca="1">COUNTIFS(OpenSR!$Y:$Y,"YES",OpenSR!$G:$G,SummarySR!$A29)</f>
        <v>0</v>
      </c>
      <c r="R29" s="17">
        <f ca="1">COUNTIFS(OpenSR!$Z:$Z,"YES",OpenSR!$G:$G,SummarySR!$A29)</f>
        <v>0</v>
      </c>
      <c r="T29" s="17">
        <f>IF(ISNA(VLOOKUP(A29,'Breached Resolution SR'!$D$2:$E$32,2,0)),0,(VLOOKUP(A29,'Breached Resolution SR'!$D$2:$E$32,2,0)))</f>
        <v>0</v>
      </c>
      <c r="U29" s="17">
        <f>IF(ISNA(VLOOKUP(A29,'Breached Resolution SR'!$D$43:$E$82,2,0)),0,(VLOOKUP(A29,'Breached Resolution SR'!$D$43:$E$82,2,0)))</f>
        <v>0</v>
      </c>
      <c r="V29" s="8" t="e">
        <f>COUNTIFS(#REF!,"",#REF!,SummarySR!A29,#REF!,"Service Request")</f>
        <v>#REF!</v>
      </c>
      <c r="W29" s="25">
        <f>IF(ISERROR(V29/#REF!),0,V29/#REF!)</f>
        <v>0</v>
      </c>
      <c r="X29" s="11"/>
      <c r="Y29" s="8" t="e">
        <f>IF(ISNA(VLOOKUP(A29,#REF!,2,0)),0,(VLOOKUP(A29,#REF!,2,0)))</f>
        <v>#REF!</v>
      </c>
      <c r="Z29" s="11"/>
      <c r="AA29" s="25">
        <f>IF(ISERROR(Y29/#REF!),0,Y29/#REF!)</f>
        <v>0</v>
      </c>
    </row>
    <row r="30" spans="1:27" ht="15.75" thickBot="1">
      <c r="A30" s="22" t="s">
        <v>186</v>
      </c>
      <c r="B30" s="11"/>
      <c r="C30" s="17">
        <f>COUNTIFS(Open!$B:$B,"Service Request Normal",Open!$G:$G,SummaryINC!$A29,Open!$E:$E,"Assigned") + COUNTIFS(Open!$B:$B,"Service Request Normal",Open!$G:$G,SummaryINC!$A29,Open!$E:$E,"Open") + COUNTIFS(Open!$B:$B,"Service Request Normal",Open!$G:$G,SummaryINC!$A29,Open!$E:$E,"In Progress") + COUNTIFS(Open!$B:$B,"Service Request Normal",Open!$G:$G,SummaryINC!$A29,Open!$E:$E,"Postponed") + COUNTIFS(Open!$B:$B,"Service Request Normal",Open!$G:$G,SummaryINC!$A29,Open!$E:$E,"With Customer") + COUNTIFS(Open!$B:$B,"Service Request Normal",Open!$G:$G,SummaryINC!$A29,Open!$E:$E,"With Vendor") + COUNTIFS(Open!$B:$B,"Service Request Normal",Open!$G:$G,SummaryINC!$A29,Open!$E:$E,"With User")</f>
        <v>3</v>
      </c>
      <c r="D30" s="17">
        <f>COUNTIFS(Open!$B:$B,"Service Request Low",Open!$G:$G,SummaryINC!$A29,Open!$E:$E,"Assigned") + COUNTIFS(Open!$B:$B,"Service Request Low",Open!$G:$G,SummaryINC!$A29,Open!$E:$E,"Open") + COUNTIFS(Open!$B:$B,"Service Request Low",Open!$G:$G,SummaryINC!$A29,Open!$E:$E,"In Progress") + COUNTIFS(Open!$B:$B,"Service Request Low",Open!$G:$G,SummaryINC!$A29,Open!$E:$E,"Postponed") + COUNTIFS(Open!$B:$B,"Service Request Low",Open!$G:$G,SummaryINC!$A29,Open!$E:$E,"With Customer") + COUNTIFS(Open!$B:$B,"Service Request Low",Open!$G:$G,SummaryINC!$A29,Open!$E:$E,"With Vendor") + COUNTIFS(Open!$B:$B,"Service Request Low",Open!$G:$G,SummaryINC!$A29,Open!$E:$E,"With User")</f>
        <v>0</v>
      </c>
      <c r="E30" s="11"/>
      <c r="F30" s="18">
        <f>COUNTIFS(Last24C!$B:B,"Service Request Normal",Last24C!$G:$G,SummarySR!$A30)</f>
        <v>0</v>
      </c>
      <c r="G30" s="18">
        <f>COUNTIFS(Last24C!$B:B,"Service Request Low",Last24C!$G:$G,SummarySR!$A30)</f>
        <v>0</v>
      </c>
      <c r="H30" s="11"/>
      <c r="I30" s="17">
        <f>COUNTIFS(OpenSR!$E:$E,"Open",OpenSR!$G:$G,SummarySR!$A30)</f>
        <v>2</v>
      </c>
      <c r="J30" s="17">
        <f>COUNTIFS(OpenSR!$E:$E,"Assigned",OpenSR!$G:$G,SummarySR!$A30)</f>
        <v>8</v>
      </c>
      <c r="K30" s="17">
        <f>COUNTIFS(OpenSR!$E:$E,"In Progress",OpenSR!$G:$G,SummarySR!$A30)</f>
        <v>1</v>
      </c>
      <c r="L30" s="17">
        <f>COUNTIFS(OpenSR!$E:$E,"Postponed",OpenSR!$G:$G,SummarySR!$A30)</f>
        <v>0</v>
      </c>
      <c r="M30" s="17">
        <f>COUNTIFS(OpenSR!$E:$E,"With Customer",OpenSR!$G:$G,SummarySR!$A30) + COUNTIFS(OpenSR!$E:$E,"With User",OpenSR!$G:$G,SummarySR!$A30)</f>
        <v>0</v>
      </c>
      <c r="N30" s="17">
        <f>COUNTIFS(OpenSR!$E:$E,"With Vendor",OpenSR!$G:$G,SummarySR!$A30)</f>
        <v>0</v>
      </c>
      <c r="P30" s="17">
        <f ca="1">COUNTIFS(OpenSR!$X:$X,"YES",OpenSR!$G:$G,SummarySR!$A30)</f>
        <v>8</v>
      </c>
      <c r="Q30" s="17">
        <f ca="1">COUNTIFS(OpenSR!$Y:$Y,"YES",OpenSR!$G:$G,SummarySR!$A30)</f>
        <v>2</v>
      </c>
      <c r="R30" s="17">
        <f ca="1">COUNTIFS(OpenSR!$Z:$Z,"YES",OpenSR!$G:$G,SummarySR!$A30)</f>
        <v>1</v>
      </c>
      <c r="T30" s="17">
        <f>IF(ISNA(VLOOKUP(A30,'Breached Resolution SR'!$D$2:$E$32,2,0)),0,(VLOOKUP(A30,'Breached Resolution SR'!$D$2:$E$32,2,0)))</f>
        <v>0</v>
      </c>
      <c r="U30" s="17">
        <f>IF(ISNA(VLOOKUP(A30,'Breached Resolution SR'!$D$43:$E$82,2,0)),0,(VLOOKUP(A30,'Breached Resolution SR'!$D$43:$E$82,2,0)))</f>
        <v>0</v>
      </c>
      <c r="V30" s="8" t="e">
        <f>COUNTIFS(#REF!,"",#REF!,SummarySR!A30,#REF!,"Service Request")</f>
        <v>#REF!</v>
      </c>
      <c r="W30" s="25">
        <f>IF(ISERROR(V30/#REF!),0,V30/#REF!)</f>
        <v>0</v>
      </c>
      <c r="X30" s="11"/>
      <c r="Y30" s="8" t="e">
        <f>IF(ISNA(VLOOKUP(A30,#REF!,2,0)),0,(VLOOKUP(A30,#REF!,2,0)))</f>
        <v>#REF!</v>
      </c>
      <c r="Z30" s="11"/>
      <c r="AA30" s="25">
        <f>IF(ISERROR(Y30/#REF!),0,Y30/#REF!)</f>
        <v>0</v>
      </c>
    </row>
    <row r="31" spans="1:27" ht="15.75" thickBot="1">
      <c r="A31" s="22" t="s">
        <v>187</v>
      </c>
      <c r="B31" s="11"/>
      <c r="C31" s="17">
        <f>COUNTIFS(Open!$B:$B,"Service Request Normal",Open!$G:$G,SummaryINC!$A30,Open!$E:$E,"Assigned") + COUNTIFS(Open!$B:$B,"Service Request Normal",Open!$G:$G,SummaryINC!$A30,Open!$E:$E,"Open") + COUNTIFS(Open!$B:$B,"Service Request Normal",Open!$G:$G,SummaryINC!$A30,Open!$E:$E,"In Progress") + COUNTIFS(Open!$B:$B,"Service Request Normal",Open!$G:$G,SummaryINC!$A30,Open!$E:$E,"Postponed") + COUNTIFS(Open!$B:$B,"Service Request Normal",Open!$G:$G,SummaryINC!$A30,Open!$E:$E,"With Customer") + COUNTIFS(Open!$B:$B,"Service Request Normal",Open!$G:$G,SummaryINC!$A30,Open!$E:$E,"With Vendor") + COUNTIFS(Open!$B:$B,"Service Request Normal",Open!$G:$G,SummaryINC!$A30,Open!$E:$E,"With User")</f>
        <v>2</v>
      </c>
      <c r="D31" s="17">
        <f>COUNTIFS(Open!$B:$B,"Service Request Low",Open!$G:$G,SummaryINC!$A30,Open!$E:$E,"Assigned") + COUNTIFS(Open!$B:$B,"Service Request Low",Open!$G:$G,SummaryINC!$A30,Open!$E:$E,"Open") + COUNTIFS(Open!$B:$B,"Service Request Low",Open!$G:$G,SummaryINC!$A30,Open!$E:$E,"In Progress") + COUNTIFS(Open!$B:$B,"Service Request Low",Open!$G:$G,SummaryINC!$A30,Open!$E:$E,"Postponed") + COUNTIFS(Open!$B:$B,"Service Request Low",Open!$G:$G,SummaryINC!$A30,Open!$E:$E,"With Customer") + COUNTIFS(Open!$B:$B,"Service Request Low",Open!$G:$G,SummaryINC!$A30,Open!$E:$E,"With Vendor") + COUNTIFS(Open!$B:$B,"Service Request Low",Open!$G:$G,SummaryINC!$A30,Open!$E:$E,"With User")</f>
        <v>0</v>
      </c>
      <c r="E31" s="11"/>
      <c r="F31" s="18">
        <f>COUNTIFS(Last24C!$B:B,"Service Request Normal",Last24C!$G:$G,SummarySR!$A31)</f>
        <v>0</v>
      </c>
      <c r="G31" s="18">
        <f>COUNTIFS(Last24C!$B:B,"Service Request Low",Last24C!$G:$G,SummarySR!$A31)</f>
        <v>0</v>
      </c>
      <c r="H31" s="11"/>
      <c r="I31" s="17">
        <f>COUNTIFS(OpenSR!$E:$E,"Open",OpenSR!$G:$G,SummarySR!$A31)</f>
        <v>0</v>
      </c>
      <c r="J31" s="17">
        <f>COUNTIFS(OpenSR!$E:$E,"Assigned",OpenSR!$G:$G,SummarySR!$A31)</f>
        <v>0</v>
      </c>
      <c r="K31" s="17">
        <f>COUNTIFS(OpenSR!$E:$E,"In Progress",OpenSR!$G:$G,SummarySR!$A31)</f>
        <v>0</v>
      </c>
      <c r="L31" s="17">
        <f>COUNTIFS(OpenSR!$E:$E,"Postponed",OpenSR!$G:$G,SummarySR!$A31)</f>
        <v>0</v>
      </c>
      <c r="M31" s="17">
        <f>COUNTIFS(OpenSR!$E:$E,"With Customer",OpenSR!$G:$G,SummarySR!$A31) + COUNTIFS(OpenSR!$E:$E,"With User",OpenSR!$G:$G,SummarySR!$A31)</f>
        <v>0</v>
      </c>
      <c r="N31" s="17">
        <f>COUNTIFS(OpenSR!$E:$E,"With Vendor",OpenSR!$G:$G,SummarySR!$A31)</f>
        <v>0</v>
      </c>
      <c r="P31" s="17">
        <f ca="1">COUNTIFS(OpenSR!$X:$X,"YES",OpenSR!$G:$G,SummarySR!$A31)</f>
        <v>0</v>
      </c>
      <c r="Q31" s="17">
        <f ca="1">COUNTIFS(OpenSR!$Y:$Y,"YES",OpenSR!$G:$G,SummarySR!$A31)</f>
        <v>0</v>
      </c>
      <c r="R31" s="17">
        <f ca="1">COUNTIFS(OpenSR!$Z:$Z,"YES",OpenSR!$G:$G,SummarySR!$A31)</f>
        <v>0</v>
      </c>
      <c r="T31" s="17">
        <f>IF(ISNA(VLOOKUP(A31,'Breached Resolution SR'!$D$2:$E$32,2,0)),0,(VLOOKUP(A31,'Breached Resolution SR'!$D$2:$E$32,2,0)))</f>
        <v>0</v>
      </c>
      <c r="U31" s="17">
        <f>IF(ISNA(VLOOKUP(A31,'Breached Resolution SR'!$D$43:$E$82,2,0)),0,(VLOOKUP(A31,'Breached Resolution SR'!$D$43:$E$82,2,0)))</f>
        <v>0</v>
      </c>
      <c r="V31" s="8" t="e">
        <f>COUNTIFS(#REF!,"",#REF!,SummarySR!A31,#REF!,"Service Request")</f>
        <v>#REF!</v>
      </c>
      <c r="W31" s="25">
        <f>IF(ISERROR(V31/#REF!),0,V31/#REF!)</f>
        <v>0</v>
      </c>
      <c r="X31" s="11"/>
      <c r="Y31" s="8" t="e">
        <f>IF(ISNA(VLOOKUP(A31,#REF!,2,0)),0,(VLOOKUP(A31,#REF!,2,0)))</f>
        <v>#REF!</v>
      </c>
      <c r="Z31" s="11"/>
      <c r="AA31" s="25">
        <f>IF(ISERROR(Y31/#REF!),0,Y31/#REF!)</f>
        <v>0</v>
      </c>
    </row>
    <row r="32" spans="1:27" ht="15.75" thickBot="1">
      <c r="A32" s="22" t="s">
        <v>188</v>
      </c>
      <c r="B32" s="11"/>
      <c r="C32" s="17">
        <f>COUNTIFS(Open!$B:$B,"Service Request Normal",Open!$G:$G,SummaryINC!$A31,Open!$E:$E,"Assigned") + COUNTIFS(Open!$B:$B,"Service Request Normal",Open!$G:$G,SummaryINC!$A31,Open!$E:$E,"Open") + COUNTIFS(Open!$B:$B,"Service Request Normal",Open!$G:$G,SummaryINC!$A31,Open!$E:$E,"In Progress") + COUNTIFS(Open!$B:$B,"Service Request Normal",Open!$G:$G,SummaryINC!$A31,Open!$E:$E,"Postponed") + COUNTIFS(Open!$B:$B,"Service Request Normal",Open!$G:$G,SummaryINC!$A31,Open!$E:$E,"With Customer") + COUNTIFS(Open!$B:$B,"Service Request Normal",Open!$G:$G,SummaryINC!$A31,Open!$E:$E,"With Vendor") + COUNTIFS(Open!$B:$B,"Service Request Normal",Open!$G:$G,SummaryINC!$A31,Open!$E:$E,"With User")</f>
        <v>5</v>
      </c>
      <c r="D32" s="17">
        <f>COUNTIFS(Open!$B:$B,"Service Request Low",Open!$G:$G,SummaryINC!$A31,Open!$E:$E,"Assigned") + COUNTIFS(Open!$B:$B,"Service Request Low",Open!$G:$G,SummaryINC!$A31,Open!$E:$E,"Open") + COUNTIFS(Open!$B:$B,"Service Request Low",Open!$G:$G,SummaryINC!$A31,Open!$E:$E,"In Progress") + COUNTIFS(Open!$B:$B,"Service Request Low",Open!$G:$G,SummaryINC!$A31,Open!$E:$E,"Postponed") + COUNTIFS(Open!$B:$B,"Service Request Low",Open!$G:$G,SummaryINC!$A31,Open!$E:$E,"With Customer") + COUNTIFS(Open!$B:$B,"Service Request Low",Open!$G:$G,SummaryINC!$A31,Open!$E:$E,"With Vendor") + COUNTIFS(Open!$B:$B,"Service Request Low",Open!$G:$G,SummaryINC!$A31,Open!$E:$E,"With User")</f>
        <v>0</v>
      </c>
      <c r="E32" s="11"/>
      <c r="F32" s="18">
        <f>COUNTIFS(Last24C!$B:B,"Service Request Normal",Last24C!$G:$G,SummarySR!$A32)</f>
        <v>0</v>
      </c>
      <c r="G32" s="18">
        <f>COUNTIFS(Last24C!$B:B,"Service Request Low",Last24C!$G:$G,SummarySR!$A32)</f>
        <v>0</v>
      </c>
      <c r="H32" s="11"/>
      <c r="I32" s="17">
        <f>COUNTIFS(OpenSR!$E:$E,"Open",OpenSR!$G:$G,SummarySR!$A32)</f>
        <v>0</v>
      </c>
      <c r="J32" s="17">
        <f>COUNTIFS(OpenSR!$E:$E,"Assigned",OpenSR!$G:$G,SummarySR!$A32)</f>
        <v>7</v>
      </c>
      <c r="K32" s="17">
        <f>COUNTIFS(OpenSR!$E:$E,"In Progress",OpenSR!$G:$G,SummarySR!$A32)</f>
        <v>2</v>
      </c>
      <c r="L32" s="17">
        <f>COUNTIFS(OpenSR!$E:$E,"Postponed",OpenSR!$G:$G,SummarySR!$A32)</f>
        <v>1</v>
      </c>
      <c r="M32" s="17">
        <f>COUNTIFS(OpenSR!$E:$E,"With Customer",OpenSR!$G:$G,SummarySR!$A32) + COUNTIFS(OpenSR!$E:$E,"With User",OpenSR!$G:$G,SummarySR!$A32)</f>
        <v>0</v>
      </c>
      <c r="N32" s="17">
        <f>COUNTIFS(OpenSR!$E:$E,"With Vendor",OpenSR!$G:$G,SummarySR!$A32)</f>
        <v>0</v>
      </c>
      <c r="P32" s="17">
        <f ca="1">COUNTIFS(OpenSR!$X:$X,"YES",OpenSR!$G:$G,SummarySR!$A32)</f>
        <v>6</v>
      </c>
      <c r="Q32" s="17">
        <f ca="1">COUNTIFS(OpenSR!$Y:$Y,"YES",OpenSR!$G:$G,SummarySR!$A32)</f>
        <v>0</v>
      </c>
      <c r="R32" s="17">
        <f ca="1">COUNTIFS(OpenSR!$Z:$Z,"YES",OpenSR!$G:$G,SummarySR!$A32)</f>
        <v>4</v>
      </c>
      <c r="T32" s="17">
        <f>IF(ISNA(VLOOKUP(A32,'Breached Resolution SR'!$D$2:$E$32,2,0)),0,(VLOOKUP(A32,'Breached Resolution SR'!$D$2:$E$32,2,0)))</f>
        <v>0</v>
      </c>
      <c r="U32" s="17">
        <f>IF(ISNA(VLOOKUP(A32,'Breached Resolution SR'!$D$43:$E$82,2,0)),0,(VLOOKUP(A32,'Breached Resolution SR'!$D$43:$E$82,2,0)))</f>
        <v>0</v>
      </c>
      <c r="V32" s="8" t="e">
        <f>COUNTIFS(#REF!,"",#REF!,SummarySR!A32,#REF!,"Service Request")</f>
        <v>#REF!</v>
      </c>
      <c r="W32" s="25">
        <f>IF(ISERROR(V32/#REF!),0,V32/#REF!)</f>
        <v>0</v>
      </c>
      <c r="X32" s="11"/>
      <c r="Y32" s="8" t="e">
        <f>IF(ISNA(VLOOKUP(A32,#REF!,2,0)),0,(VLOOKUP(A32,#REF!,2,0)))</f>
        <v>#REF!</v>
      </c>
      <c r="Z32" s="11"/>
      <c r="AA32" s="25">
        <f>IF(ISERROR(Y32/#REF!),0,Y32/#REF!)</f>
        <v>0</v>
      </c>
    </row>
    <row r="33" spans="1:27" ht="15.75" thickBot="1">
      <c r="A33" s="22" t="s">
        <v>189</v>
      </c>
      <c r="B33" s="11"/>
      <c r="C33" s="17">
        <f>COUNTIFS(Open!$B:$B,"Service Request Normal",Open!$G:$G,SummaryINC!$A32,Open!$E:$E,"Assigned") + COUNTIFS(Open!$B:$B,"Service Request Normal",Open!$G:$G,SummaryINC!$A32,Open!$E:$E,"Open") + COUNTIFS(Open!$B:$B,"Service Request Normal",Open!$G:$G,SummaryINC!$A32,Open!$E:$E,"In Progress") + COUNTIFS(Open!$B:$B,"Service Request Normal",Open!$G:$G,SummaryINC!$A32,Open!$E:$E,"Postponed") + COUNTIFS(Open!$B:$B,"Service Request Normal",Open!$G:$G,SummaryINC!$A32,Open!$E:$E,"With Customer") + COUNTIFS(Open!$B:$B,"Service Request Normal",Open!$G:$G,SummaryINC!$A32,Open!$E:$E,"With Vendor") + COUNTIFS(Open!$B:$B,"Service Request Normal",Open!$G:$G,SummaryINC!$A32,Open!$E:$E,"With User")</f>
        <v>2</v>
      </c>
      <c r="D33" s="17">
        <f>COUNTIFS(Open!$B:$B,"Service Request Low",Open!$G:$G,SummaryINC!$A32,Open!$E:$E,"Assigned") + COUNTIFS(Open!$B:$B,"Service Request Low",Open!$G:$G,SummaryINC!$A32,Open!$E:$E,"Open") + COUNTIFS(Open!$B:$B,"Service Request Low",Open!$G:$G,SummaryINC!$A32,Open!$E:$E,"In Progress") + COUNTIFS(Open!$B:$B,"Service Request Low",Open!$G:$G,SummaryINC!$A32,Open!$E:$E,"Postponed") + COUNTIFS(Open!$B:$B,"Service Request Low",Open!$G:$G,SummaryINC!$A32,Open!$E:$E,"With Customer") + COUNTIFS(Open!$B:$B,"Service Request Low",Open!$G:$G,SummaryINC!$A32,Open!$E:$E,"With Vendor") + COUNTIFS(Open!$B:$B,"Service Request Low",Open!$G:$G,SummaryINC!$A32,Open!$E:$E,"With User")</f>
        <v>0</v>
      </c>
      <c r="E33" s="11"/>
      <c r="F33" s="18">
        <f>COUNTIFS(Last24C!$B:B,"Service Request Normal",Last24C!$G:$G,SummarySR!$A33)</f>
        <v>0</v>
      </c>
      <c r="G33" s="18">
        <f>COUNTIFS(Last24C!$B:B,"Service Request Low",Last24C!$G:$G,SummarySR!$A33)</f>
        <v>0</v>
      </c>
      <c r="H33" s="11"/>
      <c r="I33" s="17">
        <f>COUNTIFS(OpenSR!$E:$E,"Open",OpenSR!$G:$G,SummarySR!$A33)</f>
        <v>0</v>
      </c>
      <c r="J33" s="17">
        <f>COUNTIFS(OpenSR!$E:$E,"Assigned",OpenSR!$G:$G,SummarySR!$A33)</f>
        <v>4</v>
      </c>
      <c r="K33" s="17">
        <f>COUNTIFS(OpenSR!$E:$E,"In Progress",OpenSR!$G:$G,SummarySR!$A33)</f>
        <v>1</v>
      </c>
      <c r="L33" s="17">
        <f>COUNTIFS(OpenSR!$E:$E,"Postponed",OpenSR!$G:$G,SummarySR!$A33)</f>
        <v>0</v>
      </c>
      <c r="M33" s="17">
        <f>COUNTIFS(OpenSR!$E:$E,"With Customer",OpenSR!$G:$G,SummarySR!$A33) + COUNTIFS(OpenSR!$E:$E,"With User",OpenSR!$G:$G,SummarySR!$A33)</f>
        <v>0</v>
      </c>
      <c r="N33" s="17">
        <f>COUNTIFS(OpenSR!$E:$E,"With Vendor",OpenSR!$G:$G,SummarySR!$A33)</f>
        <v>0</v>
      </c>
      <c r="P33" s="17">
        <f ca="1">COUNTIFS(OpenSR!$X:$X,"YES",OpenSR!$G:$G,SummarySR!$A33)</f>
        <v>3</v>
      </c>
      <c r="Q33" s="17">
        <f ca="1">COUNTIFS(OpenSR!$Y:$Y,"YES",OpenSR!$G:$G,SummarySR!$A33)</f>
        <v>0</v>
      </c>
      <c r="R33" s="17">
        <f ca="1">COUNTIFS(OpenSR!$Z:$Z,"YES",OpenSR!$G:$G,SummarySR!$A33)</f>
        <v>2</v>
      </c>
      <c r="T33" s="17">
        <f>IF(ISNA(VLOOKUP(A33,'Breached Resolution SR'!$D$2:$E$32,2,0)),0,(VLOOKUP(A33,'Breached Resolution SR'!$D$2:$E$32,2,0)))</f>
        <v>0</v>
      </c>
      <c r="U33" s="17">
        <f>IF(ISNA(VLOOKUP(A33,'Breached Resolution SR'!$D$43:$E$82,2,0)),0,(VLOOKUP(A33,'Breached Resolution SR'!$D$43:$E$82,2,0)))</f>
        <v>0</v>
      </c>
      <c r="V33" s="8" t="e">
        <f>COUNTIFS(#REF!,"",#REF!,SummarySR!A33,#REF!,"Service Request")</f>
        <v>#REF!</v>
      </c>
      <c r="W33" s="25">
        <f>IF(ISERROR(V33/#REF!),0,V33/#REF!)</f>
        <v>0</v>
      </c>
      <c r="X33" s="11"/>
      <c r="Y33" s="8" t="e">
        <f>IF(ISNA(VLOOKUP(A33,#REF!,2,0)),0,(VLOOKUP(A33,#REF!,2,0)))</f>
        <v>#REF!</v>
      </c>
      <c r="Z33" s="11"/>
      <c r="AA33" s="25">
        <f>IF(ISERROR(Y33/#REF!),0,Y33/#REF!)</f>
        <v>0</v>
      </c>
    </row>
    <row r="34" spans="1:27" ht="15.75" thickBot="1">
      <c r="A34" s="22" t="s">
        <v>190</v>
      </c>
      <c r="B34" s="11"/>
      <c r="C34" s="17">
        <f>COUNTIFS(Open!$B:$B,"Service Request Normal",Open!$G:$G,SummaryINC!$A33,Open!$E:$E,"Assigned") + COUNTIFS(Open!$B:$B,"Service Request Normal",Open!$G:$G,SummaryINC!$A33,Open!$E:$E,"Open") + COUNTIFS(Open!$B:$B,"Service Request Normal",Open!$G:$G,SummaryINC!$A33,Open!$E:$E,"In Progress") + COUNTIFS(Open!$B:$B,"Service Request Normal",Open!$G:$G,SummaryINC!$A33,Open!$E:$E,"Postponed") + COUNTIFS(Open!$B:$B,"Service Request Normal",Open!$G:$G,SummaryINC!$A33,Open!$E:$E,"With Customer") + COUNTIFS(Open!$B:$B,"Service Request Normal",Open!$G:$G,SummaryINC!$A33,Open!$E:$E,"With Vendor") + COUNTIFS(Open!$B:$B,"Service Request Normal",Open!$G:$G,SummaryINC!$A33,Open!$E:$E,"With User")</f>
        <v>1</v>
      </c>
      <c r="D34" s="17">
        <f>COUNTIFS(Open!$B:$B,"Service Request Low",Open!$G:$G,SummaryINC!$A33,Open!$E:$E,"Assigned") + COUNTIFS(Open!$B:$B,"Service Request Low",Open!$G:$G,SummaryINC!$A33,Open!$E:$E,"Open") + COUNTIFS(Open!$B:$B,"Service Request Low",Open!$G:$G,SummaryINC!$A33,Open!$E:$E,"In Progress") + COUNTIFS(Open!$B:$B,"Service Request Low",Open!$G:$G,SummaryINC!$A33,Open!$E:$E,"Postponed") + COUNTIFS(Open!$B:$B,"Service Request Low",Open!$G:$G,SummaryINC!$A33,Open!$E:$E,"With Customer") + COUNTIFS(Open!$B:$B,"Service Request Low",Open!$G:$G,SummaryINC!$A33,Open!$E:$E,"With Vendor") + COUNTIFS(Open!$B:$B,"Service Request Low",Open!$G:$G,SummaryINC!$A33,Open!$E:$E,"With User")</f>
        <v>0</v>
      </c>
      <c r="E34" s="11"/>
      <c r="F34" s="18">
        <f>COUNTIFS(Last24C!$B:B,"Service Request Normal",Last24C!$G:$G,SummarySR!$A34)</f>
        <v>2</v>
      </c>
      <c r="G34" s="18">
        <f>COUNTIFS(Last24C!$B:B,"Service Request Low",Last24C!$G:$G,SummarySR!$A34)</f>
        <v>0</v>
      </c>
      <c r="H34" s="11"/>
      <c r="I34" s="17">
        <f>COUNTIFS(OpenSR!$E:$E,"Open",OpenSR!$G:$G,SummarySR!$A34)</f>
        <v>0</v>
      </c>
      <c r="J34" s="17">
        <f>COUNTIFS(OpenSR!$E:$E,"Assigned",OpenSR!$G:$G,SummarySR!$A34)</f>
        <v>3</v>
      </c>
      <c r="K34" s="17">
        <f>COUNTIFS(OpenSR!$E:$E,"In Progress",OpenSR!$G:$G,SummarySR!$A34)</f>
        <v>0</v>
      </c>
      <c r="L34" s="17">
        <f>COUNTIFS(OpenSR!$E:$E,"Postponed",OpenSR!$G:$G,SummarySR!$A34)</f>
        <v>0</v>
      </c>
      <c r="M34" s="17">
        <f>COUNTIFS(OpenSR!$E:$E,"With Customer",OpenSR!$G:$G,SummarySR!$A34) + COUNTIFS(OpenSR!$E:$E,"With User",OpenSR!$G:$G,SummarySR!$A34)</f>
        <v>0</v>
      </c>
      <c r="N34" s="17">
        <f>COUNTIFS(OpenSR!$E:$E,"With Vendor",OpenSR!$G:$G,SummarySR!$A34)</f>
        <v>0</v>
      </c>
      <c r="P34" s="17">
        <f ca="1">COUNTIFS(OpenSR!$X:$X,"YES",OpenSR!$G:$G,SummarySR!$A34)</f>
        <v>2</v>
      </c>
      <c r="Q34" s="17">
        <f ca="1">COUNTIFS(OpenSR!$Y:$Y,"YES",OpenSR!$G:$G,SummarySR!$A34)</f>
        <v>1</v>
      </c>
      <c r="R34" s="17">
        <f ca="1">COUNTIFS(OpenSR!$Z:$Z,"YES",OpenSR!$G:$G,SummarySR!$A34)</f>
        <v>0</v>
      </c>
      <c r="T34" s="17">
        <f>IF(ISNA(VLOOKUP(A34,'Breached Resolution SR'!$D$2:$E$32,2,0)),0,(VLOOKUP(A34,'Breached Resolution SR'!$D$2:$E$32,2,0)))</f>
        <v>0</v>
      </c>
      <c r="U34" s="17">
        <f>IF(ISNA(VLOOKUP(A34,'Breached Resolution SR'!$D$43:$E$82,2,0)),0,(VLOOKUP(A34,'Breached Resolution SR'!$D$43:$E$82,2,0)))</f>
        <v>0</v>
      </c>
      <c r="V34" s="8" t="e">
        <f>COUNTIFS(#REF!,"",#REF!,SummarySR!A34,#REF!,"Service Request")</f>
        <v>#REF!</v>
      </c>
      <c r="W34" s="25">
        <f>IF(ISERROR(V34/#REF!),0,V34/#REF!)</f>
        <v>0</v>
      </c>
      <c r="X34" s="11"/>
      <c r="Y34" s="8" t="e">
        <f>IF(ISNA(VLOOKUP(A34,#REF!,2,0)),0,(VLOOKUP(A34,#REF!,2,0)))</f>
        <v>#REF!</v>
      </c>
      <c r="Z34" s="11"/>
      <c r="AA34" s="25">
        <f>IF(ISERROR(Y34/#REF!),0,Y34/#REF!)</f>
        <v>0</v>
      </c>
    </row>
    <row r="35" spans="1:27" ht="15.75" thickBot="1">
      <c r="A35" s="22" t="s">
        <v>191</v>
      </c>
      <c r="B35" s="11"/>
      <c r="C35" s="17">
        <f>COUNTIFS(Open!$B:$B,"Service Request Normal",Open!$G:$G,SummaryINC!$A34,Open!$E:$E,"Assigned") + COUNTIFS(Open!$B:$B,"Service Request Normal",Open!$G:$G,SummaryINC!$A34,Open!$E:$E,"Open") + COUNTIFS(Open!$B:$B,"Service Request Normal",Open!$G:$G,SummaryINC!$A34,Open!$E:$E,"In Progress") + COUNTIFS(Open!$B:$B,"Service Request Normal",Open!$G:$G,SummaryINC!$A34,Open!$E:$E,"Postponed") + COUNTIFS(Open!$B:$B,"Service Request Normal",Open!$G:$G,SummaryINC!$A34,Open!$E:$E,"With Customer") + COUNTIFS(Open!$B:$B,"Service Request Normal",Open!$G:$G,SummaryINC!$A34,Open!$E:$E,"With Vendor") + COUNTIFS(Open!$B:$B,"Service Request Normal",Open!$G:$G,SummaryINC!$A34,Open!$E:$E,"With User")</f>
        <v>0</v>
      </c>
      <c r="D35" s="17">
        <f>COUNTIFS(Open!$B:$B,"Service Request Low",Open!$G:$G,SummaryINC!$A34,Open!$E:$E,"Assigned") + COUNTIFS(Open!$B:$B,"Service Request Low",Open!$G:$G,SummaryINC!$A34,Open!$E:$E,"Open") + COUNTIFS(Open!$B:$B,"Service Request Low",Open!$G:$G,SummaryINC!$A34,Open!$E:$E,"In Progress") + COUNTIFS(Open!$B:$B,"Service Request Low",Open!$G:$G,SummaryINC!$A34,Open!$E:$E,"Postponed") + COUNTIFS(Open!$B:$B,"Service Request Low",Open!$G:$G,SummaryINC!$A34,Open!$E:$E,"With Customer") + COUNTIFS(Open!$B:$B,"Service Request Low",Open!$G:$G,SummaryINC!$A34,Open!$E:$E,"With Vendor") + COUNTIFS(Open!$B:$B,"Service Request Low",Open!$G:$G,SummaryINC!$A34,Open!$E:$E,"With User")</f>
        <v>0</v>
      </c>
      <c r="E35" s="11"/>
      <c r="F35" s="18">
        <f>COUNTIFS(Last24C!$B:B,"Service Request Normal",Last24C!$G:$G,SummarySR!$A35)</f>
        <v>0</v>
      </c>
      <c r="G35" s="18">
        <f>COUNTIFS(Last24C!$B:B,"Service Request Low",Last24C!$G:$G,SummarySR!$A35)</f>
        <v>0</v>
      </c>
      <c r="H35" s="11"/>
      <c r="I35" s="17">
        <f>COUNTIFS(OpenSR!$E:$E,"Open",OpenSR!$G:$G,SummarySR!$A35)</f>
        <v>0</v>
      </c>
      <c r="J35" s="17">
        <f>COUNTIFS(OpenSR!$E:$E,"Assigned",OpenSR!$G:$G,SummarySR!$A35)</f>
        <v>0</v>
      </c>
      <c r="K35" s="17">
        <f>COUNTIFS(OpenSR!$E:$E,"In Progress",OpenSR!$G:$G,SummarySR!$A35)</f>
        <v>0</v>
      </c>
      <c r="L35" s="17">
        <f>COUNTIFS(OpenSR!$E:$E,"Postponed",OpenSR!$G:$G,SummarySR!$A35)</f>
        <v>0</v>
      </c>
      <c r="M35" s="17">
        <f>COUNTIFS(OpenSR!$E:$E,"With Customer",OpenSR!$G:$G,SummarySR!$A35) + COUNTIFS(OpenSR!$E:$E,"With User",OpenSR!$G:$G,SummarySR!$A35)</f>
        <v>0</v>
      </c>
      <c r="N35" s="17">
        <f>COUNTIFS(OpenSR!$E:$E,"With Vendor",OpenSR!$G:$G,SummarySR!$A35)</f>
        <v>0</v>
      </c>
      <c r="P35" s="17">
        <f ca="1">COUNTIFS(OpenSR!$X:$X,"YES",OpenSR!$G:$G,SummarySR!$A35)</f>
        <v>0</v>
      </c>
      <c r="Q35" s="17">
        <f ca="1">COUNTIFS(OpenSR!$Y:$Y,"YES",OpenSR!$G:$G,SummarySR!$A35)</f>
        <v>0</v>
      </c>
      <c r="R35" s="17">
        <f ca="1">COUNTIFS(OpenSR!$Z:$Z,"YES",OpenSR!$G:$G,SummarySR!$A35)</f>
        <v>0</v>
      </c>
      <c r="T35" s="17">
        <f>IF(ISNA(VLOOKUP(A35,'Breached Resolution SR'!$D$2:$E$32,2,0)),0,(VLOOKUP(A35,'Breached Resolution SR'!$D$2:$E$32,2,0)))</f>
        <v>0</v>
      </c>
      <c r="U35" s="17">
        <f>IF(ISNA(VLOOKUP(A35,'Breached Resolution SR'!$D$43:$E$82,2,0)),0,(VLOOKUP(A35,'Breached Resolution SR'!$D$43:$E$82,2,0)))</f>
        <v>0</v>
      </c>
      <c r="V35" s="8" t="e">
        <f>COUNTIFS(#REF!,"",#REF!,SummarySR!A35,#REF!,"Service Request")</f>
        <v>#REF!</v>
      </c>
      <c r="W35" s="25">
        <f>IF(ISERROR(V35/#REF!),0,V35/#REF!)</f>
        <v>0</v>
      </c>
      <c r="X35" s="11"/>
      <c r="Y35" s="8" t="e">
        <f>IF(ISNA(VLOOKUP(A35,#REF!,2,0)),0,(VLOOKUP(A35,#REF!,2,0)))</f>
        <v>#REF!</v>
      </c>
      <c r="Z35" s="11"/>
      <c r="AA35" s="25">
        <f>IF(ISERROR(Y35/#REF!),0,Y35/#REF!)</f>
        <v>0</v>
      </c>
    </row>
    <row r="36" spans="1:27" ht="15.75" thickBot="1">
      <c r="A36" s="22" t="s">
        <v>192</v>
      </c>
      <c r="B36" s="11"/>
      <c r="C36" s="17">
        <f>COUNTIFS(Open!$B:$B,"Service Request Normal",Open!$G:$G,SummaryINC!$A35,Open!$E:$E,"Assigned") + COUNTIFS(Open!$B:$B,"Service Request Normal",Open!$G:$G,SummaryINC!$A35,Open!$E:$E,"Open") + COUNTIFS(Open!$B:$B,"Service Request Normal",Open!$G:$G,SummaryINC!$A35,Open!$E:$E,"In Progress") + COUNTIFS(Open!$B:$B,"Service Request Normal",Open!$G:$G,SummaryINC!$A35,Open!$E:$E,"Postponed") + COUNTIFS(Open!$B:$B,"Service Request Normal",Open!$G:$G,SummaryINC!$A35,Open!$E:$E,"With Customer") + COUNTIFS(Open!$B:$B,"Service Request Normal",Open!$G:$G,SummaryINC!$A35,Open!$E:$E,"With Vendor") + COUNTIFS(Open!$B:$B,"Service Request Normal",Open!$G:$G,SummaryINC!$A35,Open!$E:$E,"With User")</f>
        <v>5</v>
      </c>
      <c r="D36" s="17">
        <f>COUNTIFS(Open!$B:$B,"Service Request Low",Open!$G:$G,SummaryINC!$A35,Open!$E:$E,"Assigned") + COUNTIFS(Open!$B:$B,"Service Request Low",Open!$G:$G,SummaryINC!$A35,Open!$E:$E,"Open") + COUNTIFS(Open!$B:$B,"Service Request Low",Open!$G:$G,SummaryINC!$A35,Open!$E:$E,"In Progress") + COUNTIFS(Open!$B:$B,"Service Request Low",Open!$G:$G,SummaryINC!$A35,Open!$E:$E,"Postponed") + COUNTIFS(Open!$B:$B,"Service Request Low",Open!$G:$G,SummaryINC!$A35,Open!$E:$E,"With Customer") + COUNTIFS(Open!$B:$B,"Service Request Low",Open!$G:$G,SummaryINC!$A35,Open!$E:$E,"With Vendor") + COUNTIFS(Open!$B:$B,"Service Request Low",Open!$G:$G,SummaryINC!$A35,Open!$E:$E,"With User")</f>
        <v>0</v>
      </c>
      <c r="E36" s="11"/>
      <c r="F36" s="18">
        <f>COUNTIFS(Last24C!$B:B,"Service Request Normal",Last24C!$G:$G,SummarySR!$A36)</f>
        <v>0</v>
      </c>
      <c r="G36" s="18">
        <f>COUNTIFS(Last24C!$B:B,"Service Request Low",Last24C!$G:$G,SummarySR!$A36)</f>
        <v>0</v>
      </c>
      <c r="H36" s="11"/>
      <c r="I36" s="17">
        <f>COUNTIFS(OpenSR!$E:$E,"Open",OpenSR!$G:$G,SummarySR!$A36)</f>
        <v>0</v>
      </c>
      <c r="J36" s="17">
        <f>COUNTIFS(OpenSR!$E:$E,"Assigned",OpenSR!$G:$G,SummarySR!$A36)</f>
        <v>0</v>
      </c>
      <c r="K36" s="17">
        <f>COUNTIFS(OpenSR!$E:$E,"In Progress",OpenSR!$G:$G,SummarySR!$A36)</f>
        <v>2</v>
      </c>
      <c r="L36" s="17">
        <f>COUNTIFS(OpenSR!$E:$E,"Postponed",OpenSR!$G:$G,SummarySR!$A36)</f>
        <v>0</v>
      </c>
      <c r="M36" s="17">
        <f>COUNTIFS(OpenSR!$E:$E,"With Customer",OpenSR!$G:$G,SummarySR!$A36) + COUNTIFS(OpenSR!$E:$E,"With User",OpenSR!$G:$G,SummarySR!$A36)</f>
        <v>4</v>
      </c>
      <c r="N36" s="17">
        <f>COUNTIFS(OpenSR!$E:$E,"With Vendor",OpenSR!$G:$G,SummarySR!$A36)</f>
        <v>2</v>
      </c>
      <c r="P36" s="17">
        <f ca="1">COUNTIFS(OpenSR!$X:$X,"YES",OpenSR!$G:$G,SummarySR!$A36)</f>
        <v>3</v>
      </c>
      <c r="Q36" s="17">
        <f ca="1">COUNTIFS(OpenSR!$Y:$Y,"YES",OpenSR!$G:$G,SummarySR!$A36)</f>
        <v>3</v>
      </c>
      <c r="R36" s="17">
        <f ca="1">COUNTIFS(OpenSR!$Z:$Z,"YES",OpenSR!$G:$G,SummarySR!$A36)</f>
        <v>2</v>
      </c>
      <c r="T36" s="17">
        <f>IF(ISNA(VLOOKUP(A36,'Breached Resolution SR'!$D$2:$E$32,2,0)),0,(VLOOKUP(A36,'Breached Resolution SR'!$D$2:$E$32,2,0)))</f>
        <v>5</v>
      </c>
      <c r="U36" s="17">
        <f>IF(ISNA(VLOOKUP(A36,'Breached Resolution SR'!$D$43:$E$82,2,0)),0,(VLOOKUP(A36,'Breached Resolution SR'!$D$43:$E$82,2,0)))</f>
        <v>0</v>
      </c>
      <c r="V36" s="8" t="e">
        <f>COUNTIFS(#REF!,"",#REF!,SummarySR!A36,#REF!,"Service Request")</f>
        <v>#REF!</v>
      </c>
      <c r="W36" s="25">
        <f>IF(ISERROR(V36/#REF!),0,V36/#REF!)</f>
        <v>0</v>
      </c>
      <c r="X36" s="11"/>
      <c r="Y36" s="8" t="e">
        <f>IF(ISNA(VLOOKUP(A36,#REF!,2,0)),0,(VLOOKUP(A36,#REF!,2,0)))</f>
        <v>#REF!</v>
      </c>
      <c r="Z36" s="11"/>
      <c r="AA36" s="25">
        <f>IF(ISERROR(Y36/#REF!),0,Y36/#REF!)</f>
        <v>0</v>
      </c>
    </row>
    <row r="37" spans="1:27" ht="15.75" thickBot="1">
      <c r="A37" s="22" t="s">
        <v>193</v>
      </c>
      <c r="B37" s="11"/>
      <c r="C37" s="17">
        <f>COUNTIFS(Open!$B:$B,"Service Request Normal",Open!$G:$G,SummaryINC!$A36,Open!$E:$E,"Assigned") + COUNTIFS(Open!$B:$B,"Service Request Normal",Open!$G:$G,SummaryINC!$A36,Open!$E:$E,"Open") + COUNTIFS(Open!$B:$B,"Service Request Normal",Open!$G:$G,SummaryINC!$A36,Open!$E:$E,"In Progress") + COUNTIFS(Open!$B:$B,"Service Request Normal",Open!$G:$G,SummaryINC!$A36,Open!$E:$E,"Postponed") + COUNTIFS(Open!$B:$B,"Service Request Normal",Open!$G:$G,SummaryINC!$A36,Open!$E:$E,"With Customer") + COUNTIFS(Open!$B:$B,"Service Request Normal",Open!$G:$G,SummaryINC!$A36,Open!$E:$E,"With Vendor") + COUNTIFS(Open!$B:$B,"Service Request Normal",Open!$G:$G,SummaryINC!$A36,Open!$E:$E,"With User")</f>
        <v>0</v>
      </c>
      <c r="D37" s="17">
        <f>COUNTIFS(Open!$B:$B,"Service Request Low",Open!$G:$G,SummaryINC!$A36,Open!$E:$E,"Assigned") + COUNTIFS(Open!$B:$B,"Service Request Low",Open!$G:$G,SummaryINC!$A36,Open!$E:$E,"Open") + COUNTIFS(Open!$B:$B,"Service Request Low",Open!$G:$G,SummaryINC!$A36,Open!$E:$E,"In Progress") + COUNTIFS(Open!$B:$B,"Service Request Low",Open!$G:$G,SummaryINC!$A36,Open!$E:$E,"Postponed") + COUNTIFS(Open!$B:$B,"Service Request Low",Open!$G:$G,SummaryINC!$A36,Open!$E:$E,"With Customer") + COUNTIFS(Open!$B:$B,"Service Request Low",Open!$G:$G,SummaryINC!$A36,Open!$E:$E,"With Vendor") + COUNTIFS(Open!$B:$B,"Service Request Low",Open!$G:$G,SummaryINC!$A36,Open!$E:$E,"With User")</f>
        <v>0</v>
      </c>
      <c r="E37" s="11"/>
      <c r="F37" s="18">
        <f>COUNTIFS(Last24C!$B:B,"Service Request Normal",Last24C!$G:$G,SummarySR!$A37)</f>
        <v>0</v>
      </c>
      <c r="G37" s="18">
        <f>COUNTIFS(Last24C!$B:B,"Service Request Low",Last24C!$G:$G,SummarySR!$A37)</f>
        <v>0</v>
      </c>
      <c r="H37" s="11"/>
      <c r="I37" s="17">
        <f>COUNTIFS(OpenSR!$E:$E,"Open",OpenSR!$G:$G,SummarySR!$A37)</f>
        <v>0</v>
      </c>
      <c r="J37" s="17">
        <f>COUNTIFS(OpenSR!$E:$E,"Assigned",OpenSR!$G:$G,SummarySR!$A37)</f>
        <v>0</v>
      </c>
      <c r="K37" s="17">
        <f>COUNTIFS(OpenSR!$E:$E,"In Progress",OpenSR!$G:$G,SummarySR!$A37)</f>
        <v>0</v>
      </c>
      <c r="L37" s="17">
        <f>COUNTIFS(OpenSR!$E:$E,"Postponed",OpenSR!$G:$G,SummarySR!$A37)</f>
        <v>0</v>
      </c>
      <c r="M37" s="17">
        <f>COUNTIFS(OpenSR!$E:$E,"With Customer",OpenSR!$G:$G,SummarySR!$A37) + COUNTIFS(OpenSR!$E:$E,"With User",OpenSR!$G:$G,SummarySR!$A37)</f>
        <v>0</v>
      </c>
      <c r="N37" s="17">
        <f>COUNTIFS(OpenSR!$E:$E,"With Vendor",OpenSR!$G:$G,SummarySR!$A37)</f>
        <v>0</v>
      </c>
      <c r="P37" s="17">
        <f ca="1">COUNTIFS(OpenSR!$X:$X,"YES",OpenSR!$G:$G,SummarySR!$A37)</f>
        <v>0</v>
      </c>
      <c r="Q37" s="17">
        <f ca="1">COUNTIFS(OpenSR!$Y:$Y,"YES",OpenSR!$G:$G,SummarySR!$A37)</f>
        <v>0</v>
      </c>
      <c r="R37" s="17">
        <f ca="1">COUNTIFS(OpenSR!$Z:$Z,"YES",OpenSR!$G:$G,SummarySR!$A37)</f>
        <v>0</v>
      </c>
      <c r="T37" s="17">
        <f>IF(ISNA(VLOOKUP(A37,'Breached Resolution SR'!$D$2:$E$32,2,0)),0,(VLOOKUP(A37,'Breached Resolution SR'!$D$2:$E$32,2,0)))</f>
        <v>0</v>
      </c>
      <c r="U37" s="17">
        <f>IF(ISNA(VLOOKUP(A37,'Breached Resolution SR'!$D$43:$E$82,2,0)),0,(VLOOKUP(A37,'Breached Resolution SR'!$D$43:$E$82,2,0)))</f>
        <v>0</v>
      </c>
      <c r="V37" s="8" t="e">
        <f>COUNTIFS(#REF!,"",#REF!,SummarySR!A37,#REF!,"Service Request")</f>
        <v>#REF!</v>
      </c>
      <c r="W37" s="25">
        <f>IF(ISERROR(V37/#REF!),0,V37/#REF!)</f>
        <v>0</v>
      </c>
      <c r="X37" s="11"/>
      <c r="Y37" s="8" t="e">
        <f>IF(ISNA(VLOOKUP(A37,#REF!,2,0)),0,(VLOOKUP(A37,#REF!,2,0)))</f>
        <v>#REF!</v>
      </c>
      <c r="Z37" s="11"/>
      <c r="AA37" s="25">
        <f>IF(ISERROR(Y37/#REF!),0,Y37/#REF!)</f>
        <v>0</v>
      </c>
    </row>
    <row r="38" spans="1:27" ht="15.75" thickBot="1">
      <c r="A38" s="22" t="s">
        <v>194</v>
      </c>
      <c r="B38" s="11"/>
      <c r="C38" s="17">
        <f>COUNTIFS(Open!$B:$B,"Service Request Normal",Open!$G:$G,SummaryINC!$A37,Open!$E:$E,"Assigned") + COUNTIFS(Open!$B:$B,"Service Request Normal",Open!$G:$G,SummaryINC!$A37,Open!$E:$E,"Open") + COUNTIFS(Open!$B:$B,"Service Request Normal",Open!$G:$G,SummaryINC!$A37,Open!$E:$E,"In Progress") + COUNTIFS(Open!$B:$B,"Service Request Normal",Open!$G:$G,SummaryINC!$A37,Open!$E:$E,"Postponed") + COUNTIFS(Open!$B:$B,"Service Request Normal",Open!$G:$G,SummaryINC!$A37,Open!$E:$E,"With Customer") + COUNTIFS(Open!$B:$B,"Service Request Normal",Open!$G:$G,SummaryINC!$A37,Open!$E:$E,"With Vendor") + COUNTIFS(Open!$B:$B,"Service Request Normal",Open!$G:$G,SummaryINC!$A37,Open!$E:$E,"With User")</f>
        <v>13</v>
      </c>
      <c r="D38" s="17">
        <f>COUNTIFS(Open!$B:$B,"Service Request Low",Open!$G:$G,SummaryINC!$A37,Open!$E:$E,"Assigned") + COUNTIFS(Open!$B:$B,"Service Request Low",Open!$G:$G,SummaryINC!$A37,Open!$E:$E,"Open") + COUNTIFS(Open!$B:$B,"Service Request Low",Open!$G:$G,SummaryINC!$A37,Open!$E:$E,"In Progress") + COUNTIFS(Open!$B:$B,"Service Request Low",Open!$G:$G,SummaryINC!$A37,Open!$E:$E,"Postponed") + COUNTIFS(Open!$B:$B,"Service Request Low",Open!$G:$G,SummaryINC!$A37,Open!$E:$E,"With Customer") + COUNTIFS(Open!$B:$B,"Service Request Low",Open!$G:$G,SummaryINC!$A37,Open!$E:$E,"With Vendor") + COUNTIFS(Open!$B:$B,"Service Request Low",Open!$G:$G,SummaryINC!$A37,Open!$E:$E,"With User")</f>
        <v>0</v>
      </c>
      <c r="E38" s="11"/>
      <c r="F38" s="18">
        <f>COUNTIFS(Last24C!$B:B,"Service Request Normal",Last24C!$G:$G,SummarySR!$A38)</f>
        <v>0</v>
      </c>
      <c r="G38" s="18">
        <f>COUNTIFS(Last24C!$B:B,"Service Request Low",Last24C!$G:$G,SummarySR!$A38)</f>
        <v>0</v>
      </c>
      <c r="H38" s="11"/>
      <c r="I38" s="17">
        <f>COUNTIFS(OpenSR!$E:$E,"Open",OpenSR!$G:$G,SummarySR!$A38)</f>
        <v>0</v>
      </c>
      <c r="J38" s="17">
        <f>COUNTIFS(OpenSR!$E:$E,"Assigned",OpenSR!$G:$G,SummarySR!$A38)</f>
        <v>5</v>
      </c>
      <c r="K38" s="17">
        <f>COUNTIFS(OpenSR!$E:$E,"In Progress",OpenSR!$G:$G,SummarySR!$A38)</f>
        <v>6</v>
      </c>
      <c r="L38" s="17">
        <f>COUNTIFS(OpenSR!$E:$E,"Postponed",OpenSR!$G:$G,SummarySR!$A38)</f>
        <v>0</v>
      </c>
      <c r="M38" s="17">
        <f>COUNTIFS(OpenSR!$E:$E,"With Customer",OpenSR!$G:$G,SummarySR!$A38) + COUNTIFS(OpenSR!$E:$E,"With User",OpenSR!$G:$G,SummarySR!$A38)</f>
        <v>0</v>
      </c>
      <c r="N38" s="17">
        <f>COUNTIFS(OpenSR!$E:$E,"With Vendor",OpenSR!$G:$G,SummarySR!$A38)</f>
        <v>0</v>
      </c>
      <c r="P38" s="17">
        <f ca="1">COUNTIFS(OpenSR!$X:$X,"YES",OpenSR!$G:$G,SummarySR!$A38)</f>
        <v>1</v>
      </c>
      <c r="Q38" s="17">
        <f ca="1">COUNTIFS(OpenSR!$Y:$Y,"YES",OpenSR!$G:$G,SummarySR!$A38)</f>
        <v>0</v>
      </c>
      <c r="R38" s="17">
        <f ca="1">COUNTIFS(OpenSR!$Z:$Z,"YES",OpenSR!$G:$G,SummarySR!$A38)</f>
        <v>10</v>
      </c>
      <c r="T38" s="17">
        <f>IF(ISNA(VLOOKUP(A38,'Breached Resolution SR'!$D$2:$E$32,2,0)),0,(VLOOKUP(A38,'Breached Resolution SR'!$D$2:$E$32,2,0)))</f>
        <v>1</v>
      </c>
      <c r="U38" s="17">
        <f>IF(ISNA(VLOOKUP(A38,'Breached Resolution SR'!$D$43:$E$82,2,0)),0,(VLOOKUP(A38,'Breached Resolution SR'!$D$43:$E$82,2,0)))</f>
        <v>0</v>
      </c>
      <c r="V38" s="8" t="e">
        <f>COUNTIFS(#REF!,"",#REF!,SummarySR!A38,#REF!,"Service Request")</f>
        <v>#REF!</v>
      </c>
      <c r="W38" s="25">
        <f>IF(ISERROR(V38/#REF!),0,V38/#REF!)</f>
        <v>0</v>
      </c>
      <c r="X38" s="11"/>
      <c r="Y38" s="8" t="e">
        <f>IF(ISNA(VLOOKUP(A38,#REF!,2,0)),0,(VLOOKUP(A38,#REF!,2,0)))</f>
        <v>#REF!</v>
      </c>
      <c r="Z38" s="11"/>
      <c r="AA38" s="25">
        <f>IF(ISERROR(Y38/#REF!),0,Y38/#REF!)</f>
        <v>0</v>
      </c>
    </row>
    <row r="39" spans="1:27" ht="15.75" thickBot="1">
      <c r="A39" s="22" t="s">
        <v>195</v>
      </c>
      <c r="B39" s="11"/>
      <c r="C39" s="17">
        <f>COUNTIFS(Open!$B:$B,"Service Request Normal",Open!$G:$G,SummaryINC!$A38,Open!$E:$E,"Assigned") + COUNTIFS(Open!$B:$B,"Service Request Normal",Open!$G:$G,SummaryINC!$A38,Open!$E:$E,"Open") + COUNTIFS(Open!$B:$B,"Service Request Normal",Open!$G:$G,SummaryINC!$A38,Open!$E:$E,"In Progress") + COUNTIFS(Open!$B:$B,"Service Request Normal",Open!$G:$G,SummaryINC!$A38,Open!$E:$E,"Postponed") + COUNTIFS(Open!$B:$B,"Service Request Normal",Open!$G:$G,SummaryINC!$A38,Open!$E:$E,"With Customer") + COUNTIFS(Open!$B:$B,"Service Request Normal",Open!$G:$G,SummaryINC!$A38,Open!$E:$E,"With Vendor") + COUNTIFS(Open!$B:$B,"Service Request Normal",Open!$G:$G,SummaryINC!$A38,Open!$E:$E,"With User")</f>
        <v>0</v>
      </c>
      <c r="D39" s="17">
        <f>COUNTIFS(Open!$B:$B,"Service Request Low",Open!$G:$G,SummaryINC!$A38,Open!$E:$E,"Assigned") + COUNTIFS(Open!$B:$B,"Service Request Low",Open!$G:$G,SummaryINC!$A38,Open!$E:$E,"Open") + COUNTIFS(Open!$B:$B,"Service Request Low",Open!$G:$G,SummaryINC!$A38,Open!$E:$E,"In Progress") + COUNTIFS(Open!$B:$B,"Service Request Low",Open!$G:$G,SummaryINC!$A38,Open!$E:$E,"Postponed") + COUNTIFS(Open!$B:$B,"Service Request Low",Open!$G:$G,SummaryINC!$A38,Open!$E:$E,"With Customer") + COUNTIFS(Open!$B:$B,"Service Request Low",Open!$G:$G,SummaryINC!$A38,Open!$E:$E,"With Vendor") + COUNTIFS(Open!$B:$B,"Service Request Low",Open!$G:$G,SummaryINC!$A38,Open!$E:$E,"With User")</f>
        <v>0</v>
      </c>
      <c r="E39" s="11"/>
      <c r="F39" s="18">
        <f>COUNTIFS(Last24C!$B:B,"Service Request Normal",Last24C!$G:$G,SummarySR!$A39)</f>
        <v>0</v>
      </c>
      <c r="G39" s="18">
        <f>COUNTIFS(Last24C!$B:B,"Service Request Low",Last24C!$G:$G,SummarySR!$A39)</f>
        <v>0</v>
      </c>
      <c r="H39" s="11"/>
      <c r="I39" s="17">
        <f>COUNTIFS(OpenSR!$E:$E,"Open",OpenSR!$G:$G,SummarySR!$A39)</f>
        <v>0</v>
      </c>
      <c r="J39" s="17">
        <f>COUNTIFS(OpenSR!$E:$E,"Assigned",OpenSR!$G:$G,SummarySR!$A39)</f>
        <v>0</v>
      </c>
      <c r="K39" s="17">
        <f>COUNTIFS(OpenSR!$E:$E,"In Progress",OpenSR!$G:$G,SummarySR!$A39)</f>
        <v>0</v>
      </c>
      <c r="L39" s="17">
        <f>COUNTIFS(OpenSR!$E:$E,"Postponed",OpenSR!$G:$G,SummarySR!$A39)</f>
        <v>0</v>
      </c>
      <c r="M39" s="17">
        <f>COUNTIFS(OpenSR!$E:$E,"With Customer",OpenSR!$G:$G,SummarySR!$A39) + COUNTIFS(OpenSR!$E:$E,"With User",OpenSR!$G:$G,SummarySR!$A39)</f>
        <v>0</v>
      </c>
      <c r="N39" s="17">
        <f>COUNTIFS(OpenSR!$E:$E,"With Vendor",OpenSR!$G:$G,SummarySR!$A39)</f>
        <v>0</v>
      </c>
      <c r="P39" s="17">
        <f ca="1">COUNTIFS(OpenSR!$X:$X,"YES",OpenSR!$G:$G,SummarySR!$A39)</f>
        <v>0</v>
      </c>
      <c r="Q39" s="17">
        <f ca="1">COUNTIFS(OpenSR!$Y:$Y,"YES",OpenSR!$G:$G,SummarySR!$A39)</f>
        <v>0</v>
      </c>
      <c r="R39" s="17">
        <f ca="1">COUNTIFS(OpenSR!$Z:$Z,"YES",OpenSR!$G:$G,SummarySR!$A39)</f>
        <v>0</v>
      </c>
      <c r="T39" s="17">
        <f>IF(ISNA(VLOOKUP(A39,'Breached Resolution SR'!$D$2:$E$32,2,0)),0,(VLOOKUP(A39,'Breached Resolution SR'!$D$2:$E$32,2,0)))</f>
        <v>0</v>
      </c>
      <c r="U39" s="17">
        <f>IF(ISNA(VLOOKUP(A39,'Breached Resolution SR'!$D$43:$E$82,2,0)),0,(VLOOKUP(A39,'Breached Resolution SR'!$D$43:$E$82,2,0)))</f>
        <v>0</v>
      </c>
      <c r="V39" s="8" t="e">
        <f>COUNTIFS(#REF!,"",#REF!,SummarySR!A39,#REF!,"Service Request")</f>
        <v>#REF!</v>
      </c>
      <c r="W39" s="25">
        <f>IF(ISERROR(V39/#REF!),0,V39/#REF!)</f>
        <v>0</v>
      </c>
      <c r="X39" s="11"/>
      <c r="Y39" s="8" t="e">
        <f>IF(ISNA(VLOOKUP(A39,#REF!,2,0)),0,(VLOOKUP(A39,#REF!,2,0)))</f>
        <v>#REF!</v>
      </c>
      <c r="Z39" s="11"/>
      <c r="AA39" s="25">
        <f>IF(ISERROR(Y39/#REF!),0,Y39/#REF!)</f>
        <v>0</v>
      </c>
    </row>
    <row r="40" spans="1:27" ht="15.75" thickBot="1">
      <c r="A40" s="22" t="s">
        <v>196</v>
      </c>
      <c r="B40" s="11"/>
      <c r="C40" s="17">
        <f>COUNTIFS(Open!$B:$B,"Service Request Normal",Open!$G:$G,SummaryINC!$A39,Open!$E:$E,"Assigned") + COUNTIFS(Open!$B:$B,"Service Request Normal",Open!$G:$G,SummaryINC!$A39,Open!$E:$E,"Open") + COUNTIFS(Open!$B:$B,"Service Request Normal",Open!$G:$G,SummaryINC!$A39,Open!$E:$E,"In Progress") + COUNTIFS(Open!$B:$B,"Service Request Normal",Open!$G:$G,SummaryINC!$A39,Open!$E:$E,"Postponed") + COUNTIFS(Open!$B:$B,"Service Request Normal",Open!$G:$G,SummaryINC!$A39,Open!$E:$E,"With Customer") + COUNTIFS(Open!$B:$B,"Service Request Normal",Open!$G:$G,SummaryINC!$A39,Open!$E:$E,"With Vendor") + COUNTIFS(Open!$B:$B,"Service Request Normal",Open!$G:$G,SummaryINC!$A39,Open!$E:$E,"With User")</f>
        <v>0</v>
      </c>
      <c r="D40" s="17">
        <f>COUNTIFS(Open!$B:$B,"Service Request Low",Open!$G:$G,SummaryINC!$A39,Open!$E:$E,"Assigned") + COUNTIFS(Open!$B:$B,"Service Request Low",Open!$G:$G,SummaryINC!$A39,Open!$E:$E,"Open") + COUNTIFS(Open!$B:$B,"Service Request Low",Open!$G:$G,SummaryINC!$A39,Open!$E:$E,"In Progress") + COUNTIFS(Open!$B:$B,"Service Request Low",Open!$G:$G,SummaryINC!$A39,Open!$E:$E,"Postponed") + COUNTIFS(Open!$B:$B,"Service Request Low",Open!$G:$G,SummaryINC!$A39,Open!$E:$E,"With Customer") + COUNTIFS(Open!$B:$B,"Service Request Low",Open!$G:$G,SummaryINC!$A39,Open!$E:$E,"With Vendor") + COUNTIFS(Open!$B:$B,"Service Request Low",Open!$G:$G,SummaryINC!$A39,Open!$E:$E,"With User")</f>
        <v>0</v>
      </c>
      <c r="E40" s="11"/>
      <c r="F40" s="18">
        <f>COUNTIFS(Last24C!$B:B,"Service Request Normal",Last24C!$G:$G,SummarySR!$A40)</f>
        <v>0</v>
      </c>
      <c r="G40" s="18">
        <f>COUNTIFS(Last24C!$B:B,"Service Request Low",Last24C!$G:$G,SummarySR!$A40)</f>
        <v>0</v>
      </c>
      <c r="H40" s="11"/>
      <c r="I40" s="17">
        <f>COUNTIFS(OpenSR!$E:$E,"Open",OpenSR!$G:$G,SummarySR!$A40)</f>
        <v>0</v>
      </c>
      <c r="J40" s="17">
        <f>COUNTIFS(OpenSR!$E:$E,"Assigned",OpenSR!$G:$G,SummarySR!$A40)</f>
        <v>0</v>
      </c>
      <c r="K40" s="17">
        <f>COUNTIFS(OpenSR!$E:$E,"In Progress",OpenSR!$G:$G,SummarySR!$A40)</f>
        <v>0</v>
      </c>
      <c r="L40" s="17">
        <f>COUNTIFS(OpenSR!$E:$E,"Postponed",OpenSR!$G:$G,SummarySR!$A40)</f>
        <v>0</v>
      </c>
      <c r="M40" s="17">
        <f>COUNTIFS(OpenSR!$E:$E,"With Customer",OpenSR!$G:$G,SummarySR!$A40) + COUNTIFS(OpenSR!$E:$E,"With User",OpenSR!$G:$G,SummarySR!$A40)</f>
        <v>0</v>
      </c>
      <c r="N40" s="17">
        <f>COUNTIFS(OpenSR!$E:$E,"With Vendor",OpenSR!$G:$G,SummarySR!$A40)</f>
        <v>0</v>
      </c>
      <c r="P40" s="17">
        <f ca="1">COUNTIFS(OpenSR!$X:$X,"YES",OpenSR!$G:$G,SummarySR!$A40)</f>
        <v>0</v>
      </c>
      <c r="Q40" s="17">
        <f ca="1">COUNTIFS(OpenSR!$Y:$Y,"YES",OpenSR!$G:$G,SummarySR!$A40)</f>
        <v>0</v>
      </c>
      <c r="R40" s="17">
        <f ca="1">COUNTIFS(OpenSR!$Z:$Z,"YES",OpenSR!$G:$G,SummarySR!$A40)</f>
        <v>0</v>
      </c>
      <c r="T40" s="17">
        <f>IF(ISNA(VLOOKUP(A40,'Breached Resolution SR'!$D$2:$E$32,2,0)),0,(VLOOKUP(A40,'Breached Resolution SR'!$D$2:$E$32,2,0)))</f>
        <v>0</v>
      </c>
      <c r="U40" s="17">
        <f>IF(ISNA(VLOOKUP(A40,'Breached Resolution SR'!$D$43:$E$82,2,0)),0,(VLOOKUP(A40,'Breached Resolution SR'!$D$43:$E$82,2,0)))</f>
        <v>0</v>
      </c>
      <c r="V40" s="8" t="e">
        <f>COUNTIFS(#REF!,"",#REF!,SummarySR!A40,#REF!,"Service Request")</f>
        <v>#REF!</v>
      </c>
      <c r="W40" s="25">
        <f>IF(ISERROR(V40/#REF!),0,V40/#REF!)</f>
        <v>0</v>
      </c>
      <c r="X40" s="11"/>
      <c r="Y40" s="8" t="e">
        <f>IF(ISNA(VLOOKUP(A40,#REF!,2,0)),0,(VLOOKUP(A40,#REF!,2,0)))</f>
        <v>#REF!</v>
      </c>
      <c r="Z40" s="11"/>
      <c r="AA40" s="25">
        <f>IF(ISERROR(Y40/#REF!),0,Y40/#REF!)</f>
        <v>0</v>
      </c>
    </row>
    <row r="41" spans="1:27" ht="15.75" thickBot="1">
      <c r="A41" s="22" t="s">
        <v>197</v>
      </c>
      <c r="B41" s="11"/>
      <c r="C41" s="17">
        <f>COUNTIFS(Open!$B:$B,"Service Request Normal",Open!$G:$G,SummaryINC!$A40,Open!$E:$E,"Assigned") + COUNTIFS(Open!$B:$B,"Service Request Normal",Open!$G:$G,SummaryINC!$A40,Open!$E:$E,"Open") + COUNTIFS(Open!$B:$B,"Service Request Normal",Open!$G:$G,SummaryINC!$A40,Open!$E:$E,"In Progress") + COUNTIFS(Open!$B:$B,"Service Request Normal",Open!$G:$G,SummaryINC!$A40,Open!$E:$E,"Postponed") + COUNTIFS(Open!$B:$B,"Service Request Normal",Open!$G:$G,SummaryINC!$A40,Open!$E:$E,"With Customer") + COUNTIFS(Open!$B:$B,"Service Request Normal",Open!$G:$G,SummaryINC!$A40,Open!$E:$E,"With Vendor") + COUNTIFS(Open!$B:$B,"Service Request Normal",Open!$G:$G,SummaryINC!$A40,Open!$E:$E,"With User")</f>
        <v>0</v>
      </c>
      <c r="D41" s="17">
        <f>COUNTIFS(Open!$B:$B,"Service Request Low",Open!$G:$G,SummaryINC!$A40,Open!$E:$E,"Assigned") + COUNTIFS(Open!$B:$B,"Service Request Low",Open!$G:$G,SummaryINC!$A40,Open!$E:$E,"Open") + COUNTIFS(Open!$B:$B,"Service Request Low",Open!$G:$G,SummaryINC!$A40,Open!$E:$E,"In Progress") + COUNTIFS(Open!$B:$B,"Service Request Low",Open!$G:$G,SummaryINC!$A40,Open!$E:$E,"Postponed") + COUNTIFS(Open!$B:$B,"Service Request Low",Open!$G:$G,SummaryINC!$A40,Open!$E:$E,"With Customer") + COUNTIFS(Open!$B:$B,"Service Request Low",Open!$G:$G,SummaryINC!$A40,Open!$E:$E,"With Vendor") + COUNTIFS(Open!$B:$B,"Service Request Low",Open!$G:$G,SummaryINC!$A40,Open!$E:$E,"With User")</f>
        <v>0</v>
      </c>
      <c r="E41" s="11"/>
      <c r="F41" s="18">
        <f>COUNTIFS(Last24C!$B:B,"Service Request Normal",Last24C!$G:$G,SummarySR!$A41)</f>
        <v>0</v>
      </c>
      <c r="G41" s="18">
        <f>COUNTIFS(Last24C!$B:B,"Service Request Low",Last24C!$G:$G,SummarySR!$A41)</f>
        <v>0</v>
      </c>
      <c r="H41" s="11"/>
      <c r="I41" s="17">
        <f>COUNTIFS(OpenSR!$E:$E,"Open",OpenSR!$G:$G,SummarySR!$A41)</f>
        <v>0</v>
      </c>
      <c r="J41" s="17">
        <f>COUNTIFS(OpenSR!$E:$E,"Assigned",OpenSR!$G:$G,SummarySR!$A41)</f>
        <v>0</v>
      </c>
      <c r="K41" s="17">
        <f>COUNTIFS(OpenSR!$E:$E,"In Progress",OpenSR!$G:$G,SummarySR!$A41)</f>
        <v>0</v>
      </c>
      <c r="L41" s="17">
        <f>COUNTIFS(OpenSR!$E:$E,"Postponed",OpenSR!$G:$G,SummarySR!$A41)</f>
        <v>0</v>
      </c>
      <c r="M41" s="17">
        <f>COUNTIFS(OpenSR!$E:$E,"With Customer",OpenSR!$G:$G,SummarySR!$A41) + COUNTIFS(OpenSR!$E:$E,"With User",OpenSR!$G:$G,SummarySR!$A41)</f>
        <v>0</v>
      </c>
      <c r="N41" s="17">
        <f>COUNTIFS(OpenSR!$E:$E,"With Vendor",OpenSR!$G:$G,SummarySR!$A41)</f>
        <v>0</v>
      </c>
      <c r="P41" s="17">
        <f ca="1">COUNTIFS(OpenSR!$X:$X,"YES",OpenSR!$G:$G,SummarySR!$A41)</f>
        <v>0</v>
      </c>
      <c r="Q41" s="17">
        <f ca="1">COUNTIFS(OpenSR!$Y:$Y,"YES",OpenSR!$G:$G,SummarySR!$A41)</f>
        <v>0</v>
      </c>
      <c r="R41" s="17">
        <f ca="1">COUNTIFS(OpenSR!$Z:$Z,"YES",OpenSR!$G:$G,SummarySR!$A41)</f>
        <v>0</v>
      </c>
      <c r="T41" s="17">
        <f>IF(ISNA(VLOOKUP(A41,'Breached Resolution SR'!$D$2:$E$32,2,0)),0,(VLOOKUP(A41,'Breached Resolution SR'!$D$2:$E$32,2,0)))</f>
        <v>0</v>
      </c>
      <c r="U41" s="17">
        <f>IF(ISNA(VLOOKUP(A41,'Breached Resolution SR'!$D$43:$E$82,2,0)),0,(VLOOKUP(A41,'Breached Resolution SR'!$D$43:$E$82,2,0)))</f>
        <v>0</v>
      </c>
      <c r="V41" s="8" t="e">
        <f>COUNTIFS(#REF!,"",#REF!,SummarySR!A41,#REF!,"Service Request")</f>
        <v>#REF!</v>
      </c>
      <c r="W41" s="25">
        <f>IF(ISERROR(V41/#REF!),0,V41/#REF!)</f>
        <v>0</v>
      </c>
      <c r="X41" s="11"/>
      <c r="Y41" s="8" t="e">
        <f>IF(ISNA(VLOOKUP(A41,#REF!,2,0)),0,(VLOOKUP(A41,#REF!,2,0)))</f>
        <v>#REF!</v>
      </c>
      <c r="Z41" s="11"/>
      <c r="AA41" s="25">
        <f>IF(ISERROR(Y41/#REF!),0,Y41/#REF!)</f>
        <v>0</v>
      </c>
    </row>
    <row r="42" spans="1:27" ht="15.75" thickBot="1">
      <c r="A42" s="22" t="s">
        <v>198</v>
      </c>
      <c r="B42" s="11"/>
      <c r="C42" s="17">
        <f>COUNTIFS(Open!$B:$B,"Service Request Normal",Open!$G:$G,SummaryINC!$A41,Open!$E:$E,"Assigned") + COUNTIFS(Open!$B:$B,"Service Request Normal",Open!$G:$G,SummaryINC!$A41,Open!$E:$E,"Open") + COUNTIFS(Open!$B:$B,"Service Request Normal",Open!$G:$G,SummaryINC!$A41,Open!$E:$E,"In Progress") + COUNTIFS(Open!$B:$B,"Service Request Normal",Open!$G:$G,SummaryINC!$A41,Open!$E:$E,"Postponed") + COUNTIFS(Open!$B:$B,"Service Request Normal",Open!$G:$G,SummaryINC!$A41,Open!$E:$E,"With Customer") + COUNTIFS(Open!$B:$B,"Service Request Normal",Open!$G:$G,SummaryINC!$A41,Open!$E:$E,"With Vendor") + COUNTIFS(Open!$B:$B,"Service Request Normal",Open!$G:$G,SummaryINC!$A41,Open!$E:$E,"With User")</f>
        <v>2</v>
      </c>
      <c r="D42" s="17">
        <f>COUNTIFS(Open!$B:$B,"Service Request Low",Open!$G:$G,SummaryINC!$A41,Open!$E:$E,"Assigned") + COUNTIFS(Open!$B:$B,"Service Request Low",Open!$G:$G,SummaryINC!$A41,Open!$E:$E,"Open") + COUNTIFS(Open!$B:$B,"Service Request Low",Open!$G:$G,SummaryINC!$A41,Open!$E:$E,"In Progress") + COUNTIFS(Open!$B:$B,"Service Request Low",Open!$G:$G,SummaryINC!$A41,Open!$E:$E,"Postponed") + COUNTIFS(Open!$B:$B,"Service Request Low",Open!$G:$G,SummaryINC!$A41,Open!$E:$E,"With Customer") + COUNTIFS(Open!$B:$B,"Service Request Low",Open!$G:$G,SummaryINC!$A41,Open!$E:$E,"With Vendor") + COUNTIFS(Open!$B:$B,"Service Request Low",Open!$G:$G,SummaryINC!$A41,Open!$E:$E,"With User")</f>
        <v>0</v>
      </c>
      <c r="E42" s="11"/>
      <c r="F42" s="18">
        <f>COUNTIFS(Last24C!$B:B,"Service Request Normal",Last24C!$G:$G,SummarySR!$A42)</f>
        <v>0</v>
      </c>
      <c r="G42" s="18">
        <f>COUNTIFS(Last24C!$B:B,"Service Request Low",Last24C!$G:$G,SummarySR!$A42)</f>
        <v>0</v>
      </c>
      <c r="H42" s="11"/>
      <c r="I42" s="17">
        <f>COUNTIFS(OpenSR!$E:$E,"Open",OpenSR!$G:$G,SummarySR!$A42)</f>
        <v>0</v>
      </c>
      <c r="J42" s="17">
        <f>COUNTIFS(OpenSR!$E:$E,"Assigned",OpenSR!$G:$G,SummarySR!$A42)</f>
        <v>1</v>
      </c>
      <c r="K42" s="17">
        <f>COUNTIFS(OpenSR!$E:$E,"In Progress",OpenSR!$G:$G,SummarySR!$A42)</f>
        <v>2</v>
      </c>
      <c r="L42" s="17">
        <f>COUNTIFS(OpenSR!$E:$E,"Postponed",OpenSR!$G:$G,SummarySR!$A42)</f>
        <v>0</v>
      </c>
      <c r="M42" s="17">
        <f>COUNTIFS(OpenSR!$E:$E,"With Customer",OpenSR!$G:$G,SummarySR!$A42) + COUNTIFS(OpenSR!$E:$E,"With User",OpenSR!$G:$G,SummarySR!$A42)</f>
        <v>0</v>
      </c>
      <c r="N42" s="17">
        <f>COUNTIFS(OpenSR!$E:$E,"With Vendor",OpenSR!$G:$G,SummarySR!$A42)</f>
        <v>0</v>
      </c>
      <c r="P42" s="17">
        <f ca="1">COUNTIFS(OpenSR!$X:$X,"YES",OpenSR!$G:$G,SummarySR!$A42)</f>
        <v>1</v>
      </c>
      <c r="Q42" s="17">
        <f ca="1">COUNTIFS(OpenSR!$Y:$Y,"YES",OpenSR!$G:$G,SummarySR!$A42)</f>
        <v>0</v>
      </c>
      <c r="R42" s="17">
        <f ca="1">COUNTIFS(OpenSR!$Z:$Z,"YES",OpenSR!$G:$G,SummarySR!$A42)</f>
        <v>2</v>
      </c>
      <c r="T42" s="17">
        <f>IF(ISNA(VLOOKUP(A42,'Breached Resolution SR'!$D$2:$E$32,2,0)),0,(VLOOKUP(A42,'Breached Resolution SR'!$D$2:$E$32,2,0)))</f>
        <v>0</v>
      </c>
      <c r="U42" s="17">
        <f>IF(ISNA(VLOOKUP(A42,'Breached Resolution SR'!$D$43:$E$82,2,0)),0,(VLOOKUP(A42,'Breached Resolution SR'!$D$43:$E$82,2,0)))</f>
        <v>0</v>
      </c>
      <c r="V42" s="8" t="e">
        <f>COUNTIFS(#REF!,"",#REF!,SummarySR!A42,#REF!,"Service Request")</f>
        <v>#REF!</v>
      </c>
      <c r="W42" s="25">
        <f>IF(ISERROR(V42/#REF!),0,V42/#REF!)</f>
        <v>0</v>
      </c>
      <c r="X42" s="11"/>
      <c r="Y42" s="8" t="e">
        <f>IF(ISNA(VLOOKUP(A42,#REF!,2,0)),0,(VLOOKUP(A42,#REF!,2,0)))</f>
        <v>#REF!</v>
      </c>
      <c r="Z42" s="11"/>
      <c r="AA42" s="25">
        <f>IF(ISERROR(Y42/#REF!),0,Y42/#REF!)</f>
        <v>0</v>
      </c>
    </row>
    <row r="43" spans="1:27" ht="15.75" thickBot="1">
      <c r="A43" s="37" t="s">
        <v>179</v>
      </c>
      <c r="B43" s="46"/>
      <c r="C43" s="46">
        <f>+SUM(C27:C42)</f>
        <v>33</v>
      </c>
      <c r="D43" s="46">
        <f>+SUM(D27:D42)</f>
        <v>0</v>
      </c>
      <c r="E43" s="12"/>
      <c r="F43" s="33">
        <f>+SUM(F27:F42)</f>
        <v>5</v>
      </c>
      <c r="G43" s="34">
        <f>+SUM(G27:G42)</f>
        <v>0</v>
      </c>
      <c r="H43" s="12"/>
      <c r="I43" s="10">
        <f>+SUM(I27:I42)</f>
        <v>2</v>
      </c>
      <c r="J43" s="10">
        <f>SUM(J27:J42)</f>
        <v>28</v>
      </c>
      <c r="K43" s="10">
        <f>SUM(K27:K42)</f>
        <v>14</v>
      </c>
      <c r="L43" s="10">
        <f>+SUM(L27:L42)</f>
        <v>2</v>
      </c>
      <c r="M43" s="10">
        <f>+SUM(M27:M42)</f>
        <v>6</v>
      </c>
      <c r="N43" s="9">
        <f>+SUM(N27:N42)</f>
        <v>2</v>
      </c>
      <c r="P43" s="10">
        <f ca="1">+SUM(P27:P42)</f>
        <v>27</v>
      </c>
      <c r="Q43" s="10">
        <f ca="1">+SUM(Q27:Q42)</f>
        <v>6</v>
      </c>
      <c r="R43" s="10">
        <f ca="1">+SUM(R27:R42)</f>
        <v>21</v>
      </c>
      <c r="T43" s="10">
        <f>SUM(T27:T42)</f>
        <v>6</v>
      </c>
      <c r="U43" s="10">
        <f>+SUM(U27:U42)</f>
        <v>0</v>
      </c>
      <c r="V43" s="10" t="e">
        <f>+SUM(V27:V42)</f>
        <v>#REF!</v>
      </c>
      <c r="W43" s="12"/>
      <c r="Y43" s="10" t="e">
        <f>+SUM(Y27:Y42)</f>
        <v>#REF!</v>
      </c>
      <c r="Z43" s="12"/>
      <c r="AA43" s="10"/>
    </row>
    <row r="55" spans="7:7" ht="18.75">
      <c r="G55" s="57"/>
    </row>
  </sheetData>
  <mergeCells count="29">
    <mergeCell ref="F4:G4"/>
    <mergeCell ref="A2:AA2"/>
    <mergeCell ref="P5:R5"/>
    <mergeCell ref="V5:V6"/>
    <mergeCell ref="W5:W6"/>
    <mergeCell ref="Y5:Y6"/>
    <mergeCell ref="AA5:AA6"/>
    <mergeCell ref="T5:T6"/>
    <mergeCell ref="U5:U6"/>
    <mergeCell ref="C4:D4"/>
    <mergeCell ref="C5:D6"/>
    <mergeCell ref="F6:G6"/>
    <mergeCell ref="I4:N4"/>
    <mergeCell ref="I5:N5"/>
    <mergeCell ref="I23:N23"/>
    <mergeCell ref="I24:N24"/>
    <mergeCell ref="A21:AA21"/>
    <mergeCell ref="F23:G23"/>
    <mergeCell ref="F24:G24"/>
    <mergeCell ref="P24:R24"/>
    <mergeCell ref="T24:T25"/>
    <mergeCell ref="U24:U25"/>
    <mergeCell ref="V24:V25"/>
    <mergeCell ref="W24:W25"/>
    <mergeCell ref="Y24:Y25"/>
    <mergeCell ref="AA24:AA25"/>
    <mergeCell ref="C23:D23"/>
    <mergeCell ref="C24:D25"/>
    <mergeCell ref="F25:G25"/>
  </mergeCells>
  <conditionalFormatting sqref="H8:H17 X8:X17">
    <cfRule type="cellIs" dxfId="29" priority="91" operator="greaterThanOrEqual">
      <formula>1</formula>
    </cfRule>
    <cfRule type="cellIs" priority="92" operator="greaterThanOrEqual">
      <formula>1</formula>
    </cfRule>
  </conditionalFormatting>
  <conditionalFormatting sqref="B8:B17">
    <cfRule type="cellIs" dxfId="28" priority="90" operator="greaterThanOrEqual">
      <formula>1</formula>
    </cfRule>
  </conditionalFormatting>
  <conditionalFormatting sqref="H6:H7">
    <cfRule type="cellIs" dxfId="27" priority="88" operator="greaterThanOrEqual">
      <formula>1</formula>
    </cfRule>
    <cfRule type="cellIs" priority="89" operator="greaterThanOrEqual">
      <formula>1</formula>
    </cfRule>
  </conditionalFormatting>
  <conditionalFormatting sqref="X6:X7">
    <cfRule type="cellIs" dxfId="26" priority="58" operator="greaterThanOrEqual">
      <formula>1</formula>
    </cfRule>
    <cfRule type="cellIs" priority="59" operator="greaterThanOrEqual">
      <formula>1</formula>
    </cfRule>
  </conditionalFormatting>
  <conditionalFormatting sqref="H27:H42 X27:X42">
    <cfRule type="cellIs" dxfId="25" priority="49" operator="greaterThanOrEqual">
      <formula>1</formula>
    </cfRule>
    <cfRule type="cellIs" priority="50" operator="greaterThanOrEqual">
      <formula>1</formula>
    </cfRule>
  </conditionalFormatting>
  <conditionalFormatting sqref="B27:B42">
    <cfRule type="cellIs" dxfId="24" priority="48" operator="greaterThanOrEqual">
      <formula>1</formula>
    </cfRule>
  </conditionalFormatting>
  <conditionalFormatting sqref="H25:H26">
    <cfRule type="cellIs" dxfId="23" priority="46" operator="greaterThanOrEqual">
      <formula>1</formula>
    </cfRule>
    <cfRule type="cellIs" priority="47" operator="greaterThanOrEqual">
      <formula>1</formula>
    </cfRule>
  </conditionalFormatting>
  <conditionalFormatting sqref="X25:X26">
    <cfRule type="cellIs" dxfId="22" priority="41" operator="greaterThanOrEqual">
      <formula>1</formula>
    </cfRule>
    <cfRule type="cellIs" priority="42" operator="greaterThanOrEqual">
      <formula>1</formula>
    </cfRule>
  </conditionalFormatting>
  <conditionalFormatting sqref="AB8:AB17 Y8:Z17 V8:V17">
    <cfRule type="colorScale" priority="704">
      <colorScale>
        <cfvo type="min"/>
        <cfvo type="percentile" val="50"/>
        <cfvo type="max"/>
        <color rgb="FF63BE7B"/>
        <color rgb="FFFFEB84"/>
        <color rgb="FFF8696B"/>
      </colorScale>
    </cfRule>
  </conditionalFormatting>
  <conditionalFormatting sqref="P8:P17">
    <cfRule type="colorScale" priority="709">
      <colorScale>
        <cfvo type="min"/>
        <cfvo type="percentile" val="50"/>
        <cfvo type="max"/>
        <color rgb="FF63BE7B"/>
        <color rgb="FFFFEB84"/>
        <color rgb="FFF8696B"/>
      </colorScale>
    </cfRule>
  </conditionalFormatting>
  <conditionalFormatting sqref="AA8:AA17">
    <cfRule type="colorScale" priority="712">
      <colorScale>
        <cfvo type="min"/>
        <cfvo type="percentile" val="50"/>
        <cfvo type="max"/>
        <color rgb="FF63BE7B"/>
        <color rgb="FFFFEB84"/>
        <color rgb="FFF8696B"/>
      </colorScale>
    </cfRule>
  </conditionalFormatting>
  <conditionalFormatting sqref="W8:W17">
    <cfRule type="colorScale" priority="713">
      <colorScale>
        <cfvo type="min"/>
        <cfvo type="percentile" val="50"/>
        <cfvo type="max"/>
        <color rgb="FF63BE7B"/>
        <color rgb="FFFFEB84"/>
        <color rgb="FFF8696B"/>
      </colorScale>
    </cfRule>
  </conditionalFormatting>
  <conditionalFormatting sqref="Y27:Z42 V27:V42">
    <cfRule type="colorScale" priority="714">
      <colorScale>
        <cfvo type="min"/>
        <cfvo type="percentile" val="50"/>
        <cfvo type="max"/>
        <color rgb="FF63BE7B"/>
        <color rgb="FFFFEB84"/>
        <color rgb="FFF8696B"/>
      </colorScale>
    </cfRule>
  </conditionalFormatting>
  <conditionalFormatting sqref="AA27:AA42">
    <cfRule type="colorScale" priority="722">
      <colorScale>
        <cfvo type="min"/>
        <cfvo type="percentile" val="50"/>
        <cfvo type="max"/>
        <color rgb="FF63BE7B"/>
        <color rgb="FFFFEB84"/>
        <color rgb="FFF8696B"/>
      </colorScale>
    </cfRule>
  </conditionalFormatting>
  <conditionalFormatting sqref="W27:W42">
    <cfRule type="colorScale" priority="723">
      <colorScale>
        <cfvo type="min"/>
        <cfvo type="percentile" val="50"/>
        <cfvo type="max"/>
        <color rgb="FF63BE7B"/>
        <color rgb="FFFFEB84"/>
        <color rgb="FFF8696B"/>
      </colorScale>
    </cfRule>
  </conditionalFormatting>
  <conditionalFormatting sqref="C8:D17 C27:D42">
    <cfRule type="cellIs" dxfId="21" priority="40" operator="greaterThanOrEqual">
      <formula>1</formula>
    </cfRule>
  </conditionalFormatting>
  <conditionalFormatting sqref="E8:E17">
    <cfRule type="cellIs" dxfId="20" priority="34" operator="greaterThanOrEqual">
      <formula>1</formula>
    </cfRule>
    <cfRule type="cellIs" priority="35" operator="greaterThanOrEqual">
      <formula>1</formula>
    </cfRule>
  </conditionalFormatting>
  <conditionalFormatting sqref="E6:E7">
    <cfRule type="cellIs" dxfId="19" priority="32" operator="greaterThanOrEqual">
      <formula>1</formula>
    </cfRule>
    <cfRule type="cellIs" priority="33" operator="greaterThanOrEqual">
      <formula>1</formula>
    </cfRule>
  </conditionalFormatting>
  <conditionalFormatting sqref="E27:E42">
    <cfRule type="cellIs" dxfId="18" priority="30" operator="greaterThanOrEqual">
      <formula>1</formula>
    </cfRule>
    <cfRule type="cellIs" priority="31" operator="greaterThanOrEqual">
      <formula>1</formula>
    </cfRule>
  </conditionalFormatting>
  <conditionalFormatting sqref="E25:E26">
    <cfRule type="cellIs" dxfId="17" priority="28" operator="greaterThanOrEqual">
      <formula>1</formula>
    </cfRule>
    <cfRule type="cellIs" priority="29" operator="greaterThanOrEqual">
      <formula>1</formula>
    </cfRule>
  </conditionalFormatting>
  <conditionalFormatting sqref="E4">
    <cfRule type="cellIs" dxfId="16" priority="26" operator="greaterThanOrEqual">
      <formula>1</formula>
    </cfRule>
    <cfRule type="cellIs" priority="27" operator="greaterThanOrEqual">
      <formula>1</formula>
    </cfRule>
  </conditionalFormatting>
  <conditionalFormatting sqref="E23">
    <cfRule type="cellIs" dxfId="15" priority="24" operator="greaterThanOrEqual">
      <formula>1</formula>
    </cfRule>
    <cfRule type="cellIs" priority="25" operator="greaterThanOrEqual">
      <formula>1</formula>
    </cfRule>
  </conditionalFormatting>
  <conditionalFormatting sqref="I8:N17 I27:N42">
    <cfRule type="cellIs" dxfId="14" priority="21" operator="greaterThanOrEqual">
      <formula>1</formula>
    </cfRule>
  </conditionalFormatting>
  <conditionalFormatting sqref="F8:F17">
    <cfRule type="cellIs" dxfId="13" priority="20" operator="greaterThanOrEqual">
      <formula>1</formula>
    </cfRule>
  </conditionalFormatting>
  <conditionalFormatting sqref="F27:F42">
    <cfRule type="cellIs" dxfId="12" priority="17" operator="greaterThanOrEqual">
      <formula>1</formula>
    </cfRule>
  </conditionalFormatting>
  <conditionalFormatting sqref="G8:G17">
    <cfRule type="cellIs" dxfId="11" priority="16" operator="greaterThanOrEqual">
      <formula>1</formula>
    </cfRule>
  </conditionalFormatting>
  <conditionalFormatting sqref="G27:G42">
    <cfRule type="cellIs" dxfId="10" priority="15" operator="greaterThanOrEqual">
      <formula>1</formula>
    </cfRule>
  </conditionalFormatting>
  <conditionalFormatting sqref="P27:P42">
    <cfRule type="colorScale" priority="14">
      <colorScale>
        <cfvo type="min"/>
        <cfvo type="percentile" val="50"/>
        <cfvo type="max"/>
        <color rgb="FF63BE7B"/>
        <color rgb="FFFFEB84"/>
        <color rgb="FFF8696B"/>
      </colorScale>
    </cfRule>
  </conditionalFormatting>
  <conditionalFormatting sqref="Q8:Q17">
    <cfRule type="colorScale" priority="1">
      <colorScale>
        <cfvo type="min"/>
        <cfvo type="percentile" val="50"/>
        <cfvo type="max"/>
        <color rgb="FF63BE7B"/>
        <color rgb="FFFFEB84"/>
        <color rgb="FFF8696B"/>
      </colorScale>
    </cfRule>
  </conditionalFormatting>
  <conditionalFormatting sqref="Q27:Q42">
    <cfRule type="colorScale" priority="12">
      <colorScale>
        <cfvo type="min"/>
        <cfvo type="percentile" val="50"/>
        <cfvo type="max"/>
        <color rgb="FF63BE7B"/>
        <color rgb="FFFFEB84"/>
        <color rgb="FFF8696B"/>
      </colorScale>
    </cfRule>
  </conditionalFormatting>
  <conditionalFormatting sqref="R8:R17">
    <cfRule type="colorScale" priority="11">
      <colorScale>
        <cfvo type="min"/>
        <cfvo type="percentile" val="50"/>
        <cfvo type="max"/>
        <color rgb="FF63BE7B"/>
        <color rgb="FFFFEB84"/>
        <color rgb="FFF8696B"/>
      </colorScale>
    </cfRule>
  </conditionalFormatting>
  <conditionalFormatting sqref="R27:R42">
    <cfRule type="colorScale" priority="10">
      <colorScale>
        <cfvo type="min"/>
        <cfvo type="percentile" val="50"/>
        <cfvo type="max"/>
        <color rgb="FF63BE7B"/>
        <color rgb="FFFFEB84"/>
        <color rgb="FFF8696B"/>
      </colorScale>
    </cfRule>
  </conditionalFormatting>
  <conditionalFormatting sqref="T8:T17">
    <cfRule type="cellIs" dxfId="9" priority="9" operator="greaterThanOrEqual">
      <formula>1</formula>
    </cfRule>
  </conditionalFormatting>
  <conditionalFormatting sqref="T27:T42">
    <cfRule type="cellIs" dxfId="8" priority="8" operator="greaterThanOrEqual">
      <formula>1</formula>
    </cfRule>
  </conditionalFormatting>
  <conditionalFormatting sqref="U8:U17">
    <cfRule type="cellIs" dxfId="7" priority="7" operator="greaterThanOrEqual">
      <formula>1</formula>
    </cfRule>
  </conditionalFormatting>
  <conditionalFormatting sqref="U27:U42">
    <cfRule type="cellIs" dxfId="6" priority="6" operator="greaterThanOrEqual">
      <formula>1</formula>
    </cfRule>
  </conditionalFormatting>
  <hyperlinks>
    <hyperlink ref="Y5:Y6" location="'Not Updated'!A52" display="Not Updated" xr:uid="{00000000-0004-0000-0400-000000000000}"/>
    <hyperlink ref="V5:V6" location="Aged!I1" display="Not Assigned" xr:uid="{00000000-0004-0000-0400-000001000000}"/>
    <hyperlink ref="T5:T6" location="'Breached Resolution SR'!D3" display="Failed SLA" xr:uid="{00000000-0004-0000-0400-000002000000}"/>
    <hyperlink ref="U5:U6" location="'Breached Resolution SR'!D43" display="Risk Breached Today" xr:uid="{00000000-0004-0000-0400-000006000000}"/>
    <hyperlink ref="AA5:AA6" location="'Last 48h'!A52" display="Not Updated %" xr:uid="{00000000-0004-0000-0400-000007000000}"/>
    <hyperlink ref="W5:W6" location="'Last 48h'!A52" display="Not Updated %" xr:uid="{00000000-0004-0000-0400-000008000000}"/>
    <hyperlink ref="F7" location="ServiceRequests!A1" display="Normal" xr:uid="{00000000-0004-0000-0400-000009000000}"/>
    <hyperlink ref="G7" location="ServiceRequests!A1" display="Low" xr:uid="{00000000-0004-0000-0400-00000A000000}"/>
    <hyperlink ref="Y24:Y25" location="'Not Updated'!A52" display="Not Updated" xr:uid="{7DF8E283-5F78-46B9-85C8-C2A3E92ED72E}"/>
    <hyperlink ref="V24:V25" location="Aged!I1" display="Not Assigned" xr:uid="{A2753C2C-D6E0-4AF3-BBF1-88F10C913508}"/>
    <hyperlink ref="U24:U25" location="'Breached Resolution SR'!D43" display="Risk Breached Today" xr:uid="{B9A717FE-A8F6-448D-821E-98B1D6272C51}"/>
    <hyperlink ref="AA24:AA25" location="'Last 48h'!A52" display="Not Updated %" xr:uid="{0EB092A0-C3DF-4BEC-94E6-05D9D600B393}"/>
    <hyperlink ref="W24:W25" location="'Last 48h'!A52" display="Not Updated %" xr:uid="{B9808BA3-A670-4CD3-AF77-A81BF620C87C}"/>
    <hyperlink ref="F26" location="ServiceRequests!A1" display="Normal" xr:uid="{A3346BCC-524F-4EC4-822A-AA83F7060C66}"/>
    <hyperlink ref="G26" location="ServiceRequests!A1" display="Low" xr:uid="{09080938-8007-476D-A9F7-94CBD35533B1}"/>
    <hyperlink ref="C7" location="'Pivot Table'!AB1" display="Normal" xr:uid="{BF87CADF-5A53-45D4-B236-CCBA6191DE1B}"/>
    <hyperlink ref="D7" location="'Pivot Table'!AE1" display="Low" xr:uid="{1DF944EE-6A3D-42AD-923B-F2C494696AD4}"/>
    <hyperlink ref="C26" location="'Pivot Table'!AB1" display="Normal" xr:uid="{2060D3C1-D53F-4D24-A92C-9DBA8F6DFFB5}"/>
    <hyperlink ref="D26" location="'Pivot Table'!AE1" display="Low" xr:uid="{DE7F36B0-FB6B-4EB7-B574-4A70704B80DE}"/>
    <hyperlink ref="T24:T25" location="'Breached Resolution SR'!D3" display="Failed SLA" xr:uid="{2E595C84-6A90-4FBE-B61C-77641C729061}"/>
    <hyperlink ref="P6" location="'Pivot Table'!AW1" display="0 to 10 days" xr:uid="{1C21E080-E041-4914-BCAB-3B774D2E6D5B}"/>
    <hyperlink ref="P25" location="'Pivot Table'!AW1" display="0 to 10 days" xr:uid="{AEC8626E-2D9A-49AC-9FA6-204337666B6B}"/>
    <hyperlink ref="Q6" location="'Pivot Table'!AT1" display="11 to 20 days" xr:uid="{F161072D-6780-4F83-8F79-442AF642E989}"/>
    <hyperlink ref="Q25" location="'Pivot Table'!AT1" display="11 to 20 days" xr:uid="{4AFEED53-22C2-4C2D-A414-9AD039E55E9E}"/>
    <hyperlink ref="R6" location="'Pivot Table'!AQ1" display="21 and older" xr:uid="{58FF733D-6171-4D6A-9B76-460704ABADC7}"/>
    <hyperlink ref="R25" location="'Pivot Table'!AQ1" display="21 and older" xr:uid="{ACB9A921-FEAF-4DAE-BE3C-9CFBC1FA8669}"/>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B2:L14"/>
  <sheetViews>
    <sheetView topLeftCell="B1" zoomScale="120" zoomScaleNormal="120" workbookViewId="0">
      <selection activeCell="I6" sqref="I6"/>
    </sheetView>
  </sheetViews>
  <sheetFormatPr defaultColWidth="9.28515625" defaultRowHeight="15"/>
  <cols>
    <col min="2" max="2" width="21.7109375" customWidth="1"/>
    <col min="3" max="3" width="13.28515625" customWidth="1"/>
    <col min="4" max="4" width="44.28515625" customWidth="1"/>
    <col min="5" max="6" width="15.7109375" customWidth="1"/>
    <col min="7" max="8" width="19.7109375" customWidth="1"/>
    <col min="9" max="9" width="24" customWidth="1"/>
    <col min="10" max="10" width="23.28515625" customWidth="1"/>
    <col min="11" max="11" width="24.7109375" customWidth="1"/>
    <col min="12" max="12" width="15.28515625" bestFit="1" customWidth="1"/>
    <col min="13" max="13" width="16.28515625" bestFit="1" customWidth="1"/>
  </cols>
  <sheetData>
    <row r="2" spans="2:12" ht="24" customHeight="1">
      <c r="B2" s="127" t="s">
        <v>207</v>
      </c>
      <c r="C2" s="128"/>
      <c r="D2" s="128"/>
      <c r="E2" s="128"/>
      <c r="F2" s="128"/>
      <c r="G2" s="128"/>
      <c r="H2" s="128"/>
      <c r="I2" s="128"/>
      <c r="J2" s="128"/>
      <c r="K2" s="128"/>
      <c r="L2" s="20"/>
    </row>
    <row r="4" spans="2:12" ht="15" customHeight="1">
      <c r="B4" s="53" t="s">
        <v>208</v>
      </c>
      <c r="C4" s="53" t="s">
        <v>209</v>
      </c>
      <c r="D4" s="53" t="s">
        <v>210</v>
      </c>
      <c r="E4" s="53" t="s">
        <v>211</v>
      </c>
      <c r="F4" s="53" t="s">
        <v>212</v>
      </c>
      <c r="G4" s="53" t="s">
        <v>213</v>
      </c>
      <c r="H4" s="53" t="s">
        <v>214</v>
      </c>
      <c r="I4" s="53" t="s">
        <v>215</v>
      </c>
      <c r="J4" s="53" t="s">
        <v>216</v>
      </c>
      <c r="K4" s="53" t="s">
        <v>130</v>
      </c>
    </row>
    <row r="5" spans="2:12">
      <c r="B5" s="52" t="s">
        <v>217</v>
      </c>
      <c r="C5" s="74">
        <v>14297</v>
      </c>
      <c r="D5" s="74" t="s">
        <v>218</v>
      </c>
      <c r="E5" s="75">
        <v>44181.831921296296</v>
      </c>
      <c r="F5" s="74" t="s">
        <v>159</v>
      </c>
      <c r="G5" s="74"/>
      <c r="H5" s="74"/>
      <c r="I5" s="74" t="s">
        <v>173</v>
      </c>
      <c r="J5" s="74" t="s">
        <v>219</v>
      </c>
      <c r="K5" s="74"/>
    </row>
    <row r="6" spans="2:12">
      <c r="B6" s="52" t="s">
        <v>220</v>
      </c>
      <c r="C6" s="74">
        <v>14631</v>
      </c>
      <c r="D6" s="74" t="s">
        <v>221</v>
      </c>
      <c r="E6" s="75">
        <v>44186.620844907404</v>
      </c>
      <c r="F6" s="74" t="s">
        <v>82</v>
      </c>
      <c r="G6" s="74"/>
      <c r="H6" s="74"/>
      <c r="I6" s="74" t="s">
        <v>175</v>
      </c>
      <c r="J6" s="74" t="s">
        <v>222</v>
      </c>
      <c r="K6" s="74"/>
    </row>
    <row r="7" spans="2:12">
      <c r="B7" s="52" t="s">
        <v>220</v>
      </c>
      <c r="C7" s="74">
        <v>14725</v>
      </c>
      <c r="D7" s="74" t="s">
        <v>223</v>
      </c>
      <c r="E7" s="75">
        <v>44188.361574074072</v>
      </c>
      <c r="F7" s="74" t="s">
        <v>159</v>
      </c>
      <c r="G7" s="74"/>
      <c r="H7" s="74"/>
      <c r="I7" s="74" t="s">
        <v>173</v>
      </c>
      <c r="J7" s="74" t="s">
        <v>224</v>
      </c>
      <c r="K7" s="74"/>
    </row>
    <row r="8" spans="2:12">
      <c r="B8" s="52" t="s">
        <v>220</v>
      </c>
      <c r="C8" s="74">
        <v>15873</v>
      </c>
      <c r="D8" s="74" t="s">
        <v>225</v>
      </c>
      <c r="E8" s="75">
        <v>44209.518055555556</v>
      </c>
      <c r="F8" s="74" t="s">
        <v>226</v>
      </c>
      <c r="G8" s="74"/>
      <c r="H8" s="74"/>
      <c r="I8" s="74" t="s">
        <v>172</v>
      </c>
      <c r="J8" s="74" t="s">
        <v>227</v>
      </c>
      <c r="K8" s="74"/>
    </row>
    <row r="9" spans="2:12">
      <c r="B9" s="52" t="s">
        <v>220</v>
      </c>
      <c r="C9" s="74">
        <v>16296</v>
      </c>
      <c r="D9" s="74" t="s">
        <v>228</v>
      </c>
      <c r="E9" s="75">
        <v>44216.318923611114</v>
      </c>
      <c r="F9" s="74" t="s">
        <v>226</v>
      </c>
      <c r="G9" s="74"/>
      <c r="H9" s="74"/>
      <c r="I9" s="74" t="s">
        <v>175</v>
      </c>
      <c r="J9" s="74" t="s">
        <v>229</v>
      </c>
      <c r="K9" s="74"/>
    </row>
    <row r="10" spans="2:12">
      <c r="B10" s="52" t="s">
        <v>220</v>
      </c>
      <c r="C10" s="74">
        <v>16306</v>
      </c>
      <c r="D10" s="74" t="s">
        <v>230</v>
      </c>
      <c r="E10" s="75">
        <v>44216.415648148148</v>
      </c>
      <c r="F10" s="74" t="s">
        <v>226</v>
      </c>
      <c r="G10" s="74"/>
      <c r="H10" s="74"/>
      <c r="I10" s="74" t="s">
        <v>170</v>
      </c>
      <c r="J10" s="74" t="s">
        <v>231</v>
      </c>
      <c r="K10" s="74"/>
    </row>
    <row r="11" spans="2:12">
      <c r="B11" s="52" t="s">
        <v>217</v>
      </c>
      <c r="C11" s="74">
        <v>16728</v>
      </c>
      <c r="D11" s="74" t="s">
        <v>232</v>
      </c>
      <c r="E11" s="75">
        <v>44181.831921296303</v>
      </c>
      <c r="F11" s="74" t="s">
        <v>82</v>
      </c>
      <c r="G11" s="74"/>
      <c r="H11" s="74"/>
      <c r="I11" s="74" t="s">
        <v>173</v>
      </c>
      <c r="J11" s="74" t="s">
        <v>224</v>
      </c>
      <c r="K11" s="51"/>
    </row>
    <row r="12" spans="2:12">
      <c r="B12" s="52"/>
      <c r="C12" s="74"/>
      <c r="D12" s="74"/>
      <c r="E12" s="74"/>
      <c r="F12" s="74"/>
      <c r="G12" s="74"/>
      <c r="H12" s="74"/>
      <c r="I12" s="74"/>
      <c r="J12" s="74"/>
      <c r="K12" s="51"/>
    </row>
    <row r="13" spans="2:12">
      <c r="B13" s="52"/>
      <c r="C13" s="74"/>
      <c r="D13" s="74"/>
      <c r="E13" s="74"/>
      <c r="F13" s="74"/>
      <c r="G13" s="74"/>
      <c r="H13" s="74"/>
      <c r="I13" s="74"/>
      <c r="J13" s="74"/>
      <c r="K13" s="51"/>
    </row>
    <row r="14" spans="2:12">
      <c r="B14" s="52"/>
      <c r="C14" s="74"/>
      <c r="D14" s="74"/>
      <c r="E14" s="74"/>
      <c r="F14" s="74"/>
      <c r="G14" s="74"/>
      <c r="H14" s="74"/>
      <c r="I14" s="74"/>
      <c r="J14" s="74"/>
      <c r="K14" s="51"/>
    </row>
  </sheetData>
  <mergeCells count="1">
    <mergeCell ref="B2:K2"/>
  </mergeCells>
  <phoneticPr fontId="48"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BC955-0916-4630-A282-EA5896D80744}">
  <sheetPr codeName="Sheet6"/>
  <dimension ref="A1:AX137"/>
  <sheetViews>
    <sheetView topLeftCell="H1" zoomScale="80" zoomScaleNormal="80" workbookViewId="0">
      <selection activeCell="H37" sqref="H37"/>
    </sheetView>
  </sheetViews>
  <sheetFormatPr defaultColWidth="8.7109375" defaultRowHeight="15"/>
  <cols>
    <col min="1" max="1" width="39.140625" bestFit="1" customWidth="1"/>
    <col min="2" max="2" width="19.5703125" bestFit="1" customWidth="1"/>
    <col min="3" max="3" width="7.7109375" customWidth="1"/>
    <col min="4" max="4" width="39.140625" bestFit="1" customWidth="1"/>
    <col min="5" max="5" width="19.5703125" bestFit="1" customWidth="1"/>
    <col min="6" max="6" width="9.5703125" customWidth="1"/>
    <col min="7" max="7" width="36.28515625" bestFit="1" customWidth="1"/>
    <col min="8" max="8" width="15.28515625" bestFit="1" customWidth="1"/>
    <col min="9" max="9" width="10.28515625" bestFit="1" customWidth="1"/>
    <col min="10" max="10" width="135.42578125" bestFit="1" customWidth="1"/>
    <col min="11" max="11" width="15.28515625" bestFit="1" customWidth="1"/>
    <col min="13" max="13" width="13.7109375" bestFit="1" customWidth="1"/>
    <col min="14" max="14" width="19.5703125" bestFit="1" customWidth="1"/>
    <col min="16" max="16" width="117" bestFit="1" customWidth="1"/>
    <col min="17" max="17" width="21" bestFit="1" customWidth="1"/>
    <col min="19" max="19" width="39.140625" bestFit="1" customWidth="1"/>
    <col min="20" max="20" width="23.5703125" bestFit="1" customWidth="1"/>
    <col min="22" max="22" width="36.28515625" bestFit="1" customWidth="1"/>
    <col min="23" max="23" width="20.140625" bestFit="1" customWidth="1"/>
    <col min="25" max="25" width="37.42578125" bestFit="1" customWidth="1"/>
    <col min="26" max="26" width="15.28515625" bestFit="1" customWidth="1"/>
    <col min="27" max="27" width="9"/>
    <col min="28" max="28" width="39.140625" bestFit="1" customWidth="1"/>
    <col min="29" max="29" width="26.85546875" bestFit="1" customWidth="1"/>
    <col min="31" max="31" width="39.140625" bestFit="1" customWidth="1"/>
    <col min="32" max="32" width="23.42578125" bestFit="1" customWidth="1"/>
    <col min="34" max="34" width="39.140625" bestFit="1" customWidth="1"/>
    <col min="35" max="35" width="19.5703125" bestFit="1" customWidth="1"/>
    <col min="37" max="37" width="39.140625" bestFit="1" customWidth="1"/>
    <col min="38" max="38" width="19.5703125" bestFit="1" customWidth="1"/>
    <col min="40" max="40" width="39.140625" bestFit="1" customWidth="1"/>
    <col min="41" max="41" width="19.5703125" bestFit="1" customWidth="1"/>
    <col min="43" max="43" width="39.140625" bestFit="1" customWidth="1"/>
    <col min="44" max="44" width="19.5703125" bestFit="1" customWidth="1"/>
    <col min="46" max="46" width="39.140625" bestFit="1" customWidth="1"/>
    <col min="47" max="47" width="19.5703125" bestFit="1" customWidth="1"/>
    <col min="49" max="49" width="39.140625" bestFit="1" customWidth="1"/>
    <col min="50" max="50" width="19.5703125" bestFit="1" customWidth="1"/>
  </cols>
  <sheetData>
    <row r="1" spans="1:50" ht="15.75">
      <c r="A1" s="129" t="s">
        <v>233</v>
      </c>
      <c r="B1" s="129"/>
      <c r="D1" s="129" t="s">
        <v>234</v>
      </c>
      <c r="E1" s="129"/>
      <c r="G1" s="129" t="s">
        <v>235</v>
      </c>
      <c r="H1" s="129"/>
      <c r="J1" s="129" t="s">
        <v>236</v>
      </c>
      <c r="K1" s="129"/>
      <c r="M1" s="129" t="s">
        <v>237</v>
      </c>
      <c r="N1" s="129"/>
      <c r="P1" s="129" t="s">
        <v>238</v>
      </c>
      <c r="Q1" s="129"/>
      <c r="S1" s="129" t="s">
        <v>239</v>
      </c>
      <c r="T1" s="129"/>
      <c r="V1" s="129" t="s">
        <v>240</v>
      </c>
      <c r="W1" s="129"/>
      <c r="Y1" s="129" t="s">
        <v>240</v>
      </c>
      <c r="Z1" s="129"/>
      <c r="AB1" s="129" t="s">
        <v>241</v>
      </c>
      <c r="AC1" s="129"/>
      <c r="AE1" s="129" t="s">
        <v>242</v>
      </c>
      <c r="AF1" s="129"/>
      <c r="AH1" s="129" t="s">
        <v>243</v>
      </c>
      <c r="AI1" s="129"/>
      <c r="AK1" s="129" t="s">
        <v>244</v>
      </c>
      <c r="AL1" s="129"/>
      <c r="AN1" s="129" t="s">
        <v>245</v>
      </c>
      <c r="AO1" s="129"/>
      <c r="AQ1" s="129" t="s">
        <v>246</v>
      </c>
      <c r="AR1" s="129"/>
      <c r="AT1" s="129" t="s">
        <v>247</v>
      </c>
      <c r="AU1" s="129"/>
      <c r="AW1" s="129" t="s">
        <v>248</v>
      </c>
      <c r="AX1" s="129"/>
    </row>
    <row r="2" spans="1:50">
      <c r="AH2" s="14" t="s">
        <v>249</v>
      </c>
      <c r="AI2" t="s">
        <v>250</v>
      </c>
      <c r="AK2" s="14" t="s">
        <v>251</v>
      </c>
      <c r="AL2" t="s">
        <v>250</v>
      </c>
      <c r="AN2" s="14" t="s">
        <v>252</v>
      </c>
      <c r="AO2" t="s">
        <v>253</v>
      </c>
      <c r="AQ2" s="14" t="s">
        <v>249</v>
      </c>
      <c r="AR2" t="s">
        <v>250</v>
      </c>
      <c r="AT2" s="14" t="s">
        <v>251</v>
      </c>
      <c r="AU2" t="s">
        <v>250</v>
      </c>
      <c r="AW2" s="14" t="s">
        <v>254</v>
      </c>
      <c r="AX2" t="s">
        <v>253</v>
      </c>
    </row>
    <row r="3" spans="1:50">
      <c r="A3" s="14" t="s">
        <v>255</v>
      </c>
      <c r="B3" t="s">
        <v>256</v>
      </c>
      <c r="D3" s="14" t="s">
        <v>255</v>
      </c>
      <c r="E3" t="s">
        <v>256</v>
      </c>
      <c r="G3" s="14" t="s">
        <v>255</v>
      </c>
      <c r="H3" t="s">
        <v>257</v>
      </c>
      <c r="J3" s="14" t="s">
        <v>258</v>
      </c>
      <c r="K3" t="s">
        <v>259</v>
      </c>
      <c r="M3" s="14" t="s">
        <v>255</v>
      </c>
      <c r="N3" t="s">
        <v>256</v>
      </c>
      <c r="P3" s="14" t="s">
        <v>255</v>
      </c>
      <c r="Q3" t="s">
        <v>260</v>
      </c>
      <c r="S3" s="14" t="s">
        <v>255</v>
      </c>
      <c r="T3" t="s">
        <v>261</v>
      </c>
      <c r="V3" s="14" t="s">
        <v>255</v>
      </c>
      <c r="W3" t="s">
        <v>262</v>
      </c>
      <c r="Y3" s="14" t="s">
        <v>255</v>
      </c>
      <c r="Z3" t="s">
        <v>263</v>
      </c>
      <c r="AB3" s="14" t="s">
        <v>255</v>
      </c>
      <c r="AC3" t="s">
        <v>264</v>
      </c>
      <c r="AE3" s="14" t="s">
        <v>255</v>
      </c>
      <c r="AF3" t="s">
        <v>265</v>
      </c>
      <c r="AH3" s="14" t="s">
        <v>255</v>
      </c>
      <c r="AI3" t="s">
        <v>256</v>
      </c>
      <c r="AK3" s="14" t="s">
        <v>255</v>
      </c>
      <c r="AL3" t="s">
        <v>256</v>
      </c>
      <c r="AN3" s="14" t="s">
        <v>255</v>
      </c>
      <c r="AO3" t="s">
        <v>256</v>
      </c>
      <c r="AQ3" s="14" t="s">
        <v>255</v>
      </c>
      <c r="AR3" t="s">
        <v>256</v>
      </c>
      <c r="AT3" s="14" t="s">
        <v>255</v>
      </c>
      <c r="AU3" t="s">
        <v>256</v>
      </c>
      <c r="AW3" s="14" t="s">
        <v>255</v>
      </c>
      <c r="AX3" t="s">
        <v>256</v>
      </c>
    </row>
    <row r="4" spans="1:50">
      <c r="J4" s="22" t="s">
        <v>266</v>
      </c>
      <c r="K4">
        <v>10</v>
      </c>
    </row>
    <row r="5" spans="1:50">
      <c r="A5" s="14" t="s">
        <v>258</v>
      </c>
      <c r="B5" t="s">
        <v>259</v>
      </c>
      <c r="D5" s="14" t="s">
        <v>258</v>
      </c>
      <c r="E5" t="s">
        <v>259</v>
      </c>
      <c r="F5" s="14"/>
      <c r="G5" s="14" t="s">
        <v>258</v>
      </c>
      <c r="H5" t="s">
        <v>259</v>
      </c>
      <c r="I5" s="14"/>
      <c r="J5" s="79" t="s">
        <v>174</v>
      </c>
      <c r="K5">
        <v>10</v>
      </c>
      <c r="M5" s="14" t="s">
        <v>258</v>
      </c>
      <c r="N5" t="s">
        <v>259</v>
      </c>
      <c r="P5" s="14" t="s">
        <v>258</v>
      </c>
      <c r="Q5" t="s">
        <v>259</v>
      </c>
      <c r="S5" s="14" t="s">
        <v>258</v>
      </c>
      <c r="T5" t="s">
        <v>259</v>
      </c>
      <c r="V5" s="14" t="s">
        <v>258</v>
      </c>
      <c r="W5" t="s">
        <v>259</v>
      </c>
      <c r="Y5" s="14" t="s">
        <v>258</v>
      </c>
      <c r="Z5" t="s">
        <v>259</v>
      </c>
      <c r="AA5" s="14"/>
      <c r="AB5" s="14" t="s">
        <v>258</v>
      </c>
      <c r="AC5" t="s">
        <v>259</v>
      </c>
      <c r="AD5" s="14"/>
      <c r="AE5" s="14" t="s">
        <v>258</v>
      </c>
      <c r="AF5" t="s">
        <v>259</v>
      </c>
      <c r="AG5" s="14"/>
      <c r="AH5" s="14" t="s">
        <v>258</v>
      </c>
      <c r="AI5" t="s">
        <v>259</v>
      </c>
      <c r="AJ5" s="14"/>
      <c r="AK5" s="14" t="s">
        <v>258</v>
      </c>
      <c r="AL5" t="s">
        <v>259</v>
      </c>
      <c r="AM5" s="14"/>
      <c r="AN5" s="14" t="s">
        <v>258</v>
      </c>
      <c r="AO5" t="s">
        <v>259</v>
      </c>
      <c r="AP5" s="14"/>
      <c r="AQ5" s="14" t="s">
        <v>258</v>
      </c>
      <c r="AR5" t="s">
        <v>259</v>
      </c>
      <c r="AS5" s="14"/>
      <c r="AT5" s="14" t="s">
        <v>258</v>
      </c>
      <c r="AU5" t="s">
        <v>259</v>
      </c>
      <c r="AV5" s="14"/>
      <c r="AW5" s="14" t="s">
        <v>258</v>
      </c>
      <c r="AX5" t="s">
        <v>259</v>
      </c>
    </row>
    <row r="6" spans="1:50">
      <c r="A6" s="22" t="s">
        <v>170</v>
      </c>
      <c r="B6">
        <v>4</v>
      </c>
      <c r="D6" s="22" t="s">
        <v>170</v>
      </c>
      <c r="E6">
        <v>13</v>
      </c>
      <c r="G6" s="22" t="s">
        <v>170</v>
      </c>
      <c r="H6">
        <v>1</v>
      </c>
      <c r="J6" s="84" t="s">
        <v>267</v>
      </c>
      <c r="K6">
        <v>1</v>
      </c>
      <c r="M6" s="22" t="s">
        <v>268</v>
      </c>
      <c r="P6" s="22" t="s">
        <v>173</v>
      </c>
      <c r="Q6">
        <v>1</v>
      </c>
      <c r="S6" s="22" t="s">
        <v>170</v>
      </c>
      <c r="T6">
        <v>4</v>
      </c>
      <c r="V6" s="22" t="s">
        <v>173</v>
      </c>
      <c r="W6">
        <v>1</v>
      </c>
      <c r="Y6" s="22" t="s">
        <v>173</v>
      </c>
      <c r="Z6">
        <v>3</v>
      </c>
      <c r="AB6" s="22" t="s">
        <v>170</v>
      </c>
      <c r="AC6">
        <v>12</v>
      </c>
      <c r="AE6" s="22" t="s">
        <v>170</v>
      </c>
      <c r="AF6">
        <v>1</v>
      </c>
      <c r="AH6" s="22" t="s">
        <v>170</v>
      </c>
      <c r="AI6">
        <v>2</v>
      </c>
      <c r="AK6" s="22" t="s">
        <v>170</v>
      </c>
      <c r="AL6">
        <v>2</v>
      </c>
      <c r="AN6" s="22" t="s">
        <v>170</v>
      </c>
      <c r="AO6">
        <v>2</v>
      </c>
      <c r="AQ6" s="22" t="s">
        <v>170</v>
      </c>
      <c r="AR6">
        <v>11</v>
      </c>
      <c r="AT6" s="22" t="s">
        <v>170</v>
      </c>
      <c r="AU6">
        <v>10</v>
      </c>
      <c r="AW6" s="22" t="s">
        <v>170</v>
      </c>
      <c r="AX6">
        <v>10</v>
      </c>
    </row>
    <row r="7" spans="1:50">
      <c r="A7" s="22" t="s">
        <v>171</v>
      </c>
      <c r="B7">
        <v>1</v>
      </c>
      <c r="D7" s="22" t="s">
        <v>172</v>
      </c>
      <c r="E7">
        <v>2</v>
      </c>
      <c r="G7" s="22" t="s">
        <v>172</v>
      </c>
      <c r="H7">
        <v>1</v>
      </c>
      <c r="J7" s="84" t="s">
        <v>269</v>
      </c>
      <c r="K7">
        <v>1</v>
      </c>
      <c r="P7" s="79" t="s">
        <v>270</v>
      </c>
      <c r="Q7">
        <v>1</v>
      </c>
      <c r="S7" s="22" t="s">
        <v>171</v>
      </c>
      <c r="T7">
        <v>1</v>
      </c>
      <c r="V7" s="22" t="s">
        <v>174</v>
      </c>
      <c r="W7">
        <v>1</v>
      </c>
      <c r="Y7" s="22" t="s">
        <v>187</v>
      </c>
      <c r="Z7">
        <v>1</v>
      </c>
      <c r="AB7" s="22" t="s">
        <v>172</v>
      </c>
      <c r="AC7">
        <v>2</v>
      </c>
      <c r="AE7" s="22" t="s">
        <v>173</v>
      </c>
      <c r="AF7">
        <v>18</v>
      </c>
      <c r="AH7" s="22" t="s">
        <v>171</v>
      </c>
      <c r="AI7">
        <v>1</v>
      </c>
      <c r="AK7" s="22" t="s">
        <v>171</v>
      </c>
      <c r="AL7">
        <v>1</v>
      </c>
      <c r="AN7" s="22" t="s">
        <v>171</v>
      </c>
      <c r="AO7">
        <v>1</v>
      </c>
      <c r="AQ7" s="22" t="s">
        <v>172</v>
      </c>
      <c r="AR7">
        <v>2</v>
      </c>
      <c r="AT7" s="22" t="s">
        <v>172</v>
      </c>
      <c r="AU7">
        <v>1</v>
      </c>
      <c r="AW7" s="22" t="s">
        <v>172</v>
      </c>
      <c r="AX7">
        <v>1</v>
      </c>
    </row>
    <row r="8" spans="1:50">
      <c r="A8" s="22" t="s">
        <v>173</v>
      </c>
      <c r="B8">
        <v>9</v>
      </c>
      <c r="D8" s="22" t="s">
        <v>173</v>
      </c>
      <c r="E8">
        <v>30</v>
      </c>
      <c r="G8" s="22" t="s">
        <v>174</v>
      </c>
      <c r="H8">
        <v>1</v>
      </c>
      <c r="J8" s="84" t="s">
        <v>271</v>
      </c>
      <c r="K8">
        <v>1</v>
      </c>
      <c r="P8" s="22" t="s">
        <v>175</v>
      </c>
      <c r="Q8">
        <v>1</v>
      </c>
      <c r="S8" s="22" t="s">
        <v>173</v>
      </c>
      <c r="T8">
        <v>5</v>
      </c>
      <c r="V8" s="22" t="s">
        <v>188</v>
      </c>
      <c r="W8">
        <v>1</v>
      </c>
      <c r="Y8" s="22" t="s">
        <v>272</v>
      </c>
      <c r="Z8">
        <v>2</v>
      </c>
      <c r="AB8" s="22" t="s">
        <v>173</v>
      </c>
      <c r="AC8">
        <v>12</v>
      </c>
      <c r="AE8" s="22" t="s">
        <v>174</v>
      </c>
      <c r="AF8">
        <v>7</v>
      </c>
      <c r="AH8" s="22" t="s">
        <v>173</v>
      </c>
      <c r="AI8">
        <v>4</v>
      </c>
      <c r="AK8" s="22" t="s">
        <v>173</v>
      </c>
      <c r="AL8">
        <v>3</v>
      </c>
      <c r="AN8" s="22" t="s">
        <v>173</v>
      </c>
      <c r="AO8">
        <v>3</v>
      </c>
      <c r="AQ8" s="22" t="s">
        <v>173</v>
      </c>
      <c r="AR8">
        <v>16</v>
      </c>
      <c r="AT8" s="22" t="s">
        <v>173</v>
      </c>
      <c r="AU8">
        <v>13</v>
      </c>
      <c r="AW8" s="22" t="s">
        <v>173</v>
      </c>
      <c r="AX8">
        <v>13</v>
      </c>
    </row>
    <row r="9" spans="1:50">
      <c r="A9" s="22" t="s">
        <v>174</v>
      </c>
      <c r="B9">
        <v>28</v>
      </c>
      <c r="D9" s="22" t="s">
        <v>174</v>
      </c>
      <c r="E9">
        <v>12</v>
      </c>
      <c r="G9" s="22" t="s">
        <v>175</v>
      </c>
      <c r="H9">
        <v>1</v>
      </c>
      <c r="J9" s="84" t="s">
        <v>273</v>
      </c>
      <c r="K9">
        <v>1</v>
      </c>
      <c r="P9" s="79" t="s">
        <v>274</v>
      </c>
      <c r="Q9">
        <v>1</v>
      </c>
      <c r="S9" s="22" t="s">
        <v>174</v>
      </c>
      <c r="T9">
        <v>27</v>
      </c>
      <c r="V9" s="22" t="s">
        <v>275</v>
      </c>
      <c r="W9">
        <v>1</v>
      </c>
      <c r="Y9" s="22" t="s">
        <v>276</v>
      </c>
      <c r="Z9">
        <v>1</v>
      </c>
      <c r="AB9" s="22" t="s">
        <v>174</v>
      </c>
      <c r="AC9">
        <v>5</v>
      </c>
      <c r="AE9" s="22" t="s">
        <v>183</v>
      </c>
      <c r="AF9">
        <v>1</v>
      </c>
      <c r="AH9" s="22" t="s">
        <v>174</v>
      </c>
      <c r="AI9">
        <v>26</v>
      </c>
      <c r="AK9" s="22" t="s">
        <v>174</v>
      </c>
      <c r="AL9">
        <v>25</v>
      </c>
      <c r="AN9" s="22" t="s">
        <v>174</v>
      </c>
      <c r="AO9">
        <v>25</v>
      </c>
      <c r="AQ9" s="22" t="s">
        <v>174</v>
      </c>
      <c r="AR9">
        <v>9</v>
      </c>
      <c r="AT9" s="22" t="s">
        <v>174</v>
      </c>
      <c r="AU9">
        <v>5</v>
      </c>
      <c r="AW9" s="22" t="s">
        <v>174</v>
      </c>
      <c r="AX9">
        <v>5</v>
      </c>
    </row>
    <row r="10" spans="1:50">
      <c r="A10" s="22" t="s">
        <v>175</v>
      </c>
      <c r="B10">
        <v>4</v>
      </c>
      <c r="D10" s="22" t="s">
        <v>175</v>
      </c>
      <c r="E10">
        <v>5</v>
      </c>
      <c r="G10" s="22" t="s">
        <v>189</v>
      </c>
      <c r="H10">
        <v>2</v>
      </c>
      <c r="J10" s="84" t="s">
        <v>277</v>
      </c>
      <c r="K10">
        <v>1</v>
      </c>
      <c r="P10" s="22" t="s">
        <v>176</v>
      </c>
      <c r="Q10">
        <v>2</v>
      </c>
      <c r="S10" s="22" t="s">
        <v>175</v>
      </c>
      <c r="T10">
        <v>4</v>
      </c>
      <c r="V10" s="22" t="s">
        <v>278</v>
      </c>
      <c r="W10">
        <v>2</v>
      </c>
      <c r="Y10" s="22" t="s">
        <v>268</v>
      </c>
      <c r="Z10">
        <v>7</v>
      </c>
      <c r="AB10" s="22" t="s">
        <v>175</v>
      </c>
      <c r="AC10">
        <v>5</v>
      </c>
      <c r="AE10" s="22" t="s">
        <v>188</v>
      </c>
      <c r="AF10">
        <v>1</v>
      </c>
      <c r="AH10" s="22" t="s">
        <v>175</v>
      </c>
      <c r="AI10">
        <v>1</v>
      </c>
      <c r="AK10" s="22" t="s">
        <v>175</v>
      </c>
      <c r="AL10">
        <v>1</v>
      </c>
      <c r="AN10" s="22" t="s">
        <v>175</v>
      </c>
      <c r="AO10">
        <v>1</v>
      </c>
      <c r="AQ10" s="22" t="s">
        <v>175</v>
      </c>
      <c r="AR10">
        <v>3</v>
      </c>
      <c r="AT10" s="22" t="s">
        <v>175</v>
      </c>
      <c r="AU10">
        <v>2</v>
      </c>
      <c r="AW10" s="22" t="s">
        <v>175</v>
      </c>
      <c r="AX10">
        <v>2</v>
      </c>
    </row>
    <row r="11" spans="1:50">
      <c r="A11" s="22" t="s">
        <v>176</v>
      </c>
      <c r="B11">
        <v>10</v>
      </c>
      <c r="D11" s="22" t="s">
        <v>177</v>
      </c>
      <c r="E11">
        <v>1</v>
      </c>
      <c r="G11" s="22" t="s">
        <v>192</v>
      </c>
      <c r="H11">
        <v>1</v>
      </c>
      <c r="J11" s="84" t="s">
        <v>279</v>
      </c>
      <c r="K11">
        <v>1</v>
      </c>
      <c r="P11" s="79" t="s">
        <v>280</v>
      </c>
      <c r="Q11">
        <v>1</v>
      </c>
      <c r="S11" s="22" t="s">
        <v>176</v>
      </c>
      <c r="T11">
        <v>10</v>
      </c>
      <c r="V11" s="22" t="s">
        <v>281</v>
      </c>
      <c r="W11">
        <v>2</v>
      </c>
      <c r="AB11" s="22" t="s">
        <v>177</v>
      </c>
      <c r="AC11">
        <v>1</v>
      </c>
      <c r="AE11" s="22" t="s">
        <v>282</v>
      </c>
      <c r="AF11">
        <v>1</v>
      </c>
      <c r="AH11" s="22" t="s">
        <v>176</v>
      </c>
      <c r="AI11">
        <v>10</v>
      </c>
      <c r="AK11" s="22" t="s">
        <v>176</v>
      </c>
      <c r="AL11">
        <v>10</v>
      </c>
      <c r="AN11" s="22" t="s">
        <v>176</v>
      </c>
      <c r="AO11">
        <v>10</v>
      </c>
      <c r="AQ11" s="22" t="s">
        <v>177</v>
      </c>
      <c r="AR11">
        <v>1</v>
      </c>
      <c r="AT11" s="22" t="s">
        <v>177</v>
      </c>
      <c r="AU11">
        <v>1</v>
      </c>
      <c r="AW11" s="22" t="s">
        <v>177</v>
      </c>
      <c r="AX11">
        <v>1</v>
      </c>
    </row>
    <row r="12" spans="1:50">
      <c r="A12" s="22" t="s">
        <v>183</v>
      </c>
      <c r="B12">
        <v>4</v>
      </c>
      <c r="D12" s="22" t="s">
        <v>178</v>
      </c>
      <c r="E12">
        <v>1</v>
      </c>
      <c r="G12" s="22" t="s">
        <v>194</v>
      </c>
      <c r="H12">
        <v>1</v>
      </c>
      <c r="J12" s="84" t="s">
        <v>283</v>
      </c>
      <c r="K12">
        <v>1</v>
      </c>
      <c r="P12" s="79" t="s">
        <v>284</v>
      </c>
      <c r="Q12">
        <v>1</v>
      </c>
      <c r="S12" s="22" t="s">
        <v>183</v>
      </c>
      <c r="T12">
        <v>4</v>
      </c>
      <c r="V12" s="22" t="s">
        <v>285</v>
      </c>
      <c r="W12">
        <v>2</v>
      </c>
      <c r="AB12" s="22" t="s">
        <v>178</v>
      </c>
      <c r="AC12">
        <v>1</v>
      </c>
      <c r="AE12" s="22" t="s">
        <v>278</v>
      </c>
      <c r="AF12">
        <v>3</v>
      </c>
      <c r="AH12" s="22" t="s">
        <v>183</v>
      </c>
      <c r="AI12">
        <v>4</v>
      </c>
      <c r="AK12" s="22" t="s">
        <v>183</v>
      </c>
      <c r="AL12">
        <v>4</v>
      </c>
      <c r="AN12" s="22" t="s">
        <v>183</v>
      </c>
      <c r="AO12">
        <v>4</v>
      </c>
      <c r="AQ12" s="22" t="s">
        <v>178</v>
      </c>
      <c r="AR12">
        <v>1</v>
      </c>
      <c r="AT12" s="22" t="s">
        <v>178</v>
      </c>
      <c r="AU12">
        <v>1</v>
      </c>
      <c r="AW12" s="22" t="s">
        <v>178</v>
      </c>
      <c r="AX12">
        <v>1</v>
      </c>
    </row>
    <row r="13" spans="1:50">
      <c r="A13" s="22" t="s">
        <v>186</v>
      </c>
      <c r="B13">
        <v>2</v>
      </c>
      <c r="D13" s="22" t="s">
        <v>183</v>
      </c>
      <c r="E13">
        <v>2</v>
      </c>
      <c r="G13" s="22" t="s">
        <v>282</v>
      </c>
      <c r="H13">
        <v>1</v>
      </c>
      <c r="J13" s="84" t="s">
        <v>286</v>
      </c>
      <c r="K13">
        <v>1</v>
      </c>
      <c r="P13" s="22" t="s">
        <v>287</v>
      </c>
      <c r="Q13">
        <v>2</v>
      </c>
      <c r="S13" s="22" t="s">
        <v>186</v>
      </c>
      <c r="T13">
        <v>2</v>
      </c>
      <c r="V13" s="22" t="s">
        <v>288</v>
      </c>
      <c r="W13">
        <v>6</v>
      </c>
      <c r="AB13" s="22" t="s">
        <v>183</v>
      </c>
      <c r="AC13">
        <v>1</v>
      </c>
      <c r="AE13" s="22" t="s">
        <v>281</v>
      </c>
      <c r="AF13">
        <v>2</v>
      </c>
      <c r="AH13" s="22" t="s">
        <v>186</v>
      </c>
      <c r="AI13">
        <v>1</v>
      </c>
      <c r="AK13" s="22" t="s">
        <v>186</v>
      </c>
      <c r="AL13">
        <v>1</v>
      </c>
      <c r="AN13" s="22" t="s">
        <v>186</v>
      </c>
      <c r="AO13">
        <v>1</v>
      </c>
      <c r="AQ13" s="22" t="s">
        <v>183</v>
      </c>
      <c r="AR13">
        <v>2</v>
      </c>
      <c r="AT13" s="22" t="s">
        <v>183</v>
      </c>
      <c r="AU13">
        <v>2</v>
      </c>
      <c r="AW13" s="22" t="s">
        <v>183</v>
      </c>
      <c r="AX13">
        <v>2</v>
      </c>
    </row>
    <row r="14" spans="1:50">
      <c r="A14" s="22" t="s">
        <v>187</v>
      </c>
      <c r="B14">
        <v>3</v>
      </c>
      <c r="D14" s="22" t="s">
        <v>186</v>
      </c>
      <c r="E14">
        <v>8</v>
      </c>
      <c r="G14" s="22" t="s">
        <v>281</v>
      </c>
      <c r="H14">
        <v>1</v>
      </c>
      <c r="J14" s="84" t="s">
        <v>289</v>
      </c>
      <c r="K14">
        <v>1</v>
      </c>
      <c r="P14" s="79" t="s">
        <v>290</v>
      </c>
      <c r="Q14">
        <v>1</v>
      </c>
      <c r="S14" s="22" t="s">
        <v>187</v>
      </c>
      <c r="T14">
        <v>2</v>
      </c>
      <c r="V14" s="22" t="s">
        <v>291</v>
      </c>
      <c r="W14">
        <v>3</v>
      </c>
      <c r="AB14" s="22" t="s">
        <v>186</v>
      </c>
      <c r="AC14">
        <v>8</v>
      </c>
      <c r="AE14" s="22" t="s">
        <v>287</v>
      </c>
      <c r="AF14">
        <v>3</v>
      </c>
      <c r="AH14" s="22" t="s">
        <v>187</v>
      </c>
      <c r="AI14">
        <v>1</v>
      </c>
      <c r="AK14" s="22" t="s">
        <v>187</v>
      </c>
      <c r="AL14">
        <v>1</v>
      </c>
      <c r="AN14" s="22" t="s">
        <v>187</v>
      </c>
      <c r="AO14">
        <v>1</v>
      </c>
      <c r="AQ14" s="22" t="s">
        <v>186</v>
      </c>
      <c r="AR14">
        <v>7</v>
      </c>
      <c r="AT14" s="22" t="s">
        <v>186</v>
      </c>
      <c r="AU14">
        <v>5</v>
      </c>
      <c r="AW14" s="22" t="s">
        <v>186</v>
      </c>
      <c r="AX14">
        <v>5</v>
      </c>
    </row>
    <row r="15" spans="1:50">
      <c r="A15" s="22" t="s">
        <v>188</v>
      </c>
      <c r="B15">
        <v>5</v>
      </c>
      <c r="D15" s="22" t="s">
        <v>187</v>
      </c>
      <c r="E15">
        <v>2</v>
      </c>
      <c r="G15" s="22" t="s">
        <v>268</v>
      </c>
      <c r="H15">
        <v>10</v>
      </c>
      <c r="J15" s="84" t="s">
        <v>292</v>
      </c>
      <c r="K15">
        <v>1</v>
      </c>
      <c r="P15" s="79" t="s">
        <v>293</v>
      </c>
      <c r="Q15">
        <v>1</v>
      </c>
      <c r="S15" s="22" t="s">
        <v>188</v>
      </c>
      <c r="T15">
        <v>4</v>
      </c>
      <c r="V15" s="22" t="s">
        <v>268</v>
      </c>
      <c r="W15">
        <v>19</v>
      </c>
      <c r="AB15" s="22" t="s">
        <v>187</v>
      </c>
      <c r="AC15">
        <v>2</v>
      </c>
      <c r="AE15" s="22" t="s">
        <v>294</v>
      </c>
      <c r="AF15">
        <v>3</v>
      </c>
      <c r="AH15" s="22" t="s">
        <v>188</v>
      </c>
      <c r="AI15">
        <v>1</v>
      </c>
      <c r="AK15" s="22" t="s">
        <v>198</v>
      </c>
      <c r="AL15">
        <v>1</v>
      </c>
      <c r="AN15" s="22" t="s">
        <v>198</v>
      </c>
      <c r="AO15">
        <v>1</v>
      </c>
      <c r="AQ15" s="22" t="s">
        <v>187</v>
      </c>
      <c r="AR15">
        <v>1</v>
      </c>
      <c r="AT15" s="22" t="s">
        <v>188</v>
      </c>
      <c r="AU15">
        <v>1</v>
      </c>
      <c r="AW15" s="22" t="s">
        <v>188</v>
      </c>
      <c r="AX15">
        <v>1</v>
      </c>
    </row>
    <row r="16" spans="1:50">
      <c r="A16" s="22" t="s">
        <v>189</v>
      </c>
      <c r="B16">
        <v>1</v>
      </c>
      <c r="D16" s="22" t="s">
        <v>188</v>
      </c>
      <c r="E16">
        <v>6</v>
      </c>
      <c r="J16" s="22" t="s">
        <v>260</v>
      </c>
      <c r="K16">
        <v>3</v>
      </c>
      <c r="P16" s="22" t="s">
        <v>268</v>
      </c>
      <c r="Q16">
        <v>6</v>
      </c>
      <c r="S16" s="22" t="s">
        <v>189</v>
      </c>
      <c r="T16">
        <v>1</v>
      </c>
      <c r="AB16" s="22" t="s">
        <v>188</v>
      </c>
      <c r="AC16">
        <v>5</v>
      </c>
      <c r="AE16" s="22" t="s">
        <v>295</v>
      </c>
      <c r="AF16">
        <v>3</v>
      </c>
      <c r="AH16" s="22" t="s">
        <v>198</v>
      </c>
      <c r="AI16">
        <v>1</v>
      </c>
      <c r="AK16" s="22" t="s">
        <v>190</v>
      </c>
      <c r="AL16">
        <v>1</v>
      </c>
      <c r="AN16" s="22" t="s">
        <v>190</v>
      </c>
      <c r="AO16">
        <v>1</v>
      </c>
      <c r="AQ16" s="22" t="s">
        <v>188</v>
      </c>
      <c r="AR16">
        <v>1</v>
      </c>
      <c r="AT16" s="22" t="s">
        <v>189</v>
      </c>
      <c r="AU16">
        <v>2</v>
      </c>
      <c r="AW16" s="22" t="s">
        <v>189</v>
      </c>
      <c r="AX16">
        <v>2</v>
      </c>
    </row>
    <row r="17" spans="1:50">
      <c r="A17" s="22" t="s">
        <v>190</v>
      </c>
      <c r="B17">
        <v>3</v>
      </c>
      <c r="D17" s="22" t="s">
        <v>189</v>
      </c>
      <c r="E17">
        <v>4</v>
      </c>
      <c r="J17" s="79" t="s">
        <v>174</v>
      </c>
      <c r="K17">
        <v>3</v>
      </c>
      <c r="S17" s="22" t="s">
        <v>190</v>
      </c>
      <c r="T17">
        <v>3</v>
      </c>
      <c r="AB17" s="22" t="s">
        <v>189</v>
      </c>
      <c r="AC17">
        <v>4</v>
      </c>
      <c r="AE17" s="22" t="s">
        <v>296</v>
      </c>
      <c r="AF17">
        <v>3</v>
      </c>
      <c r="AH17" s="22" t="s">
        <v>190</v>
      </c>
      <c r="AI17">
        <v>1</v>
      </c>
      <c r="AK17" s="22" t="s">
        <v>297</v>
      </c>
      <c r="AL17">
        <v>1</v>
      </c>
      <c r="AN17" s="22" t="s">
        <v>297</v>
      </c>
      <c r="AO17">
        <v>1</v>
      </c>
      <c r="AQ17" s="22" t="s">
        <v>189</v>
      </c>
      <c r="AR17">
        <v>2</v>
      </c>
      <c r="AT17" s="22" t="s">
        <v>191</v>
      </c>
      <c r="AU17">
        <v>2</v>
      </c>
      <c r="AW17" s="22" t="s">
        <v>191</v>
      </c>
      <c r="AX17">
        <v>2</v>
      </c>
    </row>
    <row r="18" spans="1:50">
      <c r="A18" s="22" t="s">
        <v>192</v>
      </c>
      <c r="B18">
        <v>1</v>
      </c>
      <c r="D18" s="22" t="s">
        <v>190</v>
      </c>
      <c r="E18">
        <v>1</v>
      </c>
      <c r="J18" s="84" t="s">
        <v>298</v>
      </c>
      <c r="K18">
        <v>1</v>
      </c>
      <c r="S18" s="22" t="s">
        <v>192</v>
      </c>
      <c r="T18">
        <v>1</v>
      </c>
      <c r="AB18" s="22" t="s">
        <v>190</v>
      </c>
      <c r="AC18">
        <v>1</v>
      </c>
      <c r="AE18" s="22" t="s">
        <v>288</v>
      </c>
      <c r="AF18">
        <v>13</v>
      </c>
      <c r="AH18" s="22" t="s">
        <v>297</v>
      </c>
      <c r="AI18">
        <v>1</v>
      </c>
      <c r="AK18" s="22" t="s">
        <v>299</v>
      </c>
      <c r="AL18">
        <v>1</v>
      </c>
      <c r="AN18" s="22" t="s">
        <v>299</v>
      </c>
      <c r="AO18">
        <v>1</v>
      </c>
      <c r="AQ18" s="22" t="s">
        <v>191</v>
      </c>
      <c r="AR18">
        <v>2</v>
      </c>
      <c r="AT18" s="22" t="s">
        <v>192</v>
      </c>
      <c r="AU18">
        <v>6</v>
      </c>
      <c r="AW18" s="22" t="s">
        <v>192</v>
      </c>
      <c r="AX18">
        <v>6</v>
      </c>
    </row>
    <row r="19" spans="1:50">
      <c r="A19" s="22" t="s">
        <v>194</v>
      </c>
      <c r="B19">
        <v>4</v>
      </c>
      <c r="D19" s="22" t="s">
        <v>191</v>
      </c>
      <c r="E19">
        <v>2</v>
      </c>
      <c r="J19" s="84" t="s">
        <v>300</v>
      </c>
      <c r="K19">
        <v>1</v>
      </c>
      <c r="S19" s="22" t="s">
        <v>194</v>
      </c>
      <c r="T19">
        <v>4</v>
      </c>
      <c r="AB19" s="22" t="s">
        <v>191</v>
      </c>
      <c r="AC19">
        <v>2</v>
      </c>
      <c r="AE19" s="22" t="s">
        <v>291</v>
      </c>
      <c r="AF19">
        <v>6</v>
      </c>
      <c r="AH19" s="22" t="s">
        <v>299</v>
      </c>
      <c r="AI19">
        <v>1</v>
      </c>
      <c r="AK19" s="22" t="s">
        <v>275</v>
      </c>
      <c r="AL19">
        <v>1</v>
      </c>
      <c r="AN19" s="22" t="s">
        <v>275</v>
      </c>
      <c r="AO19">
        <v>1</v>
      </c>
      <c r="AQ19" s="22" t="s">
        <v>192</v>
      </c>
      <c r="AR19">
        <v>8</v>
      </c>
      <c r="AT19" s="22" t="s">
        <v>194</v>
      </c>
      <c r="AU19">
        <v>1</v>
      </c>
      <c r="AW19" s="22" t="s">
        <v>194</v>
      </c>
      <c r="AX19">
        <v>1</v>
      </c>
    </row>
    <row r="20" spans="1:50">
      <c r="A20" s="22" t="s">
        <v>198</v>
      </c>
      <c r="B20">
        <v>1</v>
      </c>
      <c r="D20" s="22" t="s">
        <v>192</v>
      </c>
      <c r="E20">
        <v>11</v>
      </c>
      <c r="J20" s="84" t="s">
        <v>301</v>
      </c>
      <c r="K20">
        <v>1</v>
      </c>
      <c r="S20" s="22" t="s">
        <v>198</v>
      </c>
      <c r="T20">
        <v>1</v>
      </c>
      <c r="AB20" s="22" t="s">
        <v>192</v>
      </c>
      <c r="AC20">
        <v>11</v>
      </c>
      <c r="AE20" s="22" t="s">
        <v>268</v>
      </c>
      <c r="AF20">
        <v>65</v>
      </c>
      <c r="AH20" s="22" t="s">
        <v>275</v>
      </c>
      <c r="AI20">
        <v>1</v>
      </c>
      <c r="AK20" s="22" t="s">
        <v>302</v>
      </c>
      <c r="AL20">
        <v>1</v>
      </c>
      <c r="AN20" s="22" t="s">
        <v>302</v>
      </c>
      <c r="AO20">
        <v>1</v>
      </c>
      <c r="AQ20" s="22" t="s">
        <v>194</v>
      </c>
      <c r="AR20">
        <v>2</v>
      </c>
      <c r="AT20" s="22" t="s">
        <v>299</v>
      </c>
      <c r="AU20">
        <v>2</v>
      </c>
      <c r="AW20" s="22" t="s">
        <v>299</v>
      </c>
      <c r="AX20">
        <v>2</v>
      </c>
    </row>
    <row r="21" spans="1:50">
      <c r="A21" s="22" t="s">
        <v>303</v>
      </c>
      <c r="B21">
        <v>1</v>
      </c>
      <c r="D21" s="22" t="s">
        <v>194</v>
      </c>
      <c r="E21">
        <v>14</v>
      </c>
      <c r="J21" s="22" t="s">
        <v>261</v>
      </c>
      <c r="K21">
        <v>104</v>
      </c>
      <c r="S21" s="22" t="s">
        <v>303</v>
      </c>
      <c r="T21">
        <v>1</v>
      </c>
      <c r="AB21" s="22" t="s">
        <v>194</v>
      </c>
      <c r="AC21">
        <v>14</v>
      </c>
      <c r="AH21" s="22" t="s">
        <v>302</v>
      </c>
      <c r="AI21">
        <v>1</v>
      </c>
      <c r="AK21" s="22" t="s">
        <v>278</v>
      </c>
      <c r="AL21">
        <v>4</v>
      </c>
      <c r="AN21" s="22" t="s">
        <v>278</v>
      </c>
      <c r="AO21">
        <v>4</v>
      </c>
      <c r="AQ21" s="22" t="s">
        <v>299</v>
      </c>
      <c r="AR21">
        <v>2</v>
      </c>
      <c r="AT21" s="22" t="s">
        <v>304</v>
      </c>
      <c r="AU21">
        <v>1</v>
      </c>
      <c r="AW21" s="22" t="s">
        <v>304</v>
      </c>
      <c r="AX21">
        <v>1</v>
      </c>
    </row>
    <row r="22" spans="1:50">
      <c r="A22" s="22" t="s">
        <v>297</v>
      </c>
      <c r="B22">
        <v>1</v>
      </c>
      <c r="D22" s="22" t="s">
        <v>198</v>
      </c>
      <c r="E22">
        <v>2</v>
      </c>
      <c r="J22" s="79" t="s">
        <v>174</v>
      </c>
      <c r="K22">
        <v>89</v>
      </c>
      <c r="S22" s="22" t="s">
        <v>297</v>
      </c>
      <c r="T22">
        <v>1</v>
      </c>
      <c r="AB22" s="22" t="s">
        <v>198</v>
      </c>
      <c r="AC22">
        <v>2</v>
      </c>
      <c r="AH22" s="22" t="s">
        <v>278</v>
      </c>
      <c r="AI22">
        <v>6</v>
      </c>
      <c r="AK22" s="22" t="s">
        <v>276</v>
      </c>
      <c r="AL22">
        <v>1</v>
      </c>
      <c r="AN22" s="22" t="s">
        <v>276</v>
      </c>
      <c r="AO22">
        <v>1</v>
      </c>
      <c r="AQ22" s="22" t="s">
        <v>304</v>
      </c>
      <c r="AR22">
        <v>1</v>
      </c>
      <c r="AT22" s="22" t="s">
        <v>305</v>
      </c>
      <c r="AU22">
        <v>1</v>
      </c>
      <c r="AW22" s="22" t="s">
        <v>305</v>
      </c>
      <c r="AX22">
        <v>1</v>
      </c>
    </row>
    <row r="23" spans="1:50">
      <c r="A23" s="22" t="s">
        <v>299</v>
      </c>
      <c r="B23">
        <v>1</v>
      </c>
      <c r="D23" s="22" t="s">
        <v>297</v>
      </c>
      <c r="E23">
        <v>1</v>
      </c>
      <c r="J23" s="84" t="s">
        <v>306</v>
      </c>
      <c r="K23">
        <v>1</v>
      </c>
      <c r="S23" s="22" t="s">
        <v>299</v>
      </c>
      <c r="T23">
        <v>1</v>
      </c>
      <c r="AB23" s="22" t="s">
        <v>297</v>
      </c>
      <c r="AC23">
        <v>1</v>
      </c>
      <c r="AH23" s="22" t="s">
        <v>276</v>
      </c>
      <c r="AI23">
        <v>1</v>
      </c>
      <c r="AK23" s="22" t="s">
        <v>281</v>
      </c>
      <c r="AL23">
        <v>1</v>
      </c>
      <c r="AN23" s="22" t="s">
        <v>281</v>
      </c>
      <c r="AO23">
        <v>1</v>
      </c>
      <c r="AQ23" s="22" t="s">
        <v>305</v>
      </c>
      <c r="AR23">
        <v>1</v>
      </c>
      <c r="AT23" s="22" t="s">
        <v>307</v>
      </c>
      <c r="AU23">
        <v>2</v>
      </c>
      <c r="AW23" s="22" t="s">
        <v>307</v>
      </c>
      <c r="AX23">
        <v>2</v>
      </c>
    </row>
    <row r="24" spans="1:50">
      <c r="A24" s="22" t="s">
        <v>308</v>
      </c>
      <c r="B24">
        <v>1</v>
      </c>
      <c r="D24" s="22" t="s">
        <v>299</v>
      </c>
      <c r="E24">
        <v>2</v>
      </c>
      <c r="J24" s="84" t="s">
        <v>309</v>
      </c>
      <c r="K24">
        <v>1</v>
      </c>
      <c r="S24" s="22" t="s">
        <v>308</v>
      </c>
      <c r="T24">
        <v>1</v>
      </c>
      <c r="AB24" s="22" t="s">
        <v>299</v>
      </c>
      <c r="AC24">
        <v>2</v>
      </c>
      <c r="AH24" s="22" t="s">
        <v>281</v>
      </c>
      <c r="AI24">
        <v>2</v>
      </c>
      <c r="AK24" s="22" t="s">
        <v>287</v>
      </c>
      <c r="AL24">
        <v>2</v>
      </c>
      <c r="AN24" s="22" t="s">
        <v>287</v>
      </c>
      <c r="AO24">
        <v>2</v>
      </c>
      <c r="AQ24" s="22" t="s">
        <v>307</v>
      </c>
      <c r="AR24">
        <v>2</v>
      </c>
      <c r="AT24" s="22" t="s">
        <v>310</v>
      </c>
      <c r="AU24">
        <v>1</v>
      </c>
      <c r="AW24" s="22" t="s">
        <v>310</v>
      </c>
      <c r="AX24">
        <v>1</v>
      </c>
    </row>
    <row r="25" spans="1:50">
      <c r="A25" s="22" t="s">
        <v>275</v>
      </c>
      <c r="B25">
        <v>1</v>
      </c>
      <c r="D25" s="22" t="s">
        <v>311</v>
      </c>
      <c r="E25">
        <v>1</v>
      </c>
      <c r="J25" s="84" t="s">
        <v>312</v>
      </c>
      <c r="K25">
        <v>1</v>
      </c>
      <c r="S25" s="22" t="s">
        <v>302</v>
      </c>
      <c r="T25">
        <v>1</v>
      </c>
      <c r="AB25" s="22" t="s">
        <v>311</v>
      </c>
      <c r="AC25">
        <v>1</v>
      </c>
      <c r="AH25" s="22" t="s">
        <v>287</v>
      </c>
      <c r="AI25">
        <v>3</v>
      </c>
      <c r="AK25" s="22" t="s">
        <v>294</v>
      </c>
      <c r="AL25">
        <v>1</v>
      </c>
      <c r="AN25" s="22" t="s">
        <v>294</v>
      </c>
      <c r="AO25">
        <v>1</v>
      </c>
      <c r="AQ25" s="22" t="s">
        <v>310</v>
      </c>
      <c r="AR25">
        <v>1</v>
      </c>
      <c r="AT25" s="22" t="s">
        <v>282</v>
      </c>
      <c r="AU25">
        <v>3</v>
      </c>
      <c r="AW25" s="22" t="s">
        <v>282</v>
      </c>
      <c r="AX25">
        <v>3</v>
      </c>
    </row>
    <row r="26" spans="1:50">
      <c r="A26" s="22" t="s">
        <v>302</v>
      </c>
      <c r="B26">
        <v>1</v>
      </c>
      <c r="D26" s="22" t="s">
        <v>304</v>
      </c>
      <c r="E26">
        <v>2</v>
      </c>
      <c r="J26" s="84" t="s">
        <v>313</v>
      </c>
      <c r="K26">
        <v>1</v>
      </c>
      <c r="S26" s="22" t="s">
        <v>314</v>
      </c>
      <c r="T26">
        <v>2</v>
      </c>
      <c r="AB26" s="22" t="s">
        <v>304</v>
      </c>
      <c r="AC26">
        <v>2</v>
      </c>
      <c r="AH26" s="22" t="s">
        <v>294</v>
      </c>
      <c r="AI26">
        <v>1</v>
      </c>
      <c r="AK26" s="22" t="s">
        <v>285</v>
      </c>
      <c r="AL26">
        <v>1</v>
      </c>
      <c r="AN26" s="22" t="s">
        <v>285</v>
      </c>
      <c r="AO26">
        <v>1</v>
      </c>
      <c r="AQ26" s="22" t="s">
        <v>315</v>
      </c>
      <c r="AR26">
        <v>1</v>
      </c>
      <c r="AT26" s="22" t="s">
        <v>278</v>
      </c>
      <c r="AU26">
        <v>6</v>
      </c>
      <c r="AW26" s="22" t="s">
        <v>278</v>
      </c>
      <c r="AX26">
        <v>6</v>
      </c>
    </row>
    <row r="27" spans="1:50">
      <c r="A27" s="22" t="s">
        <v>314</v>
      </c>
      <c r="B27">
        <v>2</v>
      </c>
      <c r="D27" s="22" t="s">
        <v>305</v>
      </c>
      <c r="E27">
        <v>1</v>
      </c>
      <c r="J27" s="84" t="s">
        <v>316</v>
      </c>
      <c r="K27">
        <v>1</v>
      </c>
      <c r="S27" s="22" t="s">
        <v>272</v>
      </c>
      <c r="T27">
        <v>4</v>
      </c>
      <c r="AB27" s="22" t="s">
        <v>305</v>
      </c>
      <c r="AC27">
        <v>1</v>
      </c>
      <c r="AH27" s="22" t="s">
        <v>285</v>
      </c>
      <c r="AI27">
        <v>3</v>
      </c>
      <c r="AK27" s="22" t="s">
        <v>295</v>
      </c>
      <c r="AL27">
        <v>1</v>
      </c>
      <c r="AN27" s="22" t="s">
        <v>295</v>
      </c>
      <c r="AO27">
        <v>1</v>
      </c>
      <c r="AQ27" s="22" t="s">
        <v>282</v>
      </c>
      <c r="AR27">
        <v>5</v>
      </c>
      <c r="AT27" s="22" t="s">
        <v>281</v>
      </c>
      <c r="AU27">
        <v>1</v>
      </c>
      <c r="AW27" s="22" t="s">
        <v>281</v>
      </c>
      <c r="AX27">
        <v>1</v>
      </c>
    </row>
    <row r="28" spans="1:50">
      <c r="A28" s="22" t="s">
        <v>272</v>
      </c>
      <c r="B28">
        <v>6</v>
      </c>
      <c r="D28" s="22" t="s">
        <v>307</v>
      </c>
      <c r="E28">
        <v>2</v>
      </c>
      <c r="J28" s="84" t="s">
        <v>317</v>
      </c>
      <c r="K28">
        <v>1</v>
      </c>
      <c r="S28" s="22" t="s">
        <v>278</v>
      </c>
      <c r="T28">
        <v>7</v>
      </c>
      <c r="AB28" s="22" t="s">
        <v>307</v>
      </c>
      <c r="AC28">
        <v>2</v>
      </c>
      <c r="AH28" s="22" t="s">
        <v>295</v>
      </c>
      <c r="AI28">
        <v>1</v>
      </c>
      <c r="AK28" s="22" t="s">
        <v>288</v>
      </c>
      <c r="AL28">
        <v>8</v>
      </c>
      <c r="AN28" s="22" t="s">
        <v>288</v>
      </c>
      <c r="AO28">
        <v>8</v>
      </c>
      <c r="AQ28" s="22" t="s">
        <v>278</v>
      </c>
      <c r="AR28">
        <v>6</v>
      </c>
      <c r="AT28" s="22" t="s">
        <v>294</v>
      </c>
      <c r="AU28">
        <v>4</v>
      </c>
      <c r="AW28" s="22" t="s">
        <v>294</v>
      </c>
      <c r="AX28">
        <v>4</v>
      </c>
    </row>
    <row r="29" spans="1:50">
      <c r="A29" s="22" t="s">
        <v>278</v>
      </c>
      <c r="B29">
        <v>9</v>
      </c>
      <c r="D29" s="22" t="s">
        <v>310</v>
      </c>
      <c r="E29">
        <v>1</v>
      </c>
      <c r="J29" s="84" t="s">
        <v>318</v>
      </c>
      <c r="K29">
        <v>1</v>
      </c>
      <c r="S29" s="22" t="s">
        <v>276</v>
      </c>
      <c r="T29">
        <v>1</v>
      </c>
      <c r="AB29" s="22" t="s">
        <v>310</v>
      </c>
      <c r="AC29">
        <v>1</v>
      </c>
      <c r="AH29" s="22" t="s">
        <v>288</v>
      </c>
      <c r="AI29">
        <v>17</v>
      </c>
      <c r="AK29" s="22" t="s">
        <v>291</v>
      </c>
      <c r="AL29">
        <v>12</v>
      </c>
      <c r="AN29" s="22" t="s">
        <v>291</v>
      </c>
      <c r="AO29">
        <v>12</v>
      </c>
      <c r="AQ29" s="22" t="s">
        <v>281</v>
      </c>
      <c r="AR29">
        <v>2</v>
      </c>
      <c r="AT29" s="22" t="s">
        <v>285</v>
      </c>
      <c r="AU29">
        <v>2</v>
      </c>
      <c r="AW29" s="22" t="s">
        <v>285</v>
      </c>
      <c r="AX29">
        <v>2</v>
      </c>
    </row>
    <row r="30" spans="1:50">
      <c r="A30" s="22" t="s">
        <v>276</v>
      </c>
      <c r="B30">
        <v>2</v>
      </c>
      <c r="D30" s="22" t="s">
        <v>315</v>
      </c>
      <c r="E30">
        <v>1</v>
      </c>
      <c r="J30" s="84" t="s">
        <v>319</v>
      </c>
      <c r="K30">
        <v>1</v>
      </c>
      <c r="S30" s="22" t="s">
        <v>281</v>
      </c>
      <c r="T30">
        <v>2</v>
      </c>
      <c r="AB30" s="22" t="s">
        <v>315</v>
      </c>
      <c r="AC30">
        <v>1</v>
      </c>
      <c r="AH30" s="22" t="s">
        <v>291</v>
      </c>
      <c r="AI30">
        <v>16</v>
      </c>
      <c r="AK30" s="22" t="s">
        <v>268</v>
      </c>
      <c r="AL30">
        <v>85</v>
      </c>
      <c r="AN30" s="22" t="s">
        <v>268</v>
      </c>
      <c r="AO30">
        <v>85</v>
      </c>
      <c r="AQ30" s="22" t="s">
        <v>294</v>
      </c>
      <c r="AR30">
        <v>4</v>
      </c>
      <c r="AT30" s="22" t="s">
        <v>295</v>
      </c>
      <c r="AU30">
        <v>3</v>
      </c>
      <c r="AW30" s="22" t="s">
        <v>295</v>
      </c>
      <c r="AX30">
        <v>3</v>
      </c>
    </row>
    <row r="31" spans="1:50">
      <c r="A31" s="22" t="s">
        <v>281</v>
      </c>
      <c r="B31">
        <v>4</v>
      </c>
      <c r="D31" s="22" t="s">
        <v>320</v>
      </c>
      <c r="E31">
        <v>1</v>
      </c>
      <c r="J31" s="84" t="s">
        <v>321</v>
      </c>
      <c r="K31">
        <v>1</v>
      </c>
      <c r="S31" s="22" t="s">
        <v>322</v>
      </c>
      <c r="T31">
        <v>4</v>
      </c>
      <c r="AB31" s="22" t="s">
        <v>320</v>
      </c>
      <c r="AC31">
        <v>1</v>
      </c>
      <c r="AH31" s="22" t="s">
        <v>268</v>
      </c>
      <c r="AI31">
        <v>107</v>
      </c>
      <c r="AQ31" s="22" t="s">
        <v>285</v>
      </c>
      <c r="AR31">
        <v>2</v>
      </c>
      <c r="AT31" s="22" t="s">
        <v>296</v>
      </c>
      <c r="AU31">
        <v>1</v>
      </c>
      <c r="AW31" s="22" t="s">
        <v>296</v>
      </c>
      <c r="AX31">
        <v>1</v>
      </c>
    </row>
    <row r="32" spans="1:50">
      <c r="A32" s="22" t="s">
        <v>322</v>
      </c>
      <c r="B32">
        <v>4</v>
      </c>
      <c r="D32" s="22" t="s">
        <v>282</v>
      </c>
      <c r="E32">
        <v>5</v>
      </c>
      <c r="J32" s="84" t="s">
        <v>323</v>
      </c>
      <c r="K32">
        <v>1</v>
      </c>
      <c r="S32" s="22" t="s">
        <v>287</v>
      </c>
      <c r="T32">
        <v>4</v>
      </c>
      <c r="AB32" s="22" t="s">
        <v>282</v>
      </c>
      <c r="AC32">
        <v>4</v>
      </c>
      <c r="AQ32" s="22" t="s">
        <v>295</v>
      </c>
      <c r="AR32">
        <v>3</v>
      </c>
      <c r="AT32" s="22" t="s">
        <v>288</v>
      </c>
      <c r="AU32">
        <v>11</v>
      </c>
      <c r="AW32" s="22" t="s">
        <v>288</v>
      </c>
      <c r="AX32">
        <v>11</v>
      </c>
    </row>
    <row r="33" spans="1:50">
      <c r="A33" s="22" t="s">
        <v>287</v>
      </c>
      <c r="B33">
        <v>4</v>
      </c>
      <c r="D33" s="22" t="s">
        <v>278</v>
      </c>
      <c r="E33">
        <v>7</v>
      </c>
      <c r="J33" s="84" t="s">
        <v>324</v>
      </c>
      <c r="K33">
        <v>1</v>
      </c>
      <c r="S33" s="22" t="s">
        <v>294</v>
      </c>
      <c r="T33">
        <v>1</v>
      </c>
      <c r="AB33" s="22" t="s">
        <v>278</v>
      </c>
      <c r="AC33">
        <v>4</v>
      </c>
      <c r="AQ33" s="22" t="s">
        <v>296</v>
      </c>
      <c r="AR33">
        <v>3</v>
      </c>
      <c r="AT33" s="22" t="s">
        <v>291</v>
      </c>
      <c r="AU33">
        <v>9</v>
      </c>
      <c r="AW33" s="22" t="s">
        <v>291</v>
      </c>
      <c r="AX33">
        <v>9</v>
      </c>
    </row>
    <row r="34" spans="1:50">
      <c r="A34" s="22" t="s">
        <v>294</v>
      </c>
      <c r="B34">
        <v>1</v>
      </c>
      <c r="D34" s="22" t="s">
        <v>281</v>
      </c>
      <c r="E34">
        <v>5</v>
      </c>
      <c r="J34" s="84" t="s">
        <v>325</v>
      </c>
      <c r="K34">
        <v>1</v>
      </c>
      <c r="S34" s="22" t="s">
        <v>285</v>
      </c>
      <c r="T34">
        <v>1</v>
      </c>
      <c r="AB34" s="22" t="s">
        <v>281</v>
      </c>
      <c r="AC34">
        <v>3</v>
      </c>
      <c r="AQ34" s="22" t="s">
        <v>288</v>
      </c>
      <c r="AR34">
        <v>13</v>
      </c>
      <c r="AT34" s="22" t="s">
        <v>326</v>
      </c>
      <c r="AU34">
        <v>1</v>
      </c>
      <c r="AW34" s="22" t="s">
        <v>326</v>
      </c>
      <c r="AX34">
        <v>1</v>
      </c>
    </row>
    <row r="35" spans="1:50">
      <c r="A35" s="22" t="s">
        <v>285</v>
      </c>
      <c r="B35">
        <v>3</v>
      </c>
      <c r="D35" s="22" t="s">
        <v>287</v>
      </c>
      <c r="E35">
        <v>4</v>
      </c>
      <c r="J35" s="84" t="s">
        <v>327</v>
      </c>
      <c r="K35">
        <v>1</v>
      </c>
      <c r="S35" s="22" t="s">
        <v>295</v>
      </c>
      <c r="T35">
        <v>1</v>
      </c>
      <c r="AB35" s="22" t="s">
        <v>287</v>
      </c>
      <c r="AC35">
        <v>1</v>
      </c>
      <c r="AQ35" s="22" t="s">
        <v>291</v>
      </c>
      <c r="AR35">
        <v>9</v>
      </c>
      <c r="AT35" s="22" t="s">
        <v>268</v>
      </c>
      <c r="AU35">
        <v>100</v>
      </c>
      <c r="AW35" s="22" t="s">
        <v>268</v>
      </c>
      <c r="AX35">
        <v>100</v>
      </c>
    </row>
    <row r="36" spans="1:50">
      <c r="A36" s="22" t="s">
        <v>295</v>
      </c>
      <c r="B36">
        <v>1</v>
      </c>
      <c r="D36" s="22" t="s">
        <v>294</v>
      </c>
      <c r="E36">
        <v>4</v>
      </c>
      <c r="J36" s="84" t="s">
        <v>328</v>
      </c>
      <c r="K36">
        <v>1</v>
      </c>
      <c r="S36" s="22" t="s">
        <v>288</v>
      </c>
      <c r="T36">
        <v>21</v>
      </c>
      <c r="AB36" s="22" t="s">
        <v>294</v>
      </c>
      <c r="AC36">
        <v>1</v>
      </c>
      <c r="AQ36" s="22" t="s">
        <v>326</v>
      </c>
      <c r="AR36">
        <v>1</v>
      </c>
    </row>
    <row r="37" spans="1:50">
      <c r="A37" s="22" t="s">
        <v>288</v>
      </c>
      <c r="B37">
        <v>27</v>
      </c>
      <c r="D37" s="22" t="s">
        <v>285</v>
      </c>
      <c r="E37">
        <v>2</v>
      </c>
      <c r="J37" s="84" t="s">
        <v>329</v>
      </c>
      <c r="K37">
        <v>1</v>
      </c>
      <c r="S37" s="22" t="s">
        <v>291</v>
      </c>
      <c r="T37">
        <v>23</v>
      </c>
      <c r="AB37" s="22" t="s">
        <v>285</v>
      </c>
      <c r="AC37">
        <v>2</v>
      </c>
      <c r="AQ37" s="22" t="s">
        <v>268</v>
      </c>
      <c r="AR37">
        <v>124</v>
      </c>
    </row>
    <row r="38" spans="1:50">
      <c r="A38" s="22" t="s">
        <v>291</v>
      </c>
      <c r="B38">
        <v>26</v>
      </c>
      <c r="D38" s="22" t="s">
        <v>295</v>
      </c>
      <c r="E38">
        <v>4</v>
      </c>
      <c r="J38" s="84" t="s">
        <v>330</v>
      </c>
      <c r="K38">
        <v>1</v>
      </c>
      <c r="S38" s="22" t="s">
        <v>268</v>
      </c>
      <c r="T38">
        <v>149</v>
      </c>
      <c r="AB38" s="22" t="s">
        <v>295</v>
      </c>
      <c r="AC38">
        <v>1</v>
      </c>
    </row>
    <row r="39" spans="1:50">
      <c r="A39" s="22" t="s">
        <v>268</v>
      </c>
      <c r="B39">
        <v>175</v>
      </c>
      <c r="D39" s="22" t="s">
        <v>331</v>
      </c>
      <c r="E39">
        <v>3</v>
      </c>
      <c r="J39" s="84" t="s">
        <v>332</v>
      </c>
      <c r="K39">
        <v>1</v>
      </c>
      <c r="AB39" s="22" t="s">
        <v>331</v>
      </c>
      <c r="AC39">
        <v>3</v>
      </c>
    </row>
    <row r="40" spans="1:50">
      <c r="D40" s="22" t="s">
        <v>296</v>
      </c>
      <c r="E40">
        <v>3</v>
      </c>
      <c r="J40" s="84" t="s">
        <v>333</v>
      </c>
      <c r="K40">
        <v>1</v>
      </c>
      <c r="AB40" s="22" t="s">
        <v>288</v>
      </c>
      <c r="AC40">
        <v>3</v>
      </c>
    </row>
    <row r="41" spans="1:50">
      <c r="D41" s="22" t="s">
        <v>288</v>
      </c>
      <c r="E41">
        <v>16</v>
      </c>
      <c r="J41" s="84" t="s">
        <v>334</v>
      </c>
      <c r="K41">
        <v>1</v>
      </c>
      <c r="AB41" s="22" t="s">
        <v>291</v>
      </c>
      <c r="AC41">
        <v>5</v>
      </c>
    </row>
    <row r="42" spans="1:50">
      <c r="D42" s="22" t="s">
        <v>291</v>
      </c>
      <c r="E42">
        <v>11</v>
      </c>
      <c r="J42" s="84" t="s">
        <v>335</v>
      </c>
      <c r="K42">
        <v>1</v>
      </c>
      <c r="AB42" s="22" t="s">
        <v>326</v>
      </c>
      <c r="AC42">
        <v>1</v>
      </c>
    </row>
    <row r="43" spans="1:50">
      <c r="D43" s="22" t="s">
        <v>326</v>
      </c>
      <c r="E43">
        <v>1</v>
      </c>
      <c r="J43" s="84" t="s">
        <v>336</v>
      </c>
      <c r="K43">
        <v>1</v>
      </c>
      <c r="AB43" s="22" t="s">
        <v>268</v>
      </c>
      <c r="AC43">
        <v>128</v>
      </c>
    </row>
    <row r="44" spans="1:50">
      <c r="D44" s="22" t="s">
        <v>268</v>
      </c>
      <c r="E44">
        <v>193</v>
      </c>
      <c r="J44" s="84" t="s">
        <v>337</v>
      </c>
      <c r="K44">
        <v>1</v>
      </c>
    </row>
    <row r="45" spans="1:50">
      <c r="J45" s="84" t="s">
        <v>338</v>
      </c>
      <c r="K45">
        <v>1</v>
      </c>
    </row>
    <row r="46" spans="1:50">
      <c r="J46" s="84" t="s">
        <v>339</v>
      </c>
      <c r="K46">
        <v>1</v>
      </c>
    </row>
    <row r="47" spans="1:50">
      <c r="J47" s="84" t="s">
        <v>340</v>
      </c>
      <c r="K47">
        <v>1</v>
      </c>
    </row>
    <row r="48" spans="1:50">
      <c r="J48" s="84" t="s">
        <v>341</v>
      </c>
      <c r="K48">
        <v>1</v>
      </c>
    </row>
    <row r="49" spans="10:11">
      <c r="J49" s="84" t="s">
        <v>342</v>
      </c>
      <c r="K49">
        <v>1</v>
      </c>
    </row>
    <row r="50" spans="10:11">
      <c r="J50" s="84" t="s">
        <v>343</v>
      </c>
      <c r="K50">
        <v>1</v>
      </c>
    </row>
    <row r="51" spans="10:11">
      <c r="J51" s="84" t="s">
        <v>344</v>
      </c>
      <c r="K51">
        <v>1</v>
      </c>
    </row>
    <row r="52" spans="10:11">
      <c r="J52" s="84" t="s">
        <v>345</v>
      </c>
      <c r="K52">
        <v>1</v>
      </c>
    </row>
    <row r="53" spans="10:11">
      <c r="J53" s="84" t="s">
        <v>346</v>
      </c>
      <c r="K53">
        <v>1</v>
      </c>
    </row>
    <row r="54" spans="10:11">
      <c r="J54" s="84" t="s">
        <v>347</v>
      </c>
      <c r="K54">
        <v>1</v>
      </c>
    </row>
    <row r="55" spans="10:11">
      <c r="J55" s="84" t="s">
        <v>348</v>
      </c>
      <c r="K55">
        <v>1</v>
      </c>
    </row>
    <row r="56" spans="10:11">
      <c r="J56" s="84" t="s">
        <v>349</v>
      </c>
      <c r="K56">
        <v>1</v>
      </c>
    </row>
    <row r="57" spans="10:11">
      <c r="J57" s="84" t="s">
        <v>350</v>
      </c>
      <c r="K57">
        <v>1</v>
      </c>
    </row>
    <row r="58" spans="10:11">
      <c r="J58" s="84" t="s">
        <v>351</v>
      </c>
      <c r="K58">
        <v>1</v>
      </c>
    </row>
    <row r="59" spans="10:11">
      <c r="J59" s="84" t="s">
        <v>352</v>
      </c>
      <c r="K59">
        <v>1</v>
      </c>
    </row>
    <row r="60" spans="10:11">
      <c r="J60" s="84" t="s">
        <v>353</v>
      </c>
      <c r="K60">
        <v>1</v>
      </c>
    </row>
    <row r="61" spans="10:11">
      <c r="J61" s="84" t="s">
        <v>354</v>
      </c>
      <c r="K61">
        <v>1</v>
      </c>
    </row>
    <row r="62" spans="10:11">
      <c r="J62" s="84" t="s">
        <v>355</v>
      </c>
      <c r="K62">
        <v>1</v>
      </c>
    </row>
    <row r="63" spans="10:11">
      <c r="J63" s="84" t="s">
        <v>356</v>
      </c>
      <c r="K63">
        <v>1</v>
      </c>
    </row>
    <row r="64" spans="10:11">
      <c r="J64" s="84" t="s">
        <v>357</v>
      </c>
      <c r="K64">
        <v>1</v>
      </c>
    </row>
    <row r="65" spans="10:11">
      <c r="J65" s="84" t="s">
        <v>358</v>
      </c>
      <c r="K65">
        <v>1</v>
      </c>
    </row>
    <row r="66" spans="10:11">
      <c r="J66" s="84" t="s">
        <v>359</v>
      </c>
      <c r="K66">
        <v>1</v>
      </c>
    </row>
    <row r="67" spans="10:11">
      <c r="J67" s="84" t="s">
        <v>360</v>
      </c>
      <c r="K67">
        <v>1</v>
      </c>
    </row>
    <row r="68" spans="10:11">
      <c r="J68" s="84" t="s">
        <v>361</v>
      </c>
      <c r="K68">
        <v>1</v>
      </c>
    </row>
    <row r="69" spans="10:11">
      <c r="J69" s="84" t="s">
        <v>362</v>
      </c>
      <c r="K69">
        <v>1</v>
      </c>
    </row>
    <row r="70" spans="10:11">
      <c r="J70" s="84" t="s">
        <v>363</v>
      </c>
      <c r="K70">
        <v>1</v>
      </c>
    </row>
    <row r="71" spans="10:11">
      <c r="J71" s="84" t="s">
        <v>364</v>
      </c>
      <c r="K71">
        <v>1</v>
      </c>
    </row>
    <row r="72" spans="10:11">
      <c r="J72" s="84" t="s">
        <v>365</v>
      </c>
      <c r="K72">
        <v>1</v>
      </c>
    </row>
    <row r="73" spans="10:11">
      <c r="J73" s="84" t="s">
        <v>366</v>
      </c>
      <c r="K73">
        <v>1</v>
      </c>
    </row>
    <row r="74" spans="10:11">
      <c r="J74" s="84" t="s">
        <v>367</v>
      </c>
      <c r="K74">
        <v>1</v>
      </c>
    </row>
    <row r="75" spans="10:11">
      <c r="J75" s="84" t="s">
        <v>368</v>
      </c>
      <c r="K75">
        <v>1</v>
      </c>
    </row>
    <row r="76" spans="10:11">
      <c r="J76" s="84" t="s">
        <v>369</v>
      </c>
      <c r="K76">
        <v>1</v>
      </c>
    </row>
    <row r="77" spans="10:11">
      <c r="J77" s="84" t="s">
        <v>370</v>
      </c>
      <c r="K77">
        <v>1</v>
      </c>
    </row>
    <row r="78" spans="10:11">
      <c r="J78" s="84" t="s">
        <v>371</v>
      </c>
      <c r="K78">
        <v>1</v>
      </c>
    </row>
    <row r="79" spans="10:11">
      <c r="J79" s="84" t="s">
        <v>372</v>
      </c>
      <c r="K79">
        <v>1</v>
      </c>
    </row>
    <row r="80" spans="10:11">
      <c r="J80" s="84" t="s">
        <v>373</v>
      </c>
      <c r="K80">
        <v>1</v>
      </c>
    </row>
    <row r="81" spans="10:11">
      <c r="J81" s="84" t="s">
        <v>374</v>
      </c>
      <c r="K81">
        <v>1</v>
      </c>
    </row>
    <row r="82" spans="10:11">
      <c r="J82" s="84" t="s">
        <v>375</v>
      </c>
      <c r="K82">
        <v>1</v>
      </c>
    </row>
    <row r="83" spans="10:11">
      <c r="J83" s="84" t="s">
        <v>376</v>
      </c>
      <c r="K83">
        <v>1</v>
      </c>
    </row>
    <row r="84" spans="10:11">
      <c r="J84" s="84" t="s">
        <v>377</v>
      </c>
      <c r="K84">
        <v>1</v>
      </c>
    </row>
    <row r="85" spans="10:11">
      <c r="J85" s="84" t="s">
        <v>378</v>
      </c>
      <c r="K85">
        <v>1</v>
      </c>
    </row>
    <row r="86" spans="10:11">
      <c r="J86" s="84" t="s">
        <v>379</v>
      </c>
      <c r="K86">
        <v>1</v>
      </c>
    </row>
    <row r="87" spans="10:11">
      <c r="J87" s="84" t="s">
        <v>380</v>
      </c>
      <c r="K87">
        <v>1</v>
      </c>
    </row>
    <row r="88" spans="10:11">
      <c r="J88" s="84" t="s">
        <v>381</v>
      </c>
      <c r="K88">
        <v>1</v>
      </c>
    </row>
    <row r="89" spans="10:11">
      <c r="J89" s="84" t="s">
        <v>382</v>
      </c>
      <c r="K89">
        <v>1</v>
      </c>
    </row>
    <row r="90" spans="10:11">
      <c r="J90" s="84" t="s">
        <v>383</v>
      </c>
      <c r="K90">
        <v>1</v>
      </c>
    </row>
    <row r="91" spans="10:11">
      <c r="J91" s="84" t="s">
        <v>384</v>
      </c>
      <c r="K91">
        <v>1</v>
      </c>
    </row>
    <row r="92" spans="10:11">
      <c r="J92" s="84" t="s">
        <v>385</v>
      </c>
      <c r="K92">
        <v>1</v>
      </c>
    </row>
    <row r="93" spans="10:11">
      <c r="J93" s="84" t="s">
        <v>386</v>
      </c>
      <c r="K93">
        <v>1</v>
      </c>
    </row>
    <row r="94" spans="10:11">
      <c r="J94" s="84" t="s">
        <v>387</v>
      </c>
      <c r="K94">
        <v>1</v>
      </c>
    </row>
    <row r="95" spans="10:11">
      <c r="J95" s="84" t="s">
        <v>388</v>
      </c>
      <c r="K95">
        <v>1</v>
      </c>
    </row>
    <row r="96" spans="10:11">
      <c r="J96" s="84" t="s">
        <v>389</v>
      </c>
      <c r="K96">
        <v>1</v>
      </c>
    </row>
    <row r="97" spans="10:11">
      <c r="J97" s="84" t="s">
        <v>390</v>
      </c>
      <c r="K97">
        <v>1</v>
      </c>
    </row>
    <row r="98" spans="10:11">
      <c r="J98" s="84" t="s">
        <v>391</v>
      </c>
      <c r="K98">
        <v>1</v>
      </c>
    </row>
    <row r="99" spans="10:11">
      <c r="J99" s="84" t="s">
        <v>392</v>
      </c>
      <c r="K99">
        <v>1</v>
      </c>
    </row>
    <row r="100" spans="10:11">
      <c r="J100" s="84" t="s">
        <v>393</v>
      </c>
      <c r="K100">
        <v>1</v>
      </c>
    </row>
    <row r="101" spans="10:11">
      <c r="J101" s="84" t="s">
        <v>394</v>
      </c>
      <c r="K101">
        <v>1</v>
      </c>
    </row>
    <row r="102" spans="10:11">
      <c r="J102" s="84" t="s">
        <v>395</v>
      </c>
      <c r="K102">
        <v>1</v>
      </c>
    </row>
    <row r="103" spans="10:11">
      <c r="J103" s="84" t="s">
        <v>396</v>
      </c>
      <c r="K103">
        <v>1</v>
      </c>
    </row>
    <row r="104" spans="10:11">
      <c r="J104" s="84" t="s">
        <v>397</v>
      </c>
      <c r="K104">
        <v>1</v>
      </c>
    </row>
    <row r="105" spans="10:11">
      <c r="J105" s="84" t="s">
        <v>398</v>
      </c>
      <c r="K105">
        <v>1</v>
      </c>
    </row>
    <row r="106" spans="10:11">
      <c r="J106" s="84" t="s">
        <v>399</v>
      </c>
      <c r="K106">
        <v>1</v>
      </c>
    </row>
    <row r="107" spans="10:11">
      <c r="J107" s="84" t="s">
        <v>400</v>
      </c>
      <c r="K107">
        <v>1</v>
      </c>
    </row>
    <row r="108" spans="10:11">
      <c r="J108" s="84" t="s">
        <v>401</v>
      </c>
      <c r="K108">
        <v>1</v>
      </c>
    </row>
    <row r="109" spans="10:11">
      <c r="J109" s="84" t="s">
        <v>402</v>
      </c>
      <c r="K109">
        <v>1</v>
      </c>
    </row>
    <row r="110" spans="10:11">
      <c r="J110" s="84" t="s">
        <v>403</v>
      </c>
      <c r="K110">
        <v>1</v>
      </c>
    </row>
    <row r="111" spans="10:11">
      <c r="J111" s="84" t="s">
        <v>404</v>
      </c>
      <c r="K111">
        <v>1</v>
      </c>
    </row>
    <row r="112" spans="10:11">
      <c r="J112" s="79" t="s">
        <v>176</v>
      </c>
      <c r="K112">
        <v>6</v>
      </c>
    </row>
    <row r="113" spans="10:11">
      <c r="J113" s="84" t="s">
        <v>405</v>
      </c>
      <c r="K113">
        <v>1</v>
      </c>
    </row>
    <row r="114" spans="10:11">
      <c r="J114" s="84" t="s">
        <v>406</v>
      </c>
      <c r="K114">
        <v>1</v>
      </c>
    </row>
    <row r="115" spans="10:11">
      <c r="J115" s="84" t="s">
        <v>407</v>
      </c>
      <c r="K115">
        <v>1</v>
      </c>
    </row>
    <row r="116" spans="10:11">
      <c r="J116" s="84" t="s">
        <v>408</v>
      </c>
      <c r="K116">
        <v>1</v>
      </c>
    </row>
    <row r="117" spans="10:11">
      <c r="J117" s="84" t="s">
        <v>409</v>
      </c>
      <c r="K117">
        <v>1</v>
      </c>
    </row>
    <row r="118" spans="10:11">
      <c r="J118" s="84" t="s">
        <v>410</v>
      </c>
      <c r="K118">
        <v>1</v>
      </c>
    </row>
    <row r="119" spans="10:11">
      <c r="J119" s="79" t="s">
        <v>183</v>
      </c>
      <c r="K119">
        <v>1</v>
      </c>
    </row>
    <row r="120" spans="10:11">
      <c r="J120" s="84" t="s">
        <v>411</v>
      </c>
      <c r="K120">
        <v>1</v>
      </c>
    </row>
    <row r="121" spans="10:11">
      <c r="J121" s="79" t="s">
        <v>186</v>
      </c>
      <c r="K121">
        <v>2</v>
      </c>
    </row>
    <row r="122" spans="10:11">
      <c r="J122" s="84" t="s">
        <v>412</v>
      </c>
      <c r="K122">
        <v>1</v>
      </c>
    </row>
    <row r="123" spans="10:11">
      <c r="J123" s="84" t="s">
        <v>413</v>
      </c>
      <c r="K123">
        <v>1</v>
      </c>
    </row>
    <row r="124" spans="10:11">
      <c r="J124" s="79" t="s">
        <v>188</v>
      </c>
      <c r="K124">
        <v>1</v>
      </c>
    </row>
    <row r="125" spans="10:11">
      <c r="J125" s="84" t="s">
        <v>414</v>
      </c>
      <c r="K125">
        <v>1</v>
      </c>
    </row>
    <row r="126" spans="10:11">
      <c r="J126" s="79" t="s">
        <v>299</v>
      </c>
      <c r="K126">
        <v>1</v>
      </c>
    </row>
    <row r="127" spans="10:11">
      <c r="J127" s="84" t="s">
        <v>415</v>
      </c>
      <c r="K127">
        <v>1</v>
      </c>
    </row>
    <row r="128" spans="10:11">
      <c r="J128" s="79" t="s">
        <v>282</v>
      </c>
      <c r="K128">
        <v>1</v>
      </c>
    </row>
    <row r="129" spans="10:11">
      <c r="J129" s="84" t="s">
        <v>416</v>
      </c>
      <c r="K129">
        <v>1</v>
      </c>
    </row>
    <row r="130" spans="10:11">
      <c r="J130" s="79" t="s">
        <v>278</v>
      </c>
      <c r="K130">
        <v>2</v>
      </c>
    </row>
    <row r="131" spans="10:11">
      <c r="J131" s="84" t="s">
        <v>417</v>
      </c>
      <c r="K131">
        <v>1</v>
      </c>
    </row>
    <row r="132" spans="10:11">
      <c r="J132" s="84" t="s">
        <v>418</v>
      </c>
      <c r="K132">
        <v>1</v>
      </c>
    </row>
    <row r="133" spans="10:11">
      <c r="J133" s="79" t="s">
        <v>287</v>
      </c>
      <c r="K133">
        <v>1</v>
      </c>
    </row>
    <row r="134" spans="10:11">
      <c r="J134" s="84" t="s">
        <v>419</v>
      </c>
      <c r="K134">
        <v>1</v>
      </c>
    </row>
    <row r="135" spans="10:11">
      <c r="J135" s="22" t="s">
        <v>264</v>
      </c>
      <c r="K135">
        <v>6</v>
      </c>
    </row>
    <row r="136" spans="10:11">
      <c r="J136" s="22" t="s">
        <v>263</v>
      </c>
      <c r="K136">
        <v>2</v>
      </c>
    </row>
    <row r="137" spans="10:11">
      <c r="J137" s="22" t="s">
        <v>268</v>
      </c>
      <c r="K137">
        <v>125</v>
      </c>
    </row>
  </sheetData>
  <mergeCells count="17">
    <mergeCell ref="M1:N1"/>
    <mergeCell ref="P1:Q1"/>
    <mergeCell ref="S1:T1"/>
    <mergeCell ref="V1:W1"/>
    <mergeCell ref="A1:B1"/>
    <mergeCell ref="D1:E1"/>
    <mergeCell ref="G1:H1"/>
    <mergeCell ref="J1:K1"/>
    <mergeCell ref="AN1:AO1"/>
    <mergeCell ref="AQ1:AR1"/>
    <mergeCell ref="AT1:AU1"/>
    <mergeCell ref="AW1:AX1"/>
    <mergeCell ref="Y1:Z1"/>
    <mergeCell ref="AB1:AC1"/>
    <mergeCell ref="AE1:AF1"/>
    <mergeCell ref="AH1:AI1"/>
    <mergeCell ref="AK1:AL1"/>
  </mergeCells>
  <pageMargins left="0.7" right="0.7" top="0.75" bottom="0.75" header="0.3" footer="0.3"/>
  <pageSetup orientation="portrait" r:id="rId1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AD256-0BB1-4BCD-9FB1-8889D6E5B7BA}">
  <sheetPr codeName="Sheet9">
    <tabColor rgb="FF92D050"/>
  </sheetPr>
  <dimension ref="A1:Z466"/>
  <sheetViews>
    <sheetView zoomScale="80" zoomScaleNormal="80" workbookViewId="0">
      <selection activeCell="A2" sqref="A2:N199"/>
    </sheetView>
  </sheetViews>
  <sheetFormatPr defaultColWidth="9" defaultRowHeight="15"/>
  <cols>
    <col min="1" max="1" width="10.28515625" customWidth="1"/>
    <col min="2" max="2" width="26.28515625" bestFit="1" customWidth="1"/>
    <col min="3" max="3" width="32" bestFit="1" customWidth="1"/>
    <col min="4" max="4" width="20.7109375" bestFit="1" customWidth="1"/>
    <col min="5" max="5" width="15.7109375" customWidth="1"/>
    <col min="6" max="6" width="30.7109375" customWidth="1"/>
    <col min="7" max="7" width="31.28515625" bestFit="1" customWidth="1"/>
    <col min="8" max="8" width="21.28515625" customWidth="1"/>
    <col min="9" max="9" width="25.7109375" customWidth="1"/>
    <col min="10" max="10" width="16" bestFit="1" customWidth="1"/>
    <col min="11" max="11" width="20.7109375" bestFit="1" customWidth="1"/>
    <col min="12" max="12" width="11.7109375" bestFit="1" customWidth="1"/>
    <col min="13" max="13" width="17.5703125" bestFit="1" customWidth="1"/>
    <col min="14" max="14" width="20.28515625" bestFit="1" customWidth="1"/>
    <col min="15" max="15" width="21.28515625" bestFit="1" customWidth="1"/>
    <col min="16" max="16" width="10.7109375" bestFit="1" customWidth="1"/>
    <col min="17" max="17" width="15.28515625" bestFit="1" customWidth="1"/>
    <col min="18" max="18" width="19.7109375" bestFit="1" customWidth="1"/>
    <col min="19" max="19" width="11.7109375" bestFit="1" customWidth="1"/>
    <col min="20" max="20" width="25.28515625" bestFit="1" customWidth="1"/>
    <col min="21" max="21" width="17.5703125" bestFit="1" customWidth="1"/>
    <col min="22" max="22" width="29" bestFit="1" customWidth="1"/>
    <col min="23" max="23" width="10.7109375" bestFit="1" customWidth="1"/>
    <col min="24" max="24" width="18.7109375" bestFit="1" customWidth="1"/>
    <col min="25" max="26" width="16.28515625" bestFit="1" customWidth="1"/>
  </cols>
  <sheetData>
    <row r="1" spans="1:26">
      <c r="A1" s="2" t="s">
        <v>420</v>
      </c>
      <c r="B1" s="2" t="s">
        <v>255</v>
      </c>
      <c r="C1" s="2" t="s">
        <v>421</v>
      </c>
      <c r="D1" s="2" t="s">
        <v>422</v>
      </c>
      <c r="E1" s="2" t="s">
        <v>212</v>
      </c>
      <c r="F1" s="2" t="s">
        <v>127</v>
      </c>
      <c r="G1" s="2" t="s">
        <v>423</v>
      </c>
      <c r="H1" s="2" t="s">
        <v>211</v>
      </c>
      <c r="I1" s="2" t="s">
        <v>424</v>
      </c>
      <c r="J1" s="2" t="s">
        <v>425</v>
      </c>
      <c r="K1" s="2" t="s">
        <v>427</v>
      </c>
      <c r="L1" s="2" t="s">
        <v>428</v>
      </c>
      <c r="M1" s="2" t="s">
        <v>2990</v>
      </c>
      <c r="N1" s="2" t="s">
        <v>2991</v>
      </c>
      <c r="O1" s="2" t="s">
        <v>435</v>
      </c>
      <c r="P1" s="2" t="s">
        <v>431</v>
      </c>
      <c r="Q1" s="2" t="s">
        <v>432</v>
      </c>
      <c r="R1" s="2" t="s">
        <v>433</v>
      </c>
      <c r="S1" s="2" t="s">
        <v>434</v>
      </c>
      <c r="T1" s="2" t="s">
        <v>435</v>
      </c>
      <c r="U1" s="2" t="s">
        <v>436</v>
      </c>
      <c r="V1" s="2" t="s">
        <v>437</v>
      </c>
      <c r="W1" s="2" t="s">
        <v>438</v>
      </c>
      <c r="X1" s="2" t="s">
        <v>252</v>
      </c>
      <c r="Y1" s="2" t="s">
        <v>251</v>
      </c>
      <c r="Z1" s="2" t="s">
        <v>249</v>
      </c>
    </row>
    <row r="2" spans="1:26" ht="75">
      <c r="A2" s="43" t="s">
        <v>3506</v>
      </c>
      <c r="B2" s="43" t="s">
        <v>261</v>
      </c>
      <c r="C2" s="43" t="s">
        <v>1341</v>
      </c>
      <c r="D2" s="43" t="s">
        <v>562</v>
      </c>
      <c r="E2" s="43" t="s">
        <v>161</v>
      </c>
      <c r="F2" s="43" t="s">
        <v>1342</v>
      </c>
      <c r="G2" s="43" t="s">
        <v>192</v>
      </c>
      <c r="H2" s="59">
        <v>44641.373240740737</v>
      </c>
      <c r="I2" s="59">
        <v>44641.527951388889</v>
      </c>
      <c r="J2" s="43" t="s">
        <v>455</v>
      </c>
      <c r="K2" s="43" t="s">
        <v>456</v>
      </c>
      <c r="L2" s="59">
        <v>44644.373240740737</v>
      </c>
      <c r="M2" s="43" t="s">
        <v>1343</v>
      </c>
      <c r="N2" s="43" t="s">
        <v>607</v>
      </c>
      <c r="O2" s="43"/>
      <c r="Q2" s="43"/>
      <c r="R2" s="43"/>
      <c r="S2" s="43"/>
      <c r="T2" s="43"/>
      <c r="U2" s="43"/>
      <c r="V2" s="43"/>
      <c r="W2" s="60">
        <f ca="1">DATEDIF(H2,SummaryINC!$Z$1,"d")</f>
        <v>15</v>
      </c>
      <c r="X2" s="60" t="str">
        <f t="shared" ref="X2:X62" ca="1" si="0">IF(W2&lt;10,"YES","NO")</f>
        <v>NO</v>
      </c>
      <c r="Y2" s="60" t="str">
        <f t="shared" ref="Y2:Y62" ca="1" si="1">IF(AND(W2&gt;9,W2&lt;21),"YES","NO")</f>
        <v>YES</v>
      </c>
      <c r="Z2" s="60" t="str">
        <f t="shared" ref="Z2:Z62" ca="1" si="2">IF(W2&gt;20,"YES","NO")</f>
        <v>NO</v>
      </c>
    </row>
    <row r="3" spans="1:26" ht="75">
      <c r="A3" s="43" t="s">
        <v>3507</v>
      </c>
      <c r="B3" s="43" t="s">
        <v>261</v>
      </c>
      <c r="C3" s="43" t="s">
        <v>274</v>
      </c>
      <c r="D3" s="43" t="s">
        <v>440</v>
      </c>
      <c r="E3" s="43" t="s">
        <v>160</v>
      </c>
      <c r="F3" s="43" t="s">
        <v>441</v>
      </c>
      <c r="G3" s="43" t="s">
        <v>175</v>
      </c>
      <c r="H3" s="59">
        <v>44623.513645833344</v>
      </c>
      <c r="I3" s="59">
        <v>44638.677812499998</v>
      </c>
      <c r="J3" s="43" t="s">
        <v>442</v>
      </c>
      <c r="K3" s="43" t="s">
        <v>443</v>
      </c>
      <c r="L3" s="43"/>
      <c r="M3" s="43" t="b">
        <v>0</v>
      </c>
      <c r="N3" s="43" t="b">
        <v>0</v>
      </c>
      <c r="O3" s="43"/>
      <c r="Q3" s="43"/>
      <c r="R3" s="43"/>
      <c r="S3" s="43"/>
      <c r="T3" s="43"/>
      <c r="U3" s="43"/>
      <c r="V3" s="43"/>
      <c r="W3" s="60">
        <f ca="1">DATEDIF(H3,SummaryINC!$Z$1,"d")</f>
        <v>33</v>
      </c>
      <c r="X3" s="60" t="str">
        <f t="shared" ca="1" si="0"/>
        <v>NO</v>
      </c>
      <c r="Y3" s="60" t="str">
        <f t="shared" ca="1" si="1"/>
        <v>NO</v>
      </c>
      <c r="Z3" s="60" t="str">
        <f t="shared" ca="1" si="2"/>
        <v>YES</v>
      </c>
    </row>
    <row r="4" spans="1:26" ht="75">
      <c r="A4" s="43" t="s">
        <v>3508</v>
      </c>
      <c r="B4" s="43" t="s">
        <v>261</v>
      </c>
      <c r="C4" s="43" t="s">
        <v>614</v>
      </c>
      <c r="D4" s="43" t="s">
        <v>445</v>
      </c>
      <c r="E4" s="43" t="s">
        <v>82</v>
      </c>
      <c r="F4" s="43" t="s">
        <v>446</v>
      </c>
      <c r="G4" s="43" t="s">
        <v>287</v>
      </c>
      <c r="H4" s="59">
        <v>44630.338240740741</v>
      </c>
      <c r="I4" s="59">
        <v>44637.399386574078</v>
      </c>
      <c r="J4" s="43" t="s">
        <v>442</v>
      </c>
      <c r="K4" s="43" t="s">
        <v>443</v>
      </c>
      <c r="L4" s="59">
        <v>44631.338240740741</v>
      </c>
      <c r="M4" s="43" t="s">
        <v>447</v>
      </c>
      <c r="N4" s="43" t="s">
        <v>448</v>
      </c>
      <c r="O4" s="43"/>
      <c r="Q4" s="43"/>
      <c r="R4" s="43"/>
      <c r="S4" s="43"/>
      <c r="T4" s="43"/>
      <c r="U4" s="43"/>
      <c r="V4" s="43"/>
      <c r="W4" s="60">
        <f ca="1">DATEDIF(H4,SummaryINC!$Z$1,"d")</f>
        <v>26</v>
      </c>
      <c r="X4" s="60" t="str">
        <f t="shared" ca="1" si="0"/>
        <v>NO</v>
      </c>
      <c r="Y4" s="60" t="str">
        <f t="shared" ca="1" si="1"/>
        <v>NO</v>
      </c>
      <c r="Z4" s="60" t="str">
        <f t="shared" ca="1" si="2"/>
        <v>YES</v>
      </c>
    </row>
    <row r="5" spans="1:26" ht="75">
      <c r="A5" s="43" t="s">
        <v>3509</v>
      </c>
      <c r="B5" s="43" t="b">
        <v>0</v>
      </c>
      <c r="C5" s="43" t="s">
        <v>1345</v>
      </c>
      <c r="D5" s="43" t="b">
        <v>0</v>
      </c>
      <c r="E5" s="43" t="s">
        <v>158</v>
      </c>
      <c r="F5" s="43" t="s">
        <v>1346</v>
      </c>
      <c r="G5" s="43" t="s">
        <v>169</v>
      </c>
      <c r="H5" s="59">
        <v>44641.567245370366</v>
      </c>
      <c r="I5" s="59">
        <v>44641.567245370366</v>
      </c>
      <c r="J5" s="43" t="b">
        <v>0</v>
      </c>
      <c r="K5" s="43"/>
      <c r="L5" s="43"/>
      <c r="M5" s="43" t="b">
        <v>0</v>
      </c>
      <c r="N5" s="43" t="b">
        <v>0</v>
      </c>
      <c r="O5" s="43"/>
      <c r="Q5" s="43"/>
      <c r="R5" s="43"/>
      <c r="S5" s="43"/>
      <c r="T5" s="43"/>
      <c r="U5" s="43"/>
      <c r="V5" s="43"/>
      <c r="W5" s="60">
        <f ca="1">DATEDIF(H5,SummaryINC!$Z$1,"d")</f>
        <v>15</v>
      </c>
      <c r="X5" s="60" t="str">
        <f t="shared" ca="1" si="0"/>
        <v>NO</v>
      </c>
      <c r="Y5" s="60" t="str">
        <f t="shared" ca="1" si="1"/>
        <v>YES</v>
      </c>
      <c r="Z5" s="60" t="str">
        <f t="shared" ca="1" si="2"/>
        <v>NO</v>
      </c>
    </row>
    <row r="6" spans="1:26" ht="75">
      <c r="A6" s="43" t="s">
        <v>3510</v>
      </c>
      <c r="B6" s="43" t="s">
        <v>261</v>
      </c>
      <c r="C6" s="43" t="s">
        <v>1348</v>
      </c>
      <c r="D6" s="43" t="s">
        <v>679</v>
      </c>
      <c r="E6" s="43" t="s">
        <v>82</v>
      </c>
      <c r="F6" s="43" t="s">
        <v>1349</v>
      </c>
      <c r="G6" s="43" t="s">
        <v>174</v>
      </c>
      <c r="H6" s="59">
        <v>44641.566469907397</v>
      </c>
      <c r="I6" s="59">
        <v>44641.568043981482</v>
      </c>
      <c r="J6" s="43" t="b">
        <v>0</v>
      </c>
      <c r="K6" s="43"/>
      <c r="L6" s="59">
        <v>44642.358136574083</v>
      </c>
      <c r="M6" s="43" t="s">
        <v>1350</v>
      </c>
      <c r="N6" s="43" t="b">
        <v>0</v>
      </c>
      <c r="O6" s="43"/>
      <c r="Q6" s="43"/>
      <c r="R6" s="43"/>
      <c r="S6" s="43"/>
      <c r="T6" s="43"/>
      <c r="U6" s="43"/>
      <c r="V6" s="43"/>
      <c r="W6" s="60">
        <f ca="1">DATEDIF(H6,SummaryINC!$Z$1,"d")</f>
        <v>15</v>
      </c>
      <c r="X6" s="60" t="str">
        <f t="shared" ca="1" si="0"/>
        <v>NO</v>
      </c>
      <c r="Y6" s="60" t="str">
        <f t="shared" ca="1" si="1"/>
        <v>YES</v>
      </c>
      <c r="Z6" s="60" t="str">
        <f t="shared" ca="1" si="2"/>
        <v>NO</v>
      </c>
    </row>
    <row r="7" spans="1:26" ht="75">
      <c r="A7" s="43" t="s">
        <v>3511</v>
      </c>
      <c r="B7" s="43" t="b">
        <v>0</v>
      </c>
      <c r="C7" s="43" t="s">
        <v>3512</v>
      </c>
      <c r="D7" s="43" t="b">
        <v>0</v>
      </c>
      <c r="E7" s="43" t="s">
        <v>158</v>
      </c>
      <c r="F7" s="43" t="s">
        <v>549</v>
      </c>
      <c r="G7" s="43" t="s">
        <v>276</v>
      </c>
      <c r="H7" s="59">
        <v>44641.566018518519</v>
      </c>
      <c r="I7" s="59">
        <v>44641.566018518519</v>
      </c>
      <c r="J7" s="43" t="b">
        <v>0</v>
      </c>
      <c r="K7" s="43"/>
      <c r="L7" s="43"/>
      <c r="M7" s="43" t="b">
        <v>0</v>
      </c>
      <c r="N7" s="43" t="b">
        <v>0</v>
      </c>
      <c r="O7" s="43"/>
      <c r="Q7" s="43"/>
      <c r="R7" s="43"/>
      <c r="S7" s="43"/>
      <c r="T7" s="43"/>
      <c r="U7" s="43"/>
      <c r="V7" s="43"/>
      <c r="W7" s="60">
        <f ca="1">DATEDIF(H7,SummaryINC!$Z$1,"d")</f>
        <v>15</v>
      </c>
      <c r="X7" s="60" t="str">
        <f t="shared" ca="1" si="0"/>
        <v>NO</v>
      </c>
      <c r="Y7" s="60" t="str">
        <f t="shared" ca="1" si="1"/>
        <v>YES</v>
      </c>
      <c r="Z7" s="60" t="str">
        <f t="shared" ca="1" si="2"/>
        <v>NO</v>
      </c>
    </row>
    <row r="8" spans="1:26" ht="75">
      <c r="A8" s="43" t="s">
        <v>3513</v>
      </c>
      <c r="B8" s="43" t="b">
        <v>0</v>
      </c>
      <c r="C8" s="43" t="s">
        <v>1353</v>
      </c>
      <c r="D8" s="43" t="b">
        <v>0</v>
      </c>
      <c r="E8" s="43" t="s">
        <v>158</v>
      </c>
      <c r="F8" s="43" t="s">
        <v>536</v>
      </c>
      <c r="G8" s="43" t="s">
        <v>183</v>
      </c>
      <c r="H8" s="59">
        <v>44641.565833333327</v>
      </c>
      <c r="I8" s="59">
        <v>44641.565833333327</v>
      </c>
      <c r="J8" s="43" t="b">
        <v>0</v>
      </c>
      <c r="K8" s="43"/>
      <c r="L8" s="43"/>
      <c r="M8" s="43" t="b">
        <v>0</v>
      </c>
      <c r="N8" s="43" t="b">
        <v>0</v>
      </c>
      <c r="O8" s="43"/>
      <c r="Q8" s="43"/>
      <c r="R8" s="43"/>
      <c r="S8" s="43"/>
      <c r="T8" s="43"/>
      <c r="U8" s="43"/>
      <c r="V8" s="43"/>
      <c r="W8" s="60">
        <f ca="1">DATEDIF(H8,SummaryINC!$Z$1,"d")</f>
        <v>15</v>
      </c>
      <c r="X8" s="60" t="str">
        <f t="shared" ca="1" si="0"/>
        <v>NO</v>
      </c>
      <c r="Y8" s="60" t="str">
        <f t="shared" ca="1" si="1"/>
        <v>YES</v>
      </c>
      <c r="Z8" s="60" t="str">
        <f t="shared" ca="1" si="2"/>
        <v>NO</v>
      </c>
    </row>
    <row r="9" spans="1:26" ht="75">
      <c r="A9" s="43" t="s">
        <v>3514</v>
      </c>
      <c r="B9" s="43" t="b">
        <v>0</v>
      </c>
      <c r="C9" s="43" t="s">
        <v>1355</v>
      </c>
      <c r="D9" s="43" t="b">
        <v>0</v>
      </c>
      <c r="E9" s="43" t="s">
        <v>158</v>
      </c>
      <c r="F9" s="43" t="s">
        <v>1356</v>
      </c>
      <c r="G9" s="43" t="s">
        <v>310</v>
      </c>
      <c r="H9" s="59">
        <v>44641.565138888887</v>
      </c>
      <c r="I9" s="59">
        <v>44641.565138888887</v>
      </c>
      <c r="J9" s="43" t="b">
        <v>0</v>
      </c>
      <c r="K9" s="43"/>
      <c r="L9" s="43"/>
      <c r="M9" s="43" t="b">
        <v>0</v>
      </c>
      <c r="N9" s="43" t="b">
        <v>0</v>
      </c>
      <c r="O9" s="43"/>
      <c r="Q9" s="43"/>
      <c r="R9" s="43"/>
      <c r="S9" s="43"/>
      <c r="T9" s="43"/>
      <c r="U9" s="43"/>
      <c r="V9" s="43"/>
      <c r="W9" s="60">
        <f ca="1">DATEDIF(H9,SummaryINC!$Z$1,"d")</f>
        <v>15</v>
      </c>
      <c r="X9" s="60" t="str">
        <f t="shared" ca="1" si="0"/>
        <v>NO</v>
      </c>
      <c r="Y9" s="60" t="str">
        <f t="shared" ca="1" si="1"/>
        <v>YES</v>
      </c>
      <c r="Z9" s="60" t="str">
        <f t="shared" ca="1" si="2"/>
        <v>NO</v>
      </c>
    </row>
    <row r="10" spans="1:26" ht="75">
      <c r="A10" s="43" t="s">
        <v>3515</v>
      </c>
      <c r="B10" s="43" t="b">
        <v>0</v>
      </c>
      <c r="C10" s="43" t="s">
        <v>1358</v>
      </c>
      <c r="D10" s="43" t="b">
        <v>0</v>
      </c>
      <c r="E10" s="43" t="s">
        <v>158</v>
      </c>
      <c r="F10" s="43" t="s">
        <v>823</v>
      </c>
      <c r="G10" s="43" t="s">
        <v>276</v>
      </c>
      <c r="H10" s="59">
        <v>44641.563703703701</v>
      </c>
      <c r="I10" s="59">
        <v>44641.563703703701</v>
      </c>
      <c r="J10" s="43" t="b">
        <v>0</v>
      </c>
      <c r="K10" s="43"/>
      <c r="L10" s="43"/>
      <c r="M10" s="43" t="b">
        <v>0</v>
      </c>
      <c r="N10" s="43" t="b">
        <v>0</v>
      </c>
      <c r="O10" s="43"/>
      <c r="Q10" s="43"/>
      <c r="R10" s="43"/>
      <c r="S10" s="43"/>
      <c r="T10" s="43"/>
      <c r="U10" s="43"/>
      <c r="V10" s="43"/>
      <c r="W10" s="60">
        <f ca="1">DATEDIF(H10,SummaryINC!$Z$1,"d")</f>
        <v>15</v>
      </c>
      <c r="X10" s="60" t="str">
        <f t="shared" ca="1" si="0"/>
        <v>NO</v>
      </c>
      <c r="Y10" s="60" t="str">
        <f t="shared" ca="1" si="1"/>
        <v>YES</v>
      </c>
      <c r="Z10" s="60" t="str">
        <f t="shared" ca="1" si="2"/>
        <v>NO</v>
      </c>
    </row>
    <row r="11" spans="1:26" ht="75">
      <c r="A11" s="43" t="s">
        <v>3516</v>
      </c>
      <c r="B11" s="43" t="s">
        <v>261</v>
      </c>
      <c r="C11" s="43" t="s">
        <v>1360</v>
      </c>
      <c r="D11" s="43" t="s">
        <v>559</v>
      </c>
      <c r="E11" s="43" t="s">
        <v>159</v>
      </c>
      <c r="F11" s="43" t="s">
        <v>1361</v>
      </c>
      <c r="G11" s="43" t="s">
        <v>187</v>
      </c>
      <c r="H11" s="59">
        <v>44641.562488425923</v>
      </c>
      <c r="I11" s="59">
        <v>44641.562488425923</v>
      </c>
      <c r="J11" s="43" t="s">
        <v>455</v>
      </c>
      <c r="K11" s="43" t="s">
        <v>456</v>
      </c>
      <c r="L11" s="59">
        <v>44644.562488425923</v>
      </c>
      <c r="M11" s="43" t="b">
        <v>0</v>
      </c>
      <c r="N11" s="43" t="b">
        <v>0</v>
      </c>
      <c r="O11" s="43"/>
      <c r="Q11" s="43"/>
      <c r="R11" s="43"/>
      <c r="S11" s="43"/>
      <c r="T11" s="43"/>
      <c r="U11" s="43"/>
      <c r="V11" s="43"/>
      <c r="W11" s="60">
        <f ca="1">DATEDIF(H11,SummaryINC!$Z$1,"d")</f>
        <v>15</v>
      </c>
      <c r="X11" s="60" t="str">
        <f t="shared" ca="1" si="0"/>
        <v>NO</v>
      </c>
      <c r="Y11" s="60" t="str">
        <f t="shared" ca="1" si="1"/>
        <v>YES</v>
      </c>
      <c r="Z11" s="60" t="str">
        <f t="shared" ca="1" si="2"/>
        <v>NO</v>
      </c>
    </row>
    <row r="12" spans="1:26" ht="75">
      <c r="A12" s="43" t="s">
        <v>3517</v>
      </c>
      <c r="B12" s="43" t="s">
        <v>261</v>
      </c>
      <c r="C12" s="43" t="s">
        <v>1363</v>
      </c>
      <c r="D12" s="43" t="s">
        <v>559</v>
      </c>
      <c r="E12" s="43" t="s">
        <v>159</v>
      </c>
      <c r="F12" s="43" t="s">
        <v>1180</v>
      </c>
      <c r="G12" s="43" t="s">
        <v>187</v>
      </c>
      <c r="H12" s="59">
        <v>44641.561400462961</v>
      </c>
      <c r="I12" s="59">
        <v>44641.561400462961</v>
      </c>
      <c r="J12" s="43" t="s">
        <v>455</v>
      </c>
      <c r="K12" s="43" t="s">
        <v>456</v>
      </c>
      <c r="L12" s="59">
        <v>44644.561400462961</v>
      </c>
      <c r="M12" s="43" t="b">
        <v>0</v>
      </c>
      <c r="N12" s="43" t="b">
        <v>0</v>
      </c>
      <c r="O12" s="43"/>
      <c r="Q12" s="43"/>
      <c r="R12" s="43"/>
      <c r="S12" s="43"/>
      <c r="T12" s="43"/>
      <c r="U12" s="43"/>
      <c r="V12" s="43"/>
      <c r="W12" s="60">
        <f ca="1">DATEDIF(H12,SummaryINC!$Z$1,"d")</f>
        <v>15</v>
      </c>
      <c r="X12" s="60" t="str">
        <f t="shared" ca="1" si="0"/>
        <v>NO</v>
      </c>
      <c r="Y12" s="60" t="str">
        <f t="shared" ca="1" si="1"/>
        <v>YES</v>
      </c>
      <c r="Z12" s="60" t="str">
        <f t="shared" ca="1" si="2"/>
        <v>NO</v>
      </c>
    </row>
    <row r="13" spans="1:26" ht="75">
      <c r="A13" s="43" t="s">
        <v>3518</v>
      </c>
      <c r="B13" s="43" t="s">
        <v>261</v>
      </c>
      <c r="C13" s="43" t="s">
        <v>1365</v>
      </c>
      <c r="D13" s="43" t="s">
        <v>559</v>
      </c>
      <c r="E13" s="43" t="s">
        <v>159</v>
      </c>
      <c r="F13" s="43" t="s">
        <v>1366</v>
      </c>
      <c r="G13" s="43" t="s">
        <v>187</v>
      </c>
      <c r="H13" s="59">
        <v>44641.56040509259</v>
      </c>
      <c r="I13" s="59">
        <v>44641.56040509259</v>
      </c>
      <c r="J13" s="43" t="s">
        <v>455</v>
      </c>
      <c r="K13" s="43" t="s">
        <v>456</v>
      </c>
      <c r="L13" s="59">
        <v>44644.56040509259</v>
      </c>
      <c r="M13" s="43" t="b">
        <v>0</v>
      </c>
      <c r="N13" s="43" t="b">
        <v>0</v>
      </c>
      <c r="O13" s="43"/>
      <c r="Q13" s="43"/>
      <c r="R13" s="43"/>
      <c r="S13" s="43"/>
      <c r="T13" s="43"/>
      <c r="U13" s="43"/>
      <c r="V13" s="43"/>
      <c r="W13" s="60">
        <f ca="1">DATEDIF(H13,SummaryINC!$Z$1,"d")</f>
        <v>15</v>
      </c>
      <c r="X13" s="60" t="str">
        <f t="shared" ca="1" si="0"/>
        <v>NO</v>
      </c>
      <c r="Y13" s="60" t="str">
        <f t="shared" ca="1" si="1"/>
        <v>YES</v>
      </c>
      <c r="Z13" s="60" t="str">
        <f t="shared" ca="1" si="2"/>
        <v>NO</v>
      </c>
    </row>
    <row r="14" spans="1:26" ht="75">
      <c r="A14" s="43" t="s">
        <v>3519</v>
      </c>
      <c r="B14" s="43" t="s">
        <v>261</v>
      </c>
      <c r="C14" s="43" t="s">
        <v>1368</v>
      </c>
      <c r="D14" s="43" t="s">
        <v>559</v>
      </c>
      <c r="E14" s="43" t="s">
        <v>159</v>
      </c>
      <c r="F14" s="43" t="s">
        <v>1369</v>
      </c>
      <c r="G14" s="43" t="s">
        <v>187</v>
      </c>
      <c r="H14" s="59">
        <v>44641.558993055558</v>
      </c>
      <c r="I14" s="59">
        <v>44641.558993055558</v>
      </c>
      <c r="J14" s="43" t="s">
        <v>455</v>
      </c>
      <c r="K14" s="43" t="s">
        <v>456</v>
      </c>
      <c r="L14" s="59">
        <v>44644.558993055558</v>
      </c>
      <c r="M14" s="43" t="b">
        <v>0</v>
      </c>
      <c r="N14" s="43" t="b">
        <v>0</v>
      </c>
      <c r="O14" s="43"/>
      <c r="Q14" s="43"/>
      <c r="R14" s="43"/>
      <c r="S14" s="43"/>
      <c r="T14" s="43"/>
      <c r="U14" s="43"/>
      <c r="V14" s="43"/>
      <c r="W14" s="60">
        <f ca="1">DATEDIF(H14,SummaryINC!$Z$1,"d")</f>
        <v>15</v>
      </c>
      <c r="X14" s="60" t="str">
        <f t="shared" ca="1" si="0"/>
        <v>NO</v>
      </c>
      <c r="Y14" s="60" t="str">
        <f t="shared" ca="1" si="1"/>
        <v>YES</v>
      </c>
      <c r="Z14" s="60" t="str">
        <f t="shared" ca="1" si="2"/>
        <v>NO</v>
      </c>
    </row>
    <row r="15" spans="1:26" ht="75">
      <c r="A15" s="43" t="s">
        <v>3520</v>
      </c>
      <c r="B15" s="43" t="s">
        <v>261</v>
      </c>
      <c r="C15" s="43" t="s">
        <v>1371</v>
      </c>
      <c r="D15" s="43" t="b">
        <v>0</v>
      </c>
      <c r="E15" s="43" t="s">
        <v>158</v>
      </c>
      <c r="F15" s="43" t="s">
        <v>1372</v>
      </c>
      <c r="G15" s="43" t="s">
        <v>176</v>
      </c>
      <c r="H15" s="59">
        <v>44641.548946759263</v>
      </c>
      <c r="I15" s="59">
        <v>44641.548946759263</v>
      </c>
      <c r="J15" s="43" t="b">
        <v>0</v>
      </c>
      <c r="K15" s="43"/>
      <c r="L15" s="59">
        <v>44642.340613425928</v>
      </c>
      <c r="M15" s="43" t="b">
        <v>0</v>
      </c>
      <c r="N15" s="43" t="b">
        <v>0</v>
      </c>
      <c r="O15" s="43"/>
      <c r="Q15" s="43"/>
      <c r="R15" s="43"/>
      <c r="S15" s="43"/>
      <c r="T15" s="43"/>
      <c r="U15" s="43"/>
      <c r="V15" s="43"/>
      <c r="W15" s="60">
        <f ca="1">DATEDIF(H15,SummaryINC!$Z$1,"d")</f>
        <v>15</v>
      </c>
      <c r="X15" s="60" t="str">
        <f t="shared" ca="1" si="0"/>
        <v>NO</v>
      </c>
      <c r="Y15" s="60" t="str">
        <f t="shared" ca="1" si="1"/>
        <v>YES</v>
      </c>
      <c r="Z15" s="60" t="str">
        <f t="shared" ca="1" si="2"/>
        <v>NO</v>
      </c>
    </row>
    <row r="16" spans="1:26" ht="75">
      <c r="A16" s="43" t="s">
        <v>3521</v>
      </c>
      <c r="B16" s="43" t="s">
        <v>261</v>
      </c>
      <c r="C16" s="43" t="s">
        <v>1374</v>
      </c>
      <c r="D16" s="43" t="b">
        <v>0</v>
      </c>
      <c r="E16" s="43" t="s">
        <v>158</v>
      </c>
      <c r="F16" s="43" t="s">
        <v>1372</v>
      </c>
      <c r="G16" s="43" t="s">
        <v>176</v>
      </c>
      <c r="H16" s="59">
        <v>44641.548935185187</v>
      </c>
      <c r="I16" s="59">
        <v>44641.548935185187</v>
      </c>
      <c r="J16" s="43" t="b">
        <v>0</v>
      </c>
      <c r="K16" s="43"/>
      <c r="L16" s="59">
        <v>44642.340601851851</v>
      </c>
      <c r="M16" s="43" t="b">
        <v>0</v>
      </c>
      <c r="N16" s="43" t="b">
        <v>0</v>
      </c>
      <c r="O16" s="43"/>
      <c r="Q16" s="43"/>
      <c r="R16" s="43"/>
      <c r="S16" s="43"/>
      <c r="T16" s="43"/>
      <c r="U16" s="43"/>
      <c r="V16" s="43"/>
      <c r="W16" s="60">
        <f ca="1">DATEDIF(H16,SummaryINC!$Z$1,"d")</f>
        <v>15</v>
      </c>
      <c r="X16" s="60" t="str">
        <f t="shared" ca="1" si="0"/>
        <v>NO</v>
      </c>
      <c r="Y16" s="60" t="str">
        <f t="shared" ca="1" si="1"/>
        <v>YES</v>
      </c>
      <c r="Z16" s="60" t="str">
        <f t="shared" ca="1" si="2"/>
        <v>NO</v>
      </c>
    </row>
    <row r="17" spans="1:26" ht="75">
      <c r="A17" s="43" t="s">
        <v>3522</v>
      </c>
      <c r="B17" s="43" t="b">
        <v>0</v>
      </c>
      <c r="C17" s="43" t="s">
        <v>1376</v>
      </c>
      <c r="D17" s="43" t="b">
        <v>0</v>
      </c>
      <c r="E17" s="43" t="s">
        <v>158</v>
      </c>
      <c r="F17" s="43" t="s">
        <v>1377</v>
      </c>
      <c r="G17" s="43" t="s">
        <v>276</v>
      </c>
      <c r="H17" s="59">
        <v>44641.546770833331</v>
      </c>
      <c r="I17" s="59">
        <v>44641.546770833331</v>
      </c>
      <c r="J17" s="43" t="b">
        <v>0</v>
      </c>
      <c r="K17" s="43"/>
      <c r="L17" s="43"/>
      <c r="M17" s="43" t="b">
        <v>0</v>
      </c>
      <c r="N17" s="43" t="b">
        <v>0</v>
      </c>
      <c r="O17" s="43"/>
      <c r="Q17" s="43"/>
      <c r="R17" s="43"/>
      <c r="S17" s="43"/>
      <c r="T17" s="43"/>
      <c r="U17" s="43"/>
      <c r="V17" s="43"/>
      <c r="W17" s="60">
        <f ca="1">DATEDIF(H17,SummaryINC!$Z$1,"d")</f>
        <v>15</v>
      </c>
      <c r="X17" s="60" t="str">
        <f t="shared" ca="1" si="0"/>
        <v>NO</v>
      </c>
      <c r="Y17" s="60" t="str">
        <f t="shared" ca="1" si="1"/>
        <v>YES</v>
      </c>
      <c r="Z17" s="60" t="str">
        <f t="shared" ca="1" si="2"/>
        <v>NO</v>
      </c>
    </row>
    <row r="18" spans="1:26" ht="75">
      <c r="A18" s="43" t="s">
        <v>3523</v>
      </c>
      <c r="B18" s="43" t="s">
        <v>266</v>
      </c>
      <c r="C18" s="43" t="s">
        <v>1379</v>
      </c>
      <c r="D18" s="43" t="s">
        <v>679</v>
      </c>
      <c r="E18" s="43" t="s">
        <v>82</v>
      </c>
      <c r="F18" s="43" t="s">
        <v>459</v>
      </c>
      <c r="G18" s="43" t="s">
        <v>174</v>
      </c>
      <c r="H18" s="59">
        <v>44641.536574074067</v>
      </c>
      <c r="I18" s="59">
        <v>44641.563703703701</v>
      </c>
      <c r="J18" s="43" t="b">
        <v>0</v>
      </c>
      <c r="K18" s="43"/>
      <c r="L18" s="59">
        <v>44641.578240740739</v>
      </c>
      <c r="M18" s="43" t="b">
        <v>0</v>
      </c>
      <c r="N18" s="43" t="b">
        <v>0</v>
      </c>
      <c r="O18" s="43"/>
      <c r="Q18" s="43"/>
      <c r="R18" s="43"/>
      <c r="S18" s="43"/>
      <c r="T18" s="43"/>
      <c r="U18" s="43"/>
      <c r="V18" s="43"/>
      <c r="W18" s="60">
        <f ca="1">DATEDIF(H18,SummaryINC!$Z$1,"d")</f>
        <v>15</v>
      </c>
      <c r="X18" s="60" t="str">
        <f t="shared" ca="1" si="0"/>
        <v>NO</v>
      </c>
      <c r="Y18" s="60" t="str">
        <f t="shared" ca="1" si="1"/>
        <v>YES</v>
      </c>
      <c r="Z18" s="60" t="str">
        <f t="shared" ca="1" si="2"/>
        <v>NO</v>
      </c>
    </row>
    <row r="19" spans="1:26" ht="75">
      <c r="A19" s="43" t="s">
        <v>3524</v>
      </c>
      <c r="B19" s="43" t="s">
        <v>261</v>
      </c>
      <c r="C19" s="43" t="s">
        <v>1381</v>
      </c>
      <c r="D19" s="43" t="b">
        <v>0</v>
      </c>
      <c r="E19" s="43" t="s">
        <v>158</v>
      </c>
      <c r="F19" s="43" t="s">
        <v>1372</v>
      </c>
      <c r="G19" s="43" t="s">
        <v>176</v>
      </c>
      <c r="H19" s="59">
        <v>44641.533402777779</v>
      </c>
      <c r="I19" s="59">
        <v>44641.533437500002</v>
      </c>
      <c r="J19" s="43" t="b">
        <v>0</v>
      </c>
      <c r="K19" s="43"/>
      <c r="L19" s="59">
        <v>44642.325069444443</v>
      </c>
      <c r="M19" s="43" t="b">
        <v>0</v>
      </c>
      <c r="N19" s="43" t="b">
        <v>0</v>
      </c>
      <c r="O19" s="43"/>
      <c r="Q19" s="43"/>
      <c r="R19" s="43"/>
      <c r="S19" s="43"/>
      <c r="T19" s="43"/>
      <c r="U19" s="43"/>
      <c r="V19" s="43"/>
      <c r="W19" s="60">
        <f ca="1">DATEDIF(H19,SummaryINC!$Z$1,"d")</f>
        <v>15</v>
      </c>
      <c r="X19" s="60" t="str">
        <f t="shared" ca="1" si="0"/>
        <v>NO</v>
      </c>
      <c r="Y19" s="60" t="str">
        <f t="shared" ca="1" si="1"/>
        <v>YES</v>
      </c>
      <c r="Z19" s="60" t="str">
        <f t="shared" ca="1" si="2"/>
        <v>NO</v>
      </c>
    </row>
    <row r="20" spans="1:26" ht="75">
      <c r="A20" s="43" t="s">
        <v>3525</v>
      </c>
      <c r="B20" s="43" t="s">
        <v>261</v>
      </c>
      <c r="C20" s="43" t="s">
        <v>1383</v>
      </c>
      <c r="D20" s="43" t="s">
        <v>663</v>
      </c>
      <c r="E20" s="43" t="s">
        <v>159</v>
      </c>
      <c r="F20" s="43" t="s">
        <v>1384</v>
      </c>
      <c r="G20" s="43" t="s">
        <v>285</v>
      </c>
      <c r="H20" s="59">
        <v>44641.522291666668</v>
      </c>
      <c r="I20" s="59">
        <v>44641.554155092592</v>
      </c>
      <c r="J20" s="43" t="s">
        <v>455</v>
      </c>
      <c r="K20" s="43" t="s">
        <v>456</v>
      </c>
      <c r="L20" s="43"/>
      <c r="M20" s="43" t="s">
        <v>1385</v>
      </c>
      <c r="N20" s="43" t="b">
        <v>0</v>
      </c>
      <c r="O20" s="43"/>
      <c r="Q20" s="43"/>
      <c r="R20" s="43"/>
      <c r="S20" s="43"/>
      <c r="T20" s="43"/>
      <c r="U20" s="43"/>
      <c r="V20" s="43"/>
      <c r="W20" s="60">
        <f ca="1">DATEDIF(H20,SummaryINC!$Z$1,"d")</f>
        <v>15</v>
      </c>
      <c r="X20" s="60" t="str">
        <f t="shared" ca="1" si="0"/>
        <v>NO</v>
      </c>
      <c r="Y20" s="60" t="str">
        <f t="shared" ca="1" si="1"/>
        <v>YES</v>
      </c>
      <c r="Z20" s="60" t="str">
        <f t="shared" ca="1" si="2"/>
        <v>NO</v>
      </c>
    </row>
    <row r="21" spans="1:26" ht="75">
      <c r="A21" s="43" t="s">
        <v>3526</v>
      </c>
      <c r="B21" s="43" t="s">
        <v>261</v>
      </c>
      <c r="C21" s="43" t="s">
        <v>1387</v>
      </c>
      <c r="D21" s="43" t="s">
        <v>575</v>
      </c>
      <c r="E21" s="43" t="s">
        <v>465</v>
      </c>
      <c r="F21" s="43" t="s">
        <v>1388</v>
      </c>
      <c r="G21" s="43" t="s">
        <v>276</v>
      </c>
      <c r="H21" s="59">
        <v>44641.517372685194</v>
      </c>
      <c r="I21" s="59">
        <v>44641.564675925933</v>
      </c>
      <c r="J21" s="43" t="s">
        <v>455</v>
      </c>
      <c r="K21" s="43" t="s">
        <v>456</v>
      </c>
      <c r="L21" s="59">
        <v>44643.083333333343</v>
      </c>
      <c r="M21" s="43" t="b">
        <v>0</v>
      </c>
      <c r="N21" s="43" t="b">
        <v>0</v>
      </c>
      <c r="O21" s="43"/>
      <c r="Q21" s="43"/>
      <c r="R21" s="43"/>
      <c r="S21" s="43"/>
      <c r="T21" s="43"/>
      <c r="U21" s="43"/>
      <c r="V21" s="43"/>
      <c r="W21" s="60">
        <f ca="1">DATEDIF(H21,SummaryINC!$Z$1,"d")</f>
        <v>15</v>
      </c>
      <c r="X21" s="60" t="str">
        <f t="shared" ca="1" si="0"/>
        <v>NO</v>
      </c>
      <c r="Y21" s="60" t="str">
        <f t="shared" ca="1" si="1"/>
        <v>YES</v>
      </c>
      <c r="Z21" s="60" t="str">
        <f t="shared" ca="1" si="2"/>
        <v>NO</v>
      </c>
    </row>
    <row r="22" spans="1:26" ht="75">
      <c r="A22" s="43" t="s">
        <v>3527</v>
      </c>
      <c r="B22" s="43" t="s">
        <v>261</v>
      </c>
      <c r="C22" s="43" t="s">
        <v>1390</v>
      </c>
      <c r="D22" s="43" t="s">
        <v>489</v>
      </c>
      <c r="E22" s="43" t="s">
        <v>159</v>
      </c>
      <c r="F22" s="43" t="s">
        <v>484</v>
      </c>
      <c r="G22" s="43" t="s">
        <v>176</v>
      </c>
      <c r="H22" s="59">
        <v>44641.500405092593</v>
      </c>
      <c r="I22" s="59">
        <v>44641.50545138889</v>
      </c>
      <c r="J22" s="43" t="s">
        <v>455</v>
      </c>
      <c r="K22" s="43" t="s">
        <v>456</v>
      </c>
      <c r="L22" s="59">
        <v>44642.292071759257</v>
      </c>
      <c r="M22" s="43" t="b">
        <v>0</v>
      </c>
      <c r="N22" s="43" t="b">
        <v>0</v>
      </c>
      <c r="O22" s="43"/>
      <c r="Q22" s="43"/>
      <c r="R22" s="43"/>
      <c r="S22" s="43"/>
      <c r="T22" s="43"/>
      <c r="U22" s="43"/>
      <c r="V22" s="43"/>
      <c r="W22" s="60">
        <f ca="1">DATEDIF(H22,SummaryINC!$Z$1,"d")</f>
        <v>15</v>
      </c>
      <c r="X22" s="60" t="str">
        <f t="shared" ca="1" si="0"/>
        <v>NO</v>
      </c>
      <c r="Y22" s="60" t="str">
        <f t="shared" ca="1" si="1"/>
        <v>YES</v>
      </c>
      <c r="Z22" s="60" t="str">
        <f t="shared" ca="1" si="2"/>
        <v>NO</v>
      </c>
    </row>
    <row r="23" spans="1:26" ht="75">
      <c r="A23" s="43" t="s">
        <v>3528</v>
      </c>
      <c r="B23" s="43" t="s">
        <v>261</v>
      </c>
      <c r="C23" s="43" t="s">
        <v>1392</v>
      </c>
      <c r="D23" s="43" t="s">
        <v>641</v>
      </c>
      <c r="E23" s="43" t="s">
        <v>160</v>
      </c>
      <c r="F23" s="43" t="s">
        <v>1393</v>
      </c>
      <c r="G23" s="43" t="s">
        <v>278</v>
      </c>
      <c r="H23" s="59">
        <v>44641.498067129629</v>
      </c>
      <c r="I23" s="59">
        <v>44641.565787037027</v>
      </c>
      <c r="J23" s="43" t="s">
        <v>455</v>
      </c>
      <c r="K23" s="43" t="s">
        <v>456</v>
      </c>
      <c r="L23" s="59">
        <v>44642.538703703707</v>
      </c>
      <c r="M23" s="43" t="b">
        <v>0</v>
      </c>
      <c r="N23" s="43" t="b">
        <v>0</v>
      </c>
      <c r="O23" s="43"/>
      <c r="Q23" s="43"/>
      <c r="R23" s="43"/>
      <c r="S23" s="43"/>
      <c r="T23" s="43"/>
      <c r="U23" s="43"/>
      <c r="V23" s="43"/>
      <c r="W23" s="60">
        <f ca="1">DATEDIF(H23,SummaryINC!$Z$1,"d")</f>
        <v>15</v>
      </c>
      <c r="X23" s="60" t="str">
        <f t="shared" ca="1" si="0"/>
        <v>NO</v>
      </c>
      <c r="Y23" s="60" t="str">
        <f t="shared" ca="1" si="1"/>
        <v>YES</v>
      </c>
      <c r="Z23" s="60" t="str">
        <f t="shared" ca="1" si="2"/>
        <v>NO</v>
      </c>
    </row>
    <row r="24" spans="1:26" ht="75">
      <c r="A24" s="43" t="s">
        <v>3529</v>
      </c>
      <c r="B24" s="43" t="b">
        <v>0</v>
      </c>
      <c r="C24" s="43" t="s">
        <v>1395</v>
      </c>
      <c r="D24" s="43" t="b">
        <v>0</v>
      </c>
      <c r="E24" s="43" t="s">
        <v>158</v>
      </c>
      <c r="F24" s="43" t="s">
        <v>1396</v>
      </c>
      <c r="G24" s="43" t="s">
        <v>169</v>
      </c>
      <c r="H24" s="59">
        <v>44641.495798611111</v>
      </c>
      <c r="I24" s="59">
        <v>44641.495798611111</v>
      </c>
      <c r="J24" s="43" t="b">
        <v>0</v>
      </c>
      <c r="K24" s="43"/>
      <c r="L24" s="43"/>
      <c r="M24" s="43" t="b">
        <v>0</v>
      </c>
      <c r="N24" s="43" t="b">
        <v>0</v>
      </c>
      <c r="O24" s="43"/>
      <c r="Q24" s="43"/>
      <c r="R24" s="43"/>
      <c r="S24" s="43"/>
      <c r="T24" s="43"/>
      <c r="U24" s="43"/>
      <c r="V24" s="43"/>
      <c r="W24" s="60">
        <f ca="1">DATEDIF(H24,SummaryINC!$Z$1,"d")</f>
        <v>15</v>
      </c>
      <c r="X24" s="60" t="str">
        <f t="shared" ca="1" si="0"/>
        <v>NO</v>
      </c>
      <c r="Y24" s="60" t="str">
        <f t="shared" ca="1" si="1"/>
        <v>YES</v>
      </c>
      <c r="Z24" s="60" t="str">
        <f t="shared" ca="1" si="2"/>
        <v>NO</v>
      </c>
    </row>
    <row r="25" spans="1:26" ht="75">
      <c r="A25" s="43" t="s">
        <v>3530</v>
      </c>
      <c r="B25" s="43" t="s">
        <v>261</v>
      </c>
      <c r="C25" s="43" t="s">
        <v>1398</v>
      </c>
      <c r="D25" s="43" t="s">
        <v>1399</v>
      </c>
      <c r="E25" s="43" t="s">
        <v>159</v>
      </c>
      <c r="F25" s="43" t="s">
        <v>490</v>
      </c>
      <c r="G25" s="43" t="s">
        <v>175</v>
      </c>
      <c r="H25" s="59">
        <v>44641.494641203702</v>
      </c>
      <c r="I25" s="59">
        <v>44641.494641203702</v>
      </c>
      <c r="J25" s="43" t="s">
        <v>455</v>
      </c>
      <c r="K25" s="43" t="s">
        <v>456</v>
      </c>
      <c r="L25" s="59">
        <v>44642.286307870367</v>
      </c>
      <c r="M25" s="43" t="b">
        <v>0</v>
      </c>
      <c r="N25" s="43" t="b">
        <v>0</v>
      </c>
      <c r="O25" s="43"/>
      <c r="Q25" s="43"/>
      <c r="R25" s="43"/>
      <c r="S25" s="43"/>
      <c r="T25" s="43"/>
      <c r="U25" s="43"/>
      <c r="V25" s="43"/>
      <c r="W25" s="60">
        <f ca="1">DATEDIF(H25,SummaryINC!$Z$1,"d")</f>
        <v>15</v>
      </c>
      <c r="X25" s="60" t="str">
        <f t="shared" ca="1" si="0"/>
        <v>NO</v>
      </c>
      <c r="Y25" s="60" t="str">
        <f t="shared" ca="1" si="1"/>
        <v>YES</v>
      </c>
      <c r="Z25" s="60" t="str">
        <f t="shared" ca="1" si="2"/>
        <v>NO</v>
      </c>
    </row>
    <row r="26" spans="1:26" ht="75">
      <c r="A26" s="43" t="s">
        <v>3531</v>
      </c>
      <c r="B26" s="43" t="s">
        <v>261</v>
      </c>
      <c r="C26" s="43" t="s">
        <v>1401</v>
      </c>
      <c r="D26" s="43" t="s">
        <v>1082</v>
      </c>
      <c r="E26" s="43" t="s">
        <v>82</v>
      </c>
      <c r="F26" s="43" t="s">
        <v>490</v>
      </c>
      <c r="G26" s="43" t="s">
        <v>176</v>
      </c>
      <c r="H26" s="59">
        <v>44641.468807870369</v>
      </c>
      <c r="I26" s="59">
        <v>44641.563703703701</v>
      </c>
      <c r="J26" s="43" t="b">
        <v>0</v>
      </c>
      <c r="K26" s="43"/>
      <c r="L26" s="59">
        <v>44642.260474537034</v>
      </c>
      <c r="M26" s="43" t="b">
        <v>0</v>
      </c>
      <c r="N26" s="43" t="b">
        <v>0</v>
      </c>
      <c r="O26" s="43"/>
      <c r="Q26" s="43"/>
      <c r="R26" s="43"/>
      <c r="S26" s="43"/>
      <c r="T26" s="43"/>
      <c r="U26" s="43"/>
      <c r="V26" s="43"/>
      <c r="W26" s="60">
        <f ca="1">DATEDIF(H26,SummaryINC!$Z$1,"d")</f>
        <v>15</v>
      </c>
      <c r="X26" s="60" t="str">
        <f t="shared" ca="1" si="0"/>
        <v>NO</v>
      </c>
      <c r="Y26" s="60" t="str">
        <f t="shared" ca="1" si="1"/>
        <v>YES</v>
      </c>
      <c r="Z26" s="60" t="str">
        <f t="shared" ca="1" si="2"/>
        <v>NO</v>
      </c>
    </row>
    <row r="27" spans="1:26" ht="75">
      <c r="A27" s="43" t="s">
        <v>3532</v>
      </c>
      <c r="B27" s="43" t="s">
        <v>261</v>
      </c>
      <c r="C27" s="43" t="s">
        <v>1403</v>
      </c>
      <c r="D27" s="43" t="s">
        <v>679</v>
      </c>
      <c r="E27" s="43" t="s">
        <v>82</v>
      </c>
      <c r="F27" s="43" t="s">
        <v>472</v>
      </c>
      <c r="G27" s="43" t="s">
        <v>174</v>
      </c>
      <c r="H27" s="59">
        <v>44641.468530092592</v>
      </c>
      <c r="I27" s="59">
        <v>44641.547685185193</v>
      </c>
      <c r="J27" s="43" t="b">
        <v>0</v>
      </c>
      <c r="K27" s="43"/>
      <c r="L27" s="43"/>
      <c r="M27" s="43" t="b">
        <v>0</v>
      </c>
      <c r="N27" s="43" t="b">
        <v>0</v>
      </c>
      <c r="O27" s="43"/>
      <c r="Q27" s="43"/>
      <c r="R27" s="43"/>
      <c r="S27" s="43"/>
      <c r="T27" s="43"/>
      <c r="U27" s="43"/>
      <c r="V27" s="43"/>
      <c r="W27" s="60">
        <f ca="1">DATEDIF(H27,SummaryINC!$Z$1,"d")</f>
        <v>15</v>
      </c>
      <c r="X27" s="60" t="str">
        <f t="shared" ca="1" si="0"/>
        <v>NO</v>
      </c>
      <c r="Y27" s="60" t="str">
        <f t="shared" ca="1" si="1"/>
        <v>YES</v>
      </c>
      <c r="Z27" s="60" t="str">
        <f t="shared" ca="1" si="2"/>
        <v>NO</v>
      </c>
    </row>
    <row r="28" spans="1:26" ht="75">
      <c r="A28" s="43" t="s">
        <v>3533</v>
      </c>
      <c r="B28" s="43" t="s">
        <v>261</v>
      </c>
      <c r="C28" s="43" t="s">
        <v>1405</v>
      </c>
      <c r="D28" s="43" t="s">
        <v>1406</v>
      </c>
      <c r="E28" s="43" t="s">
        <v>82</v>
      </c>
      <c r="F28" s="43" t="s">
        <v>1407</v>
      </c>
      <c r="G28" s="43" t="s">
        <v>176</v>
      </c>
      <c r="H28" s="59">
        <v>44641.467233796298</v>
      </c>
      <c r="I28" s="59">
        <v>44641.563703703701</v>
      </c>
      <c r="J28" s="43" t="b">
        <v>0</v>
      </c>
      <c r="K28" s="43"/>
      <c r="L28" s="59">
        <v>44642.258900462963</v>
      </c>
      <c r="M28" s="43" t="b">
        <v>0</v>
      </c>
      <c r="N28" s="43" t="b">
        <v>0</v>
      </c>
      <c r="O28" s="43"/>
      <c r="Q28" s="43"/>
      <c r="R28" s="43"/>
      <c r="S28" s="43"/>
      <c r="T28" s="43"/>
      <c r="U28" s="43"/>
      <c r="V28" s="43"/>
      <c r="W28" s="60">
        <f ca="1">DATEDIF(H28,SummaryINC!$Z$1,"d")</f>
        <v>15</v>
      </c>
      <c r="X28" s="60" t="str">
        <f t="shared" ca="1" si="0"/>
        <v>NO</v>
      </c>
      <c r="Y28" s="60" t="str">
        <f t="shared" ca="1" si="1"/>
        <v>YES</v>
      </c>
      <c r="Z28" s="60" t="str">
        <f t="shared" ca="1" si="2"/>
        <v>NO</v>
      </c>
    </row>
    <row r="29" spans="1:26" ht="75">
      <c r="A29" s="43" t="s">
        <v>3534</v>
      </c>
      <c r="B29" s="43" t="s">
        <v>261</v>
      </c>
      <c r="C29" s="43" t="s">
        <v>1409</v>
      </c>
      <c r="D29" s="43" t="s">
        <v>489</v>
      </c>
      <c r="E29" s="43" t="s">
        <v>82</v>
      </c>
      <c r="F29" s="43" t="s">
        <v>519</v>
      </c>
      <c r="G29" s="43" t="s">
        <v>176</v>
      </c>
      <c r="H29" s="59">
        <v>44641.46565972222</v>
      </c>
      <c r="I29" s="59">
        <v>44641.563703703701</v>
      </c>
      <c r="J29" s="43" t="b">
        <v>0</v>
      </c>
      <c r="K29" s="43"/>
      <c r="L29" s="59">
        <v>44642.257326388892</v>
      </c>
      <c r="M29" s="43" t="b">
        <v>0</v>
      </c>
      <c r="N29" s="43" t="b">
        <v>0</v>
      </c>
      <c r="O29" s="43"/>
      <c r="Q29" s="43"/>
      <c r="R29" s="43"/>
      <c r="S29" s="43"/>
      <c r="T29" s="43"/>
      <c r="U29" s="43"/>
      <c r="V29" s="43"/>
      <c r="W29" s="60">
        <f ca="1">DATEDIF(H29,SummaryINC!$Z$1,"d")</f>
        <v>15</v>
      </c>
      <c r="X29" s="60" t="str">
        <f t="shared" ca="1" si="0"/>
        <v>NO</v>
      </c>
      <c r="Y29" s="60" t="str">
        <f t="shared" ca="1" si="1"/>
        <v>YES</v>
      </c>
      <c r="Z29" s="60" t="str">
        <f t="shared" ca="1" si="2"/>
        <v>NO</v>
      </c>
    </row>
    <row r="30" spans="1:26" ht="90">
      <c r="A30" s="43" t="s">
        <v>3535</v>
      </c>
      <c r="B30" s="43" t="s">
        <v>262</v>
      </c>
      <c r="C30" s="43" t="s">
        <v>1411</v>
      </c>
      <c r="D30" s="43" t="s">
        <v>1406</v>
      </c>
      <c r="E30" s="43" t="s">
        <v>159</v>
      </c>
      <c r="F30" s="43" t="s">
        <v>1412</v>
      </c>
      <c r="G30" s="43" t="s">
        <v>176</v>
      </c>
      <c r="H30" s="59">
        <v>44641.465567129628</v>
      </c>
      <c r="I30" s="59">
        <v>44641.530347222222</v>
      </c>
      <c r="J30" s="43" t="s">
        <v>455</v>
      </c>
      <c r="K30" s="43" t="s">
        <v>456</v>
      </c>
      <c r="L30" s="59">
        <v>44643.382233796299</v>
      </c>
      <c r="M30" s="43" t="b">
        <v>0</v>
      </c>
      <c r="N30" s="43" t="b">
        <v>0</v>
      </c>
      <c r="O30" s="43"/>
      <c r="Q30" s="43"/>
      <c r="R30" s="43"/>
      <c r="S30" s="43"/>
      <c r="T30" s="43"/>
      <c r="U30" s="43"/>
      <c r="V30" s="43"/>
      <c r="W30" s="60">
        <f ca="1">DATEDIF(H30,SummaryINC!$Z$1,"d")</f>
        <v>15</v>
      </c>
      <c r="X30" s="60" t="str">
        <f t="shared" ca="1" si="0"/>
        <v>NO</v>
      </c>
      <c r="Y30" s="60" t="str">
        <f t="shared" ca="1" si="1"/>
        <v>YES</v>
      </c>
      <c r="Z30" s="60" t="str">
        <f t="shared" ca="1" si="2"/>
        <v>NO</v>
      </c>
    </row>
    <row r="31" spans="1:26" ht="90">
      <c r="A31" s="43" t="s">
        <v>3536</v>
      </c>
      <c r="B31" s="43" t="s">
        <v>262</v>
      </c>
      <c r="C31" s="43" t="s">
        <v>1414</v>
      </c>
      <c r="D31" s="43" t="s">
        <v>1406</v>
      </c>
      <c r="E31" s="43" t="s">
        <v>159</v>
      </c>
      <c r="F31" s="43" t="s">
        <v>1415</v>
      </c>
      <c r="G31" s="43" t="s">
        <v>176</v>
      </c>
      <c r="H31" s="59">
        <v>44641.462708333333</v>
      </c>
      <c r="I31" s="59">
        <v>44641.530798611107</v>
      </c>
      <c r="J31" s="43" t="s">
        <v>455</v>
      </c>
      <c r="K31" s="43" t="s">
        <v>456</v>
      </c>
      <c r="L31" s="59">
        <v>44643.379374999997</v>
      </c>
      <c r="M31" s="43" t="b">
        <v>0</v>
      </c>
      <c r="N31" s="43" t="b">
        <v>0</v>
      </c>
      <c r="O31" s="43"/>
      <c r="Q31" s="43"/>
      <c r="R31" s="43"/>
      <c r="S31" s="43"/>
      <c r="T31" s="43"/>
      <c r="U31" s="43"/>
      <c r="V31" s="43"/>
      <c r="W31" s="60">
        <f ca="1">DATEDIF(H31,SummaryINC!$Z$1,"d")</f>
        <v>15</v>
      </c>
      <c r="X31" s="60" t="str">
        <f t="shared" ca="1" si="0"/>
        <v>NO</v>
      </c>
      <c r="Y31" s="60" t="str">
        <f t="shared" ca="1" si="1"/>
        <v>YES</v>
      </c>
      <c r="Z31" s="60" t="str">
        <f t="shared" ca="1" si="2"/>
        <v>NO</v>
      </c>
    </row>
    <row r="32" spans="1:26" ht="75">
      <c r="A32" s="43" t="s">
        <v>3537</v>
      </c>
      <c r="B32" s="43" t="s">
        <v>261</v>
      </c>
      <c r="C32" s="43" t="s">
        <v>1417</v>
      </c>
      <c r="D32" s="43" t="s">
        <v>1406</v>
      </c>
      <c r="E32" s="43" t="s">
        <v>82</v>
      </c>
      <c r="F32" s="43" t="s">
        <v>519</v>
      </c>
      <c r="G32" s="43" t="s">
        <v>176</v>
      </c>
      <c r="H32" s="59">
        <v>44641.458333333343</v>
      </c>
      <c r="I32" s="59">
        <v>44641.546354166669</v>
      </c>
      <c r="J32" s="43" t="b">
        <v>0</v>
      </c>
      <c r="K32" s="43"/>
      <c r="L32" s="59">
        <v>44642.25</v>
      </c>
      <c r="M32" s="43" t="b">
        <v>0</v>
      </c>
      <c r="N32" s="43" t="b">
        <v>0</v>
      </c>
      <c r="O32" s="43"/>
      <c r="Q32" s="43"/>
      <c r="R32" s="43"/>
      <c r="S32" s="43"/>
      <c r="T32" s="43"/>
      <c r="U32" s="43"/>
      <c r="V32" s="43"/>
      <c r="W32" s="60">
        <f ca="1">DATEDIF(H32,SummaryINC!$Z$1,"d")</f>
        <v>15</v>
      </c>
      <c r="X32" s="60" t="str">
        <f t="shared" ca="1" si="0"/>
        <v>NO</v>
      </c>
      <c r="Y32" s="60" t="str">
        <f t="shared" ca="1" si="1"/>
        <v>YES</v>
      </c>
      <c r="Z32" s="60" t="str">
        <f t="shared" ca="1" si="2"/>
        <v>NO</v>
      </c>
    </row>
    <row r="33" spans="1:26" ht="75">
      <c r="A33" s="43" t="s">
        <v>3538</v>
      </c>
      <c r="B33" s="43" t="s">
        <v>262</v>
      </c>
      <c r="C33" s="43" t="s">
        <v>1419</v>
      </c>
      <c r="D33" s="43" t="s">
        <v>672</v>
      </c>
      <c r="E33" s="43" t="s">
        <v>159</v>
      </c>
      <c r="F33" s="43" t="s">
        <v>608</v>
      </c>
      <c r="G33" s="43" t="s">
        <v>288</v>
      </c>
      <c r="H33" s="59">
        <v>44641.456076388888</v>
      </c>
      <c r="I33" s="59">
        <v>44641.461215277777</v>
      </c>
      <c r="J33" s="43" t="s">
        <v>455</v>
      </c>
      <c r="K33" s="43" t="s">
        <v>456</v>
      </c>
      <c r="L33" s="43"/>
      <c r="M33" s="43" t="s">
        <v>617</v>
      </c>
      <c r="N33" s="43" t="b">
        <v>0</v>
      </c>
      <c r="O33" s="43"/>
      <c r="Q33" s="43"/>
      <c r="R33" s="43"/>
      <c r="S33" s="43"/>
      <c r="T33" s="43"/>
      <c r="U33" s="43"/>
      <c r="V33" s="43"/>
      <c r="W33" s="60">
        <f ca="1">DATEDIF(H33,SummaryINC!$Z$1,"d")</f>
        <v>15</v>
      </c>
      <c r="X33" s="60" t="str">
        <f t="shared" ca="1" si="0"/>
        <v>NO</v>
      </c>
      <c r="Y33" s="60" t="str">
        <f t="shared" ca="1" si="1"/>
        <v>YES</v>
      </c>
      <c r="Z33" s="60" t="str">
        <f t="shared" ca="1" si="2"/>
        <v>NO</v>
      </c>
    </row>
    <row r="34" spans="1:26" ht="75">
      <c r="A34" s="43" t="s">
        <v>3539</v>
      </c>
      <c r="B34" s="43" t="s">
        <v>261</v>
      </c>
      <c r="C34" s="43" t="s">
        <v>1421</v>
      </c>
      <c r="D34" s="43" t="s">
        <v>581</v>
      </c>
      <c r="E34" s="43" t="s">
        <v>159</v>
      </c>
      <c r="F34" s="43" t="s">
        <v>1422</v>
      </c>
      <c r="G34" s="43" t="s">
        <v>322</v>
      </c>
      <c r="H34" s="59">
        <v>44641.45171296296</v>
      </c>
      <c r="I34" s="59">
        <v>44641.559270833342</v>
      </c>
      <c r="J34" s="43" t="s">
        <v>455</v>
      </c>
      <c r="K34" s="43" t="s">
        <v>456</v>
      </c>
      <c r="L34" s="59">
        <v>44642.45171296296</v>
      </c>
      <c r="M34" s="43" t="b">
        <v>0</v>
      </c>
      <c r="N34" s="43" t="b">
        <v>0</v>
      </c>
      <c r="O34" s="43"/>
      <c r="Q34" s="43"/>
      <c r="R34" s="43"/>
      <c r="S34" s="43"/>
      <c r="T34" s="43"/>
      <c r="U34" s="43"/>
      <c r="V34" s="43"/>
      <c r="W34" s="60">
        <f ca="1">DATEDIF(H34,SummaryINC!$Z$1,"d")</f>
        <v>15</v>
      </c>
      <c r="X34" s="60" t="str">
        <f t="shared" ca="1" si="0"/>
        <v>NO</v>
      </c>
      <c r="Y34" s="60" t="str">
        <f t="shared" ca="1" si="1"/>
        <v>YES</v>
      </c>
      <c r="Z34" s="60" t="str">
        <f t="shared" ca="1" si="2"/>
        <v>NO</v>
      </c>
    </row>
    <row r="35" spans="1:26" ht="75">
      <c r="A35" s="43" t="s">
        <v>3540</v>
      </c>
      <c r="B35" s="43" t="s">
        <v>261</v>
      </c>
      <c r="C35" s="43" t="s">
        <v>1424</v>
      </c>
      <c r="D35" s="43" t="s">
        <v>704</v>
      </c>
      <c r="E35" s="43" t="s">
        <v>159</v>
      </c>
      <c r="F35" s="43" t="s">
        <v>1425</v>
      </c>
      <c r="G35" s="43" t="s">
        <v>304</v>
      </c>
      <c r="H35" s="59">
        <v>44641.431909722232</v>
      </c>
      <c r="I35" s="59">
        <v>44641.458009259259</v>
      </c>
      <c r="J35" s="43" t="s">
        <v>455</v>
      </c>
      <c r="K35" s="43" t="s">
        <v>456</v>
      </c>
      <c r="L35" s="43"/>
      <c r="M35" s="43" t="s">
        <v>1426</v>
      </c>
      <c r="N35" s="43" t="s">
        <v>607</v>
      </c>
      <c r="O35" s="43"/>
      <c r="Q35" s="43"/>
      <c r="R35" s="43"/>
      <c r="S35" s="43"/>
      <c r="T35" s="43"/>
      <c r="U35" s="43"/>
      <c r="V35" s="43"/>
      <c r="W35" s="60">
        <f ca="1">DATEDIF(H35,SummaryINC!$Z$1,"d")</f>
        <v>15</v>
      </c>
      <c r="X35" s="60" t="str">
        <f t="shared" ca="1" si="0"/>
        <v>NO</v>
      </c>
      <c r="Y35" s="60" t="str">
        <f t="shared" ca="1" si="1"/>
        <v>YES</v>
      </c>
      <c r="Z35" s="60" t="str">
        <f t="shared" ca="1" si="2"/>
        <v>NO</v>
      </c>
    </row>
    <row r="36" spans="1:26" ht="75">
      <c r="A36" s="43" t="s">
        <v>3541</v>
      </c>
      <c r="B36" s="43" t="s">
        <v>261</v>
      </c>
      <c r="C36" s="43" t="s">
        <v>1428</v>
      </c>
      <c r="D36" s="43" t="s">
        <v>734</v>
      </c>
      <c r="E36" s="43" t="s">
        <v>82</v>
      </c>
      <c r="F36" s="43" t="s">
        <v>459</v>
      </c>
      <c r="G36" s="43" t="s">
        <v>174</v>
      </c>
      <c r="H36" s="59">
        <v>44641.421446759261</v>
      </c>
      <c r="I36" s="59">
        <v>44641.511620370373</v>
      </c>
      <c r="J36" s="43" t="b">
        <v>0</v>
      </c>
      <c r="K36" s="43"/>
      <c r="L36" s="59">
        <v>44641.588113425933</v>
      </c>
      <c r="M36" s="43" t="b">
        <v>0</v>
      </c>
      <c r="N36" s="43" t="b">
        <v>0</v>
      </c>
      <c r="O36" s="43"/>
      <c r="Q36" s="43"/>
      <c r="R36" s="43"/>
      <c r="S36" s="43"/>
      <c r="T36" s="43"/>
      <c r="U36" s="43"/>
      <c r="V36" s="43"/>
      <c r="W36" s="60">
        <f ca="1">DATEDIF(H36,SummaryINC!$Z$1,"d")</f>
        <v>15</v>
      </c>
      <c r="X36" s="60" t="str">
        <f t="shared" ca="1" si="0"/>
        <v>NO</v>
      </c>
      <c r="Y36" s="60" t="str">
        <f t="shared" ca="1" si="1"/>
        <v>YES</v>
      </c>
      <c r="Z36" s="60" t="str">
        <f t="shared" ca="1" si="2"/>
        <v>NO</v>
      </c>
    </row>
    <row r="37" spans="1:26" ht="75">
      <c r="A37" s="43" t="s">
        <v>3542</v>
      </c>
      <c r="B37" s="43" t="s">
        <v>262</v>
      </c>
      <c r="C37" s="43" t="s">
        <v>1430</v>
      </c>
      <c r="D37" s="43" t="s">
        <v>489</v>
      </c>
      <c r="E37" s="43" t="s">
        <v>159</v>
      </c>
      <c r="F37" s="43" t="s">
        <v>1431</v>
      </c>
      <c r="G37" s="43" t="s">
        <v>176</v>
      </c>
      <c r="H37" s="59">
        <v>44641.421041666668</v>
      </c>
      <c r="I37" s="59">
        <v>44641.517685185187</v>
      </c>
      <c r="J37" s="43" t="s">
        <v>455</v>
      </c>
      <c r="K37" s="43" t="s">
        <v>456</v>
      </c>
      <c r="L37" s="59">
        <v>44643.337708333333</v>
      </c>
      <c r="M37" s="43" t="s">
        <v>784</v>
      </c>
      <c r="N37" s="43" t="b">
        <v>0</v>
      </c>
      <c r="O37" s="43"/>
      <c r="Q37" s="43"/>
      <c r="R37" s="43"/>
      <c r="S37" s="43"/>
      <c r="T37" s="43"/>
      <c r="U37" s="43"/>
      <c r="V37" s="43"/>
      <c r="W37" s="60">
        <f ca="1">DATEDIF(H37,SummaryINC!$Z$1,"d")</f>
        <v>15</v>
      </c>
      <c r="X37" s="60" t="str">
        <f t="shared" ca="1" si="0"/>
        <v>NO</v>
      </c>
      <c r="Y37" s="60" t="str">
        <f t="shared" ca="1" si="1"/>
        <v>YES</v>
      </c>
      <c r="Z37" s="60" t="str">
        <f t="shared" ca="1" si="2"/>
        <v>NO</v>
      </c>
    </row>
    <row r="38" spans="1:26" ht="75">
      <c r="A38" s="43" t="s">
        <v>3543</v>
      </c>
      <c r="B38" s="43" t="s">
        <v>262</v>
      </c>
      <c r="C38" s="43" t="s">
        <v>1433</v>
      </c>
      <c r="D38" s="43" t="s">
        <v>489</v>
      </c>
      <c r="E38" s="43" t="s">
        <v>159</v>
      </c>
      <c r="F38" s="43" t="s">
        <v>1434</v>
      </c>
      <c r="G38" s="43" t="s">
        <v>176</v>
      </c>
      <c r="H38" s="59">
        <v>44641.416307870371</v>
      </c>
      <c r="I38" s="59">
        <v>44641.530081018522</v>
      </c>
      <c r="J38" s="43" t="s">
        <v>455</v>
      </c>
      <c r="K38" s="43" t="s">
        <v>456</v>
      </c>
      <c r="L38" s="59">
        <v>44643.332974537043</v>
      </c>
      <c r="M38" s="43" t="b">
        <v>0</v>
      </c>
      <c r="N38" s="43" t="b">
        <v>0</v>
      </c>
      <c r="O38" s="43"/>
      <c r="Q38" s="43"/>
      <c r="R38" s="43"/>
      <c r="S38" s="43"/>
      <c r="T38" s="43"/>
      <c r="U38" s="43"/>
      <c r="V38" s="43"/>
      <c r="W38" s="60">
        <f ca="1">DATEDIF(H38,SummaryINC!$Z$1,"d")</f>
        <v>15</v>
      </c>
      <c r="X38" s="60" t="str">
        <f t="shared" ca="1" si="0"/>
        <v>NO</v>
      </c>
      <c r="Y38" s="60" t="str">
        <f t="shared" ca="1" si="1"/>
        <v>YES</v>
      </c>
      <c r="Z38" s="60" t="str">
        <f t="shared" ca="1" si="2"/>
        <v>NO</v>
      </c>
    </row>
    <row r="39" spans="1:26" ht="75">
      <c r="A39" s="43" t="s">
        <v>3544</v>
      </c>
      <c r="B39" s="43" t="s">
        <v>261</v>
      </c>
      <c r="C39" s="43" t="s">
        <v>1436</v>
      </c>
      <c r="D39" s="43" t="s">
        <v>1065</v>
      </c>
      <c r="E39" s="43" t="s">
        <v>159</v>
      </c>
      <c r="F39" s="43" t="s">
        <v>1437</v>
      </c>
      <c r="G39" s="43" t="s">
        <v>322</v>
      </c>
      <c r="H39" s="59">
        <v>44641.385405092587</v>
      </c>
      <c r="I39" s="59">
        <v>44641.426388888889</v>
      </c>
      <c r="J39" s="43" t="s">
        <v>455</v>
      </c>
      <c r="K39" s="43" t="s">
        <v>456</v>
      </c>
      <c r="L39" s="59">
        <v>44642.385405092587</v>
      </c>
      <c r="M39" s="43" t="s">
        <v>625</v>
      </c>
      <c r="N39" s="43" t="b">
        <v>0</v>
      </c>
      <c r="O39" s="43"/>
      <c r="Q39" s="43"/>
      <c r="R39" s="43"/>
      <c r="S39" s="43"/>
      <c r="T39" s="43"/>
      <c r="U39" s="43"/>
      <c r="V39" s="43"/>
      <c r="W39" s="60">
        <f ca="1">DATEDIF(H39,SummaryINC!$Z$1,"d")</f>
        <v>15</v>
      </c>
      <c r="X39" s="60" t="str">
        <f t="shared" ca="1" si="0"/>
        <v>NO</v>
      </c>
      <c r="Y39" s="60" t="str">
        <f t="shared" ca="1" si="1"/>
        <v>YES</v>
      </c>
      <c r="Z39" s="60" t="str">
        <f t="shared" ca="1" si="2"/>
        <v>NO</v>
      </c>
    </row>
    <row r="40" spans="1:26" ht="75">
      <c r="A40" s="43" t="s">
        <v>3545</v>
      </c>
      <c r="B40" s="43" t="s">
        <v>261</v>
      </c>
      <c r="C40" s="43" t="s">
        <v>1439</v>
      </c>
      <c r="D40" s="43" t="s">
        <v>669</v>
      </c>
      <c r="E40" s="43" t="s">
        <v>159</v>
      </c>
      <c r="F40" s="43" t="s">
        <v>1440</v>
      </c>
      <c r="G40" s="43" t="s">
        <v>291</v>
      </c>
      <c r="H40" s="59">
        <v>44641.382523148153</v>
      </c>
      <c r="I40" s="59">
        <v>44641.388877314806</v>
      </c>
      <c r="J40" s="43" t="s">
        <v>455</v>
      </c>
      <c r="K40" s="43" t="s">
        <v>456</v>
      </c>
      <c r="L40" s="59">
        <v>44642.382523148153</v>
      </c>
      <c r="M40" s="43" t="b">
        <v>0</v>
      </c>
      <c r="N40" s="43" t="b">
        <v>0</v>
      </c>
      <c r="O40" s="43"/>
      <c r="Q40" s="43"/>
      <c r="R40" s="43"/>
      <c r="S40" s="43"/>
      <c r="T40" s="43"/>
      <c r="U40" s="43"/>
      <c r="V40" s="43"/>
      <c r="W40" s="60">
        <f ca="1">DATEDIF(H40,SummaryINC!$Z$1,"d")</f>
        <v>15</v>
      </c>
      <c r="X40" s="60" t="str">
        <f t="shared" ca="1" si="0"/>
        <v>NO</v>
      </c>
      <c r="Y40" s="60" t="str">
        <f t="shared" ca="1" si="1"/>
        <v>YES</v>
      </c>
      <c r="Z40" s="60" t="str">
        <f t="shared" ca="1" si="2"/>
        <v>NO</v>
      </c>
    </row>
    <row r="41" spans="1:26" ht="75">
      <c r="A41" s="43" t="s">
        <v>3546</v>
      </c>
      <c r="B41" s="43" t="b">
        <v>0</v>
      </c>
      <c r="C41" s="43" t="s">
        <v>1442</v>
      </c>
      <c r="D41" s="43" t="b">
        <v>0</v>
      </c>
      <c r="E41" s="43" t="s">
        <v>158</v>
      </c>
      <c r="F41" s="43" t="s">
        <v>1443</v>
      </c>
      <c r="G41" s="43" t="s">
        <v>173</v>
      </c>
      <c r="H41" s="59">
        <v>44641.380011574067</v>
      </c>
      <c r="I41" s="59">
        <v>44641.380011574067</v>
      </c>
      <c r="J41" s="43" t="b">
        <v>0</v>
      </c>
      <c r="K41" s="43"/>
      <c r="L41" s="43"/>
      <c r="M41" s="43" t="b">
        <v>0</v>
      </c>
      <c r="N41" s="43" t="b">
        <v>0</v>
      </c>
      <c r="O41" s="43"/>
      <c r="Q41" s="43"/>
      <c r="R41" s="43"/>
      <c r="S41" s="43"/>
      <c r="T41" s="43"/>
      <c r="U41" s="43"/>
      <c r="V41" s="43"/>
      <c r="W41" s="60">
        <f ca="1">DATEDIF(H41,SummaryINC!$Z$1,"d")</f>
        <v>15</v>
      </c>
      <c r="X41" s="60" t="str">
        <f t="shared" ca="1" si="0"/>
        <v>NO</v>
      </c>
      <c r="Y41" s="60" t="str">
        <f t="shared" ca="1" si="1"/>
        <v>YES</v>
      </c>
      <c r="Z41" s="60" t="str">
        <f t="shared" ca="1" si="2"/>
        <v>NO</v>
      </c>
    </row>
    <row r="42" spans="1:26" ht="75">
      <c r="A42" s="43" t="s">
        <v>3547</v>
      </c>
      <c r="B42" s="43" t="s">
        <v>261</v>
      </c>
      <c r="C42" s="43" t="s">
        <v>1445</v>
      </c>
      <c r="D42" s="43" t="s">
        <v>562</v>
      </c>
      <c r="E42" s="43" t="s">
        <v>161</v>
      </c>
      <c r="F42" s="43" t="s">
        <v>772</v>
      </c>
      <c r="G42" s="43" t="s">
        <v>192</v>
      </c>
      <c r="H42" s="59">
        <v>44641.349270833343</v>
      </c>
      <c r="I42" s="59">
        <v>44641.565787037027</v>
      </c>
      <c r="J42" s="43" t="s">
        <v>455</v>
      </c>
      <c r="K42" s="43" t="s">
        <v>456</v>
      </c>
      <c r="L42" s="59">
        <v>44642.388009259259</v>
      </c>
      <c r="M42" s="43" t="s">
        <v>1343</v>
      </c>
      <c r="N42" s="43" t="s">
        <v>607</v>
      </c>
      <c r="O42" s="43"/>
      <c r="Q42" s="43"/>
      <c r="R42" s="43"/>
      <c r="S42" s="43"/>
      <c r="T42" s="43"/>
      <c r="U42" s="43"/>
      <c r="V42" s="43"/>
      <c r="W42" s="60">
        <f ca="1">DATEDIF(H42,SummaryINC!$Z$1,"d")</f>
        <v>15</v>
      </c>
      <c r="X42" s="60" t="str">
        <f t="shared" ca="1" si="0"/>
        <v>NO</v>
      </c>
      <c r="Y42" s="60" t="str">
        <f t="shared" ca="1" si="1"/>
        <v>YES</v>
      </c>
      <c r="Z42" s="60" t="str">
        <f t="shared" ca="1" si="2"/>
        <v>NO</v>
      </c>
    </row>
    <row r="43" spans="1:26" ht="75">
      <c r="A43" s="43" t="s">
        <v>3548</v>
      </c>
      <c r="B43" s="43" t="s">
        <v>261</v>
      </c>
      <c r="C43" s="43" t="s">
        <v>1447</v>
      </c>
      <c r="D43" s="43" t="s">
        <v>634</v>
      </c>
      <c r="E43" s="43" t="s">
        <v>82</v>
      </c>
      <c r="F43" s="43" t="s">
        <v>1448</v>
      </c>
      <c r="G43" s="43" t="s">
        <v>294</v>
      </c>
      <c r="H43" s="59">
        <v>44641.342488425929</v>
      </c>
      <c r="I43" s="59">
        <v>44641.489340277767</v>
      </c>
      <c r="J43" s="43" t="s">
        <v>455</v>
      </c>
      <c r="K43" s="43" t="s">
        <v>456</v>
      </c>
      <c r="L43" s="43"/>
      <c r="M43" s="43" t="b">
        <v>0</v>
      </c>
      <c r="N43" s="43" t="b">
        <v>0</v>
      </c>
      <c r="O43" s="43"/>
      <c r="Q43" s="43"/>
      <c r="R43" s="43"/>
      <c r="S43" s="43"/>
      <c r="T43" s="43"/>
      <c r="U43" s="43"/>
      <c r="V43" s="43"/>
      <c r="W43" s="60">
        <f ca="1">DATEDIF(H43,SummaryINC!$Z$1,"d")</f>
        <v>15</v>
      </c>
      <c r="X43" s="60" t="str">
        <f t="shared" ca="1" si="0"/>
        <v>NO</v>
      </c>
      <c r="Y43" s="60" t="str">
        <f t="shared" ca="1" si="1"/>
        <v>YES</v>
      </c>
      <c r="Z43" s="60" t="str">
        <f t="shared" ca="1" si="2"/>
        <v>NO</v>
      </c>
    </row>
    <row r="44" spans="1:26" ht="75">
      <c r="A44" s="43" t="s">
        <v>3549</v>
      </c>
      <c r="B44" s="43" t="s">
        <v>262</v>
      </c>
      <c r="C44" s="43" t="s">
        <v>1450</v>
      </c>
      <c r="D44" s="43" t="s">
        <v>581</v>
      </c>
      <c r="E44" s="43" t="s">
        <v>160</v>
      </c>
      <c r="F44" s="43" t="s">
        <v>1451</v>
      </c>
      <c r="G44" s="43" t="s">
        <v>278</v>
      </c>
      <c r="H44" s="59">
        <v>44641.34171296296</v>
      </c>
      <c r="I44" s="59">
        <v>44641.565787037027</v>
      </c>
      <c r="J44" s="43" t="s">
        <v>442</v>
      </c>
      <c r="K44" s="43" t="s">
        <v>485</v>
      </c>
      <c r="L44" s="59">
        <v>44642.446342592593</v>
      </c>
      <c r="M44" s="43" t="s">
        <v>784</v>
      </c>
      <c r="N44" s="43" t="b">
        <v>0</v>
      </c>
      <c r="O44" s="43"/>
      <c r="Q44" s="43"/>
      <c r="R44" s="43"/>
      <c r="S44" s="43"/>
      <c r="T44" s="43"/>
      <c r="U44" s="43"/>
      <c r="V44" s="43"/>
      <c r="W44" s="60">
        <f ca="1">DATEDIF(H44,SummaryINC!$Z$1,"d")</f>
        <v>15</v>
      </c>
      <c r="X44" s="60" t="str">
        <f t="shared" ca="1" si="0"/>
        <v>NO</v>
      </c>
      <c r="Y44" s="60" t="str">
        <f t="shared" ca="1" si="1"/>
        <v>YES</v>
      </c>
      <c r="Z44" s="60" t="str">
        <f t="shared" ca="1" si="2"/>
        <v>NO</v>
      </c>
    </row>
    <row r="45" spans="1:26" ht="75">
      <c r="A45" s="43" t="s">
        <v>3550</v>
      </c>
      <c r="B45" s="43" t="b">
        <v>0</v>
      </c>
      <c r="C45" s="43" t="s">
        <v>1453</v>
      </c>
      <c r="D45" s="43" t="b">
        <v>0</v>
      </c>
      <c r="E45" s="43" t="s">
        <v>158</v>
      </c>
      <c r="F45" s="43" t="s">
        <v>1454</v>
      </c>
      <c r="G45" s="43" t="s">
        <v>169</v>
      </c>
      <c r="H45" s="59">
        <v>44641.33353009259</v>
      </c>
      <c r="I45" s="59">
        <v>44641.33353009259</v>
      </c>
      <c r="J45" s="43" t="b">
        <v>0</v>
      </c>
      <c r="K45" s="43"/>
      <c r="L45" s="43"/>
      <c r="M45" s="43" t="b">
        <v>0</v>
      </c>
      <c r="N45" s="43" t="b">
        <v>0</v>
      </c>
      <c r="O45" s="43"/>
      <c r="Q45" s="43"/>
      <c r="R45" s="43"/>
      <c r="S45" s="43"/>
      <c r="T45" s="43"/>
      <c r="U45" s="43"/>
      <c r="V45" s="43"/>
      <c r="W45" s="60">
        <f ca="1">DATEDIF(H45,SummaryINC!$Z$1,"d")</f>
        <v>15</v>
      </c>
      <c r="X45" s="60" t="str">
        <f t="shared" ca="1" si="0"/>
        <v>NO</v>
      </c>
      <c r="Y45" s="60" t="str">
        <f t="shared" ca="1" si="1"/>
        <v>YES</v>
      </c>
      <c r="Z45" s="60" t="str">
        <f t="shared" ca="1" si="2"/>
        <v>NO</v>
      </c>
    </row>
    <row r="46" spans="1:26" ht="75">
      <c r="A46" s="43" t="s">
        <v>3551</v>
      </c>
      <c r="B46" s="43" t="s">
        <v>261</v>
      </c>
      <c r="C46" s="43" t="s">
        <v>1456</v>
      </c>
      <c r="D46" s="43" t="s">
        <v>792</v>
      </c>
      <c r="E46" s="43" t="s">
        <v>159</v>
      </c>
      <c r="F46" s="43" t="s">
        <v>1457</v>
      </c>
      <c r="G46" s="43" t="s">
        <v>187</v>
      </c>
      <c r="H46" s="59">
        <v>44641.324502314812</v>
      </c>
      <c r="I46" s="59">
        <v>44641.347141203703</v>
      </c>
      <c r="J46" s="43" t="s">
        <v>455</v>
      </c>
      <c r="K46" s="43" t="s">
        <v>456</v>
      </c>
      <c r="L46" s="59">
        <v>44644.324502314812</v>
      </c>
      <c r="M46" s="43" t="b">
        <v>0</v>
      </c>
      <c r="N46" s="43" t="b">
        <v>0</v>
      </c>
      <c r="O46" s="43"/>
      <c r="Q46" s="43"/>
      <c r="R46" s="43"/>
      <c r="S46" s="43"/>
      <c r="T46" s="43"/>
      <c r="U46" s="43"/>
      <c r="V46" s="43"/>
      <c r="W46" s="60">
        <f ca="1">DATEDIF(H46,SummaryINC!$Z$1,"d")</f>
        <v>15</v>
      </c>
      <c r="X46" s="60" t="str">
        <f t="shared" ca="1" si="0"/>
        <v>NO</v>
      </c>
      <c r="Y46" s="60" t="str">
        <f t="shared" ca="1" si="1"/>
        <v>YES</v>
      </c>
      <c r="Z46" s="60" t="str">
        <f t="shared" ca="1" si="2"/>
        <v>NO</v>
      </c>
    </row>
    <row r="47" spans="1:26" ht="75">
      <c r="A47" s="43" t="s">
        <v>3552</v>
      </c>
      <c r="B47" s="43" t="s">
        <v>261</v>
      </c>
      <c r="C47" s="43" t="s">
        <v>1459</v>
      </c>
      <c r="D47" s="43" t="s">
        <v>672</v>
      </c>
      <c r="E47" s="43" t="s">
        <v>159</v>
      </c>
      <c r="F47" s="43" t="s">
        <v>1460</v>
      </c>
      <c r="G47" s="43" t="s">
        <v>288</v>
      </c>
      <c r="H47" s="59">
        <v>44641.315196759257</v>
      </c>
      <c r="I47" s="59">
        <v>44641.500127314823</v>
      </c>
      <c r="J47" s="43" t="s">
        <v>455</v>
      </c>
      <c r="K47" s="43" t="s">
        <v>456</v>
      </c>
      <c r="L47" s="43"/>
      <c r="M47" s="43" t="b">
        <v>0</v>
      </c>
      <c r="N47" s="43" t="b">
        <v>0</v>
      </c>
      <c r="O47" s="43"/>
      <c r="Q47" s="43"/>
      <c r="R47" s="43"/>
      <c r="S47" s="43"/>
      <c r="T47" s="43"/>
      <c r="U47" s="43"/>
      <c r="V47" s="43"/>
      <c r="W47" s="60">
        <f ca="1">DATEDIF(H47,SummaryINC!$Z$1,"d")</f>
        <v>15</v>
      </c>
      <c r="X47" s="60" t="str">
        <f t="shared" ca="1" si="0"/>
        <v>NO</v>
      </c>
      <c r="Y47" s="60" t="str">
        <f t="shared" ca="1" si="1"/>
        <v>YES</v>
      </c>
      <c r="Z47" s="60" t="str">
        <f t="shared" ca="1" si="2"/>
        <v>NO</v>
      </c>
    </row>
    <row r="48" spans="1:26" ht="75">
      <c r="A48" s="43" t="s">
        <v>3553</v>
      </c>
      <c r="B48" s="43" t="s">
        <v>261</v>
      </c>
      <c r="C48" s="43" t="s">
        <v>1462</v>
      </c>
      <c r="D48" s="43" t="s">
        <v>570</v>
      </c>
      <c r="E48" s="43" t="s">
        <v>82</v>
      </c>
      <c r="F48" s="43" t="s">
        <v>1356</v>
      </c>
      <c r="G48" s="43" t="s">
        <v>170</v>
      </c>
      <c r="H48" s="59">
        <v>44641.303356481483</v>
      </c>
      <c r="I48" s="59">
        <v>44641.534849537027</v>
      </c>
      <c r="J48" s="43" t="s">
        <v>455</v>
      </c>
      <c r="K48" s="43" t="s">
        <v>456</v>
      </c>
      <c r="L48" s="59">
        <v>44641.479074074072</v>
      </c>
      <c r="M48" s="43" t="b">
        <v>0</v>
      </c>
      <c r="N48" s="43" t="b">
        <v>0</v>
      </c>
      <c r="O48" s="43"/>
      <c r="Q48" s="43"/>
      <c r="R48" s="43"/>
      <c r="S48" s="43"/>
      <c r="T48" s="43"/>
      <c r="U48" s="43"/>
      <c r="V48" s="43"/>
      <c r="W48" s="60">
        <f ca="1">DATEDIF(H48,SummaryINC!$Z$1,"d")</f>
        <v>15</v>
      </c>
      <c r="X48" s="60" t="str">
        <f t="shared" ca="1" si="0"/>
        <v>NO</v>
      </c>
      <c r="Y48" s="60" t="str">
        <f t="shared" ca="1" si="1"/>
        <v>YES</v>
      </c>
      <c r="Z48" s="60" t="str">
        <f t="shared" ca="1" si="2"/>
        <v>NO</v>
      </c>
    </row>
    <row r="49" spans="1:26" ht="75">
      <c r="A49" s="43" t="s">
        <v>3554</v>
      </c>
      <c r="B49" s="43" t="s">
        <v>261</v>
      </c>
      <c r="C49" s="43" t="s">
        <v>1464</v>
      </c>
      <c r="D49" s="43" t="s">
        <v>562</v>
      </c>
      <c r="E49" s="43" t="s">
        <v>82</v>
      </c>
      <c r="F49" s="43" t="s">
        <v>1465</v>
      </c>
      <c r="G49" s="43" t="s">
        <v>310</v>
      </c>
      <c r="H49" s="59">
        <v>44641.29828703704</v>
      </c>
      <c r="I49" s="59">
        <v>44641.541458333333</v>
      </c>
      <c r="J49" s="43" t="s">
        <v>455</v>
      </c>
      <c r="K49" s="43" t="s">
        <v>456</v>
      </c>
      <c r="L49" s="43"/>
      <c r="M49" s="43" t="b">
        <v>0</v>
      </c>
      <c r="N49" s="43" t="b">
        <v>0</v>
      </c>
      <c r="O49" s="43"/>
      <c r="Q49" s="43"/>
      <c r="R49" s="43"/>
      <c r="S49" s="43"/>
      <c r="T49" s="43"/>
      <c r="U49" s="43"/>
      <c r="V49" s="43"/>
      <c r="W49" s="60">
        <f ca="1">DATEDIF(H49,SummaryINC!$Z$1,"d")</f>
        <v>15</v>
      </c>
      <c r="X49" s="60" t="str">
        <f t="shared" ca="1" si="0"/>
        <v>NO</v>
      </c>
      <c r="Y49" s="60" t="str">
        <f t="shared" ca="1" si="1"/>
        <v>YES</v>
      </c>
      <c r="Z49" s="60" t="str">
        <f t="shared" ca="1" si="2"/>
        <v>NO</v>
      </c>
    </row>
    <row r="50" spans="1:26" ht="75">
      <c r="A50" s="43" t="s">
        <v>3555</v>
      </c>
      <c r="B50" s="43" t="s">
        <v>261</v>
      </c>
      <c r="C50" s="43" t="s">
        <v>1467</v>
      </c>
      <c r="D50" s="43" t="s">
        <v>562</v>
      </c>
      <c r="E50" s="43" t="s">
        <v>465</v>
      </c>
      <c r="F50" s="43" t="s">
        <v>1468</v>
      </c>
      <c r="G50" s="43" t="s">
        <v>183</v>
      </c>
      <c r="H50" s="59">
        <v>44641.292002314818</v>
      </c>
      <c r="I50" s="59">
        <v>44641.565787037027</v>
      </c>
      <c r="J50" s="43" t="s">
        <v>455</v>
      </c>
      <c r="K50" s="43" t="s">
        <v>456</v>
      </c>
      <c r="L50" s="59">
        <v>44642.332453703697</v>
      </c>
      <c r="M50" s="43" t="b">
        <v>0</v>
      </c>
      <c r="N50" s="43" t="b">
        <v>0</v>
      </c>
      <c r="O50" s="43"/>
      <c r="Q50" s="43"/>
      <c r="R50" s="43"/>
      <c r="S50" s="43"/>
      <c r="T50" s="43"/>
      <c r="U50" s="43"/>
      <c r="V50" s="43"/>
      <c r="W50" s="60">
        <f ca="1">DATEDIF(H50,SummaryINC!$Z$1,"d")</f>
        <v>15</v>
      </c>
      <c r="X50" s="60" t="str">
        <f t="shared" ca="1" si="0"/>
        <v>NO</v>
      </c>
      <c r="Y50" s="60" t="str">
        <f t="shared" ca="1" si="1"/>
        <v>YES</v>
      </c>
      <c r="Z50" s="60" t="str">
        <f t="shared" ca="1" si="2"/>
        <v>NO</v>
      </c>
    </row>
    <row r="51" spans="1:26" ht="75">
      <c r="A51" s="43" t="s">
        <v>3556</v>
      </c>
      <c r="B51" s="43" t="s">
        <v>261</v>
      </c>
      <c r="C51" s="43" t="s">
        <v>1470</v>
      </c>
      <c r="D51" s="43" t="s">
        <v>575</v>
      </c>
      <c r="E51" s="43" t="s">
        <v>465</v>
      </c>
      <c r="F51" s="43" t="s">
        <v>1471</v>
      </c>
      <c r="G51" s="43" t="s">
        <v>276</v>
      </c>
      <c r="H51" s="59">
        <v>44641.291701388887</v>
      </c>
      <c r="I51" s="59">
        <v>44641.565787037027</v>
      </c>
      <c r="J51" s="43" t="s">
        <v>455</v>
      </c>
      <c r="K51" s="43" t="s">
        <v>456</v>
      </c>
      <c r="L51" s="59">
        <v>44642.537314814806</v>
      </c>
      <c r="M51" s="43" t="b">
        <v>0</v>
      </c>
      <c r="N51" s="43" t="b">
        <v>0</v>
      </c>
      <c r="O51" s="43"/>
      <c r="Q51" s="43"/>
      <c r="R51" s="43"/>
      <c r="S51" s="43"/>
      <c r="T51" s="43"/>
      <c r="U51" s="43"/>
      <c r="V51" s="43"/>
      <c r="W51" s="60">
        <f ca="1">DATEDIF(H51,SummaryINC!$Z$1,"d")</f>
        <v>15</v>
      </c>
      <c r="X51" s="60" t="str">
        <f t="shared" ca="1" si="0"/>
        <v>NO</v>
      </c>
      <c r="Y51" s="60" t="str">
        <f t="shared" ca="1" si="1"/>
        <v>YES</v>
      </c>
      <c r="Z51" s="60" t="str">
        <f t="shared" ca="1" si="2"/>
        <v>NO</v>
      </c>
    </row>
    <row r="52" spans="1:26" ht="75">
      <c r="A52" s="43" t="s">
        <v>3557</v>
      </c>
      <c r="B52" s="43" t="s">
        <v>261</v>
      </c>
      <c r="C52" s="43" t="s">
        <v>1473</v>
      </c>
      <c r="D52" s="43" t="s">
        <v>634</v>
      </c>
      <c r="E52" s="43" t="s">
        <v>161</v>
      </c>
      <c r="F52" s="43" t="s">
        <v>1474</v>
      </c>
      <c r="G52" s="43" t="s">
        <v>276</v>
      </c>
      <c r="H52" s="59">
        <v>44641.278402777767</v>
      </c>
      <c r="I52" s="59">
        <v>44641.565787037027</v>
      </c>
      <c r="J52" s="43" t="s">
        <v>455</v>
      </c>
      <c r="K52" s="43" t="s">
        <v>456</v>
      </c>
      <c r="L52" s="59">
        <v>44642.487314814818</v>
      </c>
      <c r="M52" s="43" t="b">
        <v>0</v>
      </c>
      <c r="N52" s="43" t="b">
        <v>0</v>
      </c>
      <c r="O52" s="43"/>
      <c r="Q52" s="43"/>
      <c r="R52" s="43"/>
      <c r="S52" s="43"/>
      <c r="T52" s="43"/>
      <c r="U52" s="43"/>
      <c r="V52" s="43"/>
      <c r="W52" s="60">
        <f ca="1">DATEDIF(H52,SummaryINC!$Z$1,"d")</f>
        <v>15</v>
      </c>
      <c r="X52" s="60" t="str">
        <f t="shared" ca="1" si="0"/>
        <v>NO</v>
      </c>
      <c r="Y52" s="60" t="str">
        <f t="shared" ca="1" si="1"/>
        <v>YES</v>
      </c>
      <c r="Z52" s="60" t="str">
        <f t="shared" ca="1" si="2"/>
        <v>NO</v>
      </c>
    </row>
    <row r="53" spans="1:26" ht="75">
      <c r="A53" s="43" t="s">
        <v>3558</v>
      </c>
      <c r="B53" s="43" t="s">
        <v>261</v>
      </c>
      <c r="C53" s="43" t="s">
        <v>450</v>
      </c>
      <c r="D53" s="43" t="s">
        <v>669</v>
      </c>
      <c r="E53" s="43" t="s">
        <v>159</v>
      </c>
      <c r="F53" s="43" t="s">
        <v>451</v>
      </c>
      <c r="G53" s="43" t="s">
        <v>291</v>
      </c>
      <c r="H53" s="59">
        <v>44641.254791666674</v>
      </c>
      <c r="I53" s="59">
        <v>44641.494259259263</v>
      </c>
      <c r="J53" s="43" t="s">
        <v>455</v>
      </c>
      <c r="K53" s="43" t="s">
        <v>456</v>
      </c>
      <c r="L53" s="59">
        <v>44642.291666666657</v>
      </c>
      <c r="M53" s="43" t="b">
        <v>0</v>
      </c>
      <c r="N53" s="43" t="b">
        <v>0</v>
      </c>
      <c r="O53" s="43"/>
      <c r="Q53" s="43"/>
      <c r="R53" s="43"/>
      <c r="S53" s="43"/>
      <c r="T53" s="43"/>
      <c r="U53" s="43"/>
      <c r="V53" s="43"/>
      <c r="W53" s="60">
        <f ca="1">DATEDIF(H53,SummaryINC!$Z$1,"d")</f>
        <v>15</v>
      </c>
      <c r="X53" s="60" t="str">
        <f t="shared" ca="1" si="0"/>
        <v>NO</v>
      </c>
      <c r="Y53" s="60" t="str">
        <f t="shared" ca="1" si="1"/>
        <v>YES</v>
      </c>
      <c r="Z53" s="60" t="str">
        <f t="shared" ca="1" si="2"/>
        <v>NO</v>
      </c>
    </row>
    <row r="54" spans="1:26" ht="75">
      <c r="A54" s="43" t="s">
        <v>3559</v>
      </c>
      <c r="B54" s="43" t="s">
        <v>261</v>
      </c>
      <c r="C54" s="43" t="s">
        <v>415</v>
      </c>
      <c r="D54" s="43" t="s">
        <v>461</v>
      </c>
      <c r="E54" s="43" t="s">
        <v>82</v>
      </c>
      <c r="F54" s="43" t="s">
        <v>454</v>
      </c>
      <c r="G54" s="43" t="s">
        <v>299</v>
      </c>
      <c r="H54" s="59">
        <v>44641.248229166667</v>
      </c>
      <c r="I54" s="59">
        <v>44641.442314814813</v>
      </c>
      <c r="J54" s="43" t="b">
        <v>0</v>
      </c>
      <c r="K54" s="43"/>
      <c r="L54" s="43"/>
      <c r="M54" s="43" t="s">
        <v>457</v>
      </c>
      <c r="N54" s="43" t="b">
        <v>0</v>
      </c>
      <c r="O54" s="43"/>
      <c r="Q54" s="43"/>
      <c r="R54" s="43"/>
      <c r="S54" s="43"/>
      <c r="T54" s="43"/>
      <c r="U54" s="43"/>
      <c r="V54" s="43"/>
      <c r="W54" s="60">
        <f ca="1">DATEDIF(H54,SummaryINC!$Z$1,"d")</f>
        <v>15</v>
      </c>
      <c r="X54" s="60" t="str">
        <f t="shared" ca="1" si="0"/>
        <v>NO</v>
      </c>
      <c r="Y54" s="60" t="str">
        <f t="shared" ca="1" si="1"/>
        <v>YES</v>
      </c>
      <c r="Z54" s="60" t="str">
        <f t="shared" ca="1" si="2"/>
        <v>NO</v>
      </c>
    </row>
    <row r="55" spans="1:26" ht="75">
      <c r="A55" s="43" t="s">
        <v>3560</v>
      </c>
      <c r="B55" s="43" t="s">
        <v>260</v>
      </c>
      <c r="C55" s="43" t="s">
        <v>313</v>
      </c>
      <c r="D55" s="43" t="s">
        <v>468</v>
      </c>
      <c r="E55" s="43" t="s">
        <v>99</v>
      </c>
      <c r="F55" s="43" t="s">
        <v>469</v>
      </c>
      <c r="G55" s="43" t="s">
        <v>174</v>
      </c>
      <c r="H55" s="59">
        <v>44641.148159722223</v>
      </c>
      <c r="I55" s="59">
        <v>44641.538391203707</v>
      </c>
      <c r="J55" s="43" t="b">
        <v>0</v>
      </c>
      <c r="K55" s="43"/>
      <c r="L55" s="59">
        <v>44641.231493055559</v>
      </c>
      <c r="M55" s="43" t="s">
        <v>470</v>
      </c>
      <c r="N55" s="43" t="b">
        <v>0</v>
      </c>
      <c r="O55" s="43"/>
      <c r="Q55" s="43"/>
      <c r="R55" s="43"/>
      <c r="S55" s="43"/>
      <c r="T55" s="43"/>
      <c r="U55" s="43"/>
      <c r="V55" s="43"/>
      <c r="W55" s="60">
        <f ca="1">DATEDIF(H55,SummaryINC!$Z$1,"d")</f>
        <v>15</v>
      </c>
      <c r="X55" s="60" t="str">
        <f t="shared" ca="1" si="0"/>
        <v>NO</v>
      </c>
      <c r="Y55" s="60" t="str">
        <f t="shared" ca="1" si="1"/>
        <v>YES</v>
      </c>
      <c r="Z55" s="60" t="str">
        <f t="shared" ca="1" si="2"/>
        <v>NO</v>
      </c>
    </row>
    <row r="56" spans="1:26" ht="75">
      <c r="A56" s="43" t="s">
        <v>3561</v>
      </c>
      <c r="B56" s="43" t="s">
        <v>261</v>
      </c>
      <c r="C56" s="43" t="s">
        <v>318</v>
      </c>
      <c r="D56" s="43" t="s">
        <v>468</v>
      </c>
      <c r="E56" s="43" t="s">
        <v>99</v>
      </c>
      <c r="F56" s="43" t="s">
        <v>459</v>
      </c>
      <c r="G56" s="43" t="s">
        <v>174</v>
      </c>
      <c r="H56" s="59">
        <v>44641.094675925917</v>
      </c>
      <c r="I56" s="59">
        <v>44641.465081018519</v>
      </c>
      <c r="J56" s="43" t="s">
        <v>455</v>
      </c>
      <c r="K56" s="43" t="s">
        <v>456</v>
      </c>
      <c r="L56" s="59">
        <v>44641.416666666657</v>
      </c>
      <c r="M56" s="43" t="b">
        <v>0</v>
      </c>
      <c r="N56" s="43" t="b">
        <v>0</v>
      </c>
      <c r="O56" s="43"/>
      <c r="Q56" s="43"/>
      <c r="R56" s="43"/>
      <c r="S56" s="43"/>
      <c r="T56" s="43"/>
      <c r="U56" s="43"/>
      <c r="V56" s="43"/>
      <c r="W56" s="60">
        <f ca="1">DATEDIF(H56,SummaryINC!$Z$1,"d")</f>
        <v>15</v>
      </c>
      <c r="X56" s="60" t="str">
        <f t="shared" ca="1" si="0"/>
        <v>NO</v>
      </c>
      <c r="Y56" s="60" t="str">
        <f t="shared" ca="1" si="1"/>
        <v>YES</v>
      </c>
      <c r="Z56" s="60" t="str">
        <f t="shared" ca="1" si="2"/>
        <v>NO</v>
      </c>
    </row>
    <row r="57" spans="1:26" ht="75">
      <c r="A57" s="43" t="s">
        <v>3562</v>
      </c>
      <c r="B57" s="43" t="s">
        <v>261</v>
      </c>
      <c r="C57" s="43" t="s">
        <v>412</v>
      </c>
      <c r="D57" s="43" t="s">
        <v>480</v>
      </c>
      <c r="E57" s="43" t="s">
        <v>159</v>
      </c>
      <c r="F57" s="43" t="s">
        <v>481</v>
      </c>
      <c r="G57" s="43" t="s">
        <v>186</v>
      </c>
      <c r="H57" s="59">
        <v>44640.991412037038</v>
      </c>
      <c r="I57" s="59">
        <v>44641.053078703713</v>
      </c>
      <c r="J57" s="43" t="s">
        <v>455</v>
      </c>
      <c r="K57" s="43" t="s">
        <v>456</v>
      </c>
      <c r="L57" s="59">
        <v>44644.25</v>
      </c>
      <c r="M57" s="43" t="b">
        <v>0</v>
      </c>
      <c r="N57" s="43" t="b">
        <v>0</v>
      </c>
      <c r="O57" s="43"/>
      <c r="Q57" s="43"/>
      <c r="R57" s="43"/>
      <c r="S57" s="43"/>
      <c r="T57" s="43"/>
      <c r="U57" s="43"/>
      <c r="V57" s="43"/>
      <c r="W57" s="60">
        <f ca="1">DATEDIF(H57,SummaryINC!$Z$1,"d")</f>
        <v>16</v>
      </c>
      <c r="X57" s="60" t="str">
        <f t="shared" ca="1" si="0"/>
        <v>NO</v>
      </c>
      <c r="Y57" s="60" t="str">
        <f t="shared" ca="1" si="1"/>
        <v>YES</v>
      </c>
      <c r="Z57" s="60" t="str">
        <f t="shared" ca="1" si="2"/>
        <v>NO</v>
      </c>
    </row>
    <row r="58" spans="1:26" ht="75">
      <c r="A58" s="43" t="s">
        <v>3563</v>
      </c>
      <c r="B58" s="43" t="s">
        <v>261</v>
      </c>
      <c r="C58" s="43" t="s">
        <v>408</v>
      </c>
      <c r="D58" s="43" t="s">
        <v>483</v>
      </c>
      <c r="E58" s="43" t="s">
        <v>99</v>
      </c>
      <c r="F58" s="43" t="s">
        <v>484</v>
      </c>
      <c r="G58" s="43" t="s">
        <v>176</v>
      </c>
      <c r="H58" s="59">
        <v>44640.908888888887</v>
      </c>
      <c r="I58" s="59">
        <v>44641.565787037027</v>
      </c>
      <c r="J58" s="43" t="s">
        <v>442</v>
      </c>
      <c r="K58" s="43" t="s">
        <v>485</v>
      </c>
      <c r="L58" s="59">
        <v>44642.044259259259</v>
      </c>
      <c r="M58" s="43" t="b">
        <v>0</v>
      </c>
      <c r="N58" s="43" t="b">
        <v>0</v>
      </c>
      <c r="O58" s="43"/>
      <c r="Q58" s="43"/>
      <c r="R58" s="43"/>
      <c r="S58" s="43"/>
      <c r="T58" s="43"/>
      <c r="U58" s="43"/>
      <c r="V58" s="43"/>
      <c r="W58" s="60">
        <f ca="1">DATEDIF(H58,SummaryINC!$Z$1,"d")</f>
        <v>16</v>
      </c>
      <c r="X58" s="60" t="str">
        <f t="shared" ca="1" si="0"/>
        <v>NO</v>
      </c>
      <c r="Y58" s="60" t="str">
        <f t="shared" ca="1" si="1"/>
        <v>YES</v>
      </c>
      <c r="Z58" s="60" t="str">
        <f t="shared" ca="1" si="2"/>
        <v>NO</v>
      </c>
    </row>
    <row r="59" spans="1:26" ht="75">
      <c r="A59" s="43" t="s">
        <v>3564</v>
      </c>
      <c r="B59" s="43" t="s">
        <v>261</v>
      </c>
      <c r="C59" s="43" t="s">
        <v>419</v>
      </c>
      <c r="D59" s="43" t="s">
        <v>487</v>
      </c>
      <c r="E59" s="43" t="s">
        <v>159</v>
      </c>
      <c r="F59" s="43" t="s">
        <v>488</v>
      </c>
      <c r="G59" s="43" t="s">
        <v>287</v>
      </c>
      <c r="H59" s="59">
        <v>44640.905474537038</v>
      </c>
      <c r="I59" s="59">
        <v>44640.96466435185</v>
      </c>
      <c r="J59" s="43" t="s">
        <v>455</v>
      </c>
      <c r="K59" s="43" t="s">
        <v>456</v>
      </c>
      <c r="L59" s="43"/>
      <c r="M59" s="43" t="b">
        <v>0</v>
      </c>
      <c r="N59" s="43" t="b">
        <v>0</v>
      </c>
      <c r="O59" s="43"/>
      <c r="Q59" s="43"/>
      <c r="R59" s="43"/>
      <c r="S59" s="43"/>
      <c r="T59" s="43"/>
      <c r="U59" s="43"/>
      <c r="V59" s="43"/>
      <c r="W59" s="60">
        <f ca="1">DATEDIF(H59,SummaryINC!$Z$1,"d")</f>
        <v>16</v>
      </c>
      <c r="X59" s="60" t="str">
        <f t="shared" ca="1" si="0"/>
        <v>NO</v>
      </c>
      <c r="Y59" s="60" t="str">
        <f t="shared" ca="1" si="1"/>
        <v>YES</v>
      </c>
      <c r="Z59" s="60" t="str">
        <f t="shared" ca="1" si="2"/>
        <v>NO</v>
      </c>
    </row>
    <row r="60" spans="1:26" ht="75">
      <c r="A60" s="43" t="s">
        <v>3565</v>
      </c>
      <c r="B60" s="43" t="s">
        <v>261</v>
      </c>
      <c r="C60" s="43" t="s">
        <v>381</v>
      </c>
      <c r="D60" s="43" t="s">
        <v>493</v>
      </c>
      <c r="E60" s="43" t="s">
        <v>99</v>
      </c>
      <c r="F60" s="43" t="s">
        <v>472</v>
      </c>
      <c r="G60" s="43" t="s">
        <v>174</v>
      </c>
      <c r="H60" s="59">
        <v>44640.671053240738</v>
      </c>
      <c r="I60" s="59">
        <v>44641.565787037027</v>
      </c>
      <c r="J60" s="43" t="s">
        <v>455</v>
      </c>
      <c r="K60" s="43" t="s">
        <v>443</v>
      </c>
      <c r="L60" s="59">
        <v>44641.712314814817</v>
      </c>
      <c r="M60" s="43" t="b">
        <v>0</v>
      </c>
      <c r="N60" s="43" t="b">
        <v>0</v>
      </c>
      <c r="O60" s="43"/>
      <c r="Q60" s="43"/>
      <c r="R60" s="43"/>
      <c r="S60" s="43"/>
      <c r="T60" s="43"/>
      <c r="U60" s="43"/>
      <c r="V60" s="43"/>
      <c r="W60" s="60">
        <f ca="1">DATEDIF(H60,SummaryINC!$Z$1,"d")</f>
        <v>16</v>
      </c>
      <c r="X60" s="60" t="str">
        <f t="shared" ca="1" si="0"/>
        <v>NO</v>
      </c>
      <c r="Y60" s="60" t="str">
        <f t="shared" ca="1" si="1"/>
        <v>YES</v>
      </c>
      <c r="Z60" s="60" t="str">
        <f t="shared" ca="1" si="2"/>
        <v>NO</v>
      </c>
    </row>
    <row r="61" spans="1:26" ht="75">
      <c r="A61" s="43" t="s">
        <v>3566</v>
      </c>
      <c r="B61" s="43" t="s">
        <v>261</v>
      </c>
      <c r="C61" s="43" t="s">
        <v>497</v>
      </c>
      <c r="D61" s="43" t="b">
        <v>0</v>
      </c>
      <c r="E61" s="43" t="s">
        <v>158</v>
      </c>
      <c r="F61" s="43" t="s">
        <v>498</v>
      </c>
      <c r="G61" s="43" t="s">
        <v>173</v>
      </c>
      <c r="H61" s="59">
        <v>44640.391018518523</v>
      </c>
      <c r="I61" s="59">
        <v>44641.424826388888</v>
      </c>
      <c r="J61" s="43" t="b">
        <v>0</v>
      </c>
      <c r="K61" s="43"/>
      <c r="L61" s="59">
        <v>44641.416666666657</v>
      </c>
      <c r="M61" s="43" t="b">
        <v>0</v>
      </c>
      <c r="N61" s="43" t="b">
        <v>0</v>
      </c>
      <c r="O61" s="43"/>
      <c r="Q61" s="43"/>
      <c r="R61" s="43"/>
      <c r="S61" s="43"/>
      <c r="T61" s="43"/>
      <c r="U61" s="43"/>
      <c r="V61" s="43"/>
      <c r="W61" s="60">
        <f ca="1">DATEDIF(H61,SummaryINC!$Z$1,"d")</f>
        <v>16</v>
      </c>
      <c r="X61" s="60" t="str">
        <f t="shared" ca="1" si="0"/>
        <v>NO</v>
      </c>
      <c r="Y61" s="60" t="str">
        <f t="shared" ca="1" si="1"/>
        <v>YES</v>
      </c>
      <c r="Z61" s="60" t="str">
        <f t="shared" ca="1" si="2"/>
        <v>NO</v>
      </c>
    </row>
    <row r="62" spans="1:26" ht="75">
      <c r="A62" s="43" t="s">
        <v>3567</v>
      </c>
      <c r="B62" s="43" t="s">
        <v>261</v>
      </c>
      <c r="C62" s="43" t="s">
        <v>501</v>
      </c>
      <c r="D62" s="43" t="s">
        <v>493</v>
      </c>
      <c r="E62" s="43" t="s">
        <v>99</v>
      </c>
      <c r="F62" s="43" t="s">
        <v>469</v>
      </c>
      <c r="G62" s="43" t="s">
        <v>174</v>
      </c>
      <c r="H62" s="59">
        <v>44640.284189814818</v>
      </c>
      <c r="I62" s="59">
        <v>44641.565787037027</v>
      </c>
      <c r="J62" s="43" t="s">
        <v>455</v>
      </c>
      <c r="K62" s="43" t="s">
        <v>443</v>
      </c>
      <c r="L62" s="59">
        <v>44641.697731481479</v>
      </c>
      <c r="M62" s="43" t="s">
        <v>502</v>
      </c>
      <c r="N62" s="43" t="b">
        <v>0</v>
      </c>
      <c r="O62" s="43"/>
      <c r="Q62" s="43"/>
      <c r="R62" s="43"/>
      <c r="S62" s="43"/>
      <c r="T62" s="43"/>
      <c r="U62" s="43"/>
      <c r="V62" s="43"/>
      <c r="W62" s="60">
        <f ca="1">DATEDIF(H62,SummaryINC!$Z$1,"d")</f>
        <v>16</v>
      </c>
      <c r="X62" s="60" t="str">
        <f t="shared" ca="1" si="0"/>
        <v>NO</v>
      </c>
      <c r="Y62" s="60" t="str">
        <f t="shared" ca="1" si="1"/>
        <v>YES</v>
      </c>
      <c r="Z62" s="60" t="str">
        <f t="shared" ca="1" si="2"/>
        <v>NO</v>
      </c>
    </row>
    <row r="63" spans="1:26" ht="75">
      <c r="A63" s="43" t="s">
        <v>1564</v>
      </c>
      <c r="B63" s="43" t="s">
        <v>261</v>
      </c>
      <c r="C63" s="43" t="s">
        <v>506</v>
      </c>
      <c r="D63" s="43" t="s">
        <v>493</v>
      </c>
      <c r="E63" s="43" t="s">
        <v>99</v>
      </c>
      <c r="F63" s="43" t="s">
        <v>469</v>
      </c>
      <c r="G63" s="43" t="s">
        <v>174</v>
      </c>
      <c r="H63" s="59">
        <v>44639.895636574067</v>
      </c>
      <c r="I63" s="59">
        <v>44641.283518518518</v>
      </c>
      <c r="J63" s="43" t="s">
        <v>455</v>
      </c>
      <c r="K63" s="43" t="s">
        <v>443</v>
      </c>
      <c r="L63" s="43"/>
      <c r="M63" s="43" t="s">
        <v>507</v>
      </c>
      <c r="N63" s="43" t="b">
        <v>0</v>
      </c>
      <c r="O63" s="43"/>
      <c r="Q63" s="43"/>
      <c r="R63" s="43"/>
      <c r="S63" s="43"/>
      <c r="T63" s="43"/>
      <c r="U63" s="43"/>
      <c r="V63" s="43"/>
      <c r="W63" s="60">
        <f ca="1">DATEDIF(H63,SummaryINC!$Z$1,"d")</f>
        <v>17</v>
      </c>
      <c r="X63" s="60" t="str">
        <f t="shared" ref="X63:X125" ca="1" si="3">IF(W63&lt;10,"YES","NO")</f>
        <v>NO</v>
      </c>
      <c r="Y63" s="60" t="str">
        <f t="shared" ref="Y63:Y125" ca="1" si="4">IF(AND(W63&gt;9,W63&lt;21),"YES","NO")</f>
        <v>YES</v>
      </c>
      <c r="Z63" s="60" t="str">
        <f t="shared" ref="Z63:Z125" ca="1" si="5">IF(W63&gt;20,"YES","NO")</f>
        <v>NO</v>
      </c>
    </row>
    <row r="64" spans="1:26" ht="75">
      <c r="A64" s="43" t="s">
        <v>2146</v>
      </c>
      <c r="B64" s="43" t="s">
        <v>261</v>
      </c>
      <c r="C64" s="43" t="s">
        <v>512</v>
      </c>
      <c r="D64" s="43" t="b">
        <v>0</v>
      </c>
      <c r="E64" s="43" t="s">
        <v>158</v>
      </c>
      <c r="F64" s="43" t="s">
        <v>513</v>
      </c>
      <c r="G64" s="43" t="s">
        <v>296</v>
      </c>
      <c r="H64" s="59">
        <v>44638.817465277767</v>
      </c>
      <c r="I64" s="59">
        <v>44641.402766203697</v>
      </c>
      <c r="J64" s="43" t="s">
        <v>455</v>
      </c>
      <c r="K64" s="43" t="s">
        <v>443</v>
      </c>
      <c r="L64" s="43"/>
      <c r="M64" s="43" t="b">
        <v>0</v>
      </c>
      <c r="N64" s="43" t="b">
        <v>0</v>
      </c>
      <c r="O64" s="43"/>
      <c r="Q64" s="43"/>
      <c r="R64" s="43"/>
      <c r="S64" s="43"/>
      <c r="T64" s="43"/>
      <c r="U64" s="43"/>
      <c r="V64" s="43"/>
      <c r="W64" s="60">
        <f ca="1">DATEDIF(H64,SummaryINC!$Z$1,"d")</f>
        <v>18</v>
      </c>
      <c r="X64" s="60" t="str">
        <f t="shared" ca="1" si="3"/>
        <v>NO</v>
      </c>
      <c r="Y64" s="60" t="str">
        <f t="shared" ca="1" si="4"/>
        <v>YES</v>
      </c>
      <c r="Z64" s="60" t="str">
        <f t="shared" ca="1" si="5"/>
        <v>NO</v>
      </c>
    </row>
    <row r="65" spans="1:26" ht="75">
      <c r="A65" s="43" t="s">
        <v>1478</v>
      </c>
      <c r="B65" s="43" t="s">
        <v>260</v>
      </c>
      <c r="C65" s="43" t="s">
        <v>284</v>
      </c>
      <c r="D65" s="43" t="s">
        <v>518</v>
      </c>
      <c r="E65" s="43" t="s">
        <v>99</v>
      </c>
      <c r="F65" s="43" t="s">
        <v>519</v>
      </c>
      <c r="G65" s="43" t="s">
        <v>176</v>
      </c>
      <c r="H65" s="59">
        <v>44638.640752314823</v>
      </c>
      <c r="I65" s="59">
        <v>44641.561643518522</v>
      </c>
      <c r="J65" s="43" t="s">
        <v>455</v>
      </c>
      <c r="K65" s="43" t="s">
        <v>443</v>
      </c>
      <c r="L65" s="59">
        <v>44638.724085648151</v>
      </c>
      <c r="M65" s="43" t="b">
        <v>0</v>
      </c>
      <c r="N65" s="43" t="b">
        <v>0</v>
      </c>
      <c r="O65" s="43"/>
      <c r="Q65" s="43"/>
      <c r="R65" s="43"/>
      <c r="S65" s="43"/>
      <c r="T65" s="43"/>
      <c r="U65" s="43"/>
      <c r="V65" s="43"/>
      <c r="W65" s="60">
        <f ca="1">DATEDIF(H65,SummaryINC!$Z$1,"d")</f>
        <v>18</v>
      </c>
      <c r="X65" s="60" t="str">
        <f t="shared" ca="1" si="3"/>
        <v>NO</v>
      </c>
      <c r="Y65" s="60" t="str">
        <f t="shared" ca="1" si="4"/>
        <v>YES</v>
      </c>
      <c r="Z65" s="60" t="str">
        <f t="shared" ca="1" si="5"/>
        <v>NO</v>
      </c>
    </row>
    <row r="66" spans="1:26" ht="75">
      <c r="A66" s="43" t="s">
        <v>2234</v>
      </c>
      <c r="B66" s="43" t="s">
        <v>261</v>
      </c>
      <c r="C66" s="43" t="s">
        <v>521</v>
      </c>
      <c r="D66" s="43" t="s">
        <v>522</v>
      </c>
      <c r="E66" s="43" t="s">
        <v>159</v>
      </c>
      <c r="F66" s="43" t="s">
        <v>523</v>
      </c>
      <c r="G66" s="43" t="s">
        <v>198</v>
      </c>
      <c r="H66" s="59">
        <v>44638.6330787037</v>
      </c>
      <c r="I66" s="59">
        <v>44638.633738425917</v>
      </c>
      <c r="J66" s="43" t="s">
        <v>455</v>
      </c>
      <c r="K66" s="43" t="s">
        <v>443</v>
      </c>
      <c r="L66" s="59">
        <v>44644.25</v>
      </c>
      <c r="M66" s="43" t="s">
        <v>524</v>
      </c>
      <c r="N66" s="43" t="b">
        <v>0</v>
      </c>
      <c r="O66" s="43"/>
      <c r="Q66" s="43"/>
      <c r="R66" s="43"/>
      <c r="S66" s="43"/>
      <c r="T66" s="43"/>
      <c r="U66" s="43"/>
      <c r="V66" s="43"/>
      <c r="W66" s="60">
        <f ca="1">DATEDIF(H66,SummaryINC!$Z$1,"d")</f>
        <v>18</v>
      </c>
      <c r="X66" s="60" t="str">
        <f t="shared" ca="1" si="3"/>
        <v>NO</v>
      </c>
      <c r="Y66" s="60" t="str">
        <f t="shared" ca="1" si="4"/>
        <v>YES</v>
      </c>
      <c r="Z66" s="60" t="str">
        <f t="shared" ca="1" si="5"/>
        <v>NO</v>
      </c>
    </row>
    <row r="67" spans="1:26" ht="75">
      <c r="A67" s="43" t="s">
        <v>2251</v>
      </c>
      <c r="B67" s="43" t="s">
        <v>261</v>
      </c>
      <c r="C67" s="43" t="s">
        <v>530</v>
      </c>
      <c r="D67" s="43" t="s">
        <v>679</v>
      </c>
      <c r="E67" s="43" t="s">
        <v>99</v>
      </c>
      <c r="F67" s="43" t="s">
        <v>472</v>
      </c>
      <c r="G67" s="43" t="s">
        <v>174</v>
      </c>
      <c r="H67" s="59">
        <v>44638.588414351849</v>
      </c>
      <c r="I67" s="59">
        <v>44641.294895833344</v>
      </c>
      <c r="J67" s="43" t="s">
        <v>442</v>
      </c>
      <c r="K67" s="43" t="s">
        <v>485</v>
      </c>
      <c r="L67" s="43"/>
      <c r="M67" s="43" t="b">
        <v>0</v>
      </c>
      <c r="N67" s="43" t="b">
        <v>0</v>
      </c>
      <c r="O67" s="43"/>
      <c r="Q67" s="43"/>
      <c r="R67" s="43"/>
      <c r="S67" s="43"/>
      <c r="T67" s="43"/>
      <c r="U67" s="43"/>
      <c r="V67" s="43"/>
      <c r="W67" s="60">
        <f ca="1">DATEDIF(H67,SummaryINC!$Z$1,"d")</f>
        <v>18</v>
      </c>
      <c r="X67" s="60" t="str">
        <f t="shared" ca="1" si="3"/>
        <v>NO</v>
      </c>
      <c r="Y67" s="60" t="str">
        <f t="shared" ca="1" si="4"/>
        <v>YES</v>
      </c>
      <c r="Z67" s="60" t="str">
        <f t="shared" ca="1" si="5"/>
        <v>NO</v>
      </c>
    </row>
    <row r="68" spans="1:26" ht="75">
      <c r="A68" s="43" t="s">
        <v>2303</v>
      </c>
      <c r="B68" s="43" t="s">
        <v>261</v>
      </c>
      <c r="C68" s="43" t="s">
        <v>534</v>
      </c>
      <c r="D68" s="43" t="s">
        <v>535</v>
      </c>
      <c r="E68" s="43" t="s">
        <v>159</v>
      </c>
      <c r="F68" s="43" t="s">
        <v>536</v>
      </c>
      <c r="G68" s="43" t="s">
        <v>171</v>
      </c>
      <c r="H68" s="59">
        <v>44638.549270833333</v>
      </c>
      <c r="I68" s="59">
        <v>44641.268553240741</v>
      </c>
      <c r="J68" s="43" t="s">
        <v>455</v>
      </c>
      <c r="K68" s="43" t="s">
        <v>443</v>
      </c>
      <c r="L68" s="59">
        <v>44641.340937499997</v>
      </c>
      <c r="M68" s="43" t="b">
        <v>0</v>
      </c>
      <c r="N68" s="43" t="b">
        <v>0</v>
      </c>
      <c r="O68" s="43"/>
      <c r="Q68" s="43"/>
      <c r="R68" s="43"/>
      <c r="S68" s="43"/>
      <c r="T68" s="43"/>
      <c r="U68" s="43"/>
      <c r="V68" s="43"/>
      <c r="W68" s="60">
        <f ca="1">DATEDIF(H68,SummaryINC!$Z$1,"d")</f>
        <v>18</v>
      </c>
      <c r="X68" s="60" t="str">
        <f t="shared" ca="1" si="3"/>
        <v>NO</v>
      </c>
      <c r="Y68" s="60" t="str">
        <f t="shared" ca="1" si="4"/>
        <v>YES</v>
      </c>
      <c r="Z68" s="60" t="str">
        <f t="shared" ca="1" si="5"/>
        <v>NO</v>
      </c>
    </row>
    <row r="69" spans="1:26" ht="75">
      <c r="A69" s="43" t="s">
        <v>2336</v>
      </c>
      <c r="B69" s="43" t="s">
        <v>261</v>
      </c>
      <c r="C69" s="43" t="s">
        <v>545</v>
      </c>
      <c r="D69" s="43" t="s">
        <v>546</v>
      </c>
      <c r="E69" s="43" t="s">
        <v>160</v>
      </c>
      <c r="F69" s="43" t="s">
        <v>547</v>
      </c>
      <c r="G69" s="43" t="s">
        <v>176</v>
      </c>
      <c r="H69" s="59">
        <v>44638.484270833331</v>
      </c>
      <c r="I69" s="59">
        <v>44641.565787037027</v>
      </c>
      <c r="J69" s="43" t="s">
        <v>455</v>
      </c>
      <c r="K69" s="43" t="s">
        <v>443</v>
      </c>
      <c r="L69" s="59">
        <v>44642.344953703701</v>
      </c>
      <c r="M69" s="43" t="b">
        <v>0</v>
      </c>
      <c r="N69" s="43" t="b">
        <v>0</v>
      </c>
      <c r="O69" s="43"/>
      <c r="Q69" s="43"/>
      <c r="R69" s="43"/>
      <c r="S69" s="43"/>
      <c r="T69" s="43"/>
      <c r="U69" s="43"/>
      <c r="V69" s="43"/>
      <c r="W69" s="60">
        <f ca="1">DATEDIF(H69,SummaryINC!$Z$1,"d")</f>
        <v>18</v>
      </c>
      <c r="X69" s="60" t="str">
        <f t="shared" ca="1" si="3"/>
        <v>NO</v>
      </c>
      <c r="Y69" s="60" t="str">
        <f t="shared" ca="1" si="4"/>
        <v>YES</v>
      </c>
      <c r="Z69" s="60" t="str">
        <f t="shared" ca="1" si="5"/>
        <v>NO</v>
      </c>
    </row>
    <row r="70" spans="1:26" ht="75">
      <c r="A70" s="43" t="s">
        <v>1480</v>
      </c>
      <c r="B70" s="43" t="s">
        <v>261</v>
      </c>
      <c r="C70" s="43" t="s">
        <v>554</v>
      </c>
      <c r="D70" s="43" t="s">
        <v>634</v>
      </c>
      <c r="E70" s="43" t="s">
        <v>160</v>
      </c>
      <c r="F70" s="43" t="s">
        <v>556</v>
      </c>
      <c r="G70" s="43" t="s">
        <v>278</v>
      </c>
      <c r="H70" s="59">
        <v>44638.425752314812</v>
      </c>
      <c r="I70" s="59">
        <v>44641.43608796296</v>
      </c>
      <c r="J70" s="43" t="s">
        <v>442</v>
      </c>
      <c r="K70" s="43" t="s">
        <v>456</v>
      </c>
      <c r="L70" s="59">
        <v>44641.425752314812</v>
      </c>
      <c r="M70" s="43" t="b">
        <v>0</v>
      </c>
      <c r="N70" s="43" t="b">
        <v>0</v>
      </c>
      <c r="O70" s="43"/>
      <c r="Q70" s="43"/>
      <c r="R70" s="43"/>
      <c r="S70" s="43"/>
      <c r="T70" s="43"/>
      <c r="U70" s="43"/>
      <c r="V70" s="43"/>
      <c r="W70" s="60">
        <f ca="1">DATEDIF(H70,SummaryINC!$Z$1,"d")</f>
        <v>18</v>
      </c>
      <c r="X70" s="60" t="str">
        <f t="shared" ca="1" si="3"/>
        <v>NO</v>
      </c>
      <c r="Y70" s="60" t="str">
        <f t="shared" ca="1" si="4"/>
        <v>YES</v>
      </c>
      <c r="Z70" s="60" t="str">
        <f t="shared" ca="1" si="5"/>
        <v>NO</v>
      </c>
    </row>
    <row r="71" spans="1:26" ht="75">
      <c r="A71" s="43" t="s">
        <v>2395</v>
      </c>
      <c r="B71" s="43" t="s">
        <v>261</v>
      </c>
      <c r="C71" s="43" t="s">
        <v>558</v>
      </c>
      <c r="D71" s="43" t="s">
        <v>559</v>
      </c>
      <c r="E71" s="43" t="s">
        <v>82</v>
      </c>
      <c r="F71" s="43" t="s">
        <v>560</v>
      </c>
      <c r="G71" s="43" t="s">
        <v>187</v>
      </c>
      <c r="H71" s="59">
        <v>44638.402361111112</v>
      </c>
      <c r="I71" s="59">
        <v>44638.406157407408</v>
      </c>
      <c r="J71" s="43" t="b">
        <v>0</v>
      </c>
      <c r="K71" s="43"/>
      <c r="L71" s="43"/>
      <c r="M71" s="43" t="b">
        <v>0</v>
      </c>
      <c r="N71" s="43" t="b">
        <v>0</v>
      </c>
      <c r="O71" s="43"/>
      <c r="Q71" s="43"/>
      <c r="R71" s="43"/>
      <c r="S71" s="43"/>
      <c r="T71" s="43"/>
      <c r="U71" s="43"/>
      <c r="V71" s="43"/>
      <c r="W71" s="60">
        <f ca="1">DATEDIF(H71,SummaryINC!$Z$1,"d")</f>
        <v>18</v>
      </c>
      <c r="X71" s="60" t="str">
        <f t="shared" ca="1" si="3"/>
        <v>NO</v>
      </c>
      <c r="Y71" s="60" t="str">
        <f t="shared" ca="1" si="4"/>
        <v>YES</v>
      </c>
      <c r="Z71" s="60" t="str">
        <f t="shared" ca="1" si="5"/>
        <v>NO</v>
      </c>
    </row>
    <row r="72" spans="1:26" ht="75">
      <c r="A72" s="43" t="s">
        <v>2419</v>
      </c>
      <c r="B72" s="43" t="s">
        <v>261</v>
      </c>
      <c r="C72" s="43" t="s">
        <v>572</v>
      </c>
      <c r="D72" s="43" t="b">
        <v>0</v>
      </c>
      <c r="E72" s="43" t="s">
        <v>158</v>
      </c>
      <c r="F72" s="43" t="s">
        <v>573</v>
      </c>
      <c r="G72" s="43" t="s">
        <v>288</v>
      </c>
      <c r="H72" s="59">
        <v>44638.350543981483</v>
      </c>
      <c r="I72" s="59">
        <v>44638.391145833331</v>
      </c>
      <c r="J72" s="43" t="s">
        <v>455</v>
      </c>
      <c r="K72" s="43" t="s">
        <v>443</v>
      </c>
      <c r="L72" s="43"/>
      <c r="M72" s="43" t="b">
        <v>0</v>
      </c>
      <c r="N72" s="43" t="b">
        <v>0</v>
      </c>
      <c r="O72" s="43"/>
      <c r="Q72" s="43"/>
      <c r="R72" s="43"/>
      <c r="S72" s="43"/>
      <c r="T72" s="43"/>
      <c r="U72" s="43"/>
      <c r="V72" s="43"/>
      <c r="W72" s="60">
        <f ca="1">DATEDIF(H72,SummaryINC!$Z$1,"d")</f>
        <v>18</v>
      </c>
      <c r="X72" s="60" t="str">
        <f t="shared" ca="1" si="3"/>
        <v>NO</v>
      </c>
      <c r="Y72" s="60" t="str">
        <f t="shared" ca="1" si="4"/>
        <v>YES</v>
      </c>
      <c r="Z72" s="60" t="str">
        <f t="shared" ca="1" si="5"/>
        <v>NO</v>
      </c>
    </row>
    <row r="73" spans="1:26" ht="75">
      <c r="A73" s="43" t="s">
        <v>3568</v>
      </c>
      <c r="B73" s="43" t="s">
        <v>261</v>
      </c>
      <c r="C73" s="43" t="s">
        <v>593</v>
      </c>
      <c r="D73" s="43" t="s">
        <v>594</v>
      </c>
      <c r="E73" s="43" t="s">
        <v>82</v>
      </c>
      <c r="F73" s="43" t="s">
        <v>595</v>
      </c>
      <c r="G73" s="43" t="s">
        <v>285</v>
      </c>
      <c r="H73" s="59">
        <v>44637.730555555558</v>
      </c>
      <c r="I73" s="59">
        <v>44641.458865740737</v>
      </c>
      <c r="J73" s="43" t="s">
        <v>442</v>
      </c>
      <c r="K73" s="43" t="s">
        <v>443</v>
      </c>
      <c r="L73" s="43"/>
      <c r="M73" s="43" t="s">
        <v>596</v>
      </c>
      <c r="N73" s="43" t="s">
        <v>597</v>
      </c>
      <c r="O73" s="43"/>
      <c r="Q73" s="43"/>
      <c r="R73" s="43"/>
      <c r="S73" s="43"/>
      <c r="T73" s="43"/>
      <c r="U73" s="43"/>
      <c r="V73" s="43"/>
      <c r="W73" s="60">
        <f ca="1">DATEDIF(H73,SummaryINC!$Z$1,"d")</f>
        <v>19</v>
      </c>
      <c r="X73" s="60" t="str">
        <f t="shared" ca="1" si="3"/>
        <v>NO</v>
      </c>
      <c r="Y73" s="60" t="str">
        <f t="shared" ca="1" si="4"/>
        <v>YES</v>
      </c>
      <c r="Z73" s="60" t="str">
        <f t="shared" ca="1" si="5"/>
        <v>NO</v>
      </c>
    </row>
    <row r="74" spans="1:26" ht="75">
      <c r="A74" s="43" t="s">
        <v>3569</v>
      </c>
      <c r="B74" s="43" t="s">
        <v>261</v>
      </c>
      <c r="C74" s="43" t="s">
        <v>600</v>
      </c>
      <c r="D74" s="43" t="s">
        <v>562</v>
      </c>
      <c r="E74" s="43" t="s">
        <v>465</v>
      </c>
      <c r="F74" s="43" t="s">
        <v>601</v>
      </c>
      <c r="G74" s="43" t="s">
        <v>183</v>
      </c>
      <c r="H74" s="59">
        <v>44637.664884259262</v>
      </c>
      <c r="I74" s="59">
        <v>44641.565787037027</v>
      </c>
      <c r="J74" s="43" t="s">
        <v>455</v>
      </c>
      <c r="K74" s="43" t="s">
        <v>443</v>
      </c>
      <c r="L74" s="59">
        <v>44641.985231481478</v>
      </c>
      <c r="M74" s="43" t="b">
        <v>0</v>
      </c>
      <c r="N74" s="43" t="b">
        <v>0</v>
      </c>
      <c r="O74" s="43"/>
      <c r="Q74" s="43"/>
      <c r="R74" s="43"/>
      <c r="S74" s="43"/>
      <c r="T74" s="43"/>
      <c r="U74" s="43"/>
      <c r="V74" s="43"/>
      <c r="W74" s="60">
        <f ca="1">DATEDIF(H74,SummaryINC!$Z$1,"d")</f>
        <v>19</v>
      </c>
      <c r="X74" s="60" t="str">
        <f t="shared" ca="1" si="3"/>
        <v>NO</v>
      </c>
      <c r="Y74" s="60" t="str">
        <f t="shared" ca="1" si="4"/>
        <v>YES</v>
      </c>
      <c r="Z74" s="60" t="str">
        <f t="shared" ca="1" si="5"/>
        <v>NO</v>
      </c>
    </row>
    <row r="75" spans="1:26" ht="75">
      <c r="A75" s="43" t="s">
        <v>3570</v>
      </c>
      <c r="B75" s="43" t="s">
        <v>261</v>
      </c>
      <c r="C75" s="43" t="s">
        <v>603</v>
      </c>
      <c r="D75" s="43" t="s">
        <v>604</v>
      </c>
      <c r="E75" s="43" t="s">
        <v>465</v>
      </c>
      <c r="F75" s="43" t="s">
        <v>605</v>
      </c>
      <c r="G75" s="43" t="s">
        <v>183</v>
      </c>
      <c r="H75" s="59">
        <v>44637.631689814807</v>
      </c>
      <c r="I75" s="59">
        <v>44641.565787037027</v>
      </c>
      <c r="J75" s="43" t="s">
        <v>455</v>
      </c>
      <c r="K75" s="43" t="s">
        <v>443</v>
      </c>
      <c r="L75" s="59">
        <v>44642.022731481477</v>
      </c>
      <c r="M75" s="43" t="s">
        <v>606</v>
      </c>
      <c r="N75" s="43" t="s">
        <v>607</v>
      </c>
      <c r="O75" s="43"/>
      <c r="Q75" s="43"/>
      <c r="R75" s="43"/>
      <c r="S75" s="43"/>
      <c r="T75" s="43"/>
      <c r="U75" s="43"/>
      <c r="V75" s="43"/>
      <c r="W75" s="60">
        <f ca="1">DATEDIF(H75,SummaryINC!$Z$1,"d")</f>
        <v>19</v>
      </c>
      <c r="X75" s="60" t="str">
        <f t="shared" ca="1" si="3"/>
        <v>NO</v>
      </c>
      <c r="Y75" s="60" t="str">
        <f t="shared" ca="1" si="4"/>
        <v>YES</v>
      </c>
      <c r="Z75" s="60" t="str">
        <f t="shared" ca="1" si="5"/>
        <v>NO</v>
      </c>
    </row>
    <row r="76" spans="1:26" ht="75">
      <c r="A76" s="43" t="s">
        <v>3571</v>
      </c>
      <c r="B76" s="43" t="s">
        <v>261</v>
      </c>
      <c r="C76" s="43" t="s">
        <v>610</v>
      </c>
      <c r="D76" s="43" t="s">
        <v>546</v>
      </c>
      <c r="E76" s="43" t="s">
        <v>160</v>
      </c>
      <c r="F76" s="43" t="s">
        <v>484</v>
      </c>
      <c r="G76" s="43" t="s">
        <v>176</v>
      </c>
      <c r="H76" s="59">
        <v>44637.569675925923</v>
      </c>
      <c r="I76" s="59">
        <v>44641.565787037027</v>
      </c>
      <c r="J76" s="43" t="s">
        <v>442</v>
      </c>
      <c r="K76" s="43" t="s">
        <v>443</v>
      </c>
      <c r="L76" s="59">
        <v>44642.315787037027</v>
      </c>
      <c r="M76" s="43" t="b">
        <v>0</v>
      </c>
      <c r="N76" s="43" t="b">
        <v>0</v>
      </c>
      <c r="O76" s="43"/>
      <c r="Q76" s="43"/>
      <c r="R76" s="43"/>
      <c r="S76" s="43"/>
      <c r="T76" s="43"/>
      <c r="U76" s="43"/>
      <c r="V76" s="43"/>
      <c r="W76" s="60">
        <f ca="1">DATEDIF(H76,SummaryINC!$Z$1,"d")</f>
        <v>19</v>
      </c>
      <c r="X76" s="60" t="str">
        <f t="shared" ca="1" si="3"/>
        <v>NO</v>
      </c>
      <c r="Y76" s="60" t="str">
        <f t="shared" ca="1" si="4"/>
        <v>YES</v>
      </c>
      <c r="Z76" s="60" t="str">
        <f t="shared" ca="1" si="5"/>
        <v>NO</v>
      </c>
    </row>
    <row r="77" spans="1:26" ht="75">
      <c r="A77" s="43" t="s">
        <v>3572</v>
      </c>
      <c r="B77" s="43" t="s">
        <v>261</v>
      </c>
      <c r="C77" s="43" t="s">
        <v>619</v>
      </c>
      <c r="D77" s="43" t="s">
        <v>620</v>
      </c>
      <c r="E77" s="43" t="s">
        <v>159</v>
      </c>
      <c r="F77" s="43" t="s">
        <v>621</v>
      </c>
      <c r="G77" s="43" t="s">
        <v>302</v>
      </c>
      <c r="H77" s="59">
        <v>44637.481273148151</v>
      </c>
      <c r="I77" s="59">
        <v>44637.902083333327</v>
      </c>
      <c r="J77" s="43" t="s">
        <v>455</v>
      </c>
      <c r="K77" s="43" t="s">
        <v>443</v>
      </c>
      <c r="L77" s="43"/>
      <c r="M77" s="43" t="b">
        <v>0</v>
      </c>
      <c r="N77" s="43" t="b">
        <v>0</v>
      </c>
      <c r="O77" s="43"/>
      <c r="Q77" s="43"/>
      <c r="R77" s="43"/>
      <c r="S77" s="43"/>
      <c r="T77" s="43"/>
      <c r="U77" s="43"/>
      <c r="V77" s="43"/>
      <c r="W77" s="60">
        <f ca="1">DATEDIF(H77,SummaryINC!$Z$1,"d")</f>
        <v>19</v>
      </c>
      <c r="X77" s="60" t="str">
        <f t="shared" ca="1" si="3"/>
        <v>NO</v>
      </c>
      <c r="Y77" s="60" t="str">
        <f t="shared" ca="1" si="4"/>
        <v>YES</v>
      </c>
      <c r="Z77" s="60" t="str">
        <f t="shared" ca="1" si="5"/>
        <v>NO</v>
      </c>
    </row>
    <row r="78" spans="1:26" ht="75">
      <c r="A78" s="43" t="s">
        <v>3573</v>
      </c>
      <c r="B78" s="43" t="s">
        <v>261</v>
      </c>
      <c r="C78" s="43" t="s">
        <v>629</v>
      </c>
      <c r="D78" s="43" t="s">
        <v>499</v>
      </c>
      <c r="E78" s="43" t="s">
        <v>160</v>
      </c>
      <c r="F78" s="43" t="s">
        <v>630</v>
      </c>
      <c r="G78" s="43" t="s">
        <v>170</v>
      </c>
      <c r="H78" s="59">
        <v>44637.355243055557</v>
      </c>
      <c r="I78" s="59">
        <v>44641.426249999997</v>
      </c>
      <c r="J78" s="43" t="s">
        <v>442</v>
      </c>
      <c r="K78" s="43" t="s">
        <v>443</v>
      </c>
      <c r="L78" s="59">
        <v>44637.521909722222</v>
      </c>
      <c r="M78" s="43" t="b">
        <v>0</v>
      </c>
      <c r="N78" s="43" t="b">
        <v>0</v>
      </c>
      <c r="O78" s="43"/>
      <c r="Q78" s="43"/>
      <c r="R78" s="43"/>
      <c r="S78" s="43"/>
      <c r="T78" s="43"/>
      <c r="U78" s="43"/>
      <c r="V78" s="43"/>
      <c r="W78" s="60">
        <f ca="1">DATEDIF(H78,SummaryINC!$Z$1,"d")</f>
        <v>19</v>
      </c>
      <c r="X78" s="60" t="str">
        <f t="shared" ca="1" si="3"/>
        <v>NO</v>
      </c>
      <c r="Y78" s="60" t="str">
        <f t="shared" ca="1" si="4"/>
        <v>YES</v>
      </c>
      <c r="Z78" s="60" t="str">
        <f t="shared" ca="1" si="5"/>
        <v>NO</v>
      </c>
    </row>
    <row r="79" spans="1:26" ht="75">
      <c r="A79" s="43" t="s">
        <v>3574</v>
      </c>
      <c r="B79" s="43" t="s">
        <v>261</v>
      </c>
      <c r="C79" s="43" t="s">
        <v>632</v>
      </c>
      <c r="D79" s="43" t="b">
        <v>0</v>
      </c>
      <c r="E79" s="43" t="s">
        <v>158</v>
      </c>
      <c r="F79" s="43" t="s">
        <v>633</v>
      </c>
      <c r="G79" s="43" t="s">
        <v>288</v>
      </c>
      <c r="H79" s="59">
        <v>44637.333634259259</v>
      </c>
      <c r="I79" s="59">
        <v>44637.340509259258</v>
      </c>
      <c r="J79" s="43" t="b">
        <v>0</v>
      </c>
      <c r="K79" s="43"/>
      <c r="L79" s="43"/>
      <c r="M79" s="43" t="b">
        <v>0</v>
      </c>
      <c r="N79" s="43" t="b">
        <v>0</v>
      </c>
      <c r="O79" s="43"/>
      <c r="Q79" s="43"/>
      <c r="R79" s="43"/>
      <c r="S79" s="43"/>
      <c r="T79" s="43"/>
      <c r="U79" s="43"/>
      <c r="V79" s="43"/>
      <c r="W79" s="60">
        <f ca="1">DATEDIF(H79,SummaryINC!$Z$1,"d")</f>
        <v>19</v>
      </c>
      <c r="X79" s="60" t="str">
        <f t="shared" ca="1" si="3"/>
        <v>NO</v>
      </c>
      <c r="Y79" s="60" t="str">
        <f t="shared" ca="1" si="4"/>
        <v>YES</v>
      </c>
      <c r="Z79" s="60" t="str">
        <f t="shared" ca="1" si="5"/>
        <v>NO</v>
      </c>
    </row>
    <row r="80" spans="1:26" ht="75">
      <c r="A80" s="43" t="s">
        <v>3575</v>
      </c>
      <c r="B80" s="43" t="s">
        <v>261</v>
      </c>
      <c r="C80" s="43" t="s">
        <v>636</v>
      </c>
      <c r="D80" s="43" t="s">
        <v>796</v>
      </c>
      <c r="E80" s="43" t="s">
        <v>159</v>
      </c>
      <c r="F80" s="43" t="s">
        <v>637</v>
      </c>
      <c r="G80" s="43" t="s">
        <v>291</v>
      </c>
      <c r="H80" s="59">
        <v>44637.314745370371</v>
      </c>
      <c r="I80" s="59">
        <v>44641.323587962957</v>
      </c>
      <c r="J80" s="43" t="s">
        <v>455</v>
      </c>
      <c r="K80" s="43" t="s">
        <v>456</v>
      </c>
      <c r="L80" s="59">
        <v>44638.314745370371</v>
      </c>
      <c r="M80" s="43" t="b">
        <v>0</v>
      </c>
      <c r="N80" s="43" t="b">
        <v>0</v>
      </c>
      <c r="O80" s="43"/>
      <c r="Q80" s="43"/>
      <c r="R80" s="43"/>
      <c r="S80" s="43"/>
      <c r="T80" s="43"/>
      <c r="U80" s="43"/>
      <c r="V80" s="43"/>
      <c r="W80" s="60">
        <f ca="1">DATEDIF(H80,SummaryINC!$Z$1,"d")</f>
        <v>19</v>
      </c>
      <c r="X80" s="60" t="str">
        <f t="shared" ca="1" si="3"/>
        <v>NO</v>
      </c>
      <c r="Y80" s="60" t="str">
        <f t="shared" ca="1" si="4"/>
        <v>YES</v>
      </c>
      <c r="Z80" s="60" t="str">
        <f t="shared" ca="1" si="5"/>
        <v>NO</v>
      </c>
    </row>
    <row r="81" spans="1:26" ht="75">
      <c r="A81" s="43" t="s">
        <v>3576</v>
      </c>
      <c r="B81" s="43" t="s">
        <v>261</v>
      </c>
      <c r="C81" s="43" t="s">
        <v>640</v>
      </c>
      <c r="D81" s="43" t="s">
        <v>1199</v>
      </c>
      <c r="E81" s="43" t="s">
        <v>99</v>
      </c>
      <c r="F81" s="43" t="s">
        <v>642</v>
      </c>
      <c r="G81" s="43" t="s">
        <v>281</v>
      </c>
      <c r="H81" s="59">
        <v>44637.306562500002</v>
      </c>
      <c r="I81" s="59">
        <v>44641.469606481478</v>
      </c>
      <c r="J81" s="43" t="s">
        <v>455</v>
      </c>
      <c r="K81" s="43" t="s">
        <v>443</v>
      </c>
      <c r="L81" s="59">
        <v>44638.306562500002</v>
      </c>
      <c r="M81" s="43" t="s">
        <v>839</v>
      </c>
      <c r="N81" s="43" t="b">
        <v>0</v>
      </c>
      <c r="O81" s="43"/>
      <c r="Q81" s="43"/>
      <c r="R81" s="43"/>
      <c r="S81" s="43"/>
      <c r="T81" s="43"/>
      <c r="U81" s="43"/>
      <c r="V81" s="43"/>
      <c r="W81" s="60">
        <f ca="1">DATEDIF(H81,SummaryINC!$Z$1,"d")</f>
        <v>19</v>
      </c>
      <c r="X81" s="60" t="str">
        <f t="shared" ca="1" si="3"/>
        <v>NO</v>
      </c>
      <c r="Y81" s="60" t="str">
        <f t="shared" ca="1" si="4"/>
        <v>YES</v>
      </c>
      <c r="Z81" s="60" t="str">
        <f t="shared" ca="1" si="5"/>
        <v>NO</v>
      </c>
    </row>
    <row r="82" spans="1:26" ht="75">
      <c r="A82" s="43" t="s">
        <v>3577</v>
      </c>
      <c r="B82" s="43" t="s">
        <v>261</v>
      </c>
      <c r="C82" s="43" t="s">
        <v>644</v>
      </c>
      <c r="D82" s="43" t="s">
        <v>645</v>
      </c>
      <c r="E82" s="43" t="s">
        <v>159</v>
      </c>
      <c r="F82" s="43" t="s">
        <v>646</v>
      </c>
      <c r="G82" s="43" t="s">
        <v>190</v>
      </c>
      <c r="H82" s="59">
        <v>44637.283020833333</v>
      </c>
      <c r="I82" s="59">
        <v>44638.473449074067</v>
      </c>
      <c r="J82" s="43" t="s">
        <v>455</v>
      </c>
      <c r="K82" s="43" t="s">
        <v>443</v>
      </c>
      <c r="L82" s="59">
        <v>44642.283020833333</v>
      </c>
      <c r="M82" s="43" t="s">
        <v>476</v>
      </c>
      <c r="N82" s="43" t="s">
        <v>607</v>
      </c>
      <c r="O82" s="43"/>
      <c r="Q82" s="43"/>
      <c r="R82" s="43"/>
      <c r="S82" s="43"/>
      <c r="T82" s="43"/>
      <c r="U82" s="43"/>
      <c r="V82" s="43"/>
      <c r="W82" s="60">
        <f ca="1">DATEDIF(H82,SummaryINC!$Z$1,"d")</f>
        <v>19</v>
      </c>
      <c r="X82" s="60" t="str">
        <f t="shared" ca="1" si="3"/>
        <v>NO</v>
      </c>
      <c r="Y82" s="60" t="str">
        <f t="shared" ca="1" si="4"/>
        <v>YES</v>
      </c>
      <c r="Z82" s="60" t="str">
        <f t="shared" ca="1" si="5"/>
        <v>NO</v>
      </c>
    </row>
    <row r="83" spans="1:26" ht="75">
      <c r="A83" s="43" t="s">
        <v>3578</v>
      </c>
      <c r="B83" s="43" t="s">
        <v>261</v>
      </c>
      <c r="C83" s="43" t="s">
        <v>650</v>
      </c>
      <c r="D83" s="43" t="s">
        <v>483</v>
      </c>
      <c r="E83" s="43" t="s">
        <v>99</v>
      </c>
      <c r="F83" s="43" t="s">
        <v>651</v>
      </c>
      <c r="G83" s="43" t="s">
        <v>176</v>
      </c>
      <c r="H83" s="59">
        <v>44636.949641203697</v>
      </c>
      <c r="I83" s="59">
        <v>44641.565787037027</v>
      </c>
      <c r="J83" s="43" t="s">
        <v>455</v>
      </c>
      <c r="K83" s="43" t="s">
        <v>443</v>
      </c>
      <c r="L83" s="59">
        <v>44641.876898148148</v>
      </c>
      <c r="M83" s="43" t="b">
        <v>0</v>
      </c>
      <c r="N83" s="43" t="b">
        <v>0</v>
      </c>
      <c r="O83" s="43"/>
      <c r="Q83" s="43"/>
      <c r="R83" s="43"/>
      <c r="S83" s="43"/>
      <c r="T83" s="43"/>
      <c r="U83" s="43"/>
      <c r="V83" s="43"/>
      <c r="W83" s="60">
        <f ca="1">DATEDIF(H83,SummaryINC!$Z$1,"d")</f>
        <v>20</v>
      </c>
      <c r="X83" s="60" t="str">
        <f t="shared" ca="1" si="3"/>
        <v>NO</v>
      </c>
      <c r="Y83" s="60" t="str">
        <f t="shared" ca="1" si="4"/>
        <v>YES</v>
      </c>
      <c r="Z83" s="60" t="str">
        <f t="shared" ca="1" si="5"/>
        <v>NO</v>
      </c>
    </row>
    <row r="84" spans="1:26" ht="75">
      <c r="A84" s="43" t="s">
        <v>3579</v>
      </c>
      <c r="B84" s="43" t="s">
        <v>261</v>
      </c>
      <c r="C84" s="43" t="s">
        <v>653</v>
      </c>
      <c r="D84" s="43" t="s">
        <v>654</v>
      </c>
      <c r="E84" s="43" t="s">
        <v>99</v>
      </c>
      <c r="F84" s="43" t="s">
        <v>655</v>
      </c>
      <c r="G84" s="43" t="s">
        <v>174</v>
      </c>
      <c r="H84" s="59">
        <v>44636.710659722223</v>
      </c>
      <c r="I84" s="59">
        <v>44641.295416666668</v>
      </c>
      <c r="J84" s="43" t="s">
        <v>442</v>
      </c>
      <c r="K84" s="43" t="s">
        <v>443</v>
      </c>
      <c r="L84" s="59">
        <v>44638.419247685182</v>
      </c>
      <c r="M84" s="43" t="b">
        <v>0</v>
      </c>
      <c r="N84" s="43" t="b">
        <v>0</v>
      </c>
      <c r="O84" s="43"/>
      <c r="Q84" s="43"/>
      <c r="R84" s="43"/>
      <c r="S84" s="43"/>
      <c r="T84" s="43"/>
      <c r="U84" s="43"/>
      <c r="V84" s="43"/>
      <c r="W84" s="60">
        <f ca="1">DATEDIF(H84,SummaryINC!$Z$1,"d")</f>
        <v>20</v>
      </c>
      <c r="X84" s="60" t="str">
        <f t="shared" ca="1" si="3"/>
        <v>NO</v>
      </c>
      <c r="Y84" s="60" t="str">
        <f t="shared" ca="1" si="4"/>
        <v>YES</v>
      </c>
      <c r="Z84" s="60" t="str">
        <f t="shared" ca="1" si="5"/>
        <v>NO</v>
      </c>
    </row>
    <row r="85" spans="1:26" ht="75">
      <c r="A85" s="43" t="s">
        <v>3580</v>
      </c>
      <c r="B85" s="43" t="s">
        <v>261</v>
      </c>
      <c r="C85" s="43" t="s">
        <v>657</v>
      </c>
      <c r="D85" s="43" t="s">
        <v>658</v>
      </c>
      <c r="E85" s="43" t="s">
        <v>465</v>
      </c>
      <c r="F85" s="43" t="s">
        <v>659</v>
      </c>
      <c r="G85" s="43" t="s">
        <v>294</v>
      </c>
      <c r="H85" s="59">
        <v>44636.70826388889</v>
      </c>
      <c r="I85" s="59">
        <v>44638.645740740743</v>
      </c>
      <c r="J85" s="43" t="s">
        <v>455</v>
      </c>
      <c r="K85" s="43" t="s">
        <v>443</v>
      </c>
      <c r="L85" s="43"/>
      <c r="M85" s="43" t="s">
        <v>660</v>
      </c>
      <c r="N85" s="43" t="s">
        <v>661</v>
      </c>
      <c r="O85" s="43"/>
      <c r="Q85" s="43"/>
      <c r="R85" s="43"/>
      <c r="S85" s="43"/>
      <c r="T85" s="43"/>
      <c r="U85" s="43"/>
      <c r="V85" s="43"/>
      <c r="W85" s="60">
        <f ca="1">DATEDIF(H85,SummaryINC!$Z$1,"d")</f>
        <v>20</v>
      </c>
      <c r="X85" s="60" t="str">
        <f t="shared" ca="1" si="3"/>
        <v>NO</v>
      </c>
      <c r="Y85" s="60" t="str">
        <f t="shared" ca="1" si="4"/>
        <v>YES</v>
      </c>
      <c r="Z85" s="60" t="str">
        <f t="shared" ca="1" si="5"/>
        <v>NO</v>
      </c>
    </row>
    <row r="86" spans="1:26" ht="75">
      <c r="A86" s="43" t="s">
        <v>3581</v>
      </c>
      <c r="B86" s="43" t="s">
        <v>261</v>
      </c>
      <c r="C86" s="43" t="s">
        <v>666</v>
      </c>
      <c r="D86" s="43" t="s">
        <v>667</v>
      </c>
      <c r="E86" s="43" t="s">
        <v>160</v>
      </c>
      <c r="F86" s="43" t="s">
        <v>668</v>
      </c>
      <c r="G86" s="43" t="s">
        <v>175</v>
      </c>
      <c r="H86" s="59">
        <v>44636.572939814818</v>
      </c>
      <c r="I86" s="59">
        <v>44638.708333333343</v>
      </c>
      <c r="J86" s="43" t="s">
        <v>455</v>
      </c>
      <c r="K86" s="43" t="s">
        <v>443</v>
      </c>
      <c r="L86" s="43"/>
      <c r="M86" s="43" t="b">
        <v>0</v>
      </c>
      <c r="N86" s="43" t="b">
        <v>0</v>
      </c>
      <c r="O86" s="43"/>
      <c r="Q86" s="43"/>
      <c r="R86" s="43"/>
      <c r="S86" s="43"/>
      <c r="T86" s="43"/>
      <c r="U86" s="43"/>
      <c r="V86" s="43"/>
      <c r="W86" s="60">
        <f ca="1">DATEDIF(H86,SummaryINC!$Z$1,"d")</f>
        <v>20</v>
      </c>
      <c r="X86" s="60" t="str">
        <f t="shared" ca="1" si="3"/>
        <v>NO</v>
      </c>
      <c r="Y86" s="60" t="str">
        <f t="shared" ca="1" si="4"/>
        <v>YES</v>
      </c>
      <c r="Z86" s="60" t="str">
        <f t="shared" ca="1" si="5"/>
        <v>NO</v>
      </c>
    </row>
    <row r="87" spans="1:26" ht="75">
      <c r="A87" s="43" t="s">
        <v>3582</v>
      </c>
      <c r="B87" s="43" t="s">
        <v>261</v>
      </c>
      <c r="C87" s="43" t="s">
        <v>671</v>
      </c>
      <c r="D87" s="43" t="s">
        <v>672</v>
      </c>
      <c r="E87" s="43" t="s">
        <v>159</v>
      </c>
      <c r="F87" s="43" t="s">
        <v>673</v>
      </c>
      <c r="G87" s="43" t="s">
        <v>288</v>
      </c>
      <c r="H87" s="59">
        <v>44636.478726851848</v>
      </c>
      <c r="I87" s="59">
        <v>44638.362245370372</v>
      </c>
      <c r="J87" s="43" t="s">
        <v>455</v>
      </c>
      <c r="K87" s="43" t="s">
        <v>443</v>
      </c>
      <c r="L87" s="43"/>
      <c r="M87" s="43" t="b">
        <v>0</v>
      </c>
      <c r="N87" s="43" t="b">
        <v>0</v>
      </c>
      <c r="O87" s="43"/>
      <c r="Q87" s="43"/>
      <c r="R87" s="43"/>
      <c r="S87" s="43"/>
      <c r="T87" s="43"/>
      <c r="U87" s="43"/>
      <c r="V87" s="43"/>
      <c r="W87" s="60">
        <f ca="1">DATEDIF(H87,SummaryINC!$Z$1,"d")</f>
        <v>20</v>
      </c>
      <c r="X87" s="60" t="str">
        <f t="shared" ca="1" si="3"/>
        <v>NO</v>
      </c>
      <c r="Y87" s="60" t="str">
        <f t="shared" ca="1" si="4"/>
        <v>YES</v>
      </c>
      <c r="Z87" s="60" t="str">
        <f t="shared" ca="1" si="5"/>
        <v>NO</v>
      </c>
    </row>
    <row r="88" spans="1:26" ht="75">
      <c r="A88" s="43" t="s">
        <v>3583</v>
      </c>
      <c r="B88" s="43" t="s">
        <v>261</v>
      </c>
      <c r="C88" s="43" t="s">
        <v>678</v>
      </c>
      <c r="D88" s="43" t="s">
        <v>679</v>
      </c>
      <c r="E88" s="43" t="s">
        <v>99</v>
      </c>
      <c r="F88" s="43" t="s">
        <v>472</v>
      </c>
      <c r="G88" s="43" t="s">
        <v>174</v>
      </c>
      <c r="H88" s="59">
        <v>44636.406180555547</v>
      </c>
      <c r="I88" s="59">
        <v>44641.282384259262</v>
      </c>
      <c r="J88" s="43" t="s">
        <v>442</v>
      </c>
      <c r="K88" s="43" t="s">
        <v>443</v>
      </c>
      <c r="L88" s="59">
        <v>44636.572847222233</v>
      </c>
      <c r="M88" s="43" t="b">
        <v>0</v>
      </c>
      <c r="N88" s="43" t="b">
        <v>0</v>
      </c>
      <c r="O88" s="43"/>
      <c r="Q88" s="43"/>
      <c r="R88" s="43"/>
      <c r="S88" s="43"/>
      <c r="T88" s="43"/>
      <c r="U88" s="43"/>
      <c r="V88" s="43"/>
      <c r="W88" s="60">
        <f ca="1">DATEDIF(H88,SummaryINC!$Z$1,"d")</f>
        <v>20</v>
      </c>
      <c r="X88" s="60" t="str">
        <f t="shared" ca="1" si="3"/>
        <v>NO</v>
      </c>
      <c r="Y88" s="60" t="str">
        <f t="shared" ca="1" si="4"/>
        <v>YES</v>
      </c>
      <c r="Z88" s="60" t="str">
        <f t="shared" ca="1" si="5"/>
        <v>NO</v>
      </c>
    </row>
    <row r="89" spans="1:26" ht="75">
      <c r="A89" s="43" t="s">
        <v>3584</v>
      </c>
      <c r="B89" s="43" t="s">
        <v>261</v>
      </c>
      <c r="C89" s="43" t="s">
        <v>681</v>
      </c>
      <c r="D89" s="43" t="s">
        <v>682</v>
      </c>
      <c r="E89" s="43" t="s">
        <v>465</v>
      </c>
      <c r="F89" s="43" t="s">
        <v>683</v>
      </c>
      <c r="G89" s="43" t="s">
        <v>276</v>
      </c>
      <c r="H89" s="59">
        <v>44636.395254629628</v>
      </c>
      <c r="I89" s="59">
        <v>44641.565787037027</v>
      </c>
      <c r="J89" s="43" t="s">
        <v>455</v>
      </c>
      <c r="K89" s="43" t="s">
        <v>443</v>
      </c>
      <c r="L89" s="59">
        <v>44641.753287037027</v>
      </c>
      <c r="M89" s="43" t="b">
        <v>0</v>
      </c>
      <c r="N89" s="43" t="b">
        <v>0</v>
      </c>
      <c r="O89" s="43"/>
      <c r="Q89" s="43"/>
      <c r="R89" s="43"/>
      <c r="S89" s="43"/>
      <c r="T89" s="43"/>
      <c r="U89" s="43"/>
      <c r="V89" s="43"/>
      <c r="W89" s="60">
        <f ca="1">DATEDIF(H89,SummaryINC!$Z$1,"d")</f>
        <v>20</v>
      </c>
      <c r="X89" s="60" t="str">
        <f t="shared" ca="1" si="3"/>
        <v>NO</v>
      </c>
      <c r="Y89" s="60" t="str">
        <f t="shared" ca="1" si="4"/>
        <v>YES</v>
      </c>
      <c r="Z89" s="60" t="str">
        <f t="shared" ca="1" si="5"/>
        <v>NO</v>
      </c>
    </row>
    <row r="90" spans="1:26" ht="75">
      <c r="A90" s="43" t="s">
        <v>3585</v>
      </c>
      <c r="B90" s="43" t="s">
        <v>261</v>
      </c>
      <c r="C90" s="43" t="s">
        <v>685</v>
      </c>
      <c r="D90" s="43" t="s">
        <v>686</v>
      </c>
      <c r="E90" s="43" t="s">
        <v>159</v>
      </c>
      <c r="F90" s="43" t="s">
        <v>687</v>
      </c>
      <c r="G90" s="43" t="s">
        <v>297</v>
      </c>
      <c r="H90" s="59">
        <v>44636.386736111112</v>
      </c>
      <c r="I90" s="59">
        <v>44641.390081018522</v>
      </c>
      <c r="J90" s="43" t="s">
        <v>455</v>
      </c>
      <c r="K90" s="43" t="s">
        <v>443</v>
      </c>
      <c r="L90" s="59">
        <v>44641.386736111112</v>
      </c>
      <c r="M90" s="43" t="s">
        <v>688</v>
      </c>
      <c r="N90" s="43" t="s">
        <v>607</v>
      </c>
      <c r="O90" s="43"/>
      <c r="Q90" s="43"/>
      <c r="R90" s="43"/>
      <c r="S90" s="43"/>
      <c r="T90" s="43"/>
      <c r="U90" s="43"/>
      <c r="V90" s="43"/>
      <c r="W90" s="60">
        <f ca="1">DATEDIF(H90,SummaryINC!$Z$1,"d")</f>
        <v>20</v>
      </c>
      <c r="X90" s="60" t="str">
        <f t="shared" ca="1" si="3"/>
        <v>NO</v>
      </c>
      <c r="Y90" s="60" t="str">
        <f t="shared" ca="1" si="4"/>
        <v>YES</v>
      </c>
      <c r="Z90" s="60" t="str">
        <f t="shared" ca="1" si="5"/>
        <v>NO</v>
      </c>
    </row>
    <row r="91" spans="1:26" ht="75">
      <c r="A91" s="43" t="s">
        <v>3586</v>
      </c>
      <c r="B91" s="43" t="s">
        <v>261</v>
      </c>
      <c r="C91" s="43" t="s">
        <v>690</v>
      </c>
      <c r="D91" s="43" t="s">
        <v>672</v>
      </c>
      <c r="E91" s="43" t="s">
        <v>161</v>
      </c>
      <c r="F91" s="43" t="s">
        <v>691</v>
      </c>
      <c r="G91" s="43" t="s">
        <v>288</v>
      </c>
      <c r="H91" s="59">
        <v>44636.344328703701</v>
      </c>
      <c r="I91" s="59">
        <v>44636.446979166663</v>
      </c>
      <c r="J91" s="43" t="s">
        <v>455</v>
      </c>
      <c r="K91" s="43" t="s">
        <v>443</v>
      </c>
      <c r="L91" s="43"/>
      <c r="M91" s="43" t="s">
        <v>692</v>
      </c>
      <c r="N91" s="43" t="b">
        <v>0</v>
      </c>
      <c r="O91" s="43"/>
      <c r="Q91" s="43"/>
      <c r="R91" s="43"/>
      <c r="S91" s="43"/>
      <c r="T91" s="43"/>
      <c r="U91" s="43"/>
      <c r="V91" s="43"/>
      <c r="W91" s="60">
        <f ca="1">DATEDIF(H91,SummaryINC!$Z$1,"d")</f>
        <v>20</v>
      </c>
      <c r="X91" s="60" t="str">
        <f t="shared" ca="1" si="3"/>
        <v>NO</v>
      </c>
      <c r="Y91" s="60" t="str">
        <f t="shared" ca="1" si="4"/>
        <v>YES</v>
      </c>
      <c r="Z91" s="60" t="str">
        <f t="shared" ca="1" si="5"/>
        <v>NO</v>
      </c>
    </row>
    <row r="92" spans="1:26" ht="75">
      <c r="A92" s="43" t="s">
        <v>3587</v>
      </c>
      <c r="B92" s="43" t="s">
        <v>261</v>
      </c>
      <c r="C92" s="43" t="s">
        <v>695</v>
      </c>
      <c r="D92" s="43" t="s">
        <v>696</v>
      </c>
      <c r="E92" s="43" t="s">
        <v>159</v>
      </c>
      <c r="F92" s="43" t="s">
        <v>697</v>
      </c>
      <c r="G92" s="43" t="s">
        <v>291</v>
      </c>
      <c r="H92" s="59">
        <v>44636.287453703713</v>
      </c>
      <c r="I92" s="59">
        <v>44637.292847222219</v>
      </c>
      <c r="J92" s="43" t="s">
        <v>455</v>
      </c>
      <c r="K92" s="43" t="s">
        <v>443</v>
      </c>
      <c r="L92" s="59">
        <v>44637.291666666657</v>
      </c>
      <c r="M92" s="43" t="b">
        <v>0</v>
      </c>
      <c r="N92" s="43" t="b">
        <v>0</v>
      </c>
      <c r="O92" s="43"/>
      <c r="Q92" s="43"/>
      <c r="R92" s="43"/>
      <c r="S92" s="43"/>
      <c r="T92" s="43"/>
      <c r="U92" s="43"/>
      <c r="V92" s="43"/>
      <c r="W92" s="60">
        <f ca="1">DATEDIF(H92,SummaryINC!$Z$1,"d")</f>
        <v>20</v>
      </c>
      <c r="X92" s="60" t="str">
        <f t="shared" ca="1" si="3"/>
        <v>NO</v>
      </c>
      <c r="Y92" s="60" t="str">
        <f t="shared" ca="1" si="4"/>
        <v>YES</v>
      </c>
      <c r="Z92" s="60" t="str">
        <f t="shared" ca="1" si="5"/>
        <v>NO</v>
      </c>
    </row>
    <row r="93" spans="1:26" ht="75">
      <c r="A93" s="43" t="s">
        <v>3588</v>
      </c>
      <c r="B93" s="43" t="s">
        <v>261</v>
      </c>
      <c r="C93" s="43" t="s">
        <v>699</v>
      </c>
      <c r="D93" s="43" t="b">
        <v>0</v>
      </c>
      <c r="E93" s="43" t="s">
        <v>158</v>
      </c>
      <c r="F93" s="43" t="s">
        <v>700</v>
      </c>
      <c r="G93" s="43" t="s">
        <v>288</v>
      </c>
      <c r="H93" s="59">
        <v>44636.28628472222</v>
      </c>
      <c r="I93" s="59">
        <v>44636.367210648154</v>
      </c>
      <c r="J93" s="43" t="b">
        <v>0</v>
      </c>
      <c r="K93" s="43"/>
      <c r="L93" s="43"/>
      <c r="M93" s="43" t="b">
        <v>0</v>
      </c>
      <c r="N93" s="43" t="b">
        <v>0</v>
      </c>
      <c r="O93" s="43"/>
      <c r="Q93" s="43"/>
      <c r="R93" s="43"/>
      <c r="S93" s="43"/>
      <c r="T93" s="43"/>
      <c r="U93" s="43"/>
      <c r="V93" s="43"/>
      <c r="W93" s="60">
        <f ca="1">DATEDIF(H93,SummaryINC!$Z$1,"d")</f>
        <v>20</v>
      </c>
      <c r="X93" s="60" t="str">
        <f t="shared" ca="1" si="3"/>
        <v>NO</v>
      </c>
      <c r="Y93" s="60" t="str">
        <f t="shared" ca="1" si="4"/>
        <v>YES</v>
      </c>
      <c r="Z93" s="60" t="str">
        <f t="shared" ca="1" si="5"/>
        <v>NO</v>
      </c>
    </row>
    <row r="94" spans="1:26" ht="75">
      <c r="A94" s="43" t="s">
        <v>3589</v>
      </c>
      <c r="B94" s="43" t="s">
        <v>261</v>
      </c>
      <c r="C94" s="43" t="s">
        <v>702</v>
      </c>
      <c r="D94" s="43" t="s">
        <v>696</v>
      </c>
      <c r="E94" s="43" t="s">
        <v>159</v>
      </c>
      <c r="F94" s="43" t="s">
        <v>703</v>
      </c>
      <c r="G94" s="43" t="s">
        <v>291</v>
      </c>
      <c r="H94" s="59">
        <v>44636.286076388889</v>
      </c>
      <c r="I94" s="59">
        <v>44637.292847222219</v>
      </c>
      <c r="J94" s="43" t="s">
        <v>455</v>
      </c>
      <c r="K94" s="43" t="s">
        <v>443</v>
      </c>
      <c r="L94" s="59">
        <v>44637.291666666657</v>
      </c>
      <c r="M94" s="43" t="b">
        <v>0</v>
      </c>
      <c r="N94" s="43" t="b">
        <v>0</v>
      </c>
      <c r="O94" s="43"/>
      <c r="Q94" s="43"/>
      <c r="R94" s="43"/>
      <c r="S94" s="43"/>
      <c r="T94" s="43"/>
      <c r="U94" s="43"/>
      <c r="V94" s="43"/>
      <c r="W94" s="60">
        <f ca="1">DATEDIF(H94,SummaryINC!$Z$1,"d")</f>
        <v>20</v>
      </c>
      <c r="X94" s="60" t="str">
        <f t="shared" ca="1" si="3"/>
        <v>NO</v>
      </c>
      <c r="Y94" s="60" t="str">
        <f t="shared" ca="1" si="4"/>
        <v>YES</v>
      </c>
      <c r="Z94" s="60" t="str">
        <f t="shared" ca="1" si="5"/>
        <v>NO</v>
      </c>
    </row>
    <row r="95" spans="1:26" ht="75">
      <c r="A95" s="43" t="s">
        <v>3590</v>
      </c>
      <c r="B95" s="43" t="s">
        <v>262</v>
      </c>
      <c r="C95" s="43" t="s">
        <v>708</v>
      </c>
      <c r="D95" s="43" t="s">
        <v>709</v>
      </c>
      <c r="E95" s="43" t="s">
        <v>159</v>
      </c>
      <c r="F95" s="43" t="s">
        <v>710</v>
      </c>
      <c r="G95" s="43" t="s">
        <v>275</v>
      </c>
      <c r="H95" s="59">
        <v>44635.887777777767</v>
      </c>
      <c r="I95" s="59">
        <v>44641.090254629627</v>
      </c>
      <c r="J95" s="43" t="s">
        <v>455</v>
      </c>
      <c r="K95" s="43" t="s">
        <v>443</v>
      </c>
      <c r="L95" s="59">
        <v>44643.25</v>
      </c>
      <c r="M95" s="43" t="b">
        <v>0</v>
      </c>
      <c r="N95" s="43" t="b">
        <v>0</v>
      </c>
      <c r="O95" s="43"/>
      <c r="Q95" s="43"/>
      <c r="R95" s="43"/>
      <c r="S95" s="43"/>
      <c r="T95" s="43"/>
      <c r="U95" s="43"/>
      <c r="V95" s="43"/>
      <c r="W95" s="60">
        <f ca="1">DATEDIF(H95,SummaryINC!$Z$1,"d")</f>
        <v>21</v>
      </c>
      <c r="X95" s="60" t="str">
        <f t="shared" ca="1" si="3"/>
        <v>NO</v>
      </c>
      <c r="Y95" s="60" t="str">
        <f t="shared" ca="1" si="4"/>
        <v>NO</v>
      </c>
      <c r="Z95" s="60" t="str">
        <f t="shared" ca="1" si="5"/>
        <v>YES</v>
      </c>
    </row>
    <row r="96" spans="1:26" ht="75">
      <c r="A96" s="43" t="s">
        <v>3591</v>
      </c>
      <c r="B96" s="43" t="s">
        <v>261</v>
      </c>
      <c r="C96" s="43" t="s">
        <v>712</v>
      </c>
      <c r="D96" s="43" t="s">
        <v>622</v>
      </c>
      <c r="E96" s="43" t="s">
        <v>159</v>
      </c>
      <c r="F96" s="43" t="s">
        <v>713</v>
      </c>
      <c r="G96" s="43" t="s">
        <v>291</v>
      </c>
      <c r="H96" s="59">
        <v>44635.678495370368</v>
      </c>
      <c r="I96" s="59">
        <v>44637.08452546296</v>
      </c>
      <c r="J96" s="43" t="s">
        <v>455</v>
      </c>
      <c r="K96" s="43" t="s">
        <v>443</v>
      </c>
      <c r="L96" s="59">
        <v>44637.083333333343</v>
      </c>
      <c r="M96" s="43" t="b">
        <v>0</v>
      </c>
      <c r="N96" s="43" t="b">
        <v>0</v>
      </c>
      <c r="O96" s="43"/>
      <c r="Q96" s="43"/>
      <c r="R96" s="43"/>
      <c r="S96" s="43"/>
      <c r="T96" s="43"/>
      <c r="U96" s="59"/>
      <c r="V96" s="43"/>
      <c r="W96" s="60">
        <f ca="1">DATEDIF(H96,SummaryINC!$Z$1,"d")</f>
        <v>21</v>
      </c>
      <c r="X96" s="60" t="str">
        <f t="shared" ca="1" si="3"/>
        <v>NO</v>
      </c>
      <c r="Y96" s="60" t="str">
        <f t="shared" ca="1" si="4"/>
        <v>NO</v>
      </c>
      <c r="Z96" s="60" t="str">
        <f t="shared" ca="1" si="5"/>
        <v>YES</v>
      </c>
    </row>
    <row r="97" spans="1:26" ht="75">
      <c r="A97" s="43" t="s">
        <v>3592</v>
      </c>
      <c r="B97" s="43" t="s">
        <v>261</v>
      </c>
      <c r="C97" s="43" t="s">
        <v>720</v>
      </c>
      <c r="D97" s="43" t="s">
        <v>546</v>
      </c>
      <c r="E97" s="43" t="s">
        <v>82</v>
      </c>
      <c r="F97" s="43" t="s">
        <v>721</v>
      </c>
      <c r="G97" s="43" t="s">
        <v>176</v>
      </c>
      <c r="H97" s="59">
        <v>44635.584641203714</v>
      </c>
      <c r="I97" s="59">
        <v>44641.491516203707</v>
      </c>
      <c r="J97" s="43" t="s">
        <v>442</v>
      </c>
      <c r="K97" s="43" t="s">
        <v>443</v>
      </c>
      <c r="L97" s="59">
        <v>44642.160266203697</v>
      </c>
      <c r="M97" s="43" t="b">
        <v>0</v>
      </c>
      <c r="N97" s="43" t="b">
        <v>0</v>
      </c>
      <c r="O97" s="43"/>
      <c r="Q97" s="43"/>
      <c r="R97" s="43"/>
      <c r="S97" s="43"/>
      <c r="T97" s="43"/>
      <c r="U97" s="43"/>
      <c r="V97" s="43"/>
      <c r="W97" s="60">
        <f ca="1">DATEDIF(H97,SummaryINC!$Z$1,"d")</f>
        <v>21</v>
      </c>
      <c r="X97" s="60" t="str">
        <f t="shared" ca="1" si="3"/>
        <v>NO</v>
      </c>
      <c r="Y97" s="60" t="str">
        <f t="shared" ca="1" si="4"/>
        <v>NO</v>
      </c>
      <c r="Z97" s="60" t="str">
        <f t="shared" ca="1" si="5"/>
        <v>YES</v>
      </c>
    </row>
    <row r="98" spans="1:26" ht="75">
      <c r="A98" s="43" t="s">
        <v>3593</v>
      </c>
      <c r="B98" s="43" t="s">
        <v>262</v>
      </c>
      <c r="C98" s="43" t="s">
        <v>730</v>
      </c>
      <c r="D98" s="43" t="b">
        <v>0</v>
      </c>
      <c r="E98" s="43" t="s">
        <v>158</v>
      </c>
      <c r="F98" s="43" t="s">
        <v>526</v>
      </c>
      <c r="G98" s="43" t="s">
        <v>173</v>
      </c>
      <c r="H98" s="59">
        <v>44635.464421296303</v>
      </c>
      <c r="I98" s="59">
        <v>44637.397048611107</v>
      </c>
      <c r="J98" s="43" t="b">
        <v>0</v>
      </c>
      <c r="K98" s="43"/>
      <c r="L98" s="59">
        <v>44636.422754629632</v>
      </c>
      <c r="M98" s="43" t="s">
        <v>527</v>
      </c>
      <c r="N98" s="43" t="s">
        <v>528</v>
      </c>
      <c r="O98" s="43"/>
      <c r="Q98" s="43"/>
      <c r="R98" s="43"/>
      <c r="S98" s="43"/>
      <c r="T98" s="43"/>
      <c r="U98" s="43"/>
      <c r="V98" s="43"/>
      <c r="W98" s="60">
        <f ca="1">DATEDIF(H98,SummaryINC!$Z$1,"d")</f>
        <v>21</v>
      </c>
      <c r="X98" s="60" t="str">
        <f t="shared" ca="1" si="3"/>
        <v>NO</v>
      </c>
      <c r="Y98" s="60" t="str">
        <f t="shared" ca="1" si="4"/>
        <v>NO</v>
      </c>
      <c r="Z98" s="60" t="str">
        <f t="shared" ca="1" si="5"/>
        <v>YES</v>
      </c>
    </row>
    <row r="99" spans="1:26" ht="75">
      <c r="A99" s="43" t="s">
        <v>3594</v>
      </c>
      <c r="B99" s="43" t="s">
        <v>261</v>
      </c>
      <c r="C99" s="43" t="s">
        <v>733</v>
      </c>
      <c r="D99" s="43" t="s">
        <v>734</v>
      </c>
      <c r="E99" s="43" t="s">
        <v>82</v>
      </c>
      <c r="F99" s="43" t="s">
        <v>490</v>
      </c>
      <c r="G99" s="43" t="s">
        <v>174</v>
      </c>
      <c r="H99" s="59">
        <v>44635.461770833332</v>
      </c>
      <c r="I99" s="59">
        <v>44641.303263888891</v>
      </c>
      <c r="J99" s="43" t="b">
        <v>0</v>
      </c>
      <c r="K99" s="43"/>
      <c r="L99" s="59">
        <v>44636.253437500003</v>
      </c>
      <c r="M99" s="43" t="b">
        <v>0</v>
      </c>
      <c r="N99" s="43" t="b">
        <v>0</v>
      </c>
      <c r="O99" s="43"/>
      <c r="Q99" s="43"/>
      <c r="R99" s="43"/>
      <c r="S99" s="43"/>
      <c r="T99" s="43"/>
      <c r="U99" s="43"/>
      <c r="V99" s="43"/>
      <c r="W99" s="60">
        <f ca="1">DATEDIF(H99,SummaryINC!$Z$1,"d")</f>
        <v>21</v>
      </c>
      <c r="X99" s="60" t="str">
        <f t="shared" ca="1" si="3"/>
        <v>NO</v>
      </c>
      <c r="Y99" s="60" t="str">
        <f t="shared" ca="1" si="4"/>
        <v>NO</v>
      </c>
      <c r="Z99" s="60" t="str">
        <f t="shared" ca="1" si="5"/>
        <v>YES</v>
      </c>
    </row>
    <row r="100" spans="1:26" ht="75">
      <c r="A100" s="43" t="s">
        <v>3595</v>
      </c>
      <c r="B100" s="43" t="s">
        <v>261</v>
      </c>
      <c r="C100" s="43" t="s">
        <v>736</v>
      </c>
      <c r="D100" s="43" t="s">
        <v>473</v>
      </c>
      <c r="E100" s="43" t="s">
        <v>161</v>
      </c>
      <c r="F100" s="43" t="s">
        <v>737</v>
      </c>
      <c r="G100" s="43" t="s">
        <v>295</v>
      </c>
      <c r="H100" s="59">
        <v>44635.441400462973</v>
      </c>
      <c r="I100" s="59">
        <v>44641.305486111109</v>
      </c>
      <c r="J100" s="43" t="s">
        <v>442</v>
      </c>
      <c r="K100" s="43" t="s">
        <v>443</v>
      </c>
      <c r="L100" s="59">
        <v>44637.397685185177</v>
      </c>
      <c r="M100" s="43" t="b">
        <v>0</v>
      </c>
      <c r="N100" s="43" t="b">
        <v>0</v>
      </c>
      <c r="O100" s="43"/>
      <c r="Q100" s="43"/>
      <c r="R100" s="43"/>
      <c r="S100" s="43"/>
      <c r="T100" s="43"/>
      <c r="U100" s="43"/>
      <c r="V100" s="43"/>
      <c r="W100" s="60">
        <f ca="1">DATEDIF(H100,SummaryINC!$Z$1,"d")</f>
        <v>21</v>
      </c>
      <c r="X100" s="60" t="str">
        <f t="shared" ca="1" si="3"/>
        <v>NO</v>
      </c>
      <c r="Y100" s="60" t="str">
        <f t="shared" ca="1" si="4"/>
        <v>NO</v>
      </c>
      <c r="Z100" s="60" t="str">
        <f t="shared" ca="1" si="5"/>
        <v>YES</v>
      </c>
    </row>
    <row r="101" spans="1:26" ht="75">
      <c r="A101" s="43" t="s">
        <v>3596</v>
      </c>
      <c r="B101" s="43" t="s">
        <v>261</v>
      </c>
      <c r="C101" s="43" t="s">
        <v>740</v>
      </c>
      <c r="D101" s="43" t="s">
        <v>696</v>
      </c>
      <c r="E101" s="43" t="s">
        <v>159</v>
      </c>
      <c r="F101" s="43" t="s">
        <v>741</v>
      </c>
      <c r="G101" s="43" t="s">
        <v>291</v>
      </c>
      <c r="H101" s="59">
        <v>44635.378958333327</v>
      </c>
      <c r="I101" s="59">
        <v>44636.439988425933</v>
      </c>
      <c r="J101" s="43" t="s">
        <v>455</v>
      </c>
      <c r="K101" s="43" t="s">
        <v>443</v>
      </c>
      <c r="L101" s="59">
        <v>44636.378958333327</v>
      </c>
      <c r="M101" s="43" t="b">
        <v>0</v>
      </c>
      <c r="N101" s="43" t="b">
        <v>0</v>
      </c>
      <c r="O101" s="43"/>
      <c r="Q101" s="43"/>
      <c r="R101" s="43"/>
      <c r="S101" s="43"/>
      <c r="T101" s="43"/>
      <c r="U101" s="59"/>
      <c r="V101" s="43"/>
      <c r="W101" s="60">
        <f ca="1">DATEDIF(H101,SummaryINC!$Z$1,"d")</f>
        <v>21</v>
      </c>
      <c r="X101" s="60" t="str">
        <f t="shared" ca="1" si="3"/>
        <v>NO</v>
      </c>
      <c r="Y101" s="60" t="str">
        <f t="shared" ca="1" si="4"/>
        <v>NO</v>
      </c>
      <c r="Z101" s="60" t="str">
        <f t="shared" ca="1" si="5"/>
        <v>YES</v>
      </c>
    </row>
    <row r="102" spans="1:26" ht="75">
      <c r="A102" s="43" t="s">
        <v>3597</v>
      </c>
      <c r="B102" s="43" t="s">
        <v>261</v>
      </c>
      <c r="C102" s="43" t="s">
        <v>743</v>
      </c>
      <c r="D102" s="43" t="s">
        <v>744</v>
      </c>
      <c r="E102" s="43" t="s">
        <v>82</v>
      </c>
      <c r="F102" s="43" t="s">
        <v>745</v>
      </c>
      <c r="G102" s="43" t="s">
        <v>170</v>
      </c>
      <c r="H102" s="59">
        <v>44635.349328703713</v>
      </c>
      <c r="I102" s="59">
        <v>44641.496631944443</v>
      </c>
      <c r="J102" s="43" t="s">
        <v>455</v>
      </c>
      <c r="K102" s="43" t="s">
        <v>443</v>
      </c>
      <c r="L102" s="59">
        <v>44636.510127314818</v>
      </c>
      <c r="M102" s="43" t="b">
        <v>0</v>
      </c>
      <c r="N102" s="43" t="b">
        <v>0</v>
      </c>
      <c r="O102" s="43"/>
      <c r="Q102" s="43"/>
      <c r="R102" s="43"/>
      <c r="S102" s="43"/>
      <c r="T102" s="43"/>
      <c r="U102" s="43"/>
      <c r="V102" s="43"/>
      <c r="W102" s="60">
        <f ca="1">DATEDIF(H102,SummaryINC!$Z$1,"d")</f>
        <v>21</v>
      </c>
      <c r="X102" s="60" t="str">
        <f t="shared" ca="1" si="3"/>
        <v>NO</v>
      </c>
      <c r="Y102" s="60" t="str">
        <f t="shared" ca="1" si="4"/>
        <v>NO</v>
      </c>
      <c r="Z102" s="60" t="str">
        <f t="shared" ca="1" si="5"/>
        <v>YES</v>
      </c>
    </row>
    <row r="103" spans="1:26" ht="75">
      <c r="A103" s="43" t="s">
        <v>3598</v>
      </c>
      <c r="B103" s="43" t="s">
        <v>261</v>
      </c>
      <c r="C103" s="43" t="s">
        <v>757</v>
      </c>
      <c r="D103" s="43" t="b">
        <v>0</v>
      </c>
      <c r="E103" s="43" t="s">
        <v>158</v>
      </c>
      <c r="F103" s="43" t="s">
        <v>758</v>
      </c>
      <c r="G103" s="43" t="s">
        <v>288</v>
      </c>
      <c r="H103" s="59">
        <v>44634.581585648149</v>
      </c>
      <c r="I103" s="59">
        <v>44636.547731481478</v>
      </c>
      <c r="J103" s="43" t="s">
        <v>442</v>
      </c>
      <c r="K103" s="43" t="s">
        <v>443</v>
      </c>
      <c r="L103" s="43"/>
      <c r="M103" s="43" t="s">
        <v>759</v>
      </c>
      <c r="N103" s="43" t="b">
        <v>0</v>
      </c>
      <c r="O103" s="43"/>
      <c r="Q103" s="43"/>
      <c r="R103" s="43"/>
      <c r="S103" s="43"/>
      <c r="T103" s="43"/>
      <c r="U103" s="43"/>
      <c r="V103" s="43"/>
      <c r="W103" s="60">
        <f ca="1">DATEDIF(H103,SummaryINC!$Z$1,"d")</f>
        <v>22</v>
      </c>
      <c r="X103" s="60" t="str">
        <f t="shared" ca="1" si="3"/>
        <v>NO</v>
      </c>
      <c r="Y103" s="60" t="str">
        <f t="shared" ca="1" si="4"/>
        <v>NO</v>
      </c>
      <c r="Z103" s="60" t="str">
        <f t="shared" ca="1" si="5"/>
        <v>YES</v>
      </c>
    </row>
    <row r="104" spans="1:26" ht="75">
      <c r="A104" s="43" t="s">
        <v>3599</v>
      </c>
      <c r="B104" s="43" t="s">
        <v>261</v>
      </c>
      <c r="C104" s="43" t="s">
        <v>763</v>
      </c>
      <c r="D104" s="43" t="s">
        <v>672</v>
      </c>
      <c r="E104" s="43" t="s">
        <v>82</v>
      </c>
      <c r="F104" s="43" t="s">
        <v>764</v>
      </c>
      <c r="G104" s="43" t="s">
        <v>288</v>
      </c>
      <c r="H104" s="59">
        <v>44634.451678240737</v>
      </c>
      <c r="I104" s="59">
        <v>44641.528287037043</v>
      </c>
      <c r="J104" s="43" t="s">
        <v>455</v>
      </c>
      <c r="K104" s="43" t="s">
        <v>443</v>
      </c>
      <c r="L104" s="43"/>
      <c r="M104" s="43" t="s">
        <v>692</v>
      </c>
      <c r="N104" s="43" t="b">
        <v>0</v>
      </c>
      <c r="O104" s="43"/>
      <c r="Q104" s="43"/>
      <c r="R104" s="43"/>
      <c r="S104" s="43"/>
      <c r="T104" s="43"/>
      <c r="U104" s="43"/>
      <c r="V104" s="43"/>
      <c r="W104" s="60">
        <f ca="1">DATEDIF(H104,SummaryINC!$Z$1,"d")</f>
        <v>22</v>
      </c>
      <c r="X104" s="60" t="str">
        <f t="shared" ca="1" si="3"/>
        <v>NO</v>
      </c>
      <c r="Y104" s="60" t="str">
        <f t="shared" ca="1" si="4"/>
        <v>NO</v>
      </c>
      <c r="Z104" s="60" t="str">
        <f t="shared" ca="1" si="5"/>
        <v>YES</v>
      </c>
    </row>
    <row r="105" spans="1:26" ht="75">
      <c r="A105" s="43" t="s">
        <v>3600</v>
      </c>
      <c r="B105" s="43" t="s">
        <v>261</v>
      </c>
      <c r="C105" s="43" t="s">
        <v>766</v>
      </c>
      <c r="D105" s="43" t="s">
        <v>669</v>
      </c>
      <c r="E105" s="43" t="s">
        <v>159</v>
      </c>
      <c r="F105" s="43" t="s">
        <v>674</v>
      </c>
      <c r="G105" s="43" t="s">
        <v>291</v>
      </c>
      <c r="H105" s="59">
        <v>44634.389756944453</v>
      </c>
      <c r="I105" s="59">
        <v>44641.337731481479</v>
      </c>
      <c r="J105" s="43" t="s">
        <v>455</v>
      </c>
      <c r="K105" s="43" t="s">
        <v>443</v>
      </c>
      <c r="L105" s="59">
        <v>44635.389756944453</v>
      </c>
      <c r="M105" s="43" t="b">
        <v>0</v>
      </c>
      <c r="N105" s="43" t="b">
        <v>0</v>
      </c>
      <c r="O105" s="43"/>
      <c r="Q105" s="43"/>
      <c r="R105" s="43"/>
      <c r="S105" s="43"/>
      <c r="T105" s="43"/>
      <c r="U105" s="43"/>
      <c r="V105" s="43"/>
      <c r="W105" s="60">
        <f ca="1">DATEDIF(H105,SummaryINC!$Z$1,"d")</f>
        <v>22</v>
      </c>
      <c r="X105" s="60" t="str">
        <f t="shared" ca="1" si="3"/>
        <v>NO</v>
      </c>
      <c r="Y105" s="60" t="str">
        <f t="shared" ca="1" si="4"/>
        <v>NO</v>
      </c>
      <c r="Z105" s="60" t="str">
        <f t="shared" ca="1" si="5"/>
        <v>YES</v>
      </c>
    </row>
    <row r="106" spans="1:26" ht="75">
      <c r="A106" s="43" t="s">
        <v>3601</v>
      </c>
      <c r="B106" s="43" t="s">
        <v>261</v>
      </c>
      <c r="C106" s="43" t="s">
        <v>769</v>
      </c>
      <c r="D106" s="43" t="s">
        <v>669</v>
      </c>
      <c r="E106" s="43" t="s">
        <v>99</v>
      </c>
      <c r="F106" s="43" t="s">
        <v>770</v>
      </c>
      <c r="G106" s="43" t="s">
        <v>291</v>
      </c>
      <c r="H106" s="59">
        <v>44634.291412037041</v>
      </c>
      <c r="I106" s="59">
        <v>44636.435717592591</v>
      </c>
      <c r="J106" s="43" t="s">
        <v>455</v>
      </c>
      <c r="K106" s="43" t="s">
        <v>443</v>
      </c>
      <c r="L106" s="59">
        <v>44635.291666666657</v>
      </c>
      <c r="M106" s="43" t="b">
        <v>0</v>
      </c>
      <c r="N106" s="43" t="b">
        <v>0</v>
      </c>
      <c r="O106" s="43"/>
      <c r="Q106" s="43"/>
      <c r="R106" s="43"/>
      <c r="S106" s="43"/>
      <c r="T106" s="43"/>
      <c r="U106" s="43"/>
      <c r="V106" s="43"/>
      <c r="W106" s="60">
        <f ca="1">DATEDIF(H106,SummaryINC!$Z$1,"d")</f>
        <v>22</v>
      </c>
      <c r="X106" s="60" t="str">
        <f t="shared" ca="1" si="3"/>
        <v>NO</v>
      </c>
      <c r="Y106" s="60" t="str">
        <f t="shared" ca="1" si="4"/>
        <v>NO</v>
      </c>
      <c r="Z106" s="60" t="str">
        <f t="shared" ca="1" si="5"/>
        <v>YES</v>
      </c>
    </row>
    <row r="107" spans="1:26" ht="75">
      <c r="A107" s="43" t="s">
        <v>3602</v>
      </c>
      <c r="B107" s="43" t="s">
        <v>261</v>
      </c>
      <c r="C107" s="43" t="s">
        <v>774</v>
      </c>
      <c r="D107" s="43" t="s">
        <v>679</v>
      </c>
      <c r="E107" s="43" t="s">
        <v>99</v>
      </c>
      <c r="F107" s="43" t="s">
        <v>775</v>
      </c>
      <c r="G107" s="43" t="s">
        <v>174</v>
      </c>
      <c r="H107" s="59">
        <v>44633.17728009259</v>
      </c>
      <c r="I107" s="59">
        <v>44641.281678240739</v>
      </c>
      <c r="J107" s="43" t="s">
        <v>442</v>
      </c>
      <c r="K107" s="43" t="s">
        <v>443</v>
      </c>
      <c r="L107" s="59">
        <v>44634.416666666657</v>
      </c>
      <c r="M107" s="43" t="s">
        <v>776</v>
      </c>
      <c r="N107" s="43" t="b">
        <v>0</v>
      </c>
      <c r="O107" s="43"/>
      <c r="Q107" s="43"/>
      <c r="R107" s="43"/>
      <c r="S107" s="43"/>
      <c r="T107" s="43"/>
      <c r="U107" s="43"/>
      <c r="V107" s="43"/>
      <c r="W107" s="60">
        <f ca="1">DATEDIF(H107,SummaryINC!$Z$1,"d")</f>
        <v>23</v>
      </c>
      <c r="X107" s="60" t="str">
        <f t="shared" ca="1" si="3"/>
        <v>NO</v>
      </c>
      <c r="Y107" s="60" t="str">
        <f t="shared" ca="1" si="4"/>
        <v>NO</v>
      </c>
      <c r="Z107" s="60" t="str">
        <f t="shared" ca="1" si="5"/>
        <v>YES</v>
      </c>
    </row>
    <row r="108" spans="1:26" ht="75">
      <c r="A108" s="43" t="s">
        <v>3603</v>
      </c>
      <c r="B108" s="43" t="s">
        <v>261</v>
      </c>
      <c r="C108" s="43" t="s">
        <v>778</v>
      </c>
      <c r="D108" s="43" t="b">
        <v>0</v>
      </c>
      <c r="E108" s="43" t="s">
        <v>158</v>
      </c>
      <c r="F108" s="43" t="s">
        <v>779</v>
      </c>
      <c r="G108" s="43" t="s">
        <v>288</v>
      </c>
      <c r="H108" s="59">
        <v>44632.362083333333</v>
      </c>
      <c r="I108" s="59">
        <v>44632.828657407408</v>
      </c>
      <c r="J108" s="43" t="b">
        <v>0</v>
      </c>
      <c r="K108" s="43"/>
      <c r="L108" s="43"/>
      <c r="M108" s="43" t="b">
        <v>0</v>
      </c>
      <c r="N108" s="43" t="b">
        <v>0</v>
      </c>
      <c r="O108" s="43"/>
      <c r="Q108" s="43"/>
      <c r="R108" s="43"/>
      <c r="S108" s="43"/>
      <c r="T108" s="43"/>
      <c r="U108" s="43"/>
      <c r="V108" s="43"/>
      <c r="W108" s="60">
        <f ca="1">DATEDIF(H108,SummaryINC!$Z$1,"d")</f>
        <v>24</v>
      </c>
      <c r="X108" s="60" t="str">
        <f t="shared" ca="1" si="3"/>
        <v>NO</v>
      </c>
      <c r="Y108" s="60" t="str">
        <f t="shared" ca="1" si="4"/>
        <v>NO</v>
      </c>
      <c r="Z108" s="60" t="str">
        <f t="shared" ca="1" si="5"/>
        <v>YES</v>
      </c>
    </row>
    <row r="109" spans="1:26" ht="75">
      <c r="A109" s="43" t="s">
        <v>3604</v>
      </c>
      <c r="B109" s="43" t="s">
        <v>262</v>
      </c>
      <c r="C109" s="43" t="s">
        <v>781</v>
      </c>
      <c r="D109" s="43" t="s">
        <v>749</v>
      </c>
      <c r="E109" s="43" t="s">
        <v>82</v>
      </c>
      <c r="F109" s="43" t="s">
        <v>782</v>
      </c>
      <c r="G109" s="43" t="s">
        <v>285</v>
      </c>
      <c r="H109" s="59">
        <v>44631.734189814822</v>
      </c>
      <c r="I109" s="59">
        <v>44641.340775462973</v>
      </c>
      <c r="J109" s="43" t="s">
        <v>455</v>
      </c>
      <c r="K109" s="43" t="s">
        <v>443</v>
      </c>
      <c r="L109" s="43"/>
      <c r="M109" s="43" t="b">
        <v>0</v>
      </c>
      <c r="N109" s="43" t="b">
        <v>0</v>
      </c>
      <c r="O109" s="43"/>
      <c r="Q109" s="43"/>
      <c r="R109" s="43"/>
      <c r="S109" s="43"/>
      <c r="T109" s="43"/>
      <c r="U109" s="43"/>
      <c r="V109" s="43"/>
      <c r="W109" s="60">
        <f ca="1">DATEDIF(H109,SummaryINC!$Z$1,"d")</f>
        <v>25</v>
      </c>
      <c r="X109" s="60" t="str">
        <f t="shared" ca="1" si="3"/>
        <v>NO</v>
      </c>
      <c r="Y109" s="60" t="str">
        <f t="shared" ca="1" si="4"/>
        <v>NO</v>
      </c>
      <c r="Z109" s="60" t="str">
        <f t="shared" ca="1" si="5"/>
        <v>YES</v>
      </c>
    </row>
    <row r="110" spans="1:26" ht="75">
      <c r="A110" s="43" t="s">
        <v>3605</v>
      </c>
      <c r="B110" s="43" t="s">
        <v>262</v>
      </c>
      <c r="C110" s="43" t="s">
        <v>788</v>
      </c>
      <c r="D110" s="43" t="s">
        <v>672</v>
      </c>
      <c r="E110" s="43" t="s">
        <v>159</v>
      </c>
      <c r="F110" s="43" t="s">
        <v>789</v>
      </c>
      <c r="G110" s="43" t="s">
        <v>288</v>
      </c>
      <c r="H110" s="59">
        <v>44631.576863425929</v>
      </c>
      <c r="I110" s="59">
        <v>44634.520821759259</v>
      </c>
      <c r="J110" s="43" t="s">
        <v>455</v>
      </c>
      <c r="K110" s="43" t="s">
        <v>443</v>
      </c>
      <c r="L110" s="43"/>
      <c r="M110" s="43" t="s">
        <v>692</v>
      </c>
      <c r="N110" s="43" t="b">
        <v>0</v>
      </c>
      <c r="O110" s="43"/>
      <c r="Q110" s="43"/>
      <c r="R110" s="43"/>
      <c r="S110" s="43"/>
      <c r="T110" s="43"/>
      <c r="U110" s="43"/>
      <c r="V110" s="43"/>
      <c r="W110" s="60">
        <f ca="1">DATEDIF(H110,SummaryINC!$Z$1,"d")</f>
        <v>25</v>
      </c>
      <c r="X110" s="60" t="str">
        <f t="shared" ca="1" si="3"/>
        <v>NO</v>
      </c>
      <c r="Y110" s="60" t="str">
        <f t="shared" ca="1" si="4"/>
        <v>NO</v>
      </c>
      <c r="Z110" s="60" t="str">
        <f t="shared" ca="1" si="5"/>
        <v>YES</v>
      </c>
    </row>
    <row r="111" spans="1:26" ht="75">
      <c r="A111" s="43" t="s">
        <v>3606</v>
      </c>
      <c r="B111" s="43" t="s">
        <v>261</v>
      </c>
      <c r="C111" s="43" t="s">
        <v>795</v>
      </c>
      <c r="D111" s="43" t="s">
        <v>796</v>
      </c>
      <c r="E111" s="43" t="s">
        <v>159</v>
      </c>
      <c r="F111" s="43" t="s">
        <v>797</v>
      </c>
      <c r="G111" s="43" t="s">
        <v>291</v>
      </c>
      <c r="H111" s="59">
        <v>44631.505486111113</v>
      </c>
      <c r="I111" s="59">
        <v>44635.087997685187</v>
      </c>
      <c r="J111" s="43" t="s">
        <v>455</v>
      </c>
      <c r="K111" s="43" t="s">
        <v>443</v>
      </c>
      <c r="L111" s="59">
        <v>44635.083333333343</v>
      </c>
      <c r="M111" s="43" t="b">
        <v>0</v>
      </c>
      <c r="N111" s="43" t="b">
        <v>0</v>
      </c>
      <c r="O111" s="43"/>
      <c r="Q111" s="43"/>
      <c r="R111" s="43"/>
      <c r="S111" s="43"/>
      <c r="T111" s="43"/>
      <c r="U111" s="43"/>
      <c r="V111" s="43"/>
      <c r="W111" s="60">
        <f ca="1">DATEDIF(H111,SummaryINC!$Z$1,"d")</f>
        <v>25</v>
      </c>
      <c r="X111" s="60" t="str">
        <f t="shared" ca="1" si="3"/>
        <v>NO</v>
      </c>
      <c r="Y111" s="60" t="str">
        <f t="shared" ca="1" si="4"/>
        <v>NO</v>
      </c>
      <c r="Z111" s="60" t="str">
        <f t="shared" ca="1" si="5"/>
        <v>YES</v>
      </c>
    </row>
    <row r="112" spans="1:26" ht="75">
      <c r="A112" s="43" t="s">
        <v>3607</v>
      </c>
      <c r="B112" s="43" t="s">
        <v>261</v>
      </c>
      <c r="C112" s="43" t="s">
        <v>799</v>
      </c>
      <c r="D112" s="43" t="s">
        <v>555</v>
      </c>
      <c r="E112" s="43" t="s">
        <v>160</v>
      </c>
      <c r="F112" s="43" t="s">
        <v>722</v>
      </c>
      <c r="G112" s="43" t="s">
        <v>174</v>
      </c>
      <c r="H112" s="59">
        <v>44631.436307870368</v>
      </c>
      <c r="I112" s="59">
        <v>44641.396331018521</v>
      </c>
      <c r="J112" s="43" t="s">
        <v>442</v>
      </c>
      <c r="K112" s="43" t="s">
        <v>456</v>
      </c>
      <c r="L112" s="59">
        <v>44634.603321759263</v>
      </c>
      <c r="M112" s="43" t="b">
        <v>0</v>
      </c>
      <c r="N112" s="43" t="b">
        <v>0</v>
      </c>
      <c r="O112" s="43"/>
      <c r="Q112" s="43"/>
      <c r="R112" s="43"/>
      <c r="S112" s="43"/>
      <c r="T112" s="43"/>
      <c r="U112" s="43"/>
      <c r="V112" s="43"/>
      <c r="W112" s="60">
        <f ca="1">DATEDIF(H112,SummaryINC!$Z$1,"d")</f>
        <v>25</v>
      </c>
      <c r="X112" s="60" t="str">
        <f t="shared" ca="1" si="3"/>
        <v>NO</v>
      </c>
      <c r="Y112" s="60" t="str">
        <f t="shared" ca="1" si="4"/>
        <v>NO</v>
      </c>
      <c r="Z112" s="60" t="str">
        <f t="shared" ca="1" si="5"/>
        <v>YES</v>
      </c>
    </row>
    <row r="113" spans="1:26" ht="75">
      <c r="A113" s="43" t="s">
        <v>3608</v>
      </c>
      <c r="B113" s="43" t="s">
        <v>261</v>
      </c>
      <c r="C113" s="43" t="s">
        <v>803</v>
      </c>
      <c r="D113" s="43" t="b">
        <v>0</v>
      </c>
      <c r="E113" s="43" t="s">
        <v>158</v>
      </c>
      <c r="F113" s="43" t="s">
        <v>804</v>
      </c>
      <c r="G113" s="43" t="s">
        <v>288</v>
      </c>
      <c r="H113" s="59">
        <v>44631.368356481478</v>
      </c>
      <c r="I113" s="59">
        <v>44631.413831018523</v>
      </c>
      <c r="J113" s="43" t="b">
        <v>0</v>
      </c>
      <c r="K113" s="43"/>
      <c r="L113" s="43"/>
      <c r="M113" s="43" t="b">
        <v>0</v>
      </c>
      <c r="N113" s="43" t="b">
        <v>0</v>
      </c>
      <c r="O113" s="43"/>
      <c r="Q113" s="43"/>
      <c r="R113" s="43"/>
      <c r="S113" s="43"/>
      <c r="T113" s="43"/>
      <c r="U113" s="43"/>
      <c r="V113" s="43"/>
      <c r="W113" s="60">
        <f ca="1">DATEDIF(H113,SummaryINC!$Z$1,"d")</f>
        <v>25</v>
      </c>
      <c r="X113" s="60" t="str">
        <f t="shared" ca="1" si="3"/>
        <v>NO</v>
      </c>
      <c r="Y113" s="60" t="str">
        <f t="shared" ca="1" si="4"/>
        <v>NO</v>
      </c>
      <c r="Z113" s="60" t="str">
        <f t="shared" ca="1" si="5"/>
        <v>YES</v>
      </c>
    </row>
    <row r="114" spans="1:26" ht="75">
      <c r="A114" s="43" t="s">
        <v>3609</v>
      </c>
      <c r="B114" s="43" t="s">
        <v>261</v>
      </c>
      <c r="C114" s="43" t="s">
        <v>809</v>
      </c>
      <c r="D114" s="43" t="b">
        <v>0</v>
      </c>
      <c r="E114" s="43" t="s">
        <v>158</v>
      </c>
      <c r="F114" s="43" t="s">
        <v>804</v>
      </c>
      <c r="G114" s="43" t="s">
        <v>288</v>
      </c>
      <c r="H114" s="59">
        <v>44631.366701388892</v>
      </c>
      <c r="I114" s="59">
        <v>44631.413518518522</v>
      </c>
      <c r="J114" s="43" t="b">
        <v>0</v>
      </c>
      <c r="K114" s="43"/>
      <c r="L114" s="43"/>
      <c r="M114" s="43" t="b">
        <v>0</v>
      </c>
      <c r="N114" s="43" t="b">
        <v>0</v>
      </c>
      <c r="O114" s="43"/>
      <c r="Q114" s="43"/>
      <c r="R114" s="43"/>
      <c r="S114" s="43"/>
      <c r="T114" s="43"/>
      <c r="U114" s="43"/>
      <c r="V114" s="43"/>
      <c r="W114" s="60">
        <f ca="1">DATEDIF(H114,SummaryINC!$Z$1,"d")</f>
        <v>25</v>
      </c>
      <c r="X114" s="60" t="str">
        <f t="shared" ca="1" si="3"/>
        <v>NO</v>
      </c>
      <c r="Y114" s="60" t="str">
        <f t="shared" ca="1" si="4"/>
        <v>NO</v>
      </c>
      <c r="Z114" s="60" t="str">
        <f t="shared" ca="1" si="5"/>
        <v>YES</v>
      </c>
    </row>
    <row r="115" spans="1:26" ht="75">
      <c r="A115" s="43" t="s">
        <v>3610</v>
      </c>
      <c r="B115" s="43" t="s">
        <v>261</v>
      </c>
      <c r="C115" s="43" t="s">
        <v>813</v>
      </c>
      <c r="D115" s="43" t="b">
        <v>0</v>
      </c>
      <c r="E115" s="43" t="s">
        <v>158</v>
      </c>
      <c r="F115" s="43" t="s">
        <v>814</v>
      </c>
      <c r="G115" s="43" t="s">
        <v>288</v>
      </c>
      <c r="H115" s="59">
        <v>44630.636979166673</v>
      </c>
      <c r="I115" s="59">
        <v>44631.346342592587</v>
      </c>
      <c r="J115" s="43" t="b">
        <v>0</v>
      </c>
      <c r="K115" s="43"/>
      <c r="L115" s="43"/>
      <c r="M115" s="43" t="b">
        <v>0</v>
      </c>
      <c r="N115" s="43" t="b">
        <v>0</v>
      </c>
      <c r="O115" s="43"/>
      <c r="Q115" s="43"/>
      <c r="R115" s="43"/>
      <c r="S115" s="43"/>
      <c r="T115" s="43"/>
      <c r="U115" s="43"/>
      <c r="V115" s="43"/>
      <c r="W115" s="60">
        <f ca="1">DATEDIF(H115,SummaryINC!$Z$1,"d")</f>
        <v>26</v>
      </c>
      <c r="X115" s="60" t="str">
        <f t="shared" ca="1" si="3"/>
        <v>NO</v>
      </c>
      <c r="Y115" s="60" t="str">
        <f t="shared" ca="1" si="4"/>
        <v>NO</v>
      </c>
      <c r="Z115" s="60" t="str">
        <f t="shared" ca="1" si="5"/>
        <v>YES</v>
      </c>
    </row>
    <row r="116" spans="1:26" ht="75">
      <c r="A116" s="43" t="s">
        <v>3611</v>
      </c>
      <c r="B116" s="43" t="s">
        <v>262</v>
      </c>
      <c r="C116" s="43" t="s">
        <v>816</v>
      </c>
      <c r="D116" s="43" t="s">
        <v>672</v>
      </c>
      <c r="E116" s="43" t="s">
        <v>82</v>
      </c>
      <c r="F116" s="43" t="s">
        <v>817</v>
      </c>
      <c r="G116" s="43" t="s">
        <v>288</v>
      </c>
      <c r="H116" s="59">
        <v>44630.620219907411</v>
      </c>
      <c r="I116" s="59">
        <v>44637.680405092593</v>
      </c>
      <c r="J116" s="43" t="s">
        <v>455</v>
      </c>
      <c r="K116" s="43" t="s">
        <v>443</v>
      </c>
      <c r="L116" s="43"/>
      <c r="M116" s="43" t="s">
        <v>692</v>
      </c>
      <c r="N116" s="43" t="b">
        <v>0</v>
      </c>
      <c r="O116" s="43"/>
      <c r="Q116" s="43"/>
      <c r="R116" s="43"/>
      <c r="S116" s="43"/>
      <c r="T116" s="43"/>
      <c r="U116" s="43"/>
      <c r="V116" s="43"/>
      <c r="W116" s="60">
        <f ca="1">DATEDIF(H116,SummaryINC!$Z$1,"d")</f>
        <v>26</v>
      </c>
      <c r="X116" s="60" t="str">
        <f t="shared" ca="1" si="3"/>
        <v>NO</v>
      </c>
      <c r="Y116" s="60" t="str">
        <f t="shared" ca="1" si="4"/>
        <v>NO</v>
      </c>
      <c r="Z116" s="60" t="str">
        <f t="shared" ca="1" si="5"/>
        <v>YES</v>
      </c>
    </row>
    <row r="117" spans="1:26" ht="75">
      <c r="A117" s="43" t="s">
        <v>3612</v>
      </c>
      <c r="B117" s="43" t="s">
        <v>261</v>
      </c>
      <c r="C117" s="43" t="s">
        <v>819</v>
      </c>
      <c r="D117" s="43" t="s">
        <v>622</v>
      </c>
      <c r="E117" s="43" t="s">
        <v>82</v>
      </c>
      <c r="F117" s="43" t="s">
        <v>820</v>
      </c>
      <c r="G117" s="43" t="s">
        <v>291</v>
      </c>
      <c r="H117" s="59">
        <v>44630.604027777779</v>
      </c>
      <c r="I117" s="59">
        <v>44641.367743055547</v>
      </c>
      <c r="J117" s="43" t="b">
        <v>0</v>
      </c>
      <c r="K117" s="43"/>
      <c r="L117" s="59">
        <v>44634.083333333343</v>
      </c>
      <c r="M117" s="43" t="b">
        <v>0</v>
      </c>
      <c r="N117" s="43" t="b">
        <v>0</v>
      </c>
      <c r="O117" s="43"/>
      <c r="Q117" s="43"/>
      <c r="R117" s="43"/>
      <c r="S117" s="43"/>
      <c r="T117" s="43"/>
      <c r="U117" s="43"/>
      <c r="V117" s="43"/>
      <c r="W117" s="60">
        <f ca="1">DATEDIF(H117,SummaryINC!$Z$1,"d")</f>
        <v>26</v>
      </c>
      <c r="X117" s="60" t="str">
        <f t="shared" ca="1" si="3"/>
        <v>NO</v>
      </c>
      <c r="Y117" s="60" t="str">
        <f t="shared" ca="1" si="4"/>
        <v>NO</v>
      </c>
      <c r="Z117" s="60" t="str">
        <f t="shared" ca="1" si="5"/>
        <v>YES</v>
      </c>
    </row>
    <row r="118" spans="1:26" ht="75">
      <c r="A118" s="43" t="s">
        <v>3613</v>
      </c>
      <c r="B118" s="43" t="s">
        <v>261</v>
      </c>
      <c r="C118" s="43" t="s">
        <v>822</v>
      </c>
      <c r="D118" s="43" t="s">
        <v>669</v>
      </c>
      <c r="E118" s="43" t="s">
        <v>99</v>
      </c>
      <c r="F118" s="43" t="s">
        <v>823</v>
      </c>
      <c r="G118" s="43" t="s">
        <v>291</v>
      </c>
      <c r="H118" s="59">
        <v>44630.587800925918</v>
      </c>
      <c r="I118" s="59">
        <v>44636.435057870367</v>
      </c>
      <c r="J118" s="43" t="s">
        <v>455</v>
      </c>
      <c r="K118" s="43" t="s">
        <v>443</v>
      </c>
      <c r="L118" s="59">
        <v>44634.083333333343</v>
      </c>
      <c r="M118" s="43" t="b">
        <v>0</v>
      </c>
      <c r="N118" s="43" t="b">
        <v>0</v>
      </c>
      <c r="O118" s="43"/>
      <c r="Q118" s="43"/>
      <c r="R118" s="43"/>
      <c r="S118" s="43"/>
      <c r="T118" s="43"/>
      <c r="U118" s="43"/>
      <c r="V118" s="43"/>
      <c r="W118" s="60">
        <f ca="1">DATEDIF(H118,SummaryINC!$Z$1,"d")</f>
        <v>26</v>
      </c>
      <c r="X118" s="60" t="str">
        <f t="shared" ca="1" si="3"/>
        <v>NO</v>
      </c>
      <c r="Y118" s="60" t="str">
        <f t="shared" ca="1" si="4"/>
        <v>NO</v>
      </c>
      <c r="Z118" s="60" t="str">
        <f t="shared" ca="1" si="5"/>
        <v>YES</v>
      </c>
    </row>
    <row r="119" spans="1:26" ht="75">
      <c r="A119" s="43" t="s">
        <v>3614</v>
      </c>
      <c r="B119" s="43" t="s">
        <v>262</v>
      </c>
      <c r="C119" s="43" t="s">
        <v>828</v>
      </c>
      <c r="D119" s="43" t="s">
        <v>672</v>
      </c>
      <c r="E119" s="43" t="s">
        <v>159</v>
      </c>
      <c r="F119" s="43" t="s">
        <v>829</v>
      </c>
      <c r="G119" s="43" t="s">
        <v>288</v>
      </c>
      <c r="H119" s="59">
        <v>44630.485752314817</v>
      </c>
      <c r="I119" s="59">
        <v>44634.52207175926</v>
      </c>
      <c r="J119" s="43" t="s">
        <v>455</v>
      </c>
      <c r="K119" s="43" t="s">
        <v>443</v>
      </c>
      <c r="L119" s="43"/>
      <c r="M119" s="43" t="s">
        <v>830</v>
      </c>
      <c r="N119" s="43" t="b">
        <v>0</v>
      </c>
      <c r="O119" s="43"/>
      <c r="Q119" s="43"/>
      <c r="R119" s="43"/>
      <c r="S119" s="43"/>
      <c r="T119" s="43"/>
      <c r="U119" s="59"/>
      <c r="V119" s="43"/>
      <c r="W119" s="60">
        <f ca="1">DATEDIF(H119,SummaryINC!$Z$1,"d")</f>
        <v>26</v>
      </c>
      <c r="X119" s="60" t="str">
        <f t="shared" ca="1" si="3"/>
        <v>NO</v>
      </c>
      <c r="Y119" s="60" t="str">
        <f t="shared" ca="1" si="4"/>
        <v>NO</v>
      </c>
      <c r="Z119" s="60" t="str">
        <f t="shared" ca="1" si="5"/>
        <v>YES</v>
      </c>
    </row>
    <row r="120" spans="1:26" ht="75">
      <c r="A120" s="43" t="s">
        <v>3615</v>
      </c>
      <c r="B120" s="43" t="s">
        <v>262</v>
      </c>
      <c r="C120" s="43" t="s">
        <v>837</v>
      </c>
      <c r="D120" s="43" t="s">
        <v>581</v>
      </c>
      <c r="E120" s="43" t="s">
        <v>161</v>
      </c>
      <c r="F120" s="43" t="s">
        <v>838</v>
      </c>
      <c r="G120" s="43" t="s">
        <v>278</v>
      </c>
      <c r="H120" s="59">
        <v>44630.470324074071</v>
      </c>
      <c r="I120" s="59">
        <v>44641.312719907408</v>
      </c>
      <c r="J120" s="43" t="b">
        <v>0</v>
      </c>
      <c r="K120" s="43"/>
      <c r="L120" s="59">
        <v>44635.345324074071</v>
      </c>
      <c r="M120" s="43" t="s">
        <v>839</v>
      </c>
      <c r="N120" s="43" t="b">
        <v>0</v>
      </c>
      <c r="O120" s="43"/>
      <c r="Q120" s="43"/>
      <c r="R120" s="43"/>
      <c r="S120" s="43"/>
      <c r="T120" s="43"/>
      <c r="U120" s="43"/>
      <c r="V120" s="43"/>
      <c r="W120" s="60">
        <f ca="1">DATEDIF(H120,SummaryINC!$Z$1,"d")</f>
        <v>26</v>
      </c>
      <c r="X120" s="60" t="str">
        <f t="shared" ca="1" si="3"/>
        <v>NO</v>
      </c>
      <c r="Y120" s="60" t="str">
        <f t="shared" ca="1" si="4"/>
        <v>NO</v>
      </c>
      <c r="Z120" s="60" t="str">
        <f t="shared" ca="1" si="5"/>
        <v>YES</v>
      </c>
    </row>
    <row r="121" spans="1:26" ht="75">
      <c r="A121" s="43" t="s">
        <v>3616</v>
      </c>
      <c r="B121" s="43" t="s">
        <v>261</v>
      </c>
      <c r="C121" s="43" t="s">
        <v>841</v>
      </c>
      <c r="D121" s="43" t="s">
        <v>473</v>
      </c>
      <c r="E121" s="43" t="s">
        <v>160</v>
      </c>
      <c r="F121" s="43" t="s">
        <v>842</v>
      </c>
      <c r="G121" s="43" t="s">
        <v>278</v>
      </c>
      <c r="H121" s="59">
        <v>44630.43645833333</v>
      </c>
      <c r="I121" s="59">
        <v>44641.265115740738</v>
      </c>
      <c r="J121" s="43" t="s">
        <v>455</v>
      </c>
      <c r="K121" s="43" t="s">
        <v>443</v>
      </c>
      <c r="L121" s="59">
        <v>44639.690081018518</v>
      </c>
      <c r="M121" s="43" t="s">
        <v>843</v>
      </c>
      <c r="N121" s="43" t="b">
        <v>0</v>
      </c>
      <c r="O121" s="43"/>
      <c r="Q121" s="43"/>
      <c r="R121" s="43"/>
      <c r="S121" s="43"/>
      <c r="T121" s="43"/>
      <c r="U121" s="43"/>
      <c r="V121" s="43"/>
      <c r="W121" s="60">
        <f ca="1">DATEDIF(H121,SummaryINC!$Z$1,"d")</f>
        <v>26</v>
      </c>
      <c r="X121" s="60" t="str">
        <f t="shared" ca="1" si="3"/>
        <v>NO</v>
      </c>
      <c r="Y121" s="60" t="str">
        <f t="shared" ca="1" si="4"/>
        <v>NO</v>
      </c>
      <c r="Z121" s="60" t="str">
        <f t="shared" ca="1" si="5"/>
        <v>YES</v>
      </c>
    </row>
    <row r="122" spans="1:26" ht="75">
      <c r="A122" s="43" t="s">
        <v>3617</v>
      </c>
      <c r="B122" s="43" t="s">
        <v>261</v>
      </c>
      <c r="C122" s="43" t="s">
        <v>845</v>
      </c>
      <c r="D122" s="43" t="s">
        <v>846</v>
      </c>
      <c r="E122" s="43" t="s">
        <v>159</v>
      </c>
      <c r="F122" s="43" t="s">
        <v>847</v>
      </c>
      <c r="G122" s="43" t="s">
        <v>188</v>
      </c>
      <c r="H122" s="59">
        <v>44630.381284722222</v>
      </c>
      <c r="I122" s="59">
        <v>44635.383148148147</v>
      </c>
      <c r="J122" s="43" t="s">
        <v>455</v>
      </c>
      <c r="K122" s="43" t="s">
        <v>443</v>
      </c>
      <c r="L122" s="59">
        <v>44635.381284722222</v>
      </c>
      <c r="M122" s="43" t="b">
        <v>0</v>
      </c>
      <c r="N122" s="43" t="b">
        <v>0</v>
      </c>
      <c r="O122" s="43"/>
      <c r="Q122" s="43"/>
      <c r="R122" s="43"/>
      <c r="S122" s="43"/>
      <c r="T122" s="43"/>
      <c r="U122" s="43"/>
      <c r="V122" s="43"/>
      <c r="W122" s="60">
        <f ca="1">DATEDIF(H122,SummaryINC!$Z$1,"d")</f>
        <v>26</v>
      </c>
      <c r="X122" s="60" t="str">
        <f t="shared" ca="1" si="3"/>
        <v>NO</v>
      </c>
      <c r="Y122" s="60" t="str">
        <f t="shared" ca="1" si="4"/>
        <v>NO</v>
      </c>
      <c r="Z122" s="60" t="str">
        <f t="shared" ca="1" si="5"/>
        <v>YES</v>
      </c>
    </row>
    <row r="123" spans="1:26" ht="75">
      <c r="A123" s="43" t="s">
        <v>3618</v>
      </c>
      <c r="B123" s="43" t="s">
        <v>261</v>
      </c>
      <c r="C123" s="43" t="s">
        <v>854</v>
      </c>
      <c r="D123" s="43" t="b">
        <v>0</v>
      </c>
      <c r="E123" s="43" t="s">
        <v>158</v>
      </c>
      <c r="F123" s="43" t="s">
        <v>855</v>
      </c>
      <c r="G123" s="43" t="s">
        <v>291</v>
      </c>
      <c r="H123" s="59">
        <v>44630.315787037027</v>
      </c>
      <c r="I123" s="59">
        <v>44631.320648148147</v>
      </c>
      <c r="J123" s="43" t="s">
        <v>455</v>
      </c>
      <c r="K123" s="43" t="s">
        <v>443</v>
      </c>
      <c r="L123" s="59">
        <v>44630.482453703713</v>
      </c>
      <c r="M123" s="43" t="b">
        <v>0</v>
      </c>
      <c r="N123" s="43" t="b">
        <v>0</v>
      </c>
      <c r="O123" s="43"/>
      <c r="Q123" s="43"/>
      <c r="R123" s="43"/>
      <c r="S123" s="43"/>
      <c r="T123" s="43"/>
      <c r="U123" s="43"/>
      <c r="V123" s="43"/>
      <c r="W123" s="60">
        <f ca="1">DATEDIF(H123,SummaryINC!$Z$1,"d")</f>
        <v>26</v>
      </c>
      <c r="X123" s="60" t="str">
        <f t="shared" ca="1" si="3"/>
        <v>NO</v>
      </c>
      <c r="Y123" s="60" t="str">
        <f t="shared" ca="1" si="4"/>
        <v>NO</v>
      </c>
      <c r="Z123" s="60" t="str">
        <f t="shared" ca="1" si="5"/>
        <v>YES</v>
      </c>
    </row>
    <row r="124" spans="1:26" ht="75">
      <c r="A124" s="43" t="s">
        <v>3619</v>
      </c>
      <c r="B124" s="43" t="b">
        <v>0</v>
      </c>
      <c r="C124" s="43" t="s">
        <v>866</v>
      </c>
      <c r="D124" s="43" t="b">
        <v>0</v>
      </c>
      <c r="E124" s="43" t="s">
        <v>158</v>
      </c>
      <c r="F124" s="43" t="s">
        <v>598</v>
      </c>
      <c r="G124" s="43" t="s">
        <v>173</v>
      </c>
      <c r="H124" s="59">
        <v>44629.94253472222</v>
      </c>
      <c r="I124" s="59">
        <v>44629.942893518521</v>
      </c>
      <c r="J124" s="43" t="b">
        <v>0</v>
      </c>
      <c r="K124" s="43"/>
      <c r="L124" s="43"/>
      <c r="M124" s="43" t="b">
        <v>0</v>
      </c>
      <c r="N124" s="43" t="b">
        <v>0</v>
      </c>
      <c r="O124" s="43"/>
      <c r="Q124" s="43"/>
      <c r="R124" s="43"/>
      <c r="S124" s="43"/>
      <c r="T124" s="43"/>
      <c r="U124" s="43"/>
      <c r="V124" s="43"/>
      <c r="W124" s="60">
        <f ca="1">DATEDIF(H124,SummaryINC!$Z$1,"d")</f>
        <v>27</v>
      </c>
      <c r="X124" s="60" t="str">
        <f t="shared" ca="1" si="3"/>
        <v>NO</v>
      </c>
      <c r="Y124" s="60" t="str">
        <f t="shared" ca="1" si="4"/>
        <v>NO</v>
      </c>
      <c r="Z124" s="60" t="str">
        <f t="shared" ca="1" si="5"/>
        <v>YES</v>
      </c>
    </row>
    <row r="125" spans="1:26" ht="75">
      <c r="A125" s="43" t="s">
        <v>3620</v>
      </c>
      <c r="B125" s="43" t="b">
        <v>0</v>
      </c>
      <c r="C125" s="43" t="s">
        <v>873</v>
      </c>
      <c r="D125" s="43" t="b">
        <v>0</v>
      </c>
      <c r="E125" s="43" t="s">
        <v>158</v>
      </c>
      <c r="F125" s="43" t="s">
        <v>874</v>
      </c>
      <c r="G125" s="43" t="s">
        <v>187</v>
      </c>
      <c r="H125" s="59">
        <v>44629.695879629631</v>
      </c>
      <c r="I125" s="59">
        <v>44629.695879629631</v>
      </c>
      <c r="J125" s="43" t="b">
        <v>0</v>
      </c>
      <c r="K125" s="43"/>
      <c r="L125" s="43"/>
      <c r="M125" s="43" t="b">
        <v>0</v>
      </c>
      <c r="N125" s="43" t="b">
        <v>0</v>
      </c>
      <c r="O125" s="43"/>
      <c r="Q125" s="43"/>
      <c r="R125" s="43"/>
      <c r="S125" s="43"/>
      <c r="T125" s="43"/>
      <c r="U125" s="43"/>
      <c r="V125" s="43"/>
      <c r="W125" s="60">
        <f ca="1">DATEDIF(H125,SummaryINC!$Z$1,"d")</f>
        <v>27</v>
      </c>
      <c r="X125" s="60" t="str">
        <f t="shared" ca="1" si="3"/>
        <v>NO</v>
      </c>
      <c r="Y125" s="60" t="str">
        <f t="shared" ca="1" si="4"/>
        <v>NO</v>
      </c>
      <c r="Z125" s="60" t="str">
        <f t="shared" ca="1" si="5"/>
        <v>YES</v>
      </c>
    </row>
    <row r="126" spans="1:26" ht="75">
      <c r="A126" s="43" t="s">
        <v>3621</v>
      </c>
      <c r="B126" s="43" t="s">
        <v>262</v>
      </c>
      <c r="C126" s="43" t="s">
        <v>885</v>
      </c>
      <c r="D126" s="43" t="s">
        <v>886</v>
      </c>
      <c r="E126" s="43" t="s">
        <v>160</v>
      </c>
      <c r="F126" s="43" t="s">
        <v>887</v>
      </c>
      <c r="G126" s="43" t="s">
        <v>285</v>
      </c>
      <c r="H126" s="59">
        <v>44629.462523148148</v>
      </c>
      <c r="I126" s="59">
        <v>44638.573344907411</v>
      </c>
      <c r="J126" s="43" t="s">
        <v>455</v>
      </c>
      <c r="K126" s="43" t="s">
        <v>443</v>
      </c>
      <c r="L126" s="43"/>
      <c r="M126" s="43" t="b">
        <v>0</v>
      </c>
      <c r="N126" s="43" t="b">
        <v>0</v>
      </c>
      <c r="O126" s="43"/>
      <c r="Q126" s="43"/>
      <c r="R126" s="43"/>
      <c r="S126" s="43"/>
      <c r="T126" s="43"/>
      <c r="U126" s="43"/>
      <c r="V126" s="43"/>
      <c r="W126" s="60">
        <f ca="1">DATEDIF(H126,SummaryINC!$Z$1,"d")</f>
        <v>27</v>
      </c>
      <c r="X126" s="60" t="str">
        <f t="shared" ref="X126:X189" ca="1" si="6">IF(W126&lt;10,"YES","NO")</f>
        <v>NO</v>
      </c>
      <c r="Y126" s="60" t="str">
        <f t="shared" ref="Y126:Y189" ca="1" si="7">IF(AND(W126&gt;9,W126&lt;21),"YES","NO")</f>
        <v>NO</v>
      </c>
      <c r="Z126" s="60" t="str">
        <f t="shared" ref="Z126:Z189" ca="1" si="8">IF(W126&gt;20,"YES","NO")</f>
        <v>YES</v>
      </c>
    </row>
    <row r="127" spans="1:26" ht="75">
      <c r="A127" s="43" t="s">
        <v>3622</v>
      </c>
      <c r="B127" s="43" t="s">
        <v>261</v>
      </c>
      <c r="C127" s="43" t="s">
        <v>889</v>
      </c>
      <c r="D127" s="43" t="b">
        <v>0</v>
      </c>
      <c r="E127" s="43" t="s">
        <v>158</v>
      </c>
      <c r="F127" s="43" t="s">
        <v>890</v>
      </c>
      <c r="G127" s="43" t="s">
        <v>173</v>
      </c>
      <c r="H127" s="59">
        <v>44629.442511574067</v>
      </c>
      <c r="I127" s="59">
        <v>44629.619247685187</v>
      </c>
      <c r="J127" s="43" t="b">
        <v>0</v>
      </c>
      <c r="K127" s="43"/>
      <c r="L127" s="59">
        <v>44629.609178240738</v>
      </c>
      <c r="M127" s="43" t="s">
        <v>615</v>
      </c>
      <c r="N127" s="43" t="b">
        <v>0</v>
      </c>
      <c r="O127" s="43"/>
      <c r="Q127" s="43"/>
      <c r="R127" s="43"/>
      <c r="S127" s="43"/>
      <c r="T127" s="43"/>
      <c r="U127" s="43"/>
      <c r="V127" s="43"/>
      <c r="W127" s="60">
        <f ca="1">DATEDIF(H127,SummaryINC!$Z$1,"d")</f>
        <v>27</v>
      </c>
      <c r="X127" s="60" t="str">
        <f t="shared" ca="1" si="6"/>
        <v>NO</v>
      </c>
      <c r="Y127" s="60" t="str">
        <f t="shared" ca="1" si="7"/>
        <v>NO</v>
      </c>
      <c r="Z127" s="60" t="str">
        <f t="shared" ca="1" si="8"/>
        <v>YES</v>
      </c>
    </row>
    <row r="128" spans="1:26" ht="75">
      <c r="A128" s="43" t="s">
        <v>3623</v>
      </c>
      <c r="B128" s="43" t="s">
        <v>261</v>
      </c>
      <c r="C128" s="43" t="s">
        <v>903</v>
      </c>
      <c r="D128" s="43" t="b">
        <v>0</v>
      </c>
      <c r="E128" s="43" t="s">
        <v>158</v>
      </c>
      <c r="F128" s="43" t="s">
        <v>904</v>
      </c>
      <c r="G128" s="43" t="s">
        <v>288</v>
      </c>
      <c r="H128" s="59">
        <v>44629.393923611111</v>
      </c>
      <c r="I128" s="59">
        <v>44634.535069444442</v>
      </c>
      <c r="J128" s="43" t="s">
        <v>455</v>
      </c>
      <c r="K128" s="43" t="s">
        <v>443</v>
      </c>
      <c r="L128" s="43"/>
      <c r="M128" s="43" t="b">
        <v>0</v>
      </c>
      <c r="N128" s="43" t="b">
        <v>0</v>
      </c>
      <c r="O128" s="43"/>
      <c r="Q128" s="43"/>
      <c r="R128" s="43"/>
      <c r="S128" s="43"/>
      <c r="T128" s="43"/>
      <c r="U128" s="43"/>
      <c r="V128" s="43"/>
      <c r="W128" s="60">
        <f ca="1">DATEDIF(H128,SummaryINC!$Z$1,"d")</f>
        <v>27</v>
      </c>
      <c r="X128" s="60" t="str">
        <f t="shared" ca="1" si="6"/>
        <v>NO</v>
      </c>
      <c r="Y128" s="60" t="str">
        <f t="shared" ca="1" si="7"/>
        <v>NO</v>
      </c>
      <c r="Z128" s="60" t="str">
        <f t="shared" ca="1" si="8"/>
        <v>YES</v>
      </c>
    </row>
    <row r="129" spans="1:26" ht="75">
      <c r="A129" s="43" t="s">
        <v>3624</v>
      </c>
      <c r="B129" s="43" t="s">
        <v>261</v>
      </c>
      <c r="C129" s="43" t="s">
        <v>906</v>
      </c>
      <c r="D129" s="43" t="s">
        <v>672</v>
      </c>
      <c r="E129" s="43" t="s">
        <v>159</v>
      </c>
      <c r="F129" s="43" t="s">
        <v>829</v>
      </c>
      <c r="G129" s="43" t="s">
        <v>288</v>
      </c>
      <c r="H129" s="59">
        <v>44629.393726851849</v>
      </c>
      <c r="I129" s="59">
        <v>44638.550682870373</v>
      </c>
      <c r="J129" s="43" t="s">
        <v>455</v>
      </c>
      <c r="K129" s="43" t="s">
        <v>443</v>
      </c>
      <c r="L129" s="43"/>
      <c r="M129" s="43" t="b">
        <v>0</v>
      </c>
      <c r="N129" s="43" t="b">
        <v>0</v>
      </c>
      <c r="O129" s="43"/>
      <c r="Q129" s="43"/>
      <c r="R129" s="43"/>
      <c r="S129" s="43"/>
      <c r="T129" s="43"/>
      <c r="U129" s="43"/>
      <c r="V129" s="43"/>
      <c r="W129" s="60">
        <f ca="1">DATEDIF(H129,SummaryINC!$Z$1,"d")</f>
        <v>27</v>
      </c>
      <c r="X129" s="60" t="str">
        <f t="shared" ca="1" si="6"/>
        <v>NO</v>
      </c>
      <c r="Y129" s="60" t="str">
        <f t="shared" ca="1" si="7"/>
        <v>NO</v>
      </c>
      <c r="Z129" s="60" t="str">
        <f t="shared" ca="1" si="8"/>
        <v>YES</v>
      </c>
    </row>
    <row r="130" spans="1:26" ht="75">
      <c r="A130" s="43" t="s">
        <v>3625</v>
      </c>
      <c r="B130" s="43" t="s">
        <v>261</v>
      </c>
      <c r="C130" s="43" t="s">
        <v>908</v>
      </c>
      <c r="D130" s="43" t="s">
        <v>672</v>
      </c>
      <c r="E130" s="43" t="s">
        <v>159</v>
      </c>
      <c r="F130" s="43" t="s">
        <v>829</v>
      </c>
      <c r="G130" s="43" t="s">
        <v>288</v>
      </c>
      <c r="H130" s="59">
        <v>44629.393310185187</v>
      </c>
      <c r="I130" s="59">
        <v>44638.550706018519</v>
      </c>
      <c r="J130" s="43" t="s">
        <v>455</v>
      </c>
      <c r="K130" s="43" t="s">
        <v>443</v>
      </c>
      <c r="L130" s="43"/>
      <c r="M130" s="43" t="s">
        <v>692</v>
      </c>
      <c r="N130" s="43" t="b">
        <v>0</v>
      </c>
      <c r="O130" s="43"/>
      <c r="Q130" s="43"/>
      <c r="R130" s="43"/>
      <c r="S130" s="43"/>
      <c r="T130" s="43"/>
      <c r="U130" s="43"/>
      <c r="V130" s="43"/>
      <c r="W130" s="60">
        <f ca="1">DATEDIF(H130,SummaryINC!$Z$1,"d")</f>
        <v>27</v>
      </c>
      <c r="X130" s="60" t="str">
        <f t="shared" ca="1" si="6"/>
        <v>NO</v>
      </c>
      <c r="Y130" s="60" t="str">
        <f t="shared" ca="1" si="7"/>
        <v>NO</v>
      </c>
      <c r="Z130" s="60" t="str">
        <f t="shared" ca="1" si="8"/>
        <v>YES</v>
      </c>
    </row>
    <row r="131" spans="1:26" ht="75">
      <c r="A131" s="43" t="s">
        <v>3626</v>
      </c>
      <c r="B131" s="43" t="s">
        <v>262</v>
      </c>
      <c r="C131" s="43" t="s">
        <v>914</v>
      </c>
      <c r="D131" s="43" t="s">
        <v>755</v>
      </c>
      <c r="E131" s="43" t="s">
        <v>99</v>
      </c>
      <c r="F131" s="43" t="s">
        <v>648</v>
      </c>
      <c r="G131" s="43" t="s">
        <v>281</v>
      </c>
      <c r="H131" s="59">
        <v>44629.375127314823</v>
      </c>
      <c r="I131" s="59">
        <v>44638.502592592587</v>
      </c>
      <c r="J131" s="43" t="s">
        <v>442</v>
      </c>
      <c r="K131" s="43" t="s">
        <v>485</v>
      </c>
      <c r="L131" s="59">
        <v>44634.250127314823</v>
      </c>
      <c r="M131" s="43" t="b">
        <v>0</v>
      </c>
      <c r="N131" s="43" t="b">
        <v>0</v>
      </c>
      <c r="O131" s="43"/>
      <c r="Q131" s="43"/>
      <c r="R131" s="43"/>
      <c r="S131" s="43"/>
      <c r="T131" s="43"/>
      <c r="U131" s="43"/>
      <c r="V131" s="43"/>
      <c r="W131" s="60">
        <f ca="1">DATEDIF(H131,SummaryINC!$Z$1,"d")</f>
        <v>27</v>
      </c>
      <c r="X131" s="60" t="str">
        <f t="shared" ca="1" si="6"/>
        <v>NO</v>
      </c>
      <c r="Y131" s="60" t="str">
        <f t="shared" ca="1" si="7"/>
        <v>NO</v>
      </c>
      <c r="Z131" s="60" t="str">
        <f t="shared" ca="1" si="8"/>
        <v>YES</v>
      </c>
    </row>
    <row r="132" spans="1:26" ht="75">
      <c r="A132" s="43" t="s">
        <v>3627</v>
      </c>
      <c r="B132" s="43" t="s">
        <v>262</v>
      </c>
      <c r="C132" s="43" t="s">
        <v>919</v>
      </c>
      <c r="D132" s="43" t="s">
        <v>672</v>
      </c>
      <c r="E132" s="43" t="s">
        <v>161</v>
      </c>
      <c r="F132" s="43" t="s">
        <v>920</v>
      </c>
      <c r="G132" s="43" t="s">
        <v>288</v>
      </c>
      <c r="H132" s="59">
        <v>44628.833136574067</v>
      </c>
      <c r="I132" s="59">
        <v>44641.401064814818</v>
      </c>
      <c r="J132" s="43" t="s">
        <v>455</v>
      </c>
      <c r="K132" s="43" t="s">
        <v>443</v>
      </c>
      <c r="L132" s="43"/>
      <c r="M132" s="43" t="s">
        <v>692</v>
      </c>
      <c r="N132" s="43" t="b">
        <v>0</v>
      </c>
      <c r="O132" s="43"/>
      <c r="Q132" s="43"/>
      <c r="R132" s="43"/>
      <c r="S132" s="43"/>
      <c r="T132" s="43"/>
      <c r="U132" s="43"/>
      <c r="V132" s="43"/>
      <c r="W132" s="60">
        <f ca="1">DATEDIF(H132,SummaryINC!$Z$1,"d")</f>
        <v>28</v>
      </c>
      <c r="X132" s="60" t="str">
        <f t="shared" ca="1" si="6"/>
        <v>NO</v>
      </c>
      <c r="Y132" s="60" t="str">
        <f t="shared" ca="1" si="7"/>
        <v>NO</v>
      </c>
      <c r="Z132" s="60" t="str">
        <f t="shared" ca="1" si="8"/>
        <v>YES</v>
      </c>
    </row>
    <row r="133" spans="1:26" ht="75">
      <c r="A133" s="43" t="s">
        <v>3628</v>
      </c>
      <c r="B133" s="43" t="s">
        <v>261</v>
      </c>
      <c r="C133" s="43" t="s">
        <v>926</v>
      </c>
      <c r="D133" s="43" t="s">
        <v>570</v>
      </c>
      <c r="E133" s="43" t="s">
        <v>99</v>
      </c>
      <c r="F133" s="43" t="s">
        <v>927</v>
      </c>
      <c r="G133" s="43" t="s">
        <v>170</v>
      </c>
      <c r="H133" s="59">
        <v>44628.526979166672</v>
      </c>
      <c r="I133" s="59">
        <v>44641.4221875</v>
      </c>
      <c r="J133" s="43" t="b">
        <v>0</v>
      </c>
      <c r="K133" s="43"/>
      <c r="L133" s="59">
        <v>44629.318645833337</v>
      </c>
      <c r="M133" s="43" t="b">
        <v>0</v>
      </c>
      <c r="N133" s="43" t="b">
        <v>0</v>
      </c>
      <c r="O133" s="43"/>
      <c r="Q133" s="43"/>
      <c r="R133" s="43"/>
      <c r="S133" s="43"/>
      <c r="T133" s="43"/>
      <c r="U133" s="43"/>
      <c r="V133" s="43"/>
      <c r="W133" s="60">
        <f ca="1">DATEDIF(H133,SummaryINC!$Z$1,"d")</f>
        <v>28</v>
      </c>
      <c r="X133" s="60" t="str">
        <f t="shared" ca="1" si="6"/>
        <v>NO</v>
      </c>
      <c r="Y133" s="60" t="str">
        <f t="shared" ca="1" si="7"/>
        <v>NO</v>
      </c>
      <c r="Z133" s="60" t="str">
        <f t="shared" ca="1" si="8"/>
        <v>YES</v>
      </c>
    </row>
    <row r="134" spans="1:26" ht="75">
      <c r="A134" s="43" t="s">
        <v>3629</v>
      </c>
      <c r="B134" s="43" t="s">
        <v>261</v>
      </c>
      <c r="C134" s="43" t="s">
        <v>932</v>
      </c>
      <c r="D134" s="43" t="s">
        <v>669</v>
      </c>
      <c r="E134" s="43" t="s">
        <v>82</v>
      </c>
      <c r="F134" s="43" t="s">
        <v>933</v>
      </c>
      <c r="G134" s="43" t="s">
        <v>291</v>
      </c>
      <c r="H134" s="59">
        <v>44628.492013888892</v>
      </c>
      <c r="I134" s="59">
        <v>44636.674143518518</v>
      </c>
      <c r="J134" s="43" t="s">
        <v>455</v>
      </c>
      <c r="K134" s="43" t="s">
        <v>443</v>
      </c>
      <c r="L134" s="59">
        <v>44630.083333333343</v>
      </c>
      <c r="M134" s="43" t="b">
        <v>0</v>
      </c>
      <c r="N134" s="43" t="b">
        <v>0</v>
      </c>
      <c r="O134" s="43"/>
      <c r="Q134" s="43"/>
      <c r="R134" s="43"/>
      <c r="S134" s="43"/>
      <c r="T134" s="43"/>
      <c r="U134" s="43"/>
      <c r="V134" s="43"/>
      <c r="W134" s="60">
        <f ca="1">DATEDIF(H134,SummaryINC!$Z$1,"d")</f>
        <v>28</v>
      </c>
      <c r="X134" s="60" t="str">
        <f t="shared" ca="1" si="6"/>
        <v>NO</v>
      </c>
      <c r="Y134" s="60" t="str">
        <f t="shared" ca="1" si="7"/>
        <v>NO</v>
      </c>
      <c r="Z134" s="60" t="str">
        <f t="shared" ca="1" si="8"/>
        <v>YES</v>
      </c>
    </row>
    <row r="135" spans="1:26" ht="75">
      <c r="A135" s="43" t="s">
        <v>3630</v>
      </c>
      <c r="B135" s="43" t="s">
        <v>261</v>
      </c>
      <c r="C135" s="43" t="s">
        <v>935</v>
      </c>
      <c r="D135" s="43" t="s">
        <v>645</v>
      </c>
      <c r="E135" s="43" t="s">
        <v>159</v>
      </c>
      <c r="F135" s="43" t="s">
        <v>936</v>
      </c>
      <c r="G135" s="43" t="s">
        <v>190</v>
      </c>
      <c r="H135" s="59">
        <v>44628.485578703701</v>
      </c>
      <c r="I135" s="59">
        <v>44631.494259259263</v>
      </c>
      <c r="J135" s="43" t="s">
        <v>455</v>
      </c>
      <c r="K135" s="43" t="s">
        <v>443</v>
      </c>
      <c r="L135" s="59">
        <v>44631.485578703701</v>
      </c>
      <c r="M135" s="43" t="s">
        <v>937</v>
      </c>
      <c r="N135" s="43" t="s">
        <v>938</v>
      </c>
      <c r="O135" s="43"/>
      <c r="Q135" s="43"/>
      <c r="R135" s="43"/>
      <c r="S135" s="43"/>
      <c r="T135" s="43"/>
      <c r="U135" s="43"/>
      <c r="V135" s="43"/>
      <c r="W135" s="60">
        <f ca="1">DATEDIF(H135,SummaryINC!$Z$1,"d")</f>
        <v>28</v>
      </c>
      <c r="X135" s="60" t="str">
        <f t="shared" ca="1" si="6"/>
        <v>NO</v>
      </c>
      <c r="Y135" s="60" t="str">
        <f t="shared" ca="1" si="7"/>
        <v>NO</v>
      </c>
      <c r="Z135" s="60" t="str">
        <f t="shared" ca="1" si="8"/>
        <v>YES</v>
      </c>
    </row>
    <row r="136" spans="1:26" ht="75">
      <c r="A136" s="43" t="s">
        <v>3631</v>
      </c>
      <c r="B136" s="43" t="s">
        <v>261</v>
      </c>
      <c r="C136" s="43" t="s">
        <v>940</v>
      </c>
      <c r="D136" s="43" t="s">
        <v>647</v>
      </c>
      <c r="E136" s="43" t="s">
        <v>159</v>
      </c>
      <c r="F136" s="43" t="s">
        <v>850</v>
      </c>
      <c r="G136" s="43" t="s">
        <v>314</v>
      </c>
      <c r="H136" s="59">
        <v>44628.481736111113</v>
      </c>
      <c r="I136" s="59">
        <v>44628.481736111113</v>
      </c>
      <c r="J136" s="43" t="s">
        <v>455</v>
      </c>
      <c r="K136" s="43" t="s">
        <v>443</v>
      </c>
      <c r="L136" s="43"/>
      <c r="M136" s="43" t="b">
        <v>0</v>
      </c>
      <c r="N136" s="43" t="b">
        <v>0</v>
      </c>
      <c r="O136" s="43"/>
      <c r="Q136" s="43"/>
      <c r="R136" s="43"/>
      <c r="S136" s="43"/>
      <c r="T136" s="43"/>
      <c r="U136" s="43"/>
      <c r="V136" s="43"/>
      <c r="W136" s="60">
        <f ca="1">DATEDIF(H136,SummaryINC!$Z$1,"d")</f>
        <v>28</v>
      </c>
      <c r="X136" s="60" t="str">
        <f t="shared" ca="1" si="6"/>
        <v>NO</v>
      </c>
      <c r="Y136" s="60" t="str">
        <f t="shared" ca="1" si="7"/>
        <v>NO</v>
      </c>
      <c r="Z136" s="60" t="str">
        <f t="shared" ca="1" si="8"/>
        <v>YES</v>
      </c>
    </row>
    <row r="137" spans="1:26" ht="75">
      <c r="A137" s="43" t="s">
        <v>3632</v>
      </c>
      <c r="B137" s="43" t="s">
        <v>261</v>
      </c>
      <c r="C137" s="43" t="s">
        <v>942</v>
      </c>
      <c r="D137" s="43" t="s">
        <v>647</v>
      </c>
      <c r="E137" s="43" t="s">
        <v>159</v>
      </c>
      <c r="F137" s="43" t="s">
        <v>850</v>
      </c>
      <c r="G137" s="43" t="s">
        <v>314</v>
      </c>
      <c r="H137" s="59">
        <v>44628.473993055559</v>
      </c>
      <c r="I137" s="59">
        <v>44628.473993055559</v>
      </c>
      <c r="J137" s="43" t="s">
        <v>455</v>
      </c>
      <c r="K137" s="43" t="s">
        <v>443</v>
      </c>
      <c r="L137" s="43"/>
      <c r="M137" s="43" t="b">
        <v>0</v>
      </c>
      <c r="N137" s="43" t="b">
        <v>0</v>
      </c>
      <c r="O137" s="43"/>
      <c r="Q137" s="43"/>
      <c r="R137" s="43"/>
      <c r="S137" s="43"/>
      <c r="T137" s="43"/>
      <c r="U137" s="43"/>
      <c r="V137" s="43"/>
      <c r="W137" s="60">
        <f ca="1">DATEDIF(H137,SummaryINC!$Z$1,"d")</f>
        <v>28</v>
      </c>
      <c r="X137" s="60" t="str">
        <f t="shared" ca="1" si="6"/>
        <v>NO</v>
      </c>
      <c r="Y137" s="60" t="str">
        <f t="shared" ca="1" si="7"/>
        <v>NO</v>
      </c>
      <c r="Z137" s="60" t="str">
        <f t="shared" ca="1" si="8"/>
        <v>YES</v>
      </c>
    </row>
    <row r="138" spans="1:26" ht="75">
      <c r="A138" s="43" t="s">
        <v>3633</v>
      </c>
      <c r="B138" s="43" t="b">
        <v>0</v>
      </c>
      <c r="C138" s="43" t="s">
        <v>947</v>
      </c>
      <c r="D138" s="43" t="b">
        <v>0</v>
      </c>
      <c r="E138" s="43" t="s">
        <v>158</v>
      </c>
      <c r="F138" s="43" t="s">
        <v>948</v>
      </c>
      <c r="G138" s="43" t="s">
        <v>173</v>
      </c>
      <c r="H138" s="59">
        <v>44628.439409722218</v>
      </c>
      <c r="I138" s="59">
        <v>44628.44027777778</v>
      </c>
      <c r="J138" s="43" t="b">
        <v>0</v>
      </c>
      <c r="K138" s="43"/>
      <c r="L138" s="43"/>
      <c r="M138" s="43" t="b">
        <v>0</v>
      </c>
      <c r="N138" s="43" t="b">
        <v>0</v>
      </c>
      <c r="O138" s="43"/>
      <c r="Q138" s="43"/>
      <c r="R138" s="43"/>
      <c r="S138" s="43"/>
      <c r="T138" s="43"/>
      <c r="U138" s="43"/>
      <c r="V138" s="43"/>
      <c r="W138" s="60">
        <f ca="1">DATEDIF(H138,SummaryINC!$Z$1,"d")</f>
        <v>28</v>
      </c>
      <c r="X138" s="60" t="str">
        <f t="shared" ca="1" si="6"/>
        <v>NO</v>
      </c>
      <c r="Y138" s="60" t="str">
        <f t="shared" ca="1" si="7"/>
        <v>NO</v>
      </c>
      <c r="Z138" s="60" t="str">
        <f t="shared" ca="1" si="8"/>
        <v>YES</v>
      </c>
    </row>
    <row r="139" spans="1:26" ht="75">
      <c r="A139" s="43" t="s">
        <v>3634</v>
      </c>
      <c r="B139" s="43" t="s">
        <v>261</v>
      </c>
      <c r="C139" s="43" t="s">
        <v>953</v>
      </c>
      <c r="D139" s="43" t="s">
        <v>622</v>
      </c>
      <c r="E139" s="43" t="s">
        <v>82</v>
      </c>
      <c r="F139" s="43" t="s">
        <v>954</v>
      </c>
      <c r="G139" s="43" t="s">
        <v>291</v>
      </c>
      <c r="H139" s="59">
        <v>44628.430787037039</v>
      </c>
      <c r="I139" s="59">
        <v>44630.591979166667</v>
      </c>
      <c r="J139" s="43" t="s">
        <v>455</v>
      </c>
      <c r="K139" s="43" t="s">
        <v>443</v>
      </c>
      <c r="L139" s="59">
        <v>44629.430787037039</v>
      </c>
      <c r="M139" s="43" t="b">
        <v>0</v>
      </c>
      <c r="N139" s="43" t="b">
        <v>0</v>
      </c>
      <c r="O139" s="43"/>
      <c r="Q139" s="43"/>
      <c r="R139" s="43"/>
      <c r="S139" s="43"/>
      <c r="T139" s="43"/>
      <c r="U139" s="43"/>
      <c r="V139" s="43"/>
      <c r="W139" s="60">
        <f ca="1">DATEDIF(H139,SummaryINC!$Z$1,"d")</f>
        <v>28</v>
      </c>
      <c r="X139" s="60" t="str">
        <f t="shared" ca="1" si="6"/>
        <v>NO</v>
      </c>
      <c r="Y139" s="60" t="str">
        <f t="shared" ca="1" si="7"/>
        <v>NO</v>
      </c>
      <c r="Z139" s="60" t="str">
        <f t="shared" ca="1" si="8"/>
        <v>YES</v>
      </c>
    </row>
    <row r="140" spans="1:26" ht="75">
      <c r="A140" s="43" t="s">
        <v>3635</v>
      </c>
      <c r="B140" s="43" t="s">
        <v>261</v>
      </c>
      <c r="C140" s="43" t="s">
        <v>956</v>
      </c>
      <c r="D140" s="43" t="b">
        <v>0</v>
      </c>
      <c r="E140" s="43" t="s">
        <v>158</v>
      </c>
      <c r="F140" s="43" t="s">
        <v>957</v>
      </c>
      <c r="G140" s="43" t="s">
        <v>291</v>
      </c>
      <c r="H140" s="59">
        <v>44628.424375000002</v>
      </c>
      <c r="I140" s="59">
        <v>44629.428287037037</v>
      </c>
      <c r="J140" s="43" t="b">
        <v>0</v>
      </c>
      <c r="K140" s="43"/>
      <c r="L140" s="59">
        <v>44628.591041666667</v>
      </c>
      <c r="M140" s="43" t="b">
        <v>0</v>
      </c>
      <c r="N140" s="43" t="b">
        <v>0</v>
      </c>
      <c r="O140" s="43"/>
      <c r="Q140" s="43"/>
      <c r="R140" s="43"/>
      <c r="S140" s="43"/>
      <c r="T140" s="43"/>
      <c r="U140" s="43"/>
      <c r="V140" s="43"/>
      <c r="W140" s="60">
        <f ca="1">DATEDIF(H140,SummaryINC!$Z$1,"d")</f>
        <v>28</v>
      </c>
      <c r="X140" s="60" t="str">
        <f t="shared" ca="1" si="6"/>
        <v>NO</v>
      </c>
      <c r="Y140" s="60" t="str">
        <f t="shared" ca="1" si="7"/>
        <v>NO</v>
      </c>
      <c r="Z140" s="60" t="str">
        <f t="shared" ca="1" si="8"/>
        <v>YES</v>
      </c>
    </row>
    <row r="141" spans="1:26" ht="75">
      <c r="A141" s="43" t="s">
        <v>3636</v>
      </c>
      <c r="B141" s="43" t="s">
        <v>261</v>
      </c>
      <c r="C141" s="43" t="s">
        <v>959</v>
      </c>
      <c r="D141" s="43" t="s">
        <v>672</v>
      </c>
      <c r="E141" s="43" t="s">
        <v>159</v>
      </c>
      <c r="F141" s="43" t="s">
        <v>960</v>
      </c>
      <c r="G141" s="43" t="s">
        <v>288</v>
      </c>
      <c r="H141" s="59">
        <v>44628.404895833337</v>
      </c>
      <c r="I141" s="59">
        <v>44631.406736111108</v>
      </c>
      <c r="J141" s="43" t="s">
        <v>455</v>
      </c>
      <c r="K141" s="43" t="s">
        <v>443</v>
      </c>
      <c r="L141" s="43"/>
      <c r="M141" s="43" t="b">
        <v>0</v>
      </c>
      <c r="N141" s="43" t="b">
        <v>0</v>
      </c>
      <c r="O141" s="43"/>
      <c r="Q141" s="43"/>
      <c r="R141" s="43"/>
      <c r="S141" s="43"/>
      <c r="T141" s="43"/>
      <c r="U141" s="43"/>
      <c r="V141" s="43"/>
      <c r="W141" s="60">
        <f ca="1">DATEDIF(H141,SummaryINC!$Z$1,"d")</f>
        <v>28</v>
      </c>
      <c r="X141" s="60" t="str">
        <f t="shared" ca="1" si="6"/>
        <v>NO</v>
      </c>
      <c r="Y141" s="60" t="str">
        <f t="shared" ca="1" si="7"/>
        <v>NO</v>
      </c>
      <c r="Z141" s="60" t="str">
        <f t="shared" ca="1" si="8"/>
        <v>YES</v>
      </c>
    </row>
    <row r="142" spans="1:26" ht="75">
      <c r="A142" s="43" t="s">
        <v>3637</v>
      </c>
      <c r="B142" s="43" t="s">
        <v>261</v>
      </c>
      <c r="C142" s="43" t="s">
        <v>962</v>
      </c>
      <c r="D142" s="43" t="s">
        <v>622</v>
      </c>
      <c r="E142" s="43" t="s">
        <v>82</v>
      </c>
      <c r="F142" s="43" t="s">
        <v>963</v>
      </c>
      <c r="G142" s="43" t="s">
        <v>291</v>
      </c>
      <c r="H142" s="59">
        <v>44628.381516203714</v>
      </c>
      <c r="I142" s="59">
        <v>44630.592511574083</v>
      </c>
      <c r="J142" s="43" t="s">
        <v>455</v>
      </c>
      <c r="K142" s="43" t="s">
        <v>443</v>
      </c>
      <c r="L142" s="59">
        <v>44629.381516203714</v>
      </c>
      <c r="M142" s="43" t="b">
        <v>0</v>
      </c>
      <c r="N142" s="43" t="b">
        <v>0</v>
      </c>
      <c r="O142" s="43"/>
      <c r="Q142" s="43"/>
      <c r="R142" s="43"/>
      <c r="S142" s="43"/>
      <c r="T142" s="43"/>
      <c r="U142" s="43"/>
      <c r="V142" s="43"/>
      <c r="W142" s="60">
        <f ca="1">DATEDIF(H142,SummaryINC!$Z$1,"d")</f>
        <v>28</v>
      </c>
      <c r="X142" s="60" t="str">
        <f t="shared" ca="1" si="6"/>
        <v>NO</v>
      </c>
      <c r="Y142" s="60" t="str">
        <f t="shared" ca="1" si="7"/>
        <v>NO</v>
      </c>
      <c r="Z142" s="60" t="str">
        <f t="shared" ca="1" si="8"/>
        <v>YES</v>
      </c>
    </row>
    <row r="143" spans="1:26" ht="75">
      <c r="A143" s="43" t="s">
        <v>3638</v>
      </c>
      <c r="B143" s="43" t="s">
        <v>261</v>
      </c>
      <c r="C143" s="43" t="s">
        <v>965</v>
      </c>
      <c r="D143" s="43" t="s">
        <v>669</v>
      </c>
      <c r="E143" s="43" t="s">
        <v>99</v>
      </c>
      <c r="F143" s="43" t="s">
        <v>966</v>
      </c>
      <c r="G143" s="43" t="s">
        <v>291</v>
      </c>
      <c r="H143" s="59">
        <v>44628.377349537041</v>
      </c>
      <c r="I143" s="59">
        <v>44636.434398148151</v>
      </c>
      <c r="J143" s="43" t="s">
        <v>455</v>
      </c>
      <c r="K143" s="43" t="s">
        <v>443</v>
      </c>
      <c r="L143" s="59">
        <v>44629.377349537041</v>
      </c>
      <c r="M143" s="43" t="b">
        <v>0</v>
      </c>
      <c r="N143" s="43" t="b">
        <v>0</v>
      </c>
      <c r="O143" s="43"/>
      <c r="Q143" s="43"/>
      <c r="R143" s="43"/>
      <c r="S143" s="43"/>
      <c r="T143" s="43"/>
      <c r="U143" s="43"/>
      <c r="V143" s="43"/>
      <c r="W143" s="60">
        <f ca="1">DATEDIF(H143,SummaryINC!$Z$1,"d")</f>
        <v>28</v>
      </c>
      <c r="X143" s="60" t="str">
        <f t="shared" ca="1" si="6"/>
        <v>NO</v>
      </c>
      <c r="Y143" s="60" t="str">
        <f t="shared" ca="1" si="7"/>
        <v>NO</v>
      </c>
      <c r="Z143" s="60" t="str">
        <f t="shared" ca="1" si="8"/>
        <v>YES</v>
      </c>
    </row>
    <row r="144" spans="1:26" ht="75">
      <c r="A144" s="43" t="s">
        <v>3639</v>
      </c>
      <c r="B144" s="43" t="s">
        <v>261</v>
      </c>
      <c r="C144" s="43" t="s">
        <v>968</v>
      </c>
      <c r="D144" s="43" t="s">
        <v>969</v>
      </c>
      <c r="E144" s="43" t="s">
        <v>465</v>
      </c>
      <c r="F144" s="43" t="s">
        <v>970</v>
      </c>
      <c r="G144" s="43" t="s">
        <v>322</v>
      </c>
      <c r="H144" s="59">
        <v>44628.375879629632</v>
      </c>
      <c r="I144" s="59">
        <v>44641.441180555557</v>
      </c>
      <c r="J144" s="43" t="s">
        <v>455</v>
      </c>
      <c r="K144" s="43" t="s">
        <v>443</v>
      </c>
      <c r="L144" s="43"/>
      <c r="M144" s="43" t="s">
        <v>971</v>
      </c>
      <c r="N144" s="43" t="s">
        <v>972</v>
      </c>
      <c r="O144" s="43"/>
      <c r="Q144" s="43"/>
      <c r="R144" s="43"/>
      <c r="S144" s="43"/>
      <c r="T144" s="43"/>
      <c r="U144" s="43"/>
      <c r="V144" s="43"/>
      <c r="W144" s="60">
        <f ca="1">DATEDIF(H144,SummaryINC!$Z$1,"d")</f>
        <v>28</v>
      </c>
      <c r="X144" s="60" t="str">
        <f t="shared" ca="1" si="6"/>
        <v>NO</v>
      </c>
      <c r="Y144" s="60" t="str">
        <f t="shared" ca="1" si="7"/>
        <v>NO</v>
      </c>
      <c r="Z144" s="60" t="str">
        <f t="shared" ca="1" si="8"/>
        <v>YES</v>
      </c>
    </row>
    <row r="145" spans="1:26" ht="75">
      <c r="A145" s="43" t="s">
        <v>3640</v>
      </c>
      <c r="B145" s="43" t="s">
        <v>261</v>
      </c>
      <c r="C145" s="43" t="s">
        <v>976</v>
      </c>
      <c r="D145" s="43" t="s">
        <v>846</v>
      </c>
      <c r="E145" s="43" t="s">
        <v>159</v>
      </c>
      <c r="F145" s="43" t="s">
        <v>977</v>
      </c>
      <c r="G145" s="43" t="s">
        <v>188</v>
      </c>
      <c r="H145" s="59">
        <v>44628.334143518521</v>
      </c>
      <c r="I145" s="59">
        <v>44631.337997685187</v>
      </c>
      <c r="J145" s="43" t="s">
        <v>455</v>
      </c>
      <c r="K145" s="43" t="s">
        <v>443</v>
      </c>
      <c r="L145" s="59">
        <v>44631.334143518521</v>
      </c>
      <c r="M145" s="43" t="s">
        <v>524</v>
      </c>
      <c r="N145" s="43" t="s">
        <v>978</v>
      </c>
      <c r="O145" s="43"/>
      <c r="Q145" s="43"/>
      <c r="R145" s="43"/>
      <c r="S145" s="43"/>
      <c r="T145" s="43"/>
      <c r="U145" s="43"/>
      <c r="V145" s="43"/>
      <c r="W145" s="60">
        <f ca="1">DATEDIF(H145,SummaryINC!$Z$1,"d")</f>
        <v>28</v>
      </c>
      <c r="X145" s="60" t="str">
        <f t="shared" ca="1" si="6"/>
        <v>NO</v>
      </c>
      <c r="Y145" s="60" t="str">
        <f t="shared" ca="1" si="7"/>
        <v>NO</v>
      </c>
      <c r="Z145" s="60" t="str">
        <f t="shared" ca="1" si="8"/>
        <v>YES</v>
      </c>
    </row>
    <row r="146" spans="1:26" ht="75">
      <c r="A146" s="43" t="s">
        <v>3641</v>
      </c>
      <c r="B146" s="43" t="s">
        <v>261</v>
      </c>
      <c r="C146" s="43" t="s">
        <v>980</v>
      </c>
      <c r="D146" s="43" t="s">
        <v>440</v>
      </c>
      <c r="E146" s="43" t="s">
        <v>82</v>
      </c>
      <c r="F146" s="43" t="s">
        <v>761</v>
      </c>
      <c r="G146" s="43" t="s">
        <v>175</v>
      </c>
      <c r="H146" s="59">
        <v>44627.742835648147</v>
      </c>
      <c r="I146" s="59">
        <v>44641.521377314813</v>
      </c>
      <c r="J146" s="43" t="s">
        <v>455</v>
      </c>
      <c r="K146" s="43" t="s">
        <v>443</v>
      </c>
      <c r="L146" s="59">
        <v>44638.809537037043</v>
      </c>
      <c r="M146" s="43" t="b">
        <v>0</v>
      </c>
      <c r="N146" s="43" t="b">
        <v>0</v>
      </c>
      <c r="O146" s="43"/>
      <c r="Q146" s="43"/>
      <c r="R146" s="43"/>
      <c r="S146" s="43"/>
      <c r="T146" s="43"/>
      <c r="U146" s="43"/>
      <c r="V146" s="43"/>
      <c r="W146" s="60">
        <f ca="1">DATEDIF(H146,SummaryINC!$Z$1,"d")</f>
        <v>29</v>
      </c>
      <c r="X146" s="60" t="str">
        <f t="shared" ca="1" si="6"/>
        <v>NO</v>
      </c>
      <c r="Y146" s="60" t="str">
        <f t="shared" ca="1" si="7"/>
        <v>NO</v>
      </c>
      <c r="Z146" s="60" t="str">
        <f t="shared" ca="1" si="8"/>
        <v>YES</v>
      </c>
    </row>
    <row r="147" spans="1:26" ht="75">
      <c r="A147" s="43" t="s">
        <v>3642</v>
      </c>
      <c r="B147" s="43" t="s">
        <v>261</v>
      </c>
      <c r="C147" s="43" t="s">
        <v>986</v>
      </c>
      <c r="D147" s="43" t="b">
        <v>0</v>
      </c>
      <c r="E147" s="43" t="s">
        <v>158</v>
      </c>
      <c r="F147" s="43" t="s">
        <v>987</v>
      </c>
      <c r="G147" s="43" t="s">
        <v>288</v>
      </c>
      <c r="H147" s="59">
        <v>44627.497476851851</v>
      </c>
      <c r="I147" s="59">
        <v>44634.533078703702</v>
      </c>
      <c r="J147" s="43" t="s">
        <v>455</v>
      </c>
      <c r="K147" s="43" t="s">
        <v>443</v>
      </c>
      <c r="L147" s="43"/>
      <c r="M147" s="43" t="b">
        <v>0</v>
      </c>
      <c r="N147" s="43" t="b">
        <v>0</v>
      </c>
      <c r="O147" s="43"/>
      <c r="Q147" s="43"/>
      <c r="R147" s="43"/>
      <c r="S147" s="43"/>
      <c r="T147" s="43"/>
      <c r="U147" s="43"/>
      <c r="V147" s="43"/>
      <c r="W147" s="60">
        <f ca="1">DATEDIF(H147,SummaryINC!$Z$1,"d")</f>
        <v>29</v>
      </c>
      <c r="X147" s="60" t="str">
        <f t="shared" ca="1" si="6"/>
        <v>NO</v>
      </c>
      <c r="Y147" s="60" t="str">
        <f t="shared" ca="1" si="7"/>
        <v>NO</v>
      </c>
      <c r="Z147" s="60" t="str">
        <f t="shared" ca="1" si="8"/>
        <v>YES</v>
      </c>
    </row>
    <row r="148" spans="1:26" ht="75">
      <c r="A148" s="43" t="s">
        <v>3643</v>
      </c>
      <c r="B148" s="43" t="b">
        <v>0</v>
      </c>
      <c r="C148" s="43" t="s">
        <v>989</v>
      </c>
      <c r="D148" s="43" t="b">
        <v>0</v>
      </c>
      <c r="E148" s="43" t="s">
        <v>158</v>
      </c>
      <c r="F148" s="43" t="s">
        <v>693</v>
      </c>
      <c r="G148" s="43" t="s">
        <v>173</v>
      </c>
      <c r="H148" s="59">
        <v>44627.492199074077</v>
      </c>
      <c r="I148" s="59">
        <v>44627.492199074077</v>
      </c>
      <c r="J148" s="43" t="b">
        <v>0</v>
      </c>
      <c r="K148" s="43"/>
      <c r="L148" s="43"/>
      <c r="M148" s="43" t="b">
        <v>0</v>
      </c>
      <c r="N148" s="43" t="b">
        <v>0</v>
      </c>
      <c r="O148" s="43"/>
      <c r="Q148" s="43"/>
      <c r="R148" s="43"/>
      <c r="S148" s="43"/>
      <c r="T148" s="43"/>
      <c r="U148" s="43"/>
      <c r="V148" s="43"/>
      <c r="W148" s="60">
        <f ca="1">DATEDIF(H148,SummaryINC!$Z$1,"d")</f>
        <v>29</v>
      </c>
      <c r="X148" s="60" t="str">
        <f t="shared" ca="1" si="6"/>
        <v>NO</v>
      </c>
      <c r="Y148" s="60" t="str">
        <f t="shared" ca="1" si="7"/>
        <v>NO</v>
      </c>
      <c r="Z148" s="60" t="str">
        <f t="shared" ca="1" si="8"/>
        <v>YES</v>
      </c>
    </row>
    <row r="149" spans="1:26" ht="75">
      <c r="A149" s="43" t="s">
        <v>3644</v>
      </c>
      <c r="B149" s="43" t="s">
        <v>261</v>
      </c>
      <c r="C149" s="43" t="s">
        <v>991</v>
      </c>
      <c r="D149" s="43" t="s">
        <v>622</v>
      </c>
      <c r="E149" s="43" t="s">
        <v>82</v>
      </c>
      <c r="F149" s="43" t="s">
        <v>992</v>
      </c>
      <c r="G149" s="43" t="s">
        <v>291</v>
      </c>
      <c r="H149" s="59">
        <v>44627.483622685177</v>
      </c>
      <c r="I149" s="59">
        <v>44630.593541666669</v>
      </c>
      <c r="J149" s="43" t="b">
        <v>0</v>
      </c>
      <c r="K149" s="43"/>
      <c r="L149" s="59">
        <v>44629.083333333343</v>
      </c>
      <c r="M149" s="43" t="b">
        <v>0</v>
      </c>
      <c r="N149" s="43" t="b">
        <v>0</v>
      </c>
      <c r="O149" s="43"/>
      <c r="Q149" s="43"/>
      <c r="R149" s="43"/>
      <c r="S149" s="43"/>
      <c r="T149" s="43"/>
      <c r="U149" s="43"/>
      <c r="V149" s="43"/>
      <c r="W149" s="60">
        <f ca="1">DATEDIF(H149,SummaryINC!$Z$1,"d")</f>
        <v>29</v>
      </c>
      <c r="X149" s="60" t="str">
        <f t="shared" ca="1" si="6"/>
        <v>NO</v>
      </c>
      <c r="Y149" s="60" t="str">
        <f t="shared" ca="1" si="7"/>
        <v>NO</v>
      </c>
      <c r="Z149" s="60" t="str">
        <f t="shared" ca="1" si="8"/>
        <v>YES</v>
      </c>
    </row>
    <row r="150" spans="1:26" ht="75">
      <c r="A150" s="43" t="s">
        <v>3645</v>
      </c>
      <c r="B150" s="43" t="s">
        <v>260</v>
      </c>
      <c r="C150" s="43" t="s">
        <v>293</v>
      </c>
      <c r="D150" s="43" t="s">
        <v>767</v>
      </c>
      <c r="E150" s="43" t="s">
        <v>161</v>
      </c>
      <c r="F150" s="43" t="s">
        <v>994</v>
      </c>
      <c r="G150" s="43" t="s">
        <v>287</v>
      </c>
      <c r="H150" s="59">
        <v>44627.429918981477</v>
      </c>
      <c r="I150" s="59">
        <v>44641.54215277778</v>
      </c>
      <c r="J150" s="43" t="s">
        <v>442</v>
      </c>
      <c r="K150" s="43" t="s">
        <v>443</v>
      </c>
      <c r="L150" s="59">
        <v>44627.763252314813</v>
      </c>
      <c r="M150" s="43" t="b">
        <v>0</v>
      </c>
      <c r="N150" s="43" t="b">
        <v>0</v>
      </c>
      <c r="O150" s="43"/>
      <c r="Q150" s="43"/>
      <c r="R150" s="43"/>
      <c r="S150" s="43"/>
      <c r="T150" s="43"/>
      <c r="U150" s="43"/>
      <c r="V150" s="43"/>
      <c r="W150" s="60">
        <f ca="1">DATEDIF(H150,SummaryINC!$Z$1,"d")</f>
        <v>29</v>
      </c>
      <c r="X150" s="60" t="str">
        <f t="shared" ca="1" si="6"/>
        <v>NO</v>
      </c>
      <c r="Y150" s="60" t="str">
        <f t="shared" ca="1" si="7"/>
        <v>NO</v>
      </c>
      <c r="Z150" s="60" t="str">
        <f t="shared" ca="1" si="8"/>
        <v>YES</v>
      </c>
    </row>
    <row r="151" spans="1:26" ht="75">
      <c r="A151" s="43" t="s">
        <v>3646</v>
      </c>
      <c r="B151" s="43" t="s">
        <v>261</v>
      </c>
      <c r="C151" s="43" t="s">
        <v>999</v>
      </c>
      <c r="D151" s="43" t="s">
        <v>622</v>
      </c>
      <c r="E151" s="43" t="s">
        <v>82</v>
      </c>
      <c r="F151" s="43" t="s">
        <v>992</v>
      </c>
      <c r="G151" s="43" t="s">
        <v>291</v>
      </c>
      <c r="H151" s="59">
        <v>44627.402939814812</v>
      </c>
      <c r="I151" s="59">
        <v>44630.594108796293</v>
      </c>
      <c r="J151" s="43" t="s">
        <v>455</v>
      </c>
      <c r="K151" s="43" t="s">
        <v>443</v>
      </c>
      <c r="L151" s="59">
        <v>44628.402939814812</v>
      </c>
      <c r="M151" s="43" t="b">
        <v>0</v>
      </c>
      <c r="N151" s="43" t="b">
        <v>0</v>
      </c>
      <c r="O151" s="43"/>
      <c r="Q151" s="43"/>
      <c r="R151" s="43"/>
      <c r="S151" s="43"/>
      <c r="T151" s="43"/>
      <c r="U151" s="43"/>
      <c r="V151" s="43"/>
      <c r="W151" s="60">
        <f ca="1">DATEDIF(H151,SummaryINC!$Z$1,"d")</f>
        <v>29</v>
      </c>
      <c r="X151" s="60" t="str">
        <f t="shared" ca="1" si="6"/>
        <v>NO</v>
      </c>
      <c r="Y151" s="60" t="str">
        <f t="shared" ca="1" si="7"/>
        <v>NO</v>
      </c>
      <c r="Z151" s="60" t="str">
        <f t="shared" ca="1" si="8"/>
        <v>YES</v>
      </c>
    </row>
    <row r="152" spans="1:26" ht="75">
      <c r="A152" s="43" t="s">
        <v>3647</v>
      </c>
      <c r="B152" s="43" t="s">
        <v>261</v>
      </c>
      <c r="C152" s="43" t="s">
        <v>1001</v>
      </c>
      <c r="D152" s="43" t="s">
        <v>538</v>
      </c>
      <c r="E152" s="43" t="s">
        <v>159</v>
      </c>
      <c r="F152" s="43" t="s">
        <v>1002</v>
      </c>
      <c r="G152" s="43" t="s">
        <v>288</v>
      </c>
      <c r="H152" s="59">
        <v>44627.354594907411</v>
      </c>
      <c r="I152" s="59">
        <v>44629.420069444437</v>
      </c>
      <c r="J152" s="43" t="s">
        <v>455</v>
      </c>
      <c r="K152" s="43" t="s">
        <v>443</v>
      </c>
      <c r="L152" s="43"/>
      <c r="M152" s="43" t="s">
        <v>1003</v>
      </c>
      <c r="N152" s="43" t="s">
        <v>661</v>
      </c>
      <c r="O152" s="43"/>
      <c r="Q152" s="43"/>
      <c r="R152" s="43"/>
      <c r="S152" s="43"/>
      <c r="T152" s="43"/>
      <c r="U152" s="43"/>
      <c r="V152" s="43"/>
      <c r="W152" s="60">
        <f ca="1">DATEDIF(H152,SummaryINC!$Z$1,"d")</f>
        <v>29</v>
      </c>
      <c r="X152" s="60" t="str">
        <f t="shared" ca="1" si="6"/>
        <v>NO</v>
      </c>
      <c r="Y152" s="60" t="str">
        <f t="shared" ca="1" si="7"/>
        <v>NO</v>
      </c>
      <c r="Z152" s="60" t="str">
        <f t="shared" ca="1" si="8"/>
        <v>YES</v>
      </c>
    </row>
    <row r="153" spans="1:26" ht="75">
      <c r="A153" s="43" t="s">
        <v>3648</v>
      </c>
      <c r="B153" s="43" t="s">
        <v>261</v>
      </c>
      <c r="C153" s="43" t="s">
        <v>1005</v>
      </c>
      <c r="D153" s="43" t="s">
        <v>440</v>
      </c>
      <c r="E153" s="43" t="s">
        <v>99</v>
      </c>
      <c r="F153" s="43" t="s">
        <v>750</v>
      </c>
      <c r="G153" s="43" t="s">
        <v>175</v>
      </c>
      <c r="H153" s="59">
        <v>44624.598391203697</v>
      </c>
      <c r="I153" s="59">
        <v>44641.565787037027</v>
      </c>
      <c r="J153" s="43" t="s">
        <v>455</v>
      </c>
      <c r="K153" s="43" t="s">
        <v>443</v>
      </c>
      <c r="L153" s="59">
        <v>44642.056064814817</v>
      </c>
      <c r="M153" s="43" t="b">
        <v>0</v>
      </c>
      <c r="N153" s="43" t="b">
        <v>0</v>
      </c>
      <c r="O153" s="43"/>
      <c r="Q153" s="43"/>
      <c r="R153" s="43"/>
      <c r="S153" s="43"/>
      <c r="T153" s="43"/>
      <c r="U153" s="43"/>
      <c r="V153" s="43"/>
      <c r="W153" s="60">
        <f ca="1">DATEDIF(H153,SummaryINC!$Z$1,"d")</f>
        <v>32</v>
      </c>
      <c r="X153" s="60" t="str">
        <f t="shared" ca="1" si="6"/>
        <v>NO</v>
      </c>
      <c r="Y153" s="60" t="str">
        <f t="shared" ca="1" si="7"/>
        <v>NO</v>
      </c>
      <c r="Z153" s="60" t="str">
        <f t="shared" ca="1" si="8"/>
        <v>YES</v>
      </c>
    </row>
    <row r="154" spans="1:26" ht="75">
      <c r="A154" s="43" t="s">
        <v>3649</v>
      </c>
      <c r="B154" s="43" t="s">
        <v>261</v>
      </c>
      <c r="C154" s="43" t="s">
        <v>1010</v>
      </c>
      <c r="D154" s="43" t="s">
        <v>493</v>
      </c>
      <c r="E154" s="43" t="s">
        <v>82</v>
      </c>
      <c r="F154" s="43" t="s">
        <v>1011</v>
      </c>
      <c r="G154" s="43" t="s">
        <v>174</v>
      </c>
      <c r="H154" s="59">
        <v>44624.437361111108</v>
      </c>
      <c r="I154" s="59">
        <v>44641.379016203697</v>
      </c>
      <c r="J154" s="43" t="b">
        <v>0</v>
      </c>
      <c r="K154" s="43"/>
      <c r="L154" s="59">
        <v>44624.604027777779</v>
      </c>
      <c r="M154" s="43" t="s">
        <v>839</v>
      </c>
      <c r="N154" s="43" t="b">
        <v>0</v>
      </c>
      <c r="O154" s="43"/>
      <c r="Q154" s="43"/>
      <c r="R154" s="43"/>
      <c r="S154" s="43"/>
      <c r="T154" s="43"/>
      <c r="U154" s="43"/>
      <c r="V154" s="43"/>
      <c r="W154" s="60">
        <f ca="1">DATEDIF(H154,SummaryINC!$Z$1,"d")</f>
        <v>32</v>
      </c>
      <c r="X154" s="60" t="str">
        <f t="shared" ca="1" si="6"/>
        <v>NO</v>
      </c>
      <c r="Y154" s="60" t="str">
        <f t="shared" ca="1" si="7"/>
        <v>NO</v>
      </c>
      <c r="Z154" s="60" t="str">
        <f t="shared" ca="1" si="8"/>
        <v>YES</v>
      </c>
    </row>
    <row r="155" spans="1:26" ht="75">
      <c r="A155" s="43" t="s">
        <v>3650</v>
      </c>
      <c r="B155" s="43" t="s">
        <v>261</v>
      </c>
      <c r="C155" s="43" t="s">
        <v>1013</v>
      </c>
      <c r="D155" s="43" t="s">
        <v>562</v>
      </c>
      <c r="E155" s="43" t="s">
        <v>161</v>
      </c>
      <c r="F155" s="43" t="s">
        <v>717</v>
      </c>
      <c r="G155" s="43" t="s">
        <v>192</v>
      </c>
      <c r="H155" s="59">
        <v>44624.324490740742</v>
      </c>
      <c r="I155" s="59">
        <v>44641.565787037027</v>
      </c>
      <c r="J155" s="43" t="s">
        <v>455</v>
      </c>
      <c r="K155" s="43" t="s">
        <v>443</v>
      </c>
      <c r="L155" s="59">
        <v>44642.278981481482</v>
      </c>
      <c r="M155" s="43" t="s">
        <v>623</v>
      </c>
      <c r="N155" s="43" t="s">
        <v>607</v>
      </c>
      <c r="O155" s="43"/>
      <c r="Q155" s="43"/>
      <c r="R155" s="43"/>
      <c r="S155" s="43"/>
      <c r="T155" s="43"/>
      <c r="U155" s="43"/>
      <c r="V155" s="43"/>
      <c r="W155" s="60">
        <f ca="1">DATEDIF(H155,SummaryINC!$Z$1,"d")</f>
        <v>32</v>
      </c>
      <c r="X155" s="60" t="str">
        <f t="shared" ca="1" si="6"/>
        <v>NO</v>
      </c>
      <c r="Y155" s="60" t="str">
        <f t="shared" ca="1" si="7"/>
        <v>NO</v>
      </c>
      <c r="Z155" s="60" t="str">
        <f t="shared" ca="1" si="8"/>
        <v>YES</v>
      </c>
    </row>
    <row r="156" spans="1:26" ht="75">
      <c r="A156" s="43" t="s">
        <v>3651</v>
      </c>
      <c r="B156" s="43" t="s">
        <v>261</v>
      </c>
      <c r="C156" s="43" t="s">
        <v>1023</v>
      </c>
      <c r="D156" s="43" t="s">
        <v>622</v>
      </c>
      <c r="E156" s="43" t="s">
        <v>82</v>
      </c>
      <c r="F156" s="43" t="s">
        <v>1024</v>
      </c>
      <c r="G156" s="43" t="s">
        <v>291</v>
      </c>
      <c r="H156" s="59">
        <v>44623.456458333327</v>
      </c>
      <c r="I156" s="59">
        <v>44630.594687500001</v>
      </c>
      <c r="J156" s="43" t="s">
        <v>455</v>
      </c>
      <c r="K156" s="43" t="s">
        <v>443</v>
      </c>
      <c r="L156" s="59">
        <v>44624.456458333327</v>
      </c>
      <c r="M156" s="43" t="b">
        <v>0</v>
      </c>
      <c r="N156" s="43" t="b">
        <v>0</v>
      </c>
      <c r="O156" s="43"/>
      <c r="Q156" s="43"/>
      <c r="R156" s="43"/>
      <c r="S156" s="43"/>
      <c r="T156" s="43"/>
      <c r="U156" s="43"/>
      <c r="V156" s="43"/>
      <c r="W156" s="60">
        <f ca="1">DATEDIF(H156,SummaryINC!$Z$1,"d")</f>
        <v>33</v>
      </c>
      <c r="X156" s="60" t="str">
        <f t="shared" ca="1" si="6"/>
        <v>NO</v>
      </c>
      <c r="Y156" s="60" t="str">
        <f t="shared" ca="1" si="7"/>
        <v>NO</v>
      </c>
      <c r="Z156" s="60" t="str">
        <f t="shared" ca="1" si="8"/>
        <v>YES</v>
      </c>
    </row>
    <row r="157" spans="1:26" ht="75">
      <c r="A157" s="43" t="s">
        <v>3652</v>
      </c>
      <c r="B157" s="43" t="s">
        <v>261</v>
      </c>
      <c r="C157" s="43" t="s">
        <v>1026</v>
      </c>
      <c r="D157" s="43" t="s">
        <v>622</v>
      </c>
      <c r="E157" s="43" t="s">
        <v>82</v>
      </c>
      <c r="F157" s="43" t="s">
        <v>1027</v>
      </c>
      <c r="G157" s="43" t="s">
        <v>291</v>
      </c>
      <c r="H157" s="59">
        <v>44623.441817129627</v>
      </c>
      <c r="I157" s="59">
        <v>44628.38486111111</v>
      </c>
      <c r="J157" s="43" t="b">
        <v>0</v>
      </c>
      <c r="K157" s="43"/>
      <c r="L157" s="43"/>
      <c r="M157" s="43" t="b">
        <v>0</v>
      </c>
      <c r="N157" s="43" t="b">
        <v>0</v>
      </c>
      <c r="O157" s="43"/>
      <c r="Q157" s="43"/>
      <c r="R157" s="43"/>
      <c r="S157" s="43"/>
      <c r="T157" s="43"/>
      <c r="U157" s="43"/>
      <c r="V157" s="43"/>
      <c r="W157" s="60">
        <f ca="1">DATEDIF(H157,SummaryINC!$Z$1,"d")</f>
        <v>33</v>
      </c>
      <c r="X157" s="60" t="str">
        <f t="shared" ca="1" si="6"/>
        <v>NO</v>
      </c>
      <c r="Y157" s="60" t="str">
        <f t="shared" ca="1" si="7"/>
        <v>NO</v>
      </c>
      <c r="Z157" s="60" t="str">
        <f t="shared" ca="1" si="8"/>
        <v>YES</v>
      </c>
    </row>
    <row r="158" spans="1:26" ht="75">
      <c r="A158" s="43" t="s">
        <v>3653</v>
      </c>
      <c r="B158" s="43" t="s">
        <v>261</v>
      </c>
      <c r="C158" s="43" t="s">
        <v>1031</v>
      </c>
      <c r="D158" s="43" t="s">
        <v>538</v>
      </c>
      <c r="E158" s="43" t="s">
        <v>159</v>
      </c>
      <c r="F158" s="43" t="s">
        <v>1032</v>
      </c>
      <c r="G158" s="43" t="s">
        <v>288</v>
      </c>
      <c r="H158" s="59">
        <v>44623.384965277779</v>
      </c>
      <c r="I158" s="59">
        <v>44631.4059375</v>
      </c>
      <c r="J158" s="43" t="s">
        <v>455</v>
      </c>
      <c r="K158" s="43" t="s">
        <v>443</v>
      </c>
      <c r="L158" s="43"/>
      <c r="M158" s="43" t="b">
        <v>0</v>
      </c>
      <c r="N158" s="43" t="b">
        <v>0</v>
      </c>
      <c r="O158" s="43"/>
      <c r="Q158" s="43"/>
      <c r="R158" s="43"/>
      <c r="S158" s="43"/>
      <c r="T158" s="43"/>
      <c r="U158" s="43"/>
      <c r="V158" s="43"/>
      <c r="W158" s="60">
        <f ca="1">DATEDIF(H158,SummaryINC!$Z$1,"d")</f>
        <v>33</v>
      </c>
      <c r="X158" s="60" t="str">
        <f t="shared" ca="1" si="6"/>
        <v>NO</v>
      </c>
      <c r="Y158" s="60" t="str">
        <f t="shared" ca="1" si="7"/>
        <v>NO</v>
      </c>
      <c r="Z158" s="60" t="str">
        <f t="shared" ca="1" si="8"/>
        <v>YES</v>
      </c>
    </row>
    <row r="159" spans="1:26" ht="75">
      <c r="A159" s="43" t="s">
        <v>3654</v>
      </c>
      <c r="B159" s="43" t="s">
        <v>261</v>
      </c>
      <c r="C159" s="43" t="s">
        <v>1036</v>
      </c>
      <c r="D159" s="43" t="s">
        <v>581</v>
      </c>
      <c r="E159" s="43" t="s">
        <v>99</v>
      </c>
      <c r="F159" s="43" t="s">
        <v>1037</v>
      </c>
      <c r="G159" s="43" t="s">
        <v>278</v>
      </c>
      <c r="H159" s="59">
        <v>44622.677546296298</v>
      </c>
      <c r="I159" s="59">
        <v>44641.378680555557</v>
      </c>
      <c r="J159" s="43" t="s">
        <v>1038</v>
      </c>
      <c r="K159" s="43" t="s">
        <v>485</v>
      </c>
      <c r="L159" s="59">
        <v>44624.291666666657</v>
      </c>
      <c r="M159" s="43" t="s">
        <v>1039</v>
      </c>
      <c r="N159" s="43" t="b">
        <v>0</v>
      </c>
      <c r="O159" s="43"/>
      <c r="Q159" s="43"/>
      <c r="R159" s="43"/>
      <c r="S159" s="43"/>
      <c r="T159" s="43"/>
      <c r="U159" s="43"/>
      <c r="V159" s="43"/>
      <c r="W159" s="60">
        <f ca="1">DATEDIF(H159,SummaryINC!$Z$1,"d")</f>
        <v>34</v>
      </c>
      <c r="X159" s="60" t="str">
        <f t="shared" ca="1" si="6"/>
        <v>NO</v>
      </c>
      <c r="Y159" s="60" t="str">
        <f t="shared" ca="1" si="7"/>
        <v>NO</v>
      </c>
      <c r="Z159" s="60" t="str">
        <f t="shared" ca="1" si="8"/>
        <v>YES</v>
      </c>
    </row>
    <row r="160" spans="1:26" ht="75">
      <c r="A160" s="43" t="s">
        <v>3655</v>
      </c>
      <c r="B160" s="43" t="s">
        <v>261</v>
      </c>
      <c r="C160" s="43" t="s">
        <v>1044</v>
      </c>
      <c r="D160" s="43" t="s">
        <v>672</v>
      </c>
      <c r="E160" s="43" t="s">
        <v>159</v>
      </c>
      <c r="F160" s="43" t="s">
        <v>1045</v>
      </c>
      <c r="G160" s="43" t="s">
        <v>288</v>
      </c>
      <c r="H160" s="59">
        <v>44622.568738425929</v>
      </c>
      <c r="I160" s="59">
        <v>44631.405358796299</v>
      </c>
      <c r="J160" s="43" t="s">
        <v>455</v>
      </c>
      <c r="K160" s="43" t="s">
        <v>443</v>
      </c>
      <c r="L160" s="43"/>
      <c r="M160" s="43" t="b">
        <v>0</v>
      </c>
      <c r="N160" s="43" t="b">
        <v>0</v>
      </c>
      <c r="O160" s="43"/>
      <c r="Q160" s="43"/>
      <c r="R160" s="43"/>
      <c r="S160" s="43"/>
      <c r="T160" s="43"/>
      <c r="U160" s="43"/>
      <c r="V160" s="43"/>
      <c r="W160" s="60">
        <f ca="1">DATEDIF(H160,SummaryINC!$Z$1,"d")</f>
        <v>34</v>
      </c>
      <c r="X160" s="60" t="str">
        <f t="shared" ca="1" si="6"/>
        <v>NO</v>
      </c>
      <c r="Y160" s="60" t="str">
        <f t="shared" ca="1" si="7"/>
        <v>NO</v>
      </c>
      <c r="Z160" s="60" t="str">
        <f t="shared" ca="1" si="8"/>
        <v>YES</v>
      </c>
    </row>
    <row r="161" spans="1:26" ht="75">
      <c r="A161" s="43" t="s">
        <v>3656</v>
      </c>
      <c r="B161" s="43" t="s">
        <v>261</v>
      </c>
      <c r="C161" s="43" t="s">
        <v>1054</v>
      </c>
      <c r="D161" s="43" t="s">
        <v>480</v>
      </c>
      <c r="E161" s="43" t="s">
        <v>82</v>
      </c>
      <c r="F161" s="43" t="s">
        <v>1055</v>
      </c>
      <c r="G161" s="43" t="s">
        <v>186</v>
      </c>
      <c r="H161" s="59">
        <v>44621.988715277781</v>
      </c>
      <c r="I161" s="59">
        <v>44627.292893518519</v>
      </c>
      <c r="J161" s="43" t="s">
        <v>455</v>
      </c>
      <c r="K161" s="43" t="s">
        <v>443</v>
      </c>
      <c r="L161" s="59">
        <v>44627.291666666657</v>
      </c>
      <c r="M161" s="43" t="b">
        <v>0</v>
      </c>
      <c r="N161" s="43" t="b">
        <v>0</v>
      </c>
      <c r="O161" s="43"/>
      <c r="Q161" s="43"/>
      <c r="R161" s="43"/>
      <c r="S161" s="43"/>
      <c r="T161" s="43"/>
      <c r="U161" s="43"/>
      <c r="V161" s="43"/>
      <c r="W161" s="60">
        <f ca="1">DATEDIF(H161,SummaryINC!$Z$1,"d")</f>
        <v>35</v>
      </c>
      <c r="X161" s="60" t="str">
        <f t="shared" ca="1" si="6"/>
        <v>NO</v>
      </c>
      <c r="Y161" s="60" t="str">
        <f t="shared" ca="1" si="7"/>
        <v>NO</v>
      </c>
      <c r="Z161" s="60" t="str">
        <f t="shared" ca="1" si="8"/>
        <v>YES</v>
      </c>
    </row>
    <row r="162" spans="1:26" ht="75">
      <c r="A162" s="43" t="s">
        <v>3657</v>
      </c>
      <c r="B162" s="43" t="s">
        <v>261</v>
      </c>
      <c r="C162" s="43" t="s">
        <v>1064</v>
      </c>
      <c r="D162" s="43" t="s">
        <v>1065</v>
      </c>
      <c r="E162" s="43" t="s">
        <v>82</v>
      </c>
      <c r="F162" s="43" t="s">
        <v>1066</v>
      </c>
      <c r="G162" s="43" t="s">
        <v>322</v>
      </c>
      <c r="H162" s="59">
        <v>44620.709976851853</v>
      </c>
      <c r="I162" s="59">
        <v>44624.436631944453</v>
      </c>
      <c r="J162" s="43" t="s">
        <v>455</v>
      </c>
      <c r="K162" s="43" t="s">
        <v>443</v>
      </c>
      <c r="L162" s="59">
        <v>44622.083333333343</v>
      </c>
      <c r="M162" s="43" t="s">
        <v>1067</v>
      </c>
      <c r="N162" s="43" t="b">
        <v>0</v>
      </c>
      <c r="O162" s="43"/>
      <c r="Q162" s="43"/>
      <c r="R162" s="43"/>
      <c r="S162" s="43"/>
      <c r="T162" s="43"/>
      <c r="U162" s="43"/>
      <c r="V162" s="43"/>
      <c r="W162" s="60">
        <f ca="1">DATEDIF(H162,SummaryINC!$Z$1,"d")</f>
        <v>36</v>
      </c>
      <c r="X162" s="60" t="str">
        <f t="shared" ca="1" si="6"/>
        <v>NO</v>
      </c>
      <c r="Y162" s="60" t="str">
        <f t="shared" ca="1" si="7"/>
        <v>NO</v>
      </c>
      <c r="Z162" s="60" t="str">
        <f t="shared" ca="1" si="8"/>
        <v>YES</v>
      </c>
    </row>
    <row r="163" spans="1:26" ht="75">
      <c r="A163" s="43" t="s">
        <v>3658</v>
      </c>
      <c r="B163" s="43" t="s">
        <v>262</v>
      </c>
      <c r="C163" s="43" t="s">
        <v>1069</v>
      </c>
      <c r="D163" s="43" t="s">
        <v>672</v>
      </c>
      <c r="E163" s="43" t="s">
        <v>161</v>
      </c>
      <c r="F163" s="43" t="s">
        <v>676</v>
      </c>
      <c r="G163" s="43" t="s">
        <v>288</v>
      </c>
      <c r="H163" s="59">
        <v>44620.523379629631</v>
      </c>
      <c r="I163" s="59">
        <v>44637.615474537037</v>
      </c>
      <c r="J163" s="43" t="s">
        <v>455</v>
      </c>
      <c r="K163" s="43" t="s">
        <v>443</v>
      </c>
      <c r="L163" s="43"/>
      <c r="M163" s="43" t="b">
        <v>0</v>
      </c>
      <c r="N163" s="43" t="b">
        <v>0</v>
      </c>
      <c r="O163" s="43"/>
      <c r="Q163" s="43"/>
      <c r="R163" s="43"/>
      <c r="S163" s="43"/>
      <c r="T163" s="43"/>
      <c r="U163" s="43"/>
      <c r="V163" s="43"/>
      <c r="W163" s="60">
        <f ca="1">DATEDIF(H163,SummaryINC!$Z$1,"d")</f>
        <v>36</v>
      </c>
      <c r="X163" s="60" t="str">
        <f t="shared" ca="1" si="6"/>
        <v>NO</v>
      </c>
      <c r="Y163" s="60" t="str">
        <f t="shared" ca="1" si="7"/>
        <v>NO</v>
      </c>
      <c r="Z163" s="60" t="str">
        <f t="shared" ca="1" si="8"/>
        <v>YES</v>
      </c>
    </row>
    <row r="164" spans="1:26" ht="75">
      <c r="A164" s="43" t="s">
        <v>3659</v>
      </c>
      <c r="B164" s="43" t="s">
        <v>261</v>
      </c>
      <c r="C164" s="43" t="s">
        <v>1075</v>
      </c>
      <c r="D164" s="43" t="s">
        <v>538</v>
      </c>
      <c r="E164" s="43" t="s">
        <v>159</v>
      </c>
      <c r="F164" s="43" t="s">
        <v>1076</v>
      </c>
      <c r="G164" s="43" t="s">
        <v>288</v>
      </c>
      <c r="H164" s="59">
        <v>44617.50644675926</v>
      </c>
      <c r="I164" s="59">
        <v>44622.472615740742</v>
      </c>
      <c r="J164" s="43" t="s">
        <v>455</v>
      </c>
      <c r="K164" s="43" t="s">
        <v>443</v>
      </c>
      <c r="L164" s="43"/>
      <c r="M164" s="43" t="s">
        <v>660</v>
      </c>
      <c r="N164" s="43" t="s">
        <v>661</v>
      </c>
      <c r="O164" s="43"/>
      <c r="Q164" s="43"/>
      <c r="R164" s="43"/>
      <c r="S164" s="43"/>
      <c r="T164" s="43"/>
      <c r="U164" s="43"/>
      <c r="V164" s="43"/>
      <c r="W164" s="60">
        <f ca="1">DATEDIF(H164,SummaryINC!$Z$1,"d")</f>
        <v>39</v>
      </c>
      <c r="X164" s="60" t="str">
        <f t="shared" ca="1" si="6"/>
        <v>NO</v>
      </c>
      <c r="Y164" s="60" t="str">
        <f t="shared" ca="1" si="7"/>
        <v>NO</v>
      </c>
      <c r="Z164" s="60" t="str">
        <f t="shared" ca="1" si="8"/>
        <v>YES</v>
      </c>
    </row>
    <row r="165" spans="1:26" ht="75">
      <c r="A165" s="43" t="s">
        <v>3660</v>
      </c>
      <c r="B165" s="43" t="s">
        <v>261</v>
      </c>
      <c r="C165" s="43" t="s">
        <v>1078</v>
      </c>
      <c r="D165" s="43" t="s">
        <v>1079</v>
      </c>
      <c r="E165" s="43" t="s">
        <v>82</v>
      </c>
      <c r="F165" s="43" t="s">
        <v>523</v>
      </c>
      <c r="G165" s="43" t="s">
        <v>194</v>
      </c>
      <c r="H165" s="59">
        <v>44617.352546296293</v>
      </c>
      <c r="I165" s="59">
        <v>44627.592002314806</v>
      </c>
      <c r="J165" s="43" t="s">
        <v>455</v>
      </c>
      <c r="K165" s="43" t="s">
        <v>443</v>
      </c>
      <c r="L165" s="43"/>
      <c r="M165" s="43" t="s">
        <v>1080</v>
      </c>
      <c r="N165" s="43" t="s">
        <v>607</v>
      </c>
      <c r="O165" s="43"/>
      <c r="Q165" s="43"/>
      <c r="R165" s="43"/>
      <c r="S165" s="43"/>
      <c r="T165" s="43"/>
      <c r="U165" s="43"/>
      <c r="V165" s="43"/>
      <c r="W165" s="60">
        <f ca="1">DATEDIF(H165,SummaryINC!$Z$1,"d")</f>
        <v>39</v>
      </c>
      <c r="X165" s="60" t="str">
        <f t="shared" ca="1" si="6"/>
        <v>NO</v>
      </c>
      <c r="Y165" s="60" t="str">
        <f t="shared" ca="1" si="7"/>
        <v>NO</v>
      </c>
      <c r="Z165" s="60" t="str">
        <f t="shared" ca="1" si="8"/>
        <v>YES</v>
      </c>
    </row>
    <row r="166" spans="1:26" ht="75">
      <c r="A166" s="43" t="s">
        <v>3661</v>
      </c>
      <c r="B166" s="43" t="s">
        <v>260</v>
      </c>
      <c r="C166" s="43" t="s">
        <v>280</v>
      </c>
      <c r="D166" s="43" t="s">
        <v>1082</v>
      </c>
      <c r="E166" s="43" t="s">
        <v>82</v>
      </c>
      <c r="F166" s="43" t="s">
        <v>598</v>
      </c>
      <c r="G166" s="43" t="s">
        <v>176</v>
      </c>
      <c r="H166" s="59">
        <v>44616.487581018519</v>
      </c>
      <c r="I166" s="59">
        <v>44638.625509259262</v>
      </c>
      <c r="J166" s="43" t="s">
        <v>442</v>
      </c>
      <c r="K166" s="43" t="s">
        <v>443</v>
      </c>
      <c r="L166" s="59">
        <v>44616.570914351847</v>
      </c>
      <c r="M166" s="43" t="s">
        <v>1083</v>
      </c>
      <c r="N166" s="43" t="s">
        <v>1084</v>
      </c>
      <c r="O166" s="43"/>
      <c r="Q166" s="43"/>
      <c r="R166" s="43"/>
      <c r="S166" s="43"/>
      <c r="T166" s="43"/>
      <c r="U166" s="43"/>
      <c r="V166" s="43"/>
      <c r="W166" s="60">
        <f ca="1">DATEDIF(H166,SummaryINC!$Z$1,"d")</f>
        <v>40</v>
      </c>
      <c r="X166" s="60" t="str">
        <f t="shared" ca="1" si="6"/>
        <v>NO</v>
      </c>
      <c r="Y166" s="60" t="str">
        <f t="shared" ca="1" si="7"/>
        <v>NO</v>
      </c>
      <c r="Z166" s="60" t="str">
        <f t="shared" ca="1" si="8"/>
        <v>YES</v>
      </c>
    </row>
    <row r="167" spans="1:26" ht="75">
      <c r="A167" s="43" t="s">
        <v>3662</v>
      </c>
      <c r="B167" s="43" t="s">
        <v>261</v>
      </c>
      <c r="C167" s="43" t="s">
        <v>1098</v>
      </c>
      <c r="D167" s="43" t="s">
        <v>969</v>
      </c>
      <c r="E167" s="43" t="s">
        <v>465</v>
      </c>
      <c r="F167" s="43" t="s">
        <v>576</v>
      </c>
      <c r="G167" s="43" t="s">
        <v>322</v>
      </c>
      <c r="H167" s="59">
        <v>44615.412835648152</v>
      </c>
      <c r="I167" s="59">
        <v>44641.441180555557</v>
      </c>
      <c r="J167" s="43" t="s">
        <v>455</v>
      </c>
      <c r="K167" s="43" t="s">
        <v>443</v>
      </c>
      <c r="L167" s="59">
        <v>44616.412835648152</v>
      </c>
      <c r="M167" s="43" t="b">
        <v>0</v>
      </c>
      <c r="N167" s="43" t="b">
        <v>0</v>
      </c>
      <c r="O167" s="43"/>
      <c r="Q167" s="43"/>
      <c r="R167" s="43"/>
      <c r="S167" s="43"/>
      <c r="T167" s="43"/>
      <c r="U167" s="43"/>
      <c r="V167" s="43"/>
      <c r="W167" s="60">
        <f ca="1">DATEDIF(H167,SummaryINC!$Z$1,"d")</f>
        <v>41</v>
      </c>
      <c r="X167" s="60" t="str">
        <f t="shared" ca="1" si="6"/>
        <v>NO</v>
      </c>
      <c r="Y167" s="60" t="str">
        <f t="shared" ca="1" si="7"/>
        <v>NO</v>
      </c>
      <c r="Z167" s="60" t="str">
        <f t="shared" ca="1" si="8"/>
        <v>YES</v>
      </c>
    </row>
    <row r="168" spans="1:26" ht="75">
      <c r="A168" s="43" t="s">
        <v>3663</v>
      </c>
      <c r="B168" s="43" t="s">
        <v>261</v>
      </c>
      <c r="C168" s="43" t="s">
        <v>1110</v>
      </c>
      <c r="D168" s="43" t="s">
        <v>1111</v>
      </c>
      <c r="E168" s="43" t="s">
        <v>159</v>
      </c>
      <c r="F168" s="43" t="s">
        <v>960</v>
      </c>
      <c r="G168" s="43" t="s">
        <v>288</v>
      </c>
      <c r="H168" s="59">
        <v>44614.498877314807</v>
      </c>
      <c r="I168" s="59">
        <v>44622.426180555558</v>
      </c>
      <c r="J168" s="43" t="s">
        <v>442</v>
      </c>
      <c r="K168" s="43" t="s">
        <v>443</v>
      </c>
      <c r="L168" s="43"/>
      <c r="M168" s="43" t="s">
        <v>664</v>
      </c>
      <c r="N168" s="43" t="s">
        <v>661</v>
      </c>
      <c r="O168" s="43"/>
      <c r="Q168" s="43"/>
      <c r="R168" s="43"/>
      <c r="S168" s="43"/>
      <c r="T168" s="43"/>
      <c r="U168" s="43"/>
      <c r="V168" s="43"/>
      <c r="W168" s="60">
        <f ca="1">DATEDIF(H168,SummaryINC!$Z$1,"d")</f>
        <v>42</v>
      </c>
      <c r="X168" s="60" t="str">
        <f t="shared" ca="1" si="6"/>
        <v>NO</v>
      </c>
      <c r="Y168" s="60" t="str">
        <f t="shared" ca="1" si="7"/>
        <v>NO</v>
      </c>
      <c r="Z168" s="60" t="str">
        <f t="shared" ca="1" si="8"/>
        <v>YES</v>
      </c>
    </row>
    <row r="169" spans="1:26" ht="75">
      <c r="A169" s="43" t="s">
        <v>3664</v>
      </c>
      <c r="B169" s="43" t="s">
        <v>261</v>
      </c>
      <c r="C169" s="43" t="s">
        <v>1120</v>
      </c>
      <c r="D169" s="43" t="s">
        <v>725</v>
      </c>
      <c r="E169" s="43" t="s">
        <v>99</v>
      </c>
      <c r="F169" s="43" t="s">
        <v>1121</v>
      </c>
      <c r="G169" s="43" t="s">
        <v>174</v>
      </c>
      <c r="H169" s="59">
        <v>44612.973333333342</v>
      </c>
      <c r="I169" s="59">
        <v>44638.38045138889</v>
      </c>
      <c r="J169" s="43" t="b">
        <v>0</v>
      </c>
      <c r="K169" s="43"/>
      <c r="L169" s="59">
        <v>44614.456793981481</v>
      </c>
      <c r="M169" s="43" t="b">
        <v>0</v>
      </c>
      <c r="N169" s="43" t="b">
        <v>0</v>
      </c>
      <c r="O169" s="43"/>
      <c r="Q169" s="43"/>
      <c r="R169" s="43"/>
      <c r="S169" s="43"/>
      <c r="T169" s="43"/>
      <c r="U169" s="43"/>
      <c r="V169" s="43"/>
      <c r="W169" s="60">
        <f ca="1">DATEDIF(H169,SummaryINC!$Z$1,"d")</f>
        <v>44</v>
      </c>
      <c r="X169" s="60" t="str">
        <f t="shared" ca="1" si="6"/>
        <v>NO</v>
      </c>
      <c r="Y169" s="60" t="str">
        <f t="shared" ca="1" si="7"/>
        <v>NO</v>
      </c>
      <c r="Z169" s="60" t="str">
        <f t="shared" ca="1" si="8"/>
        <v>YES</v>
      </c>
    </row>
    <row r="170" spans="1:26" ht="75">
      <c r="A170" s="43" t="s">
        <v>3665</v>
      </c>
      <c r="B170" s="43" t="s">
        <v>261</v>
      </c>
      <c r="C170" s="43" t="s">
        <v>1126</v>
      </c>
      <c r="D170" s="43" t="s">
        <v>487</v>
      </c>
      <c r="E170" s="43" t="s">
        <v>82</v>
      </c>
      <c r="F170" s="43" t="s">
        <v>1127</v>
      </c>
      <c r="G170" s="43" t="s">
        <v>287</v>
      </c>
      <c r="H170" s="59">
        <v>44609.451805555553</v>
      </c>
      <c r="I170" s="59">
        <v>44636.43378472222</v>
      </c>
      <c r="J170" s="43" t="s">
        <v>442</v>
      </c>
      <c r="K170" s="43" t="s">
        <v>443</v>
      </c>
      <c r="L170" s="59">
        <v>44610.451805555553</v>
      </c>
      <c r="M170" s="43" t="b">
        <v>0</v>
      </c>
      <c r="N170" s="43" t="b">
        <v>0</v>
      </c>
      <c r="O170" s="43"/>
      <c r="Q170" s="43"/>
      <c r="R170" s="43"/>
      <c r="S170" s="43"/>
      <c r="T170" s="43"/>
      <c r="U170" s="43"/>
      <c r="V170" s="43"/>
      <c r="W170" s="60">
        <f ca="1">DATEDIF(H170,SummaryINC!$Z$1,"d")</f>
        <v>47</v>
      </c>
      <c r="X170" s="60" t="str">
        <f t="shared" ca="1" si="6"/>
        <v>NO</v>
      </c>
      <c r="Y170" s="60" t="str">
        <f t="shared" ca="1" si="7"/>
        <v>NO</v>
      </c>
      <c r="Z170" s="60" t="str">
        <f t="shared" ca="1" si="8"/>
        <v>YES</v>
      </c>
    </row>
    <row r="171" spans="1:26" ht="75">
      <c r="A171" s="43" t="s">
        <v>3666</v>
      </c>
      <c r="B171" s="43" t="b">
        <v>0</v>
      </c>
      <c r="C171" s="43" t="s">
        <v>1135</v>
      </c>
      <c r="D171" s="43" t="b">
        <v>0</v>
      </c>
      <c r="E171" s="43" t="s">
        <v>158</v>
      </c>
      <c r="F171" s="43" t="s">
        <v>1136</v>
      </c>
      <c r="G171" s="43" t="s">
        <v>272</v>
      </c>
      <c r="H171" s="59">
        <v>44606.616805555554</v>
      </c>
      <c r="I171" s="59">
        <v>44621.853321759263</v>
      </c>
      <c r="J171" s="43" t="b">
        <v>0</v>
      </c>
      <c r="K171" s="43"/>
      <c r="L171" s="43"/>
      <c r="M171" s="43" t="b">
        <v>0</v>
      </c>
      <c r="N171" s="43" t="b">
        <v>0</v>
      </c>
      <c r="O171" s="43"/>
      <c r="Q171" s="43"/>
      <c r="R171" s="43"/>
      <c r="S171" s="43"/>
      <c r="T171" s="43"/>
      <c r="U171" s="43"/>
      <c r="V171" s="43"/>
      <c r="W171" s="60">
        <f ca="1">DATEDIF(H171,SummaryINC!$Z$1,"d")</f>
        <v>50</v>
      </c>
      <c r="X171" s="60" t="str">
        <f t="shared" ca="1" si="6"/>
        <v>NO</v>
      </c>
      <c r="Y171" s="60" t="str">
        <f t="shared" ca="1" si="7"/>
        <v>NO</v>
      </c>
      <c r="Z171" s="60" t="str">
        <f t="shared" ca="1" si="8"/>
        <v>YES</v>
      </c>
    </row>
    <row r="172" spans="1:26" ht="75">
      <c r="A172" s="43" t="s">
        <v>3667</v>
      </c>
      <c r="B172" s="43" t="b">
        <v>0</v>
      </c>
      <c r="C172" s="43" t="s">
        <v>1138</v>
      </c>
      <c r="D172" s="43" t="b">
        <v>0</v>
      </c>
      <c r="E172" s="43" t="s">
        <v>158</v>
      </c>
      <c r="F172" s="43" t="s">
        <v>752</v>
      </c>
      <c r="G172" s="43" t="s">
        <v>272</v>
      </c>
      <c r="H172" s="59">
        <v>44606.609525462962</v>
      </c>
      <c r="I172" s="59">
        <v>44621.853321759263</v>
      </c>
      <c r="J172" s="43" t="b">
        <v>0</v>
      </c>
      <c r="K172" s="43"/>
      <c r="L172" s="43"/>
      <c r="M172" s="43" t="b">
        <v>0</v>
      </c>
      <c r="N172" s="43" t="b">
        <v>0</v>
      </c>
      <c r="O172" s="43"/>
      <c r="Q172" s="43"/>
      <c r="R172" s="43"/>
      <c r="S172" s="43"/>
      <c r="T172" s="43"/>
      <c r="U172" s="43"/>
      <c r="V172" s="43"/>
      <c r="W172" s="60">
        <f ca="1">DATEDIF(H172,SummaryINC!$Z$1,"d")</f>
        <v>50</v>
      </c>
      <c r="X172" s="60" t="str">
        <f t="shared" ca="1" si="6"/>
        <v>NO</v>
      </c>
      <c r="Y172" s="60" t="str">
        <f t="shared" ca="1" si="7"/>
        <v>NO</v>
      </c>
      <c r="Z172" s="60" t="str">
        <f t="shared" ca="1" si="8"/>
        <v>YES</v>
      </c>
    </row>
    <row r="173" spans="1:26" ht="75">
      <c r="A173" s="43" t="s">
        <v>3668</v>
      </c>
      <c r="B173" s="43" t="s">
        <v>261</v>
      </c>
      <c r="C173" s="43" t="s">
        <v>1151</v>
      </c>
      <c r="D173" s="43" t="s">
        <v>581</v>
      </c>
      <c r="E173" s="43" t="s">
        <v>161</v>
      </c>
      <c r="F173" s="43" t="s">
        <v>1152</v>
      </c>
      <c r="G173" s="43" t="s">
        <v>278</v>
      </c>
      <c r="H173" s="59">
        <v>44602.661504629628</v>
      </c>
      <c r="I173" s="59">
        <v>44641.565787037027</v>
      </c>
      <c r="J173" s="43" t="s">
        <v>442</v>
      </c>
      <c r="K173" s="43" t="s">
        <v>456</v>
      </c>
      <c r="L173" s="59">
        <v>44642.013009259259</v>
      </c>
      <c r="M173" s="43" t="s">
        <v>839</v>
      </c>
      <c r="N173" s="43" t="b">
        <v>0</v>
      </c>
      <c r="O173" s="43"/>
      <c r="Q173" s="43"/>
      <c r="R173" s="43"/>
      <c r="S173" s="43"/>
      <c r="T173" s="43"/>
      <c r="U173" s="43"/>
      <c r="V173" s="43"/>
      <c r="W173" s="60">
        <f ca="1">DATEDIF(H173,SummaryINC!$Z$1,"d")</f>
        <v>54</v>
      </c>
      <c r="X173" s="60" t="str">
        <f t="shared" ca="1" si="6"/>
        <v>NO</v>
      </c>
      <c r="Y173" s="60" t="str">
        <f t="shared" ca="1" si="7"/>
        <v>NO</v>
      </c>
      <c r="Z173" s="60" t="str">
        <f t="shared" ca="1" si="8"/>
        <v>YES</v>
      </c>
    </row>
    <row r="174" spans="1:26" ht="75">
      <c r="A174" s="43" t="s">
        <v>3669</v>
      </c>
      <c r="B174" s="43" t="s">
        <v>261</v>
      </c>
      <c r="C174" s="43" t="s">
        <v>1157</v>
      </c>
      <c r="D174" s="43" t="s">
        <v>1207</v>
      </c>
      <c r="E174" s="43" t="s">
        <v>159</v>
      </c>
      <c r="F174" s="43" t="s">
        <v>1158</v>
      </c>
      <c r="G174" s="43" t="s">
        <v>170</v>
      </c>
      <c r="H174" s="59">
        <v>44602.627974537027</v>
      </c>
      <c r="I174" s="59">
        <v>44641.435127314813</v>
      </c>
      <c r="J174" s="43" t="s">
        <v>442</v>
      </c>
      <c r="K174" s="43" t="s">
        <v>443</v>
      </c>
      <c r="L174" s="43"/>
      <c r="M174" s="43" t="b">
        <v>0</v>
      </c>
      <c r="N174" s="43" t="b">
        <v>0</v>
      </c>
      <c r="O174" s="43"/>
      <c r="Q174" s="43"/>
      <c r="R174" s="43"/>
      <c r="S174" s="43"/>
      <c r="T174" s="43"/>
      <c r="U174" s="43"/>
      <c r="V174" s="43"/>
      <c r="W174" s="60">
        <f ca="1">DATEDIF(H174,SummaryINC!$Z$1,"d")</f>
        <v>54</v>
      </c>
      <c r="X174" s="60" t="str">
        <f t="shared" ca="1" si="6"/>
        <v>NO</v>
      </c>
      <c r="Y174" s="60" t="str">
        <f t="shared" ca="1" si="7"/>
        <v>NO</v>
      </c>
      <c r="Z174" s="60" t="str">
        <f t="shared" ca="1" si="8"/>
        <v>YES</v>
      </c>
    </row>
    <row r="175" spans="1:26" ht="90">
      <c r="A175" s="43" t="s">
        <v>3670</v>
      </c>
      <c r="B175" s="43" t="s">
        <v>261</v>
      </c>
      <c r="C175" s="43" t="s">
        <v>1165</v>
      </c>
      <c r="D175" s="43" t="s">
        <v>581</v>
      </c>
      <c r="E175" s="43" t="s">
        <v>161</v>
      </c>
      <c r="F175" s="43" t="s">
        <v>1166</v>
      </c>
      <c r="G175" s="43" t="s">
        <v>278</v>
      </c>
      <c r="H175" s="59">
        <v>44600.444560185177</v>
      </c>
      <c r="I175" s="59">
        <v>44638.813530092593</v>
      </c>
      <c r="J175" s="43" t="s">
        <v>442</v>
      </c>
      <c r="K175" s="43" t="s">
        <v>456</v>
      </c>
      <c r="L175" s="59">
        <v>44601.444560185177</v>
      </c>
      <c r="M175" s="43" t="s">
        <v>1167</v>
      </c>
      <c r="N175" s="43" t="s">
        <v>1168</v>
      </c>
      <c r="O175" s="43"/>
      <c r="Q175" s="43"/>
      <c r="R175" s="43"/>
      <c r="S175" s="43"/>
      <c r="T175" s="43"/>
      <c r="U175" s="43"/>
      <c r="V175" s="43"/>
      <c r="W175" s="60">
        <f ca="1">DATEDIF(H175,SummaryINC!$Z$1,"d")</f>
        <v>56</v>
      </c>
      <c r="X175" s="60" t="str">
        <f t="shared" ca="1" si="6"/>
        <v>NO</v>
      </c>
      <c r="Y175" s="60" t="str">
        <f t="shared" ca="1" si="7"/>
        <v>NO</v>
      </c>
      <c r="Z175" s="60" t="str">
        <f t="shared" ca="1" si="8"/>
        <v>YES</v>
      </c>
    </row>
    <row r="176" spans="1:26" ht="75">
      <c r="A176" s="43" t="s">
        <v>3671</v>
      </c>
      <c r="B176" s="43" t="s">
        <v>261</v>
      </c>
      <c r="C176" s="43" t="s">
        <v>1170</v>
      </c>
      <c r="D176" s="43" t="s">
        <v>1171</v>
      </c>
      <c r="E176" s="43" t="s">
        <v>82</v>
      </c>
      <c r="F176" s="43" t="s">
        <v>598</v>
      </c>
      <c r="G176" s="43" t="s">
        <v>173</v>
      </c>
      <c r="H176" s="59">
        <v>44599.511562500003</v>
      </c>
      <c r="I176" s="59">
        <v>44621.853321759263</v>
      </c>
      <c r="J176" s="43" t="s">
        <v>455</v>
      </c>
      <c r="K176" s="43" t="s">
        <v>443</v>
      </c>
      <c r="L176" s="59">
        <v>44600.303229166668</v>
      </c>
      <c r="M176" s="43" t="b">
        <v>0</v>
      </c>
      <c r="N176" s="43" t="b">
        <v>0</v>
      </c>
      <c r="O176" s="43"/>
      <c r="Q176" s="43"/>
      <c r="R176" s="43"/>
      <c r="S176" s="43"/>
      <c r="T176" s="43"/>
      <c r="U176" s="43"/>
      <c r="V176" s="43"/>
      <c r="W176" s="60">
        <f ca="1">DATEDIF(H176,SummaryINC!$Z$1,"d")</f>
        <v>57</v>
      </c>
      <c r="X176" s="60" t="str">
        <f t="shared" ca="1" si="6"/>
        <v>NO</v>
      </c>
      <c r="Y176" s="60" t="str">
        <f t="shared" ca="1" si="7"/>
        <v>NO</v>
      </c>
      <c r="Z176" s="60" t="str">
        <f t="shared" ca="1" si="8"/>
        <v>YES</v>
      </c>
    </row>
    <row r="177" spans="1:26" ht="75">
      <c r="A177" s="43" t="s">
        <v>3672</v>
      </c>
      <c r="B177" s="43" t="s">
        <v>260</v>
      </c>
      <c r="C177" s="43" t="s">
        <v>290</v>
      </c>
      <c r="D177" s="43" t="s">
        <v>445</v>
      </c>
      <c r="E177" s="43" t="s">
        <v>82</v>
      </c>
      <c r="F177" s="43" t="s">
        <v>441</v>
      </c>
      <c r="G177" s="43" t="s">
        <v>287</v>
      </c>
      <c r="H177" s="59">
        <v>44595.535451388889</v>
      </c>
      <c r="I177" s="59">
        <v>44638.653182870366</v>
      </c>
      <c r="J177" s="43" t="s">
        <v>455</v>
      </c>
      <c r="K177" s="43" t="s">
        <v>443</v>
      </c>
      <c r="L177" s="59">
        <v>44595.868784722217</v>
      </c>
      <c r="M177" s="43" t="b">
        <v>0</v>
      </c>
      <c r="N177" s="43" t="b">
        <v>0</v>
      </c>
      <c r="O177" s="43"/>
      <c r="Q177" s="43"/>
      <c r="R177" s="43"/>
      <c r="S177" s="43"/>
      <c r="T177" s="43"/>
      <c r="U177" s="43"/>
      <c r="V177" s="43"/>
      <c r="W177" s="60">
        <f ca="1">DATEDIF(H177,SummaryINC!$Z$1,"d")</f>
        <v>61</v>
      </c>
      <c r="X177" s="60" t="str">
        <f t="shared" ca="1" si="6"/>
        <v>NO</v>
      </c>
      <c r="Y177" s="60" t="str">
        <f t="shared" ca="1" si="7"/>
        <v>NO</v>
      </c>
      <c r="Z177" s="60" t="str">
        <f t="shared" ca="1" si="8"/>
        <v>YES</v>
      </c>
    </row>
    <row r="178" spans="1:26" ht="75">
      <c r="A178" s="43" t="s">
        <v>3673</v>
      </c>
      <c r="B178" s="43" t="s">
        <v>261</v>
      </c>
      <c r="C178" s="43" t="s">
        <v>1206</v>
      </c>
      <c r="D178" s="43" t="s">
        <v>1207</v>
      </c>
      <c r="E178" s="43" t="s">
        <v>161</v>
      </c>
      <c r="F178" s="43" t="s">
        <v>901</v>
      </c>
      <c r="G178" s="43" t="s">
        <v>170</v>
      </c>
      <c r="H178" s="59">
        <v>44593.600590277783</v>
      </c>
      <c r="I178" s="59">
        <v>44638.529918981483</v>
      </c>
      <c r="J178" s="43" t="s">
        <v>442</v>
      </c>
      <c r="K178" s="43" t="s">
        <v>443</v>
      </c>
      <c r="L178" s="59">
        <v>44594.392256944448</v>
      </c>
      <c r="M178" s="43" t="b">
        <v>0</v>
      </c>
      <c r="N178" s="43" t="b">
        <v>0</v>
      </c>
      <c r="O178" s="43"/>
      <c r="Q178" s="43"/>
      <c r="R178" s="43"/>
      <c r="S178" s="43"/>
      <c r="T178" s="43"/>
      <c r="U178" s="43"/>
      <c r="V178" s="43"/>
      <c r="W178" s="60">
        <f ca="1">DATEDIF(H178,SummaryINC!$Z$1,"d")</f>
        <v>63</v>
      </c>
      <c r="X178" s="60" t="str">
        <f t="shared" ca="1" si="6"/>
        <v>NO</v>
      </c>
      <c r="Y178" s="60" t="str">
        <f t="shared" ca="1" si="7"/>
        <v>NO</v>
      </c>
      <c r="Z178" s="60" t="str">
        <f t="shared" ca="1" si="8"/>
        <v>YES</v>
      </c>
    </row>
    <row r="179" spans="1:26" ht="75">
      <c r="A179" s="43" t="s">
        <v>3674</v>
      </c>
      <c r="B179" s="43" t="s">
        <v>261</v>
      </c>
      <c r="C179" s="43" t="s">
        <v>1209</v>
      </c>
      <c r="D179" s="43" t="s">
        <v>645</v>
      </c>
      <c r="E179" s="43" t="s">
        <v>82</v>
      </c>
      <c r="F179" s="43" t="s">
        <v>1210</v>
      </c>
      <c r="G179" s="43" t="s">
        <v>190</v>
      </c>
      <c r="H179" s="59">
        <v>44593.441076388888</v>
      </c>
      <c r="I179" s="59">
        <v>44621.853321759263</v>
      </c>
      <c r="J179" s="43" t="s">
        <v>455</v>
      </c>
      <c r="K179" s="43" t="s">
        <v>443</v>
      </c>
      <c r="L179" s="59">
        <v>44596.441076388888</v>
      </c>
      <c r="M179" s="43" t="s">
        <v>1211</v>
      </c>
      <c r="N179" s="43" t="s">
        <v>607</v>
      </c>
      <c r="O179" s="43"/>
      <c r="Q179" s="43"/>
      <c r="R179" s="43"/>
      <c r="S179" s="43"/>
      <c r="T179" s="43"/>
      <c r="U179" s="43"/>
      <c r="V179" s="43"/>
      <c r="W179" s="60">
        <f ca="1">DATEDIF(H179,SummaryINC!$Z$1,"d")</f>
        <v>63</v>
      </c>
      <c r="X179" s="60" t="str">
        <f t="shared" ca="1" si="6"/>
        <v>NO</v>
      </c>
      <c r="Y179" s="60" t="str">
        <f t="shared" ca="1" si="7"/>
        <v>NO</v>
      </c>
      <c r="Z179" s="60" t="str">
        <f t="shared" ca="1" si="8"/>
        <v>YES</v>
      </c>
    </row>
    <row r="180" spans="1:26" ht="75">
      <c r="A180" s="43" t="s">
        <v>3675</v>
      </c>
      <c r="B180" s="43" t="s">
        <v>261</v>
      </c>
      <c r="C180" s="43" t="s">
        <v>1213</v>
      </c>
      <c r="D180" s="43" t="s">
        <v>738</v>
      </c>
      <c r="E180" s="43" t="s">
        <v>159</v>
      </c>
      <c r="F180" s="43" t="s">
        <v>1214</v>
      </c>
      <c r="G180" s="43" t="s">
        <v>303</v>
      </c>
      <c r="H180" s="59">
        <v>44593.348981481482</v>
      </c>
      <c r="I180" s="59">
        <v>44621.853321759263</v>
      </c>
      <c r="J180" s="43" t="s">
        <v>455</v>
      </c>
      <c r="K180" s="43" t="s">
        <v>443</v>
      </c>
      <c r="L180" s="59">
        <v>44596.348981481482</v>
      </c>
      <c r="M180" s="43" t="s">
        <v>1080</v>
      </c>
      <c r="N180" s="43" t="s">
        <v>1215</v>
      </c>
      <c r="O180" s="43"/>
      <c r="Q180" s="43"/>
      <c r="R180" s="43"/>
      <c r="S180" s="43"/>
      <c r="T180" s="43"/>
      <c r="U180" s="59"/>
      <c r="V180" s="43"/>
      <c r="W180" s="60">
        <f ca="1">DATEDIF(H180,SummaryINC!$Z$1,"d")</f>
        <v>63</v>
      </c>
      <c r="X180" s="60" t="str">
        <f t="shared" ca="1" si="6"/>
        <v>NO</v>
      </c>
      <c r="Y180" s="60" t="str">
        <f t="shared" ca="1" si="7"/>
        <v>NO</v>
      </c>
      <c r="Z180" s="60" t="str">
        <f t="shared" ca="1" si="8"/>
        <v>YES</v>
      </c>
    </row>
    <row r="181" spans="1:26" ht="75">
      <c r="A181" s="43" t="s">
        <v>3676</v>
      </c>
      <c r="B181" s="43" t="s">
        <v>262</v>
      </c>
      <c r="C181" s="43" t="s">
        <v>1222</v>
      </c>
      <c r="D181" s="43" t="s">
        <v>846</v>
      </c>
      <c r="E181" s="43" t="s">
        <v>82</v>
      </c>
      <c r="F181" s="43" t="s">
        <v>1223</v>
      </c>
      <c r="G181" s="43" t="s">
        <v>188</v>
      </c>
      <c r="H181" s="59">
        <v>44585.012546296297</v>
      </c>
      <c r="I181" s="59">
        <v>44621.853321759263</v>
      </c>
      <c r="J181" s="43" t="s">
        <v>455</v>
      </c>
      <c r="K181" s="43" t="s">
        <v>443</v>
      </c>
      <c r="L181" s="59">
        <v>44592.935914351852</v>
      </c>
      <c r="M181" s="43" t="s">
        <v>753</v>
      </c>
      <c r="N181" s="43" t="b">
        <v>0</v>
      </c>
      <c r="O181" s="43"/>
      <c r="Q181" s="43"/>
      <c r="R181" s="43"/>
      <c r="S181" s="43"/>
      <c r="T181" s="43"/>
      <c r="U181" s="43"/>
      <c r="V181" s="43"/>
      <c r="W181" s="60">
        <f ca="1">DATEDIF(H181,SummaryINC!$Z$1,"d")</f>
        <v>71</v>
      </c>
      <c r="X181" s="60" t="str">
        <f t="shared" ca="1" si="6"/>
        <v>NO</v>
      </c>
      <c r="Y181" s="60" t="str">
        <f t="shared" ca="1" si="7"/>
        <v>NO</v>
      </c>
      <c r="Z181" s="60" t="str">
        <f t="shared" ca="1" si="8"/>
        <v>YES</v>
      </c>
    </row>
    <row r="182" spans="1:26" ht="75">
      <c r="A182" s="43" t="s">
        <v>3677</v>
      </c>
      <c r="B182" s="43" t="s">
        <v>261</v>
      </c>
      <c r="C182" s="43" t="s">
        <v>1228</v>
      </c>
      <c r="D182" s="43" t="s">
        <v>846</v>
      </c>
      <c r="E182" s="43" t="s">
        <v>82</v>
      </c>
      <c r="F182" s="43" t="s">
        <v>1229</v>
      </c>
      <c r="G182" s="43" t="s">
        <v>188</v>
      </c>
      <c r="H182" s="59">
        <v>44582.145729166667</v>
      </c>
      <c r="I182" s="59">
        <v>44621.853321759263</v>
      </c>
      <c r="J182" s="43" t="s">
        <v>442</v>
      </c>
      <c r="K182" s="43" t="s">
        <v>443</v>
      </c>
      <c r="L182" s="59">
        <v>44606.292222222219</v>
      </c>
      <c r="M182" s="43" t="b">
        <v>0</v>
      </c>
      <c r="N182" s="43" t="b">
        <v>0</v>
      </c>
      <c r="O182" s="43"/>
      <c r="Q182" s="43"/>
      <c r="R182" s="43"/>
      <c r="S182" s="43"/>
      <c r="T182" s="43"/>
      <c r="U182" s="43"/>
      <c r="V182" s="43"/>
      <c r="W182" s="60">
        <f ca="1">DATEDIF(H182,SummaryINC!$Z$1,"d")</f>
        <v>74</v>
      </c>
      <c r="X182" s="60" t="str">
        <f t="shared" ca="1" si="6"/>
        <v>NO</v>
      </c>
      <c r="Y182" s="60" t="str">
        <f t="shared" ca="1" si="7"/>
        <v>NO</v>
      </c>
      <c r="Z182" s="60" t="str">
        <f t="shared" ca="1" si="8"/>
        <v>YES</v>
      </c>
    </row>
    <row r="183" spans="1:26" ht="75">
      <c r="A183" s="43" t="s">
        <v>3678</v>
      </c>
      <c r="B183" s="43" t="s">
        <v>261</v>
      </c>
      <c r="C183" s="43" t="s">
        <v>1234</v>
      </c>
      <c r="D183" s="43" t="s">
        <v>846</v>
      </c>
      <c r="E183" s="43" t="s">
        <v>159</v>
      </c>
      <c r="F183" s="43" t="s">
        <v>1235</v>
      </c>
      <c r="G183" s="43" t="s">
        <v>188</v>
      </c>
      <c r="H183" s="59">
        <v>44580.103576388887</v>
      </c>
      <c r="I183" s="59">
        <v>44621.853321759263</v>
      </c>
      <c r="J183" s="43" t="s">
        <v>455</v>
      </c>
      <c r="K183" s="43" t="s">
        <v>443</v>
      </c>
      <c r="L183" s="59">
        <v>44585.291666666657</v>
      </c>
      <c r="M183" s="43" t="b">
        <v>0</v>
      </c>
      <c r="N183" s="43" t="b">
        <v>0</v>
      </c>
      <c r="O183" s="43"/>
      <c r="Q183" s="43"/>
      <c r="R183" s="43"/>
      <c r="S183" s="43"/>
      <c r="T183" s="43"/>
      <c r="U183" s="43"/>
      <c r="V183" s="43"/>
      <c r="W183" s="60">
        <f ca="1">DATEDIF(H183,SummaryINC!$Z$1,"d")</f>
        <v>76</v>
      </c>
      <c r="X183" s="60" t="str">
        <f t="shared" ca="1" si="6"/>
        <v>NO</v>
      </c>
      <c r="Y183" s="60" t="str">
        <f t="shared" ca="1" si="7"/>
        <v>NO</v>
      </c>
      <c r="Z183" s="60" t="str">
        <f t="shared" ca="1" si="8"/>
        <v>YES</v>
      </c>
    </row>
    <row r="184" spans="1:26" ht="75">
      <c r="A184" s="43" t="s">
        <v>3679</v>
      </c>
      <c r="B184" s="43" t="s">
        <v>262</v>
      </c>
      <c r="C184" s="43" t="s">
        <v>1239</v>
      </c>
      <c r="D184" s="43" t="s">
        <v>672</v>
      </c>
      <c r="E184" s="43" t="s">
        <v>465</v>
      </c>
      <c r="F184" s="43" t="s">
        <v>1240</v>
      </c>
      <c r="G184" s="43" t="s">
        <v>288</v>
      </c>
      <c r="H184" s="59">
        <v>44579.513784722221</v>
      </c>
      <c r="I184" s="59">
        <v>44638.693437499998</v>
      </c>
      <c r="J184" s="43" t="s">
        <v>455</v>
      </c>
      <c r="K184" s="43" t="s">
        <v>443</v>
      </c>
      <c r="L184" s="43"/>
      <c r="M184" s="43" t="s">
        <v>830</v>
      </c>
      <c r="N184" s="43" t="b">
        <v>0</v>
      </c>
      <c r="O184" s="43"/>
      <c r="Q184" s="43"/>
      <c r="R184" s="43"/>
      <c r="S184" s="43"/>
      <c r="T184" s="43"/>
      <c r="U184" s="43"/>
      <c r="V184" s="43"/>
      <c r="W184" s="60">
        <f ca="1">DATEDIF(H184,SummaryINC!$Z$1,"d")</f>
        <v>77</v>
      </c>
      <c r="X184" s="60" t="str">
        <f t="shared" ca="1" si="6"/>
        <v>NO</v>
      </c>
      <c r="Y184" s="60" t="str">
        <f t="shared" ca="1" si="7"/>
        <v>NO</v>
      </c>
      <c r="Z184" s="60" t="str">
        <f t="shared" ca="1" si="8"/>
        <v>YES</v>
      </c>
    </row>
    <row r="185" spans="1:26" ht="75">
      <c r="A185" s="43" t="s">
        <v>3680</v>
      </c>
      <c r="B185" s="43" t="s">
        <v>261</v>
      </c>
      <c r="C185" s="43" t="s">
        <v>1242</v>
      </c>
      <c r="D185" s="43" t="s">
        <v>896</v>
      </c>
      <c r="E185" s="43" t="s">
        <v>82</v>
      </c>
      <c r="F185" s="43" t="s">
        <v>536</v>
      </c>
      <c r="G185" s="43" t="s">
        <v>189</v>
      </c>
      <c r="H185" s="59">
        <v>44575.350497685176</v>
      </c>
      <c r="I185" s="59">
        <v>44621.853321759263</v>
      </c>
      <c r="J185" s="43" t="s">
        <v>455</v>
      </c>
      <c r="K185" s="43" t="s">
        <v>443</v>
      </c>
      <c r="L185" s="59">
        <v>44580.350497685176</v>
      </c>
      <c r="M185" s="43" t="b">
        <v>0</v>
      </c>
      <c r="N185" s="43" t="b">
        <v>0</v>
      </c>
      <c r="O185" s="43"/>
      <c r="Q185" s="43"/>
      <c r="R185" s="43"/>
      <c r="S185" s="43"/>
      <c r="T185" s="43"/>
      <c r="U185" s="43"/>
      <c r="V185" s="43"/>
      <c r="W185" s="60">
        <f ca="1">DATEDIF(H185,SummaryINC!$Z$1,"d")</f>
        <v>81</v>
      </c>
      <c r="X185" s="60" t="str">
        <f t="shared" ca="1" si="6"/>
        <v>NO</v>
      </c>
      <c r="Y185" s="60" t="str">
        <f t="shared" ca="1" si="7"/>
        <v>NO</v>
      </c>
      <c r="Z185" s="60" t="str">
        <f t="shared" ca="1" si="8"/>
        <v>YES</v>
      </c>
    </row>
    <row r="186" spans="1:26" ht="75">
      <c r="A186" s="43" t="s">
        <v>3681</v>
      </c>
      <c r="B186" s="43" t="s">
        <v>260</v>
      </c>
      <c r="C186" s="43" t="s">
        <v>270</v>
      </c>
      <c r="D186" s="43" t="s">
        <v>1171</v>
      </c>
      <c r="E186" s="43" t="s">
        <v>159</v>
      </c>
      <c r="F186" s="43" t="s">
        <v>598</v>
      </c>
      <c r="G186" s="43" t="s">
        <v>173</v>
      </c>
      <c r="H186" s="59">
        <v>44573.581655092603</v>
      </c>
      <c r="I186" s="59">
        <v>44621.853321759263</v>
      </c>
      <c r="J186" s="43" t="s">
        <v>455</v>
      </c>
      <c r="K186" s="43" t="s">
        <v>443</v>
      </c>
      <c r="L186" s="59">
        <v>44573.664988425917</v>
      </c>
      <c r="M186" s="43" t="s">
        <v>1244</v>
      </c>
      <c r="N186" s="43" t="b">
        <v>0</v>
      </c>
      <c r="O186" s="43"/>
      <c r="Q186" s="43"/>
      <c r="R186" s="43"/>
      <c r="S186" s="43"/>
      <c r="T186" s="43"/>
      <c r="U186" s="43"/>
      <c r="V186" s="43"/>
      <c r="W186" s="60">
        <f ca="1">DATEDIF(H186,SummaryINC!$Z$1,"d")</f>
        <v>83</v>
      </c>
      <c r="X186" s="60" t="str">
        <f t="shared" ca="1" si="6"/>
        <v>NO</v>
      </c>
      <c r="Y186" s="60" t="str">
        <f t="shared" ca="1" si="7"/>
        <v>NO</v>
      </c>
      <c r="Z186" s="60" t="str">
        <f t="shared" ca="1" si="8"/>
        <v>YES</v>
      </c>
    </row>
    <row r="187" spans="1:26" ht="75">
      <c r="A187" s="43" t="s">
        <v>3682</v>
      </c>
      <c r="B187" s="43" t="s">
        <v>261</v>
      </c>
      <c r="C187" s="43" t="s">
        <v>1246</v>
      </c>
      <c r="D187" s="43" t="s">
        <v>755</v>
      </c>
      <c r="E187" s="43" t="s">
        <v>161</v>
      </c>
      <c r="F187" s="43" t="s">
        <v>648</v>
      </c>
      <c r="G187" s="43" t="s">
        <v>281</v>
      </c>
      <c r="H187" s="59">
        <v>44572.460775462961</v>
      </c>
      <c r="I187" s="59">
        <v>44636.434999999998</v>
      </c>
      <c r="J187" s="43" t="b">
        <v>0</v>
      </c>
      <c r="K187" s="43"/>
      <c r="L187" s="43"/>
      <c r="M187" s="43" t="b">
        <v>0</v>
      </c>
      <c r="N187" s="43" t="b">
        <v>0</v>
      </c>
      <c r="O187" s="43"/>
      <c r="Q187" s="43"/>
      <c r="R187" s="43"/>
      <c r="S187" s="43"/>
      <c r="T187" s="43"/>
      <c r="U187" s="43"/>
      <c r="V187" s="43"/>
      <c r="W187" s="60">
        <f ca="1">DATEDIF(H187,SummaryINC!$Z$1,"d")</f>
        <v>84</v>
      </c>
      <c r="X187" s="60" t="str">
        <f t="shared" ca="1" si="6"/>
        <v>NO</v>
      </c>
      <c r="Y187" s="60" t="str">
        <f t="shared" ca="1" si="7"/>
        <v>NO</v>
      </c>
      <c r="Z187" s="60" t="str">
        <f t="shared" ca="1" si="8"/>
        <v>YES</v>
      </c>
    </row>
    <row r="188" spans="1:26" ht="75">
      <c r="A188" s="43" t="s">
        <v>3683</v>
      </c>
      <c r="B188" s="43" t="s">
        <v>261</v>
      </c>
      <c r="C188" s="43" t="s">
        <v>1248</v>
      </c>
      <c r="D188" s="43" t="s">
        <v>760</v>
      </c>
      <c r="E188" s="43" t="s">
        <v>99</v>
      </c>
      <c r="F188" s="43" t="s">
        <v>761</v>
      </c>
      <c r="G188" s="43" t="s">
        <v>175</v>
      </c>
      <c r="H188" s="59">
        <v>44567.563194444447</v>
      </c>
      <c r="I188" s="59">
        <v>44639.898668981477</v>
      </c>
      <c r="J188" s="43" t="s">
        <v>455</v>
      </c>
      <c r="K188" s="43" t="s">
        <v>443</v>
      </c>
      <c r="L188" s="59">
        <v>44568.354861111111</v>
      </c>
      <c r="M188" s="43" t="s">
        <v>1249</v>
      </c>
      <c r="N188" s="43" t="s">
        <v>1250</v>
      </c>
      <c r="O188" s="43"/>
      <c r="Q188" s="43"/>
      <c r="R188" s="43"/>
      <c r="S188" s="43"/>
      <c r="T188" s="43"/>
      <c r="U188" s="43"/>
      <c r="V188" s="43"/>
      <c r="W188" s="60">
        <f ca="1">DATEDIF(H188,SummaryINC!$Z$1,"d")</f>
        <v>89</v>
      </c>
      <c r="X188" s="60" t="str">
        <f t="shared" ca="1" si="6"/>
        <v>NO</v>
      </c>
      <c r="Y188" s="60" t="str">
        <f t="shared" ca="1" si="7"/>
        <v>NO</v>
      </c>
      <c r="Z188" s="60" t="str">
        <f t="shared" ca="1" si="8"/>
        <v>YES</v>
      </c>
    </row>
    <row r="189" spans="1:26" ht="75">
      <c r="A189" s="43" t="s">
        <v>3684</v>
      </c>
      <c r="B189" s="43" t="s">
        <v>261</v>
      </c>
      <c r="C189" s="43" t="s">
        <v>1255</v>
      </c>
      <c r="D189" s="43" t="s">
        <v>586</v>
      </c>
      <c r="E189" s="43" t="s">
        <v>159</v>
      </c>
      <c r="F189" s="43" t="s">
        <v>1256</v>
      </c>
      <c r="G189" s="43" t="s">
        <v>173</v>
      </c>
      <c r="H189" s="59">
        <v>44558.794270833343</v>
      </c>
      <c r="I189" s="59">
        <v>44621.853321759263</v>
      </c>
      <c r="J189" s="43" t="s">
        <v>455</v>
      </c>
      <c r="K189" s="43" t="s">
        <v>443</v>
      </c>
      <c r="L189" s="59">
        <v>44559.458333333343</v>
      </c>
      <c r="M189" s="43" t="b">
        <v>0</v>
      </c>
      <c r="N189" s="43" t="b">
        <v>0</v>
      </c>
      <c r="O189" s="43"/>
      <c r="Q189" s="43"/>
      <c r="R189" s="43"/>
      <c r="S189" s="43"/>
      <c r="T189" s="43"/>
      <c r="U189" s="43"/>
      <c r="V189" s="43"/>
      <c r="W189" s="60">
        <f ca="1">DATEDIF(H189,SummaryINC!$Z$1,"d")</f>
        <v>98</v>
      </c>
      <c r="X189" s="60" t="str">
        <f t="shared" ca="1" si="6"/>
        <v>NO</v>
      </c>
      <c r="Y189" s="60" t="str">
        <f t="shared" ca="1" si="7"/>
        <v>NO</v>
      </c>
      <c r="Z189" s="60" t="str">
        <f t="shared" ca="1" si="8"/>
        <v>YES</v>
      </c>
    </row>
    <row r="190" spans="1:26" ht="75">
      <c r="A190" s="43" t="s">
        <v>3685</v>
      </c>
      <c r="B190" s="43" t="s">
        <v>261</v>
      </c>
      <c r="C190" s="43" t="s">
        <v>1258</v>
      </c>
      <c r="D190" s="43" t="s">
        <v>1259</v>
      </c>
      <c r="E190" s="43" t="s">
        <v>159</v>
      </c>
      <c r="F190" s="43" t="s">
        <v>1260</v>
      </c>
      <c r="G190" s="43" t="s">
        <v>187</v>
      </c>
      <c r="H190" s="59">
        <v>44551.547268518523</v>
      </c>
      <c r="I190" s="59">
        <v>44621.853321759263</v>
      </c>
      <c r="J190" s="43" t="s">
        <v>455</v>
      </c>
      <c r="K190" s="43" t="s">
        <v>443</v>
      </c>
      <c r="L190" s="59">
        <v>44554.547268518523</v>
      </c>
      <c r="M190" s="43" t="s">
        <v>1261</v>
      </c>
      <c r="N190" s="43" t="b">
        <v>0</v>
      </c>
      <c r="O190" s="43"/>
      <c r="Q190" s="43"/>
      <c r="R190" s="43"/>
      <c r="S190" s="43"/>
      <c r="T190" s="43"/>
      <c r="U190" s="43"/>
      <c r="V190" s="43"/>
      <c r="W190" s="60">
        <f ca="1">DATEDIF(H190,SummaryINC!$Z$1,"d")</f>
        <v>105</v>
      </c>
      <c r="X190" s="60" t="str">
        <f t="shared" ref="X190:X241" ca="1" si="9">IF(W190&lt;10,"YES","NO")</f>
        <v>NO</v>
      </c>
      <c r="Y190" s="60" t="str">
        <f t="shared" ref="Y190:Y241" ca="1" si="10">IF(AND(W190&gt;9,W190&lt;21),"YES","NO")</f>
        <v>NO</v>
      </c>
      <c r="Z190" s="60" t="str">
        <f t="shared" ref="Z190:Z241" ca="1" si="11">IF(W190&gt;20,"YES","NO")</f>
        <v>YES</v>
      </c>
    </row>
    <row r="191" spans="1:26" ht="75">
      <c r="A191" s="43" t="s">
        <v>3686</v>
      </c>
      <c r="B191" s="43" t="s">
        <v>262</v>
      </c>
      <c r="C191" s="43" t="s">
        <v>1263</v>
      </c>
      <c r="D191" s="43" t="s">
        <v>669</v>
      </c>
      <c r="E191" s="43" t="s">
        <v>99</v>
      </c>
      <c r="F191" s="43" t="s">
        <v>1264</v>
      </c>
      <c r="G191" s="43" t="s">
        <v>291</v>
      </c>
      <c r="H191" s="59">
        <v>44551.436712962961</v>
      </c>
      <c r="I191" s="59">
        <v>44635.521956018521</v>
      </c>
      <c r="J191" s="43" t="s">
        <v>455</v>
      </c>
      <c r="K191" s="43" t="s">
        <v>443</v>
      </c>
      <c r="L191" s="59">
        <v>44554.436712962961</v>
      </c>
      <c r="M191" s="43" t="b">
        <v>0</v>
      </c>
      <c r="N191" s="43" t="b">
        <v>0</v>
      </c>
      <c r="O191" s="43"/>
      <c r="Q191" s="43"/>
      <c r="R191" s="43"/>
      <c r="S191" s="43"/>
      <c r="T191" s="43"/>
      <c r="U191" s="43"/>
      <c r="V191" s="43"/>
      <c r="W191" s="60">
        <f ca="1">DATEDIF(H191,SummaryINC!$Z$1,"d")</f>
        <v>105</v>
      </c>
      <c r="X191" s="60" t="str">
        <f t="shared" ca="1" si="9"/>
        <v>NO</v>
      </c>
      <c r="Y191" s="60" t="str">
        <f t="shared" ca="1" si="10"/>
        <v>NO</v>
      </c>
      <c r="Z191" s="60" t="str">
        <f t="shared" ca="1" si="11"/>
        <v>YES</v>
      </c>
    </row>
    <row r="192" spans="1:26" ht="75">
      <c r="A192" s="43" t="s">
        <v>3687</v>
      </c>
      <c r="B192" s="43" t="s">
        <v>261</v>
      </c>
      <c r="C192" s="43" t="s">
        <v>1281</v>
      </c>
      <c r="D192" s="43" t="b">
        <v>0</v>
      </c>
      <c r="E192" s="43" t="s">
        <v>158</v>
      </c>
      <c r="F192" s="43" t="s">
        <v>752</v>
      </c>
      <c r="G192" s="43" t="s">
        <v>272</v>
      </c>
      <c r="H192" s="59">
        <v>44519.550555555557</v>
      </c>
      <c r="I192" s="59">
        <v>44621.853321759263</v>
      </c>
      <c r="J192" s="43" t="b">
        <v>0</v>
      </c>
      <c r="K192" s="43"/>
      <c r="L192" s="43"/>
      <c r="M192" s="43" t="b">
        <v>0</v>
      </c>
      <c r="N192" s="43" t="b">
        <v>0</v>
      </c>
      <c r="O192" s="43"/>
      <c r="P192" s="43"/>
      <c r="Q192" s="43"/>
      <c r="R192" s="43"/>
      <c r="S192" s="43"/>
      <c r="T192" s="43"/>
      <c r="U192" s="43"/>
      <c r="V192" s="43"/>
      <c r="W192" s="60">
        <f ca="1">DATEDIF(H192,SummaryINC!$Z$1,"d")</f>
        <v>137</v>
      </c>
      <c r="X192" s="60" t="str">
        <f t="shared" ca="1" si="9"/>
        <v>NO</v>
      </c>
      <c r="Y192" s="60" t="str">
        <f t="shared" ca="1" si="10"/>
        <v>NO</v>
      </c>
      <c r="Z192" s="60" t="str">
        <f t="shared" ca="1" si="11"/>
        <v>YES</v>
      </c>
    </row>
    <row r="193" spans="1:26" ht="75">
      <c r="A193" s="43" t="s">
        <v>3688</v>
      </c>
      <c r="B193" s="43" t="s">
        <v>261</v>
      </c>
      <c r="C193" s="43" t="s">
        <v>1283</v>
      </c>
      <c r="D193" s="43" t="b">
        <v>0</v>
      </c>
      <c r="E193" s="43" t="s">
        <v>158</v>
      </c>
      <c r="F193" s="43" t="s">
        <v>752</v>
      </c>
      <c r="G193" s="43" t="s">
        <v>272</v>
      </c>
      <c r="H193" s="59">
        <v>44519.545983796299</v>
      </c>
      <c r="I193" s="59">
        <v>44621.853321759263</v>
      </c>
      <c r="J193" s="43" t="b">
        <v>0</v>
      </c>
      <c r="K193" s="43"/>
      <c r="L193" s="43"/>
      <c r="M193" s="43" t="b">
        <v>0</v>
      </c>
      <c r="N193" s="43" t="b">
        <v>0</v>
      </c>
      <c r="O193" s="43"/>
      <c r="P193" s="43"/>
      <c r="Q193" s="43"/>
      <c r="R193" s="43"/>
      <c r="S193" s="43"/>
      <c r="T193" s="43"/>
      <c r="U193" s="43"/>
      <c r="V193" s="43"/>
      <c r="W193" s="60">
        <f ca="1">DATEDIF(H193,SummaryINC!$Z$1,"d")</f>
        <v>137</v>
      </c>
      <c r="X193" s="60" t="str">
        <f t="shared" ca="1" si="9"/>
        <v>NO</v>
      </c>
      <c r="Y193" s="60" t="str">
        <f t="shared" ca="1" si="10"/>
        <v>NO</v>
      </c>
      <c r="Z193" s="60" t="str">
        <f t="shared" ca="1" si="11"/>
        <v>YES</v>
      </c>
    </row>
    <row r="194" spans="1:26" ht="75">
      <c r="A194" s="43" t="s">
        <v>3689</v>
      </c>
      <c r="B194" s="43" t="s">
        <v>261</v>
      </c>
      <c r="C194" s="43" t="s">
        <v>1290</v>
      </c>
      <c r="D194" s="43" t="b">
        <v>0</v>
      </c>
      <c r="E194" s="43" t="s">
        <v>158</v>
      </c>
      <c r="F194" s="43" t="s">
        <v>752</v>
      </c>
      <c r="G194" s="43" t="s">
        <v>272</v>
      </c>
      <c r="H194" s="59">
        <v>44510.641018518523</v>
      </c>
      <c r="I194" s="59">
        <v>44621.853321759263</v>
      </c>
      <c r="J194" s="43" t="b">
        <v>0</v>
      </c>
      <c r="K194" s="43"/>
      <c r="L194" s="43"/>
      <c r="M194" s="43" t="b">
        <v>0</v>
      </c>
      <c r="N194" s="43" t="b">
        <v>0</v>
      </c>
      <c r="O194" s="43"/>
      <c r="P194" s="43"/>
      <c r="Q194" s="43"/>
      <c r="R194" s="43"/>
      <c r="S194" s="43"/>
      <c r="T194" s="43"/>
      <c r="U194" s="43"/>
      <c r="V194" s="43"/>
      <c r="W194" s="60">
        <f ca="1">DATEDIF(H194,SummaryINC!$Z$1,"d")</f>
        <v>146</v>
      </c>
      <c r="X194" s="60" t="str">
        <f t="shared" ca="1" si="9"/>
        <v>NO</v>
      </c>
      <c r="Y194" s="60" t="str">
        <f t="shared" ca="1" si="10"/>
        <v>NO</v>
      </c>
      <c r="Z194" s="60" t="str">
        <f t="shared" ca="1" si="11"/>
        <v>YES</v>
      </c>
    </row>
    <row r="195" spans="1:26" ht="75">
      <c r="A195" s="43" t="s">
        <v>3690</v>
      </c>
      <c r="B195" s="43" t="s">
        <v>261</v>
      </c>
      <c r="C195" s="43" t="s">
        <v>1292</v>
      </c>
      <c r="D195" s="43" t="b">
        <v>0</v>
      </c>
      <c r="E195" s="43" t="s">
        <v>158</v>
      </c>
      <c r="F195" s="43" t="s">
        <v>752</v>
      </c>
      <c r="G195" s="43" t="s">
        <v>272</v>
      </c>
      <c r="H195" s="59">
        <v>44510.635706018518</v>
      </c>
      <c r="I195" s="59">
        <v>44621.853321759263</v>
      </c>
      <c r="J195" s="43" t="b">
        <v>0</v>
      </c>
      <c r="K195" s="43"/>
      <c r="L195" s="43"/>
      <c r="M195" s="43" t="b">
        <v>0</v>
      </c>
      <c r="N195" s="43" t="b">
        <v>0</v>
      </c>
      <c r="O195" s="43"/>
      <c r="P195" s="43"/>
      <c r="Q195" s="43"/>
      <c r="R195" s="43"/>
      <c r="S195" s="43"/>
      <c r="T195" s="43"/>
      <c r="U195" s="43"/>
      <c r="V195" s="43"/>
      <c r="W195" s="60">
        <f ca="1">DATEDIF(H195,SummaryINC!$Z$1,"d")</f>
        <v>146</v>
      </c>
      <c r="X195" s="60" t="str">
        <f t="shared" ca="1" si="9"/>
        <v>NO</v>
      </c>
      <c r="Y195" s="60" t="str">
        <f t="shared" ca="1" si="10"/>
        <v>NO</v>
      </c>
      <c r="Z195" s="60" t="str">
        <f t="shared" ca="1" si="11"/>
        <v>YES</v>
      </c>
    </row>
    <row r="196" spans="1:26" ht="75">
      <c r="A196" s="43" t="s">
        <v>3691</v>
      </c>
      <c r="B196" s="43" t="s">
        <v>261</v>
      </c>
      <c r="C196" s="43" t="s">
        <v>1312</v>
      </c>
      <c r="D196" s="43" t="s">
        <v>748</v>
      </c>
      <c r="E196" s="43" t="s">
        <v>159</v>
      </c>
      <c r="F196" s="43" t="s">
        <v>717</v>
      </c>
      <c r="G196" s="43" t="s">
        <v>194</v>
      </c>
      <c r="H196" s="59">
        <v>44410.719502314823</v>
      </c>
      <c r="I196" s="59">
        <v>44621.853321759263</v>
      </c>
      <c r="J196" s="43" t="s">
        <v>455</v>
      </c>
      <c r="K196" s="43" t="s">
        <v>443</v>
      </c>
      <c r="L196" s="43"/>
      <c r="M196" s="43" t="s">
        <v>606</v>
      </c>
      <c r="N196" s="43" t="s">
        <v>1215</v>
      </c>
      <c r="O196" s="43"/>
      <c r="P196" s="43"/>
      <c r="Q196" s="43"/>
      <c r="R196" s="43"/>
      <c r="S196" s="43"/>
      <c r="T196" s="43"/>
      <c r="U196" s="43"/>
      <c r="V196" s="43"/>
      <c r="W196" s="60">
        <f ca="1">DATEDIF(H196,SummaryINC!$Z$1,"d")</f>
        <v>246</v>
      </c>
      <c r="X196" s="60" t="str">
        <f t="shared" ca="1" si="9"/>
        <v>NO</v>
      </c>
      <c r="Y196" s="60" t="str">
        <f t="shared" ca="1" si="10"/>
        <v>NO</v>
      </c>
      <c r="Z196" s="60" t="str">
        <f t="shared" ca="1" si="11"/>
        <v>YES</v>
      </c>
    </row>
    <row r="197" spans="1:26" ht="75">
      <c r="A197" s="43" t="s">
        <v>3692</v>
      </c>
      <c r="B197" s="43" t="s">
        <v>261</v>
      </c>
      <c r="C197" s="43" t="s">
        <v>1314</v>
      </c>
      <c r="D197" s="43" t="s">
        <v>1259</v>
      </c>
      <c r="E197" s="43" t="s">
        <v>82</v>
      </c>
      <c r="F197" s="43" t="s">
        <v>705</v>
      </c>
      <c r="G197" s="43" t="s">
        <v>308</v>
      </c>
      <c r="H197" s="59">
        <v>44368.06459490741</v>
      </c>
      <c r="I197" s="59">
        <v>44621.853321759263</v>
      </c>
      <c r="J197" s="43" t="s">
        <v>455</v>
      </c>
      <c r="K197" s="43" t="s">
        <v>443</v>
      </c>
      <c r="L197" s="59">
        <v>44371.291666666657</v>
      </c>
      <c r="M197" s="43" t="s">
        <v>1315</v>
      </c>
      <c r="N197" s="43" t="s">
        <v>463</v>
      </c>
      <c r="O197" s="43"/>
      <c r="P197" s="43"/>
      <c r="Q197" s="43"/>
      <c r="R197" s="43"/>
      <c r="S197" s="43"/>
      <c r="T197" s="43"/>
      <c r="U197" s="43"/>
      <c r="V197" s="43"/>
      <c r="W197" s="60">
        <f ca="1">DATEDIF(H197,SummaryINC!$Z$1,"d")</f>
        <v>288</v>
      </c>
      <c r="X197" s="60" t="str">
        <f t="shared" ca="1" si="9"/>
        <v>NO</v>
      </c>
      <c r="Y197" s="60" t="str">
        <f t="shared" ca="1" si="10"/>
        <v>NO</v>
      </c>
      <c r="Z197" s="60" t="str">
        <f t="shared" ca="1" si="11"/>
        <v>YES</v>
      </c>
    </row>
    <row r="198" spans="1:26" ht="75">
      <c r="A198" s="43" t="s">
        <v>3693</v>
      </c>
      <c r="B198" s="43" t="s">
        <v>261</v>
      </c>
      <c r="C198" s="43" t="s">
        <v>1320</v>
      </c>
      <c r="D198" s="43" t="s">
        <v>726</v>
      </c>
      <c r="E198" s="43" t="s">
        <v>159</v>
      </c>
      <c r="F198" s="43" t="s">
        <v>1321</v>
      </c>
      <c r="G198" s="43" t="s">
        <v>194</v>
      </c>
      <c r="H198" s="59">
        <v>44340.668263888889</v>
      </c>
      <c r="I198" s="59">
        <v>44621.853321759263</v>
      </c>
      <c r="J198" s="43" t="s">
        <v>455</v>
      </c>
      <c r="K198" s="43" t="s">
        <v>443</v>
      </c>
      <c r="L198" s="43"/>
      <c r="M198" s="43" t="s">
        <v>727</v>
      </c>
      <c r="N198" s="43" t="s">
        <v>607</v>
      </c>
      <c r="O198" s="43"/>
      <c r="P198" s="43"/>
      <c r="Q198" s="43"/>
      <c r="R198" s="43"/>
      <c r="S198" s="43"/>
      <c r="T198" s="43"/>
      <c r="U198" s="59"/>
      <c r="V198" s="43"/>
      <c r="W198" s="60">
        <f ca="1">DATEDIF(H198,SummaryINC!$Z$1,"d")</f>
        <v>316</v>
      </c>
      <c r="X198" s="60" t="str">
        <f t="shared" ca="1" si="9"/>
        <v>NO</v>
      </c>
      <c r="Y198" s="60" t="str">
        <f t="shared" ca="1" si="10"/>
        <v>NO</v>
      </c>
      <c r="Z198" s="60" t="str">
        <f t="shared" ca="1" si="11"/>
        <v>YES</v>
      </c>
    </row>
    <row r="199" spans="1:26" ht="75">
      <c r="A199" s="43" t="s">
        <v>3694</v>
      </c>
      <c r="B199" s="43" t="s">
        <v>261</v>
      </c>
      <c r="C199" s="43" t="s">
        <v>1323</v>
      </c>
      <c r="D199" s="43" t="s">
        <v>896</v>
      </c>
      <c r="E199" s="43" t="s">
        <v>82</v>
      </c>
      <c r="F199" s="43" t="s">
        <v>1324</v>
      </c>
      <c r="G199" s="43" t="s">
        <v>194</v>
      </c>
      <c r="H199" s="59">
        <v>44281.311319444438</v>
      </c>
      <c r="I199" s="59">
        <v>44621.853321759263</v>
      </c>
      <c r="J199" s="43" t="b">
        <v>0</v>
      </c>
      <c r="K199" s="43"/>
      <c r="L199" s="43"/>
      <c r="M199" s="43" t="s">
        <v>478</v>
      </c>
      <c r="N199" s="43" t="s">
        <v>607</v>
      </c>
      <c r="O199" s="43"/>
      <c r="P199" s="43"/>
      <c r="Q199" s="43"/>
      <c r="R199" s="43"/>
      <c r="S199" s="43"/>
      <c r="T199" s="43"/>
      <c r="U199" s="43"/>
      <c r="V199" s="43"/>
      <c r="W199" s="60">
        <f ca="1">DATEDIF(H199,SummaryINC!$Z$1,"d")</f>
        <v>375</v>
      </c>
      <c r="X199" s="60" t="str">
        <f t="shared" ca="1" si="9"/>
        <v>NO</v>
      </c>
      <c r="Y199" s="60" t="str">
        <f t="shared" ca="1" si="10"/>
        <v>NO</v>
      </c>
      <c r="Z199" s="60" t="str">
        <f t="shared" ca="1" si="11"/>
        <v>YES</v>
      </c>
    </row>
    <row r="200" spans="1:26" ht="30">
      <c r="A200" s="43" t="s">
        <v>785</v>
      </c>
      <c r="B200" s="43" t="s">
        <v>265</v>
      </c>
      <c r="C200" s="43" t="s">
        <v>786</v>
      </c>
      <c r="D200" s="43" t="b">
        <v>0</v>
      </c>
      <c r="E200" s="43" t="s">
        <v>158</v>
      </c>
      <c r="F200" s="43" t="s">
        <v>513</v>
      </c>
      <c r="G200" s="43" t="s">
        <v>296</v>
      </c>
      <c r="H200" s="59">
        <v>44631.624293981477</v>
      </c>
      <c r="I200" s="59">
        <v>44634.475543981483</v>
      </c>
      <c r="J200" s="43" t="s">
        <v>455</v>
      </c>
      <c r="K200" s="43" t="s">
        <v>443</v>
      </c>
      <c r="L200" s="59"/>
      <c r="M200" s="43" t="s">
        <v>587</v>
      </c>
      <c r="N200" s="43" t="b">
        <v>0</v>
      </c>
      <c r="O200" s="43"/>
      <c r="P200" s="43"/>
      <c r="Q200" s="43"/>
      <c r="R200" s="43"/>
      <c r="S200" s="43"/>
      <c r="T200" s="43"/>
      <c r="U200" s="43"/>
      <c r="V200" s="43"/>
      <c r="W200" s="60">
        <f ca="1">DATEDIF(H200,SummaryINC!$Z$1,"d")</f>
        <v>25</v>
      </c>
      <c r="X200" s="60" t="str">
        <f t="shared" ca="1" si="9"/>
        <v>NO</v>
      </c>
      <c r="Y200" s="60" t="str">
        <f t="shared" ca="1" si="10"/>
        <v>NO</v>
      </c>
      <c r="Z200" s="60" t="str">
        <f t="shared" ca="1" si="11"/>
        <v>YES</v>
      </c>
    </row>
    <row r="201" spans="1:26" ht="30">
      <c r="A201" s="43" t="s">
        <v>787</v>
      </c>
      <c r="B201" s="43" t="s">
        <v>262</v>
      </c>
      <c r="C201" s="43" t="s">
        <v>788</v>
      </c>
      <c r="D201" s="43" t="s">
        <v>672</v>
      </c>
      <c r="E201" s="43" t="s">
        <v>159</v>
      </c>
      <c r="F201" s="43" t="s">
        <v>789</v>
      </c>
      <c r="G201" s="43" t="s">
        <v>288</v>
      </c>
      <c r="H201" s="59">
        <v>44631.576863425929</v>
      </c>
      <c r="I201" s="59">
        <v>44634.520821759259</v>
      </c>
      <c r="J201" s="43" t="s">
        <v>455</v>
      </c>
      <c r="K201" s="43" t="s">
        <v>443</v>
      </c>
      <c r="L201" s="43"/>
      <c r="M201" s="43" t="s">
        <v>692</v>
      </c>
      <c r="N201" s="43" t="b">
        <v>0</v>
      </c>
      <c r="O201" s="43"/>
      <c r="P201" s="43"/>
      <c r="Q201" s="43"/>
      <c r="R201" s="43"/>
      <c r="S201" s="43"/>
      <c r="T201" s="43"/>
      <c r="U201" s="43"/>
      <c r="V201" s="43"/>
      <c r="W201" s="60">
        <f ca="1">DATEDIF(H201,SummaryINC!$Z$1,"d")</f>
        <v>25</v>
      </c>
      <c r="X201" s="60" t="str">
        <f t="shared" ca="1" si="9"/>
        <v>NO</v>
      </c>
      <c r="Y201" s="60" t="str">
        <f t="shared" ca="1" si="10"/>
        <v>NO</v>
      </c>
      <c r="Z201" s="60" t="str">
        <f t="shared" ca="1" si="11"/>
        <v>YES</v>
      </c>
    </row>
    <row r="202" spans="1:26" ht="45">
      <c r="A202" s="43" t="s">
        <v>790</v>
      </c>
      <c r="B202" s="43" t="s">
        <v>264</v>
      </c>
      <c r="C202" s="43" t="s">
        <v>791</v>
      </c>
      <c r="D202" s="43" t="s">
        <v>792</v>
      </c>
      <c r="E202" s="43" t="s">
        <v>99</v>
      </c>
      <c r="F202" s="43" t="s">
        <v>793</v>
      </c>
      <c r="G202" s="43" t="s">
        <v>187</v>
      </c>
      <c r="H202" s="59">
        <v>44631.519328703696</v>
      </c>
      <c r="I202" s="59">
        <v>44641.260266203702</v>
      </c>
      <c r="J202" s="43" t="s">
        <v>455</v>
      </c>
      <c r="K202" s="43" t="s">
        <v>443</v>
      </c>
      <c r="L202" s="59">
        <v>44642.156099537038</v>
      </c>
      <c r="M202" s="43" t="b">
        <v>0</v>
      </c>
      <c r="N202" s="43" t="b">
        <v>0</v>
      </c>
      <c r="O202" s="43"/>
      <c r="P202" s="43"/>
      <c r="Q202" s="43"/>
      <c r="R202" s="43"/>
      <c r="S202" s="43"/>
      <c r="T202" s="43"/>
      <c r="U202" s="43"/>
      <c r="V202" s="43"/>
      <c r="W202" s="60">
        <f ca="1">DATEDIF(H202,SummaryINC!$Z$1,"d")</f>
        <v>25</v>
      </c>
      <c r="X202" s="60" t="str">
        <f t="shared" ca="1" si="9"/>
        <v>NO</v>
      </c>
      <c r="Y202" s="60" t="str">
        <f t="shared" ca="1" si="10"/>
        <v>NO</v>
      </c>
      <c r="Z202" s="60" t="str">
        <f t="shared" ca="1" si="11"/>
        <v>YES</v>
      </c>
    </row>
    <row r="203" spans="1:26" ht="30">
      <c r="A203" s="43" t="s">
        <v>794</v>
      </c>
      <c r="B203" s="43" t="s">
        <v>261</v>
      </c>
      <c r="C203" s="43" t="s">
        <v>795</v>
      </c>
      <c r="D203" s="43" t="s">
        <v>796</v>
      </c>
      <c r="E203" s="43" t="s">
        <v>159</v>
      </c>
      <c r="F203" s="43" t="s">
        <v>797</v>
      </c>
      <c r="G203" s="43" t="s">
        <v>291</v>
      </c>
      <c r="H203" s="59">
        <v>44631.505486111113</v>
      </c>
      <c r="I203" s="59">
        <v>44635.087997685187</v>
      </c>
      <c r="J203" s="43" t="s">
        <v>455</v>
      </c>
      <c r="K203" s="43" t="s">
        <v>443</v>
      </c>
      <c r="L203" s="59">
        <v>44635.083333333343</v>
      </c>
      <c r="M203" s="43" t="b">
        <v>0</v>
      </c>
      <c r="N203" s="43" t="b">
        <v>0</v>
      </c>
      <c r="O203" s="43"/>
      <c r="P203" s="43"/>
      <c r="Q203" s="43"/>
      <c r="R203" s="43"/>
      <c r="S203" s="43"/>
      <c r="T203" s="43"/>
      <c r="U203" s="43"/>
      <c r="V203" s="43"/>
      <c r="W203" s="60">
        <f ca="1">DATEDIF(H203,SummaryINC!$Z$1,"d")</f>
        <v>25</v>
      </c>
      <c r="X203" s="60" t="str">
        <f t="shared" ca="1" si="9"/>
        <v>NO</v>
      </c>
      <c r="Y203" s="60" t="str">
        <f t="shared" ca="1" si="10"/>
        <v>NO</v>
      </c>
      <c r="Z203" s="60" t="str">
        <f t="shared" ca="1" si="11"/>
        <v>YES</v>
      </c>
    </row>
    <row r="204" spans="1:26" ht="30">
      <c r="A204" s="43" t="s">
        <v>798</v>
      </c>
      <c r="B204" s="43" t="s">
        <v>261</v>
      </c>
      <c r="C204" s="43" t="s">
        <v>799</v>
      </c>
      <c r="D204" s="43" t="s">
        <v>555</v>
      </c>
      <c r="E204" s="43" t="s">
        <v>160</v>
      </c>
      <c r="F204" s="43" t="s">
        <v>722</v>
      </c>
      <c r="G204" s="43" t="s">
        <v>174</v>
      </c>
      <c r="H204" s="59">
        <v>44631.436307870368</v>
      </c>
      <c r="I204" s="59">
        <v>44638.637719907398</v>
      </c>
      <c r="J204" s="43" t="s">
        <v>442</v>
      </c>
      <c r="K204" s="43" t="s">
        <v>456</v>
      </c>
      <c r="L204" s="59">
        <v>44634.603321759263</v>
      </c>
      <c r="M204" s="43" t="b">
        <v>0</v>
      </c>
      <c r="N204" s="43" t="b">
        <v>0</v>
      </c>
      <c r="O204" s="43"/>
      <c r="P204" s="43"/>
      <c r="Q204" s="43"/>
      <c r="R204" s="43"/>
      <c r="S204" s="43"/>
      <c r="T204" s="43"/>
      <c r="U204" s="43"/>
      <c r="V204" s="43"/>
      <c r="W204" s="60">
        <f ca="1">DATEDIF(H204,SummaryINC!$Z$1,"d")</f>
        <v>25</v>
      </c>
      <c r="X204" s="60" t="str">
        <f t="shared" ca="1" si="9"/>
        <v>NO</v>
      </c>
      <c r="Y204" s="60" t="str">
        <f t="shared" ca="1" si="10"/>
        <v>NO</v>
      </c>
      <c r="Z204" s="60" t="str">
        <f t="shared" ca="1" si="11"/>
        <v>YES</v>
      </c>
    </row>
    <row r="205" spans="1:26" ht="30">
      <c r="A205" s="43" t="s">
        <v>800</v>
      </c>
      <c r="B205" s="43" t="s">
        <v>265</v>
      </c>
      <c r="C205" s="43" t="s">
        <v>801</v>
      </c>
      <c r="D205" s="43" t="b">
        <v>0</v>
      </c>
      <c r="E205" s="43" t="s">
        <v>158</v>
      </c>
      <c r="F205" s="43" t="s">
        <v>526</v>
      </c>
      <c r="G205" s="43" t="s">
        <v>173</v>
      </c>
      <c r="H205" s="59">
        <v>44631.399837962963</v>
      </c>
      <c r="I205" s="59">
        <v>44638.403981481482</v>
      </c>
      <c r="J205" s="43" t="b">
        <v>0</v>
      </c>
      <c r="K205" s="43"/>
      <c r="L205" s="43">
        <v>44634.316504629627</v>
      </c>
      <c r="M205" s="43" t="s">
        <v>527</v>
      </c>
      <c r="N205" s="43" t="s">
        <v>528</v>
      </c>
      <c r="O205" s="43"/>
      <c r="P205" s="43"/>
      <c r="Q205" s="43"/>
      <c r="R205" s="43"/>
      <c r="S205" s="43"/>
      <c r="T205" s="43"/>
      <c r="U205" s="43"/>
      <c r="V205" s="43"/>
      <c r="W205" s="60">
        <f ca="1">DATEDIF(H205,SummaryINC!$Z$1,"d")</f>
        <v>25</v>
      </c>
      <c r="X205" s="60" t="str">
        <f t="shared" ca="1" si="9"/>
        <v>NO</v>
      </c>
      <c r="Y205" s="60" t="str">
        <f t="shared" ca="1" si="10"/>
        <v>NO</v>
      </c>
      <c r="Z205" s="60" t="str">
        <f t="shared" ca="1" si="11"/>
        <v>YES</v>
      </c>
    </row>
    <row r="206" spans="1:26" ht="45">
      <c r="A206" s="43" t="s">
        <v>802</v>
      </c>
      <c r="B206" s="43" t="s">
        <v>261</v>
      </c>
      <c r="C206" s="43" t="s">
        <v>803</v>
      </c>
      <c r="D206" s="43" t="b">
        <v>0</v>
      </c>
      <c r="E206" s="43" t="s">
        <v>158</v>
      </c>
      <c r="F206" s="43" t="s">
        <v>804</v>
      </c>
      <c r="G206" s="43" t="s">
        <v>288</v>
      </c>
      <c r="H206" s="59">
        <v>44631.368356481478</v>
      </c>
      <c r="I206" s="59">
        <v>44631.413831018523</v>
      </c>
      <c r="J206" s="43" t="b">
        <v>0</v>
      </c>
      <c r="K206" s="43"/>
      <c r="L206" s="59"/>
      <c r="M206" s="43" t="b">
        <v>0</v>
      </c>
      <c r="N206" s="43" t="b">
        <v>0</v>
      </c>
      <c r="O206" s="43"/>
      <c r="P206" s="43"/>
      <c r="Q206" s="43"/>
      <c r="R206" s="43"/>
      <c r="S206" s="43"/>
      <c r="T206" s="43"/>
      <c r="U206" s="43"/>
      <c r="V206" s="43"/>
      <c r="W206" s="60">
        <f ca="1">DATEDIF(H206,SummaryINC!$Z$1,"d")</f>
        <v>25</v>
      </c>
      <c r="X206" s="60" t="str">
        <f t="shared" ca="1" si="9"/>
        <v>NO</v>
      </c>
      <c r="Y206" s="60" t="str">
        <f t="shared" ca="1" si="10"/>
        <v>NO</v>
      </c>
      <c r="Z206" s="60" t="str">
        <f t="shared" ca="1" si="11"/>
        <v>YES</v>
      </c>
    </row>
    <row r="207" spans="1:26" ht="30">
      <c r="A207" s="43" t="s">
        <v>805</v>
      </c>
      <c r="B207" s="43" t="s">
        <v>265</v>
      </c>
      <c r="C207" s="43" t="s">
        <v>806</v>
      </c>
      <c r="D207" s="43" t="s">
        <v>807</v>
      </c>
      <c r="E207" s="43" t="s">
        <v>99</v>
      </c>
      <c r="F207" s="43" t="s">
        <v>536</v>
      </c>
      <c r="G207" s="43" t="s">
        <v>174</v>
      </c>
      <c r="H207" s="59">
        <v>44631.3669212963</v>
      </c>
      <c r="I207" s="59">
        <v>44641.260266203702</v>
      </c>
      <c r="J207" s="43" t="s">
        <v>442</v>
      </c>
      <c r="K207" s="43" t="s">
        <v>485</v>
      </c>
      <c r="L207" s="59">
        <v>44641.913738425923</v>
      </c>
      <c r="M207" s="43" t="b">
        <v>0</v>
      </c>
      <c r="N207" s="43" t="b">
        <v>0</v>
      </c>
      <c r="O207" s="43"/>
      <c r="P207" s="43"/>
      <c r="Q207" s="43"/>
      <c r="R207" s="43"/>
      <c r="S207" s="43"/>
      <c r="T207" s="43"/>
      <c r="U207" s="43"/>
      <c r="V207" s="43"/>
      <c r="W207" s="60">
        <f ca="1">DATEDIF(H207,SummaryINC!$Z$1,"d")</f>
        <v>25</v>
      </c>
      <c r="X207" s="60" t="str">
        <f t="shared" ca="1" si="9"/>
        <v>NO</v>
      </c>
      <c r="Y207" s="60" t="str">
        <f t="shared" ca="1" si="10"/>
        <v>NO</v>
      </c>
      <c r="Z207" s="60" t="str">
        <f t="shared" ca="1" si="11"/>
        <v>YES</v>
      </c>
    </row>
    <row r="208" spans="1:26" ht="45">
      <c r="A208" s="43" t="s">
        <v>808</v>
      </c>
      <c r="B208" s="43" t="s">
        <v>261</v>
      </c>
      <c r="C208" s="43" t="s">
        <v>809</v>
      </c>
      <c r="D208" s="43" t="b">
        <v>0</v>
      </c>
      <c r="E208" s="43" t="s">
        <v>158</v>
      </c>
      <c r="F208" s="43" t="s">
        <v>804</v>
      </c>
      <c r="G208" s="43" t="s">
        <v>288</v>
      </c>
      <c r="H208" s="59">
        <v>44631.366701388892</v>
      </c>
      <c r="I208" s="59">
        <v>44631.413518518522</v>
      </c>
      <c r="J208" s="43" t="b">
        <v>0</v>
      </c>
      <c r="K208" s="43"/>
      <c r="L208" s="59"/>
      <c r="M208" s="43" t="b">
        <v>0</v>
      </c>
      <c r="N208" s="43" t="b">
        <v>0</v>
      </c>
      <c r="O208" s="43"/>
      <c r="P208" s="43"/>
      <c r="Q208" s="43"/>
      <c r="R208" s="43"/>
      <c r="S208" s="43"/>
      <c r="T208" s="43"/>
      <c r="U208" s="43"/>
      <c r="V208" s="43"/>
      <c r="W208" s="60">
        <f ca="1">DATEDIF(H208,SummaryINC!$Z$1,"d")</f>
        <v>25</v>
      </c>
      <c r="X208" s="60" t="str">
        <f t="shared" ca="1" si="9"/>
        <v>NO</v>
      </c>
      <c r="Y208" s="60" t="str">
        <f t="shared" ca="1" si="10"/>
        <v>NO</v>
      </c>
      <c r="Z208" s="60" t="str">
        <f t="shared" ca="1" si="11"/>
        <v>YES</v>
      </c>
    </row>
    <row r="209" spans="1:26" ht="45">
      <c r="A209" s="43" t="s">
        <v>810</v>
      </c>
      <c r="B209" s="43" t="s">
        <v>265</v>
      </c>
      <c r="C209" s="43" t="s">
        <v>811</v>
      </c>
      <c r="D209" s="43" t="s">
        <v>647</v>
      </c>
      <c r="E209" s="43" t="s">
        <v>99</v>
      </c>
      <c r="F209" s="43" t="s">
        <v>648</v>
      </c>
      <c r="G209" s="43" t="s">
        <v>282</v>
      </c>
      <c r="H209" s="59">
        <v>44631.145254629628</v>
      </c>
      <c r="I209" s="59">
        <v>44636.479953703703</v>
      </c>
      <c r="J209" s="43" t="s">
        <v>442</v>
      </c>
      <c r="K209" s="43" t="s">
        <v>485</v>
      </c>
      <c r="L209" s="59"/>
      <c r="M209" s="43" t="b">
        <v>0</v>
      </c>
      <c r="N209" s="43" t="b">
        <v>0</v>
      </c>
      <c r="O209" s="43"/>
      <c r="P209" s="43"/>
      <c r="Q209" s="43"/>
      <c r="R209" s="43"/>
      <c r="S209" s="43"/>
      <c r="T209" s="43"/>
      <c r="U209" s="59"/>
      <c r="V209" s="43"/>
      <c r="W209" s="60">
        <f ca="1">DATEDIF(H209,SummaryINC!$Z$1,"d")</f>
        <v>25</v>
      </c>
      <c r="X209" s="60" t="str">
        <f t="shared" ca="1" si="9"/>
        <v>NO</v>
      </c>
      <c r="Y209" s="60" t="str">
        <f t="shared" ca="1" si="10"/>
        <v>NO</v>
      </c>
      <c r="Z209" s="60" t="str">
        <f t="shared" ca="1" si="11"/>
        <v>YES</v>
      </c>
    </row>
    <row r="210" spans="1:26">
      <c r="A210" s="43" t="s">
        <v>812</v>
      </c>
      <c r="B210" s="43" t="s">
        <v>261</v>
      </c>
      <c r="C210" s="43" t="s">
        <v>813</v>
      </c>
      <c r="D210" s="43" t="b">
        <v>0</v>
      </c>
      <c r="E210" s="43" t="s">
        <v>158</v>
      </c>
      <c r="F210" s="43" t="s">
        <v>814</v>
      </c>
      <c r="G210" s="43" t="s">
        <v>288</v>
      </c>
      <c r="H210" s="59">
        <v>44630.636979166673</v>
      </c>
      <c r="I210" s="59">
        <v>44631.346342592587</v>
      </c>
      <c r="J210" s="43" t="b">
        <v>0</v>
      </c>
      <c r="K210" s="43"/>
      <c r="L210" s="59"/>
      <c r="M210" s="43" t="b">
        <v>0</v>
      </c>
      <c r="N210" s="43" t="b">
        <v>0</v>
      </c>
      <c r="O210" s="43"/>
      <c r="P210" s="43"/>
      <c r="Q210" s="43"/>
      <c r="R210" s="43"/>
      <c r="S210" s="43"/>
      <c r="T210" s="43"/>
      <c r="U210" s="43"/>
      <c r="V210" s="43"/>
      <c r="W210" s="60">
        <f ca="1">DATEDIF(H210,SummaryINC!$Z$1,"d")</f>
        <v>26</v>
      </c>
      <c r="X210" s="60" t="str">
        <f t="shared" ca="1" si="9"/>
        <v>NO</v>
      </c>
      <c r="Y210" s="60" t="str">
        <f t="shared" ca="1" si="10"/>
        <v>NO</v>
      </c>
      <c r="Z210" s="60" t="str">
        <f t="shared" ca="1" si="11"/>
        <v>YES</v>
      </c>
    </row>
    <row r="211" spans="1:26" ht="30">
      <c r="A211" s="43" t="s">
        <v>815</v>
      </c>
      <c r="B211" s="43" t="s">
        <v>262</v>
      </c>
      <c r="C211" s="43" t="s">
        <v>816</v>
      </c>
      <c r="D211" s="43" t="s">
        <v>672</v>
      </c>
      <c r="E211" s="43" t="s">
        <v>82</v>
      </c>
      <c r="F211" s="43" t="s">
        <v>817</v>
      </c>
      <c r="G211" s="43" t="s">
        <v>288</v>
      </c>
      <c r="H211" s="59">
        <v>44630.620219907411</v>
      </c>
      <c r="I211" s="59">
        <v>44637.680405092593</v>
      </c>
      <c r="J211" s="43" t="s">
        <v>455</v>
      </c>
      <c r="K211" s="43" t="s">
        <v>443</v>
      </c>
      <c r="L211" s="43"/>
      <c r="M211" s="43" t="s">
        <v>692</v>
      </c>
      <c r="N211" s="43" t="b">
        <v>0</v>
      </c>
      <c r="O211" s="43"/>
      <c r="P211" s="43"/>
      <c r="Q211" s="43"/>
      <c r="R211" s="43"/>
      <c r="S211" s="43"/>
      <c r="T211" s="43"/>
      <c r="U211" s="43"/>
      <c r="V211" s="43"/>
      <c r="W211" s="60">
        <f ca="1">DATEDIF(H211,SummaryINC!$Z$1,"d")</f>
        <v>26</v>
      </c>
      <c r="X211" s="60" t="str">
        <f t="shared" ca="1" si="9"/>
        <v>NO</v>
      </c>
      <c r="Y211" s="60" t="str">
        <f t="shared" ca="1" si="10"/>
        <v>NO</v>
      </c>
      <c r="Z211" s="60" t="str">
        <f t="shared" ca="1" si="11"/>
        <v>YES</v>
      </c>
    </row>
    <row r="212" spans="1:26" ht="30">
      <c r="A212" s="43" t="s">
        <v>818</v>
      </c>
      <c r="B212" s="43" t="s">
        <v>261</v>
      </c>
      <c r="C212" s="43" t="s">
        <v>819</v>
      </c>
      <c r="D212" s="43" t="s">
        <v>622</v>
      </c>
      <c r="E212" s="43" t="s">
        <v>82</v>
      </c>
      <c r="F212" s="43" t="s">
        <v>820</v>
      </c>
      <c r="G212" s="43" t="s">
        <v>291</v>
      </c>
      <c r="H212" s="59">
        <v>44630.604027777779</v>
      </c>
      <c r="I212" s="59">
        <v>44634.334039351852</v>
      </c>
      <c r="J212" s="43" t="b">
        <v>0</v>
      </c>
      <c r="K212" s="43"/>
      <c r="L212" s="59">
        <v>44634.083333333343</v>
      </c>
      <c r="M212" s="43" t="b">
        <v>0</v>
      </c>
      <c r="N212" s="43" t="b">
        <v>0</v>
      </c>
      <c r="O212" s="43"/>
      <c r="P212" s="43"/>
      <c r="Q212" s="43"/>
      <c r="R212" s="43"/>
      <c r="S212" s="43"/>
      <c r="T212" s="43"/>
      <c r="U212" s="43"/>
      <c r="V212" s="43"/>
      <c r="W212" s="60">
        <f ca="1">DATEDIF(H212,SummaryINC!$Z$1,"d")</f>
        <v>26</v>
      </c>
      <c r="X212" s="60" t="str">
        <f t="shared" ca="1" si="9"/>
        <v>NO</v>
      </c>
      <c r="Y212" s="60" t="str">
        <f t="shared" ca="1" si="10"/>
        <v>NO</v>
      </c>
      <c r="Z212" s="60" t="str">
        <f t="shared" ca="1" si="11"/>
        <v>YES</v>
      </c>
    </row>
    <row r="213" spans="1:26" ht="30">
      <c r="A213" s="43" t="s">
        <v>821</v>
      </c>
      <c r="B213" s="43" t="s">
        <v>261</v>
      </c>
      <c r="C213" s="43" t="s">
        <v>822</v>
      </c>
      <c r="D213" s="43" t="s">
        <v>669</v>
      </c>
      <c r="E213" s="43" t="s">
        <v>99</v>
      </c>
      <c r="F213" s="43" t="s">
        <v>823</v>
      </c>
      <c r="G213" s="43" t="s">
        <v>291</v>
      </c>
      <c r="H213" s="59">
        <v>44630.587800925918</v>
      </c>
      <c r="I213" s="59">
        <v>44636.435057870367</v>
      </c>
      <c r="J213" s="43" t="s">
        <v>455</v>
      </c>
      <c r="K213" s="43" t="s">
        <v>443</v>
      </c>
      <c r="L213" s="43">
        <v>44634.083333333343</v>
      </c>
      <c r="M213" s="43" t="b">
        <v>0</v>
      </c>
      <c r="N213" s="43" t="b">
        <v>0</v>
      </c>
      <c r="O213" s="43"/>
      <c r="P213" s="43"/>
      <c r="Q213" s="43"/>
      <c r="R213" s="43"/>
      <c r="S213" s="43"/>
      <c r="T213" s="43"/>
      <c r="U213" s="43"/>
      <c r="V213" s="43"/>
      <c r="W213" s="60">
        <f ca="1">DATEDIF(H213,SummaryINC!$Z$1,"d")</f>
        <v>26</v>
      </c>
      <c r="X213" s="60" t="str">
        <f t="shared" ca="1" si="9"/>
        <v>NO</v>
      </c>
      <c r="Y213" s="60" t="str">
        <f t="shared" ca="1" si="10"/>
        <v>NO</v>
      </c>
      <c r="Z213" s="60" t="str">
        <f t="shared" ca="1" si="11"/>
        <v>YES</v>
      </c>
    </row>
    <row r="214" spans="1:26" ht="45">
      <c r="A214" s="43" t="s">
        <v>824</v>
      </c>
      <c r="B214" s="43" t="s">
        <v>264</v>
      </c>
      <c r="C214" s="43" t="s">
        <v>825</v>
      </c>
      <c r="D214" s="43" t="s">
        <v>647</v>
      </c>
      <c r="E214" s="43" t="s">
        <v>82</v>
      </c>
      <c r="F214" s="43" t="s">
        <v>826</v>
      </c>
      <c r="G214" s="43" t="s">
        <v>282</v>
      </c>
      <c r="H214" s="59">
        <v>44630.547418981478</v>
      </c>
      <c r="I214" s="59">
        <v>44638.531759259262</v>
      </c>
      <c r="J214" s="43" t="s">
        <v>455</v>
      </c>
      <c r="K214" s="43" t="s">
        <v>443</v>
      </c>
      <c r="L214" s="43"/>
      <c r="M214" s="43" t="b">
        <v>0</v>
      </c>
      <c r="N214" s="43" t="b">
        <v>0</v>
      </c>
      <c r="O214" s="43"/>
      <c r="P214" s="43"/>
      <c r="Q214" s="43"/>
      <c r="R214" s="43"/>
      <c r="S214" s="43"/>
      <c r="T214" s="43"/>
      <c r="U214" s="43"/>
      <c r="V214" s="43"/>
      <c r="W214" s="60">
        <f ca="1">DATEDIF(H214,SummaryINC!$Z$1,"d")</f>
        <v>26</v>
      </c>
      <c r="X214" s="60" t="str">
        <f t="shared" ca="1" si="9"/>
        <v>NO</v>
      </c>
      <c r="Y214" s="60" t="str">
        <f t="shared" ca="1" si="10"/>
        <v>NO</v>
      </c>
      <c r="Z214" s="60" t="str">
        <f t="shared" ca="1" si="11"/>
        <v>YES</v>
      </c>
    </row>
    <row r="215" spans="1:26" ht="30">
      <c r="A215" s="43" t="s">
        <v>827</v>
      </c>
      <c r="B215" s="43" t="s">
        <v>262</v>
      </c>
      <c r="C215" s="43" t="s">
        <v>828</v>
      </c>
      <c r="D215" s="43" t="s">
        <v>672</v>
      </c>
      <c r="E215" s="43" t="s">
        <v>159</v>
      </c>
      <c r="F215" s="43" t="s">
        <v>829</v>
      </c>
      <c r="G215" s="43" t="s">
        <v>288</v>
      </c>
      <c r="H215" s="59">
        <v>44630.485752314817</v>
      </c>
      <c r="I215" s="59">
        <v>44634.52207175926</v>
      </c>
      <c r="J215" s="43" t="s">
        <v>455</v>
      </c>
      <c r="K215" s="43" t="s">
        <v>443</v>
      </c>
      <c r="L215" s="59"/>
      <c r="M215" s="43" t="s">
        <v>830</v>
      </c>
      <c r="N215" s="43" t="b">
        <v>0</v>
      </c>
      <c r="O215" s="43"/>
      <c r="P215" s="43"/>
      <c r="Q215" s="43"/>
      <c r="R215" s="43"/>
      <c r="S215" s="43"/>
      <c r="T215" s="43"/>
      <c r="U215" s="43"/>
      <c r="V215" s="43"/>
      <c r="W215" s="60">
        <f ca="1">DATEDIF(H215,SummaryINC!$Z$1,"d")</f>
        <v>26</v>
      </c>
      <c r="X215" s="60" t="str">
        <f t="shared" ca="1" si="9"/>
        <v>NO</v>
      </c>
      <c r="Y215" s="60" t="str">
        <f t="shared" ca="1" si="10"/>
        <v>NO</v>
      </c>
      <c r="Z215" s="60" t="str">
        <f t="shared" ca="1" si="11"/>
        <v>YES</v>
      </c>
    </row>
    <row r="216" spans="1:26" ht="45">
      <c r="A216" s="43" t="s">
        <v>831</v>
      </c>
      <c r="B216" s="43" t="s">
        <v>264</v>
      </c>
      <c r="C216" s="43" t="s">
        <v>832</v>
      </c>
      <c r="D216" s="43" t="b">
        <v>0</v>
      </c>
      <c r="E216" s="43" t="s">
        <v>158</v>
      </c>
      <c r="F216" s="43" t="s">
        <v>833</v>
      </c>
      <c r="G216" s="43" t="s">
        <v>173</v>
      </c>
      <c r="H216" s="59">
        <v>44630.484502314823</v>
      </c>
      <c r="I216" s="59">
        <v>44635.487303240741</v>
      </c>
      <c r="J216" s="43" t="b">
        <v>0</v>
      </c>
      <c r="K216" s="43"/>
      <c r="L216" s="43">
        <v>44630.65116898148</v>
      </c>
      <c r="M216" s="43" t="b">
        <v>0</v>
      </c>
      <c r="N216" s="43" t="b">
        <v>0</v>
      </c>
      <c r="O216" s="43"/>
      <c r="P216" s="43"/>
      <c r="Q216" s="43"/>
      <c r="R216" s="43"/>
      <c r="S216" s="43"/>
      <c r="T216" s="43"/>
      <c r="U216" s="43"/>
      <c r="V216" s="43"/>
      <c r="W216" s="60">
        <f ca="1">DATEDIF(H216,SummaryINC!$Z$1,"d")</f>
        <v>26</v>
      </c>
      <c r="X216" s="60" t="str">
        <f t="shared" ca="1" si="9"/>
        <v>NO</v>
      </c>
      <c r="Y216" s="60" t="str">
        <f t="shared" ca="1" si="10"/>
        <v>NO</v>
      </c>
      <c r="Z216" s="60" t="str">
        <f t="shared" ca="1" si="11"/>
        <v>YES</v>
      </c>
    </row>
    <row r="217" spans="1:26" ht="30">
      <c r="A217" s="43" t="s">
        <v>834</v>
      </c>
      <c r="B217" s="43" t="s">
        <v>264</v>
      </c>
      <c r="C217" s="43" t="s">
        <v>835</v>
      </c>
      <c r="D217" s="43" t="b">
        <v>0</v>
      </c>
      <c r="E217" s="43" t="s">
        <v>158</v>
      </c>
      <c r="F217" s="43" t="s">
        <v>536</v>
      </c>
      <c r="G217" s="43" t="s">
        <v>173</v>
      </c>
      <c r="H217" s="59">
        <v>44630.481747685182</v>
      </c>
      <c r="I217" s="59">
        <v>44635.487303240741</v>
      </c>
      <c r="J217" s="43" t="b">
        <v>0</v>
      </c>
      <c r="K217" s="43"/>
      <c r="L217" s="43">
        <v>44630.648414351846</v>
      </c>
      <c r="M217" s="43" t="b">
        <v>0</v>
      </c>
      <c r="N217" s="43" t="b">
        <v>0</v>
      </c>
      <c r="O217" s="43"/>
      <c r="P217" s="43"/>
      <c r="Q217" s="43"/>
      <c r="R217" s="43"/>
      <c r="S217" s="43"/>
      <c r="T217" s="43"/>
      <c r="U217" s="43"/>
      <c r="V217" s="43"/>
      <c r="W217" s="60">
        <f ca="1">DATEDIF(H217,SummaryINC!$Z$1,"d")</f>
        <v>26</v>
      </c>
      <c r="X217" s="60" t="str">
        <f t="shared" ca="1" si="9"/>
        <v>NO</v>
      </c>
      <c r="Y217" s="60" t="str">
        <f t="shared" ca="1" si="10"/>
        <v>NO</v>
      </c>
      <c r="Z217" s="60" t="str">
        <f t="shared" ca="1" si="11"/>
        <v>YES</v>
      </c>
    </row>
    <row r="218" spans="1:26" ht="30">
      <c r="A218" s="43" t="s">
        <v>836</v>
      </c>
      <c r="B218" s="43" t="s">
        <v>262</v>
      </c>
      <c r="C218" s="43" t="s">
        <v>837</v>
      </c>
      <c r="D218" s="43" t="s">
        <v>581</v>
      </c>
      <c r="E218" s="43" t="s">
        <v>161</v>
      </c>
      <c r="F218" s="43" t="s">
        <v>838</v>
      </c>
      <c r="G218" s="43" t="s">
        <v>278</v>
      </c>
      <c r="H218" s="59">
        <v>44630.470324074071</v>
      </c>
      <c r="I218" s="59">
        <v>44638.327638888892</v>
      </c>
      <c r="J218" s="43" t="b">
        <v>0</v>
      </c>
      <c r="K218" s="43"/>
      <c r="L218" s="43">
        <v>44635.345324074071</v>
      </c>
      <c r="M218" s="43" t="s">
        <v>839</v>
      </c>
      <c r="N218" s="43" t="b">
        <v>0</v>
      </c>
      <c r="O218" s="43"/>
      <c r="P218" s="43"/>
      <c r="Q218" s="43"/>
      <c r="R218" s="43"/>
      <c r="S218" s="43"/>
      <c r="T218" s="43"/>
      <c r="U218" s="43"/>
      <c r="V218" s="43"/>
      <c r="W218" s="60">
        <f ca="1">DATEDIF(H218,SummaryINC!$Z$1,"d")</f>
        <v>26</v>
      </c>
      <c r="X218" s="60" t="str">
        <f t="shared" ca="1" si="9"/>
        <v>NO</v>
      </c>
      <c r="Y218" s="60" t="str">
        <f t="shared" ca="1" si="10"/>
        <v>NO</v>
      </c>
      <c r="Z218" s="60" t="str">
        <f t="shared" ca="1" si="11"/>
        <v>YES</v>
      </c>
    </row>
    <row r="219" spans="1:26" ht="45">
      <c r="A219" s="43" t="s">
        <v>840</v>
      </c>
      <c r="B219" s="43" t="s">
        <v>261</v>
      </c>
      <c r="C219" s="43" t="s">
        <v>841</v>
      </c>
      <c r="D219" s="43" t="s">
        <v>473</v>
      </c>
      <c r="E219" s="43" t="s">
        <v>82</v>
      </c>
      <c r="F219" s="43" t="s">
        <v>842</v>
      </c>
      <c r="G219" s="43" t="s">
        <v>278</v>
      </c>
      <c r="H219" s="59">
        <v>44630.43645833333</v>
      </c>
      <c r="I219" s="59">
        <v>44639.706064814818</v>
      </c>
      <c r="J219" s="43" t="s">
        <v>455</v>
      </c>
      <c r="K219" s="43" t="s">
        <v>443</v>
      </c>
      <c r="L219" s="43">
        <v>44639.690081018518</v>
      </c>
      <c r="M219" s="43" t="s">
        <v>843</v>
      </c>
      <c r="N219" s="43" t="b">
        <v>0</v>
      </c>
      <c r="O219" s="43"/>
      <c r="P219" s="43"/>
      <c r="Q219" s="43"/>
      <c r="R219" s="43"/>
      <c r="S219" s="43"/>
      <c r="T219" s="43"/>
      <c r="U219" s="43"/>
      <c r="V219" s="43"/>
      <c r="W219" s="60">
        <f ca="1">DATEDIF(H219,SummaryINC!$Z$1,"d")</f>
        <v>26</v>
      </c>
      <c r="X219" s="60" t="str">
        <f t="shared" ca="1" si="9"/>
        <v>NO</v>
      </c>
      <c r="Y219" s="60" t="str">
        <f t="shared" ca="1" si="10"/>
        <v>NO</v>
      </c>
      <c r="Z219" s="60" t="str">
        <f t="shared" ca="1" si="11"/>
        <v>YES</v>
      </c>
    </row>
    <row r="220" spans="1:26" ht="45">
      <c r="A220" s="43" t="s">
        <v>844</v>
      </c>
      <c r="B220" s="43" t="s">
        <v>261</v>
      </c>
      <c r="C220" s="43" t="s">
        <v>845</v>
      </c>
      <c r="D220" s="43" t="s">
        <v>846</v>
      </c>
      <c r="E220" s="43" t="s">
        <v>159</v>
      </c>
      <c r="F220" s="43" t="s">
        <v>847</v>
      </c>
      <c r="G220" s="43" t="s">
        <v>188</v>
      </c>
      <c r="H220" s="59">
        <v>44630.381284722222</v>
      </c>
      <c r="I220" s="59">
        <v>44635.383148148147</v>
      </c>
      <c r="J220" s="43" t="s">
        <v>455</v>
      </c>
      <c r="K220" s="43" t="s">
        <v>443</v>
      </c>
      <c r="L220" s="59">
        <v>44635.381284722222</v>
      </c>
      <c r="M220" s="43" t="b">
        <v>0</v>
      </c>
      <c r="N220" s="43" t="b">
        <v>0</v>
      </c>
      <c r="O220" s="43"/>
      <c r="P220" s="43"/>
      <c r="Q220" s="43"/>
      <c r="R220" s="43"/>
      <c r="S220" s="43"/>
      <c r="T220" s="43"/>
      <c r="U220" s="43"/>
      <c r="V220" s="43"/>
      <c r="W220" s="60">
        <f ca="1">DATEDIF(H220,SummaryINC!$Z$1,"d")</f>
        <v>26</v>
      </c>
      <c r="X220" s="60" t="str">
        <f t="shared" ca="1" si="9"/>
        <v>NO</v>
      </c>
      <c r="Y220" s="60" t="str">
        <f t="shared" ca="1" si="10"/>
        <v>NO</v>
      </c>
      <c r="Z220" s="60" t="str">
        <f t="shared" ca="1" si="11"/>
        <v>YES</v>
      </c>
    </row>
    <row r="221" spans="1:26" ht="30">
      <c r="A221" s="43" t="s">
        <v>848</v>
      </c>
      <c r="B221" s="43" t="s">
        <v>264</v>
      </c>
      <c r="C221" s="43" t="s">
        <v>849</v>
      </c>
      <c r="D221" s="43" t="s">
        <v>760</v>
      </c>
      <c r="E221" s="43" t="s">
        <v>160</v>
      </c>
      <c r="F221" s="43" t="s">
        <v>850</v>
      </c>
      <c r="G221" s="43" t="s">
        <v>175</v>
      </c>
      <c r="H221" s="59">
        <v>44630.370034722233</v>
      </c>
      <c r="I221" s="59">
        <v>44641.260266203702</v>
      </c>
      <c r="J221" s="43" t="s">
        <v>455</v>
      </c>
      <c r="K221" s="43" t="s">
        <v>443</v>
      </c>
      <c r="L221" s="43">
        <v>44642.058182870373</v>
      </c>
      <c r="M221" s="43" t="b">
        <v>0</v>
      </c>
      <c r="N221" s="43" t="b">
        <v>0</v>
      </c>
      <c r="O221" s="43"/>
      <c r="P221" s="43"/>
      <c r="Q221" s="43"/>
      <c r="R221" s="43"/>
      <c r="S221" s="43"/>
      <c r="T221" s="43"/>
      <c r="U221" s="43"/>
      <c r="V221" s="43"/>
      <c r="W221" s="60">
        <f ca="1">DATEDIF(H221,SummaryINC!$Z$1,"d")</f>
        <v>26</v>
      </c>
      <c r="X221" s="60" t="str">
        <f t="shared" ca="1" si="9"/>
        <v>NO</v>
      </c>
      <c r="Y221" s="60" t="str">
        <f t="shared" ca="1" si="10"/>
        <v>NO</v>
      </c>
      <c r="Z221" s="60" t="str">
        <f t="shared" ca="1" si="11"/>
        <v>YES</v>
      </c>
    </row>
    <row r="222" spans="1:26" ht="60">
      <c r="A222" s="43" t="s">
        <v>851</v>
      </c>
      <c r="B222" s="43" t="s">
        <v>264</v>
      </c>
      <c r="C222" s="43" t="s">
        <v>852</v>
      </c>
      <c r="D222" s="43" t="s">
        <v>562</v>
      </c>
      <c r="E222" s="43" t="s">
        <v>465</v>
      </c>
      <c r="F222" s="43" t="s">
        <v>462</v>
      </c>
      <c r="G222" s="43" t="s">
        <v>192</v>
      </c>
      <c r="H222" s="59">
        <v>44630.332337962973</v>
      </c>
      <c r="I222" s="59">
        <v>44638.635439814818</v>
      </c>
      <c r="J222" s="43" t="s">
        <v>455</v>
      </c>
      <c r="K222" s="43" t="s">
        <v>443</v>
      </c>
      <c r="L222" s="59">
        <v>44635.296597222223</v>
      </c>
      <c r="M222" s="43" t="s">
        <v>623</v>
      </c>
      <c r="N222" s="43" t="s">
        <v>463</v>
      </c>
      <c r="O222" s="43"/>
      <c r="P222" s="43"/>
      <c r="Q222" s="43"/>
      <c r="R222" s="43"/>
      <c r="S222" s="43"/>
      <c r="T222" s="43"/>
      <c r="U222" s="43"/>
      <c r="V222" s="43"/>
      <c r="W222" s="60">
        <f ca="1">DATEDIF(H222,SummaryINC!$Z$1,"d")</f>
        <v>26</v>
      </c>
      <c r="X222" s="60" t="str">
        <f t="shared" ca="1" si="9"/>
        <v>NO</v>
      </c>
      <c r="Y222" s="60" t="str">
        <f t="shared" ca="1" si="10"/>
        <v>NO</v>
      </c>
      <c r="Z222" s="60" t="str">
        <f t="shared" ca="1" si="11"/>
        <v>YES</v>
      </c>
    </row>
    <row r="223" spans="1:26" ht="30">
      <c r="A223" s="43" t="s">
        <v>853</v>
      </c>
      <c r="B223" s="43" t="s">
        <v>261</v>
      </c>
      <c r="C223" s="43" t="s">
        <v>854</v>
      </c>
      <c r="D223" s="43" t="b">
        <v>0</v>
      </c>
      <c r="E223" s="43" t="s">
        <v>158</v>
      </c>
      <c r="F223" s="43" t="s">
        <v>855</v>
      </c>
      <c r="G223" s="43" t="s">
        <v>291</v>
      </c>
      <c r="H223" s="59">
        <v>44630.315787037027</v>
      </c>
      <c r="I223" s="59">
        <v>44631.320648148147</v>
      </c>
      <c r="J223" s="43" t="s">
        <v>455</v>
      </c>
      <c r="K223" s="43" t="s">
        <v>443</v>
      </c>
      <c r="L223" s="59">
        <v>44630.482453703713</v>
      </c>
      <c r="M223" s="43" t="b">
        <v>0</v>
      </c>
      <c r="N223" s="43" t="b">
        <v>0</v>
      </c>
      <c r="O223" s="43"/>
      <c r="P223" s="43"/>
      <c r="Q223" s="43"/>
      <c r="R223" s="43"/>
      <c r="S223" s="43"/>
      <c r="T223" s="43"/>
      <c r="U223" s="43"/>
      <c r="V223" s="43"/>
      <c r="W223" s="60">
        <f ca="1">DATEDIF(H223,SummaryINC!$Z$1,"d")</f>
        <v>26</v>
      </c>
      <c r="X223" s="60" t="str">
        <f t="shared" ca="1" si="9"/>
        <v>NO</v>
      </c>
      <c r="Y223" s="60" t="str">
        <f t="shared" ca="1" si="10"/>
        <v>NO</v>
      </c>
      <c r="Z223" s="60" t="str">
        <f t="shared" ca="1" si="11"/>
        <v>YES</v>
      </c>
    </row>
    <row r="224" spans="1:26" ht="30">
      <c r="A224" s="43" t="s">
        <v>856</v>
      </c>
      <c r="B224" s="43" t="s">
        <v>264</v>
      </c>
      <c r="C224" s="43" t="s">
        <v>857</v>
      </c>
      <c r="D224" s="43" t="s">
        <v>716</v>
      </c>
      <c r="E224" s="43" t="s">
        <v>161</v>
      </c>
      <c r="F224" s="43" t="s">
        <v>858</v>
      </c>
      <c r="G224" s="43" t="s">
        <v>192</v>
      </c>
      <c r="H224" s="59">
        <v>44630.155763888892</v>
      </c>
      <c r="I224" s="59">
        <v>44638.506296296298</v>
      </c>
      <c r="J224" s="43" t="s">
        <v>442</v>
      </c>
      <c r="K224" s="43" t="s">
        <v>443</v>
      </c>
      <c r="L224" s="43">
        <v>44631.250532407408</v>
      </c>
      <c r="M224" s="43" t="s">
        <v>859</v>
      </c>
      <c r="N224" s="43" t="b">
        <v>0</v>
      </c>
      <c r="O224" s="43"/>
      <c r="P224" s="43"/>
      <c r="Q224" s="43"/>
      <c r="R224" s="43"/>
      <c r="S224" s="43"/>
      <c r="T224" s="43"/>
      <c r="U224" s="59"/>
      <c r="V224" s="43"/>
      <c r="W224" s="60">
        <f ca="1">DATEDIF(H224,SummaryINC!$Z$1,"d")</f>
        <v>26</v>
      </c>
      <c r="X224" s="60" t="str">
        <f t="shared" ca="1" si="9"/>
        <v>NO</v>
      </c>
      <c r="Y224" s="60" t="str">
        <f t="shared" ca="1" si="10"/>
        <v>NO</v>
      </c>
      <c r="Z224" s="60" t="str">
        <f t="shared" ca="1" si="11"/>
        <v>YES</v>
      </c>
    </row>
    <row r="225" spans="1:26" ht="45">
      <c r="A225" s="43" t="s">
        <v>860</v>
      </c>
      <c r="B225" s="43" t="s">
        <v>264</v>
      </c>
      <c r="C225" s="43" t="s">
        <v>861</v>
      </c>
      <c r="D225" s="43" t="s">
        <v>474</v>
      </c>
      <c r="E225" s="43" t="s">
        <v>82</v>
      </c>
      <c r="F225" s="43" t="s">
        <v>705</v>
      </c>
      <c r="G225" s="43" t="s">
        <v>186</v>
      </c>
      <c r="H225" s="59">
        <v>44630.071435185193</v>
      </c>
      <c r="I225" s="59">
        <v>44634.254664351851</v>
      </c>
      <c r="J225" s="43" t="s">
        <v>455</v>
      </c>
      <c r="K225" s="43" t="s">
        <v>443</v>
      </c>
      <c r="L225" s="59">
        <v>44634.253310185188</v>
      </c>
      <c r="M225" s="43" t="b">
        <v>0</v>
      </c>
      <c r="N225" s="43" t="b">
        <v>0</v>
      </c>
      <c r="O225" s="43"/>
      <c r="P225" s="43"/>
      <c r="Q225" s="43"/>
      <c r="R225" s="43"/>
      <c r="S225" s="43"/>
      <c r="T225" s="43"/>
      <c r="U225" s="43"/>
      <c r="V225" s="43"/>
      <c r="W225" s="60">
        <f ca="1">DATEDIF(H225,SummaryINC!$Z$1,"d")</f>
        <v>26</v>
      </c>
      <c r="X225" s="60" t="str">
        <f t="shared" ca="1" si="9"/>
        <v>NO</v>
      </c>
      <c r="Y225" s="60" t="str">
        <f t="shared" ca="1" si="10"/>
        <v>NO</v>
      </c>
      <c r="Z225" s="60" t="str">
        <f t="shared" ca="1" si="11"/>
        <v>YES</v>
      </c>
    </row>
    <row r="226" spans="1:26" ht="45">
      <c r="A226" s="43" t="s">
        <v>862</v>
      </c>
      <c r="B226" s="43" t="s">
        <v>264</v>
      </c>
      <c r="C226" s="43" t="s">
        <v>863</v>
      </c>
      <c r="D226" s="43" t="s">
        <v>474</v>
      </c>
      <c r="E226" s="43" t="s">
        <v>159</v>
      </c>
      <c r="F226" s="43" t="s">
        <v>864</v>
      </c>
      <c r="G226" s="43" t="s">
        <v>186</v>
      </c>
      <c r="H226" s="59">
        <v>44630.064479166656</v>
      </c>
      <c r="I226" s="59">
        <v>44635.545474537037</v>
      </c>
      <c r="J226" s="43" t="s">
        <v>455</v>
      </c>
      <c r="K226" s="43" t="s">
        <v>443</v>
      </c>
      <c r="L226" s="43">
        <v>44635.25</v>
      </c>
      <c r="M226" s="43" t="b">
        <v>0</v>
      </c>
      <c r="N226" s="43" t="b">
        <v>0</v>
      </c>
      <c r="O226" s="43"/>
      <c r="P226" s="43"/>
      <c r="Q226" s="43"/>
      <c r="R226" s="43"/>
      <c r="S226" s="43"/>
      <c r="T226" s="43"/>
      <c r="U226" s="43"/>
      <c r="V226" s="43"/>
      <c r="W226" s="60">
        <f ca="1">DATEDIF(H226,SummaryINC!$Z$1,"d")</f>
        <v>26</v>
      </c>
      <c r="X226" s="60" t="str">
        <f t="shared" ca="1" si="9"/>
        <v>NO</v>
      </c>
      <c r="Y226" s="60" t="str">
        <f t="shared" ca="1" si="10"/>
        <v>NO</v>
      </c>
      <c r="Z226" s="60" t="str">
        <f t="shared" ca="1" si="11"/>
        <v>YES</v>
      </c>
    </row>
    <row r="227" spans="1:26" ht="30">
      <c r="A227" s="43" t="s">
        <v>865</v>
      </c>
      <c r="B227" s="43" t="b">
        <v>0</v>
      </c>
      <c r="C227" s="43" t="s">
        <v>866</v>
      </c>
      <c r="D227" s="43" t="b">
        <v>0</v>
      </c>
      <c r="E227" s="43" t="s">
        <v>158</v>
      </c>
      <c r="F227" s="43" t="s">
        <v>598</v>
      </c>
      <c r="G227" s="43" t="s">
        <v>173</v>
      </c>
      <c r="H227" s="59">
        <v>44629.94253472222</v>
      </c>
      <c r="I227" s="59">
        <v>44629.942893518521</v>
      </c>
      <c r="J227" s="43" t="b">
        <v>0</v>
      </c>
      <c r="K227" s="43"/>
      <c r="L227" s="59"/>
      <c r="M227" s="43" t="b">
        <v>0</v>
      </c>
      <c r="N227" s="43" t="b">
        <v>0</v>
      </c>
      <c r="O227" s="43"/>
      <c r="P227" s="43"/>
      <c r="Q227" s="43"/>
      <c r="R227" s="43"/>
      <c r="S227" s="43"/>
      <c r="T227" s="43"/>
      <c r="U227" s="43"/>
      <c r="V227" s="43"/>
      <c r="W227" s="60">
        <f ca="1">DATEDIF(H227,SummaryINC!$Z$1,"d")</f>
        <v>27</v>
      </c>
      <c r="X227" s="60" t="str">
        <f t="shared" ca="1" si="9"/>
        <v>NO</v>
      </c>
      <c r="Y227" s="60" t="str">
        <f t="shared" ca="1" si="10"/>
        <v>NO</v>
      </c>
      <c r="Z227" s="60" t="str">
        <f t="shared" ca="1" si="11"/>
        <v>YES</v>
      </c>
    </row>
    <row r="228" spans="1:26" ht="30">
      <c r="A228" s="43" t="s">
        <v>867</v>
      </c>
      <c r="B228" s="43" t="s">
        <v>264</v>
      </c>
      <c r="C228" s="43" t="s">
        <v>868</v>
      </c>
      <c r="D228" s="43" t="s">
        <v>672</v>
      </c>
      <c r="E228" s="43" t="s">
        <v>82</v>
      </c>
      <c r="F228" s="43" t="s">
        <v>869</v>
      </c>
      <c r="G228" s="43" t="s">
        <v>288</v>
      </c>
      <c r="H228" s="59">
        <v>44629.750706018523</v>
      </c>
      <c r="I228" s="59">
        <v>44636.608032407406</v>
      </c>
      <c r="J228" s="43" t="s">
        <v>455</v>
      </c>
      <c r="K228" s="43" t="s">
        <v>443</v>
      </c>
      <c r="L228" s="59"/>
      <c r="M228" s="43" t="s">
        <v>692</v>
      </c>
      <c r="N228" s="43" t="b">
        <v>0</v>
      </c>
      <c r="O228" s="43"/>
      <c r="P228" s="43"/>
      <c r="Q228" s="43"/>
      <c r="R228" s="43"/>
      <c r="S228" s="43"/>
      <c r="T228" s="43"/>
      <c r="U228" s="43"/>
      <c r="V228" s="43"/>
      <c r="W228" s="60">
        <f ca="1">DATEDIF(H228,SummaryINC!$Z$1,"d")</f>
        <v>27</v>
      </c>
      <c r="X228" s="60" t="str">
        <f t="shared" ca="1" si="9"/>
        <v>NO</v>
      </c>
      <c r="Y228" s="60" t="str">
        <f t="shared" ca="1" si="10"/>
        <v>NO</v>
      </c>
      <c r="Z228" s="60" t="str">
        <f t="shared" ca="1" si="11"/>
        <v>YES</v>
      </c>
    </row>
    <row r="229" spans="1:26" ht="30">
      <c r="A229" s="43" t="s">
        <v>870</v>
      </c>
      <c r="B229" s="43" t="s">
        <v>265</v>
      </c>
      <c r="C229" s="43" t="s">
        <v>871</v>
      </c>
      <c r="D229" s="43" t="s">
        <v>538</v>
      </c>
      <c r="E229" s="43" t="s">
        <v>159</v>
      </c>
      <c r="F229" s="43" t="s">
        <v>869</v>
      </c>
      <c r="G229" s="43" t="s">
        <v>288</v>
      </c>
      <c r="H229" s="59">
        <v>44629.748935185176</v>
      </c>
      <c r="I229" s="59">
        <v>44636.749201388891</v>
      </c>
      <c r="J229" s="43" t="s">
        <v>442</v>
      </c>
      <c r="K229" s="43" t="s">
        <v>443</v>
      </c>
      <c r="L229" s="59"/>
      <c r="M229" s="43" t="b">
        <v>0</v>
      </c>
      <c r="N229" s="43" t="b">
        <v>0</v>
      </c>
      <c r="O229" s="43"/>
      <c r="P229" s="43"/>
      <c r="Q229" s="43"/>
      <c r="R229" s="43"/>
      <c r="S229" s="43"/>
      <c r="T229" s="43"/>
      <c r="U229" s="43"/>
      <c r="V229" s="43"/>
      <c r="W229" s="60">
        <f ca="1">DATEDIF(H229,SummaryINC!$Z$1,"d")</f>
        <v>27</v>
      </c>
      <c r="X229" s="60" t="str">
        <f t="shared" ca="1" si="9"/>
        <v>NO</v>
      </c>
      <c r="Y229" s="60" t="str">
        <f t="shared" ca="1" si="10"/>
        <v>NO</v>
      </c>
      <c r="Z229" s="60" t="str">
        <f t="shared" ca="1" si="11"/>
        <v>YES</v>
      </c>
    </row>
    <row r="230" spans="1:26" ht="30">
      <c r="A230" s="43" t="s">
        <v>872</v>
      </c>
      <c r="B230" s="43" t="b">
        <v>0</v>
      </c>
      <c r="C230" s="43" t="s">
        <v>873</v>
      </c>
      <c r="D230" s="43" t="b">
        <v>0</v>
      </c>
      <c r="E230" s="43" t="s">
        <v>158</v>
      </c>
      <c r="F230" s="43" t="s">
        <v>874</v>
      </c>
      <c r="G230" s="43" t="s">
        <v>187</v>
      </c>
      <c r="H230" s="59">
        <v>44629.695879629631</v>
      </c>
      <c r="I230" s="59">
        <v>44629.695879629631</v>
      </c>
      <c r="J230" s="43" t="b">
        <v>0</v>
      </c>
      <c r="K230" s="43"/>
      <c r="L230" s="59"/>
      <c r="M230" s="43" t="b">
        <v>0</v>
      </c>
      <c r="N230" s="43" t="b">
        <v>0</v>
      </c>
      <c r="O230" s="43"/>
      <c r="P230" s="43"/>
      <c r="Q230" s="43"/>
      <c r="R230" s="43"/>
      <c r="S230" s="43"/>
      <c r="T230" s="43"/>
      <c r="U230" s="43"/>
      <c r="V230" s="43"/>
      <c r="W230" s="60">
        <f ca="1">DATEDIF(H230,SummaryINC!$Z$1,"d")</f>
        <v>27</v>
      </c>
      <c r="X230" s="60" t="str">
        <f t="shared" ca="1" si="9"/>
        <v>NO</v>
      </c>
      <c r="Y230" s="60" t="str">
        <f t="shared" ca="1" si="10"/>
        <v>NO</v>
      </c>
      <c r="Z230" s="60" t="str">
        <f t="shared" ca="1" si="11"/>
        <v>YES</v>
      </c>
    </row>
    <row r="231" spans="1:26" ht="30">
      <c r="A231" s="43" t="s">
        <v>875</v>
      </c>
      <c r="B231" s="43" t="s">
        <v>264</v>
      </c>
      <c r="C231" s="43" t="s">
        <v>876</v>
      </c>
      <c r="D231" s="43" t="s">
        <v>807</v>
      </c>
      <c r="E231" s="43" t="s">
        <v>160</v>
      </c>
      <c r="F231" s="43" t="s">
        <v>877</v>
      </c>
      <c r="G231" s="43" t="s">
        <v>174</v>
      </c>
      <c r="H231" s="59">
        <v>44629.608356481483</v>
      </c>
      <c r="I231" s="59">
        <v>44638.713819444441</v>
      </c>
      <c r="J231" s="43" t="b">
        <v>0</v>
      </c>
      <c r="K231" s="43"/>
      <c r="L231" s="43"/>
      <c r="M231" s="43" t="b">
        <v>0</v>
      </c>
      <c r="N231" s="43" t="b">
        <v>0</v>
      </c>
      <c r="O231" s="43"/>
      <c r="P231" s="43"/>
      <c r="Q231" s="43"/>
      <c r="R231" s="43"/>
      <c r="S231" s="43"/>
      <c r="T231" s="43"/>
      <c r="U231" s="43"/>
      <c r="V231" s="43"/>
      <c r="W231" s="60">
        <f ca="1">DATEDIF(H231,SummaryINC!$Z$1,"d")</f>
        <v>27</v>
      </c>
      <c r="X231" s="60" t="str">
        <f t="shared" ca="1" si="9"/>
        <v>NO</v>
      </c>
      <c r="Y231" s="60" t="str">
        <f t="shared" ca="1" si="10"/>
        <v>NO</v>
      </c>
      <c r="Z231" s="60" t="str">
        <f t="shared" ca="1" si="11"/>
        <v>YES</v>
      </c>
    </row>
    <row r="232" spans="1:26" ht="45">
      <c r="A232" s="43" t="s">
        <v>878</v>
      </c>
      <c r="B232" s="43" t="s">
        <v>264</v>
      </c>
      <c r="C232" s="43" t="s">
        <v>879</v>
      </c>
      <c r="D232" s="43" t="s">
        <v>738</v>
      </c>
      <c r="E232" s="43" t="s">
        <v>159</v>
      </c>
      <c r="F232" s="43" t="s">
        <v>880</v>
      </c>
      <c r="G232" s="43" t="s">
        <v>315</v>
      </c>
      <c r="H232" s="59">
        <v>44629.597500000003</v>
      </c>
      <c r="I232" s="59">
        <v>44634.601909722223</v>
      </c>
      <c r="J232" s="43" t="s">
        <v>455</v>
      </c>
      <c r="K232" s="43" t="s">
        <v>443</v>
      </c>
      <c r="L232" s="43">
        <v>44634.597500000003</v>
      </c>
      <c r="M232" s="43" t="s">
        <v>881</v>
      </c>
      <c r="N232" s="43" t="s">
        <v>463</v>
      </c>
      <c r="O232" s="43"/>
      <c r="P232" s="43"/>
      <c r="Q232" s="43"/>
      <c r="R232" s="43"/>
      <c r="S232" s="43"/>
      <c r="T232" s="43"/>
      <c r="U232" s="43"/>
      <c r="V232" s="43"/>
      <c r="W232" s="60">
        <f ca="1">DATEDIF(H232,SummaryINC!$Z$1,"d")</f>
        <v>27</v>
      </c>
      <c r="X232" s="60" t="str">
        <f t="shared" ca="1" si="9"/>
        <v>NO</v>
      </c>
      <c r="Y232" s="60" t="str">
        <f t="shared" ca="1" si="10"/>
        <v>NO</v>
      </c>
      <c r="Z232" s="60" t="str">
        <f t="shared" ca="1" si="11"/>
        <v>YES</v>
      </c>
    </row>
    <row r="233" spans="1:26" ht="30">
      <c r="A233" s="43" t="s">
        <v>882</v>
      </c>
      <c r="B233" s="43" t="s">
        <v>264</v>
      </c>
      <c r="C233" s="43" t="s">
        <v>883</v>
      </c>
      <c r="D233" s="43" t="s">
        <v>535</v>
      </c>
      <c r="E233" s="43" t="s">
        <v>99</v>
      </c>
      <c r="F233" s="43" t="s">
        <v>536</v>
      </c>
      <c r="G233" s="43" t="s">
        <v>172</v>
      </c>
      <c r="H233" s="59">
        <v>44629.509942129633</v>
      </c>
      <c r="I233" s="59">
        <v>44634.780856481477</v>
      </c>
      <c r="J233" s="43" t="s">
        <v>442</v>
      </c>
      <c r="K233" s="43" t="s">
        <v>485</v>
      </c>
      <c r="L233" s="43">
        <v>44634.509942129633</v>
      </c>
      <c r="M233" s="43" t="b">
        <v>0</v>
      </c>
      <c r="N233" s="43" t="b">
        <v>0</v>
      </c>
      <c r="O233" s="43"/>
      <c r="P233" s="43"/>
      <c r="Q233" s="43"/>
      <c r="R233" s="43"/>
      <c r="S233" s="43"/>
      <c r="T233" s="43"/>
      <c r="U233" s="43"/>
      <c r="V233" s="43"/>
      <c r="W233" s="60">
        <f ca="1">DATEDIF(H233,SummaryINC!$Z$1,"d")</f>
        <v>27</v>
      </c>
      <c r="X233" s="60" t="str">
        <f t="shared" ca="1" si="9"/>
        <v>NO</v>
      </c>
      <c r="Y233" s="60" t="str">
        <f t="shared" ca="1" si="10"/>
        <v>NO</v>
      </c>
      <c r="Z233" s="60" t="str">
        <f t="shared" ca="1" si="11"/>
        <v>YES</v>
      </c>
    </row>
    <row r="234" spans="1:26" ht="30">
      <c r="A234" s="43" t="s">
        <v>884</v>
      </c>
      <c r="B234" s="43" t="s">
        <v>262</v>
      </c>
      <c r="C234" s="43" t="s">
        <v>885</v>
      </c>
      <c r="D234" s="43" t="s">
        <v>886</v>
      </c>
      <c r="E234" s="43" t="s">
        <v>160</v>
      </c>
      <c r="F234" s="43" t="s">
        <v>887</v>
      </c>
      <c r="G234" s="43" t="s">
        <v>285</v>
      </c>
      <c r="H234" s="59">
        <v>44629.462523148148</v>
      </c>
      <c r="I234" s="59">
        <v>44638.573344907411</v>
      </c>
      <c r="J234" s="43" t="s">
        <v>455</v>
      </c>
      <c r="K234" s="43" t="s">
        <v>443</v>
      </c>
      <c r="L234" s="43"/>
      <c r="M234" s="43" t="b">
        <v>0</v>
      </c>
      <c r="N234" s="43" t="b">
        <v>0</v>
      </c>
      <c r="O234" s="43"/>
      <c r="P234" s="43"/>
      <c r="Q234" s="43"/>
      <c r="R234" s="43"/>
      <c r="S234" s="43"/>
      <c r="T234" s="43"/>
      <c r="U234" s="43"/>
      <c r="V234" s="43"/>
      <c r="W234" s="60">
        <f ca="1">DATEDIF(H234,SummaryINC!$Z$1,"d")</f>
        <v>27</v>
      </c>
      <c r="X234" s="60" t="str">
        <f t="shared" ca="1" si="9"/>
        <v>NO</v>
      </c>
      <c r="Y234" s="60" t="str">
        <f t="shared" ca="1" si="10"/>
        <v>NO</v>
      </c>
      <c r="Z234" s="60" t="str">
        <f t="shared" ca="1" si="11"/>
        <v>YES</v>
      </c>
    </row>
    <row r="235" spans="1:26">
      <c r="A235" s="43" t="s">
        <v>888</v>
      </c>
      <c r="B235" s="43" t="s">
        <v>261</v>
      </c>
      <c r="C235" s="43" t="s">
        <v>889</v>
      </c>
      <c r="D235" s="43" t="b">
        <v>0</v>
      </c>
      <c r="E235" s="43" t="s">
        <v>158</v>
      </c>
      <c r="F235" s="43" t="s">
        <v>890</v>
      </c>
      <c r="G235" s="43" t="s">
        <v>173</v>
      </c>
      <c r="H235" s="59">
        <v>44629.442511574067</v>
      </c>
      <c r="I235" s="59">
        <v>44629.619247685187</v>
      </c>
      <c r="J235" s="43" t="b">
        <v>0</v>
      </c>
      <c r="K235" s="43"/>
      <c r="L235" s="59">
        <v>44629.609178240738</v>
      </c>
      <c r="M235" s="43" t="s">
        <v>615</v>
      </c>
      <c r="N235" s="43" t="b">
        <v>0</v>
      </c>
      <c r="O235" s="43"/>
      <c r="P235" s="43"/>
      <c r="Q235" s="43"/>
      <c r="R235" s="43"/>
      <c r="S235" s="43"/>
      <c r="T235" s="43"/>
      <c r="U235" s="43"/>
      <c r="V235" s="43"/>
      <c r="W235" s="60">
        <f ca="1">DATEDIF(H235,SummaryINC!$Z$1,"d")</f>
        <v>27</v>
      </c>
      <c r="X235" s="60" t="str">
        <f t="shared" ca="1" si="9"/>
        <v>NO</v>
      </c>
      <c r="Y235" s="60" t="str">
        <f t="shared" ca="1" si="10"/>
        <v>NO</v>
      </c>
      <c r="Z235" s="60" t="str">
        <f t="shared" ca="1" si="11"/>
        <v>YES</v>
      </c>
    </row>
    <row r="236" spans="1:26" ht="45">
      <c r="A236" s="43" t="s">
        <v>891</v>
      </c>
      <c r="B236" s="43" t="s">
        <v>265</v>
      </c>
      <c r="C236" s="43" t="s">
        <v>892</v>
      </c>
      <c r="D236" s="43" t="s">
        <v>751</v>
      </c>
      <c r="E236" s="43" t="s">
        <v>99</v>
      </c>
      <c r="F236" s="43" t="s">
        <v>893</v>
      </c>
      <c r="G236" s="43" t="s">
        <v>170</v>
      </c>
      <c r="H236" s="59">
        <v>44629.428171296298</v>
      </c>
      <c r="I236" s="59">
        <v>44641.260266203702</v>
      </c>
      <c r="J236" s="43" t="s">
        <v>442</v>
      </c>
      <c r="K236" s="43" t="s">
        <v>443</v>
      </c>
      <c r="L236" s="59">
        <v>44641.808877314812</v>
      </c>
      <c r="M236" s="43" t="b">
        <v>0</v>
      </c>
      <c r="N236" s="43" t="b">
        <v>0</v>
      </c>
      <c r="O236" s="43"/>
      <c r="P236" s="43"/>
      <c r="Q236" s="43"/>
      <c r="R236" s="43"/>
      <c r="S236" s="43"/>
      <c r="T236" s="43"/>
      <c r="U236" s="43"/>
      <c r="V236" s="43"/>
      <c r="W236" s="60">
        <f ca="1">DATEDIF(H236,SummaryINC!$Z$1,"d")</f>
        <v>27</v>
      </c>
      <c r="X236" s="60" t="str">
        <f t="shared" ca="1" si="9"/>
        <v>NO</v>
      </c>
      <c r="Y236" s="60" t="str">
        <f t="shared" ca="1" si="10"/>
        <v>NO</v>
      </c>
      <c r="Z236" s="60" t="str">
        <f t="shared" ca="1" si="11"/>
        <v>YES</v>
      </c>
    </row>
    <row r="237" spans="1:26" ht="45">
      <c r="A237" s="43" t="s">
        <v>894</v>
      </c>
      <c r="B237" s="43" t="s">
        <v>264</v>
      </c>
      <c r="C237" s="43" t="s">
        <v>895</v>
      </c>
      <c r="D237" s="43" t="s">
        <v>896</v>
      </c>
      <c r="E237" s="43" t="s">
        <v>159</v>
      </c>
      <c r="F237" s="43" t="s">
        <v>897</v>
      </c>
      <c r="G237" s="43" t="s">
        <v>194</v>
      </c>
      <c r="H237" s="59">
        <v>44629.40357638889</v>
      </c>
      <c r="I237" s="59">
        <v>44629.507916666669</v>
      </c>
      <c r="J237" s="43" t="s">
        <v>455</v>
      </c>
      <c r="K237" s="43" t="s">
        <v>443</v>
      </c>
      <c r="L237" s="59"/>
      <c r="M237" s="43" t="s">
        <v>898</v>
      </c>
      <c r="N237" s="43" t="s">
        <v>463</v>
      </c>
      <c r="O237" s="43"/>
      <c r="P237" s="43"/>
      <c r="Q237" s="43"/>
      <c r="R237" s="43"/>
      <c r="S237" s="43"/>
      <c r="T237" s="43"/>
      <c r="U237" s="43"/>
      <c r="V237" s="43"/>
      <c r="W237" s="60">
        <f ca="1">DATEDIF(H237,SummaryINC!$Z$1,"d")</f>
        <v>27</v>
      </c>
      <c r="X237" s="60" t="str">
        <f t="shared" ca="1" si="9"/>
        <v>NO</v>
      </c>
      <c r="Y237" s="60" t="str">
        <f t="shared" ca="1" si="10"/>
        <v>NO</v>
      </c>
      <c r="Z237" s="60" t="str">
        <f t="shared" ca="1" si="11"/>
        <v>YES</v>
      </c>
    </row>
    <row r="238" spans="1:26" ht="30">
      <c r="A238" s="43" t="s">
        <v>899</v>
      </c>
      <c r="B238" s="43" t="s">
        <v>257</v>
      </c>
      <c r="C238" s="43" t="s">
        <v>900</v>
      </c>
      <c r="D238" s="43" t="s">
        <v>755</v>
      </c>
      <c r="E238" s="43" t="s">
        <v>82</v>
      </c>
      <c r="F238" s="43" t="s">
        <v>901</v>
      </c>
      <c r="G238" s="43" t="s">
        <v>281</v>
      </c>
      <c r="H238" s="59">
        <v>44629.396620370368</v>
      </c>
      <c r="I238" s="59">
        <v>44638.670671296299</v>
      </c>
      <c r="J238" s="43" t="b">
        <v>0</v>
      </c>
      <c r="K238" s="43"/>
      <c r="L238" s="43"/>
      <c r="M238" s="43" t="b">
        <v>0</v>
      </c>
      <c r="N238" s="43" t="b">
        <v>0</v>
      </c>
      <c r="O238" s="43"/>
      <c r="P238" s="43"/>
      <c r="Q238" s="43"/>
      <c r="R238" s="43"/>
      <c r="S238" s="43"/>
      <c r="T238" s="43"/>
      <c r="U238" s="43"/>
      <c r="V238" s="43"/>
      <c r="W238" s="60">
        <f ca="1">DATEDIF(H238,SummaryINC!$Z$1,"d")</f>
        <v>27</v>
      </c>
      <c r="X238" s="60" t="str">
        <f t="shared" ca="1" si="9"/>
        <v>NO</v>
      </c>
      <c r="Y238" s="60" t="str">
        <f t="shared" ca="1" si="10"/>
        <v>NO</v>
      </c>
      <c r="Z238" s="60" t="str">
        <f t="shared" ca="1" si="11"/>
        <v>YES</v>
      </c>
    </row>
    <row r="239" spans="1:26">
      <c r="A239" s="43" t="s">
        <v>902</v>
      </c>
      <c r="B239" s="43" t="s">
        <v>261</v>
      </c>
      <c r="C239" s="43" t="s">
        <v>903</v>
      </c>
      <c r="D239" s="43" t="b">
        <v>0</v>
      </c>
      <c r="E239" s="43" t="s">
        <v>158</v>
      </c>
      <c r="F239" s="43" t="s">
        <v>904</v>
      </c>
      <c r="G239" s="43" t="s">
        <v>288</v>
      </c>
      <c r="H239" s="59">
        <v>44629.393923611111</v>
      </c>
      <c r="I239" s="59">
        <v>44634.535069444442</v>
      </c>
      <c r="J239" s="43" t="s">
        <v>455</v>
      </c>
      <c r="K239" s="43" t="s">
        <v>443</v>
      </c>
      <c r="L239" s="59"/>
      <c r="M239" s="43" t="b">
        <v>0</v>
      </c>
      <c r="N239" s="43" t="b">
        <v>0</v>
      </c>
      <c r="O239" s="43"/>
      <c r="P239" s="43"/>
      <c r="Q239" s="43"/>
      <c r="R239" s="43"/>
      <c r="S239" s="43"/>
      <c r="T239" s="43"/>
      <c r="U239" s="43"/>
      <c r="V239" s="43"/>
      <c r="W239" s="60">
        <f ca="1">DATEDIF(H239,SummaryINC!$Z$1,"d")</f>
        <v>27</v>
      </c>
      <c r="X239" s="60" t="str">
        <f t="shared" ca="1" si="9"/>
        <v>NO</v>
      </c>
      <c r="Y239" s="60" t="str">
        <f t="shared" ca="1" si="10"/>
        <v>NO</v>
      </c>
      <c r="Z239" s="60" t="str">
        <f t="shared" ca="1" si="11"/>
        <v>YES</v>
      </c>
    </row>
    <row r="240" spans="1:26">
      <c r="A240" s="43" t="s">
        <v>905</v>
      </c>
      <c r="B240" s="43" t="s">
        <v>261</v>
      </c>
      <c r="C240" s="43" t="s">
        <v>906</v>
      </c>
      <c r="D240" s="43" t="s">
        <v>672</v>
      </c>
      <c r="E240" s="43" t="s">
        <v>159</v>
      </c>
      <c r="F240" s="43" t="s">
        <v>829</v>
      </c>
      <c r="G240" s="43" t="s">
        <v>288</v>
      </c>
      <c r="H240" s="59">
        <v>44629.393726851849</v>
      </c>
      <c r="I240" s="59">
        <v>44638.550682870373</v>
      </c>
      <c r="J240" s="43" t="s">
        <v>455</v>
      </c>
      <c r="K240" s="43" t="s">
        <v>443</v>
      </c>
      <c r="L240" s="59"/>
      <c r="M240" s="43" t="b">
        <v>0</v>
      </c>
      <c r="N240" s="43" t="b">
        <v>0</v>
      </c>
      <c r="O240" s="43"/>
      <c r="P240" s="43"/>
      <c r="Q240" s="43"/>
      <c r="R240" s="43"/>
      <c r="S240" s="43"/>
      <c r="T240" s="43"/>
      <c r="U240" s="43"/>
      <c r="V240" s="43"/>
      <c r="W240" s="60">
        <f ca="1">DATEDIF(H240,SummaryINC!$Z$1,"d")</f>
        <v>27</v>
      </c>
      <c r="X240" s="60" t="str">
        <f t="shared" ca="1" si="9"/>
        <v>NO</v>
      </c>
      <c r="Y240" s="60" t="str">
        <f t="shared" ca="1" si="10"/>
        <v>NO</v>
      </c>
      <c r="Z240" s="60" t="str">
        <f t="shared" ca="1" si="11"/>
        <v>YES</v>
      </c>
    </row>
    <row r="241" spans="1:26" ht="30">
      <c r="A241" s="43" t="s">
        <v>907</v>
      </c>
      <c r="B241" s="43" t="s">
        <v>261</v>
      </c>
      <c r="C241" s="43" t="s">
        <v>908</v>
      </c>
      <c r="D241" s="43" t="s">
        <v>672</v>
      </c>
      <c r="E241" s="43" t="s">
        <v>159</v>
      </c>
      <c r="F241" s="43" t="s">
        <v>829</v>
      </c>
      <c r="G241" s="43" t="s">
        <v>288</v>
      </c>
      <c r="H241" s="59">
        <v>44629.393310185187</v>
      </c>
      <c r="I241" s="59">
        <v>44638.550706018519</v>
      </c>
      <c r="J241" s="43" t="s">
        <v>455</v>
      </c>
      <c r="K241" s="43" t="s">
        <v>443</v>
      </c>
      <c r="L241" s="59"/>
      <c r="M241" s="43" t="s">
        <v>692</v>
      </c>
      <c r="N241" s="43" t="b">
        <v>0</v>
      </c>
      <c r="O241" s="43"/>
      <c r="P241" s="43"/>
      <c r="Q241" s="43"/>
      <c r="R241" s="43"/>
      <c r="S241" s="43"/>
      <c r="T241" s="43"/>
      <c r="U241" s="43"/>
      <c r="V241" s="43"/>
      <c r="W241" s="60">
        <f ca="1">DATEDIF(H241,SummaryINC!$Z$1,"d")</f>
        <v>27</v>
      </c>
      <c r="X241" s="60" t="str">
        <f t="shared" ca="1" si="9"/>
        <v>NO</v>
      </c>
      <c r="Y241" s="60" t="str">
        <f t="shared" ca="1" si="10"/>
        <v>NO</v>
      </c>
      <c r="Z241" s="60" t="str">
        <f t="shared" ca="1" si="11"/>
        <v>YES</v>
      </c>
    </row>
    <row r="242" spans="1:26" ht="30">
      <c r="A242" s="43" t="s">
        <v>909</v>
      </c>
      <c r="B242" s="43" t="s">
        <v>264</v>
      </c>
      <c r="C242" s="43" t="s">
        <v>910</v>
      </c>
      <c r="D242" s="43" t="s">
        <v>807</v>
      </c>
      <c r="E242" s="43" t="s">
        <v>99</v>
      </c>
      <c r="F242" s="43" t="s">
        <v>877</v>
      </c>
      <c r="G242" s="43" t="s">
        <v>174</v>
      </c>
      <c r="H242" s="59">
        <v>44629.392754629633</v>
      </c>
      <c r="I242" s="59">
        <v>44638.614212962973</v>
      </c>
      <c r="J242" s="43" t="b">
        <v>0</v>
      </c>
      <c r="K242" s="43"/>
      <c r="L242" s="59"/>
      <c r="M242" s="43" t="b">
        <v>0</v>
      </c>
      <c r="N242" s="43" t="b">
        <v>0</v>
      </c>
      <c r="O242" s="43"/>
      <c r="P242" s="43"/>
      <c r="Q242" s="43"/>
      <c r="R242" s="43"/>
      <c r="S242" s="43"/>
      <c r="T242" s="43"/>
      <c r="U242" s="43"/>
      <c r="V242" s="43"/>
      <c r="W242" s="60">
        <f ca="1">DATEDIF(H242,SummaryINC!$Z$1,"d")</f>
        <v>27</v>
      </c>
      <c r="X242" s="60" t="str">
        <f t="shared" ref="X242:X244" ca="1" si="12">IF(W242&lt;10,"YES","NO")</f>
        <v>NO</v>
      </c>
      <c r="Y242" s="60" t="str">
        <f t="shared" ref="Y242:Y244" ca="1" si="13">IF(AND(W242&gt;9,W242&lt;21),"YES","NO")</f>
        <v>NO</v>
      </c>
      <c r="Z242" s="60" t="str">
        <f t="shared" ref="Z242:Z244" ca="1" si="14">IF(W242&gt;20,"YES","NO")</f>
        <v>YES</v>
      </c>
    </row>
    <row r="243" spans="1:26" ht="30">
      <c r="A243" s="43" t="s">
        <v>911</v>
      </c>
      <c r="B243" s="43" t="s">
        <v>265</v>
      </c>
      <c r="C243" s="43" t="s">
        <v>912</v>
      </c>
      <c r="D243" s="43" t="s">
        <v>755</v>
      </c>
      <c r="E243" s="43" t="s">
        <v>82</v>
      </c>
      <c r="F243" s="43" t="s">
        <v>648</v>
      </c>
      <c r="G243" s="43" t="s">
        <v>281</v>
      </c>
      <c r="H243" s="59">
        <v>44629.380694444437</v>
      </c>
      <c r="I243" s="59">
        <v>44639.480358796303</v>
      </c>
      <c r="J243" s="43" t="b">
        <v>0</v>
      </c>
      <c r="K243" s="43"/>
      <c r="L243" s="59">
        <v>44639.467858796299</v>
      </c>
      <c r="M243" s="43" t="b">
        <v>0</v>
      </c>
      <c r="N243" s="43" t="b">
        <v>0</v>
      </c>
      <c r="O243" s="43"/>
      <c r="P243" s="43"/>
      <c r="Q243" s="43"/>
      <c r="R243" s="43"/>
      <c r="S243" s="43"/>
      <c r="T243" s="43"/>
      <c r="U243" s="43"/>
      <c r="V243" s="43"/>
      <c r="W243" s="60">
        <f ca="1">DATEDIF(H243,SummaryINC!$Z$1,"d")</f>
        <v>27</v>
      </c>
      <c r="X243" s="60" t="str">
        <f t="shared" ca="1" si="12"/>
        <v>NO</v>
      </c>
      <c r="Y243" s="60" t="str">
        <f t="shared" ca="1" si="13"/>
        <v>NO</v>
      </c>
      <c r="Z243" s="60" t="str">
        <f t="shared" ca="1" si="14"/>
        <v>YES</v>
      </c>
    </row>
    <row r="244" spans="1:26" ht="30">
      <c r="A244" s="43" t="s">
        <v>913</v>
      </c>
      <c r="B244" s="43" t="s">
        <v>262</v>
      </c>
      <c r="C244" s="43" t="s">
        <v>914</v>
      </c>
      <c r="D244" s="43" t="s">
        <v>755</v>
      </c>
      <c r="E244" s="43" t="s">
        <v>99</v>
      </c>
      <c r="F244" s="43" t="s">
        <v>648</v>
      </c>
      <c r="G244" s="43" t="s">
        <v>281</v>
      </c>
      <c r="H244" s="59">
        <v>44629.375127314823</v>
      </c>
      <c r="I244" s="59">
        <v>44638.502592592587</v>
      </c>
      <c r="J244" s="43" t="s">
        <v>442</v>
      </c>
      <c r="K244" s="43" t="s">
        <v>485</v>
      </c>
      <c r="L244" s="59">
        <v>44634.250127314823</v>
      </c>
      <c r="M244" s="43" t="b">
        <v>0</v>
      </c>
      <c r="N244" s="43" t="b">
        <v>0</v>
      </c>
      <c r="O244" s="43"/>
      <c r="P244" s="43"/>
      <c r="Q244" s="43"/>
      <c r="R244" s="43"/>
      <c r="S244" s="43"/>
      <c r="T244" s="43"/>
      <c r="U244" s="43"/>
      <c r="V244" s="43"/>
      <c r="W244" s="60">
        <f ca="1">DATEDIF(H244,SummaryINC!$Z$1,"d")</f>
        <v>27</v>
      </c>
      <c r="X244" s="60" t="str">
        <f t="shared" ca="1" si="12"/>
        <v>NO</v>
      </c>
      <c r="Y244" s="60" t="str">
        <f t="shared" ca="1" si="13"/>
        <v>NO</v>
      </c>
      <c r="Z244" s="60" t="str">
        <f t="shared" ca="1" si="14"/>
        <v>YES</v>
      </c>
    </row>
    <row r="245" spans="1:26" ht="30">
      <c r="A245" s="43" t="s">
        <v>915</v>
      </c>
      <c r="B245" s="43" t="s">
        <v>265</v>
      </c>
      <c r="C245" s="43" t="s">
        <v>916</v>
      </c>
      <c r="D245" s="43" t="s">
        <v>473</v>
      </c>
      <c r="E245" s="43" t="s">
        <v>161</v>
      </c>
      <c r="F245" s="43" t="s">
        <v>917</v>
      </c>
      <c r="G245" s="43" t="s">
        <v>278</v>
      </c>
      <c r="H245" s="59">
        <v>44629.360335648147</v>
      </c>
      <c r="I245" s="59">
        <v>44641.260266203702</v>
      </c>
      <c r="J245" s="43" t="s">
        <v>455</v>
      </c>
      <c r="K245" s="43" t="s">
        <v>443</v>
      </c>
      <c r="L245" s="59">
        <v>44641.478321759263</v>
      </c>
      <c r="M245" s="43" t="b">
        <v>0</v>
      </c>
      <c r="N245" s="43" t="b">
        <v>0</v>
      </c>
      <c r="O245" s="43"/>
      <c r="P245" s="43"/>
      <c r="Q245" s="43"/>
      <c r="R245" s="43"/>
      <c r="S245" s="43"/>
      <c r="T245" s="43"/>
      <c r="U245" s="43"/>
      <c r="V245" s="43"/>
    </row>
    <row r="246" spans="1:26" ht="45">
      <c r="A246" s="43" t="s">
        <v>918</v>
      </c>
      <c r="B246" s="43" t="s">
        <v>262</v>
      </c>
      <c r="C246" s="43" t="s">
        <v>919</v>
      </c>
      <c r="D246" s="43" t="s">
        <v>672</v>
      </c>
      <c r="E246" s="43" t="s">
        <v>82</v>
      </c>
      <c r="F246" s="43" t="s">
        <v>920</v>
      </c>
      <c r="G246" s="43" t="s">
        <v>288</v>
      </c>
      <c r="H246" s="59">
        <v>44628.833136574067</v>
      </c>
      <c r="I246" s="59">
        <v>44638.830567129633</v>
      </c>
      <c r="J246" s="43" t="s">
        <v>455</v>
      </c>
      <c r="K246" s="43" t="s">
        <v>443</v>
      </c>
      <c r="L246" s="59"/>
      <c r="M246" s="43" t="s">
        <v>692</v>
      </c>
      <c r="N246" s="43" t="b">
        <v>0</v>
      </c>
      <c r="O246" s="43"/>
      <c r="P246" s="43"/>
      <c r="Q246" s="43"/>
      <c r="R246" s="43"/>
      <c r="S246" s="43"/>
      <c r="T246" s="43"/>
      <c r="U246" s="43"/>
      <c r="V246" s="43"/>
    </row>
    <row r="247" spans="1:26" ht="45">
      <c r="A247" s="43" t="s">
        <v>921</v>
      </c>
      <c r="B247" s="43" t="s">
        <v>264</v>
      </c>
      <c r="C247" s="43" t="s">
        <v>922</v>
      </c>
      <c r="D247" s="43" t="s">
        <v>686</v>
      </c>
      <c r="E247" s="43" t="s">
        <v>82</v>
      </c>
      <c r="F247" s="43" t="s">
        <v>717</v>
      </c>
      <c r="G247" s="43" t="s">
        <v>297</v>
      </c>
      <c r="H247" s="59">
        <v>44628.628229166658</v>
      </c>
      <c r="I247" s="59">
        <v>44631.633159722223</v>
      </c>
      <c r="J247" s="43" t="s">
        <v>455</v>
      </c>
      <c r="K247" s="43" t="s">
        <v>443</v>
      </c>
      <c r="L247" s="59">
        <v>44631.628229166658</v>
      </c>
      <c r="M247" s="43" t="b">
        <v>0</v>
      </c>
      <c r="N247" s="43" t="s">
        <v>463</v>
      </c>
      <c r="O247" s="43"/>
      <c r="P247" s="43"/>
      <c r="Q247" s="43"/>
      <c r="R247" s="43"/>
      <c r="S247" s="43"/>
      <c r="T247" s="43"/>
      <c r="U247" s="43"/>
      <c r="V247" s="43"/>
    </row>
    <row r="248" spans="1:26" ht="75">
      <c r="A248" s="43" t="s">
        <v>923</v>
      </c>
      <c r="B248" s="43" t="s">
        <v>265</v>
      </c>
      <c r="C248" s="43" t="s">
        <v>924</v>
      </c>
      <c r="D248" s="43" t="s">
        <v>654</v>
      </c>
      <c r="E248" s="43" t="s">
        <v>99</v>
      </c>
      <c r="F248" s="43" t="s">
        <v>722</v>
      </c>
      <c r="G248" s="43" t="s">
        <v>174</v>
      </c>
      <c r="H248" s="59">
        <v>44628.625243055547</v>
      </c>
      <c r="I248" s="59">
        <v>44639.014224537037</v>
      </c>
      <c r="J248" s="43" t="s">
        <v>442</v>
      </c>
      <c r="K248" s="43" t="s">
        <v>456</v>
      </c>
      <c r="L248" s="43">
        <v>44635.251215277778</v>
      </c>
      <c r="M248" s="43" t="b">
        <v>0</v>
      </c>
      <c r="N248" s="43" t="b">
        <v>0</v>
      </c>
      <c r="O248" s="43"/>
      <c r="P248" s="43"/>
      <c r="Q248" s="43"/>
      <c r="R248" s="43"/>
      <c r="S248" s="43"/>
      <c r="T248" s="43"/>
      <c r="U248" s="43"/>
      <c r="V248" s="43"/>
    </row>
    <row r="249" spans="1:26" ht="30">
      <c r="A249" s="43" t="s">
        <v>925</v>
      </c>
      <c r="B249" s="43" t="s">
        <v>261</v>
      </c>
      <c r="C249" s="43" t="s">
        <v>926</v>
      </c>
      <c r="D249" s="43" t="s">
        <v>570</v>
      </c>
      <c r="E249" s="43" t="s">
        <v>99</v>
      </c>
      <c r="F249" s="43" t="s">
        <v>927</v>
      </c>
      <c r="G249" s="43" t="s">
        <v>170</v>
      </c>
      <c r="H249" s="59">
        <v>44628.526979166672</v>
      </c>
      <c r="I249" s="59">
        <v>44638.523043981477</v>
      </c>
      <c r="J249" s="43" t="b">
        <v>0</v>
      </c>
      <c r="K249" s="43"/>
      <c r="L249" s="43">
        <v>44629.318645833337</v>
      </c>
      <c r="M249" s="43" t="b">
        <v>0</v>
      </c>
      <c r="N249" s="43" t="b">
        <v>0</v>
      </c>
      <c r="O249" s="43"/>
      <c r="P249" s="43"/>
      <c r="Q249" s="43"/>
      <c r="R249" s="43"/>
      <c r="S249" s="43"/>
      <c r="T249" s="43"/>
      <c r="U249" s="59"/>
      <c r="V249" s="43"/>
    </row>
    <row r="250" spans="1:26" ht="45">
      <c r="A250" s="43" t="s">
        <v>928</v>
      </c>
      <c r="B250" s="43" t="s">
        <v>264</v>
      </c>
      <c r="C250" s="43" t="s">
        <v>929</v>
      </c>
      <c r="D250" s="43" t="s">
        <v>704</v>
      </c>
      <c r="E250" s="43" t="s">
        <v>465</v>
      </c>
      <c r="F250" s="43" t="s">
        <v>930</v>
      </c>
      <c r="G250" s="43" t="s">
        <v>304</v>
      </c>
      <c r="H250" s="59">
        <v>44628.499861111108</v>
      </c>
      <c r="I250" s="59">
        <v>44635.254178240742</v>
      </c>
      <c r="J250" s="43" t="s">
        <v>455</v>
      </c>
      <c r="K250" s="43" t="s">
        <v>443</v>
      </c>
      <c r="L250" s="43"/>
      <c r="M250" s="43" t="b">
        <v>0</v>
      </c>
      <c r="N250" s="43" t="b">
        <v>0</v>
      </c>
      <c r="O250" s="43"/>
      <c r="P250" s="43"/>
      <c r="Q250" s="43"/>
      <c r="R250" s="43"/>
      <c r="S250" s="43"/>
      <c r="T250" s="43"/>
      <c r="U250" s="43"/>
      <c r="V250" s="43"/>
    </row>
    <row r="251" spans="1:26" ht="60">
      <c r="A251" s="43" t="s">
        <v>931</v>
      </c>
      <c r="B251" s="43" t="s">
        <v>261</v>
      </c>
      <c r="C251" s="43" t="s">
        <v>932</v>
      </c>
      <c r="D251" s="43" t="s">
        <v>669</v>
      </c>
      <c r="E251" s="43" t="s">
        <v>82</v>
      </c>
      <c r="F251" s="43" t="s">
        <v>933</v>
      </c>
      <c r="G251" s="43" t="s">
        <v>291</v>
      </c>
      <c r="H251" s="59">
        <v>44628.492013888892</v>
      </c>
      <c r="I251" s="59">
        <v>44636.674143518518</v>
      </c>
      <c r="J251" s="43" t="s">
        <v>455</v>
      </c>
      <c r="K251" s="43" t="s">
        <v>443</v>
      </c>
      <c r="L251" s="59">
        <v>44630.083333333343</v>
      </c>
      <c r="M251" s="43" t="b">
        <v>0</v>
      </c>
      <c r="N251" s="43" t="b">
        <v>0</v>
      </c>
      <c r="O251" s="43"/>
      <c r="P251" s="43"/>
      <c r="Q251" s="43"/>
      <c r="R251" s="43"/>
      <c r="S251" s="43"/>
      <c r="T251" s="43"/>
      <c r="U251" s="43"/>
      <c r="V251" s="43"/>
    </row>
    <row r="252" spans="1:26" ht="45">
      <c r="A252" s="43" t="s">
        <v>934</v>
      </c>
      <c r="B252" s="43" t="s">
        <v>261</v>
      </c>
      <c r="C252" s="43" t="s">
        <v>935</v>
      </c>
      <c r="D252" s="43" t="s">
        <v>645</v>
      </c>
      <c r="E252" s="43" t="s">
        <v>159</v>
      </c>
      <c r="F252" s="43" t="s">
        <v>936</v>
      </c>
      <c r="G252" s="43" t="s">
        <v>190</v>
      </c>
      <c r="H252" s="59">
        <v>44628.485578703701</v>
      </c>
      <c r="I252" s="59">
        <v>44631.494259259263</v>
      </c>
      <c r="J252" s="43" t="s">
        <v>455</v>
      </c>
      <c r="K252" s="43" t="s">
        <v>443</v>
      </c>
      <c r="L252" s="59">
        <v>44631.485578703701</v>
      </c>
      <c r="M252" s="43" t="s">
        <v>937</v>
      </c>
      <c r="N252" s="43" t="s">
        <v>938</v>
      </c>
      <c r="O252" s="43"/>
      <c r="P252" s="43"/>
      <c r="Q252" s="43"/>
      <c r="R252" s="43"/>
      <c r="S252" s="43"/>
      <c r="T252" s="43"/>
      <c r="U252" s="43"/>
      <c r="V252" s="43"/>
    </row>
    <row r="253" spans="1:26" ht="30">
      <c r="A253" s="43" t="s">
        <v>939</v>
      </c>
      <c r="B253" s="43" t="s">
        <v>261</v>
      </c>
      <c r="C253" s="43" t="s">
        <v>940</v>
      </c>
      <c r="D253" s="43" t="s">
        <v>647</v>
      </c>
      <c r="E253" s="43" t="s">
        <v>159</v>
      </c>
      <c r="F253" s="43" t="s">
        <v>850</v>
      </c>
      <c r="G253" s="43" t="s">
        <v>314</v>
      </c>
      <c r="H253" s="59">
        <v>44628.481736111113</v>
      </c>
      <c r="I253" s="59">
        <v>44628.481736111113</v>
      </c>
      <c r="J253" s="43" t="s">
        <v>455</v>
      </c>
      <c r="K253" s="43" t="s">
        <v>443</v>
      </c>
      <c r="L253" s="59"/>
      <c r="M253" s="43" t="b">
        <v>0</v>
      </c>
      <c r="N253" s="43" t="b">
        <v>0</v>
      </c>
      <c r="O253" s="43"/>
      <c r="P253" s="43"/>
      <c r="Q253" s="43"/>
      <c r="R253" s="43"/>
      <c r="S253" s="43"/>
      <c r="T253" s="43"/>
      <c r="U253" s="43"/>
      <c r="V253" s="43"/>
    </row>
    <row r="254" spans="1:26" ht="30">
      <c r="A254" s="43" t="s">
        <v>941</v>
      </c>
      <c r="B254" s="43" t="s">
        <v>261</v>
      </c>
      <c r="C254" s="43" t="s">
        <v>942</v>
      </c>
      <c r="D254" s="43" t="s">
        <v>647</v>
      </c>
      <c r="E254" s="43" t="s">
        <v>159</v>
      </c>
      <c r="F254" s="43" t="s">
        <v>850</v>
      </c>
      <c r="G254" s="43" t="s">
        <v>314</v>
      </c>
      <c r="H254" s="59">
        <v>44628.473993055559</v>
      </c>
      <c r="I254" s="59">
        <v>44628.473993055559</v>
      </c>
      <c r="J254" s="43" t="s">
        <v>455</v>
      </c>
      <c r="K254" s="43" t="s">
        <v>443</v>
      </c>
      <c r="L254" s="43"/>
      <c r="M254" s="43" t="b">
        <v>0</v>
      </c>
      <c r="N254" s="43" t="b">
        <v>0</v>
      </c>
      <c r="O254" s="43"/>
      <c r="P254" s="43"/>
      <c r="Q254" s="43"/>
      <c r="R254" s="43"/>
      <c r="S254" s="43"/>
      <c r="T254" s="43"/>
      <c r="U254" s="43"/>
      <c r="V254" s="43"/>
    </row>
    <row r="255" spans="1:26" ht="45">
      <c r="A255" s="43" t="s">
        <v>943</v>
      </c>
      <c r="B255" s="43" t="s">
        <v>257</v>
      </c>
      <c r="C255" s="43" t="s">
        <v>944</v>
      </c>
      <c r="D255" s="43" t="s">
        <v>726</v>
      </c>
      <c r="E255" s="43" t="s">
        <v>159</v>
      </c>
      <c r="F255" s="43" t="s">
        <v>945</v>
      </c>
      <c r="G255" s="43" t="s">
        <v>194</v>
      </c>
      <c r="H255" s="59">
        <v>44628.452615740738</v>
      </c>
      <c r="I255" s="59">
        <v>44628.452615740738</v>
      </c>
      <c r="J255" s="43" t="s">
        <v>455</v>
      </c>
      <c r="K255" s="43" t="s">
        <v>443</v>
      </c>
      <c r="L255" s="43"/>
      <c r="M255" s="43" t="b">
        <v>0</v>
      </c>
      <c r="N255" s="43" t="b">
        <v>0</v>
      </c>
      <c r="O255" s="43"/>
      <c r="P255" s="43"/>
      <c r="Q255" s="43"/>
      <c r="R255" s="43"/>
      <c r="S255" s="43"/>
      <c r="T255" s="43"/>
      <c r="U255" s="43"/>
      <c r="V255" s="43"/>
    </row>
    <row r="256" spans="1:26" ht="30">
      <c r="A256" s="43" t="s">
        <v>946</v>
      </c>
      <c r="B256" s="43" t="b">
        <v>0</v>
      </c>
      <c r="C256" s="43" t="s">
        <v>947</v>
      </c>
      <c r="D256" s="43" t="b">
        <v>0</v>
      </c>
      <c r="E256" s="43" t="s">
        <v>158</v>
      </c>
      <c r="F256" s="43" t="s">
        <v>948</v>
      </c>
      <c r="G256" s="43" t="s">
        <v>173</v>
      </c>
      <c r="H256" s="59">
        <v>44628.439409722218</v>
      </c>
      <c r="I256" s="59">
        <v>44628.44027777778</v>
      </c>
      <c r="J256" s="43" t="b">
        <v>0</v>
      </c>
      <c r="K256" s="43"/>
      <c r="L256" s="59"/>
      <c r="M256" s="43" t="b">
        <v>0</v>
      </c>
      <c r="N256" s="43" t="b">
        <v>0</v>
      </c>
      <c r="O256" s="43"/>
      <c r="P256" s="43"/>
      <c r="Q256" s="43"/>
      <c r="R256" s="43"/>
      <c r="S256" s="43"/>
      <c r="T256" s="43"/>
      <c r="U256" s="43"/>
      <c r="V256" s="43"/>
    </row>
    <row r="257" spans="1:22" ht="30">
      <c r="A257" s="43" t="s">
        <v>949</v>
      </c>
      <c r="B257" s="43" t="s">
        <v>265</v>
      </c>
      <c r="C257" s="43" t="s">
        <v>950</v>
      </c>
      <c r="D257" s="43" t="s">
        <v>473</v>
      </c>
      <c r="E257" s="43" t="s">
        <v>161</v>
      </c>
      <c r="F257" s="43" t="s">
        <v>951</v>
      </c>
      <c r="G257" s="43" t="s">
        <v>295</v>
      </c>
      <c r="H257" s="59">
        <v>44628.430937500001</v>
      </c>
      <c r="I257" s="59">
        <v>44641.260266203702</v>
      </c>
      <c r="J257" s="43" t="s">
        <v>455</v>
      </c>
      <c r="K257" s="43" t="s">
        <v>443</v>
      </c>
      <c r="L257" s="43">
        <v>44641.555405092593</v>
      </c>
      <c r="M257" s="43" t="b">
        <v>0</v>
      </c>
      <c r="N257" s="43" t="b">
        <v>0</v>
      </c>
      <c r="O257" s="43"/>
      <c r="P257" s="43"/>
      <c r="Q257" s="43"/>
      <c r="R257" s="43"/>
      <c r="S257" s="43"/>
      <c r="T257" s="43"/>
      <c r="U257" s="43"/>
      <c r="V257" s="43"/>
    </row>
    <row r="258" spans="1:22" ht="30">
      <c r="A258" s="43" t="s">
        <v>952</v>
      </c>
      <c r="B258" s="43" t="s">
        <v>261</v>
      </c>
      <c r="C258" s="43" t="s">
        <v>953</v>
      </c>
      <c r="D258" s="43" t="s">
        <v>622</v>
      </c>
      <c r="E258" s="43" t="s">
        <v>82</v>
      </c>
      <c r="F258" s="43" t="s">
        <v>954</v>
      </c>
      <c r="G258" s="43" t="s">
        <v>291</v>
      </c>
      <c r="H258" s="59">
        <v>44628.430787037039</v>
      </c>
      <c r="I258" s="59">
        <v>44630.591979166667</v>
      </c>
      <c r="J258" s="43" t="s">
        <v>455</v>
      </c>
      <c r="K258" s="43" t="s">
        <v>443</v>
      </c>
      <c r="L258" s="59">
        <v>44629.430787037039</v>
      </c>
      <c r="M258" s="43" t="b">
        <v>0</v>
      </c>
      <c r="N258" s="43" t="b">
        <v>0</v>
      </c>
      <c r="O258" s="43"/>
      <c r="P258" s="43"/>
      <c r="Q258" s="43"/>
      <c r="R258" s="43"/>
      <c r="S258" s="43"/>
      <c r="T258" s="43"/>
      <c r="U258" s="43"/>
      <c r="V258" s="43"/>
    </row>
    <row r="259" spans="1:22" ht="30">
      <c r="A259" s="43" t="s">
        <v>955</v>
      </c>
      <c r="B259" s="43" t="s">
        <v>261</v>
      </c>
      <c r="C259" s="43" t="s">
        <v>956</v>
      </c>
      <c r="D259" s="43" t="b">
        <v>0</v>
      </c>
      <c r="E259" s="43" t="s">
        <v>158</v>
      </c>
      <c r="F259" s="43" t="s">
        <v>957</v>
      </c>
      <c r="G259" s="43" t="s">
        <v>291</v>
      </c>
      <c r="H259" s="59">
        <v>44628.424375000002</v>
      </c>
      <c r="I259" s="59">
        <v>44629.428287037037</v>
      </c>
      <c r="J259" s="43" t="b">
        <v>0</v>
      </c>
      <c r="K259" s="43"/>
      <c r="L259" s="59">
        <v>44628.591041666667</v>
      </c>
      <c r="M259" s="43" t="b">
        <v>0</v>
      </c>
      <c r="N259" s="43" t="b">
        <v>0</v>
      </c>
      <c r="O259" s="43"/>
      <c r="P259" s="43"/>
      <c r="Q259" s="43"/>
      <c r="R259" s="43"/>
      <c r="S259" s="43"/>
      <c r="T259" s="43"/>
      <c r="U259" s="43"/>
      <c r="V259" s="43"/>
    </row>
    <row r="260" spans="1:22">
      <c r="A260" s="43" t="s">
        <v>958</v>
      </c>
      <c r="B260" s="43" t="s">
        <v>261</v>
      </c>
      <c r="C260" s="43" t="s">
        <v>959</v>
      </c>
      <c r="D260" s="43" t="s">
        <v>672</v>
      </c>
      <c r="E260" s="43" t="s">
        <v>159</v>
      </c>
      <c r="F260" s="43" t="s">
        <v>960</v>
      </c>
      <c r="G260" s="43" t="s">
        <v>288</v>
      </c>
      <c r="H260" s="59">
        <v>44628.404895833337</v>
      </c>
      <c r="I260" s="59">
        <v>44631.406736111108</v>
      </c>
      <c r="J260" s="43" t="s">
        <v>455</v>
      </c>
      <c r="K260" s="43" t="s">
        <v>443</v>
      </c>
      <c r="L260" s="59"/>
      <c r="M260" s="43" t="b">
        <v>0</v>
      </c>
      <c r="N260" s="43" t="b">
        <v>0</v>
      </c>
      <c r="O260" s="43"/>
      <c r="P260" s="43"/>
      <c r="Q260" s="43"/>
      <c r="R260" s="43"/>
      <c r="S260" s="43"/>
      <c r="T260" s="43"/>
      <c r="U260" s="43"/>
      <c r="V260" s="43"/>
    </row>
    <row r="261" spans="1:22" ht="30">
      <c r="A261" s="43" t="s">
        <v>961</v>
      </c>
      <c r="B261" s="43" t="s">
        <v>261</v>
      </c>
      <c r="C261" s="43" t="s">
        <v>962</v>
      </c>
      <c r="D261" s="43" t="s">
        <v>622</v>
      </c>
      <c r="E261" s="43" t="s">
        <v>82</v>
      </c>
      <c r="F261" s="43" t="s">
        <v>963</v>
      </c>
      <c r="G261" s="43" t="s">
        <v>291</v>
      </c>
      <c r="H261" s="59">
        <v>44628.381516203714</v>
      </c>
      <c r="I261" s="59">
        <v>44630.592511574083</v>
      </c>
      <c r="J261" s="43" t="s">
        <v>455</v>
      </c>
      <c r="K261" s="43" t="s">
        <v>443</v>
      </c>
      <c r="L261" s="59">
        <v>44629.381516203714</v>
      </c>
      <c r="M261" s="43" t="b">
        <v>0</v>
      </c>
      <c r="N261" s="43" t="b">
        <v>0</v>
      </c>
      <c r="O261" s="43"/>
      <c r="P261" s="43"/>
      <c r="Q261" s="43"/>
      <c r="R261" s="43"/>
      <c r="S261" s="43"/>
      <c r="T261" s="43"/>
      <c r="U261" s="43"/>
      <c r="V261" s="43"/>
    </row>
    <row r="262" spans="1:22" ht="30">
      <c r="A262" s="43" t="s">
        <v>964</v>
      </c>
      <c r="B262" s="43" t="s">
        <v>261</v>
      </c>
      <c r="C262" s="43" t="s">
        <v>965</v>
      </c>
      <c r="D262" s="43" t="s">
        <v>669</v>
      </c>
      <c r="E262" s="43" t="s">
        <v>99</v>
      </c>
      <c r="F262" s="43" t="s">
        <v>966</v>
      </c>
      <c r="G262" s="43" t="s">
        <v>291</v>
      </c>
      <c r="H262" s="59">
        <v>44628.377349537041</v>
      </c>
      <c r="I262" s="59">
        <v>44636.434398148151</v>
      </c>
      <c r="J262" s="43" t="s">
        <v>455</v>
      </c>
      <c r="K262" s="43" t="s">
        <v>443</v>
      </c>
      <c r="L262" s="59">
        <v>44629.377349537041</v>
      </c>
      <c r="M262" s="43" t="b">
        <v>0</v>
      </c>
      <c r="N262" s="43" t="b">
        <v>0</v>
      </c>
      <c r="O262" s="43"/>
      <c r="P262" s="43"/>
      <c r="Q262" s="43"/>
      <c r="R262" s="43"/>
      <c r="S262" s="43"/>
      <c r="T262" s="43"/>
      <c r="U262" s="43"/>
      <c r="V262" s="43"/>
    </row>
    <row r="263" spans="1:22" ht="30">
      <c r="A263" s="43" t="s">
        <v>967</v>
      </c>
      <c r="B263" s="43" t="s">
        <v>261</v>
      </c>
      <c r="C263" s="43" t="s">
        <v>968</v>
      </c>
      <c r="D263" s="43" t="s">
        <v>969</v>
      </c>
      <c r="E263" s="43" t="s">
        <v>82</v>
      </c>
      <c r="F263" s="43" t="s">
        <v>970</v>
      </c>
      <c r="G263" s="43" t="s">
        <v>322</v>
      </c>
      <c r="H263" s="59">
        <v>44628.375879629632</v>
      </c>
      <c r="I263" s="59">
        <v>44638.308599537027</v>
      </c>
      <c r="J263" s="43" t="s">
        <v>455</v>
      </c>
      <c r="K263" s="43" t="s">
        <v>443</v>
      </c>
      <c r="L263" s="43">
        <v>44629.375879629632</v>
      </c>
      <c r="M263" s="43" t="s">
        <v>971</v>
      </c>
      <c r="N263" s="43" t="s">
        <v>972</v>
      </c>
      <c r="O263" s="43"/>
      <c r="P263" s="43"/>
      <c r="Q263" s="43"/>
      <c r="R263" s="43"/>
      <c r="S263" s="43"/>
      <c r="T263" s="43"/>
      <c r="U263" s="43"/>
      <c r="V263" s="43"/>
    </row>
    <row r="264" spans="1:22" ht="30">
      <c r="A264" s="43" t="s">
        <v>973</v>
      </c>
      <c r="B264" s="43" t="s">
        <v>264</v>
      </c>
      <c r="C264" s="43" t="s">
        <v>974</v>
      </c>
      <c r="D264" s="43" t="s">
        <v>725</v>
      </c>
      <c r="E264" s="43" t="s">
        <v>99</v>
      </c>
      <c r="F264" s="43" t="s">
        <v>901</v>
      </c>
      <c r="G264" s="43" t="s">
        <v>174</v>
      </c>
      <c r="H264" s="59">
        <v>44628.34752314815</v>
      </c>
      <c r="I264" s="59">
        <v>44638.616631944453</v>
      </c>
      <c r="J264" s="43" t="b">
        <v>0</v>
      </c>
      <c r="K264" s="43"/>
      <c r="L264" s="43">
        <v>44637.310949074083</v>
      </c>
      <c r="M264" s="43" t="b">
        <v>0</v>
      </c>
      <c r="N264" s="43" t="b">
        <v>0</v>
      </c>
      <c r="O264" s="43"/>
      <c r="P264" s="43"/>
      <c r="Q264" s="43"/>
      <c r="R264" s="43"/>
      <c r="S264" s="43"/>
      <c r="T264" s="43"/>
      <c r="U264" s="43"/>
      <c r="V264" s="43"/>
    </row>
    <row r="265" spans="1:22" ht="45">
      <c r="A265" s="43" t="s">
        <v>975</v>
      </c>
      <c r="B265" s="43" t="s">
        <v>261</v>
      </c>
      <c r="C265" s="43" t="s">
        <v>976</v>
      </c>
      <c r="D265" s="43" t="s">
        <v>846</v>
      </c>
      <c r="E265" s="43" t="s">
        <v>159</v>
      </c>
      <c r="F265" s="43" t="s">
        <v>977</v>
      </c>
      <c r="G265" s="43" t="s">
        <v>188</v>
      </c>
      <c r="H265" s="59">
        <v>44628.334143518521</v>
      </c>
      <c r="I265" s="59">
        <v>44631.337997685187</v>
      </c>
      <c r="J265" s="43" t="s">
        <v>455</v>
      </c>
      <c r="K265" s="43" t="s">
        <v>443</v>
      </c>
      <c r="L265" s="59">
        <v>44631.334143518521</v>
      </c>
      <c r="M265" s="43" t="s">
        <v>524</v>
      </c>
      <c r="N265" s="43" t="s">
        <v>978</v>
      </c>
      <c r="O265" s="43"/>
      <c r="P265" s="43"/>
      <c r="Q265" s="43"/>
      <c r="R265" s="43"/>
      <c r="S265" s="43"/>
      <c r="T265" s="43"/>
      <c r="U265" s="43"/>
      <c r="V265" s="43"/>
    </row>
    <row r="266" spans="1:22" ht="45">
      <c r="A266" s="43" t="s">
        <v>979</v>
      </c>
      <c r="B266" s="43" t="s">
        <v>261</v>
      </c>
      <c r="C266" s="43" t="s">
        <v>980</v>
      </c>
      <c r="D266" s="43" t="s">
        <v>440</v>
      </c>
      <c r="E266" s="43" t="s">
        <v>161</v>
      </c>
      <c r="F266" s="43" t="s">
        <v>761</v>
      </c>
      <c r="G266" s="43" t="s">
        <v>175</v>
      </c>
      <c r="H266" s="59">
        <v>44627.742835648147</v>
      </c>
      <c r="I266" s="59">
        <v>44639.895636574067</v>
      </c>
      <c r="J266" s="43" t="s">
        <v>455</v>
      </c>
      <c r="K266" s="43" t="s">
        <v>443</v>
      </c>
      <c r="L266" s="59">
        <v>44638.809537037043</v>
      </c>
      <c r="M266" s="43" t="b">
        <v>0</v>
      </c>
      <c r="N266" s="43" t="b">
        <v>0</v>
      </c>
      <c r="O266" s="43"/>
      <c r="P266" s="43"/>
      <c r="Q266" s="43"/>
      <c r="R266" s="43"/>
      <c r="S266" s="43"/>
      <c r="T266" s="43"/>
      <c r="U266" s="43"/>
      <c r="V266" s="43"/>
    </row>
    <row r="267" spans="1:22" ht="30">
      <c r="A267" s="43" t="s">
        <v>981</v>
      </c>
      <c r="B267" s="43" t="s">
        <v>265</v>
      </c>
      <c r="C267" s="43" t="s">
        <v>982</v>
      </c>
      <c r="D267" s="43" t="b">
        <v>0</v>
      </c>
      <c r="E267" s="43" t="s">
        <v>158</v>
      </c>
      <c r="F267" s="43" t="s">
        <v>526</v>
      </c>
      <c r="G267" s="43" t="s">
        <v>173</v>
      </c>
      <c r="H267" s="59">
        <v>44627.614965277768</v>
      </c>
      <c r="I267" s="59">
        <v>44634.619259259263</v>
      </c>
      <c r="J267" s="43" t="b">
        <v>0</v>
      </c>
      <c r="K267" s="43"/>
      <c r="L267" s="43">
        <v>44628.573298611111</v>
      </c>
      <c r="M267" s="43" t="s">
        <v>527</v>
      </c>
      <c r="N267" s="43" t="s">
        <v>528</v>
      </c>
      <c r="O267" s="43"/>
      <c r="P267" s="43"/>
      <c r="Q267" s="43"/>
      <c r="R267" s="43"/>
      <c r="S267" s="43"/>
      <c r="T267" s="43"/>
      <c r="U267" s="43"/>
      <c r="V267" s="43"/>
    </row>
    <row r="268" spans="1:22" ht="30">
      <c r="A268" s="43" t="s">
        <v>983</v>
      </c>
      <c r="B268" s="43" t="s">
        <v>265</v>
      </c>
      <c r="C268" s="43" t="s">
        <v>984</v>
      </c>
      <c r="D268" s="43" t="b">
        <v>0</v>
      </c>
      <c r="E268" s="43" t="s">
        <v>158</v>
      </c>
      <c r="F268" s="43" t="s">
        <v>526</v>
      </c>
      <c r="G268" s="43" t="s">
        <v>173</v>
      </c>
      <c r="H268" s="59">
        <v>44627.609942129631</v>
      </c>
      <c r="I268" s="59">
        <v>44634.619259259263</v>
      </c>
      <c r="J268" s="43" t="b">
        <v>0</v>
      </c>
      <c r="K268" s="43"/>
      <c r="L268" s="43">
        <v>44628.56827546296</v>
      </c>
      <c r="M268" s="43" t="s">
        <v>527</v>
      </c>
      <c r="N268" s="43" t="s">
        <v>528</v>
      </c>
      <c r="O268" s="43"/>
      <c r="P268" s="43"/>
      <c r="Q268" s="43"/>
      <c r="R268" s="43"/>
      <c r="S268" s="43"/>
      <c r="T268" s="43"/>
      <c r="U268" s="43"/>
      <c r="V268" s="43"/>
    </row>
    <row r="269" spans="1:22">
      <c r="A269" s="43" t="s">
        <v>985</v>
      </c>
      <c r="B269" s="43" t="s">
        <v>261</v>
      </c>
      <c r="C269" s="43" t="s">
        <v>986</v>
      </c>
      <c r="D269" s="43" t="b">
        <v>0</v>
      </c>
      <c r="E269" s="43" t="s">
        <v>158</v>
      </c>
      <c r="F269" s="43" t="s">
        <v>987</v>
      </c>
      <c r="G269" s="43" t="s">
        <v>288</v>
      </c>
      <c r="H269" s="59">
        <v>44627.497476851851</v>
      </c>
      <c r="I269" s="59">
        <v>44634.533078703702</v>
      </c>
      <c r="J269" s="43" t="s">
        <v>455</v>
      </c>
      <c r="K269" s="43" t="s">
        <v>443</v>
      </c>
      <c r="L269" s="43"/>
      <c r="M269" s="43" t="b">
        <v>0</v>
      </c>
      <c r="N269" s="43" t="b">
        <v>0</v>
      </c>
      <c r="O269" s="43"/>
      <c r="P269" s="43"/>
      <c r="Q269" s="43"/>
      <c r="R269" s="43"/>
      <c r="S269" s="43"/>
      <c r="T269" s="43"/>
      <c r="U269" s="59"/>
      <c r="V269" s="43"/>
    </row>
    <row r="270" spans="1:22">
      <c r="A270" s="43" t="s">
        <v>988</v>
      </c>
      <c r="B270" s="43" t="b">
        <v>0</v>
      </c>
      <c r="C270" s="43" t="s">
        <v>989</v>
      </c>
      <c r="D270" s="43" t="b">
        <v>0</v>
      </c>
      <c r="E270" s="43" t="s">
        <v>158</v>
      </c>
      <c r="F270" s="43" t="s">
        <v>693</v>
      </c>
      <c r="G270" s="43" t="s">
        <v>173</v>
      </c>
      <c r="H270" s="59">
        <v>44627.492199074077</v>
      </c>
      <c r="I270" s="59">
        <v>44627.492199074077</v>
      </c>
      <c r="J270" s="43" t="b">
        <v>0</v>
      </c>
      <c r="K270" s="43"/>
      <c r="L270" s="59"/>
      <c r="M270" s="43" t="b">
        <v>0</v>
      </c>
      <c r="N270" s="43" t="b">
        <v>0</v>
      </c>
      <c r="O270" s="43"/>
      <c r="P270" s="43"/>
      <c r="Q270" s="43"/>
      <c r="R270" s="43"/>
      <c r="S270" s="43"/>
      <c r="T270" s="43"/>
      <c r="U270" s="43"/>
      <c r="V270" s="43"/>
    </row>
    <row r="271" spans="1:22" ht="30">
      <c r="A271" s="43" t="s">
        <v>990</v>
      </c>
      <c r="B271" s="43" t="s">
        <v>261</v>
      </c>
      <c r="C271" s="43" t="s">
        <v>991</v>
      </c>
      <c r="D271" s="43" t="s">
        <v>622</v>
      </c>
      <c r="E271" s="43" t="s">
        <v>82</v>
      </c>
      <c r="F271" s="43" t="s">
        <v>992</v>
      </c>
      <c r="G271" s="43" t="s">
        <v>291</v>
      </c>
      <c r="H271" s="59">
        <v>44627.483622685177</v>
      </c>
      <c r="I271" s="59">
        <v>44630.593541666669</v>
      </c>
      <c r="J271" s="43" t="b">
        <v>0</v>
      </c>
      <c r="K271" s="43"/>
      <c r="L271" s="43">
        <v>44629.083333333343</v>
      </c>
      <c r="M271" s="43" t="b">
        <v>0</v>
      </c>
      <c r="N271" s="43" t="b">
        <v>0</v>
      </c>
      <c r="O271" s="43"/>
      <c r="P271" s="43"/>
      <c r="Q271" s="43"/>
      <c r="R271" s="43"/>
      <c r="S271" s="43"/>
      <c r="T271" s="43"/>
      <c r="U271" s="43"/>
      <c r="V271" s="43"/>
    </row>
    <row r="272" spans="1:22" ht="30">
      <c r="A272" s="43" t="s">
        <v>993</v>
      </c>
      <c r="B272" s="43" t="s">
        <v>260</v>
      </c>
      <c r="C272" s="43" t="s">
        <v>293</v>
      </c>
      <c r="D272" s="43" t="s">
        <v>767</v>
      </c>
      <c r="E272" s="43" t="s">
        <v>99</v>
      </c>
      <c r="F272" s="43" t="s">
        <v>994</v>
      </c>
      <c r="G272" s="43" t="s">
        <v>287</v>
      </c>
      <c r="H272" s="59">
        <v>44627.429918981477</v>
      </c>
      <c r="I272" s="59">
        <v>44636.533043981479</v>
      </c>
      <c r="J272" s="43" t="s">
        <v>442</v>
      </c>
      <c r="K272" s="43" t="s">
        <v>443</v>
      </c>
      <c r="L272" s="59">
        <v>44627.763252314813</v>
      </c>
      <c r="M272" s="43" t="b">
        <v>0</v>
      </c>
      <c r="N272" s="43" t="b">
        <v>0</v>
      </c>
      <c r="O272" s="43"/>
      <c r="P272" s="43"/>
      <c r="Q272" s="43"/>
      <c r="R272" s="43"/>
      <c r="S272" s="43"/>
      <c r="T272" s="43"/>
      <c r="U272" s="43"/>
      <c r="V272" s="43"/>
    </row>
    <row r="273" spans="1:22" ht="45">
      <c r="A273" s="43" t="s">
        <v>995</v>
      </c>
      <c r="B273" s="43" t="s">
        <v>265</v>
      </c>
      <c r="C273" s="43" t="s">
        <v>996</v>
      </c>
      <c r="D273" s="43" t="s">
        <v>586</v>
      </c>
      <c r="E273" s="43" t="s">
        <v>159</v>
      </c>
      <c r="F273" s="43" t="s">
        <v>997</v>
      </c>
      <c r="G273" s="43" t="s">
        <v>173</v>
      </c>
      <c r="H273" s="59">
        <v>44627.420787037037</v>
      </c>
      <c r="I273" s="59">
        <v>44629.636608796303</v>
      </c>
      <c r="J273" s="43" t="s">
        <v>455</v>
      </c>
      <c r="K273" s="43" t="s">
        <v>443</v>
      </c>
      <c r="L273" s="43">
        <v>44634.420787037037</v>
      </c>
      <c r="M273" s="43" t="b">
        <v>0</v>
      </c>
      <c r="N273" s="43" t="b">
        <v>0</v>
      </c>
      <c r="O273" s="43"/>
      <c r="P273" s="43"/>
      <c r="Q273" s="43"/>
      <c r="R273" s="43"/>
      <c r="S273" s="43"/>
      <c r="T273" s="43"/>
      <c r="U273" s="43"/>
      <c r="V273" s="43"/>
    </row>
    <row r="274" spans="1:22" ht="30">
      <c r="A274" s="43" t="s">
        <v>998</v>
      </c>
      <c r="B274" s="43" t="s">
        <v>261</v>
      </c>
      <c r="C274" s="43" t="s">
        <v>999</v>
      </c>
      <c r="D274" s="43" t="s">
        <v>622</v>
      </c>
      <c r="E274" s="43" t="s">
        <v>82</v>
      </c>
      <c r="F274" s="43" t="s">
        <v>992</v>
      </c>
      <c r="G274" s="43" t="s">
        <v>291</v>
      </c>
      <c r="H274" s="59">
        <v>44627.402939814812</v>
      </c>
      <c r="I274" s="59">
        <v>44630.594108796293</v>
      </c>
      <c r="J274" s="43" t="s">
        <v>455</v>
      </c>
      <c r="K274" s="43" t="s">
        <v>443</v>
      </c>
      <c r="L274" s="43">
        <v>44628.402939814812</v>
      </c>
      <c r="M274" s="43" t="b">
        <v>0</v>
      </c>
      <c r="N274" s="43" t="b">
        <v>0</v>
      </c>
      <c r="O274" s="43"/>
      <c r="P274" s="43"/>
      <c r="Q274" s="43"/>
      <c r="R274" s="43"/>
      <c r="S274" s="43"/>
      <c r="T274" s="43"/>
      <c r="U274" s="43"/>
      <c r="V274" s="43"/>
    </row>
    <row r="275" spans="1:22" ht="30">
      <c r="A275" s="43" t="s">
        <v>1000</v>
      </c>
      <c r="B275" s="43" t="s">
        <v>261</v>
      </c>
      <c r="C275" s="43" t="s">
        <v>1001</v>
      </c>
      <c r="D275" s="43" t="s">
        <v>538</v>
      </c>
      <c r="E275" s="43" t="s">
        <v>159</v>
      </c>
      <c r="F275" s="43" t="s">
        <v>1002</v>
      </c>
      <c r="G275" s="43" t="s">
        <v>288</v>
      </c>
      <c r="H275" s="59">
        <v>44627.354594907411</v>
      </c>
      <c r="I275" s="59">
        <v>44629.420069444437</v>
      </c>
      <c r="J275" s="43" t="s">
        <v>455</v>
      </c>
      <c r="K275" s="43" t="s">
        <v>443</v>
      </c>
      <c r="L275" s="59"/>
      <c r="M275" s="43" t="s">
        <v>1003</v>
      </c>
      <c r="N275" s="43" t="s">
        <v>661</v>
      </c>
      <c r="O275" s="43"/>
      <c r="P275" s="43"/>
      <c r="Q275" s="43"/>
      <c r="R275" s="43"/>
      <c r="S275" s="43"/>
      <c r="T275" s="43"/>
      <c r="U275" s="43"/>
      <c r="V275" s="43"/>
    </row>
    <row r="276" spans="1:22" ht="45">
      <c r="A276" s="43" t="s">
        <v>1004</v>
      </c>
      <c r="B276" s="43" t="s">
        <v>261</v>
      </c>
      <c r="C276" s="43" t="s">
        <v>1005</v>
      </c>
      <c r="D276" s="43" t="s">
        <v>440</v>
      </c>
      <c r="E276" s="43" t="s">
        <v>99</v>
      </c>
      <c r="F276" s="43" t="s">
        <v>750</v>
      </c>
      <c r="G276" s="43" t="s">
        <v>175</v>
      </c>
      <c r="H276" s="59">
        <v>44624.598391203697</v>
      </c>
      <c r="I276" s="59">
        <v>44641.260266203702</v>
      </c>
      <c r="J276" s="43" t="s">
        <v>455</v>
      </c>
      <c r="K276" s="43" t="s">
        <v>443</v>
      </c>
      <c r="L276" s="59">
        <v>44641.750543981478</v>
      </c>
      <c r="M276" s="43" t="b">
        <v>0</v>
      </c>
      <c r="N276" s="43" t="b">
        <v>0</v>
      </c>
      <c r="O276" s="43"/>
      <c r="P276" s="43"/>
      <c r="Q276" s="43"/>
      <c r="R276" s="43"/>
      <c r="S276" s="43"/>
      <c r="T276" s="43"/>
      <c r="U276" s="43"/>
      <c r="V276" s="43"/>
    </row>
    <row r="277" spans="1:22" ht="45">
      <c r="A277" s="43" t="s">
        <v>1006</v>
      </c>
      <c r="B277" s="43" t="s">
        <v>264</v>
      </c>
      <c r="C277" s="43" t="s">
        <v>1007</v>
      </c>
      <c r="D277" s="43" t="s">
        <v>645</v>
      </c>
      <c r="E277" s="43" t="s">
        <v>159</v>
      </c>
      <c r="F277" s="43" t="s">
        <v>1008</v>
      </c>
      <c r="G277" s="43" t="s">
        <v>190</v>
      </c>
      <c r="H277" s="59">
        <v>44624.449548611112</v>
      </c>
      <c r="I277" s="59">
        <v>44629.463009259263</v>
      </c>
      <c r="J277" s="43" t="s">
        <v>455</v>
      </c>
      <c r="K277" s="43" t="s">
        <v>443</v>
      </c>
      <c r="L277" s="43">
        <v>44629.449548611112</v>
      </c>
      <c r="M277" s="43" t="b">
        <v>0</v>
      </c>
      <c r="N277" s="43" t="b">
        <v>0</v>
      </c>
      <c r="O277" s="43"/>
      <c r="P277" s="43"/>
      <c r="Q277" s="43"/>
      <c r="R277" s="43"/>
      <c r="S277" s="43"/>
      <c r="T277" s="43"/>
      <c r="U277" s="43"/>
      <c r="V277" s="43"/>
    </row>
    <row r="278" spans="1:22" ht="30">
      <c r="A278" s="43" t="s">
        <v>1009</v>
      </c>
      <c r="B278" s="43" t="s">
        <v>261</v>
      </c>
      <c r="C278" s="43" t="s">
        <v>1010</v>
      </c>
      <c r="D278" s="43" t="s">
        <v>493</v>
      </c>
      <c r="E278" s="43" t="s">
        <v>160</v>
      </c>
      <c r="F278" s="43" t="s">
        <v>1011</v>
      </c>
      <c r="G278" s="43" t="s">
        <v>174</v>
      </c>
      <c r="H278" s="59">
        <v>44624.437361111108</v>
      </c>
      <c r="I278" s="59">
        <v>44636.377870370372</v>
      </c>
      <c r="J278" s="43" t="b">
        <v>0</v>
      </c>
      <c r="K278" s="43"/>
      <c r="L278" s="43">
        <v>44624.604027777779</v>
      </c>
      <c r="M278" s="43" t="s">
        <v>839</v>
      </c>
      <c r="N278" s="43" t="b">
        <v>0</v>
      </c>
      <c r="O278" s="43"/>
      <c r="P278" s="43"/>
      <c r="Q278" s="43"/>
      <c r="R278" s="43"/>
      <c r="S278" s="43"/>
      <c r="T278" s="43"/>
      <c r="U278" s="43"/>
      <c r="V278" s="43"/>
    </row>
    <row r="279" spans="1:22" ht="60">
      <c r="A279" s="43" t="s">
        <v>1012</v>
      </c>
      <c r="B279" s="43" t="s">
        <v>261</v>
      </c>
      <c r="C279" s="43" t="s">
        <v>1013</v>
      </c>
      <c r="D279" s="43" t="s">
        <v>562</v>
      </c>
      <c r="E279" s="43" t="s">
        <v>161</v>
      </c>
      <c r="F279" s="43" t="s">
        <v>717</v>
      </c>
      <c r="G279" s="43" t="s">
        <v>192</v>
      </c>
      <c r="H279" s="59">
        <v>44624.324490740742</v>
      </c>
      <c r="I279" s="59">
        <v>44641.260266203702</v>
      </c>
      <c r="J279" s="43" t="s">
        <v>455</v>
      </c>
      <c r="K279" s="43" t="s">
        <v>443</v>
      </c>
      <c r="L279" s="59">
        <v>44641.973460648151</v>
      </c>
      <c r="M279" s="43" t="s">
        <v>623</v>
      </c>
      <c r="N279" s="43" t="s">
        <v>607</v>
      </c>
      <c r="O279" s="43"/>
      <c r="P279" s="43"/>
      <c r="Q279" s="43"/>
      <c r="R279" s="43"/>
      <c r="S279" s="43"/>
      <c r="T279" s="43"/>
      <c r="U279" s="43"/>
      <c r="V279" s="43"/>
    </row>
    <row r="280" spans="1:22" ht="45">
      <c r="A280" s="43" t="s">
        <v>1014</v>
      </c>
      <c r="B280" s="43" t="s">
        <v>264</v>
      </c>
      <c r="C280" s="43" t="s">
        <v>1015</v>
      </c>
      <c r="D280" s="43" t="s">
        <v>738</v>
      </c>
      <c r="E280" s="43" t="s">
        <v>159</v>
      </c>
      <c r="F280" s="43" t="s">
        <v>1016</v>
      </c>
      <c r="G280" s="43" t="s">
        <v>194</v>
      </c>
      <c r="H280" s="59">
        <v>44624.260243055563</v>
      </c>
      <c r="I280" s="59">
        <v>44624.275555555563</v>
      </c>
      <c r="J280" s="43" t="s">
        <v>455</v>
      </c>
      <c r="K280" s="43" t="s">
        <v>443</v>
      </c>
      <c r="L280" s="59"/>
      <c r="M280" s="43" t="b">
        <v>0</v>
      </c>
      <c r="N280" s="43" t="b">
        <v>0</v>
      </c>
      <c r="O280" s="43"/>
      <c r="P280" s="43"/>
      <c r="Q280" s="43"/>
      <c r="R280" s="43"/>
      <c r="S280" s="43"/>
      <c r="T280" s="43"/>
      <c r="U280" s="59"/>
      <c r="V280" s="43"/>
    </row>
    <row r="281" spans="1:22" ht="60">
      <c r="A281" s="43" t="s">
        <v>1017</v>
      </c>
      <c r="B281" s="43" t="s">
        <v>264</v>
      </c>
      <c r="C281" s="43" t="s">
        <v>1018</v>
      </c>
      <c r="D281" s="43" t="s">
        <v>562</v>
      </c>
      <c r="E281" s="43" t="s">
        <v>465</v>
      </c>
      <c r="F281" s="43" t="s">
        <v>717</v>
      </c>
      <c r="G281" s="43" t="s">
        <v>192</v>
      </c>
      <c r="H281" s="59">
        <v>44623.641527777778</v>
      </c>
      <c r="I281" s="59">
        <v>44641.260266203702</v>
      </c>
      <c r="J281" s="43" t="s">
        <v>455</v>
      </c>
      <c r="K281" s="43" t="s">
        <v>443</v>
      </c>
      <c r="L281" s="59">
        <v>44642.230405092603</v>
      </c>
      <c r="M281" s="43" t="s">
        <v>718</v>
      </c>
      <c r="N281" s="43" t="s">
        <v>463</v>
      </c>
      <c r="O281" s="43"/>
      <c r="P281" s="43"/>
      <c r="Q281" s="43"/>
      <c r="R281" s="43"/>
      <c r="S281" s="43"/>
      <c r="T281" s="43"/>
      <c r="U281" s="43"/>
      <c r="V281" s="43"/>
    </row>
    <row r="282" spans="1:22" ht="30">
      <c r="A282" s="43" t="s">
        <v>1019</v>
      </c>
      <c r="B282" s="43" t="s">
        <v>265</v>
      </c>
      <c r="C282" s="43" t="s">
        <v>1020</v>
      </c>
      <c r="D282" s="43" t="s">
        <v>555</v>
      </c>
      <c r="E282" s="43" t="s">
        <v>160</v>
      </c>
      <c r="F282" s="43" t="s">
        <v>1021</v>
      </c>
      <c r="G282" s="43" t="s">
        <v>174</v>
      </c>
      <c r="H282" s="59">
        <v>44623.540752314817</v>
      </c>
      <c r="I282" s="59">
        <v>44636.376840277779</v>
      </c>
      <c r="J282" s="43" t="b">
        <v>0</v>
      </c>
      <c r="K282" s="43"/>
      <c r="L282" s="59">
        <v>44629.542858796303</v>
      </c>
      <c r="M282" s="43" t="b">
        <v>0</v>
      </c>
      <c r="N282" s="43" t="b">
        <v>0</v>
      </c>
      <c r="O282" s="43"/>
      <c r="P282" s="43"/>
      <c r="Q282" s="43"/>
      <c r="R282" s="43"/>
      <c r="S282" s="43"/>
      <c r="T282" s="43"/>
      <c r="U282" s="43"/>
      <c r="V282" s="43"/>
    </row>
    <row r="283" spans="1:22" ht="45">
      <c r="A283" s="43" t="s">
        <v>1022</v>
      </c>
      <c r="B283" s="43" t="s">
        <v>261</v>
      </c>
      <c r="C283" s="43" t="s">
        <v>1023</v>
      </c>
      <c r="D283" s="43" t="s">
        <v>622</v>
      </c>
      <c r="E283" s="43" t="s">
        <v>82</v>
      </c>
      <c r="F283" s="43" t="s">
        <v>1024</v>
      </c>
      <c r="G283" s="43" t="s">
        <v>291</v>
      </c>
      <c r="H283" s="59">
        <v>44623.456458333327</v>
      </c>
      <c r="I283" s="59">
        <v>44630.594687500001</v>
      </c>
      <c r="J283" s="43" t="s">
        <v>455</v>
      </c>
      <c r="K283" s="43" t="s">
        <v>443</v>
      </c>
      <c r="L283" s="59">
        <v>44624.456458333327</v>
      </c>
      <c r="M283" s="43" t="b">
        <v>0</v>
      </c>
      <c r="N283" s="43" t="b">
        <v>0</v>
      </c>
      <c r="O283" s="43"/>
      <c r="P283" s="43"/>
      <c r="Q283" s="43"/>
      <c r="R283" s="43"/>
      <c r="S283" s="43"/>
      <c r="T283" s="43"/>
      <c r="U283" s="43"/>
      <c r="V283" s="43"/>
    </row>
    <row r="284" spans="1:22" ht="30">
      <c r="A284" s="43" t="s">
        <v>1025</v>
      </c>
      <c r="B284" s="43" t="s">
        <v>261</v>
      </c>
      <c r="C284" s="43" t="s">
        <v>1026</v>
      </c>
      <c r="D284" s="43" t="s">
        <v>622</v>
      </c>
      <c r="E284" s="43" t="s">
        <v>82</v>
      </c>
      <c r="F284" s="43" t="s">
        <v>1027</v>
      </c>
      <c r="G284" s="43" t="s">
        <v>291</v>
      </c>
      <c r="H284" s="59">
        <v>44623.441817129627</v>
      </c>
      <c r="I284" s="59">
        <v>44628.38486111111</v>
      </c>
      <c r="J284" s="43" t="b">
        <v>0</v>
      </c>
      <c r="K284" s="43"/>
      <c r="L284" s="43"/>
      <c r="M284" s="43" t="b">
        <v>0</v>
      </c>
      <c r="N284" s="43" t="b">
        <v>0</v>
      </c>
      <c r="O284" s="43"/>
      <c r="P284" s="43"/>
      <c r="Q284" s="43"/>
      <c r="R284" s="43"/>
      <c r="S284" s="43"/>
      <c r="T284" s="43"/>
      <c r="U284" s="43"/>
      <c r="V284" s="43"/>
    </row>
    <row r="285" spans="1:22" ht="30">
      <c r="A285" s="43" t="s">
        <v>1028</v>
      </c>
      <c r="B285" s="43" t="s">
        <v>264</v>
      </c>
      <c r="C285" s="43" t="s">
        <v>1029</v>
      </c>
      <c r="D285" s="43" t="b">
        <v>0</v>
      </c>
      <c r="E285" s="43" t="s">
        <v>158</v>
      </c>
      <c r="F285" s="43" t="s">
        <v>890</v>
      </c>
      <c r="G285" s="43" t="s">
        <v>173</v>
      </c>
      <c r="H285" s="59">
        <v>44623.433865740742</v>
      </c>
      <c r="I285" s="59">
        <v>44628.438726851848</v>
      </c>
      <c r="J285" s="43" t="b">
        <v>0</v>
      </c>
      <c r="K285" s="43"/>
      <c r="L285" s="59">
        <v>44623.600532407407</v>
      </c>
      <c r="M285" s="43" t="b">
        <v>0</v>
      </c>
      <c r="N285" s="43" t="b">
        <v>0</v>
      </c>
      <c r="O285" s="43"/>
      <c r="P285" s="43"/>
      <c r="Q285" s="43"/>
      <c r="R285" s="43"/>
      <c r="S285" s="43"/>
      <c r="T285" s="43"/>
      <c r="U285" s="43"/>
      <c r="V285" s="43"/>
    </row>
    <row r="286" spans="1:22" ht="30">
      <c r="A286" s="43" t="s">
        <v>1030</v>
      </c>
      <c r="B286" s="43" t="s">
        <v>261</v>
      </c>
      <c r="C286" s="43" t="s">
        <v>1031</v>
      </c>
      <c r="D286" s="43" t="s">
        <v>538</v>
      </c>
      <c r="E286" s="43" t="s">
        <v>159</v>
      </c>
      <c r="F286" s="43" t="s">
        <v>1032</v>
      </c>
      <c r="G286" s="43" t="s">
        <v>288</v>
      </c>
      <c r="H286" s="59">
        <v>44623.384965277779</v>
      </c>
      <c r="I286" s="59">
        <v>44631.4059375</v>
      </c>
      <c r="J286" s="43" t="s">
        <v>455</v>
      </c>
      <c r="K286" s="43" t="s">
        <v>443</v>
      </c>
      <c r="L286" s="43"/>
      <c r="M286" s="43" t="b">
        <v>0</v>
      </c>
      <c r="N286" s="43" t="b">
        <v>0</v>
      </c>
      <c r="O286" s="43"/>
      <c r="P286" s="43"/>
      <c r="Q286" s="43"/>
      <c r="R286" s="43"/>
      <c r="S286" s="43"/>
      <c r="T286" s="43"/>
      <c r="U286" s="43"/>
      <c r="V286" s="43"/>
    </row>
    <row r="287" spans="1:22" ht="30">
      <c r="A287" s="43" t="s">
        <v>1033</v>
      </c>
      <c r="B287" s="43" t="s">
        <v>265</v>
      </c>
      <c r="C287" s="43" t="s">
        <v>1034</v>
      </c>
      <c r="D287" s="43" t="b">
        <v>0</v>
      </c>
      <c r="E287" s="43" t="s">
        <v>158</v>
      </c>
      <c r="F287" s="43" t="s">
        <v>526</v>
      </c>
      <c r="G287" s="43" t="s">
        <v>173</v>
      </c>
      <c r="H287" s="59">
        <v>44623.315752314818</v>
      </c>
      <c r="I287" s="59">
        <v>44630.331076388888</v>
      </c>
      <c r="J287" s="43" t="b">
        <v>0</v>
      </c>
      <c r="K287" s="43"/>
      <c r="L287" s="59">
        <v>44623.649085648147</v>
      </c>
      <c r="M287" s="43" t="s">
        <v>527</v>
      </c>
      <c r="N287" s="43" t="s">
        <v>528</v>
      </c>
      <c r="O287" s="43"/>
      <c r="P287" s="43"/>
      <c r="Q287" s="43"/>
      <c r="R287" s="43"/>
      <c r="S287" s="43"/>
      <c r="T287" s="43"/>
      <c r="U287" s="43"/>
      <c r="V287" s="43"/>
    </row>
    <row r="288" spans="1:22" ht="45">
      <c r="A288" s="43" t="s">
        <v>1035</v>
      </c>
      <c r="B288" s="43" t="s">
        <v>261</v>
      </c>
      <c r="C288" s="43" t="s">
        <v>1036</v>
      </c>
      <c r="D288" s="43" t="s">
        <v>581</v>
      </c>
      <c r="E288" s="43" t="s">
        <v>99</v>
      </c>
      <c r="F288" s="43" t="s">
        <v>1037</v>
      </c>
      <c r="G288" s="43" t="s">
        <v>278</v>
      </c>
      <c r="H288" s="59">
        <v>44622.677546296298</v>
      </c>
      <c r="I288" s="59">
        <v>44637.422361111108</v>
      </c>
      <c r="J288" s="43" t="s">
        <v>1038</v>
      </c>
      <c r="K288" s="43" t="s">
        <v>485</v>
      </c>
      <c r="L288" s="59">
        <v>44624.291666666657</v>
      </c>
      <c r="M288" s="43" t="s">
        <v>1039</v>
      </c>
      <c r="N288" s="43" t="b">
        <v>0</v>
      </c>
      <c r="O288" s="43"/>
      <c r="P288" s="43"/>
      <c r="Q288" s="43"/>
      <c r="R288" s="43"/>
      <c r="S288" s="43"/>
      <c r="T288" s="43"/>
      <c r="U288" s="43"/>
      <c r="V288" s="43"/>
    </row>
    <row r="289" spans="1:22" ht="45">
      <c r="A289" s="43" t="s">
        <v>1040</v>
      </c>
      <c r="B289" s="43" t="s">
        <v>264</v>
      </c>
      <c r="C289" s="43" t="s">
        <v>1041</v>
      </c>
      <c r="D289" s="43" t="s">
        <v>896</v>
      </c>
      <c r="E289" s="43" t="s">
        <v>99</v>
      </c>
      <c r="F289" s="43" t="s">
        <v>1042</v>
      </c>
      <c r="G289" s="43" t="s">
        <v>194</v>
      </c>
      <c r="H289" s="59">
        <v>44622.598761574067</v>
      </c>
      <c r="I289" s="59">
        <v>44637.426423611112</v>
      </c>
      <c r="J289" s="43" t="s">
        <v>455</v>
      </c>
      <c r="K289" s="43" t="s">
        <v>443</v>
      </c>
      <c r="L289" s="59"/>
      <c r="M289" s="43" t="s">
        <v>898</v>
      </c>
      <c r="N289" s="43" t="s">
        <v>463</v>
      </c>
      <c r="O289" s="43"/>
      <c r="P289" s="43"/>
      <c r="Q289" s="43"/>
      <c r="R289" s="43"/>
      <c r="S289" s="43"/>
      <c r="T289" s="43"/>
      <c r="U289" s="43"/>
      <c r="V289" s="43"/>
    </row>
    <row r="290" spans="1:22" ht="30">
      <c r="A290" s="43" t="s">
        <v>1043</v>
      </c>
      <c r="B290" s="43" t="s">
        <v>261</v>
      </c>
      <c r="C290" s="43" t="s">
        <v>1044</v>
      </c>
      <c r="D290" s="43" t="s">
        <v>672</v>
      </c>
      <c r="E290" s="43" t="s">
        <v>159</v>
      </c>
      <c r="F290" s="43" t="s">
        <v>1045</v>
      </c>
      <c r="G290" s="43" t="s">
        <v>288</v>
      </c>
      <c r="H290" s="59">
        <v>44622.568738425929</v>
      </c>
      <c r="I290" s="59">
        <v>44631.405358796299</v>
      </c>
      <c r="J290" s="43" t="s">
        <v>455</v>
      </c>
      <c r="K290" s="43" t="s">
        <v>443</v>
      </c>
      <c r="L290" s="43"/>
      <c r="M290" s="43" t="b">
        <v>0</v>
      </c>
      <c r="N290" s="43" t="b">
        <v>0</v>
      </c>
      <c r="O290" s="43"/>
      <c r="P290" s="43"/>
      <c r="Q290" s="43"/>
      <c r="R290" s="43"/>
      <c r="S290" s="43"/>
      <c r="T290" s="43"/>
      <c r="U290" s="43"/>
      <c r="V290" s="43"/>
    </row>
    <row r="291" spans="1:22" ht="30">
      <c r="A291" s="43" t="s">
        <v>1046</v>
      </c>
      <c r="B291" s="43" t="s">
        <v>264</v>
      </c>
      <c r="C291" s="43" t="s">
        <v>1047</v>
      </c>
      <c r="D291" s="43" t="b">
        <v>0</v>
      </c>
      <c r="E291" s="43" t="s">
        <v>158</v>
      </c>
      <c r="F291" s="43" t="s">
        <v>1048</v>
      </c>
      <c r="G291" s="43" t="s">
        <v>187</v>
      </c>
      <c r="H291" s="59">
        <v>44622.54760416667</v>
      </c>
      <c r="I291" s="59">
        <v>44627.553310185183</v>
      </c>
      <c r="J291" s="43" t="b">
        <v>0</v>
      </c>
      <c r="K291" s="43"/>
      <c r="L291" s="59">
        <v>44623.339270833327</v>
      </c>
      <c r="M291" s="43" t="s">
        <v>1049</v>
      </c>
      <c r="N291" s="43" t="s">
        <v>477</v>
      </c>
      <c r="O291" s="43"/>
      <c r="P291" s="43"/>
      <c r="Q291" s="43"/>
      <c r="R291" s="43"/>
      <c r="S291" s="43"/>
      <c r="T291" s="43"/>
      <c r="U291" s="43"/>
      <c r="V291" s="43"/>
    </row>
    <row r="292" spans="1:22" ht="30">
      <c r="A292" s="43" t="s">
        <v>1050</v>
      </c>
      <c r="B292" s="43" t="s">
        <v>264</v>
      </c>
      <c r="C292" s="43" t="s">
        <v>1051</v>
      </c>
      <c r="D292" s="43" t="s">
        <v>1052</v>
      </c>
      <c r="E292" s="43" t="s">
        <v>99</v>
      </c>
      <c r="F292" s="43" t="s">
        <v>901</v>
      </c>
      <c r="G292" s="43" t="s">
        <v>170</v>
      </c>
      <c r="H292" s="59">
        <v>44622.445324074077</v>
      </c>
      <c r="I292" s="59">
        <v>44641.260266203702</v>
      </c>
      <c r="J292" s="43" t="s">
        <v>455</v>
      </c>
      <c r="K292" s="43" t="s">
        <v>443</v>
      </c>
      <c r="L292" s="59">
        <v>44642.214432870373</v>
      </c>
      <c r="M292" s="43" t="b">
        <v>0</v>
      </c>
      <c r="N292" s="43" t="b">
        <v>0</v>
      </c>
      <c r="O292" s="43"/>
      <c r="P292" s="43"/>
      <c r="Q292" s="43"/>
      <c r="R292" s="43"/>
      <c r="S292" s="43"/>
      <c r="T292" s="43"/>
      <c r="U292" s="43"/>
      <c r="V292" s="43"/>
    </row>
    <row r="293" spans="1:22" ht="45">
      <c r="A293" s="43" t="s">
        <v>1053</v>
      </c>
      <c r="B293" s="43" t="s">
        <v>261</v>
      </c>
      <c r="C293" s="43" t="s">
        <v>1054</v>
      </c>
      <c r="D293" s="43" t="s">
        <v>480</v>
      </c>
      <c r="E293" s="43" t="s">
        <v>82</v>
      </c>
      <c r="F293" s="43" t="s">
        <v>1055</v>
      </c>
      <c r="G293" s="43" t="s">
        <v>186</v>
      </c>
      <c r="H293" s="59">
        <v>44621.988715277781</v>
      </c>
      <c r="I293" s="59">
        <v>44627.292893518519</v>
      </c>
      <c r="J293" s="43" t="s">
        <v>455</v>
      </c>
      <c r="K293" s="43" t="s">
        <v>443</v>
      </c>
      <c r="L293" s="43">
        <v>44627.291666666657</v>
      </c>
      <c r="M293" s="43" t="b">
        <v>0</v>
      </c>
      <c r="N293" s="43" t="b">
        <v>0</v>
      </c>
      <c r="O293" s="43"/>
      <c r="P293" s="43"/>
      <c r="Q293" s="43"/>
      <c r="R293" s="43"/>
      <c r="S293" s="43"/>
      <c r="T293" s="43"/>
      <c r="U293" s="43"/>
      <c r="V293" s="43"/>
    </row>
    <row r="294" spans="1:22" ht="30">
      <c r="A294" s="43" t="s">
        <v>1056</v>
      </c>
      <c r="B294" s="43" t="s">
        <v>265</v>
      </c>
      <c r="C294" s="43" t="s">
        <v>1057</v>
      </c>
      <c r="D294" s="43" t="s">
        <v>487</v>
      </c>
      <c r="E294" s="43" t="s">
        <v>82</v>
      </c>
      <c r="F294" s="43" t="s">
        <v>1058</v>
      </c>
      <c r="G294" s="43" t="s">
        <v>287</v>
      </c>
      <c r="H294" s="59">
        <v>44621.59574074074</v>
      </c>
      <c r="I294" s="59">
        <v>44636.337314814817</v>
      </c>
      <c r="J294" s="43" t="s">
        <v>455</v>
      </c>
      <c r="K294" s="43" t="s">
        <v>443</v>
      </c>
      <c r="L294" s="59">
        <v>44623.512407407397</v>
      </c>
      <c r="M294" s="43" t="b">
        <v>0</v>
      </c>
      <c r="N294" s="43" t="b">
        <v>0</v>
      </c>
      <c r="O294" s="43"/>
      <c r="P294" s="43"/>
      <c r="Q294" s="43"/>
      <c r="R294" s="43"/>
      <c r="S294" s="43"/>
      <c r="T294" s="43"/>
      <c r="U294" s="43"/>
      <c r="V294" s="43"/>
    </row>
    <row r="295" spans="1:22" ht="30">
      <c r="A295" s="43" t="s">
        <v>1059</v>
      </c>
      <c r="B295" s="43" t="s">
        <v>265</v>
      </c>
      <c r="C295" s="43" t="s">
        <v>1060</v>
      </c>
      <c r="D295" s="43" t="b">
        <v>0</v>
      </c>
      <c r="E295" s="43" t="s">
        <v>158</v>
      </c>
      <c r="F295" s="43" t="s">
        <v>526</v>
      </c>
      <c r="G295" s="43" t="s">
        <v>173</v>
      </c>
      <c r="H295" s="59">
        <v>44621.529409722221</v>
      </c>
      <c r="I295" s="59">
        <v>44628.542881944442</v>
      </c>
      <c r="J295" s="43" t="b">
        <v>0</v>
      </c>
      <c r="K295" s="43"/>
      <c r="L295" s="59">
        <v>44622.487743055557</v>
      </c>
      <c r="M295" s="43" t="s">
        <v>527</v>
      </c>
      <c r="N295" s="43" t="s">
        <v>528</v>
      </c>
      <c r="O295" s="43"/>
      <c r="P295" s="43"/>
      <c r="Q295" s="43"/>
      <c r="R295" s="43"/>
      <c r="S295" s="43"/>
      <c r="T295" s="43"/>
      <c r="U295" s="59"/>
      <c r="V295" s="43"/>
    </row>
    <row r="296" spans="1:22" ht="30">
      <c r="A296" s="43" t="s">
        <v>1061</v>
      </c>
      <c r="B296" s="43" t="s">
        <v>265</v>
      </c>
      <c r="C296" s="43" t="s">
        <v>1062</v>
      </c>
      <c r="D296" s="43" t="s">
        <v>487</v>
      </c>
      <c r="E296" s="43" t="s">
        <v>82</v>
      </c>
      <c r="F296" s="43" t="s">
        <v>1058</v>
      </c>
      <c r="G296" s="43" t="s">
        <v>287</v>
      </c>
      <c r="H296" s="59">
        <v>44621.521689814806</v>
      </c>
      <c r="I296" s="59">
        <v>44636.333877314813</v>
      </c>
      <c r="J296" s="43" t="s">
        <v>455</v>
      </c>
      <c r="K296" s="43" t="s">
        <v>443</v>
      </c>
      <c r="L296" s="43">
        <v>44623.438356481478</v>
      </c>
      <c r="M296" s="43" t="b">
        <v>0</v>
      </c>
      <c r="N296" s="43" t="b">
        <v>0</v>
      </c>
      <c r="O296" s="43"/>
      <c r="P296" s="43"/>
      <c r="Q296" s="43"/>
      <c r="R296" s="43"/>
      <c r="S296" s="43"/>
      <c r="T296" s="43"/>
      <c r="U296" s="43"/>
      <c r="V296" s="43"/>
    </row>
    <row r="297" spans="1:22" ht="30">
      <c r="A297" s="43" t="s">
        <v>1063</v>
      </c>
      <c r="B297" s="43" t="s">
        <v>261</v>
      </c>
      <c r="C297" s="43" t="s">
        <v>1064</v>
      </c>
      <c r="D297" s="43" t="s">
        <v>1065</v>
      </c>
      <c r="E297" s="43" t="s">
        <v>82</v>
      </c>
      <c r="F297" s="43" t="s">
        <v>1066</v>
      </c>
      <c r="G297" s="43" t="s">
        <v>322</v>
      </c>
      <c r="H297" s="59">
        <v>44620.709976851853</v>
      </c>
      <c r="I297" s="59">
        <v>44624.436631944453</v>
      </c>
      <c r="J297" s="43" t="s">
        <v>455</v>
      </c>
      <c r="K297" s="43" t="s">
        <v>443</v>
      </c>
      <c r="L297" s="43">
        <v>44622.083333333343</v>
      </c>
      <c r="M297" s="43" t="s">
        <v>1067</v>
      </c>
      <c r="N297" s="43" t="b">
        <v>0</v>
      </c>
      <c r="O297" s="43"/>
      <c r="P297" s="43"/>
      <c r="Q297" s="43"/>
      <c r="R297" s="43"/>
      <c r="S297" s="43"/>
      <c r="T297" s="43"/>
      <c r="U297" s="43"/>
      <c r="V297" s="43"/>
    </row>
    <row r="298" spans="1:22">
      <c r="A298" s="43" t="s">
        <v>1068</v>
      </c>
      <c r="B298" s="43" t="s">
        <v>262</v>
      </c>
      <c r="C298" s="43" t="s">
        <v>1069</v>
      </c>
      <c r="D298" s="43" t="s">
        <v>672</v>
      </c>
      <c r="E298" s="43" t="s">
        <v>161</v>
      </c>
      <c r="F298" s="43" t="s">
        <v>676</v>
      </c>
      <c r="G298" s="43" t="s">
        <v>288</v>
      </c>
      <c r="H298" s="59">
        <v>44620.523379629631</v>
      </c>
      <c r="I298" s="59">
        <v>44637.615474537037</v>
      </c>
      <c r="J298" s="43" t="s">
        <v>455</v>
      </c>
      <c r="K298" s="43" t="s">
        <v>443</v>
      </c>
      <c r="L298" s="43"/>
      <c r="M298" s="43" t="b">
        <v>0</v>
      </c>
      <c r="N298" s="43" t="b">
        <v>0</v>
      </c>
      <c r="O298" s="43"/>
      <c r="P298" s="43"/>
      <c r="Q298" s="43"/>
      <c r="R298" s="43"/>
      <c r="S298" s="43"/>
      <c r="T298" s="43"/>
      <c r="U298" s="43"/>
      <c r="V298" s="43"/>
    </row>
    <row r="299" spans="1:22" ht="30">
      <c r="A299" s="43" t="s">
        <v>1070</v>
      </c>
      <c r="B299" s="43" t="s">
        <v>257</v>
      </c>
      <c r="C299" s="43" t="s">
        <v>1071</v>
      </c>
      <c r="D299" s="43" t="s">
        <v>1072</v>
      </c>
      <c r="E299" s="43" t="s">
        <v>82</v>
      </c>
      <c r="F299" s="43" t="s">
        <v>1073</v>
      </c>
      <c r="G299" s="43" t="s">
        <v>282</v>
      </c>
      <c r="H299" s="59">
        <v>44620.439120370371</v>
      </c>
      <c r="I299" s="59">
        <v>44639.352708333332</v>
      </c>
      <c r="J299" s="43" t="b">
        <v>0</v>
      </c>
      <c r="K299" s="43"/>
      <c r="L299" s="43"/>
      <c r="M299" s="43" t="s">
        <v>615</v>
      </c>
      <c r="N299" s="43" t="s">
        <v>591</v>
      </c>
      <c r="O299" s="43"/>
      <c r="P299" s="43"/>
      <c r="Q299" s="43"/>
      <c r="R299" s="43"/>
      <c r="S299" s="43"/>
      <c r="T299" s="43"/>
      <c r="U299" s="43"/>
      <c r="V299" s="43"/>
    </row>
    <row r="300" spans="1:22" ht="30">
      <c r="A300" s="43" t="s">
        <v>1074</v>
      </c>
      <c r="B300" s="43" t="s">
        <v>261</v>
      </c>
      <c r="C300" s="43" t="s">
        <v>1075</v>
      </c>
      <c r="D300" s="43" t="s">
        <v>538</v>
      </c>
      <c r="E300" s="43" t="s">
        <v>159</v>
      </c>
      <c r="F300" s="43" t="s">
        <v>1076</v>
      </c>
      <c r="G300" s="43" t="s">
        <v>288</v>
      </c>
      <c r="H300" s="59">
        <v>44617.50644675926</v>
      </c>
      <c r="I300" s="59">
        <v>44622.472615740742</v>
      </c>
      <c r="J300" s="43" t="s">
        <v>455</v>
      </c>
      <c r="K300" s="43" t="s">
        <v>443</v>
      </c>
      <c r="L300" s="43"/>
      <c r="M300" s="43" t="s">
        <v>660</v>
      </c>
      <c r="N300" s="43" t="s">
        <v>661</v>
      </c>
      <c r="O300" s="43"/>
      <c r="P300" s="43"/>
      <c r="Q300" s="43"/>
      <c r="R300" s="43"/>
      <c r="S300" s="43"/>
      <c r="T300" s="43"/>
      <c r="U300" s="43"/>
      <c r="V300" s="43"/>
    </row>
    <row r="301" spans="1:22" ht="45">
      <c r="A301" s="43" t="s">
        <v>1077</v>
      </c>
      <c r="B301" s="43" t="s">
        <v>261</v>
      </c>
      <c r="C301" s="43" t="s">
        <v>1078</v>
      </c>
      <c r="D301" s="43" t="s">
        <v>1079</v>
      </c>
      <c r="E301" s="43" t="s">
        <v>82</v>
      </c>
      <c r="F301" s="43" t="s">
        <v>523</v>
      </c>
      <c r="G301" s="43" t="s">
        <v>194</v>
      </c>
      <c r="H301" s="59">
        <v>44617.352546296293</v>
      </c>
      <c r="I301" s="59">
        <v>44627.592002314806</v>
      </c>
      <c r="J301" s="43" t="s">
        <v>455</v>
      </c>
      <c r="K301" s="43" t="s">
        <v>443</v>
      </c>
      <c r="L301" s="43"/>
      <c r="M301" s="43" t="s">
        <v>1080</v>
      </c>
      <c r="N301" s="43" t="s">
        <v>607</v>
      </c>
      <c r="O301" s="43"/>
      <c r="P301" s="43"/>
      <c r="Q301" s="43"/>
      <c r="R301" s="43"/>
      <c r="S301" s="43"/>
      <c r="T301" s="43"/>
      <c r="U301" s="43"/>
      <c r="V301" s="43"/>
    </row>
    <row r="302" spans="1:22" ht="45">
      <c r="A302" s="43" t="s">
        <v>1081</v>
      </c>
      <c r="B302" s="43" t="s">
        <v>260</v>
      </c>
      <c r="C302" s="43" t="s">
        <v>280</v>
      </c>
      <c r="D302" s="43" t="s">
        <v>1082</v>
      </c>
      <c r="E302" s="43" t="s">
        <v>82</v>
      </c>
      <c r="F302" s="43" t="s">
        <v>598</v>
      </c>
      <c r="G302" s="43" t="s">
        <v>176</v>
      </c>
      <c r="H302" s="59">
        <v>44616.487581018519</v>
      </c>
      <c r="I302" s="59">
        <v>44638.625509259262</v>
      </c>
      <c r="J302" s="43" t="s">
        <v>442</v>
      </c>
      <c r="K302" s="43" t="s">
        <v>443</v>
      </c>
      <c r="L302" s="59">
        <v>44616.570914351847</v>
      </c>
      <c r="M302" s="43" t="s">
        <v>1083</v>
      </c>
      <c r="N302" s="43" t="s">
        <v>1084</v>
      </c>
      <c r="O302" s="43"/>
      <c r="P302" s="43"/>
      <c r="Q302" s="43"/>
      <c r="R302" s="43"/>
      <c r="S302" s="43"/>
      <c r="T302" s="43"/>
      <c r="U302" s="43"/>
      <c r="V302" s="43"/>
    </row>
    <row r="303" spans="1:22" ht="30">
      <c r="A303" s="43" t="s">
        <v>1085</v>
      </c>
      <c r="B303" s="43" t="s">
        <v>264</v>
      </c>
      <c r="C303" s="43" t="s">
        <v>1086</v>
      </c>
      <c r="D303" s="43" t="s">
        <v>669</v>
      </c>
      <c r="E303" s="43" t="s">
        <v>99</v>
      </c>
      <c r="F303" s="43" t="s">
        <v>1087</v>
      </c>
      <c r="G303" s="43" t="s">
        <v>291</v>
      </c>
      <c r="H303" s="59">
        <v>44616.413611111107</v>
      </c>
      <c r="I303" s="59">
        <v>44636.433969907397</v>
      </c>
      <c r="J303" s="43" t="s">
        <v>455</v>
      </c>
      <c r="K303" s="43" t="s">
        <v>443</v>
      </c>
      <c r="L303" s="59">
        <v>44617.205277777779</v>
      </c>
      <c r="M303" s="43" t="b">
        <v>0</v>
      </c>
      <c r="N303" s="43" t="b">
        <v>0</v>
      </c>
      <c r="O303" s="43"/>
      <c r="P303" s="43"/>
      <c r="Q303" s="43"/>
      <c r="R303" s="43"/>
      <c r="S303" s="43"/>
      <c r="T303" s="43"/>
      <c r="U303" s="43"/>
      <c r="V303" s="43"/>
    </row>
    <row r="304" spans="1:22" ht="45">
      <c r="A304" s="43" t="s">
        <v>1088</v>
      </c>
      <c r="B304" s="43" t="s">
        <v>264</v>
      </c>
      <c r="C304" s="43" t="s">
        <v>1089</v>
      </c>
      <c r="D304" s="43" t="s">
        <v>846</v>
      </c>
      <c r="E304" s="43" t="s">
        <v>159</v>
      </c>
      <c r="F304" s="43" t="s">
        <v>1090</v>
      </c>
      <c r="G304" s="43" t="s">
        <v>188</v>
      </c>
      <c r="H304" s="59">
        <v>44616.270949074067</v>
      </c>
      <c r="I304" s="59">
        <v>44636.413136574083</v>
      </c>
      <c r="J304" s="43" t="s">
        <v>455</v>
      </c>
      <c r="K304" s="43" t="s">
        <v>443</v>
      </c>
      <c r="L304" s="59">
        <v>44621.291666666657</v>
      </c>
      <c r="M304" s="43" t="b">
        <v>0</v>
      </c>
      <c r="N304" s="43" t="b">
        <v>0</v>
      </c>
      <c r="O304" s="43"/>
      <c r="P304" s="43"/>
      <c r="Q304" s="43"/>
      <c r="R304" s="43"/>
      <c r="S304" s="43"/>
      <c r="T304" s="43"/>
      <c r="U304" s="43"/>
      <c r="V304" s="43"/>
    </row>
    <row r="305" spans="1:22" ht="45">
      <c r="A305" s="43" t="s">
        <v>1091</v>
      </c>
      <c r="B305" s="43" t="s">
        <v>264</v>
      </c>
      <c r="C305" s="43" t="s">
        <v>1092</v>
      </c>
      <c r="D305" s="43" t="s">
        <v>896</v>
      </c>
      <c r="E305" s="43" t="s">
        <v>82</v>
      </c>
      <c r="F305" s="43" t="s">
        <v>1093</v>
      </c>
      <c r="G305" s="43" t="s">
        <v>194</v>
      </c>
      <c r="H305" s="59">
        <v>44616.203888888893</v>
      </c>
      <c r="I305" s="59">
        <v>44638.313113425917</v>
      </c>
      <c r="J305" s="43" t="s">
        <v>455</v>
      </c>
      <c r="K305" s="43" t="s">
        <v>443</v>
      </c>
      <c r="L305" s="43"/>
      <c r="M305" s="43" t="b">
        <v>0</v>
      </c>
      <c r="N305" s="43" t="b">
        <v>0</v>
      </c>
      <c r="O305" s="43"/>
      <c r="P305" s="43"/>
      <c r="Q305" s="43"/>
      <c r="R305" s="43"/>
      <c r="S305" s="43"/>
      <c r="T305" s="43"/>
      <c r="U305" s="43"/>
      <c r="V305" s="43"/>
    </row>
    <row r="306" spans="1:22" ht="30">
      <c r="A306" s="43" t="s">
        <v>1094</v>
      </c>
      <c r="B306" s="43" t="s">
        <v>264</v>
      </c>
      <c r="C306" s="43" t="s">
        <v>1095</v>
      </c>
      <c r="D306" s="43" t="s">
        <v>672</v>
      </c>
      <c r="E306" s="43" t="s">
        <v>158</v>
      </c>
      <c r="F306" s="43" t="s">
        <v>516</v>
      </c>
      <c r="G306" s="43" t="s">
        <v>288</v>
      </c>
      <c r="H306" s="59">
        <v>44615.538321759261</v>
      </c>
      <c r="I306" s="59">
        <v>44621.853321759263</v>
      </c>
      <c r="J306" s="43" t="s">
        <v>455</v>
      </c>
      <c r="K306" s="43" t="s">
        <v>443</v>
      </c>
      <c r="L306" s="59"/>
      <c r="M306" s="43" t="s">
        <v>830</v>
      </c>
      <c r="N306" s="43" t="s">
        <v>1096</v>
      </c>
      <c r="O306" s="43"/>
      <c r="P306" s="43"/>
      <c r="Q306" s="43"/>
      <c r="R306" s="43"/>
      <c r="S306" s="43"/>
      <c r="T306" s="43"/>
      <c r="U306" s="43"/>
      <c r="V306" s="43"/>
    </row>
    <row r="307" spans="1:22" ht="30">
      <c r="A307" s="43" t="s">
        <v>1097</v>
      </c>
      <c r="B307" s="43" t="s">
        <v>261</v>
      </c>
      <c r="C307" s="43" t="s">
        <v>1098</v>
      </c>
      <c r="D307" s="43" t="s">
        <v>969</v>
      </c>
      <c r="E307" s="43" t="s">
        <v>82</v>
      </c>
      <c r="F307" s="43" t="s">
        <v>576</v>
      </c>
      <c r="G307" s="43" t="s">
        <v>322</v>
      </c>
      <c r="H307" s="59">
        <v>44615.412835648152</v>
      </c>
      <c r="I307" s="59">
        <v>44630.345185185193</v>
      </c>
      <c r="J307" s="43" t="s">
        <v>455</v>
      </c>
      <c r="K307" s="43" t="s">
        <v>443</v>
      </c>
      <c r="L307" s="43">
        <v>44616.412835648152</v>
      </c>
      <c r="M307" s="43" t="b">
        <v>0</v>
      </c>
      <c r="N307" s="43" t="b">
        <v>0</v>
      </c>
      <c r="O307" s="43"/>
      <c r="P307" s="43"/>
      <c r="Q307" s="43"/>
      <c r="R307" s="43"/>
      <c r="S307" s="43"/>
      <c r="T307" s="43"/>
      <c r="U307" s="43"/>
      <c r="V307" s="43"/>
    </row>
    <row r="308" spans="1:22" ht="45">
      <c r="A308" s="43" t="s">
        <v>1099</v>
      </c>
      <c r="B308" s="43" t="s">
        <v>264</v>
      </c>
      <c r="C308" s="43" t="s">
        <v>1100</v>
      </c>
      <c r="D308" s="43" t="s">
        <v>480</v>
      </c>
      <c r="E308" s="43" t="s">
        <v>159</v>
      </c>
      <c r="F308" s="43" t="s">
        <v>1101</v>
      </c>
      <c r="G308" s="43" t="s">
        <v>186</v>
      </c>
      <c r="H308" s="59">
        <v>44614.990277777782</v>
      </c>
      <c r="I308" s="59">
        <v>44621.853321759263</v>
      </c>
      <c r="J308" s="43" t="s">
        <v>455</v>
      </c>
      <c r="K308" s="43" t="s">
        <v>443</v>
      </c>
      <c r="L308" s="59">
        <v>44620.291666666657</v>
      </c>
      <c r="M308" s="43" t="s">
        <v>1102</v>
      </c>
      <c r="N308" s="43" t="s">
        <v>477</v>
      </c>
      <c r="O308" s="43"/>
      <c r="P308" s="43"/>
      <c r="Q308" s="43"/>
      <c r="R308" s="43"/>
      <c r="S308" s="43"/>
      <c r="T308" s="43"/>
      <c r="U308" s="43"/>
      <c r="V308" s="43"/>
    </row>
    <row r="309" spans="1:22" ht="45">
      <c r="A309" s="43" t="s">
        <v>1103</v>
      </c>
      <c r="B309" s="43" t="s">
        <v>265</v>
      </c>
      <c r="C309" s="43" t="s">
        <v>1104</v>
      </c>
      <c r="D309" s="43" t="s">
        <v>586</v>
      </c>
      <c r="E309" s="43" t="s">
        <v>159</v>
      </c>
      <c r="F309" s="43" t="s">
        <v>1105</v>
      </c>
      <c r="G309" s="43" t="s">
        <v>173</v>
      </c>
      <c r="H309" s="59">
        <v>44614.689872685187</v>
      </c>
      <c r="I309" s="59">
        <v>44621.853321759263</v>
      </c>
      <c r="J309" s="43" t="s">
        <v>455</v>
      </c>
      <c r="K309" s="43" t="s">
        <v>443</v>
      </c>
      <c r="L309" s="59">
        <v>44622.291666666657</v>
      </c>
      <c r="M309" s="43" t="b">
        <v>0</v>
      </c>
      <c r="N309" s="43" t="b">
        <v>0</v>
      </c>
      <c r="O309" s="43"/>
      <c r="P309" s="43"/>
      <c r="Q309" s="43"/>
      <c r="R309" s="43"/>
      <c r="S309" s="43"/>
      <c r="T309" s="43"/>
      <c r="U309" s="43"/>
      <c r="V309" s="43"/>
    </row>
    <row r="310" spans="1:22" ht="30">
      <c r="A310" s="43" t="s">
        <v>1106</v>
      </c>
      <c r="B310" s="43" t="s">
        <v>264</v>
      </c>
      <c r="C310" s="43" t="s">
        <v>1107</v>
      </c>
      <c r="D310" s="43" t="s">
        <v>570</v>
      </c>
      <c r="E310" s="43" t="s">
        <v>99</v>
      </c>
      <c r="F310" s="43" t="s">
        <v>1108</v>
      </c>
      <c r="G310" s="43" t="s">
        <v>170</v>
      </c>
      <c r="H310" s="59">
        <v>44614.670532407406</v>
      </c>
      <c r="I310" s="59">
        <v>44638.547534722216</v>
      </c>
      <c r="J310" s="43" t="b">
        <v>0</v>
      </c>
      <c r="K310" s="43"/>
      <c r="L310" s="59">
        <v>44621.291666666657</v>
      </c>
      <c r="M310" s="43" t="b">
        <v>0</v>
      </c>
      <c r="N310" s="43" t="b">
        <v>0</v>
      </c>
      <c r="O310" s="43"/>
      <c r="P310" s="43"/>
      <c r="Q310" s="43"/>
      <c r="R310" s="43"/>
      <c r="S310" s="43"/>
      <c r="T310" s="43"/>
      <c r="U310" s="43"/>
      <c r="V310" s="43"/>
    </row>
    <row r="311" spans="1:22" ht="45">
      <c r="A311" s="43" t="s">
        <v>1109</v>
      </c>
      <c r="B311" s="43" t="s">
        <v>261</v>
      </c>
      <c r="C311" s="43" t="s">
        <v>1110</v>
      </c>
      <c r="D311" s="43" t="s">
        <v>1111</v>
      </c>
      <c r="E311" s="43" t="s">
        <v>159</v>
      </c>
      <c r="F311" s="43" t="s">
        <v>960</v>
      </c>
      <c r="G311" s="43" t="s">
        <v>288</v>
      </c>
      <c r="H311" s="59">
        <v>44614.498877314807</v>
      </c>
      <c r="I311" s="59">
        <v>44622.426180555558</v>
      </c>
      <c r="J311" s="43" t="s">
        <v>442</v>
      </c>
      <c r="K311" s="43" t="s">
        <v>443</v>
      </c>
      <c r="L311" s="59"/>
      <c r="M311" s="43" t="s">
        <v>664</v>
      </c>
      <c r="N311" s="43" t="s">
        <v>661</v>
      </c>
      <c r="O311" s="43"/>
      <c r="P311" s="43"/>
      <c r="Q311" s="43"/>
      <c r="R311" s="43"/>
      <c r="S311" s="43"/>
      <c r="T311" s="43"/>
      <c r="U311" s="43"/>
      <c r="V311" s="43"/>
    </row>
    <row r="312" spans="1:22" ht="45">
      <c r="A312" s="43" t="s">
        <v>1112</v>
      </c>
      <c r="B312" s="43" t="s">
        <v>257</v>
      </c>
      <c r="C312" s="43" t="s">
        <v>1113</v>
      </c>
      <c r="D312" s="43" t="s">
        <v>896</v>
      </c>
      <c r="E312" s="43" t="s">
        <v>159</v>
      </c>
      <c r="F312" s="43" t="s">
        <v>536</v>
      </c>
      <c r="G312" s="43" t="s">
        <v>189</v>
      </c>
      <c r="H312" s="59">
        <v>44614.331087962957</v>
      </c>
      <c r="I312" s="59">
        <v>44635.265486111108</v>
      </c>
      <c r="J312" s="43" t="s">
        <v>455</v>
      </c>
      <c r="K312" s="43" t="s">
        <v>443</v>
      </c>
      <c r="L312" s="59"/>
      <c r="M312" s="43" t="b">
        <v>0</v>
      </c>
      <c r="N312" s="43" t="b">
        <v>0</v>
      </c>
      <c r="O312" s="43"/>
      <c r="P312" s="43"/>
      <c r="Q312" s="43"/>
      <c r="R312" s="43"/>
      <c r="S312" s="43"/>
      <c r="T312" s="43"/>
      <c r="U312" s="43"/>
      <c r="V312" s="43"/>
    </row>
    <row r="313" spans="1:22" ht="45">
      <c r="A313" s="43" t="s">
        <v>1114</v>
      </c>
      <c r="B313" s="43" t="s">
        <v>257</v>
      </c>
      <c r="C313" s="43" t="s">
        <v>1115</v>
      </c>
      <c r="D313" s="43" t="s">
        <v>896</v>
      </c>
      <c r="E313" s="43" t="s">
        <v>159</v>
      </c>
      <c r="F313" s="43" t="s">
        <v>536</v>
      </c>
      <c r="G313" s="43" t="s">
        <v>189</v>
      </c>
      <c r="H313" s="59">
        <v>44614.327384259261</v>
      </c>
      <c r="I313" s="59">
        <v>44635.264814814807</v>
      </c>
      <c r="J313" s="43" t="s">
        <v>455</v>
      </c>
      <c r="K313" s="43" t="s">
        <v>443</v>
      </c>
      <c r="L313" s="59"/>
      <c r="M313" s="43" t="b">
        <v>0</v>
      </c>
      <c r="N313" s="43" t="b">
        <v>0</v>
      </c>
      <c r="O313" s="43"/>
      <c r="P313" s="43"/>
      <c r="Q313" s="43"/>
      <c r="R313" s="43"/>
      <c r="S313" s="43"/>
      <c r="T313" s="43"/>
      <c r="U313" s="43"/>
      <c r="V313" s="43"/>
    </row>
    <row r="314" spans="1:22" ht="45">
      <c r="A314" s="43" t="s">
        <v>1116</v>
      </c>
      <c r="B314" s="43" t="s">
        <v>264</v>
      </c>
      <c r="C314" s="43" t="s">
        <v>1117</v>
      </c>
      <c r="D314" s="43" t="s">
        <v>846</v>
      </c>
      <c r="E314" s="43" t="s">
        <v>159</v>
      </c>
      <c r="F314" s="43" t="s">
        <v>1118</v>
      </c>
      <c r="G314" s="43" t="s">
        <v>188</v>
      </c>
      <c r="H314" s="59">
        <v>44613.192800925928</v>
      </c>
      <c r="I314" s="59">
        <v>44621.853321759263</v>
      </c>
      <c r="J314" s="43" t="s">
        <v>455</v>
      </c>
      <c r="K314" s="43" t="s">
        <v>443</v>
      </c>
      <c r="L314" s="43">
        <v>44616.291666666657</v>
      </c>
      <c r="M314" s="43" t="b">
        <v>0</v>
      </c>
      <c r="N314" s="43" t="b">
        <v>0</v>
      </c>
      <c r="O314" s="43"/>
    </row>
    <row r="315" spans="1:22" ht="60">
      <c r="A315" s="43" t="s">
        <v>1119</v>
      </c>
      <c r="B315" s="43" t="s">
        <v>261</v>
      </c>
      <c r="C315" s="43" t="s">
        <v>1120</v>
      </c>
      <c r="D315" s="43" t="s">
        <v>725</v>
      </c>
      <c r="E315" s="43" t="s">
        <v>99</v>
      </c>
      <c r="F315" s="43" t="s">
        <v>1121</v>
      </c>
      <c r="G315" s="43" t="s">
        <v>174</v>
      </c>
      <c r="H315" s="59">
        <v>44612.973333333342</v>
      </c>
      <c r="I315" s="59">
        <v>44638.38045138889</v>
      </c>
      <c r="J315" s="43" t="b">
        <v>0</v>
      </c>
      <c r="K315" s="43"/>
      <c r="L315" s="43">
        <v>44614.456793981481</v>
      </c>
      <c r="M315" s="43" t="b">
        <v>0</v>
      </c>
      <c r="N315" s="43" t="b">
        <v>0</v>
      </c>
      <c r="O315" s="43"/>
    </row>
    <row r="316" spans="1:22" ht="60">
      <c r="A316" s="43" t="s">
        <v>1122</v>
      </c>
      <c r="B316" s="43" t="s">
        <v>264</v>
      </c>
      <c r="C316" s="43" t="s">
        <v>1123</v>
      </c>
      <c r="D316" s="43" t="s">
        <v>562</v>
      </c>
      <c r="E316" s="43" t="s">
        <v>161</v>
      </c>
      <c r="F316" s="43" t="s">
        <v>1124</v>
      </c>
      <c r="G316" s="43" t="s">
        <v>192</v>
      </c>
      <c r="H316" s="59">
        <v>44609.662523148138</v>
      </c>
      <c r="I316" s="59">
        <v>44638.501782407409</v>
      </c>
      <c r="J316" s="43" t="s">
        <v>442</v>
      </c>
      <c r="K316" s="43" t="s">
        <v>443</v>
      </c>
      <c r="L316" s="59"/>
      <c r="M316" s="43" t="s">
        <v>623</v>
      </c>
      <c r="N316" s="43" t="s">
        <v>463</v>
      </c>
      <c r="O316" s="43"/>
    </row>
    <row r="317" spans="1:22" ht="30">
      <c r="A317" s="43" t="s">
        <v>1125</v>
      </c>
      <c r="B317" s="43" t="s">
        <v>261</v>
      </c>
      <c r="C317" s="43" t="s">
        <v>1126</v>
      </c>
      <c r="D317" s="43" t="s">
        <v>487</v>
      </c>
      <c r="E317" s="43" t="s">
        <v>82</v>
      </c>
      <c r="F317" s="43" t="s">
        <v>1127</v>
      </c>
      <c r="G317" s="43" t="s">
        <v>287</v>
      </c>
      <c r="H317" s="59">
        <v>44609.451805555553</v>
      </c>
      <c r="I317" s="59">
        <v>44636.43378472222</v>
      </c>
      <c r="J317" s="43" t="s">
        <v>442</v>
      </c>
      <c r="K317" s="43" t="s">
        <v>443</v>
      </c>
      <c r="L317" s="59">
        <v>44610.451805555553</v>
      </c>
      <c r="M317" s="43" t="b">
        <v>0</v>
      </c>
      <c r="N317" s="43" t="b">
        <v>0</v>
      </c>
      <c r="O317" s="43"/>
    </row>
    <row r="318" spans="1:22" ht="30">
      <c r="A318" s="43" t="s">
        <v>1128</v>
      </c>
      <c r="B318" s="43" t="s">
        <v>264</v>
      </c>
      <c r="C318" s="43" t="s">
        <v>1129</v>
      </c>
      <c r="D318" s="43" t="s">
        <v>586</v>
      </c>
      <c r="E318" s="43" t="s">
        <v>82</v>
      </c>
      <c r="F318" s="43" t="s">
        <v>1130</v>
      </c>
      <c r="G318" s="43" t="s">
        <v>173</v>
      </c>
      <c r="H318" s="59">
        <v>44609.38484953704</v>
      </c>
      <c r="I318" s="59">
        <v>44636.390092592592</v>
      </c>
      <c r="J318" s="43" t="s">
        <v>455</v>
      </c>
      <c r="K318" s="43" t="s">
        <v>443</v>
      </c>
      <c r="L318" s="43">
        <v>44636.380393518521</v>
      </c>
      <c r="M318" s="43" t="b">
        <v>0</v>
      </c>
      <c r="N318" s="43" t="b">
        <v>0</v>
      </c>
      <c r="O318" s="43"/>
    </row>
    <row r="319" spans="1:22" ht="45">
      <c r="A319" s="43" t="s">
        <v>1131</v>
      </c>
      <c r="B319" s="43" t="s">
        <v>264</v>
      </c>
      <c r="C319" s="43" t="s">
        <v>1132</v>
      </c>
      <c r="D319" s="43" t="s">
        <v>440</v>
      </c>
      <c r="E319" s="43" t="s">
        <v>99</v>
      </c>
      <c r="F319" s="43" t="s">
        <v>1133</v>
      </c>
      <c r="G319" s="43" t="s">
        <v>175</v>
      </c>
      <c r="H319" s="59">
        <v>44607.551782407398</v>
      </c>
      <c r="I319" s="59">
        <v>44635.687256944453</v>
      </c>
      <c r="J319" s="43" t="s">
        <v>455</v>
      </c>
      <c r="K319" s="43" t="s">
        <v>443</v>
      </c>
      <c r="L319" s="43">
        <v>44610.551782407398</v>
      </c>
      <c r="M319" s="43" t="b">
        <v>0</v>
      </c>
      <c r="N319" s="43" t="b">
        <v>0</v>
      </c>
      <c r="O319" s="43"/>
    </row>
    <row r="320" spans="1:22" ht="30">
      <c r="A320" s="43" t="s">
        <v>1134</v>
      </c>
      <c r="B320" s="43" t="b">
        <v>0</v>
      </c>
      <c r="C320" s="43" t="s">
        <v>1135</v>
      </c>
      <c r="D320" s="43" t="b">
        <v>0</v>
      </c>
      <c r="E320" s="43" t="s">
        <v>158</v>
      </c>
      <c r="F320" s="43" t="s">
        <v>1136</v>
      </c>
      <c r="G320" s="43" t="s">
        <v>272</v>
      </c>
      <c r="H320" s="59">
        <v>44606.616805555554</v>
      </c>
      <c r="I320" s="59">
        <v>44621.853321759263</v>
      </c>
      <c r="J320" s="43" t="b">
        <v>0</v>
      </c>
      <c r="K320" s="43"/>
      <c r="L320" s="43"/>
      <c r="M320" s="43" t="b">
        <v>0</v>
      </c>
      <c r="N320" s="43" t="b">
        <v>0</v>
      </c>
      <c r="O320" s="43"/>
    </row>
    <row r="321" spans="1:15" ht="30">
      <c r="A321" s="43" t="s">
        <v>1137</v>
      </c>
      <c r="B321" s="43" t="b">
        <v>0</v>
      </c>
      <c r="C321" s="43" t="s">
        <v>1138</v>
      </c>
      <c r="D321" s="43" t="b">
        <v>0</v>
      </c>
      <c r="E321" s="43" t="s">
        <v>158</v>
      </c>
      <c r="F321" s="43" t="s">
        <v>752</v>
      </c>
      <c r="G321" s="43" t="s">
        <v>272</v>
      </c>
      <c r="H321" s="59">
        <v>44606.609525462962</v>
      </c>
      <c r="I321" s="59">
        <v>44621.853321759263</v>
      </c>
      <c r="J321" s="43" t="b">
        <v>0</v>
      </c>
      <c r="K321" s="43"/>
      <c r="L321" s="59"/>
      <c r="M321" s="43" t="b">
        <v>0</v>
      </c>
      <c r="N321" s="43" t="b">
        <v>0</v>
      </c>
      <c r="O321" s="43"/>
    </row>
    <row r="322" spans="1:15" ht="30">
      <c r="A322" s="43" t="s">
        <v>1139</v>
      </c>
      <c r="B322" s="43" t="s">
        <v>264</v>
      </c>
      <c r="C322" s="43" t="s">
        <v>1140</v>
      </c>
      <c r="D322" s="43" t="s">
        <v>622</v>
      </c>
      <c r="E322" s="43" t="s">
        <v>158</v>
      </c>
      <c r="F322" s="43" t="s">
        <v>1141</v>
      </c>
      <c r="G322" s="43" t="s">
        <v>291</v>
      </c>
      <c r="H322" s="59">
        <v>44606.583923611113</v>
      </c>
      <c r="I322" s="59">
        <v>44621.853321759263</v>
      </c>
      <c r="J322" s="43" t="s">
        <v>455</v>
      </c>
      <c r="K322" s="43" t="s">
        <v>443</v>
      </c>
      <c r="L322" s="59">
        <v>44607.25</v>
      </c>
      <c r="M322" s="43" t="s">
        <v>615</v>
      </c>
      <c r="N322" s="43" t="b">
        <v>0</v>
      </c>
      <c r="O322" s="43"/>
    </row>
    <row r="323" spans="1:15" ht="30">
      <c r="A323" s="43" t="s">
        <v>1142</v>
      </c>
      <c r="B323" s="43" t="s">
        <v>265</v>
      </c>
      <c r="C323" s="43" t="s">
        <v>1143</v>
      </c>
      <c r="D323" s="43" t="s">
        <v>586</v>
      </c>
      <c r="E323" s="43" t="s">
        <v>159</v>
      </c>
      <c r="F323" s="43" t="s">
        <v>1144</v>
      </c>
      <c r="G323" s="43" t="s">
        <v>173</v>
      </c>
      <c r="H323" s="59">
        <v>44606.334224537037</v>
      </c>
      <c r="I323" s="59">
        <v>44621.853321759263</v>
      </c>
      <c r="J323" s="43" t="s">
        <v>455</v>
      </c>
      <c r="K323" s="43" t="s">
        <v>443</v>
      </c>
      <c r="L323" s="59">
        <v>44613.334224537037</v>
      </c>
      <c r="M323" s="43" t="s">
        <v>615</v>
      </c>
      <c r="N323" s="43" t="b">
        <v>0</v>
      </c>
      <c r="O323" s="43"/>
    </row>
    <row r="324" spans="1:15" ht="30">
      <c r="A324" s="43" t="s">
        <v>1145</v>
      </c>
      <c r="B324" s="43" t="s">
        <v>265</v>
      </c>
      <c r="C324" s="43" t="s">
        <v>1146</v>
      </c>
      <c r="D324" s="43" t="s">
        <v>672</v>
      </c>
      <c r="E324" s="43" t="s">
        <v>161</v>
      </c>
      <c r="F324" s="43" t="s">
        <v>829</v>
      </c>
      <c r="G324" s="43" t="s">
        <v>288</v>
      </c>
      <c r="H324" s="59">
        <v>44603.424375000002</v>
      </c>
      <c r="I324" s="59">
        <v>44636.44908564815</v>
      </c>
      <c r="J324" s="43" t="s">
        <v>455</v>
      </c>
      <c r="K324" s="43" t="s">
        <v>443</v>
      </c>
      <c r="L324" s="43"/>
      <c r="M324" s="43" t="s">
        <v>617</v>
      </c>
      <c r="N324" s="43" t="b">
        <v>0</v>
      </c>
      <c r="O324" s="43"/>
    </row>
    <row r="325" spans="1:15" ht="30">
      <c r="A325" s="43" t="s">
        <v>1147</v>
      </c>
      <c r="B325" s="43" t="s">
        <v>261</v>
      </c>
      <c r="C325" s="43" t="s">
        <v>1148</v>
      </c>
      <c r="D325" s="43" t="s">
        <v>969</v>
      </c>
      <c r="E325" s="43" t="s">
        <v>82</v>
      </c>
      <c r="F325" s="43" t="s">
        <v>1149</v>
      </c>
      <c r="G325" s="43" t="s">
        <v>322</v>
      </c>
      <c r="H325" s="59">
        <v>44603.359027777777</v>
      </c>
      <c r="I325" s="59">
        <v>44621.853321759263</v>
      </c>
      <c r="J325" s="43" t="s">
        <v>455</v>
      </c>
      <c r="K325" s="43" t="s">
        <v>443</v>
      </c>
      <c r="L325" s="43">
        <v>44606.359027777777</v>
      </c>
      <c r="M325" s="43" t="b">
        <v>0</v>
      </c>
      <c r="N325" s="43" t="b">
        <v>0</v>
      </c>
      <c r="O325" s="43"/>
    </row>
    <row r="326" spans="1:15" ht="45">
      <c r="A326" s="43" t="s">
        <v>1150</v>
      </c>
      <c r="B326" s="43" t="s">
        <v>261</v>
      </c>
      <c r="C326" s="43" t="s">
        <v>1151</v>
      </c>
      <c r="D326" s="43" t="s">
        <v>581</v>
      </c>
      <c r="E326" s="43" t="s">
        <v>161</v>
      </c>
      <c r="F326" s="43" t="s">
        <v>1152</v>
      </c>
      <c r="G326" s="43" t="s">
        <v>278</v>
      </c>
      <c r="H326" s="59">
        <v>44602.661504629628</v>
      </c>
      <c r="I326" s="59">
        <v>44641.260266203702</v>
      </c>
      <c r="J326" s="43" t="s">
        <v>442</v>
      </c>
      <c r="K326" s="43" t="s">
        <v>456</v>
      </c>
      <c r="L326" s="43">
        <v>44641.707488425927</v>
      </c>
      <c r="M326" s="43" t="s">
        <v>839</v>
      </c>
      <c r="N326" s="43" t="b">
        <v>0</v>
      </c>
      <c r="O326" s="43"/>
    </row>
    <row r="327" spans="1:15" ht="30">
      <c r="A327" s="43" t="s">
        <v>1153</v>
      </c>
      <c r="B327" s="43" t="s">
        <v>264</v>
      </c>
      <c r="C327" s="43" t="s">
        <v>1154</v>
      </c>
      <c r="D327" s="43" t="s">
        <v>586</v>
      </c>
      <c r="E327" s="43" t="s">
        <v>82</v>
      </c>
      <c r="F327" s="43" t="s">
        <v>1155</v>
      </c>
      <c r="G327" s="43" t="s">
        <v>173</v>
      </c>
      <c r="H327" s="59">
        <v>44602.653506944444</v>
      </c>
      <c r="I327" s="59">
        <v>44621.853321759263</v>
      </c>
      <c r="J327" s="43" t="b">
        <v>0</v>
      </c>
      <c r="K327" s="43"/>
      <c r="L327" s="43">
        <v>44611.672743055547</v>
      </c>
      <c r="M327" s="43" t="b">
        <v>0</v>
      </c>
      <c r="N327" s="43" t="b">
        <v>0</v>
      </c>
      <c r="O327" s="43"/>
    </row>
    <row r="328" spans="1:15" ht="30">
      <c r="A328" s="43" t="s">
        <v>1156</v>
      </c>
      <c r="B328" s="43" t="s">
        <v>261</v>
      </c>
      <c r="C328" s="43" t="s">
        <v>1157</v>
      </c>
      <c r="D328" s="43" t="s">
        <v>624</v>
      </c>
      <c r="E328" s="43" t="s">
        <v>161</v>
      </c>
      <c r="F328" s="43" t="s">
        <v>1158</v>
      </c>
      <c r="G328" s="43" t="s">
        <v>281</v>
      </c>
      <c r="H328" s="59">
        <v>44602.627974537027</v>
      </c>
      <c r="I328" s="59">
        <v>44638.529629629629</v>
      </c>
      <c r="J328" s="43" t="s">
        <v>442</v>
      </c>
      <c r="K328" s="43" t="s">
        <v>443</v>
      </c>
      <c r="L328" s="59"/>
      <c r="M328" s="43" t="b">
        <v>0</v>
      </c>
      <c r="N328" s="43" t="b">
        <v>0</v>
      </c>
      <c r="O328" s="43"/>
    </row>
    <row r="329" spans="1:15" ht="30">
      <c r="A329" s="43" t="s">
        <v>1159</v>
      </c>
      <c r="B329" s="43" t="s">
        <v>264</v>
      </c>
      <c r="C329" s="43" t="s">
        <v>1160</v>
      </c>
      <c r="D329" s="43" t="s">
        <v>693</v>
      </c>
      <c r="E329" s="43" t="s">
        <v>82</v>
      </c>
      <c r="F329" s="43" t="s">
        <v>725</v>
      </c>
      <c r="G329" s="43" t="s">
        <v>331</v>
      </c>
      <c r="H329" s="59">
        <v>44601.520567129628</v>
      </c>
      <c r="I329" s="59">
        <v>44621.853321759263</v>
      </c>
      <c r="J329" s="43" t="b">
        <v>0</v>
      </c>
      <c r="K329" s="43"/>
      <c r="L329" s="43">
        <v>44602.3122337963</v>
      </c>
      <c r="M329" s="43" t="b">
        <v>0</v>
      </c>
      <c r="N329" s="43" t="b">
        <v>0</v>
      </c>
      <c r="O329" s="43"/>
    </row>
    <row r="330" spans="1:15" ht="45">
      <c r="A330" s="43" t="s">
        <v>1161</v>
      </c>
      <c r="B330" s="43" t="s">
        <v>264</v>
      </c>
      <c r="C330" s="43" t="s">
        <v>1162</v>
      </c>
      <c r="D330" s="43" t="s">
        <v>1163</v>
      </c>
      <c r="E330" s="43" t="s">
        <v>82</v>
      </c>
      <c r="F330" s="43" t="s">
        <v>519</v>
      </c>
      <c r="G330" s="43" t="s">
        <v>331</v>
      </c>
      <c r="H330" s="59">
        <v>44600.454062500001</v>
      </c>
      <c r="I330" s="59">
        <v>44621.853321759263</v>
      </c>
      <c r="J330" s="43" t="b">
        <v>0</v>
      </c>
      <c r="K330" s="43"/>
      <c r="L330" s="43">
        <v>44600.620729166672</v>
      </c>
      <c r="M330" s="43" t="b">
        <v>0</v>
      </c>
      <c r="N330" s="43" t="b">
        <v>0</v>
      </c>
      <c r="O330" s="43"/>
    </row>
    <row r="331" spans="1:15" ht="90">
      <c r="A331" s="43" t="s">
        <v>1164</v>
      </c>
      <c r="B331" s="43" t="s">
        <v>261</v>
      </c>
      <c r="C331" s="43" t="s">
        <v>1165</v>
      </c>
      <c r="D331" s="43" t="s">
        <v>581</v>
      </c>
      <c r="E331" s="43" t="s">
        <v>161</v>
      </c>
      <c r="F331" s="43" t="s">
        <v>1166</v>
      </c>
      <c r="G331" s="43" t="s">
        <v>278</v>
      </c>
      <c r="H331" s="59">
        <v>44600.444560185177</v>
      </c>
      <c r="I331" s="59">
        <v>44638.813530092593</v>
      </c>
      <c r="J331" s="43" t="s">
        <v>442</v>
      </c>
      <c r="K331" s="43" t="s">
        <v>456</v>
      </c>
      <c r="L331" s="59">
        <v>44601.444560185177</v>
      </c>
      <c r="M331" s="43" t="s">
        <v>1167</v>
      </c>
      <c r="N331" s="43" t="s">
        <v>1168</v>
      </c>
      <c r="O331" s="43"/>
    </row>
    <row r="332" spans="1:15" ht="30">
      <c r="A332" s="43" t="s">
        <v>1169</v>
      </c>
      <c r="B332" s="43" t="s">
        <v>261</v>
      </c>
      <c r="C332" s="43" t="s">
        <v>1170</v>
      </c>
      <c r="D332" s="43" t="s">
        <v>1171</v>
      </c>
      <c r="E332" s="43" t="s">
        <v>82</v>
      </c>
      <c r="F332" s="43" t="s">
        <v>598</v>
      </c>
      <c r="G332" s="43" t="s">
        <v>173</v>
      </c>
      <c r="H332" s="59">
        <v>44599.511562500003</v>
      </c>
      <c r="I332" s="59">
        <v>44621.853321759263</v>
      </c>
      <c r="J332" s="43" t="s">
        <v>455</v>
      </c>
      <c r="K332" s="43" t="s">
        <v>443</v>
      </c>
      <c r="L332" s="43">
        <v>44600.303229166668</v>
      </c>
      <c r="M332" s="43" t="b">
        <v>0</v>
      </c>
      <c r="N332" s="43" t="b">
        <v>0</v>
      </c>
      <c r="O332" s="43"/>
    </row>
    <row r="333" spans="1:15" ht="45">
      <c r="A333" s="43" t="s">
        <v>1172</v>
      </c>
      <c r="B333" s="43" t="s">
        <v>264</v>
      </c>
      <c r="C333" s="43" t="s">
        <v>1173</v>
      </c>
      <c r="D333" s="43" t="s">
        <v>1163</v>
      </c>
      <c r="E333" s="43" t="s">
        <v>82</v>
      </c>
      <c r="F333" s="43" t="s">
        <v>519</v>
      </c>
      <c r="G333" s="43" t="s">
        <v>331</v>
      </c>
      <c r="H333" s="59">
        <v>44596.683541666673</v>
      </c>
      <c r="I333" s="59">
        <v>44621.853321759263</v>
      </c>
      <c r="J333" s="43" t="s">
        <v>455</v>
      </c>
      <c r="K333" s="43" t="s">
        <v>443</v>
      </c>
      <c r="L333" s="43">
        <v>44599.458333333343</v>
      </c>
      <c r="M333" s="43" t="b">
        <v>0</v>
      </c>
      <c r="N333" s="43" t="b">
        <v>0</v>
      </c>
      <c r="O333" s="43"/>
    </row>
    <row r="334" spans="1:15" ht="30">
      <c r="A334" s="43" t="s">
        <v>1174</v>
      </c>
      <c r="B334" s="43" t="s">
        <v>264</v>
      </c>
      <c r="C334" s="43" t="s">
        <v>1175</v>
      </c>
      <c r="D334" s="43" t="s">
        <v>1176</v>
      </c>
      <c r="E334" s="43" t="s">
        <v>82</v>
      </c>
      <c r="F334" s="43" t="s">
        <v>1177</v>
      </c>
      <c r="G334" s="43" t="s">
        <v>198</v>
      </c>
      <c r="H334" s="59">
        <v>44596.544456018521</v>
      </c>
      <c r="I334" s="59">
        <v>44628.39984953704</v>
      </c>
      <c r="J334" s="43" t="s">
        <v>455</v>
      </c>
      <c r="K334" s="43" t="s">
        <v>443</v>
      </c>
      <c r="L334" s="43">
        <v>44601.544456018521</v>
      </c>
      <c r="M334" s="43" t="b">
        <v>0</v>
      </c>
      <c r="N334" s="43" t="b">
        <v>0</v>
      </c>
      <c r="O334" s="43"/>
    </row>
    <row r="335" spans="1:15" ht="60">
      <c r="A335" s="43" t="s">
        <v>1178</v>
      </c>
      <c r="B335" s="43" t="s">
        <v>264</v>
      </c>
      <c r="C335" s="43" t="s">
        <v>1179</v>
      </c>
      <c r="D335" s="43" t="s">
        <v>562</v>
      </c>
      <c r="E335" s="43" t="s">
        <v>161</v>
      </c>
      <c r="F335" s="43" t="s">
        <v>1180</v>
      </c>
      <c r="G335" s="43" t="s">
        <v>192</v>
      </c>
      <c r="H335" s="59">
        <v>44596.352372685193</v>
      </c>
      <c r="I335" s="59">
        <v>44638.500497685192</v>
      </c>
      <c r="J335" s="43" t="s">
        <v>455</v>
      </c>
      <c r="K335" s="43" t="s">
        <v>443</v>
      </c>
      <c r="L335" s="59">
        <v>44601.352372685193</v>
      </c>
      <c r="M335" s="43" t="s">
        <v>623</v>
      </c>
      <c r="N335" s="43" t="s">
        <v>463</v>
      </c>
      <c r="O335" s="43"/>
    </row>
    <row r="336" spans="1:15" ht="45">
      <c r="A336" s="43" t="s">
        <v>1181</v>
      </c>
      <c r="B336" s="43" t="s">
        <v>264</v>
      </c>
      <c r="C336" s="43" t="s">
        <v>1182</v>
      </c>
      <c r="D336" s="43" t="s">
        <v>896</v>
      </c>
      <c r="E336" s="43" t="s">
        <v>99</v>
      </c>
      <c r="F336" s="43" t="s">
        <v>1183</v>
      </c>
      <c r="G336" s="43" t="s">
        <v>194</v>
      </c>
      <c r="H336" s="59">
        <v>44596.242268518523</v>
      </c>
      <c r="I336" s="59">
        <v>44637.541851851849</v>
      </c>
      <c r="J336" s="43" t="s">
        <v>455</v>
      </c>
      <c r="K336" s="43" t="s">
        <v>443</v>
      </c>
      <c r="L336" s="59"/>
      <c r="M336" s="43" t="s">
        <v>898</v>
      </c>
      <c r="N336" s="43" t="s">
        <v>463</v>
      </c>
      <c r="O336" s="43"/>
    </row>
    <row r="337" spans="1:15" ht="45">
      <c r="A337" s="43" t="s">
        <v>1184</v>
      </c>
      <c r="B337" s="43" t="s">
        <v>264</v>
      </c>
      <c r="C337" s="43" t="s">
        <v>1185</v>
      </c>
      <c r="D337" s="43" t="s">
        <v>896</v>
      </c>
      <c r="E337" s="43" t="s">
        <v>159</v>
      </c>
      <c r="F337" s="43" t="s">
        <v>1136</v>
      </c>
      <c r="G337" s="43" t="s">
        <v>189</v>
      </c>
      <c r="H337" s="59">
        <v>44595.572800925933</v>
      </c>
      <c r="I337" s="59">
        <v>44621.853321759263</v>
      </c>
      <c r="J337" s="43" t="s">
        <v>455</v>
      </c>
      <c r="K337" s="43" t="s">
        <v>443</v>
      </c>
      <c r="L337" s="43">
        <v>44600.572800925933</v>
      </c>
      <c r="M337" s="43" t="s">
        <v>1186</v>
      </c>
      <c r="N337" s="43" t="b">
        <v>0</v>
      </c>
      <c r="O337" s="43"/>
    </row>
    <row r="338" spans="1:15" ht="30">
      <c r="A338" s="43" t="s">
        <v>1187</v>
      </c>
      <c r="B338" s="43" t="s">
        <v>264</v>
      </c>
      <c r="C338" s="43" t="s">
        <v>1188</v>
      </c>
      <c r="D338" s="43" t="s">
        <v>760</v>
      </c>
      <c r="E338" s="43" t="s">
        <v>99</v>
      </c>
      <c r="F338" s="43" t="s">
        <v>761</v>
      </c>
      <c r="G338" s="43" t="s">
        <v>175</v>
      </c>
      <c r="H338" s="59">
        <v>44595.570868055547</v>
      </c>
      <c r="I338" s="59">
        <v>44639.897314814807</v>
      </c>
      <c r="J338" s="43" t="s">
        <v>442</v>
      </c>
      <c r="K338" s="43" t="s">
        <v>443</v>
      </c>
      <c r="L338" s="43">
        <v>44600.570868055547</v>
      </c>
      <c r="M338" s="43" t="b">
        <v>0</v>
      </c>
      <c r="N338" s="43" t="b">
        <v>0</v>
      </c>
      <c r="O338" s="43"/>
    </row>
    <row r="339" spans="1:15" ht="45">
      <c r="A339" s="43" t="s">
        <v>1189</v>
      </c>
      <c r="B339" s="43" t="s">
        <v>260</v>
      </c>
      <c r="C339" s="43" t="s">
        <v>290</v>
      </c>
      <c r="D339" s="43" t="s">
        <v>445</v>
      </c>
      <c r="E339" s="43" t="s">
        <v>82</v>
      </c>
      <c r="F339" s="43" t="s">
        <v>441</v>
      </c>
      <c r="G339" s="43" t="s">
        <v>287</v>
      </c>
      <c r="H339" s="59">
        <v>44595.535451388889</v>
      </c>
      <c r="I339" s="59">
        <v>44638.653182870366</v>
      </c>
      <c r="J339" s="43" t="s">
        <v>442</v>
      </c>
      <c r="K339" s="43" t="s">
        <v>443</v>
      </c>
      <c r="L339" s="59">
        <v>44595.868784722217</v>
      </c>
      <c r="M339" s="43" t="b">
        <v>0</v>
      </c>
      <c r="N339" s="43" t="b">
        <v>0</v>
      </c>
      <c r="O339" s="43"/>
    </row>
    <row r="340" spans="1:15" ht="45">
      <c r="A340" s="43" t="s">
        <v>1190</v>
      </c>
      <c r="B340" s="43" t="s">
        <v>264</v>
      </c>
      <c r="C340" s="43" t="s">
        <v>1191</v>
      </c>
      <c r="D340" s="43" t="s">
        <v>896</v>
      </c>
      <c r="E340" s="43" t="s">
        <v>99</v>
      </c>
      <c r="F340" s="43" t="s">
        <v>1192</v>
      </c>
      <c r="G340" s="43" t="s">
        <v>189</v>
      </c>
      <c r="H340" s="59">
        <v>44595.238807870373</v>
      </c>
      <c r="I340" s="59">
        <v>44638.478113425917</v>
      </c>
      <c r="J340" s="43" t="s">
        <v>455</v>
      </c>
      <c r="K340" s="43" t="s">
        <v>443</v>
      </c>
      <c r="L340" s="43">
        <v>44600.291666666657</v>
      </c>
      <c r="M340" s="43" t="s">
        <v>612</v>
      </c>
      <c r="N340" s="43" t="s">
        <v>1193</v>
      </c>
      <c r="O340" s="43"/>
    </row>
    <row r="341" spans="1:15" ht="30">
      <c r="A341" s="43" t="s">
        <v>1194</v>
      </c>
      <c r="B341" s="43" t="s">
        <v>264</v>
      </c>
      <c r="C341" s="43" t="s">
        <v>1195</v>
      </c>
      <c r="D341" s="43" t="s">
        <v>755</v>
      </c>
      <c r="E341" s="43" t="s">
        <v>99</v>
      </c>
      <c r="F341" s="43" t="s">
        <v>901</v>
      </c>
      <c r="G341" s="43" t="s">
        <v>281</v>
      </c>
      <c r="H341" s="59">
        <v>44594.453935185193</v>
      </c>
      <c r="I341" s="59">
        <v>44637.377384259264</v>
      </c>
      <c r="J341" s="43" t="s">
        <v>442</v>
      </c>
      <c r="K341" s="43" t="s">
        <v>485</v>
      </c>
      <c r="L341" s="59"/>
      <c r="M341" s="43" t="s">
        <v>1067</v>
      </c>
      <c r="N341" s="43" t="s">
        <v>1196</v>
      </c>
      <c r="O341" s="43"/>
    </row>
    <row r="342" spans="1:15" ht="30">
      <c r="A342" s="43" t="s">
        <v>1197</v>
      </c>
      <c r="B342" s="43" t="s">
        <v>264</v>
      </c>
      <c r="C342" s="43" t="s">
        <v>1198</v>
      </c>
      <c r="D342" s="43" t="s">
        <v>1199</v>
      </c>
      <c r="E342" s="43" t="s">
        <v>99</v>
      </c>
      <c r="F342" s="43" t="s">
        <v>901</v>
      </c>
      <c r="G342" s="43" t="s">
        <v>281</v>
      </c>
      <c r="H342" s="59">
        <v>44594.453229166669</v>
      </c>
      <c r="I342" s="59">
        <v>44635.523055555554</v>
      </c>
      <c r="J342" s="43" t="s">
        <v>442</v>
      </c>
      <c r="K342" s="43" t="s">
        <v>456</v>
      </c>
      <c r="L342" s="59"/>
      <c r="M342" s="43" t="s">
        <v>1067</v>
      </c>
      <c r="N342" s="43" t="s">
        <v>1196</v>
      </c>
      <c r="O342" s="43"/>
    </row>
    <row r="343" spans="1:15" ht="30">
      <c r="A343" s="43" t="s">
        <v>1200</v>
      </c>
      <c r="B343" s="43" t="s">
        <v>264</v>
      </c>
      <c r="C343" s="43" t="s">
        <v>1201</v>
      </c>
      <c r="D343" s="43" t="s">
        <v>624</v>
      </c>
      <c r="E343" s="43" t="s">
        <v>82</v>
      </c>
      <c r="F343" s="43" t="s">
        <v>901</v>
      </c>
      <c r="G343" s="43" t="s">
        <v>281</v>
      </c>
      <c r="H343" s="59">
        <v>44594.452164351853</v>
      </c>
      <c r="I343" s="59">
        <v>44637.410266203697</v>
      </c>
      <c r="J343" s="43" t="s">
        <v>455</v>
      </c>
      <c r="K343" s="43" t="s">
        <v>443</v>
      </c>
      <c r="L343" s="59"/>
      <c r="M343" s="43" t="s">
        <v>1067</v>
      </c>
      <c r="N343" s="43" t="s">
        <v>1196</v>
      </c>
      <c r="O343" s="43"/>
    </row>
    <row r="344" spans="1:15" ht="45">
      <c r="A344" s="43" t="s">
        <v>1202</v>
      </c>
      <c r="B344" s="43" t="s">
        <v>264</v>
      </c>
      <c r="C344" s="43" t="s">
        <v>1203</v>
      </c>
      <c r="D344" s="43" t="s">
        <v>726</v>
      </c>
      <c r="E344" s="43" t="s">
        <v>159</v>
      </c>
      <c r="F344" s="43" t="s">
        <v>1204</v>
      </c>
      <c r="G344" s="43" t="s">
        <v>194</v>
      </c>
      <c r="H344" s="59">
        <v>44594.416666666657</v>
      </c>
      <c r="I344" s="59">
        <v>44621.853321759263</v>
      </c>
      <c r="J344" s="43" t="s">
        <v>455</v>
      </c>
      <c r="K344" s="43" t="s">
        <v>443</v>
      </c>
      <c r="L344" s="43"/>
      <c r="M344" s="43" t="b">
        <v>0</v>
      </c>
      <c r="N344" s="43" t="b">
        <v>0</v>
      </c>
      <c r="O344" s="43"/>
    </row>
    <row r="345" spans="1:15" ht="30">
      <c r="A345" s="43" t="s">
        <v>1205</v>
      </c>
      <c r="B345" s="43" t="s">
        <v>261</v>
      </c>
      <c r="C345" s="43" t="s">
        <v>1206</v>
      </c>
      <c r="D345" s="43" t="s">
        <v>1207</v>
      </c>
      <c r="E345" s="43" t="s">
        <v>161</v>
      </c>
      <c r="F345" s="43" t="s">
        <v>901</v>
      </c>
      <c r="G345" s="43" t="s">
        <v>170</v>
      </c>
      <c r="H345" s="59">
        <v>44593.600590277783</v>
      </c>
      <c r="I345" s="59">
        <v>44638.529918981483</v>
      </c>
      <c r="J345" s="43" t="s">
        <v>442</v>
      </c>
      <c r="K345" s="43" t="s">
        <v>443</v>
      </c>
      <c r="L345" s="43">
        <v>44594.392256944448</v>
      </c>
      <c r="M345" s="43" t="b">
        <v>0</v>
      </c>
      <c r="N345" s="43" t="b">
        <v>0</v>
      </c>
      <c r="O345" s="43"/>
    </row>
    <row r="346" spans="1:15" ht="45">
      <c r="A346" s="43" t="s">
        <v>1208</v>
      </c>
      <c r="B346" s="43" t="s">
        <v>261</v>
      </c>
      <c r="C346" s="43" t="s">
        <v>1209</v>
      </c>
      <c r="D346" s="43" t="s">
        <v>645</v>
      </c>
      <c r="E346" s="43" t="s">
        <v>82</v>
      </c>
      <c r="F346" s="43" t="s">
        <v>1210</v>
      </c>
      <c r="G346" s="43" t="s">
        <v>190</v>
      </c>
      <c r="H346" s="59">
        <v>44593.441076388888</v>
      </c>
      <c r="I346" s="59">
        <v>44621.853321759263</v>
      </c>
      <c r="J346" s="43" t="s">
        <v>455</v>
      </c>
      <c r="K346" s="43" t="s">
        <v>443</v>
      </c>
      <c r="L346" s="43">
        <v>44596.441076388888</v>
      </c>
      <c r="M346" s="43" t="s">
        <v>1211</v>
      </c>
      <c r="N346" s="43" t="s">
        <v>607</v>
      </c>
      <c r="O346" s="43"/>
    </row>
    <row r="347" spans="1:15" ht="45">
      <c r="A347" s="43" t="s">
        <v>1212</v>
      </c>
      <c r="B347" s="43" t="s">
        <v>261</v>
      </c>
      <c r="C347" s="43" t="s">
        <v>1213</v>
      </c>
      <c r="D347" s="43" t="s">
        <v>738</v>
      </c>
      <c r="E347" s="43" t="s">
        <v>159</v>
      </c>
      <c r="F347" s="43" t="s">
        <v>1214</v>
      </c>
      <c r="G347" s="43" t="s">
        <v>303</v>
      </c>
      <c r="H347" s="59">
        <v>44593.348981481482</v>
      </c>
      <c r="I347" s="59">
        <v>44621.853321759263</v>
      </c>
      <c r="J347" s="43" t="s">
        <v>455</v>
      </c>
      <c r="K347" s="43" t="s">
        <v>443</v>
      </c>
      <c r="L347" s="59">
        <v>44596.348981481482</v>
      </c>
      <c r="M347" s="43" t="s">
        <v>1080</v>
      </c>
      <c r="N347" s="43" t="s">
        <v>1215</v>
      </c>
      <c r="O347" s="43"/>
    </row>
    <row r="348" spans="1:15" ht="30">
      <c r="A348" s="43" t="s">
        <v>1216</v>
      </c>
      <c r="B348" s="43" t="s">
        <v>264</v>
      </c>
      <c r="C348" s="43" t="s">
        <v>1217</v>
      </c>
      <c r="D348" s="43" t="s">
        <v>586</v>
      </c>
      <c r="E348" s="43" t="s">
        <v>82</v>
      </c>
      <c r="F348" s="43" t="s">
        <v>1218</v>
      </c>
      <c r="G348" s="43" t="s">
        <v>173</v>
      </c>
      <c r="H348" s="59">
        <v>44593.278124999997</v>
      </c>
      <c r="I348" s="59">
        <v>44621.853321759263</v>
      </c>
      <c r="J348" s="43" t="s">
        <v>442</v>
      </c>
      <c r="K348" s="43" t="s">
        <v>443</v>
      </c>
      <c r="L348" s="43">
        <v>44593.292870370373</v>
      </c>
      <c r="M348" s="43" t="b">
        <v>0</v>
      </c>
      <c r="N348" s="43" t="b">
        <v>0</v>
      </c>
      <c r="O348" s="43"/>
    </row>
    <row r="349" spans="1:15" ht="30">
      <c r="A349" s="43" t="s">
        <v>1219</v>
      </c>
      <c r="B349" s="43" t="s">
        <v>265</v>
      </c>
      <c r="C349" s="43" t="s">
        <v>1220</v>
      </c>
      <c r="D349" s="43" t="s">
        <v>1111</v>
      </c>
      <c r="E349" s="43" t="s">
        <v>158</v>
      </c>
      <c r="F349" s="43" t="s">
        <v>588</v>
      </c>
      <c r="G349" s="43" t="s">
        <v>288</v>
      </c>
      <c r="H349" s="59">
        <v>44587.77175925926</v>
      </c>
      <c r="I349" s="59">
        <v>44621.853321759263</v>
      </c>
      <c r="J349" s="43" t="s">
        <v>455</v>
      </c>
      <c r="K349" s="43" t="s">
        <v>443</v>
      </c>
      <c r="L349" s="59"/>
      <c r="M349" s="43" t="b">
        <v>0</v>
      </c>
      <c r="N349" s="43" t="b">
        <v>0</v>
      </c>
      <c r="O349" s="43"/>
    </row>
    <row r="350" spans="1:15" ht="45">
      <c r="A350" s="43" t="s">
        <v>1221</v>
      </c>
      <c r="B350" s="43" t="s">
        <v>262</v>
      </c>
      <c r="C350" s="43" t="s">
        <v>1222</v>
      </c>
      <c r="D350" s="43" t="s">
        <v>846</v>
      </c>
      <c r="E350" s="43" t="s">
        <v>82</v>
      </c>
      <c r="F350" s="43" t="s">
        <v>1223</v>
      </c>
      <c r="G350" s="43" t="s">
        <v>188</v>
      </c>
      <c r="H350" s="59">
        <v>44585.012546296297</v>
      </c>
      <c r="I350" s="59">
        <v>44621.853321759263</v>
      </c>
      <c r="J350" s="43" t="s">
        <v>455</v>
      </c>
      <c r="K350" s="43" t="s">
        <v>443</v>
      </c>
      <c r="L350" s="43">
        <v>44592.935914351852</v>
      </c>
      <c r="M350" s="43" t="s">
        <v>753</v>
      </c>
      <c r="N350" s="43" t="b">
        <v>0</v>
      </c>
      <c r="O350" s="43"/>
    </row>
    <row r="351" spans="1:15" ht="45">
      <c r="A351" s="43" t="s">
        <v>1224</v>
      </c>
      <c r="B351" s="43" t="s">
        <v>264</v>
      </c>
      <c r="C351" s="43" t="s">
        <v>1225</v>
      </c>
      <c r="D351" s="43" t="s">
        <v>896</v>
      </c>
      <c r="E351" s="43" t="s">
        <v>99</v>
      </c>
      <c r="F351" s="43" t="s">
        <v>1226</v>
      </c>
      <c r="G351" s="43" t="s">
        <v>194</v>
      </c>
      <c r="H351" s="59">
        <v>44582.320590277777</v>
      </c>
      <c r="I351" s="59">
        <v>44638.48027777778</v>
      </c>
      <c r="J351" s="43" t="s">
        <v>455</v>
      </c>
      <c r="K351" s="43" t="s">
        <v>443</v>
      </c>
      <c r="L351" s="43"/>
      <c r="M351" s="43" t="s">
        <v>898</v>
      </c>
      <c r="N351" s="43" t="s">
        <v>463</v>
      </c>
      <c r="O351" s="43"/>
    </row>
    <row r="352" spans="1:15" ht="45">
      <c r="A352" s="43" t="s">
        <v>1227</v>
      </c>
      <c r="B352" s="43" t="s">
        <v>261</v>
      </c>
      <c r="C352" s="43" t="s">
        <v>1228</v>
      </c>
      <c r="D352" s="43" t="s">
        <v>846</v>
      </c>
      <c r="E352" s="43" t="s">
        <v>82</v>
      </c>
      <c r="F352" s="43" t="s">
        <v>1229</v>
      </c>
      <c r="G352" s="43" t="s">
        <v>188</v>
      </c>
      <c r="H352" s="59">
        <v>44582.145729166667</v>
      </c>
      <c r="I352" s="59">
        <v>44621.853321759263</v>
      </c>
      <c r="J352" s="43" t="s">
        <v>442</v>
      </c>
      <c r="K352" s="43" t="s">
        <v>443</v>
      </c>
      <c r="L352" s="59">
        <v>44606.292222222219</v>
      </c>
      <c r="M352" s="43" t="b">
        <v>0</v>
      </c>
      <c r="N352" s="43" t="b">
        <v>0</v>
      </c>
      <c r="O352" s="43"/>
    </row>
    <row r="353" spans="1:15" ht="60">
      <c r="A353" s="43" t="s">
        <v>1230</v>
      </c>
      <c r="B353" s="43" t="s">
        <v>264</v>
      </c>
      <c r="C353" s="43" t="s">
        <v>1231</v>
      </c>
      <c r="D353" s="43" t="s">
        <v>445</v>
      </c>
      <c r="E353" s="43" t="s">
        <v>82</v>
      </c>
      <c r="F353" s="43" t="s">
        <v>1232</v>
      </c>
      <c r="G353" s="43" t="s">
        <v>287</v>
      </c>
      <c r="H353" s="59">
        <v>44581.582488425927</v>
      </c>
      <c r="I353" s="59">
        <v>44630.708831018521</v>
      </c>
      <c r="J353" s="43" t="s">
        <v>455</v>
      </c>
      <c r="K353" s="43" t="s">
        <v>443</v>
      </c>
      <c r="L353" s="59">
        <v>44582.374155092592</v>
      </c>
      <c r="M353" s="43" t="b">
        <v>0</v>
      </c>
      <c r="N353" s="43" t="b">
        <v>0</v>
      </c>
      <c r="O353" s="43"/>
    </row>
    <row r="354" spans="1:15" ht="45">
      <c r="A354" s="43" t="s">
        <v>1233</v>
      </c>
      <c r="B354" s="43" t="s">
        <v>261</v>
      </c>
      <c r="C354" s="43" t="s">
        <v>1234</v>
      </c>
      <c r="D354" s="43" t="s">
        <v>846</v>
      </c>
      <c r="E354" s="43" t="s">
        <v>159</v>
      </c>
      <c r="F354" s="43" t="s">
        <v>1235</v>
      </c>
      <c r="G354" s="43" t="s">
        <v>188</v>
      </c>
      <c r="H354" s="59">
        <v>44580.103576388887</v>
      </c>
      <c r="I354" s="59">
        <v>44621.853321759263</v>
      </c>
      <c r="J354" s="43" t="s">
        <v>455</v>
      </c>
      <c r="K354" s="43" t="s">
        <v>443</v>
      </c>
      <c r="L354" s="59">
        <v>44585.291666666657</v>
      </c>
      <c r="M354" s="43" t="b">
        <v>0</v>
      </c>
      <c r="N354" s="43" t="b">
        <v>0</v>
      </c>
      <c r="O354" s="43"/>
    </row>
    <row r="355" spans="1:15" ht="30">
      <c r="A355" s="43" t="s">
        <v>1236</v>
      </c>
      <c r="B355" s="43" t="s">
        <v>265</v>
      </c>
      <c r="C355" s="43" t="s">
        <v>1237</v>
      </c>
      <c r="D355" s="43" t="s">
        <v>445</v>
      </c>
      <c r="E355" s="43" t="s">
        <v>82</v>
      </c>
      <c r="F355" s="43" t="s">
        <v>761</v>
      </c>
      <c r="G355" s="43" t="s">
        <v>287</v>
      </c>
      <c r="H355" s="59">
        <v>44579.573611111111</v>
      </c>
      <c r="I355" s="59">
        <v>44634.506944444453</v>
      </c>
      <c r="J355" s="43" t="s">
        <v>442</v>
      </c>
      <c r="K355" s="43" t="s">
        <v>443</v>
      </c>
      <c r="L355" s="59">
        <v>44581.490277777782</v>
      </c>
      <c r="M355" s="43" t="b">
        <v>0</v>
      </c>
      <c r="N355" s="43" t="b">
        <v>0</v>
      </c>
      <c r="O355" s="43"/>
    </row>
    <row r="356" spans="1:15" ht="30">
      <c r="A356" s="43" t="s">
        <v>1238</v>
      </c>
      <c r="B356" s="43" t="s">
        <v>262</v>
      </c>
      <c r="C356" s="43" t="s">
        <v>1239</v>
      </c>
      <c r="D356" s="43" t="s">
        <v>672</v>
      </c>
      <c r="E356" s="43" t="s">
        <v>465</v>
      </c>
      <c r="F356" s="43" t="s">
        <v>1240</v>
      </c>
      <c r="G356" s="43" t="s">
        <v>288</v>
      </c>
      <c r="H356" s="59">
        <v>44579.513784722221</v>
      </c>
      <c r="I356" s="59">
        <v>44638.693437499998</v>
      </c>
      <c r="J356" s="43" t="s">
        <v>455</v>
      </c>
      <c r="K356" s="43" t="s">
        <v>443</v>
      </c>
      <c r="L356" s="59"/>
      <c r="M356" s="43" t="s">
        <v>830</v>
      </c>
      <c r="N356" s="43" t="b">
        <v>0</v>
      </c>
      <c r="O356" s="43"/>
    </row>
    <row r="357" spans="1:15" ht="45">
      <c r="A357" s="43" t="s">
        <v>1241</v>
      </c>
      <c r="B357" s="43" t="s">
        <v>261</v>
      </c>
      <c r="C357" s="43" t="s">
        <v>1242</v>
      </c>
      <c r="D357" s="43" t="s">
        <v>896</v>
      </c>
      <c r="E357" s="43" t="s">
        <v>82</v>
      </c>
      <c r="F357" s="43" t="s">
        <v>536</v>
      </c>
      <c r="G357" s="43" t="s">
        <v>189</v>
      </c>
      <c r="H357" s="59">
        <v>44575.350497685176</v>
      </c>
      <c r="I357" s="59">
        <v>44621.853321759263</v>
      </c>
      <c r="J357" s="43" t="s">
        <v>455</v>
      </c>
      <c r="K357" s="43" t="s">
        <v>443</v>
      </c>
      <c r="L357" s="59">
        <v>44580.350497685176</v>
      </c>
      <c r="M357" s="43" t="b">
        <v>0</v>
      </c>
      <c r="N357" s="43" t="b">
        <v>0</v>
      </c>
      <c r="O357" s="43"/>
    </row>
    <row r="358" spans="1:15" ht="45">
      <c r="A358" s="43" t="s">
        <v>1243</v>
      </c>
      <c r="B358" s="43" t="s">
        <v>260</v>
      </c>
      <c r="C358" s="43" t="s">
        <v>270</v>
      </c>
      <c r="D358" s="43" t="s">
        <v>1171</v>
      </c>
      <c r="E358" s="43" t="s">
        <v>159</v>
      </c>
      <c r="F358" s="43" t="s">
        <v>598</v>
      </c>
      <c r="G358" s="43" t="s">
        <v>173</v>
      </c>
      <c r="H358" s="59">
        <v>44573.581655092603</v>
      </c>
      <c r="I358" s="59">
        <v>44621.853321759263</v>
      </c>
      <c r="J358" s="43" t="s">
        <v>455</v>
      </c>
      <c r="K358" s="43" t="s">
        <v>443</v>
      </c>
      <c r="L358" s="59">
        <v>44573.664988425917</v>
      </c>
      <c r="M358" s="43" t="s">
        <v>1244</v>
      </c>
      <c r="N358" s="43" t="b">
        <v>0</v>
      </c>
      <c r="O358" s="43"/>
    </row>
    <row r="359" spans="1:15" ht="30">
      <c r="A359" s="43" t="s">
        <v>1245</v>
      </c>
      <c r="B359" s="43" t="s">
        <v>261</v>
      </c>
      <c r="C359" s="43" t="s">
        <v>1246</v>
      </c>
      <c r="D359" s="43" t="s">
        <v>755</v>
      </c>
      <c r="E359" s="43" t="s">
        <v>161</v>
      </c>
      <c r="F359" s="43" t="s">
        <v>648</v>
      </c>
      <c r="G359" s="43" t="s">
        <v>281</v>
      </c>
      <c r="H359" s="59">
        <v>44572.460775462961</v>
      </c>
      <c r="I359" s="59">
        <v>44636.434999999998</v>
      </c>
      <c r="J359" s="43" t="b">
        <v>0</v>
      </c>
      <c r="K359" s="43"/>
      <c r="L359" s="59"/>
      <c r="M359" s="43" t="b">
        <v>0</v>
      </c>
      <c r="N359" s="43" t="b">
        <v>0</v>
      </c>
      <c r="O359" s="43"/>
    </row>
    <row r="360" spans="1:15" ht="60">
      <c r="A360" s="43" t="s">
        <v>1247</v>
      </c>
      <c r="B360" s="43" t="s">
        <v>261</v>
      </c>
      <c r="C360" s="43" t="s">
        <v>1248</v>
      </c>
      <c r="D360" s="43" t="s">
        <v>760</v>
      </c>
      <c r="E360" s="43" t="s">
        <v>99</v>
      </c>
      <c r="F360" s="43" t="s">
        <v>761</v>
      </c>
      <c r="G360" s="43" t="s">
        <v>175</v>
      </c>
      <c r="H360" s="59">
        <v>44567.563194444447</v>
      </c>
      <c r="I360" s="59">
        <v>44639.898668981477</v>
      </c>
      <c r="J360" s="43" t="s">
        <v>455</v>
      </c>
      <c r="K360" s="43" t="s">
        <v>443</v>
      </c>
      <c r="L360" s="59">
        <v>44568.354861111111</v>
      </c>
      <c r="M360" s="43" t="s">
        <v>1249</v>
      </c>
      <c r="N360" s="43" t="s">
        <v>1250</v>
      </c>
      <c r="O360" s="43"/>
    </row>
    <row r="361" spans="1:15" ht="45">
      <c r="A361" s="43" t="s">
        <v>1251</v>
      </c>
      <c r="B361" s="43" t="s">
        <v>264</v>
      </c>
      <c r="C361" s="43" t="s">
        <v>1252</v>
      </c>
      <c r="D361" s="43" t="s">
        <v>846</v>
      </c>
      <c r="E361" s="43" t="s">
        <v>82</v>
      </c>
      <c r="F361" s="43" t="s">
        <v>1253</v>
      </c>
      <c r="G361" s="43" t="s">
        <v>188</v>
      </c>
      <c r="H361" s="59">
        <v>44564.11822916667</v>
      </c>
      <c r="I361" s="59">
        <v>44630.451921296299</v>
      </c>
      <c r="J361" s="43" t="s">
        <v>455</v>
      </c>
      <c r="K361" s="43" t="s">
        <v>443</v>
      </c>
      <c r="L361" s="43">
        <v>44567.291666666657</v>
      </c>
      <c r="M361" s="43" t="b">
        <v>0</v>
      </c>
      <c r="N361" s="43" t="b">
        <v>0</v>
      </c>
      <c r="O361" s="43"/>
    </row>
    <row r="362" spans="1:15" ht="30">
      <c r="A362" s="43" t="s">
        <v>1254</v>
      </c>
      <c r="B362" s="43" t="s">
        <v>261</v>
      </c>
      <c r="C362" s="43" t="s">
        <v>1255</v>
      </c>
      <c r="D362" s="43" t="s">
        <v>586</v>
      </c>
      <c r="E362" s="43" t="s">
        <v>159</v>
      </c>
      <c r="F362" s="43" t="s">
        <v>1256</v>
      </c>
      <c r="G362" s="43" t="s">
        <v>173</v>
      </c>
      <c r="H362" s="59">
        <v>44558.794270833343</v>
      </c>
      <c r="I362" s="59">
        <v>44621.853321759263</v>
      </c>
      <c r="J362" s="43" t="s">
        <v>455</v>
      </c>
      <c r="K362" s="43" t="s">
        <v>443</v>
      </c>
      <c r="L362" s="43">
        <v>44559.458333333343</v>
      </c>
      <c r="M362" s="43" t="b">
        <v>0</v>
      </c>
      <c r="N362" s="43" t="b">
        <v>0</v>
      </c>
      <c r="O362" s="43"/>
    </row>
    <row r="363" spans="1:15" ht="75">
      <c r="A363" s="43" t="s">
        <v>1257</v>
      </c>
      <c r="B363" s="43" t="s">
        <v>261</v>
      </c>
      <c r="C363" s="43" t="s">
        <v>1258</v>
      </c>
      <c r="D363" s="43" t="s">
        <v>1259</v>
      </c>
      <c r="E363" s="43" t="s">
        <v>159</v>
      </c>
      <c r="F363" s="43" t="s">
        <v>1260</v>
      </c>
      <c r="G363" s="43" t="s">
        <v>187</v>
      </c>
      <c r="H363" s="59">
        <v>44551.547268518523</v>
      </c>
      <c r="I363" s="59">
        <v>44621.853321759263</v>
      </c>
      <c r="J363" s="43" t="s">
        <v>455</v>
      </c>
      <c r="K363" s="43" t="s">
        <v>443</v>
      </c>
      <c r="L363" s="43">
        <v>44554.547268518523</v>
      </c>
      <c r="M363" s="43" t="s">
        <v>1261</v>
      </c>
      <c r="N363" s="43" t="b">
        <v>0</v>
      </c>
      <c r="O363" s="43"/>
    </row>
    <row r="364" spans="1:15" ht="30">
      <c r="A364" s="43" t="s">
        <v>1262</v>
      </c>
      <c r="B364" s="43" t="s">
        <v>262</v>
      </c>
      <c r="C364" s="43" t="s">
        <v>1263</v>
      </c>
      <c r="D364" s="43" t="s">
        <v>669</v>
      </c>
      <c r="E364" s="43" t="s">
        <v>99</v>
      </c>
      <c r="F364" s="43" t="s">
        <v>1264</v>
      </c>
      <c r="G364" s="43" t="s">
        <v>291</v>
      </c>
      <c r="H364" s="59">
        <v>44551.436712962961</v>
      </c>
      <c r="I364" s="59">
        <v>44635.521956018521</v>
      </c>
      <c r="J364" s="43" t="s">
        <v>455</v>
      </c>
      <c r="K364" s="43" t="s">
        <v>443</v>
      </c>
      <c r="L364" s="43">
        <v>44554.436712962961</v>
      </c>
      <c r="M364" s="43" t="b">
        <v>0</v>
      </c>
      <c r="N364" s="43" t="b">
        <v>0</v>
      </c>
      <c r="O364" s="43"/>
    </row>
    <row r="365" spans="1:15" ht="30">
      <c r="A365" s="43" t="s">
        <v>1265</v>
      </c>
      <c r="B365" s="43" t="s">
        <v>264</v>
      </c>
      <c r="C365" s="43" t="s">
        <v>1266</v>
      </c>
      <c r="D365" s="43" t="s">
        <v>1176</v>
      </c>
      <c r="E365" s="43" t="s">
        <v>82</v>
      </c>
      <c r="F365" s="43" t="s">
        <v>1267</v>
      </c>
      <c r="G365" s="43" t="s">
        <v>198</v>
      </c>
      <c r="H365" s="59">
        <v>44545.512696759259</v>
      </c>
      <c r="I365" s="59">
        <v>44621.853321759263</v>
      </c>
      <c r="J365" s="43" t="s">
        <v>455</v>
      </c>
      <c r="K365" s="43" t="s">
        <v>443</v>
      </c>
      <c r="L365" s="43">
        <v>44550.512696759259</v>
      </c>
      <c r="M365" s="43" t="s">
        <v>1268</v>
      </c>
      <c r="N365" s="43" t="b">
        <v>0</v>
      </c>
      <c r="O365" s="43"/>
    </row>
    <row r="366" spans="1:15" ht="45">
      <c r="A366" s="43" t="s">
        <v>1269</v>
      </c>
      <c r="B366" s="43" t="s">
        <v>714</v>
      </c>
      <c r="C366" s="43" t="s">
        <v>1270</v>
      </c>
      <c r="D366" s="43" t="s">
        <v>1271</v>
      </c>
      <c r="E366" s="43" t="s">
        <v>159</v>
      </c>
      <c r="F366" s="43" t="s">
        <v>1272</v>
      </c>
      <c r="G366" s="43" t="s">
        <v>1273</v>
      </c>
      <c r="H366" s="59">
        <v>44538.449363425927</v>
      </c>
      <c r="I366" s="59">
        <v>44621.853321759263</v>
      </c>
      <c r="J366" s="43" t="b">
        <v>0</v>
      </c>
      <c r="K366" s="43"/>
      <c r="L366" s="59"/>
      <c r="M366" s="43" t="s">
        <v>1274</v>
      </c>
      <c r="N366" s="43" t="s">
        <v>715</v>
      </c>
      <c r="O366" s="43"/>
    </row>
    <row r="367" spans="1:15" ht="30">
      <c r="A367" s="43" t="s">
        <v>1275</v>
      </c>
      <c r="B367" s="43" t="s">
        <v>265</v>
      </c>
      <c r="C367" s="43" t="s">
        <v>1276</v>
      </c>
      <c r="D367" s="43" t="s">
        <v>586</v>
      </c>
      <c r="E367" s="43" t="s">
        <v>82</v>
      </c>
      <c r="F367" s="43" t="s">
        <v>1277</v>
      </c>
      <c r="G367" s="43" t="s">
        <v>173</v>
      </c>
      <c r="H367" s="59">
        <v>44536.644317129627</v>
      </c>
      <c r="I367" s="59">
        <v>44621.853321759263</v>
      </c>
      <c r="J367" s="43" t="b">
        <v>0</v>
      </c>
      <c r="K367" s="43"/>
      <c r="L367" s="59">
        <v>44545.08520833333</v>
      </c>
      <c r="M367" s="43" t="s">
        <v>615</v>
      </c>
      <c r="N367" s="43" t="b">
        <v>0</v>
      </c>
      <c r="O367" s="43"/>
    </row>
    <row r="368" spans="1:15" ht="45">
      <c r="A368" s="43" t="s">
        <v>1278</v>
      </c>
      <c r="B368" s="43" t="s">
        <v>264</v>
      </c>
      <c r="C368" s="43" t="s">
        <v>1279</v>
      </c>
      <c r="D368" s="43" t="s">
        <v>1259</v>
      </c>
      <c r="E368" s="43" t="s">
        <v>159</v>
      </c>
      <c r="F368" s="43" t="s">
        <v>579</v>
      </c>
      <c r="G368" s="43" t="s">
        <v>194</v>
      </c>
      <c r="H368" s="59">
        <v>44533.609884259262</v>
      </c>
      <c r="I368" s="59">
        <v>44621.853321759263</v>
      </c>
      <c r="J368" s="43" t="s">
        <v>455</v>
      </c>
      <c r="K368" s="43" t="s">
        <v>443</v>
      </c>
      <c r="L368" s="43"/>
      <c r="M368" s="43" t="b">
        <v>0</v>
      </c>
      <c r="N368" s="43" t="b">
        <v>0</v>
      </c>
      <c r="O368" s="43"/>
    </row>
    <row r="369" spans="1:15" ht="30">
      <c r="A369" s="43" t="s">
        <v>1280</v>
      </c>
      <c r="B369" s="43" t="s">
        <v>261</v>
      </c>
      <c r="C369" s="43" t="s">
        <v>1281</v>
      </c>
      <c r="D369" s="43" t="b">
        <v>0</v>
      </c>
      <c r="E369" s="43" t="s">
        <v>158</v>
      </c>
      <c r="F369" s="43" t="s">
        <v>752</v>
      </c>
      <c r="G369" s="43" t="s">
        <v>272</v>
      </c>
      <c r="H369" s="59">
        <v>44519.550555555557</v>
      </c>
      <c r="I369" s="59">
        <v>44621.853321759263</v>
      </c>
      <c r="J369" s="43" t="b">
        <v>0</v>
      </c>
      <c r="K369" s="43"/>
      <c r="L369" s="59"/>
      <c r="M369" s="43" t="b">
        <v>0</v>
      </c>
      <c r="N369" s="43" t="b">
        <v>0</v>
      </c>
      <c r="O369" s="43"/>
    </row>
    <row r="370" spans="1:15" ht="30">
      <c r="A370" s="43" t="s">
        <v>1282</v>
      </c>
      <c r="B370" s="43" t="s">
        <v>261</v>
      </c>
      <c r="C370" s="43" t="s">
        <v>1283</v>
      </c>
      <c r="D370" s="43" t="b">
        <v>0</v>
      </c>
      <c r="E370" s="43" t="s">
        <v>158</v>
      </c>
      <c r="F370" s="43" t="s">
        <v>752</v>
      </c>
      <c r="G370" s="43" t="s">
        <v>272</v>
      </c>
      <c r="H370" s="59">
        <v>44519.545983796299</v>
      </c>
      <c r="I370" s="59">
        <v>44621.853321759263</v>
      </c>
      <c r="J370" s="43" t="b">
        <v>0</v>
      </c>
      <c r="K370" s="43"/>
      <c r="L370" s="43"/>
      <c r="M370" s="43" t="b">
        <v>0</v>
      </c>
      <c r="N370" s="43" t="b">
        <v>0</v>
      </c>
      <c r="O370" s="43"/>
    </row>
    <row r="371" spans="1:15" ht="30">
      <c r="A371" s="43" t="s">
        <v>1284</v>
      </c>
      <c r="B371" s="43" t="s">
        <v>264</v>
      </c>
      <c r="C371" s="43" t="s">
        <v>1285</v>
      </c>
      <c r="D371" s="43" t="s">
        <v>586</v>
      </c>
      <c r="E371" s="43" t="s">
        <v>159</v>
      </c>
      <c r="F371" s="43" t="s">
        <v>1286</v>
      </c>
      <c r="G371" s="43" t="s">
        <v>173</v>
      </c>
      <c r="H371" s="59">
        <v>44515.549050925933</v>
      </c>
      <c r="I371" s="59">
        <v>44621.853321759263</v>
      </c>
      <c r="J371" s="43" t="s">
        <v>455</v>
      </c>
      <c r="K371" s="43" t="s">
        <v>443</v>
      </c>
      <c r="L371" s="43">
        <v>44518.549050925933</v>
      </c>
      <c r="M371" s="43" t="b">
        <v>0</v>
      </c>
      <c r="N371" s="43" t="b">
        <v>0</v>
      </c>
      <c r="O371" s="43"/>
    </row>
    <row r="372" spans="1:15" ht="30">
      <c r="A372" s="43" t="s">
        <v>1287</v>
      </c>
      <c r="B372" s="43" t="s">
        <v>264</v>
      </c>
      <c r="C372" s="43" t="s">
        <v>1288</v>
      </c>
      <c r="D372" s="43" t="s">
        <v>586</v>
      </c>
      <c r="E372" s="43" t="s">
        <v>159</v>
      </c>
      <c r="F372" s="43" t="s">
        <v>826</v>
      </c>
      <c r="G372" s="43" t="s">
        <v>173</v>
      </c>
      <c r="H372" s="59">
        <v>44513.888680555552</v>
      </c>
      <c r="I372" s="59">
        <v>44621.853321759263</v>
      </c>
      <c r="J372" s="43" t="s">
        <v>455</v>
      </c>
      <c r="K372" s="43" t="s">
        <v>443</v>
      </c>
      <c r="L372" s="59">
        <v>44518.291666666657</v>
      </c>
      <c r="M372" s="43" t="b">
        <v>0</v>
      </c>
      <c r="N372" s="43" t="b">
        <v>0</v>
      </c>
      <c r="O372" s="43"/>
    </row>
    <row r="373" spans="1:15" ht="45">
      <c r="A373" s="43" t="s">
        <v>1289</v>
      </c>
      <c r="B373" s="43" t="s">
        <v>261</v>
      </c>
      <c r="C373" s="43" t="s">
        <v>1290</v>
      </c>
      <c r="D373" s="43" t="b">
        <v>0</v>
      </c>
      <c r="E373" s="43" t="s">
        <v>158</v>
      </c>
      <c r="F373" s="43" t="s">
        <v>752</v>
      </c>
      <c r="G373" s="43" t="s">
        <v>272</v>
      </c>
      <c r="H373" s="59">
        <v>44510.641018518523</v>
      </c>
      <c r="I373" s="59">
        <v>44621.853321759263</v>
      </c>
      <c r="J373" s="43" t="b">
        <v>0</v>
      </c>
      <c r="K373" s="43"/>
      <c r="L373" s="59"/>
      <c r="M373" s="43" t="b">
        <v>0</v>
      </c>
      <c r="N373" s="43" t="b">
        <v>0</v>
      </c>
      <c r="O373" s="43"/>
    </row>
    <row r="374" spans="1:15" ht="30">
      <c r="A374" s="43" t="s">
        <v>1291</v>
      </c>
      <c r="B374" s="43" t="s">
        <v>261</v>
      </c>
      <c r="C374" s="43" t="s">
        <v>1292</v>
      </c>
      <c r="D374" s="43" t="b">
        <v>0</v>
      </c>
      <c r="E374" s="43" t="s">
        <v>158</v>
      </c>
      <c r="F374" s="43" t="s">
        <v>752</v>
      </c>
      <c r="G374" s="43" t="s">
        <v>272</v>
      </c>
      <c r="H374" s="59">
        <v>44510.635706018518</v>
      </c>
      <c r="I374" s="59">
        <v>44621.853321759263</v>
      </c>
      <c r="J374" s="43" t="b">
        <v>0</v>
      </c>
      <c r="K374" s="43"/>
      <c r="L374" s="59"/>
      <c r="M374" s="43" t="b">
        <v>0</v>
      </c>
      <c r="N374" s="43" t="b">
        <v>0</v>
      </c>
      <c r="O374" s="43"/>
    </row>
    <row r="375" spans="1:15" ht="30">
      <c r="A375" s="43" t="s">
        <v>1293</v>
      </c>
      <c r="B375" s="43" t="s">
        <v>257</v>
      </c>
      <c r="C375" s="43" t="s">
        <v>1294</v>
      </c>
      <c r="D375" s="43" t="s">
        <v>760</v>
      </c>
      <c r="E375" s="43" t="s">
        <v>99</v>
      </c>
      <c r="F375" s="43" t="s">
        <v>750</v>
      </c>
      <c r="G375" s="43" t="s">
        <v>175</v>
      </c>
      <c r="H375" s="59">
        <v>44508.958668981482</v>
      </c>
      <c r="I375" s="59">
        <v>44630.701828703714</v>
      </c>
      <c r="J375" s="43" t="s">
        <v>442</v>
      </c>
      <c r="K375" s="43" t="s">
        <v>485</v>
      </c>
      <c r="L375" s="43"/>
      <c r="M375" s="43" t="s">
        <v>1295</v>
      </c>
      <c r="N375" s="43" t="s">
        <v>724</v>
      </c>
      <c r="O375" s="43"/>
    </row>
    <row r="376" spans="1:15" ht="45">
      <c r="A376" s="43" t="s">
        <v>1296</v>
      </c>
      <c r="B376" s="43" t="s">
        <v>264</v>
      </c>
      <c r="C376" s="43" t="s">
        <v>1297</v>
      </c>
      <c r="D376" s="43" t="s">
        <v>846</v>
      </c>
      <c r="E376" s="43" t="s">
        <v>159</v>
      </c>
      <c r="F376" s="43" t="s">
        <v>1298</v>
      </c>
      <c r="G376" s="43" t="s">
        <v>188</v>
      </c>
      <c r="H376" s="59">
        <v>44490.147453703707</v>
      </c>
      <c r="I376" s="59">
        <v>44621.853321759263</v>
      </c>
      <c r="J376" s="43" t="s">
        <v>455</v>
      </c>
      <c r="K376" s="43" t="s">
        <v>443</v>
      </c>
      <c r="L376" s="59">
        <v>44495.291666666657</v>
      </c>
      <c r="M376" s="43" t="s">
        <v>1299</v>
      </c>
      <c r="N376" s="43" t="s">
        <v>463</v>
      </c>
      <c r="O376" s="43"/>
    </row>
    <row r="377" spans="1:15" ht="45">
      <c r="A377" s="43" t="s">
        <v>1300</v>
      </c>
      <c r="B377" s="43" t="s">
        <v>264</v>
      </c>
      <c r="C377" s="43" t="s">
        <v>1301</v>
      </c>
      <c r="D377" s="43" t="s">
        <v>748</v>
      </c>
      <c r="E377" s="43" t="s">
        <v>159</v>
      </c>
      <c r="F377" s="43" t="s">
        <v>1302</v>
      </c>
      <c r="G377" s="43" t="s">
        <v>194</v>
      </c>
      <c r="H377" s="59">
        <v>44467.318877314807</v>
      </c>
      <c r="I377" s="59">
        <v>44621.853321759263</v>
      </c>
      <c r="J377" s="43" t="s">
        <v>455</v>
      </c>
      <c r="K377" s="43" t="s">
        <v>443</v>
      </c>
      <c r="L377" s="43"/>
      <c r="M377" s="43" t="s">
        <v>613</v>
      </c>
      <c r="N377" s="43" t="s">
        <v>463</v>
      </c>
      <c r="O377" s="43"/>
    </row>
    <row r="378" spans="1:15" ht="45">
      <c r="A378" s="43" t="s">
        <v>1303</v>
      </c>
      <c r="B378" s="43" t="s">
        <v>264</v>
      </c>
      <c r="C378" s="43" t="s">
        <v>1304</v>
      </c>
      <c r="D378" s="43" t="s">
        <v>748</v>
      </c>
      <c r="E378" s="43" t="s">
        <v>159</v>
      </c>
      <c r="F378" s="43" t="s">
        <v>717</v>
      </c>
      <c r="G378" s="43" t="s">
        <v>194</v>
      </c>
      <c r="H378" s="59">
        <v>44461.621944444443</v>
      </c>
      <c r="I378" s="59">
        <v>44621.853321759263</v>
      </c>
      <c r="J378" s="43" t="s">
        <v>455</v>
      </c>
      <c r="K378" s="43" t="s">
        <v>443</v>
      </c>
      <c r="L378" s="43"/>
      <c r="M378" s="43" t="s">
        <v>1305</v>
      </c>
      <c r="N378" s="43" t="s">
        <v>463</v>
      </c>
      <c r="O378" s="43"/>
    </row>
    <row r="379" spans="1:15" ht="45">
      <c r="A379" s="43" t="s">
        <v>1306</v>
      </c>
      <c r="B379" s="43" t="s">
        <v>264</v>
      </c>
      <c r="C379" s="43" t="s">
        <v>1307</v>
      </c>
      <c r="D379" s="43" t="s">
        <v>726</v>
      </c>
      <c r="E379" s="43" t="s">
        <v>159</v>
      </c>
      <c r="F379" s="43" t="s">
        <v>746</v>
      </c>
      <c r="G379" s="43" t="s">
        <v>194</v>
      </c>
      <c r="H379" s="59">
        <v>44447.316481481481</v>
      </c>
      <c r="I379" s="59">
        <v>44621.853321759263</v>
      </c>
      <c r="J379" s="43" t="b">
        <v>0</v>
      </c>
      <c r="K379" s="43"/>
      <c r="L379" s="59"/>
      <c r="M379" s="43" t="s">
        <v>1308</v>
      </c>
      <c r="N379" s="43" t="s">
        <v>477</v>
      </c>
      <c r="O379" s="43"/>
    </row>
    <row r="380" spans="1:15" ht="45">
      <c r="A380" s="43" t="s">
        <v>1309</v>
      </c>
      <c r="B380" s="43" t="s">
        <v>264</v>
      </c>
      <c r="C380" s="43" t="s">
        <v>1310</v>
      </c>
      <c r="D380" s="43" t="s">
        <v>453</v>
      </c>
      <c r="E380" s="43" t="s">
        <v>82</v>
      </c>
      <c r="F380" s="43" t="s">
        <v>462</v>
      </c>
      <c r="G380" s="43" t="s">
        <v>320</v>
      </c>
      <c r="H380" s="59">
        <v>44432.497615740736</v>
      </c>
      <c r="I380" s="59">
        <v>44634.149907407409</v>
      </c>
      <c r="J380" s="43" t="s">
        <v>455</v>
      </c>
      <c r="K380" s="43" t="s">
        <v>443</v>
      </c>
      <c r="L380" s="43">
        <v>44435.497615740736</v>
      </c>
      <c r="M380" s="43" t="b">
        <v>0</v>
      </c>
      <c r="N380" s="43" t="b">
        <v>0</v>
      </c>
      <c r="O380" s="43"/>
    </row>
    <row r="381" spans="1:15" ht="60">
      <c r="A381" s="43" t="s">
        <v>1311</v>
      </c>
      <c r="B381" s="43" t="s">
        <v>261</v>
      </c>
      <c r="C381" s="43" t="s">
        <v>1312</v>
      </c>
      <c r="D381" s="43" t="s">
        <v>748</v>
      </c>
      <c r="E381" s="43" t="s">
        <v>159</v>
      </c>
      <c r="F381" s="43" t="s">
        <v>717</v>
      </c>
      <c r="G381" s="43" t="s">
        <v>194</v>
      </c>
      <c r="H381" s="59">
        <v>44410.719502314823</v>
      </c>
      <c r="I381" s="59">
        <v>44621.853321759263</v>
      </c>
      <c r="J381" s="43" t="s">
        <v>455</v>
      </c>
      <c r="K381" s="43" t="s">
        <v>443</v>
      </c>
      <c r="L381" s="43"/>
      <c r="M381" s="43" t="s">
        <v>606</v>
      </c>
      <c r="N381" s="43" t="s">
        <v>1215</v>
      </c>
      <c r="O381" s="43"/>
    </row>
    <row r="382" spans="1:15" ht="45">
      <c r="A382" s="43" t="s">
        <v>1313</v>
      </c>
      <c r="B382" s="43" t="s">
        <v>261</v>
      </c>
      <c r="C382" s="43" t="s">
        <v>1314</v>
      </c>
      <c r="D382" s="43" t="s">
        <v>1259</v>
      </c>
      <c r="E382" s="43" t="s">
        <v>82</v>
      </c>
      <c r="F382" s="43" t="s">
        <v>705</v>
      </c>
      <c r="G382" s="43" t="s">
        <v>308</v>
      </c>
      <c r="H382" s="59">
        <v>44368.06459490741</v>
      </c>
      <c r="I382" s="59">
        <v>44621.853321759263</v>
      </c>
      <c r="J382" s="43" t="s">
        <v>455</v>
      </c>
      <c r="K382" s="43" t="s">
        <v>443</v>
      </c>
      <c r="L382" s="59">
        <v>44371.291666666657</v>
      </c>
      <c r="M382" s="43" t="s">
        <v>1315</v>
      </c>
      <c r="N382" s="43" t="s">
        <v>463</v>
      </c>
      <c r="O382" s="43"/>
    </row>
    <row r="383" spans="1:15" ht="45">
      <c r="A383" s="43" t="s">
        <v>1316</v>
      </c>
      <c r="B383" s="43" t="s">
        <v>264</v>
      </c>
      <c r="C383" s="43" t="s">
        <v>1317</v>
      </c>
      <c r="D383" s="43" t="s">
        <v>896</v>
      </c>
      <c r="E383" s="43" t="s">
        <v>82</v>
      </c>
      <c r="F383" s="43" t="s">
        <v>1318</v>
      </c>
      <c r="G383" s="43" t="s">
        <v>194</v>
      </c>
      <c r="H383" s="59">
        <v>44356.506076388891</v>
      </c>
      <c r="I383" s="59">
        <v>44621.853321759263</v>
      </c>
      <c r="J383" s="43" t="s">
        <v>455</v>
      </c>
      <c r="K383" s="43" t="s">
        <v>443</v>
      </c>
      <c r="L383" s="59"/>
      <c r="M383" s="43" t="s">
        <v>898</v>
      </c>
      <c r="N383" s="43" t="s">
        <v>463</v>
      </c>
      <c r="O383" s="43"/>
    </row>
    <row r="384" spans="1:15" ht="45">
      <c r="A384" s="43" t="s">
        <v>1319</v>
      </c>
      <c r="B384" s="43" t="s">
        <v>261</v>
      </c>
      <c r="C384" s="43" t="s">
        <v>1320</v>
      </c>
      <c r="D384" s="43" t="s">
        <v>726</v>
      </c>
      <c r="E384" s="43" t="s">
        <v>159</v>
      </c>
      <c r="F384" s="43" t="s">
        <v>1321</v>
      </c>
      <c r="G384" s="43" t="s">
        <v>194</v>
      </c>
      <c r="H384" s="59">
        <v>44340.668263888889</v>
      </c>
      <c r="I384" s="59">
        <v>44621.853321759263</v>
      </c>
      <c r="J384" s="43" t="s">
        <v>455</v>
      </c>
      <c r="K384" s="43" t="s">
        <v>443</v>
      </c>
      <c r="L384" s="59"/>
      <c r="M384" s="43" t="s">
        <v>727</v>
      </c>
      <c r="N384" s="43" t="s">
        <v>607</v>
      </c>
      <c r="O384" s="43"/>
    </row>
    <row r="385" spans="1:15" ht="45">
      <c r="A385" s="43" t="s">
        <v>1322</v>
      </c>
      <c r="B385" s="43" t="s">
        <v>261</v>
      </c>
      <c r="C385" s="43" t="s">
        <v>1323</v>
      </c>
      <c r="D385" s="43" t="s">
        <v>896</v>
      </c>
      <c r="E385" s="43" t="s">
        <v>82</v>
      </c>
      <c r="F385" s="43" t="s">
        <v>1324</v>
      </c>
      <c r="G385" s="43" t="s">
        <v>194</v>
      </c>
      <c r="H385" s="59">
        <v>44281.311319444438</v>
      </c>
      <c r="I385" s="59">
        <v>44621.853321759263</v>
      </c>
      <c r="J385" s="43" t="b">
        <v>0</v>
      </c>
      <c r="K385" s="43"/>
      <c r="L385" s="59"/>
      <c r="M385" s="43" t="s">
        <v>478</v>
      </c>
      <c r="N385" s="43" t="s">
        <v>607</v>
      </c>
      <c r="O385" s="43"/>
    </row>
    <row r="386" spans="1:15" ht="45">
      <c r="A386" s="43" t="s">
        <v>1325</v>
      </c>
      <c r="B386" s="43" t="s">
        <v>264</v>
      </c>
      <c r="C386" s="43" t="s">
        <v>1326</v>
      </c>
      <c r="D386" s="43" t="s">
        <v>846</v>
      </c>
      <c r="E386" s="43" t="s">
        <v>159</v>
      </c>
      <c r="F386" s="43" t="s">
        <v>1093</v>
      </c>
      <c r="G386" s="43" t="s">
        <v>188</v>
      </c>
      <c r="H386" s="59">
        <v>44260.112974537027</v>
      </c>
      <c r="I386" s="59">
        <v>44621.853321759263</v>
      </c>
      <c r="J386" s="43" t="s">
        <v>455</v>
      </c>
      <c r="K386" s="43" t="s">
        <v>443</v>
      </c>
      <c r="L386" s="43">
        <v>44265.291666666657</v>
      </c>
      <c r="M386" s="43" t="b">
        <v>0</v>
      </c>
      <c r="N386" s="43" t="b">
        <v>0</v>
      </c>
      <c r="O386" s="43"/>
    </row>
    <row r="387" spans="1:15" ht="45">
      <c r="A387" s="43" t="s">
        <v>1327</v>
      </c>
      <c r="B387" s="43" t="s">
        <v>264</v>
      </c>
      <c r="C387" s="43" t="s">
        <v>1328</v>
      </c>
      <c r="D387" s="43" t="s">
        <v>896</v>
      </c>
      <c r="E387" s="43" t="s">
        <v>82</v>
      </c>
      <c r="F387" s="43" t="s">
        <v>1329</v>
      </c>
      <c r="G387" s="43" t="s">
        <v>311</v>
      </c>
      <c r="H387" s="59">
        <v>44229.407361111109</v>
      </c>
      <c r="I387" s="59">
        <v>44621.853321759263</v>
      </c>
      <c r="J387" s="43" t="b">
        <v>0</v>
      </c>
      <c r="K387" s="43"/>
      <c r="L387" s="43"/>
      <c r="M387" s="43" t="b">
        <v>0</v>
      </c>
      <c r="N387" s="43" t="b">
        <v>0</v>
      </c>
      <c r="O387" s="43"/>
    </row>
    <row r="388" spans="1:15" ht="60">
      <c r="A388" s="43" t="s">
        <v>1330</v>
      </c>
      <c r="B388" s="43" t="s">
        <v>264</v>
      </c>
      <c r="C388" s="43" t="s">
        <v>1331</v>
      </c>
      <c r="D388" s="43" t="s">
        <v>1259</v>
      </c>
      <c r="E388" s="43" t="s">
        <v>82</v>
      </c>
      <c r="F388" s="43" t="s">
        <v>750</v>
      </c>
      <c r="G388" s="43" t="s">
        <v>194</v>
      </c>
      <c r="H388" s="59">
        <v>44175.08153935185</v>
      </c>
      <c r="I388" s="59">
        <v>44621.853321759263</v>
      </c>
      <c r="J388" s="43" t="b">
        <v>0</v>
      </c>
      <c r="K388" s="43"/>
      <c r="L388" s="59"/>
      <c r="M388" s="43" t="s">
        <v>1332</v>
      </c>
      <c r="N388" s="43" t="s">
        <v>463</v>
      </c>
      <c r="O388" s="43"/>
    </row>
    <row r="389" spans="1:15">
      <c r="A389" s="43"/>
      <c r="B389" s="43"/>
      <c r="C389" s="43"/>
      <c r="D389" s="43"/>
      <c r="E389" s="43"/>
      <c r="F389" s="43"/>
      <c r="G389" s="43"/>
      <c r="H389" s="59"/>
      <c r="I389" s="59"/>
      <c r="J389" s="43"/>
      <c r="K389" s="43"/>
      <c r="L389" s="43"/>
      <c r="M389" s="43"/>
      <c r="N389" s="43"/>
      <c r="O389" s="43"/>
    </row>
    <row r="390" spans="1:15">
      <c r="A390" s="43"/>
      <c r="B390" s="43"/>
      <c r="C390" s="43"/>
      <c r="D390" s="43"/>
      <c r="E390" s="43"/>
      <c r="F390" s="43"/>
      <c r="G390" s="43"/>
      <c r="H390" s="59"/>
      <c r="I390" s="59"/>
      <c r="J390" s="43"/>
      <c r="K390" s="43"/>
      <c r="L390" s="59"/>
      <c r="M390" s="43"/>
      <c r="N390" s="43"/>
      <c r="O390" s="43"/>
    </row>
    <row r="391" spans="1:15">
      <c r="A391" s="43"/>
      <c r="B391" s="43"/>
      <c r="C391" s="43"/>
      <c r="D391" s="43"/>
      <c r="E391" s="43"/>
      <c r="F391" s="43"/>
      <c r="G391" s="43"/>
      <c r="H391" s="59"/>
      <c r="I391" s="59"/>
      <c r="J391" s="43"/>
      <c r="K391" s="43"/>
      <c r="L391" s="43"/>
      <c r="M391" s="43"/>
      <c r="N391" s="43"/>
      <c r="O391" s="43"/>
    </row>
    <row r="392" spans="1:15">
      <c r="A392" s="43"/>
      <c r="B392" s="43"/>
      <c r="C392" s="43"/>
      <c r="D392" s="43"/>
      <c r="E392" s="43"/>
      <c r="F392" s="43"/>
      <c r="G392" s="43"/>
      <c r="H392" s="59"/>
      <c r="I392" s="59"/>
      <c r="J392" s="43"/>
      <c r="K392" s="43"/>
      <c r="L392" s="59"/>
      <c r="M392" s="43"/>
      <c r="N392" s="43"/>
      <c r="O392" s="43"/>
    </row>
    <row r="393" spans="1:15">
      <c r="A393" s="43"/>
      <c r="B393" s="43"/>
      <c r="C393" s="43"/>
      <c r="D393" s="43"/>
      <c r="E393" s="43"/>
      <c r="F393" s="43"/>
      <c r="G393" s="43"/>
      <c r="H393" s="59"/>
      <c r="I393" s="59"/>
      <c r="J393" s="43"/>
      <c r="K393" s="43"/>
      <c r="L393" s="43"/>
      <c r="M393" s="43"/>
      <c r="N393" s="43"/>
      <c r="O393" s="43"/>
    </row>
    <row r="394" spans="1:15">
      <c r="A394" s="43"/>
      <c r="B394" s="43"/>
      <c r="C394" s="43"/>
      <c r="D394" s="43"/>
      <c r="E394" s="43"/>
      <c r="F394" s="43"/>
      <c r="G394" s="43"/>
      <c r="H394" s="59"/>
      <c r="I394" s="59"/>
      <c r="J394" s="43"/>
      <c r="K394" s="43"/>
      <c r="L394" s="59"/>
      <c r="M394" s="43"/>
      <c r="N394" s="43"/>
      <c r="O394" s="43"/>
    </row>
    <row r="395" spans="1:15">
      <c r="A395" s="43"/>
      <c r="B395" s="43"/>
      <c r="C395" s="43"/>
      <c r="D395" s="43"/>
      <c r="E395" s="43"/>
      <c r="F395" s="43"/>
      <c r="G395" s="43"/>
      <c r="H395" s="59"/>
      <c r="I395" s="59"/>
      <c r="J395" s="43"/>
      <c r="K395" s="43"/>
      <c r="L395" s="43"/>
      <c r="M395" s="43"/>
      <c r="N395" s="43"/>
      <c r="O395" s="43"/>
    </row>
    <row r="396" spans="1:15">
      <c r="A396" s="43"/>
      <c r="B396" s="43"/>
      <c r="C396" s="43"/>
      <c r="D396" s="43"/>
      <c r="E396" s="43"/>
      <c r="F396" s="43"/>
      <c r="G396" s="43"/>
      <c r="H396" s="59"/>
      <c r="I396" s="59"/>
      <c r="J396" s="43"/>
      <c r="K396" s="43"/>
      <c r="L396" s="59"/>
      <c r="M396" s="43"/>
      <c r="N396" s="43"/>
      <c r="O396" s="43"/>
    </row>
    <row r="397" spans="1:15">
      <c r="A397" s="43"/>
      <c r="B397" s="43"/>
      <c r="C397" s="43"/>
      <c r="D397" s="43"/>
      <c r="E397" s="43"/>
      <c r="F397" s="43"/>
      <c r="G397" s="43"/>
      <c r="H397" s="59"/>
      <c r="I397" s="59"/>
      <c r="J397" s="43"/>
      <c r="K397" s="43"/>
      <c r="L397" s="59"/>
      <c r="M397" s="43"/>
      <c r="N397" s="43"/>
      <c r="O397" s="43"/>
    </row>
    <row r="398" spans="1:15">
      <c r="A398" s="43"/>
      <c r="B398" s="43"/>
      <c r="C398" s="43"/>
      <c r="D398" s="43"/>
      <c r="E398" s="43"/>
      <c r="F398" s="43"/>
      <c r="G398" s="43"/>
      <c r="H398" s="59"/>
      <c r="I398" s="59"/>
      <c r="J398" s="43"/>
      <c r="K398" s="43"/>
      <c r="L398" s="43"/>
      <c r="M398" s="43"/>
      <c r="N398" s="43"/>
      <c r="O398" s="43"/>
    </row>
    <row r="399" spans="1:15">
      <c r="A399" s="43"/>
      <c r="B399" s="43"/>
      <c r="C399" s="43"/>
      <c r="D399" s="43"/>
      <c r="E399" s="43"/>
      <c r="F399" s="43"/>
      <c r="G399" s="43"/>
      <c r="H399" s="59"/>
      <c r="I399" s="59"/>
      <c r="J399" s="43"/>
      <c r="K399" s="43"/>
      <c r="L399" s="43"/>
      <c r="M399" s="43"/>
      <c r="N399" s="43"/>
      <c r="O399" s="43"/>
    </row>
    <row r="400" spans="1:15">
      <c r="A400" s="43"/>
      <c r="B400" s="43"/>
      <c r="C400" s="43"/>
      <c r="D400" s="43"/>
      <c r="E400" s="43"/>
      <c r="F400" s="43"/>
      <c r="G400" s="43"/>
      <c r="H400" s="59"/>
      <c r="I400" s="59"/>
      <c r="J400" s="43"/>
      <c r="K400" s="43"/>
      <c r="L400" s="59"/>
      <c r="M400" s="43"/>
      <c r="N400" s="43"/>
      <c r="O400" s="43"/>
    </row>
    <row r="401" spans="1:15">
      <c r="A401" s="43"/>
      <c r="B401" s="43"/>
      <c r="C401" s="43"/>
      <c r="D401" s="43"/>
      <c r="E401" s="43"/>
      <c r="F401" s="43"/>
      <c r="G401" s="43"/>
      <c r="H401" s="59"/>
      <c r="I401" s="59"/>
      <c r="J401" s="43"/>
      <c r="K401" s="43"/>
      <c r="L401" s="59"/>
      <c r="M401" s="43"/>
      <c r="N401" s="43"/>
      <c r="O401" s="43"/>
    </row>
    <row r="402" spans="1:15">
      <c r="A402" s="43"/>
      <c r="B402" s="43"/>
      <c r="C402" s="43"/>
      <c r="D402" s="43"/>
      <c r="E402" s="43"/>
      <c r="F402" s="43"/>
      <c r="G402" s="43"/>
      <c r="H402" s="59"/>
      <c r="I402" s="59"/>
      <c r="J402" s="43"/>
      <c r="K402" s="43"/>
      <c r="L402" s="43"/>
      <c r="M402" s="43"/>
      <c r="N402" s="43"/>
      <c r="O402" s="43"/>
    </row>
    <row r="403" spans="1:15">
      <c r="A403" s="43"/>
      <c r="B403" s="43"/>
      <c r="C403" s="43"/>
      <c r="D403" s="43"/>
      <c r="E403" s="43"/>
      <c r="F403" s="43"/>
      <c r="G403" s="43"/>
      <c r="H403" s="59"/>
      <c r="I403" s="59"/>
      <c r="J403" s="43"/>
      <c r="K403" s="43"/>
      <c r="L403" s="59"/>
      <c r="M403" s="43"/>
      <c r="N403" s="43"/>
      <c r="O403" s="43"/>
    </row>
    <row r="404" spans="1:15">
      <c r="A404" s="43"/>
      <c r="B404" s="43"/>
      <c r="C404" s="43"/>
      <c r="D404" s="43"/>
      <c r="E404" s="43"/>
      <c r="F404" s="43"/>
      <c r="G404" s="43"/>
      <c r="H404" s="59"/>
      <c r="I404" s="59"/>
      <c r="J404" s="43"/>
      <c r="K404" s="43"/>
      <c r="L404" s="59"/>
      <c r="M404" s="43"/>
      <c r="N404" s="43"/>
      <c r="O404" s="43"/>
    </row>
    <row r="405" spans="1:15">
      <c r="A405" s="43"/>
      <c r="B405" s="43"/>
      <c r="C405" s="43"/>
      <c r="D405" s="43"/>
      <c r="E405" s="43"/>
      <c r="F405" s="43"/>
      <c r="G405" s="43"/>
      <c r="H405" s="59"/>
      <c r="I405" s="59"/>
      <c r="J405" s="43"/>
      <c r="K405" s="43"/>
      <c r="L405" s="43"/>
      <c r="M405" s="43"/>
      <c r="N405" s="43"/>
      <c r="O405" s="43"/>
    </row>
    <row r="406" spans="1:15">
      <c r="A406" s="43"/>
      <c r="B406" s="43"/>
      <c r="C406" s="43"/>
      <c r="D406" s="43"/>
      <c r="E406" s="43"/>
      <c r="F406" s="43"/>
      <c r="G406" s="43"/>
      <c r="H406" s="59"/>
      <c r="I406" s="59"/>
      <c r="J406" s="43"/>
      <c r="K406" s="43"/>
      <c r="L406" s="59"/>
      <c r="M406" s="43"/>
      <c r="N406" s="43"/>
      <c r="O406" s="43"/>
    </row>
    <row r="407" spans="1:15">
      <c r="A407" s="43"/>
      <c r="B407" s="43"/>
      <c r="C407" s="43"/>
      <c r="D407" s="43"/>
      <c r="E407" s="43"/>
      <c r="F407" s="43"/>
      <c r="G407" s="43"/>
      <c r="H407" s="59"/>
      <c r="I407" s="59"/>
      <c r="J407" s="43"/>
      <c r="K407" s="43"/>
      <c r="L407" s="43"/>
      <c r="M407" s="43"/>
      <c r="N407" s="43"/>
      <c r="O407" s="43"/>
    </row>
    <row r="408" spans="1:15">
      <c r="A408" s="43"/>
      <c r="B408" s="43"/>
      <c r="C408" s="43"/>
      <c r="D408" s="43"/>
      <c r="E408" s="43"/>
      <c r="F408" s="43"/>
      <c r="G408" s="43"/>
      <c r="H408" s="59"/>
      <c r="I408" s="59"/>
      <c r="J408" s="43"/>
      <c r="K408" s="43"/>
      <c r="L408" s="43"/>
      <c r="M408" s="43"/>
      <c r="N408" s="43"/>
      <c r="O408" s="43"/>
    </row>
    <row r="409" spans="1:15">
      <c r="A409" s="43"/>
      <c r="B409" s="43"/>
      <c r="C409" s="43"/>
      <c r="D409" s="43"/>
      <c r="E409" s="43"/>
      <c r="F409" s="43"/>
      <c r="G409" s="43"/>
      <c r="H409" s="59"/>
      <c r="I409" s="59"/>
      <c r="J409" s="43"/>
      <c r="K409" s="43"/>
      <c r="L409" s="43"/>
      <c r="M409" s="43"/>
      <c r="N409" s="43"/>
      <c r="O409" s="43"/>
    </row>
    <row r="410" spans="1:15">
      <c r="A410" s="43"/>
      <c r="B410" s="43"/>
      <c r="C410" s="43"/>
      <c r="D410" s="43"/>
      <c r="E410" s="43"/>
      <c r="F410" s="43"/>
      <c r="G410" s="43"/>
      <c r="H410" s="59"/>
      <c r="I410" s="59"/>
      <c r="J410" s="43"/>
      <c r="K410" s="43"/>
      <c r="L410" s="43"/>
      <c r="M410" s="43"/>
      <c r="N410" s="43"/>
      <c r="O410" s="43"/>
    </row>
    <row r="411" spans="1:15">
      <c r="A411" s="43"/>
      <c r="B411" s="43"/>
      <c r="C411" s="43"/>
      <c r="D411" s="43"/>
      <c r="E411" s="43"/>
      <c r="F411" s="43"/>
      <c r="G411" s="43"/>
      <c r="H411" s="59"/>
      <c r="I411" s="59"/>
      <c r="J411" s="43"/>
      <c r="K411" s="43"/>
      <c r="L411" s="59"/>
      <c r="M411" s="43"/>
      <c r="N411" s="43"/>
      <c r="O411" s="43"/>
    </row>
    <row r="412" spans="1:15">
      <c r="A412" s="43"/>
      <c r="B412" s="43"/>
      <c r="C412" s="43"/>
      <c r="D412" s="43"/>
      <c r="E412" s="43"/>
      <c r="F412" s="43"/>
      <c r="G412" s="43"/>
      <c r="H412" s="59"/>
      <c r="I412" s="59"/>
      <c r="J412" s="43"/>
      <c r="K412" s="43"/>
      <c r="L412" s="43"/>
      <c r="M412" s="43"/>
      <c r="N412" s="43"/>
      <c r="O412" s="43"/>
    </row>
    <row r="413" spans="1:15">
      <c r="A413" s="43"/>
      <c r="B413" s="43"/>
      <c r="C413" s="43"/>
      <c r="D413" s="43"/>
      <c r="E413" s="43"/>
      <c r="F413" s="43"/>
      <c r="G413" s="43"/>
      <c r="H413" s="59"/>
      <c r="I413" s="59"/>
      <c r="J413" s="43"/>
      <c r="K413" s="43"/>
      <c r="L413" s="43"/>
      <c r="M413" s="43"/>
      <c r="N413" s="43"/>
      <c r="O413" s="43"/>
    </row>
    <row r="414" spans="1:15">
      <c r="A414" s="43"/>
      <c r="B414" s="43"/>
      <c r="C414" s="43"/>
      <c r="D414" s="43"/>
      <c r="E414" s="43"/>
      <c r="F414" s="43"/>
      <c r="G414" s="43"/>
      <c r="H414" s="59"/>
      <c r="I414" s="59"/>
      <c r="J414" s="43"/>
      <c r="K414" s="43"/>
      <c r="L414" s="43"/>
      <c r="M414" s="43"/>
      <c r="N414" s="43"/>
      <c r="O414" s="43"/>
    </row>
    <row r="415" spans="1:15">
      <c r="A415" s="43"/>
      <c r="B415" s="43"/>
      <c r="C415" s="43"/>
      <c r="D415" s="43"/>
      <c r="E415" s="43"/>
      <c r="F415" s="43"/>
      <c r="G415" s="43"/>
      <c r="H415" s="59"/>
      <c r="I415" s="59"/>
      <c r="J415" s="43"/>
      <c r="K415" s="43"/>
      <c r="L415" s="43"/>
      <c r="M415" s="43"/>
      <c r="N415" s="43"/>
      <c r="O415" s="43"/>
    </row>
    <row r="416" spans="1:15">
      <c r="A416" s="43"/>
      <c r="B416" s="43"/>
      <c r="C416" s="43"/>
      <c r="D416" s="43"/>
      <c r="E416" s="43"/>
      <c r="F416" s="43"/>
      <c r="G416" s="43"/>
      <c r="H416" s="59"/>
      <c r="I416" s="59"/>
      <c r="J416" s="43"/>
      <c r="K416" s="43"/>
      <c r="L416" s="59"/>
      <c r="M416" s="43"/>
      <c r="N416" s="43"/>
      <c r="O416" s="43"/>
    </row>
    <row r="417" spans="1:15">
      <c r="A417" s="43"/>
      <c r="B417" s="43"/>
      <c r="C417" s="43"/>
      <c r="D417" s="43"/>
      <c r="E417" s="43"/>
      <c r="F417" s="43"/>
      <c r="G417" s="43"/>
      <c r="H417" s="59"/>
      <c r="I417" s="59"/>
      <c r="J417" s="43"/>
      <c r="K417" s="43"/>
      <c r="L417" s="59"/>
      <c r="M417" s="43"/>
      <c r="N417" s="43"/>
      <c r="O417" s="43"/>
    </row>
    <row r="418" spans="1:15">
      <c r="A418" s="43"/>
      <c r="B418" s="43"/>
      <c r="C418" s="43"/>
      <c r="D418" s="43"/>
      <c r="E418" s="43"/>
      <c r="F418" s="43"/>
      <c r="G418" s="43"/>
      <c r="H418" s="59"/>
      <c r="I418" s="59"/>
      <c r="J418" s="43"/>
      <c r="K418" s="43"/>
      <c r="L418" s="43"/>
      <c r="M418" s="43"/>
      <c r="N418" s="43"/>
      <c r="O418" s="43"/>
    </row>
    <row r="419" spans="1:15">
      <c r="A419" s="43"/>
      <c r="B419" s="43"/>
      <c r="C419" s="43"/>
      <c r="D419" s="43"/>
      <c r="E419" s="43"/>
      <c r="F419" s="43"/>
      <c r="G419" s="43"/>
      <c r="H419" s="59"/>
      <c r="I419" s="59"/>
      <c r="J419" s="43"/>
      <c r="K419" s="43"/>
      <c r="L419" s="59"/>
      <c r="M419" s="43"/>
      <c r="N419" s="43"/>
      <c r="O419" s="43"/>
    </row>
    <row r="420" spans="1:15">
      <c r="A420" s="43"/>
      <c r="B420" s="43"/>
      <c r="C420" s="43"/>
      <c r="D420" s="43"/>
      <c r="E420" s="43"/>
      <c r="F420" s="43"/>
      <c r="G420" s="43"/>
      <c r="H420" s="59"/>
      <c r="I420" s="59"/>
      <c r="J420" s="43"/>
      <c r="K420" s="43"/>
      <c r="L420" s="43"/>
      <c r="M420" s="43"/>
      <c r="N420" s="43"/>
      <c r="O420" s="43"/>
    </row>
    <row r="421" spans="1:15">
      <c r="A421" s="43"/>
      <c r="B421" s="43"/>
      <c r="C421" s="43"/>
      <c r="D421" s="43"/>
      <c r="E421" s="43"/>
      <c r="F421" s="43"/>
      <c r="G421" s="43"/>
      <c r="H421" s="59"/>
      <c r="I421" s="59"/>
      <c r="J421" s="43"/>
      <c r="K421" s="43"/>
      <c r="L421" s="59"/>
      <c r="M421" s="43"/>
      <c r="N421" s="43"/>
      <c r="O421" s="43"/>
    </row>
    <row r="422" spans="1:15">
      <c r="A422" s="43"/>
      <c r="B422" s="43"/>
      <c r="C422" s="43"/>
      <c r="D422" s="43"/>
      <c r="E422" s="43"/>
      <c r="F422" s="43"/>
      <c r="G422" s="43"/>
      <c r="H422" s="59"/>
      <c r="I422" s="59"/>
      <c r="J422" s="43"/>
      <c r="K422" s="43"/>
      <c r="L422" s="59"/>
      <c r="M422" s="43"/>
      <c r="N422" s="43"/>
      <c r="O422" s="43"/>
    </row>
    <row r="423" spans="1:15">
      <c r="A423" s="43"/>
      <c r="B423" s="43"/>
      <c r="C423" s="43"/>
      <c r="D423" s="43"/>
      <c r="E423" s="43"/>
      <c r="F423" s="43"/>
      <c r="G423" s="43"/>
      <c r="H423" s="59"/>
      <c r="I423" s="59"/>
      <c r="J423" s="43"/>
      <c r="K423" s="43"/>
      <c r="L423" s="59"/>
      <c r="M423" s="43"/>
      <c r="N423" s="43"/>
      <c r="O423" s="43"/>
    </row>
    <row r="424" spans="1:15">
      <c r="A424" s="43"/>
      <c r="B424" s="43"/>
      <c r="C424" s="43"/>
      <c r="D424" s="43"/>
      <c r="E424" s="43"/>
      <c r="F424" s="43"/>
      <c r="G424" s="43"/>
      <c r="H424" s="59"/>
      <c r="I424" s="59"/>
      <c r="J424" s="43"/>
      <c r="K424" s="43"/>
      <c r="L424" s="43"/>
      <c r="M424" s="43"/>
      <c r="N424" s="43"/>
      <c r="O424" s="43"/>
    </row>
    <row r="425" spans="1:15">
      <c r="A425" s="43"/>
      <c r="B425" s="43"/>
      <c r="C425" s="43"/>
      <c r="D425" s="43"/>
      <c r="E425" s="43"/>
      <c r="F425" s="43"/>
      <c r="G425" s="43"/>
      <c r="H425" s="59"/>
      <c r="I425" s="59"/>
      <c r="J425" s="43"/>
      <c r="K425" s="43"/>
      <c r="L425" s="43"/>
      <c r="M425" s="43"/>
      <c r="N425" s="43"/>
      <c r="O425" s="43"/>
    </row>
    <row r="426" spans="1:15">
      <c r="A426" s="43"/>
      <c r="B426" s="43"/>
      <c r="C426" s="43"/>
      <c r="D426" s="43"/>
      <c r="E426" s="43"/>
      <c r="F426" s="43"/>
      <c r="G426" s="43"/>
      <c r="H426" s="59"/>
      <c r="I426" s="59"/>
      <c r="J426" s="43"/>
      <c r="K426" s="43"/>
      <c r="L426" s="59"/>
      <c r="M426" s="43"/>
      <c r="N426" s="43"/>
      <c r="O426" s="43"/>
    </row>
    <row r="427" spans="1:15">
      <c r="A427" s="43"/>
      <c r="B427" s="43"/>
      <c r="C427" s="43"/>
      <c r="D427" s="43"/>
      <c r="E427" s="43"/>
      <c r="F427" s="43"/>
      <c r="G427" s="43"/>
      <c r="H427" s="59"/>
      <c r="I427" s="59"/>
      <c r="J427" s="43"/>
      <c r="K427" s="43"/>
      <c r="L427" s="43"/>
      <c r="M427" s="43"/>
      <c r="N427" s="43"/>
      <c r="O427" s="43"/>
    </row>
    <row r="428" spans="1:15">
      <c r="A428" s="43"/>
      <c r="B428" s="43"/>
      <c r="C428" s="43"/>
      <c r="D428" s="43"/>
      <c r="E428" s="43"/>
      <c r="F428" s="43"/>
      <c r="G428" s="43"/>
      <c r="H428" s="59"/>
      <c r="I428" s="59"/>
      <c r="J428" s="43"/>
      <c r="K428" s="43"/>
      <c r="L428" s="43"/>
      <c r="M428" s="43"/>
      <c r="N428" s="43"/>
      <c r="O428" s="43"/>
    </row>
    <row r="429" spans="1:15">
      <c r="A429" s="43"/>
      <c r="B429" s="43"/>
      <c r="C429" s="43"/>
      <c r="D429" s="43"/>
      <c r="E429" s="43"/>
      <c r="F429" s="43"/>
      <c r="G429" s="43"/>
      <c r="H429" s="59"/>
      <c r="I429" s="59"/>
      <c r="J429" s="43"/>
      <c r="K429" s="43"/>
      <c r="L429" s="43"/>
      <c r="M429" s="43"/>
      <c r="N429" s="43"/>
      <c r="O429" s="43"/>
    </row>
    <row r="430" spans="1:15">
      <c r="A430" s="43"/>
      <c r="B430" s="43"/>
      <c r="C430" s="43"/>
      <c r="D430" s="43"/>
      <c r="E430" s="43"/>
      <c r="F430" s="43"/>
      <c r="G430" s="43"/>
      <c r="H430" s="59"/>
      <c r="I430" s="59"/>
      <c r="J430" s="43"/>
      <c r="K430" s="43"/>
      <c r="L430" s="43"/>
      <c r="M430" s="43"/>
      <c r="N430" s="43"/>
      <c r="O430" s="43"/>
    </row>
    <row r="431" spans="1:15">
      <c r="A431" s="43"/>
      <c r="B431" s="43"/>
      <c r="C431" s="43"/>
      <c r="D431" s="43"/>
      <c r="E431" s="43"/>
      <c r="F431" s="43"/>
      <c r="G431" s="43"/>
      <c r="H431" s="59"/>
      <c r="I431" s="59"/>
      <c r="J431" s="43"/>
      <c r="K431" s="43"/>
      <c r="L431" s="43"/>
      <c r="M431" s="43"/>
      <c r="N431" s="43"/>
      <c r="O431" s="43"/>
    </row>
    <row r="432" spans="1:15">
      <c r="A432" s="43"/>
      <c r="B432" s="43"/>
      <c r="C432" s="43"/>
      <c r="D432" s="43"/>
      <c r="E432" s="43"/>
      <c r="F432" s="43"/>
      <c r="G432" s="43"/>
      <c r="H432" s="59"/>
      <c r="I432" s="59"/>
      <c r="J432" s="43"/>
      <c r="K432" s="43"/>
      <c r="L432" s="43"/>
      <c r="M432" s="43"/>
      <c r="N432" s="43"/>
      <c r="O432" s="43"/>
    </row>
    <row r="433" spans="1:15">
      <c r="A433" s="43"/>
      <c r="B433" s="43"/>
      <c r="C433" s="43"/>
      <c r="D433" s="43"/>
      <c r="E433" s="43"/>
      <c r="F433" s="43"/>
      <c r="G433" s="43"/>
      <c r="H433" s="59"/>
      <c r="I433" s="59"/>
      <c r="J433" s="43"/>
      <c r="K433" s="43"/>
      <c r="L433" s="43"/>
      <c r="M433" s="43"/>
      <c r="N433" s="43"/>
      <c r="O433" s="43"/>
    </row>
    <row r="434" spans="1:15">
      <c r="A434" s="43"/>
      <c r="B434" s="43"/>
      <c r="C434" s="43"/>
      <c r="D434" s="43"/>
      <c r="E434" s="43"/>
      <c r="F434" s="43"/>
      <c r="G434" s="43"/>
      <c r="H434" s="59"/>
      <c r="I434" s="59"/>
      <c r="J434" s="43"/>
      <c r="K434" s="43"/>
      <c r="L434" s="43"/>
      <c r="M434" s="43"/>
      <c r="N434" s="43"/>
      <c r="O434" s="43"/>
    </row>
    <row r="435" spans="1:15">
      <c r="A435" s="43"/>
      <c r="B435" s="43"/>
      <c r="C435" s="43"/>
      <c r="D435" s="43"/>
      <c r="E435" s="43"/>
      <c r="F435" s="43"/>
      <c r="G435" s="43"/>
      <c r="H435" s="59"/>
      <c r="I435" s="59"/>
      <c r="J435" s="43"/>
      <c r="K435" s="43"/>
      <c r="L435" s="59"/>
      <c r="M435" s="43"/>
      <c r="N435" s="43"/>
      <c r="O435" s="43"/>
    </row>
    <row r="436" spans="1:15">
      <c r="A436" s="43"/>
      <c r="B436" s="43"/>
      <c r="C436" s="43"/>
      <c r="D436" s="43"/>
      <c r="E436" s="43"/>
      <c r="F436" s="43"/>
      <c r="G436" s="43"/>
      <c r="H436" s="59"/>
      <c r="I436" s="59"/>
      <c r="J436" s="43"/>
      <c r="K436" s="43"/>
      <c r="L436" s="43"/>
      <c r="M436" s="43"/>
      <c r="N436" s="43"/>
      <c r="O436" s="43"/>
    </row>
    <row r="437" spans="1:15">
      <c r="A437" s="43"/>
      <c r="B437" s="43"/>
      <c r="C437" s="43"/>
      <c r="D437" s="43"/>
      <c r="E437" s="43"/>
      <c r="F437" s="43"/>
      <c r="G437" s="43"/>
      <c r="H437" s="59"/>
      <c r="I437" s="59"/>
      <c r="J437" s="43"/>
      <c r="K437" s="43"/>
      <c r="L437" s="59"/>
      <c r="M437" s="43"/>
      <c r="N437" s="43"/>
      <c r="O437" s="43"/>
    </row>
    <row r="438" spans="1:15">
      <c r="A438" s="43"/>
      <c r="B438" s="43"/>
      <c r="C438" s="43"/>
      <c r="D438" s="43"/>
      <c r="E438" s="43"/>
      <c r="F438" s="43"/>
      <c r="G438" s="43"/>
      <c r="H438" s="59"/>
      <c r="I438" s="59"/>
      <c r="J438" s="43"/>
      <c r="K438" s="43"/>
      <c r="L438" s="43"/>
      <c r="M438" s="43"/>
      <c r="N438" s="43"/>
      <c r="O438" s="43"/>
    </row>
    <row r="439" spans="1:15">
      <c r="A439" s="43"/>
      <c r="B439" s="43"/>
      <c r="C439" s="43"/>
      <c r="D439" s="43"/>
      <c r="E439" s="43"/>
      <c r="F439" s="43"/>
      <c r="G439" s="43"/>
      <c r="H439" s="59"/>
      <c r="I439" s="59"/>
      <c r="J439" s="43"/>
      <c r="K439" s="43"/>
      <c r="L439" s="59"/>
      <c r="M439" s="43"/>
      <c r="N439" s="43"/>
      <c r="O439" s="43"/>
    </row>
    <row r="440" spans="1:15">
      <c r="A440" s="43"/>
      <c r="B440" s="43"/>
      <c r="C440" s="43"/>
      <c r="D440" s="43"/>
      <c r="E440" s="43"/>
      <c r="F440" s="43"/>
      <c r="G440" s="43"/>
      <c r="H440" s="59"/>
      <c r="I440" s="59"/>
      <c r="J440" s="43"/>
      <c r="K440" s="43"/>
      <c r="L440" s="59"/>
      <c r="M440" s="43"/>
      <c r="N440" s="43"/>
      <c r="O440" s="43"/>
    </row>
    <row r="441" spans="1:15">
      <c r="A441" s="43"/>
      <c r="B441" s="43"/>
      <c r="C441" s="43"/>
      <c r="D441" s="43"/>
      <c r="E441" s="43"/>
      <c r="F441" s="43"/>
      <c r="G441" s="43"/>
      <c r="H441" s="59"/>
      <c r="I441" s="59"/>
      <c r="J441" s="43"/>
      <c r="K441" s="43"/>
      <c r="L441" s="43"/>
      <c r="M441" s="43"/>
      <c r="N441" s="43"/>
      <c r="O441" s="43"/>
    </row>
    <row r="442" spans="1:15">
      <c r="A442" s="43"/>
      <c r="B442" s="43"/>
      <c r="C442" s="43"/>
      <c r="D442" s="43"/>
      <c r="E442" s="43"/>
      <c r="F442" s="43"/>
      <c r="G442" s="43"/>
      <c r="H442" s="59"/>
      <c r="I442" s="59"/>
      <c r="J442" s="43"/>
      <c r="K442" s="43"/>
      <c r="L442" s="59"/>
      <c r="M442" s="43"/>
      <c r="N442" s="43"/>
      <c r="O442" s="43"/>
    </row>
    <row r="443" spans="1:15">
      <c r="A443" s="43"/>
      <c r="B443" s="43"/>
      <c r="C443" s="43"/>
      <c r="D443" s="43"/>
      <c r="E443" s="43"/>
      <c r="F443" s="43"/>
      <c r="G443" s="43"/>
      <c r="H443" s="59"/>
      <c r="I443" s="59"/>
      <c r="J443" s="43"/>
      <c r="K443" s="43"/>
      <c r="L443" s="43"/>
      <c r="M443" s="43"/>
      <c r="N443" s="43"/>
      <c r="O443" s="43"/>
    </row>
    <row r="444" spans="1:15">
      <c r="A444" s="43"/>
      <c r="B444" s="43"/>
      <c r="C444" s="43"/>
      <c r="D444" s="43"/>
      <c r="E444" s="43"/>
      <c r="F444" s="43"/>
      <c r="G444" s="43"/>
      <c r="H444" s="59"/>
      <c r="I444" s="59"/>
      <c r="J444" s="43"/>
      <c r="K444" s="43"/>
      <c r="L444" s="59"/>
      <c r="M444" s="43"/>
      <c r="N444" s="43"/>
      <c r="O444" s="43"/>
    </row>
    <row r="445" spans="1:15">
      <c r="A445" s="43"/>
      <c r="B445" s="43"/>
      <c r="C445" s="43"/>
      <c r="D445" s="43"/>
      <c r="E445" s="43"/>
      <c r="F445" s="43"/>
      <c r="G445" s="43"/>
      <c r="H445" s="59"/>
      <c r="I445" s="59"/>
      <c r="J445" s="43"/>
      <c r="K445" s="43"/>
      <c r="L445" s="43"/>
      <c r="M445" s="43"/>
      <c r="N445" s="43"/>
      <c r="O445" s="43"/>
    </row>
    <row r="446" spans="1:15">
      <c r="A446" s="43"/>
      <c r="B446" s="43"/>
      <c r="C446" s="43"/>
      <c r="D446" s="43"/>
      <c r="E446" s="43"/>
      <c r="F446" s="43"/>
      <c r="G446" s="43"/>
      <c r="H446" s="59"/>
      <c r="I446" s="59"/>
      <c r="J446" s="43"/>
      <c r="K446" s="43"/>
      <c r="L446" s="43"/>
      <c r="M446" s="43"/>
      <c r="N446" s="43"/>
      <c r="O446" s="43"/>
    </row>
    <row r="447" spans="1:15">
      <c r="A447" s="43"/>
      <c r="B447" s="43"/>
      <c r="C447" s="43"/>
      <c r="D447" s="43"/>
      <c r="E447" s="43"/>
      <c r="F447" s="43"/>
      <c r="G447" s="43"/>
      <c r="H447" s="59"/>
      <c r="I447" s="59"/>
      <c r="J447" s="43"/>
      <c r="K447" s="43"/>
      <c r="L447" s="43"/>
      <c r="M447" s="43"/>
      <c r="N447" s="43"/>
      <c r="O447" s="43"/>
    </row>
    <row r="448" spans="1:15">
      <c r="A448" s="43"/>
      <c r="B448" s="43"/>
      <c r="C448" s="43"/>
      <c r="D448" s="43"/>
      <c r="E448" s="43"/>
      <c r="F448" s="43"/>
      <c r="G448" s="43"/>
      <c r="H448" s="59"/>
      <c r="I448" s="59"/>
      <c r="J448" s="43"/>
      <c r="K448" s="43"/>
      <c r="L448" s="59"/>
      <c r="M448" s="43"/>
      <c r="N448" s="43"/>
      <c r="O448" s="43"/>
    </row>
    <row r="449" spans="1:15">
      <c r="A449" s="43"/>
      <c r="B449" s="43"/>
      <c r="C449" s="43"/>
      <c r="D449" s="43"/>
      <c r="E449" s="43"/>
      <c r="F449" s="43"/>
      <c r="G449" s="43"/>
      <c r="H449" s="59"/>
      <c r="I449" s="59"/>
      <c r="J449" s="43"/>
      <c r="K449" s="43"/>
      <c r="L449" s="43"/>
      <c r="M449" s="43"/>
      <c r="N449" s="43"/>
      <c r="O449" s="43"/>
    </row>
    <row r="450" spans="1:15">
      <c r="A450" s="43"/>
      <c r="B450" s="43"/>
      <c r="C450" s="43"/>
      <c r="D450" s="43"/>
      <c r="E450" s="43"/>
      <c r="F450" s="43"/>
      <c r="G450" s="43"/>
      <c r="H450" s="59"/>
      <c r="I450" s="59"/>
      <c r="J450" s="43"/>
      <c r="K450" s="43"/>
      <c r="L450" s="43"/>
      <c r="M450" s="43"/>
      <c r="N450" s="43"/>
      <c r="O450" s="43"/>
    </row>
    <row r="451" spans="1:15">
      <c r="A451" s="43"/>
      <c r="B451" s="43"/>
      <c r="C451" s="43"/>
      <c r="D451" s="43"/>
      <c r="E451" s="43"/>
      <c r="F451" s="43"/>
      <c r="G451" s="43"/>
      <c r="H451" s="59"/>
      <c r="I451" s="59"/>
      <c r="J451" s="43"/>
      <c r="K451" s="43"/>
      <c r="L451" s="59"/>
      <c r="M451" s="43"/>
      <c r="N451" s="43"/>
      <c r="O451" s="43"/>
    </row>
    <row r="452" spans="1:15">
      <c r="A452" s="43"/>
      <c r="B452" s="43"/>
      <c r="C452" s="43"/>
      <c r="D452" s="43"/>
      <c r="E452" s="43"/>
      <c r="F452" s="43"/>
      <c r="G452" s="43"/>
      <c r="H452" s="59"/>
      <c r="I452" s="59"/>
      <c r="J452" s="43"/>
      <c r="K452" s="43"/>
      <c r="L452" s="59"/>
      <c r="M452" s="43"/>
      <c r="N452" s="43"/>
      <c r="O452" s="43"/>
    </row>
    <row r="453" spans="1:15">
      <c r="A453" s="43"/>
      <c r="B453" s="43"/>
      <c r="C453" s="43"/>
      <c r="D453" s="43"/>
      <c r="E453" s="43"/>
      <c r="F453" s="43"/>
      <c r="G453" s="43"/>
      <c r="H453" s="59"/>
      <c r="I453" s="59"/>
      <c r="J453" s="43"/>
      <c r="K453" s="43"/>
      <c r="L453" s="59"/>
      <c r="M453" s="43"/>
      <c r="N453" s="43"/>
      <c r="O453" s="43"/>
    </row>
    <row r="454" spans="1:15">
      <c r="A454" s="43"/>
      <c r="B454" s="43"/>
      <c r="C454" s="43"/>
      <c r="D454" s="43"/>
      <c r="E454" s="43"/>
      <c r="F454" s="43"/>
      <c r="G454" s="43"/>
      <c r="H454" s="59"/>
      <c r="I454" s="59"/>
      <c r="J454" s="43"/>
      <c r="K454" s="43"/>
      <c r="L454" s="59"/>
      <c r="M454" s="43"/>
      <c r="N454" s="43"/>
      <c r="O454" s="43"/>
    </row>
    <row r="455" spans="1:15">
      <c r="A455" s="43"/>
      <c r="B455" s="43"/>
      <c r="C455" s="43"/>
      <c r="D455" s="43"/>
      <c r="E455" s="43"/>
      <c r="F455" s="43"/>
      <c r="G455" s="43"/>
      <c r="H455" s="59"/>
      <c r="I455" s="59"/>
      <c r="J455" s="43"/>
      <c r="K455" s="43"/>
      <c r="L455" s="43"/>
      <c r="M455" s="43"/>
      <c r="N455" s="43"/>
      <c r="O455" s="43"/>
    </row>
    <row r="456" spans="1:15">
      <c r="A456" s="43"/>
      <c r="B456" s="43"/>
      <c r="C456" s="43"/>
      <c r="D456" s="43"/>
      <c r="E456" s="43"/>
      <c r="F456" s="43"/>
      <c r="G456" s="43"/>
      <c r="H456" s="59"/>
      <c r="I456" s="59"/>
      <c r="J456" s="43"/>
      <c r="K456" s="43"/>
      <c r="L456" s="43"/>
      <c r="M456" s="43"/>
      <c r="N456" s="43"/>
      <c r="O456" s="43"/>
    </row>
    <row r="457" spans="1:15">
      <c r="A457" s="43"/>
      <c r="B457" s="43"/>
      <c r="C457" s="43"/>
      <c r="D457" s="43"/>
      <c r="E457" s="43"/>
      <c r="F457" s="43"/>
      <c r="G457" s="43"/>
      <c r="H457" s="59"/>
      <c r="I457" s="59"/>
      <c r="J457" s="43"/>
      <c r="K457" s="43"/>
      <c r="L457" s="59"/>
      <c r="M457" s="43"/>
      <c r="N457" s="43"/>
      <c r="O457" s="43"/>
    </row>
    <row r="458" spans="1:15">
      <c r="A458" s="43"/>
      <c r="B458" s="43"/>
      <c r="C458" s="43"/>
      <c r="D458" s="43"/>
      <c r="E458" s="43"/>
      <c r="F458" s="43"/>
      <c r="G458" s="43"/>
      <c r="H458" s="59"/>
      <c r="I458" s="59"/>
      <c r="J458" s="43"/>
      <c r="K458" s="43"/>
      <c r="L458" s="43"/>
      <c r="M458" s="43"/>
      <c r="N458" s="43"/>
      <c r="O458" s="43"/>
    </row>
    <row r="459" spans="1:15">
      <c r="A459" s="43"/>
      <c r="B459" s="43"/>
      <c r="C459" s="43"/>
      <c r="D459" s="43"/>
      <c r="E459" s="43"/>
      <c r="F459" s="43"/>
      <c r="G459" s="43"/>
      <c r="H459" s="59"/>
      <c r="I459" s="59"/>
      <c r="J459" s="43"/>
      <c r="K459" s="43"/>
      <c r="L459" s="59"/>
      <c r="M459" s="43"/>
      <c r="N459" s="43"/>
      <c r="O459" s="43"/>
    </row>
    <row r="460" spans="1:15">
      <c r="A460" s="43"/>
      <c r="B460" s="43"/>
      <c r="C460" s="43"/>
      <c r="D460" s="43"/>
      <c r="E460" s="43"/>
      <c r="F460" s="43"/>
      <c r="G460" s="43"/>
      <c r="H460" s="59"/>
      <c r="I460" s="59"/>
      <c r="J460" s="43"/>
      <c r="K460" s="43"/>
      <c r="L460" s="43"/>
      <c r="M460" s="43"/>
      <c r="N460" s="43"/>
      <c r="O460" s="43"/>
    </row>
    <row r="461" spans="1:15">
      <c r="A461" s="43"/>
      <c r="B461" s="43"/>
      <c r="C461" s="43"/>
      <c r="D461" s="43"/>
      <c r="E461" s="43"/>
      <c r="F461" s="43"/>
      <c r="G461" s="43"/>
      <c r="H461" s="59"/>
      <c r="I461" s="59"/>
      <c r="J461" s="43"/>
      <c r="K461" s="43"/>
      <c r="L461" s="43"/>
      <c r="M461" s="43"/>
      <c r="N461" s="43"/>
      <c r="O461" s="43"/>
    </row>
    <row r="462" spans="1:15">
      <c r="A462" s="43"/>
      <c r="B462" s="43"/>
      <c r="C462" s="43"/>
      <c r="D462" s="43"/>
      <c r="E462" s="43"/>
      <c r="F462" s="43"/>
      <c r="G462" s="43"/>
      <c r="H462" s="59"/>
      <c r="I462" s="59"/>
      <c r="J462" s="43"/>
      <c r="K462" s="43"/>
      <c r="L462" s="59"/>
      <c r="M462" s="43"/>
      <c r="N462" s="43"/>
      <c r="O462" s="43"/>
    </row>
    <row r="463" spans="1:15">
      <c r="A463" s="43"/>
      <c r="B463" s="43"/>
      <c r="C463" s="43"/>
      <c r="D463" s="43"/>
      <c r="E463" s="43"/>
      <c r="F463" s="43"/>
      <c r="G463" s="43"/>
      <c r="H463" s="59"/>
      <c r="I463" s="59"/>
      <c r="J463" s="43"/>
      <c r="K463" s="43"/>
      <c r="L463" s="59"/>
      <c r="M463" s="43"/>
      <c r="N463" s="43"/>
      <c r="O463" s="43"/>
    </row>
    <row r="464" spans="1:15">
      <c r="A464" s="43"/>
      <c r="B464" s="43"/>
      <c r="C464" s="43"/>
      <c r="D464" s="43"/>
      <c r="E464" s="43"/>
      <c r="F464" s="43"/>
      <c r="G464" s="43"/>
      <c r="H464" s="59"/>
      <c r="I464" s="59"/>
      <c r="J464" s="43"/>
      <c r="K464" s="43"/>
      <c r="L464" s="43"/>
      <c r="M464" s="43"/>
      <c r="N464" s="43"/>
      <c r="O464" s="43"/>
    </row>
    <row r="465" spans="1:15">
      <c r="A465" s="43"/>
      <c r="B465" s="43"/>
      <c r="C465" s="43"/>
      <c r="D465" s="43"/>
      <c r="E465" s="43"/>
      <c r="F465" s="43"/>
      <c r="G465" s="43"/>
      <c r="H465" s="59"/>
      <c r="I465" s="59"/>
      <c r="J465" s="43"/>
      <c r="K465" s="43"/>
      <c r="L465" s="43"/>
      <c r="M465" s="43"/>
      <c r="N465" s="43"/>
      <c r="O465" s="43"/>
    </row>
    <row r="466" spans="1:15">
      <c r="A466" s="43"/>
      <c r="B466" s="43"/>
      <c r="C466" s="43"/>
      <c r="D466" s="43"/>
      <c r="E466" s="43"/>
      <c r="F466" s="43"/>
      <c r="G466" s="43"/>
      <c r="H466" s="59"/>
      <c r="I466" s="59"/>
      <c r="J466" s="43"/>
      <c r="K466" s="43"/>
      <c r="L466" s="43"/>
      <c r="M466" s="43"/>
      <c r="N466" s="43"/>
      <c r="O466" s="43"/>
    </row>
  </sheetData>
  <autoFilter ref="A1:Z729" xr:uid="{FE5F9A7C-68EB-493B-9822-8F1C3C0A184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02388-C8BB-4800-A770-86CA6B3765B6}">
  <sheetPr codeName="Sheet7"/>
  <dimension ref="B2:I5"/>
  <sheetViews>
    <sheetView workbookViewId="0">
      <selection activeCell="B2" sqref="B2:I2"/>
    </sheetView>
  </sheetViews>
  <sheetFormatPr defaultColWidth="9.28515625" defaultRowHeight="15"/>
  <cols>
    <col min="2" max="2" width="21.7109375" customWidth="1"/>
    <col min="3" max="3" width="13.28515625" customWidth="1"/>
    <col min="4" max="4" width="32.28515625" customWidth="1"/>
    <col min="5" max="6" width="19.7109375" customWidth="1"/>
    <col min="7" max="7" width="27.7109375" customWidth="1"/>
    <col min="8" max="8" width="24.7109375" customWidth="1"/>
    <col min="9" max="9" width="30.7109375" customWidth="1"/>
  </cols>
  <sheetData>
    <row r="2" spans="2:9" ht="24" customHeight="1">
      <c r="B2" s="127" t="s">
        <v>1333</v>
      </c>
      <c r="C2" s="128"/>
      <c r="D2" s="128"/>
      <c r="E2" s="128"/>
      <c r="F2" s="128"/>
      <c r="G2" s="128"/>
      <c r="H2" s="128"/>
      <c r="I2" s="128"/>
    </row>
    <row r="4" spans="2:9" ht="15" customHeight="1">
      <c r="B4" s="53" t="s">
        <v>208</v>
      </c>
      <c r="C4" s="53" t="s">
        <v>1334</v>
      </c>
      <c r="D4" s="53" t="s">
        <v>210</v>
      </c>
      <c r="E4" s="53" t="s">
        <v>1335</v>
      </c>
      <c r="F4" s="53" t="s">
        <v>215</v>
      </c>
      <c r="G4" s="53" t="s">
        <v>216</v>
      </c>
      <c r="H4" s="53" t="s">
        <v>130</v>
      </c>
      <c r="I4" s="53" t="s">
        <v>2</v>
      </c>
    </row>
    <row r="5" spans="2:9">
      <c r="B5" s="50" t="s">
        <v>127</v>
      </c>
      <c r="C5" s="51" t="s">
        <v>141</v>
      </c>
      <c r="D5" s="51"/>
      <c r="E5" s="51" t="s">
        <v>142</v>
      </c>
      <c r="F5" s="51" t="s">
        <v>144</v>
      </c>
      <c r="G5" s="51"/>
      <c r="H5" s="51"/>
      <c r="I5" s="52" t="s">
        <v>145</v>
      </c>
    </row>
  </sheetData>
  <mergeCells count="1">
    <mergeCell ref="B2:I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2:D7"/>
  <sheetViews>
    <sheetView zoomScale="90" zoomScaleNormal="90" workbookViewId="0">
      <selection activeCell="D5" sqref="D5"/>
    </sheetView>
  </sheetViews>
  <sheetFormatPr defaultColWidth="9.28515625" defaultRowHeight="15"/>
  <cols>
    <col min="2" max="2" width="14.7109375" customWidth="1"/>
    <col min="3" max="3" width="27.28515625" customWidth="1"/>
    <col min="4" max="4" width="78.28515625" customWidth="1"/>
  </cols>
  <sheetData>
    <row r="2" spans="2:4" ht="23.25">
      <c r="B2" s="127" t="s">
        <v>1336</v>
      </c>
      <c r="C2" s="128"/>
      <c r="D2" s="128"/>
    </row>
    <row r="4" spans="2:4">
      <c r="B4" s="54" t="s">
        <v>127</v>
      </c>
      <c r="C4" s="55" t="s">
        <v>1337</v>
      </c>
      <c r="D4" s="55" t="s">
        <v>0</v>
      </c>
    </row>
    <row r="5" spans="2:4" ht="74.25" customHeight="1">
      <c r="B5" s="72" t="s">
        <v>1338</v>
      </c>
      <c r="C5" s="73" t="s">
        <v>437</v>
      </c>
      <c r="D5" s="72" t="s">
        <v>1339</v>
      </c>
    </row>
    <row r="6" spans="2:4" ht="74.25" customHeight="1">
      <c r="B6" s="72" t="s">
        <v>1338</v>
      </c>
      <c r="C6" s="73" t="s">
        <v>437</v>
      </c>
      <c r="D6" s="72" t="s">
        <v>1339</v>
      </c>
    </row>
    <row r="7" spans="2:4" ht="74.25" customHeight="1">
      <c r="B7" s="72" t="s">
        <v>1338</v>
      </c>
      <c r="C7" s="73" t="s">
        <v>437</v>
      </c>
      <c r="D7" s="72" t="s">
        <v>1339</v>
      </c>
    </row>
  </sheetData>
  <mergeCells count="1">
    <mergeCell ref="B2:D2"/>
  </mergeCells>
  <conditionalFormatting sqref="B4:B5">
    <cfRule type="expression" dxfId="5" priority="12">
      <formula>$AG4="yes"</formula>
    </cfRule>
  </conditionalFormatting>
  <conditionalFormatting sqref="B6:B7">
    <cfRule type="expression" dxfId="4" priority="9">
      <formula>$AG6="yes"</formula>
    </cfRule>
  </conditionalFormatting>
  <conditionalFormatting sqref="C6">
    <cfRule type="duplicateValues" dxfId="3" priority="2"/>
  </conditionalFormatting>
  <conditionalFormatting sqref="C6">
    <cfRule type="duplicateValues" dxfId="2" priority="1"/>
  </conditionalFormatting>
  <conditionalFormatting sqref="C4:C5">
    <cfRule type="duplicateValues" dxfId="1" priority="612"/>
  </conditionalFormatting>
  <conditionalFormatting sqref="C7">
    <cfRule type="duplicateValues" dxfId="0" priority="614"/>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B386E-9AA4-43D1-8BE2-2D9788537213}">
  <sheetPr codeName="Sheet10">
    <tabColor rgb="FF92D050"/>
  </sheetPr>
  <dimension ref="A1:Z325"/>
  <sheetViews>
    <sheetView workbookViewId="0">
      <selection activeCell="A2" sqref="A2:N199"/>
    </sheetView>
  </sheetViews>
  <sheetFormatPr defaultColWidth="8.7109375" defaultRowHeight="15" customHeight="1"/>
  <cols>
    <col min="2" max="2" width="23.5703125" customWidth="1"/>
    <col min="3" max="3" width="37.7109375" customWidth="1"/>
    <col min="4" max="4" width="8.7109375" bestFit="1" customWidth="1"/>
    <col min="8" max="9" width="17.7109375" bestFit="1" customWidth="1"/>
    <col min="10" max="10" width="8.7109375" bestFit="1" customWidth="1"/>
    <col min="12" max="12" width="17.7109375" bestFit="1" customWidth="1"/>
    <col min="13" max="13" width="16.7109375" style="21" customWidth="1"/>
    <col min="14" max="14" width="8.7109375" bestFit="1" customWidth="1"/>
  </cols>
  <sheetData>
    <row r="1" spans="1:26">
      <c r="A1" t="s">
        <v>420</v>
      </c>
      <c r="B1" t="s">
        <v>255</v>
      </c>
      <c r="C1" t="s">
        <v>421</v>
      </c>
      <c r="D1" t="s">
        <v>422</v>
      </c>
      <c r="E1" t="s">
        <v>212</v>
      </c>
      <c r="F1" t="s">
        <v>127</v>
      </c>
      <c r="G1" t="s">
        <v>423</v>
      </c>
      <c r="H1" t="s">
        <v>211</v>
      </c>
      <c r="I1" t="s">
        <v>424</v>
      </c>
      <c r="J1" t="s">
        <v>425</v>
      </c>
      <c r="K1" t="s">
        <v>427</v>
      </c>
      <c r="L1" t="s">
        <v>428</v>
      </c>
      <c r="M1" t="s">
        <v>2990</v>
      </c>
      <c r="N1" t="s">
        <v>2991</v>
      </c>
      <c r="O1" t="s">
        <v>435</v>
      </c>
      <c r="P1" s="2" t="s">
        <v>431</v>
      </c>
      <c r="Q1" s="2" t="s">
        <v>432</v>
      </c>
      <c r="R1" s="2" t="s">
        <v>433</v>
      </c>
      <c r="S1" s="2" t="s">
        <v>434</v>
      </c>
      <c r="T1" s="2" t="s">
        <v>435</v>
      </c>
      <c r="U1" s="2" t="s">
        <v>436</v>
      </c>
      <c r="V1" s="2" t="s">
        <v>437</v>
      </c>
      <c r="W1" s="2" t="s">
        <v>438</v>
      </c>
      <c r="X1" s="2" t="s">
        <v>252</v>
      </c>
      <c r="Y1" s="2" t="s">
        <v>251</v>
      </c>
      <c r="Z1" s="2" t="s">
        <v>249</v>
      </c>
    </row>
    <row r="2" spans="1:26" ht="45" customHeight="1">
      <c r="A2" t="s">
        <v>439</v>
      </c>
      <c r="B2" t="s">
        <v>260</v>
      </c>
      <c r="C2" t="s">
        <v>274</v>
      </c>
      <c r="D2" t="s">
        <v>440</v>
      </c>
      <c r="E2" t="s">
        <v>82</v>
      </c>
      <c r="F2" t="s">
        <v>441</v>
      </c>
      <c r="G2" t="s">
        <v>175</v>
      </c>
      <c r="H2" s="87">
        <v>44623.513645833344</v>
      </c>
      <c r="I2" s="87">
        <v>44648.743587962963</v>
      </c>
      <c r="J2" t="s">
        <v>442</v>
      </c>
      <c r="K2" t="s">
        <v>443</v>
      </c>
      <c r="M2" t="b">
        <v>0</v>
      </c>
      <c r="N2" t="b">
        <v>0</v>
      </c>
      <c r="P2" s="43"/>
      <c r="Q2" s="43"/>
      <c r="R2" s="43"/>
      <c r="S2" s="43"/>
      <c r="T2" s="43"/>
      <c r="U2" s="43"/>
      <c r="V2" s="43"/>
      <c r="W2" s="60">
        <f ca="1">DATEDIF(H2,SummaryINC!$Z$1,"d")</f>
        <v>33</v>
      </c>
      <c r="X2" s="60" t="str">
        <f t="shared" ref="X2:X33" ca="1" si="0">IF(W2&lt;10,"YES","NO")</f>
        <v>NO</v>
      </c>
      <c r="Y2" s="60" t="str">
        <f t="shared" ref="Y2:Y33" ca="1" si="1">IF(AND(W2&gt;9,W2&lt;21),"YES","NO")</f>
        <v>NO</v>
      </c>
      <c r="Z2" s="60" t="str">
        <f t="shared" ref="Z2:Z33" ca="1" si="2">IF(W2&gt;20,"YES","NO")</f>
        <v>YES</v>
      </c>
    </row>
    <row r="3" spans="1:26" ht="45" customHeight="1">
      <c r="A3" t="s">
        <v>3695</v>
      </c>
      <c r="B3" t="s">
        <v>262</v>
      </c>
      <c r="C3" t="s">
        <v>3696</v>
      </c>
      <c r="D3" t="s">
        <v>581</v>
      </c>
      <c r="E3" t="s">
        <v>465</v>
      </c>
      <c r="F3" t="s">
        <v>3697</v>
      </c>
      <c r="G3" t="s">
        <v>276</v>
      </c>
      <c r="H3" s="87">
        <v>44655.540914351863</v>
      </c>
      <c r="I3" s="87">
        <v>44656.482442129629</v>
      </c>
      <c r="J3" t="s">
        <v>442</v>
      </c>
      <c r="K3" t="s">
        <v>485</v>
      </c>
      <c r="L3" s="87">
        <v>44656.61577546296</v>
      </c>
      <c r="M3" t="b">
        <v>0</v>
      </c>
      <c r="N3" t="b">
        <v>0</v>
      </c>
      <c r="P3" s="43"/>
      <c r="Q3" s="43"/>
      <c r="R3" s="43"/>
      <c r="S3" s="43"/>
      <c r="T3" s="43"/>
      <c r="U3" s="43"/>
      <c r="V3" s="43"/>
      <c r="W3" s="60">
        <f ca="1">DATEDIF(H3,SummaryINC!$Z$1,"d")</f>
        <v>1</v>
      </c>
      <c r="X3" s="60" t="str">
        <f t="shared" ca="1" si="0"/>
        <v>YES</v>
      </c>
      <c r="Y3" s="60" t="str">
        <f t="shared" ca="1" si="1"/>
        <v>NO</v>
      </c>
      <c r="Z3" s="60" t="str">
        <f t="shared" ca="1" si="2"/>
        <v>NO</v>
      </c>
    </row>
    <row r="4" spans="1:26">
      <c r="A4" t="s">
        <v>3698</v>
      </c>
      <c r="B4" t="s">
        <v>261</v>
      </c>
      <c r="C4" t="s">
        <v>3699</v>
      </c>
      <c r="D4" t="b">
        <v>0</v>
      </c>
      <c r="E4" t="s">
        <v>158</v>
      </c>
      <c r="F4" t="s">
        <v>491</v>
      </c>
      <c r="G4" t="s">
        <v>174</v>
      </c>
      <c r="H4" s="87">
        <v>44656.480069444442</v>
      </c>
      <c r="I4" s="87">
        <v>44656.480069444442</v>
      </c>
      <c r="J4" t="b">
        <v>0</v>
      </c>
      <c r="L4" s="87">
        <v>44656.646736111114</v>
      </c>
      <c r="M4" t="b">
        <v>0</v>
      </c>
      <c r="N4" t="b">
        <v>0</v>
      </c>
      <c r="P4" s="43"/>
      <c r="Q4" s="43"/>
      <c r="R4" s="43"/>
      <c r="S4" s="43"/>
      <c r="T4" s="43"/>
      <c r="U4" s="43"/>
      <c r="V4" s="43"/>
      <c r="W4" s="60">
        <f ca="1">DATEDIF(H4,SummaryINC!$Z$1,"d")</f>
        <v>0</v>
      </c>
      <c r="X4" s="60" t="str">
        <f t="shared" ca="1" si="0"/>
        <v>YES</v>
      </c>
      <c r="Y4" s="60" t="str">
        <f t="shared" ca="1" si="1"/>
        <v>NO</v>
      </c>
      <c r="Z4" s="60" t="str">
        <f t="shared" ca="1" si="2"/>
        <v>NO</v>
      </c>
    </row>
    <row r="5" spans="1:26">
      <c r="A5" t="s">
        <v>3700</v>
      </c>
      <c r="B5" t="s">
        <v>261</v>
      </c>
      <c r="C5" t="s">
        <v>3701</v>
      </c>
      <c r="D5" t="s">
        <v>468</v>
      </c>
      <c r="E5" t="s">
        <v>159</v>
      </c>
      <c r="F5" t="s">
        <v>491</v>
      </c>
      <c r="G5" t="s">
        <v>174</v>
      </c>
      <c r="H5" s="87">
        <v>44656.480057870373</v>
      </c>
      <c r="I5" s="87">
        <v>44656.48269675926</v>
      </c>
      <c r="J5" t="s">
        <v>455</v>
      </c>
      <c r="K5" t="s">
        <v>456</v>
      </c>
      <c r="L5" s="87">
        <v>44656.646724537037</v>
      </c>
      <c r="M5" t="b">
        <v>0</v>
      </c>
      <c r="N5" t="b">
        <v>0</v>
      </c>
      <c r="P5" s="43"/>
      <c r="Q5" s="43"/>
      <c r="R5" s="43"/>
      <c r="S5" s="43"/>
      <c r="T5" s="43"/>
      <c r="U5" s="43"/>
      <c r="V5" s="43"/>
      <c r="W5" s="60">
        <f ca="1">DATEDIF(H5,SummaryINC!$Z$1,"d")</f>
        <v>0</v>
      </c>
      <c r="X5" s="60" t="str">
        <f t="shared" ca="1" si="0"/>
        <v>YES</v>
      </c>
      <c r="Y5" s="60" t="str">
        <f t="shared" ca="1" si="1"/>
        <v>NO</v>
      </c>
      <c r="Z5" s="60" t="str">
        <f t="shared" ca="1" si="2"/>
        <v>NO</v>
      </c>
    </row>
    <row r="6" spans="1:26">
      <c r="A6" t="s">
        <v>3702</v>
      </c>
      <c r="B6" t="b">
        <v>0</v>
      </c>
      <c r="C6" t="s">
        <v>3703</v>
      </c>
      <c r="D6" t="b">
        <v>0</v>
      </c>
      <c r="E6" t="s">
        <v>158</v>
      </c>
      <c r="F6" t="s">
        <v>3704</v>
      </c>
      <c r="G6" t="s">
        <v>169</v>
      </c>
      <c r="H6" s="87">
        <v>44656.478993055563</v>
      </c>
      <c r="I6" s="87">
        <v>44656.478993055563</v>
      </c>
      <c r="J6" t="b">
        <v>0</v>
      </c>
      <c r="M6" t="b">
        <v>0</v>
      </c>
      <c r="N6" t="b">
        <v>0</v>
      </c>
      <c r="P6" s="43"/>
      <c r="Q6" s="43"/>
      <c r="R6" s="43"/>
      <c r="S6" s="43"/>
      <c r="T6" s="43"/>
      <c r="U6" s="43"/>
      <c r="V6" s="43"/>
      <c r="W6" s="60">
        <f ca="1">DATEDIF(H6,SummaryINC!$Z$1,"d")</f>
        <v>0</v>
      </c>
      <c r="X6" s="60" t="str">
        <f t="shared" ca="1" si="0"/>
        <v>YES</v>
      </c>
      <c r="Y6" s="60" t="str">
        <f t="shared" ca="1" si="1"/>
        <v>NO</v>
      </c>
      <c r="Z6" s="60" t="str">
        <f t="shared" ca="1" si="2"/>
        <v>NO</v>
      </c>
    </row>
    <row r="7" spans="1:26">
      <c r="A7" t="s">
        <v>3705</v>
      </c>
      <c r="B7" t="s">
        <v>261</v>
      </c>
      <c r="C7" t="s">
        <v>3706</v>
      </c>
      <c r="D7" t="b">
        <v>0</v>
      </c>
      <c r="E7" t="s">
        <v>158</v>
      </c>
      <c r="F7" t="s">
        <v>459</v>
      </c>
      <c r="G7" t="s">
        <v>174</v>
      </c>
      <c r="H7" s="87">
        <v>44656.476238425923</v>
      </c>
      <c r="I7" s="87">
        <v>44656.476238425923</v>
      </c>
      <c r="J7" t="b">
        <v>0</v>
      </c>
      <c r="L7" s="87">
        <v>44656.642905092587</v>
      </c>
      <c r="M7" t="b">
        <v>0</v>
      </c>
      <c r="N7" t="b">
        <v>0</v>
      </c>
      <c r="P7" s="43"/>
      <c r="Q7" s="43"/>
      <c r="R7" s="43"/>
      <c r="S7" s="43"/>
      <c r="T7" s="43"/>
      <c r="U7" s="43"/>
      <c r="V7" s="43"/>
      <c r="W7" s="60">
        <f ca="1">DATEDIF(H7,SummaryINC!$Z$1,"d")</f>
        <v>0</v>
      </c>
      <c r="X7" s="60" t="str">
        <f t="shared" ca="1" si="0"/>
        <v>YES</v>
      </c>
      <c r="Y7" s="60" t="str">
        <f t="shared" ca="1" si="1"/>
        <v>NO</v>
      </c>
      <c r="Z7" s="60" t="str">
        <f t="shared" ca="1" si="2"/>
        <v>NO</v>
      </c>
    </row>
    <row r="8" spans="1:26">
      <c r="A8" t="s">
        <v>3707</v>
      </c>
      <c r="B8" t="b">
        <v>0</v>
      </c>
      <c r="C8" t="s">
        <v>3708</v>
      </c>
      <c r="D8" t="b">
        <v>0</v>
      </c>
      <c r="E8" t="s">
        <v>158</v>
      </c>
      <c r="F8" t="s">
        <v>3709</v>
      </c>
      <c r="G8" t="s">
        <v>294</v>
      </c>
      <c r="H8" s="87">
        <v>44656.473298611112</v>
      </c>
      <c r="I8" s="87">
        <v>44656.473298611112</v>
      </c>
      <c r="J8" t="b">
        <v>0</v>
      </c>
      <c r="M8" t="b">
        <v>0</v>
      </c>
      <c r="N8" t="b">
        <v>0</v>
      </c>
      <c r="P8" s="43"/>
      <c r="Q8" s="43"/>
      <c r="R8" s="43"/>
      <c r="S8" s="43"/>
      <c r="T8" s="43"/>
      <c r="U8" s="43"/>
      <c r="V8" s="43"/>
      <c r="W8" s="60">
        <f ca="1">DATEDIF(H8,SummaryINC!$Z$1,"d")</f>
        <v>0</v>
      </c>
      <c r="X8" s="60" t="str">
        <f t="shared" ca="1" si="0"/>
        <v>YES</v>
      </c>
      <c r="Y8" s="60" t="str">
        <f t="shared" ca="1" si="1"/>
        <v>NO</v>
      </c>
      <c r="Z8" s="60" t="str">
        <f t="shared" ca="1" si="2"/>
        <v>NO</v>
      </c>
    </row>
    <row r="9" spans="1:26">
      <c r="A9" t="s">
        <v>3710</v>
      </c>
      <c r="B9" t="s">
        <v>261</v>
      </c>
      <c r="C9" t="s">
        <v>3711</v>
      </c>
      <c r="D9" t="s">
        <v>725</v>
      </c>
      <c r="E9" t="s">
        <v>82</v>
      </c>
      <c r="F9" t="s">
        <v>754</v>
      </c>
      <c r="G9" t="s">
        <v>174</v>
      </c>
      <c r="H9" s="87">
        <v>44656.470983796287</v>
      </c>
      <c r="I9" s="87">
        <v>44656.473958333343</v>
      </c>
      <c r="J9" t="b">
        <v>0</v>
      </c>
      <c r="L9" s="87">
        <v>44656.637650462973</v>
      </c>
      <c r="M9" t="b">
        <v>0</v>
      </c>
      <c r="N9" t="b">
        <v>0</v>
      </c>
      <c r="P9" s="43"/>
      <c r="Q9" s="43"/>
      <c r="R9" s="43"/>
      <c r="S9" s="43"/>
      <c r="T9" s="43"/>
      <c r="U9" s="43"/>
      <c r="V9" s="43"/>
      <c r="W9" s="60">
        <f ca="1">DATEDIF(H9,SummaryINC!$Z$1,"d")</f>
        <v>0</v>
      </c>
      <c r="X9" s="60" t="str">
        <f t="shared" ca="1" si="0"/>
        <v>YES</v>
      </c>
      <c r="Y9" s="60" t="str">
        <f t="shared" ca="1" si="1"/>
        <v>NO</v>
      </c>
      <c r="Z9" s="60" t="str">
        <f t="shared" ca="1" si="2"/>
        <v>NO</v>
      </c>
    </row>
    <row r="10" spans="1:26">
      <c r="A10" t="s">
        <v>3712</v>
      </c>
      <c r="B10" t="b">
        <v>0</v>
      </c>
      <c r="C10" t="s">
        <v>3713</v>
      </c>
      <c r="D10" t="b">
        <v>0</v>
      </c>
      <c r="E10" t="s">
        <v>158</v>
      </c>
      <c r="F10" t="s">
        <v>1460</v>
      </c>
      <c r="G10" t="s">
        <v>294</v>
      </c>
      <c r="H10" s="87">
        <v>44656.469618055547</v>
      </c>
      <c r="I10" s="87">
        <v>44656.469618055547</v>
      </c>
      <c r="J10" t="b">
        <v>0</v>
      </c>
      <c r="M10" t="b">
        <v>0</v>
      </c>
      <c r="N10" t="b">
        <v>0</v>
      </c>
      <c r="P10" s="43"/>
      <c r="Q10" s="43"/>
      <c r="R10" s="43"/>
      <c r="S10" s="43"/>
      <c r="T10" s="43"/>
      <c r="U10" s="43"/>
      <c r="V10" s="43"/>
      <c r="W10" s="60">
        <f ca="1">DATEDIF(H10,SummaryINC!$Z$1,"d")</f>
        <v>0</v>
      </c>
      <c r="X10" s="60" t="str">
        <f t="shared" ca="1" si="0"/>
        <v>YES</v>
      </c>
      <c r="Y10" s="60" t="str">
        <f t="shared" ca="1" si="1"/>
        <v>NO</v>
      </c>
      <c r="Z10" s="60" t="str">
        <f t="shared" ca="1" si="2"/>
        <v>NO</v>
      </c>
    </row>
    <row r="11" spans="1:26">
      <c r="A11" t="s">
        <v>3714</v>
      </c>
      <c r="B11" t="b">
        <v>0</v>
      </c>
      <c r="C11" t="s">
        <v>3715</v>
      </c>
      <c r="D11" t="b">
        <v>0</v>
      </c>
      <c r="E11" t="s">
        <v>158</v>
      </c>
      <c r="F11" t="s">
        <v>3716</v>
      </c>
      <c r="G11" t="s">
        <v>294</v>
      </c>
      <c r="H11" s="87">
        <v>44656.468900462962</v>
      </c>
      <c r="I11" s="87">
        <v>44656.468900462962</v>
      </c>
      <c r="J11" t="b">
        <v>0</v>
      </c>
      <c r="M11" t="b">
        <v>0</v>
      </c>
      <c r="N11" t="b">
        <v>0</v>
      </c>
      <c r="P11" s="43"/>
      <c r="Q11" s="43"/>
      <c r="R11" s="43"/>
      <c r="S11" s="43"/>
      <c r="T11" s="43"/>
      <c r="U11" s="43"/>
      <c r="V11" s="43"/>
      <c r="W11" s="60">
        <f ca="1">DATEDIF(H11,SummaryINC!$Z$1,"d")</f>
        <v>0</v>
      </c>
      <c r="X11" s="60" t="str">
        <f t="shared" ca="1" si="0"/>
        <v>YES</v>
      </c>
      <c r="Y11" s="60" t="str">
        <f t="shared" ca="1" si="1"/>
        <v>NO</v>
      </c>
      <c r="Z11" s="60" t="str">
        <f t="shared" ca="1" si="2"/>
        <v>NO</v>
      </c>
    </row>
    <row r="12" spans="1:26">
      <c r="A12" t="s">
        <v>3717</v>
      </c>
      <c r="B12" t="s">
        <v>262</v>
      </c>
      <c r="C12" t="s">
        <v>3718</v>
      </c>
      <c r="D12" t="b">
        <v>0</v>
      </c>
      <c r="E12" t="s">
        <v>158</v>
      </c>
      <c r="F12" t="s">
        <v>1434</v>
      </c>
      <c r="G12" t="s">
        <v>169</v>
      </c>
      <c r="H12" s="87">
        <v>44656.457951388889</v>
      </c>
      <c r="I12" s="87">
        <v>44656.457951388889</v>
      </c>
      <c r="J12" t="b">
        <v>0</v>
      </c>
      <c r="M12" t="b">
        <v>0</v>
      </c>
      <c r="N12" t="b">
        <v>0</v>
      </c>
      <c r="P12" s="43"/>
      <c r="Q12" s="43"/>
      <c r="R12" s="43"/>
      <c r="S12" s="43"/>
      <c r="T12" s="43"/>
      <c r="U12" s="43"/>
      <c r="V12" s="43"/>
      <c r="W12" s="60">
        <f ca="1">DATEDIF(H12,SummaryINC!$Z$1,"d")</f>
        <v>0</v>
      </c>
      <c r="X12" s="60" t="str">
        <f t="shared" ca="1" si="0"/>
        <v>YES</v>
      </c>
      <c r="Y12" s="60" t="str">
        <f t="shared" ca="1" si="1"/>
        <v>NO</v>
      </c>
      <c r="Z12" s="60" t="str">
        <f t="shared" ca="1" si="2"/>
        <v>NO</v>
      </c>
    </row>
    <row r="13" spans="1:26">
      <c r="A13" t="s">
        <v>3719</v>
      </c>
      <c r="B13" t="s">
        <v>262</v>
      </c>
      <c r="C13" t="s">
        <v>3720</v>
      </c>
      <c r="D13" t="b">
        <v>0</v>
      </c>
      <c r="E13" t="s">
        <v>158</v>
      </c>
      <c r="F13" t="s">
        <v>1434</v>
      </c>
      <c r="G13" t="s">
        <v>169</v>
      </c>
      <c r="H13" s="87">
        <v>44656.457939814813</v>
      </c>
      <c r="I13" s="87">
        <v>44656.457939814813</v>
      </c>
      <c r="J13" t="b">
        <v>0</v>
      </c>
      <c r="M13" t="b">
        <v>0</v>
      </c>
      <c r="N13" t="b">
        <v>0</v>
      </c>
      <c r="P13" s="43"/>
      <c r="Q13" s="43"/>
      <c r="R13" s="43"/>
      <c r="S13" s="43"/>
      <c r="T13" s="43"/>
      <c r="U13" s="43"/>
      <c r="V13" s="43"/>
      <c r="W13" s="60">
        <f ca="1">DATEDIF(H13,SummaryINC!$Z$1,"d")</f>
        <v>0</v>
      </c>
      <c r="X13" s="60" t="str">
        <f t="shared" ca="1" si="0"/>
        <v>YES</v>
      </c>
      <c r="Y13" s="60" t="str">
        <f t="shared" ca="1" si="1"/>
        <v>NO</v>
      </c>
      <c r="Z13" s="60" t="str">
        <f t="shared" ca="1" si="2"/>
        <v>NO</v>
      </c>
    </row>
    <row r="14" spans="1:26">
      <c r="A14" t="s">
        <v>3721</v>
      </c>
      <c r="B14" t="s">
        <v>261</v>
      </c>
      <c r="C14" t="s">
        <v>3722</v>
      </c>
      <c r="D14" t="s">
        <v>575</v>
      </c>
      <c r="E14" t="s">
        <v>160</v>
      </c>
      <c r="F14" t="s">
        <v>3723</v>
      </c>
      <c r="G14" t="s">
        <v>278</v>
      </c>
      <c r="H14" s="87">
        <v>44656.457546296297</v>
      </c>
      <c r="I14" s="87">
        <v>44656.482442129629</v>
      </c>
      <c r="J14" t="s">
        <v>455</v>
      </c>
      <c r="K14" t="s">
        <v>456</v>
      </c>
      <c r="L14" s="87">
        <v>44657.472025462957</v>
      </c>
      <c r="M14" t="b">
        <v>0</v>
      </c>
      <c r="N14" t="b">
        <v>0</v>
      </c>
      <c r="P14" s="43"/>
      <c r="Q14" s="43"/>
      <c r="R14" s="43"/>
      <c r="S14" s="43"/>
      <c r="T14" s="43"/>
      <c r="U14" s="43"/>
      <c r="V14" s="43"/>
      <c r="W14" s="60">
        <f ca="1">DATEDIF(H14,SummaryINC!$Z$1,"d")</f>
        <v>0</v>
      </c>
      <c r="X14" s="60" t="str">
        <f t="shared" ca="1" si="0"/>
        <v>YES</v>
      </c>
      <c r="Y14" s="60" t="str">
        <f t="shared" ca="1" si="1"/>
        <v>NO</v>
      </c>
      <c r="Z14" s="60" t="str">
        <f t="shared" ca="1" si="2"/>
        <v>NO</v>
      </c>
    </row>
    <row r="15" spans="1:26">
      <c r="A15" t="s">
        <v>3724</v>
      </c>
      <c r="B15" t="s">
        <v>261</v>
      </c>
      <c r="C15" t="s">
        <v>3725</v>
      </c>
      <c r="D15" t="s">
        <v>546</v>
      </c>
      <c r="E15" t="s">
        <v>161</v>
      </c>
      <c r="F15" t="s">
        <v>519</v>
      </c>
      <c r="G15" t="s">
        <v>176</v>
      </c>
      <c r="H15" s="87">
        <v>44656.444699074083</v>
      </c>
      <c r="I15" s="87">
        <v>44656.482442129629</v>
      </c>
      <c r="J15" t="s">
        <v>442</v>
      </c>
      <c r="K15" t="s">
        <v>485</v>
      </c>
      <c r="L15" s="87">
        <v>44656.642164351862</v>
      </c>
      <c r="M15" t="b">
        <v>0</v>
      </c>
      <c r="N15" t="b">
        <v>0</v>
      </c>
      <c r="P15" s="43"/>
      <c r="Q15" s="43"/>
      <c r="R15" s="43"/>
      <c r="S15" s="43"/>
      <c r="T15" s="43"/>
      <c r="U15" s="43"/>
      <c r="V15" s="43"/>
      <c r="W15" s="60">
        <f ca="1">DATEDIF(H15,SummaryINC!$Z$1,"d")</f>
        <v>0</v>
      </c>
      <c r="X15" s="60" t="str">
        <f t="shared" ca="1" si="0"/>
        <v>YES</v>
      </c>
      <c r="Y15" s="60" t="str">
        <f t="shared" ca="1" si="1"/>
        <v>NO</v>
      </c>
      <c r="Z15" s="60" t="str">
        <f t="shared" ca="1" si="2"/>
        <v>NO</v>
      </c>
    </row>
    <row r="16" spans="1:26">
      <c r="A16" t="s">
        <v>3726</v>
      </c>
      <c r="B16" t="b">
        <v>0</v>
      </c>
      <c r="C16" t="s">
        <v>3727</v>
      </c>
      <c r="D16" t="b">
        <v>0</v>
      </c>
      <c r="E16" t="s">
        <v>158</v>
      </c>
      <c r="F16" t="s">
        <v>3728</v>
      </c>
      <c r="G16" t="s">
        <v>285</v>
      </c>
      <c r="H16" s="87">
        <v>44656.431180555563</v>
      </c>
      <c r="I16" s="87">
        <v>44656.431180555563</v>
      </c>
      <c r="J16" t="b">
        <v>0</v>
      </c>
      <c r="M16" t="b">
        <v>0</v>
      </c>
      <c r="N16" t="b">
        <v>0</v>
      </c>
      <c r="P16" s="43"/>
      <c r="Q16" s="43"/>
      <c r="R16" s="43"/>
      <c r="S16" s="43"/>
      <c r="T16" s="43"/>
      <c r="U16" s="43"/>
      <c r="V16" s="43"/>
      <c r="W16" s="60">
        <f ca="1">DATEDIF(H16,SummaryINC!$Z$1,"d")</f>
        <v>0</v>
      </c>
      <c r="X16" s="60" t="str">
        <f t="shared" ca="1" si="0"/>
        <v>YES</v>
      </c>
      <c r="Y16" s="60" t="str">
        <f t="shared" ca="1" si="1"/>
        <v>NO</v>
      </c>
      <c r="Z16" s="60" t="str">
        <f t="shared" ca="1" si="2"/>
        <v>NO</v>
      </c>
    </row>
    <row r="17" spans="1:26">
      <c r="A17" t="s">
        <v>3729</v>
      </c>
      <c r="B17" t="b">
        <v>0</v>
      </c>
      <c r="C17" t="s">
        <v>3730</v>
      </c>
      <c r="D17" t="b">
        <v>0</v>
      </c>
      <c r="E17" t="s">
        <v>158</v>
      </c>
      <c r="F17" t="s">
        <v>850</v>
      </c>
      <c r="G17" t="s">
        <v>169</v>
      </c>
      <c r="H17" s="87">
        <v>44656.428981481477</v>
      </c>
      <c r="I17" s="87">
        <v>44656.428981481477</v>
      </c>
      <c r="J17" t="b">
        <v>0</v>
      </c>
      <c r="M17" t="b">
        <v>0</v>
      </c>
      <c r="N17" t="b">
        <v>0</v>
      </c>
      <c r="P17" s="43"/>
      <c r="Q17" s="43"/>
      <c r="R17" s="43"/>
      <c r="S17" s="43"/>
      <c r="T17" s="43"/>
      <c r="U17" s="43"/>
      <c r="V17" s="43"/>
      <c r="W17" s="60">
        <f ca="1">DATEDIF(H17,SummaryINC!$Z$1,"d")</f>
        <v>0</v>
      </c>
      <c r="X17" s="60" t="str">
        <f t="shared" ca="1" si="0"/>
        <v>YES</v>
      </c>
      <c r="Y17" s="60" t="str">
        <f t="shared" ca="1" si="1"/>
        <v>NO</v>
      </c>
      <c r="Z17" s="60" t="str">
        <f t="shared" ca="1" si="2"/>
        <v>NO</v>
      </c>
    </row>
    <row r="18" spans="1:26">
      <c r="A18" t="s">
        <v>3731</v>
      </c>
      <c r="B18" t="s">
        <v>261</v>
      </c>
      <c r="C18" t="s">
        <v>3732</v>
      </c>
      <c r="D18" t="s">
        <v>559</v>
      </c>
      <c r="E18" t="s">
        <v>159</v>
      </c>
      <c r="F18" t="s">
        <v>3733</v>
      </c>
      <c r="G18" t="s">
        <v>187</v>
      </c>
      <c r="H18" s="87">
        <v>44656.427546296298</v>
      </c>
      <c r="I18" s="87">
        <v>44656.434074074074</v>
      </c>
      <c r="J18" t="s">
        <v>455</v>
      </c>
      <c r="K18" t="s">
        <v>456</v>
      </c>
      <c r="L18" s="87">
        <v>44659.427546296298</v>
      </c>
      <c r="M18" t="b">
        <v>0</v>
      </c>
      <c r="N18" t="b">
        <v>0</v>
      </c>
      <c r="P18" s="43"/>
      <c r="Q18" s="43"/>
      <c r="R18" s="43"/>
      <c r="S18" s="43"/>
      <c r="T18" s="43"/>
      <c r="U18" s="43"/>
      <c r="V18" s="43"/>
      <c r="W18" s="60">
        <f ca="1">DATEDIF(H18,SummaryINC!$Z$1,"d")</f>
        <v>0</v>
      </c>
      <c r="X18" s="60" t="str">
        <f t="shared" ca="1" si="0"/>
        <v>YES</v>
      </c>
      <c r="Y18" s="60" t="str">
        <f t="shared" ca="1" si="1"/>
        <v>NO</v>
      </c>
      <c r="Z18" s="60" t="str">
        <f t="shared" ca="1" si="2"/>
        <v>NO</v>
      </c>
    </row>
    <row r="19" spans="1:26">
      <c r="A19" t="s">
        <v>3734</v>
      </c>
      <c r="B19" t="s">
        <v>261</v>
      </c>
      <c r="C19" t="s">
        <v>3735</v>
      </c>
      <c r="D19" t="s">
        <v>489</v>
      </c>
      <c r="E19" t="s">
        <v>82</v>
      </c>
      <c r="F19" t="s">
        <v>484</v>
      </c>
      <c r="G19" t="s">
        <v>176</v>
      </c>
      <c r="H19" s="87">
        <v>44656.426018518519</v>
      </c>
      <c r="I19" s="87">
        <v>44656.473344907397</v>
      </c>
      <c r="J19" t="s">
        <v>455</v>
      </c>
      <c r="K19" t="s">
        <v>456</v>
      </c>
      <c r="L19" s="87">
        <v>44656.592685185176</v>
      </c>
      <c r="M19" t="b">
        <v>0</v>
      </c>
      <c r="N19" t="b">
        <v>0</v>
      </c>
      <c r="P19" s="43"/>
      <c r="Q19" s="43"/>
      <c r="R19" s="43"/>
      <c r="S19" s="43"/>
      <c r="T19" s="43"/>
      <c r="U19" s="43"/>
      <c r="V19" s="43"/>
      <c r="W19" s="60">
        <f ca="1">DATEDIF(H19,SummaryINC!$Z$1,"d")</f>
        <v>0</v>
      </c>
      <c r="X19" s="60" t="str">
        <f t="shared" ca="1" si="0"/>
        <v>YES</v>
      </c>
      <c r="Y19" s="60" t="str">
        <f t="shared" ca="1" si="1"/>
        <v>NO</v>
      </c>
      <c r="Z19" s="60" t="str">
        <f t="shared" ca="1" si="2"/>
        <v>NO</v>
      </c>
    </row>
    <row r="20" spans="1:26">
      <c r="A20" t="s">
        <v>3736</v>
      </c>
      <c r="B20" t="s">
        <v>261</v>
      </c>
      <c r="C20" t="s">
        <v>3737</v>
      </c>
      <c r="D20" t="s">
        <v>562</v>
      </c>
      <c r="E20" t="s">
        <v>159</v>
      </c>
      <c r="F20" t="s">
        <v>3738</v>
      </c>
      <c r="G20" t="s">
        <v>183</v>
      </c>
      <c r="H20" s="87">
        <v>44656.424861111111</v>
      </c>
      <c r="I20" s="87">
        <v>44656.442071759258</v>
      </c>
      <c r="J20" t="s">
        <v>455</v>
      </c>
      <c r="K20" t="s">
        <v>456</v>
      </c>
      <c r="L20" s="87">
        <v>44659.424861111111</v>
      </c>
      <c r="M20" t="b">
        <v>0</v>
      </c>
      <c r="N20" t="b">
        <v>0</v>
      </c>
      <c r="P20" s="43"/>
      <c r="Q20" s="43"/>
      <c r="R20" s="43"/>
      <c r="S20" s="43"/>
      <c r="T20" s="43"/>
      <c r="U20" s="43"/>
      <c r="V20" s="43"/>
      <c r="W20" s="60">
        <f ca="1">DATEDIF(H20,SummaryINC!$Z$1,"d")</f>
        <v>0</v>
      </c>
      <c r="X20" s="60" t="str">
        <f t="shared" ca="1" si="0"/>
        <v>YES</v>
      </c>
      <c r="Y20" s="60" t="str">
        <f t="shared" ca="1" si="1"/>
        <v>NO</v>
      </c>
      <c r="Z20" s="60" t="str">
        <f t="shared" ca="1" si="2"/>
        <v>NO</v>
      </c>
    </row>
    <row r="21" spans="1:26">
      <c r="A21" t="s">
        <v>3739</v>
      </c>
      <c r="B21" t="s">
        <v>261</v>
      </c>
      <c r="C21" t="s">
        <v>3740</v>
      </c>
      <c r="D21" t="s">
        <v>555</v>
      </c>
      <c r="E21" t="s">
        <v>82</v>
      </c>
      <c r="F21" t="s">
        <v>459</v>
      </c>
      <c r="G21" t="s">
        <v>174</v>
      </c>
      <c r="H21" s="87">
        <v>44656.414409722223</v>
      </c>
      <c r="I21" s="87">
        <v>44656.417581018519</v>
      </c>
      <c r="J21" t="s">
        <v>455</v>
      </c>
      <c r="K21" t="s">
        <v>456</v>
      </c>
      <c r="L21" s="87">
        <v>44656.581076388888</v>
      </c>
      <c r="M21" t="b">
        <v>0</v>
      </c>
      <c r="N21" t="b">
        <v>0</v>
      </c>
      <c r="P21" s="43"/>
      <c r="Q21" s="43"/>
      <c r="R21" s="43"/>
      <c r="S21" s="43"/>
      <c r="T21" s="43"/>
      <c r="U21" s="43"/>
      <c r="V21" s="43"/>
      <c r="W21" s="60">
        <f ca="1">DATEDIF(H21,SummaryINC!$Z$1,"d")</f>
        <v>0</v>
      </c>
      <c r="X21" s="60" t="str">
        <f t="shared" ca="1" si="0"/>
        <v>YES</v>
      </c>
      <c r="Y21" s="60" t="str">
        <f t="shared" ca="1" si="1"/>
        <v>NO</v>
      </c>
      <c r="Z21" s="60" t="str">
        <f t="shared" ca="1" si="2"/>
        <v>NO</v>
      </c>
    </row>
    <row r="22" spans="1:26">
      <c r="A22" t="s">
        <v>3741</v>
      </c>
      <c r="B22" t="b">
        <v>0</v>
      </c>
      <c r="C22" t="s">
        <v>3742</v>
      </c>
      <c r="D22" t="b">
        <v>0</v>
      </c>
      <c r="E22" t="s">
        <v>158</v>
      </c>
      <c r="F22" t="s">
        <v>3743</v>
      </c>
      <c r="G22" t="s">
        <v>169</v>
      </c>
      <c r="H22" s="87">
        <v>44656.413240740738</v>
      </c>
      <c r="I22" s="87">
        <v>44656.413240740738</v>
      </c>
      <c r="J22" t="b">
        <v>0</v>
      </c>
      <c r="M22" t="b">
        <v>0</v>
      </c>
      <c r="N22" t="b">
        <v>0</v>
      </c>
      <c r="P22" s="43"/>
      <c r="Q22" s="43"/>
      <c r="R22" s="43"/>
      <c r="S22" s="43"/>
      <c r="T22" s="43"/>
      <c r="U22" s="43"/>
      <c r="V22" s="43"/>
      <c r="W22" s="60">
        <f ca="1">DATEDIF(H22,SummaryINC!$Z$1,"d")</f>
        <v>0</v>
      </c>
      <c r="X22" s="60" t="str">
        <f t="shared" ca="1" si="0"/>
        <v>YES</v>
      </c>
      <c r="Y22" s="60" t="str">
        <f t="shared" ca="1" si="1"/>
        <v>NO</v>
      </c>
      <c r="Z22" s="60" t="str">
        <f t="shared" ca="1" si="2"/>
        <v>NO</v>
      </c>
    </row>
    <row r="23" spans="1:26">
      <c r="A23" t="s">
        <v>3744</v>
      </c>
      <c r="B23" t="s">
        <v>261</v>
      </c>
      <c r="C23" t="s">
        <v>3745</v>
      </c>
      <c r="D23" t="s">
        <v>738</v>
      </c>
      <c r="E23" t="s">
        <v>159</v>
      </c>
      <c r="F23" t="s">
        <v>3746</v>
      </c>
      <c r="G23" t="s">
        <v>191</v>
      </c>
      <c r="H23" s="87">
        <v>44656.40525462963</v>
      </c>
      <c r="I23" s="87">
        <v>44656.469872685193</v>
      </c>
      <c r="J23" t="s">
        <v>455</v>
      </c>
      <c r="K23" t="s">
        <v>456</v>
      </c>
      <c r="L23" s="87">
        <v>44659.40525462963</v>
      </c>
      <c r="M23" t="s">
        <v>478</v>
      </c>
      <c r="N23" t="s">
        <v>607</v>
      </c>
      <c r="P23" s="43"/>
      <c r="Q23" s="43"/>
      <c r="R23" s="43"/>
      <c r="S23" s="43"/>
      <c r="T23" s="43"/>
      <c r="U23" s="43"/>
      <c r="V23" s="43"/>
      <c r="W23" s="60">
        <f ca="1">DATEDIF(H23,SummaryINC!$Z$1,"d")</f>
        <v>0</v>
      </c>
      <c r="X23" s="60" t="str">
        <f t="shared" ca="1" si="0"/>
        <v>YES</v>
      </c>
      <c r="Y23" s="60" t="str">
        <f t="shared" ca="1" si="1"/>
        <v>NO</v>
      </c>
      <c r="Z23" s="60" t="str">
        <f t="shared" ca="1" si="2"/>
        <v>NO</v>
      </c>
    </row>
    <row r="24" spans="1:26">
      <c r="A24" t="s">
        <v>3747</v>
      </c>
      <c r="B24" t="s">
        <v>262</v>
      </c>
      <c r="C24" t="s">
        <v>3748</v>
      </c>
      <c r="D24" t="s">
        <v>682</v>
      </c>
      <c r="E24" t="s">
        <v>159</v>
      </c>
      <c r="F24" t="s">
        <v>3749</v>
      </c>
      <c r="G24" t="s">
        <v>294</v>
      </c>
      <c r="H24" s="87">
        <v>44656.398252314822</v>
      </c>
      <c r="I24" s="87">
        <v>44656.40421296296</v>
      </c>
      <c r="J24" t="s">
        <v>455</v>
      </c>
      <c r="K24" t="s">
        <v>456</v>
      </c>
      <c r="M24" t="b">
        <v>0</v>
      </c>
      <c r="N24" t="b">
        <v>0</v>
      </c>
      <c r="P24" s="43"/>
      <c r="Q24" s="43"/>
      <c r="R24" s="43"/>
      <c r="S24" s="43"/>
      <c r="T24" s="43"/>
      <c r="U24" s="43"/>
      <c r="V24" s="43"/>
      <c r="W24" s="60">
        <f ca="1">DATEDIF(H24,SummaryINC!$Z$1,"d")</f>
        <v>0</v>
      </c>
      <c r="X24" s="60" t="str">
        <f t="shared" ca="1" si="0"/>
        <v>YES</v>
      </c>
      <c r="Y24" s="60" t="str">
        <f t="shared" ca="1" si="1"/>
        <v>NO</v>
      </c>
      <c r="Z24" s="60" t="str">
        <f t="shared" ca="1" si="2"/>
        <v>NO</v>
      </c>
    </row>
    <row r="25" spans="1:26">
      <c r="A25" t="s">
        <v>3750</v>
      </c>
      <c r="B25" t="s">
        <v>262</v>
      </c>
      <c r="C25" t="s">
        <v>3751</v>
      </c>
      <c r="D25" t="b">
        <v>0</v>
      </c>
      <c r="E25" t="s">
        <v>158</v>
      </c>
      <c r="F25" t="s">
        <v>3752</v>
      </c>
      <c r="G25" t="s">
        <v>291</v>
      </c>
      <c r="H25" s="87">
        <v>44656.397974537038</v>
      </c>
      <c r="I25" s="87">
        <v>44656.41265046296</v>
      </c>
      <c r="J25" t="s">
        <v>455</v>
      </c>
      <c r="K25" t="s">
        <v>456</v>
      </c>
      <c r="L25" s="87">
        <v>44657.397974537038</v>
      </c>
      <c r="M25" t="b">
        <v>0</v>
      </c>
      <c r="N25" t="b">
        <v>0</v>
      </c>
      <c r="P25" s="43"/>
      <c r="Q25" s="43"/>
      <c r="R25" s="43"/>
      <c r="S25" s="43"/>
      <c r="T25" s="43"/>
      <c r="U25" s="43"/>
      <c r="V25" s="43"/>
      <c r="W25" s="60">
        <f ca="1">DATEDIF(H25,SummaryINC!$Z$1,"d")</f>
        <v>0</v>
      </c>
      <c r="X25" s="60" t="str">
        <f t="shared" ca="1" si="0"/>
        <v>YES</v>
      </c>
      <c r="Y25" s="60" t="str">
        <f t="shared" ca="1" si="1"/>
        <v>NO</v>
      </c>
      <c r="Z25" s="60" t="str">
        <f t="shared" ca="1" si="2"/>
        <v>NO</v>
      </c>
    </row>
    <row r="26" spans="1:26">
      <c r="A26" t="s">
        <v>3754</v>
      </c>
      <c r="B26" t="s">
        <v>261</v>
      </c>
      <c r="C26" t="s">
        <v>3755</v>
      </c>
      <c r="D26" t="s">
        <v>725</v>
      </c>
      <c r="E26" t="s">
        <v>82</v>
      </c>
      <c r="F26" t="s">
        <v>754</v>
      </c>
      <c r="G26" t="s">
        <v>174</v>
      </c>
      <c r="H26" s="87">
        <v>44656.390069444453</v>
      </c>
      <c r="I26" s="87">
        <v>44656.466504629629</v>
      </c>
      <c r="J26" t="b">
        <v>0</v>
      </c>
      <c r="M26" t="b">
        <v>0</v>
      </c>
      <c r="N26" t="b">
        <v>0</v>
      </c>
      <c r="P26" s="43"/>
      <c r="Q26" s="43"/>
      <c r="R26" s="43"/>
      <c r="S26" s="43"/>
      <c r="T26" s="43"/>
      <c r="U26" s="43"/>
      <c r="V26" s="43"/>
      <c r="W26" s="60">
        <f ca="1">DATEDIF(H26,SummaryINC!$Z$1,"d")</f>
        <v>0</v>
      </c>
      <c r="X26" s="60" t="str">
        <f t="shared" ca="1" si="0"/>
        <v>YES</v>
      </c>
      <c r="Y26" s="60" t="str">
        <f t="shared" ca="1" si="1"/>
        <v>NO</v>
      </c>
      <c r="Z26" s="60" t="str">
        <f t="shared" ca="1" si="2"/>
        <v>NO</v>
      </c>
    </row>
    <row r="27" spans="1:26">
      <c r="A27" t="s">
        <v>3756</v>
      </c>
      <c r="B27" t="s">
        <v>261</v>
      </c>
      <c r="C27" t="s">
        <v>3757</v>
      </c>
      <c r="D27" t="s">
        <v>489</v>
      </c>
      <c r="E27" t="s">
        <v>82</v>
      </c>
      <c r="F27" t="s">
        <v>523</v>
      </c>
      <c r="G27" t="s">
        <v>176</v>
      </c>
      <c r="H27" s="87">
        <v>44656.384884259263</v>
      </c>
      <c r="I27" s="87">
        <v>44656.429837962962</v>
      </c>
      <c r="J27" t="s">
        <v>455</v>
      </c>
      <c r="K27" t="s">
        <v>456</v>
      </c>
      <c r="L27" s="87">
        <v>44656.561782407407</v>
      </c>
      <c r="M27" t="b">
        <v>0</v>
      </c>
      <c r="N27" t="b">
        <v>0</v>
      </c>
      <c r="P27" s="43"/>
      <c r="Q27" s="43"/>
      <c r="R27" s="43"/>
      <c r="S27" s="43"/>
      <c r="T27" s="43"/>
      <c r="U27" s="43"/>
      <c r="V27" s="43"/>
      <c r="W27" s="60">
        <f ca="1">DATEDIF(H27,SummaryINC!$Z$1,"d")</f>
        <v>0</v>
      </c>
      <c r="X27" s="60" t="str">
        <f t="shared" ca="1" si="0"/>
        <v>YES</v>
      </c>
      <c r="Y27" s="60" t="str">
        <f t="shared" ca="1" si="1"/>
        <v>NO</v>
      </c>
      <c r="Z27" s="60" t="str">
        <f t="shared" ca="1" si="2"/>
        <v>NO</v>
      </c>
    </row>
    <row r="28" spans="1:26">
      <c r="A28" t="s">
        <v>3758</v>
      </c>
      <c r="B28" t="b">
        <v>0</v>
      </c>
      <c r="C28" t="s">
        <v>3759</v>
      </c>
      <c r="D28" t="b">
        <v>0</v>
      </c>
      <c r="E28" t="s">
        <v>158</v>
      </c>
      <c r="F28" t="s">
        <v>3760</v>
      </c>
      <c r="G28" t="s">
        <v>169</v>
      </c>
      <c r="H28" s="87">
        <v>44656.376585648148</v>
      </c>
      <c r="I28" s="87">
        <v>44656.376585648148</v>
      </c>
      <c r="J28" t="b">
        <v>0</v>
      </c>
      <c r="M28" t="b">
        <v>0</v>
      </c>
      <c r="N28" t="b">
        <v>0</v>
      </c>
      <c r="P28" s="43"/>
      <c r="Q28" s="43"/>
      <c r="R28" s="43"/>
      <c r="S28" s="43"/>
      <c r="T28" s="43"/>
      <c r="U28" s="43"/>
      <c r="V28" s="43"/>
      <c r="W28" s="60">
        <f ca="1">DATEDIF(H28,SummaryINC!$Z$1,"d")</f>
        <v>0</v>
      </c>
      <c r="X28" s="60" t="str">
        <f t="shared" ca="1" si="0"/>
        <v>YES</v>
      </c>
      <c r="Y28" s="60" t="str">
        <f t="shared" ca="1" si="1"/>
        <v>NO</v>
      </c>
      <c r="Z28" s="60" t="str">
        <f t="shared" ca="1" si="2"/>
        <v>NO</v>
      </c>
    </row>
    <row r="29" spans="1:26">
      <c r="A29" t="s">
        <v>3762</v>
      </c>
      <c r="B29" t="s">
        <v>261</v>
      </c>
      <c r="C29" t="s">
        <v>3763</v>
      </c>
      <c r="D29" t="s">
        <v>725</v>
      </c>
      <c r="E29" t="s">
        <v>82</v>
      </c>
      <c r="F29" t="s">
        <v>491</v>
      </c>
      <c r="G29" t="s">
        <v>174</v>
      </c>
      <c r="H29" s="87">
        <v>44656.330706018518</v>
      </c>
      <c r="I29" s="87">
        <v>44656.467083333337</v>
      </c>
      <c r="J29" t="b">
        <v>0</v>
      </c>
      <c r="M29" t="b">
        <v>0</v>
      </c>
      <c r="N29" t="b">
        <v>0</v>
      </c>
      <c r="P29" s="43"/>
      <c r="Q29" s="43"/>
      <c r="R29" s="43"/>
      <c r="S29" s="43"/>
      <c r="T29" s="43"/>
      <c r="U29" s="43"/>
      <c r="V29" s="43"/>
      <c r="W29" s="60">
        <f ca="1">DATEDIF(H29,SummaryINC!$Z$1,"d")</f>
        <v>0</v>
      </c>
      <c r="X29" s="60" t="str">
        <f t="shared" ca="1" si="0"/>
        <v>YES</v>
      </c>
      <c r="Y29" s="60" t="str">
        <f t="shared" ca="1" si="1"/>
        <v>NO</v>
      </c>
      <c r="Z29" s="60" t="str">
        <f t="shared" ca="1" si="2"/>
        <v>NO</v>
      </c>
    </row>
    <row r="30" spans="1:26">
      <c r="A30" t="s">
        <v>3764</v>
      </c>
      <c r="B30" t="s">
        <v>261</v>
      </c>
      <c r="C30" t="s">
        <v>3765</v>
      </c>
      <c r="D30" t="s">
        <v>562</v>
      </c>
      <c r="E30" t="s">
        <v>465</v>
      </c>
      <c r="F30" t="s">
        <v>3766</v>
      </c>
      <c r="G30" t="s">
        <v>183</v>
      </c>
      <c r="H30" s="87">
        <v>44656.297754629632</v>
      </c>
      <c r="I30" s="87">
        <v>44656.482442129629</v>
      </c>
      <c r="J30" t="s">
        <v>455</v>
      </c>
      <c r="K30" t="s">
        <v>456</v>
      </c>
      <c r="L30" s="87">
        <v>44657.41646990741</v>
      </c>
      <c r="M30" t="s">
        <v>3767</v>
      </c>
      <c r="N30" t="s">
        <v>3768</v>
      </c>
      <c r="P30" s="43"/>
      <c r="Q30" s="43"/>
      <c r="R30" s="43"/>
      <c r="S30" s="43"/>
      <c r="T30" s="43"/>
      <c r="U30" s="43"/>
      <c r="V30" s="43"/>
      <c r="W30" s="60">
        <f ca="1">DATEDIF(H30,SummaryINC!$Z$1,"d")</f>
        <v>0</v>
      </c>
      <c r="X30" s="60" t="str">
        <f t="shared" ca="1" si="0"/>
        <v>YES</v>
      </c>
      <c r="Y30" s="60" t="str">
        <f t="shared" ca="1" si="1"/>
        <v>NO</v>
      </c>
      <c r="Z30" s="60" t="str">
        <f t="shared" ca="1" si="2"/>
        <v>NO</v>
      </c>
    </row>
    <row r="31" spans="1:26">
      <c r="A31" t="s">
        <v>3769</v>
      </c>
      <c r="B31" t="b">
        <v>0</v>
      </c>
      <c r="C31" t="s">
        <v>3770</v>
      </c>
      <c r="D31" t="b">
        <v>0</v>
      </c>
      <c r="E31" t="s">
        <v>158</v>
      </c>
      <c r="F31" t="s">
        <v>3771</v>
      </c>
      <c r="G31" t="s">
        <v>169</v>
      </c>
      <c r="H31" s="87">
        <v>44656.294178240743</v>
      </c>
      <c r="I31" s="87">
        <v>44656.294178240743</v>
      </c>
      <c r="J31" t="b">
        <v>0</v>
      </c>
      <c r="M31" t="b">
        <v>0</v>
      </c>
      <c r="N31" t="b">
        <v>0</v>
      </c>
      <c r="P31" s="43"/>
      <c r="Q31" s="43"/>
      <c r="R31" s="43"/>
      <c r="S31" s="43"/>
      <c r="T31" s="43"/>
      <c r="U31" s="43"/>
      <c r="V31" s="43"/>
      <c r="W31" s="60">
        <f ca="1">DATEDIF(H31,SummaryINC!$Z$1,"d")</f>
        <v>0</v>
      </c>
      <c r="X31" s="60" t="str">
        <f t="shared" ca="1" si="0"/>
        <v>YES</v>
      </c>
      <c r="Y31" s="60" t="str">
        <f t="shared" ca="1" si="1"/>
        <v>NO</v>
      </c>
      <c r="Z31" s="60" t="str">
        <f t="shared" ca="1" si="2"/>
        <v>NO</v>
      </c>
    </row>
    <row r="32" spans="1:26">
      <c r="A32" t="s">
        <v>3772</v>
      </c>
      <c r="B32" t="s">
        <v>261</v>
      </c>
      <c r="C32" t="s">
        <v>3773</v>
      </c>
      <c r="D32" t="s">
        <v>706</v>
      </c>
      <c r="E32" t="s">
        <v>99</v>
      </c>
      <c r="F32" t="s">
        <v>651</v>
      </c>
      <c r="G32" t="s">
        <v>176</v>
      </c>
      <c r="H32" s="87">
        <v>44656.261712962973</v>
      </c>
      <c r="I32" s="87">
        <v>44656.482442129629</v>
      </c>
      <c r="J32" t="s">
        <v>455</v>
      </c>
      <c r="K32" t="s">
        <v>456</v>
      </c>
      <c r="L32" s="87">
        <v>44656.674803240741</v>
      </c>
      <c r="M32" t="b">
        <v>0</v>
      </c>
      <c r="N32" t="b">
        <v>0</v>
      </c>
      <c r="P32" s="43"/>
      <c r="Q32" s="43"/>
      <c r="R32" s="43"/>
      <c r="S32" s="43"/>
      <c r="T32" s="43"/>
      <c r="U32" s="43"/>
      <c r="V32" s="43"/>
      <c r="W32" s="60">
        <f ca="1">DATEDIF(H32,SummaryINC!$Z$1,"d")</f>
        <v>0</v>
      </c>
      <c r="X32" s="60" t="str">
        <f t="shared" ca="1" si="0"/>
        <v>YES</v>
      </c>
      <c r="Y32" s="60" t="str">
        <f t="shared" ca="1" si="1"/>
        <v>NO</v>
      </c>
      <c r="Z32" s="60" t="str">
        <f t="shared" ca="1" si="2"/>
        <v>NO</v>
      </c>
    </row>
    <row r="33" spans="1:26">
      <c r="A33" t="s">
        <v>3774</v>
      </c>
      <c r="B33" t="s">
        <v>261</v>
      </c>
      <c r="C33" t="s">
        <v>3775</v>
      </c>
      <c r="D33" t="s">
        <v>704</v>
      </c>
      <c r="E33" t="s">
        <v>465</v>
      </c>
      <c r="F33" t="s">
        <v>930</v>
      </c>
      <c r="G33" t="s">
        <v>304</v>
      </c>
      <c r="H33" s="87">
        <v>44656.246296296304</v>
      </c>
      <c r="I33" s="87">
        <v>44656.253900462973</v>
      </c>
      <c r="J33" t="s">
        <v>455</v>
      </c>
      <c r="K33" t="s">
        <v>456</v>
      </c>
      <c r="M33" t="b">
        <v>0</v>
      </c>
      <c r="N33" t="b">
        <v>0</v>
      </c>
      <c r="P33" s="43"/>
      <c r="Q33" s="43"/>
      <c r="R33" s="43"/>
      <c r="S33" s="43"/>
      <c r="T33" s="43"/>
      <c r="U33" s="43"/>
      <c r="V33" s="43"/>
      <c r="W33" s="60">
        <f ca="1">DATEDIF(H33,SummaryINC!$Z$1,"d")</f>
        <v>0</v>
      </c>
      <c r="X33" s="60" t="str">
        <f t="shared" ca="1" si="0"/>
        <v>YES</v>
      </c>
      <c r="Y33" s="60" t="str">
        <f t="shared" ca="1" si="1"/>
        <v>NO</v>
      </c>
      <c r="Z33" s="60" t="str">
        <f t="shared" ca="1" si="2"/>
        <v>NO</v>
      </c>
    </row>
    <row r="34" spans="1:26">
      <c r="A34" t="s">
        <v>3776</v>
      </c>
      <c r="B34" t="s">
        <v>261</v>
      </c>
      <c r="C34" t="s">
        <v>3777</v>
      </c>
      <c r="D34" t="s">
        <v>706</v>
      </c>
      <c r="E34" t="s">
        <v>160</v>
      </c>
      <c r="F34" t="s">
        <v>490</v>
      </c>
      <c r="G34" t="s">
        <v>176</v>
      </c>
      <c r="H34" s="87">
        <v>44656.214884259258</v>
      </c>
      <c r="I34" s="87">
        <v>44656.482442129629</v>
      </c>
      <c r="J34" t="s">
        <v>455</v>
      </c>
      <c r="K34" t="s">
        <v>456</v>
      </c>
      <c r="L34" s="87">
        <v>44656.622719907413</v>
      </c>
      <c r="M34" t="b">
        <v>0</v>
      </c>
      <c r="N34" t="b">
        <v>0</v>
      </c>
      <c r="P34" s="43"/>
      <c r="Q34" s="43"/>
      <c r="R34" s="43"/>
      <c r="S34" s="43"/>
      <c r="T34" s="43"/>
      <c r="U34" s="43"/>
      <c r="V34" s="43"/>
      <c r="W34" s="60">
        <f ca="1">DATEDIF(H34,SummaryINC!$Z$1,"d")</f>
        <v>0</v>
      </c>
      <c r="X34" s="60" t="str">
        <f t="shared" ref="X34:X65" ca="1" si="3">IF(W34&lt;10,"YES","NO")</f>
        <v>YES</v>
      </c>
      <c r="Y34" s="60" t="str">
        <f t="shared" ref="Y34:Y65" ca="1" si="4">IF(AND(W34&gt;9,W34&lt;21),"YES","NO")</f>
        <v>NO</v>
      </c>
      <c r="Z34" s="60" t="str">
        <f t="shared" ref="Z34:Z65" ca="1" si="5">IF(W34&gt;20,"YES","NO")</f>
        <v>NO</v>
      </c>
    </row>
    <row r="35" spans="1:26">
      <c r="A35" t="s">
        <v>3778</v>
      </c>
      <c r="B35" t="s">
        <v>261</v>
      </c>
      <c r="C35" t="s">
        <v>3779</v>
      </c>
      <c r="D35" t="s">
        <v>458</v>
      </c>
      <c r="E35" t="s">
        <v>99</v>
      </c>
      <c r="F35" t="s">
        <v>3753</v>
      </c>
      <c r="G35" t="s">
        <v>174</v>
      </c>
      <c r="H35" s="87">
        <v>44656.196863425917</v>
      </c>
      <c r="I35" s="87">
        <v>44656.457129629627</v>
      </c>
      <c r="J35" t="s">
        <v>442</v>
      </c>
      <c r="K35" t="s">
        <v>485</v>
      </c>
      <c r="L35" s="87">
        <v>44656.458333333343</v>
      </c>
      <c r="M35" t="s">
        <v>3780</v>
      </c>
      <c r="N35" t="b">
        <v>0</v>
      </c>
      <c r="P35" s="43"/>
      <c r="Q35" s="43"/>
      <c r="R35" s="43"/>
      <c r="S35" s="43"/>
      <c r="T35" s="43"/>
      <c r="U35" s="43"/>
      <c r="V35" s="43"/>
      <c r="W35" s="60">
        <f ca="1">DATEDIF(H35,SummaryINC!$Z$1,"d")</f>
        <v>0</v>
      </c>
      <c r="X35" s="60" t="str">
        <f t="shared" ca="1" si="3"/>
        <v>YES</v>
      </c>
      <c r="Y35" s="60" t="str">
        <f t="shared" ca="1" si="4"/>
        <v>NO</v>
      </c>
      <c r="Z35" s="60" t="str">
        <f t="shared" ca="1" si="5"/>
        <v>NO</v>
      </c>
    </row>
    <row r="36" spans="1:26">
      <c r="A36" t="s">
        <v>3781</v>
      </c>
      <c r="B36" t="s">
        <v>261</v>
      </c>
      <c r="C36" t="s">
        <v>3782</v>
      </c>
      <c r="D36" t="s">
        <v>474</v>
      </c>
      <c r="E36" t="s">
        <v>159</v>
      </c>
      <c r="F36" t="s">
        <v>475</v>
      </c>
      <c r="G36" t="s">
        <v>186</v>
      </c>
      <c r="H36" s="87">
        <v>44656.155393518522</v>
      </c>
      <c r="I36" s="87">
        <v>44656.210844907408</v>
      </c>
      <c r="J36" t="s">
        <v>455</v>
      </c>
      <c r="K36" t="s">
        <v>456</v>
      </c>
      <c r="L36" s="87">
        <v>44659.291666666657</v>
      </c>
      <c r="M36" t="b">
        <v>0</v>
      </c>
      <c r="N36" t="b">
        <v>0</v>
      </c>
      <c r="P36" s="43"/>
      <c r="Q36" s="43"/>
      <c r="R36" s="43"/>
      <c r="S36" s="43"/>
      <c r="T36" s="43"/>
      <c r="U36" s="43"/>
      <c r="V36" s="43"/>
      <c r="W36" s="60">
        <f ca="1">DATEDIF(H36,SummaryINC!$Z$1,"d")</f>
        <v>0</v>
      </c>
      <c r="X36" s="60" t="str">
        <f t="shared" ca="1" si="3"/>
        <v>YES</v>
      </c>
      <c r="Y36" s="60" t="str">
        <f t="shared" ca="1" si="4"/>
        <v>NO</v>
      </c>
      <c r="Z36" s="60" t="str">
        <f t="shared" ca="1" si="5"/>
        <v>NO</v>
      </c>
    </row>
    <row r="37" spans="1:26">
      <c r="A37" t="s">
        <v>3783</v>
      </c>
      <c r="B37" t="s">
        <v>261</v>
      </c>
      <c r="C37" t="s">
        <v>3784</v>
      </c>
      <c r="D37" t="s">
        <v>458</v>
      </c>
      <c r="E37" t="s">
        <v>82</v>
      </c>
      <c r="F37" t="s">
        <v>1499</v>
      </c>
      <c r="G37" t="s">
        <v>174</v>
      </c>
      <c r="H37" s="87">
        <v>44656.130879629629</v>
      </c>
      <c r="I37" s="87">
        <v>44656.466469907413</v>
      </c>
      <c r="J37" t="b">
        <v>0</v>
      </c>
      <c r="L37" s="87">
        <v>44656.458333333343</v>
      </c>
      <c r="M37" t="s">
        <v>3785</v>
      </c>
      <c r="N37" t="b">
        <v>0</v>
      </c>
      <c r="P37" s="43"/>
      <c r="Q37" s="43"/>
      <c r="R37" s="43"/>
      <c r="S37" s="43"/>
      <c r="T37" s="43"/>
      <c r="U37" s="43"/>
      <c r="V37" s="43"/>
      <c r="W37" s="60">
        <f ca="1">DATEDIF(H37,SummaryINC!$Z$1,"d")</f>
        <v>0</v>
      </c>
      <c r="X37" s="60" t="str">
        <f t="shared" ca="1" si="3"/>
        <v>YES</v>
      </c>
      <c r="Y37" s="60" t="str">
        <f t="shared" ca="1" si="4"/>
        <v>NO</v>
      </c>
      <c r="Z37" s="60" t="str">
        <f t="shared" ca="1" si="5"/>
        <v>NO</v>
      </c>
    </row>
    <row r="38" spans="1:26">
      <c r="A38" t="s">
        <v>3786</v>
      </c>
      <c r="B38" t="s">
        <v>261</v>
      </c>
      <c r="C38" t="s">
        <v>3787</v>
      </c>
      <c r="D38" t="b">
        <v>0</v>
      </c>
      <c r="E38" t="s">
        <v>158</v>
      </c>
      <c r="F38" t="s">
        <v>754</v>
      </c>
      <c r="G38" t="s">
        <v>174</v>
      </c>
      <c r="H38" s="87">
        <v>44656.056238425917</v>
      </c>
      <c r="I38" s="87">
        <v>44656.473807870367</v>
      </c>
      <c r="J38" t="b">
        <v>0</v>
      </c>
      <c r="M38" t="b">
        <v>0</v>
      </c>
      <c r="N38" t="b">
        <v>0</v>
      </c>
      <c r="P38" s="43"/>
      <c r="Q38" s="43"/>
      <c r="R38" s="43"/>
      <c r="S38" s="43"/>
      <c r="T38" s="43"/>
      <c r="U38" s="43"/>
      <c r="V38" s="43"/>
      <c r="W38" s="60">
        <f ca="1">DATEDIF(H38,SummaryINC!$Z$1,"d")</f>
        <v>0</v>
      </c>
      <c r="X38" s="60" t="str">
        <f t="shared" ca="1" si="3"/>
        <v>YES</v>
      </c>
      <c r="Y38" s="60" t="str">
        <f t="shared" ca="1" si="4"/>
        <v>NO</v>
      </c>
      <c r="Z38" s="60" t="str">
        <f t="shared" ca="1" si="5"/>
        <v>NO</v>
      </c>
    </row>
    <row r="39" spans="1:26">
      <c r="A39" t="s">
        <v>3788</v>
      </c>
      <c r="B39" t="s">
        <v>261</v>
      </c>
      <c r="C39" t="s">
        <v>3789</v>
      </c>
      <c r="D39" t="s">
        <v>458</v>
      </c>
      <c r="E39" t="s">
        <v>99</v>
      </c>
      <c r="F39" t="s">
        <v>754</v>
      </c>
      <c r="G39" t="s">
        <v>174</v>
      </c>
      <c r="H39" s="87">
        <v>44656.041620370372</v>
      </c>
      <c r="I39" s="87">
        <v>44656.312638888892</v>
      </c>
      <c r="J39" t="s">
        <v>442</v>
      </c>
      <c r="K39" t="s">
        <v>485</v>
      </c>
      <c r="L39" s="87">
        <v>44656.458333333343</v>
      </c>
      <c r="M39" t="b">
        <v>0</v>
      </c>
      <c r="N39" t="b">
        <v>0</v>
      </c>
      <c r="P39" s="43"/>
      <c r="Q39" s="43"/>
      <c r="R39" s="43"/>
      <c r="S39" s="43"/>
      <c r="T39" s="43"/>
      <c r="U39" s="43"/>
      <c r="V39" s="43"/>
      <c r="W39" s="60">
        <f ca="1">DATEDIF(H39,SummaryINC!$Z$1,"d")</f>
        <v>0</v>
      </c>
      <c r="X39" s="60" t="str">
        <f t="shared" ca="1" si="3"/>
        <v>YES</v>
      </c>
      <c r="Y39" s="60" t="str">
        <f t="shared" ca="1" si="4"/>
        <v>NO</v>
      </c>
      <c r="Z39" s="60" t="str">
        <f t="shared" ca="1" si="5"/>
        <v>NO</v>
      </c>
    </row>
    <row r="40" spans="1:26">
      <c r="A40" t="s">
        <v>3790</v>
      </c>
      <c r="B40" t="s">
        <v>261</v>
      </c>
      <c r="C40" t="s">
        <v>3791</v>
      </c>
      <c r="D40" t="s">
        <v>480</v>
      </c>
      <c r="E40" t="s">
        <v>159</v>
      </c>
      <c r="F40" t="s">
        <v>3792</v>
      </c>
      <c r="G40" t="s">
        <v>186</v>
      </c>
      <c r="H40" s="87">
        <v>44656.033159722218</v>
      </c>
      <c r="I40" s="87">
        <v>44656.033159722218</v>
      </c>
      <c r="J40" t="s">
        <v>455</v>
      </c>
      <c r="K40" t="s">
        <v>456</v>
      </c>
      <c r="L40" s="87">
        <v>44659.291666666657</v>
      </c>
      <c r="M40" t="b">
        <v>0</v>
      </c>
      <c r="N40" t="b">
        <v>0</v>
      </c>
      <c r="P40" s="43"/>
      <c r="Q40" s="43"/>
      <c r="R40" s="43"/>
      <c r="S40" s="43"/>
      <c r="T40" s="43"/>
      <c r="U40" s="43"/>
      <c r="V40" s="43"/>
      <c r="W40" s="60">
        <f ca="1">DATEDIF(H40,SummaryINC!$Z$1,"d")</f>
        <v>0</v>
      </c>
      <c r="X40" s="60" t="str">
        <f t="shared" ca="1" si="3"/>
        <v>YES</v>
      </c>
      <c r="Y40" s="60" t="str">
        <f t="shared" ca="1" si="4"/>
        <v>NO</v>
      </c>
      <c r="Z40" s="60" t="str">
        <f t="shared" ca="1" si="5"/>
        <v>NO</v>
      </c>
    </row>
    <row r="41" spans="1:26">
      <c r="A41" t="s">
        <v>3794</v>
      </c>
      <c r="B41" t="s">
        <v>261</v>
      </c>
      <c r="C41" t="s">
        <v>3795</v>
      </c>
      <c r="D41" t="s">
        <v>679</v>
      </c>
      <c r="E41" t="s">
        <v>82</v>
      </c>
      <c r="F41" t="s">
        <v>3753</v>
      </c>
      <c r="G41" t="s">
        <v>174</v>
      </c>
      <c r="H41" s="87">
        <v>44655.961736111109</v>
      </c>
      <c r="I41" s="87">
        <v>44656.375520833331</v>
      </c>
      <c r="J41" t="s">
        <v>455</v>
      </c>
      <c r="K41" t="s">
        <v>456</v>
      </c>
      <c r="L41" s="87">
        <v>44656.839409722219</v>
      </c>
      <c r="M41" t="s">
        <v>3796</v>
      </c>
      <c r="N41" t="b">
        <v>0</v>
      </c>
      <c r="P41" s="43"/>
      <c r="Q41" s="43"/>
      <c r="R41" s="43"/>
      <c r="S41" s="43"/>
      <c r="T41" s="43"/>
      <c r="U41" s="43"/>
      <c r="V41" s="43"/>
      <c r="W41" s="60">
        <f ca="1">DATEDIF(H41,SummaryINC!$Z$1,"d")</f>
        <v>1</v>
      </c>
      <c r="X41" s="60" t="str">
        <f t="shared" ca="1" si="3"/>
        <v>YES</v>
      </c>
      <c r="Y41" s="60" t="str">
        <f t="shared" ca="1" si="4"/>
        <v>NO</v>
      </c>
      <c r="Z41" s="60" t="str">
        <f t="shared" ca="1" si="5"/>
        <v>NO</v>
      </c>
    </row>
    <row r="42" spans="1:26">
      <c r="A42" t="s">
        <v>3797</v>
      </c>
      <c r="B42" t="s">
        <v>261</v>
      </c>
      <c r="C42" t="s">
        <v>3798</v>
      </c>
      <c r="D42" t="b">
        <v>0</v>
      </c>
      <c r="E42" t="s">
        <v>158</v>
      </c>
      <c r="F42" t="s">
        <v>754</v>
      </c>
      <c r="G42" t="s">
        <v>174</v>
      </c>
      <c r="H42" s="87">
        <v>44655.84957175926</v>
      </c>
      <c r="I42" s="87">
        <v>44656.464398148149</v>
      </c>
      <c r="J42" t="b">
        <v>0</v>
      </c>
      <c r="M42" t="b">
        <v>0</v>
      </c>
      <c r="N42" t="b">
        <v>0</v>
      </c>
      <c r="P42" s="43"/>
      <c r="Q42" s="43"/>
      <c r="R42" s="43"/>
      <c r="S42" s="43"/>
      <c r="T42" s="43"/>
      <c r="U42" s="43"/>
      <c r="V42" s="43"/>
      <c r="W42" s="60">
        <f ca="1">DATEDIF(H42,SummaryINC!$Z$1,"d")</f>
        <v>1</v>
      </c>
      <c r="X42" s="60" t="str">
        <f t="shared" ca="1" si="3"/>
        <v>YES</v>
      </c>
      <c r="Y42" s="60" t="str">
        <f t="shared" ca="1" si="4"/>
        <v>NO</v>
      </c>
      <c r="Z42" s="60" t="str">
        <f t="shared" ca="1" si="5"/>
        <v>NO</v>
      </c>
    </row>
    <row r="43" spans="1:26">
      <c r="A43" t="s">
        <v>3799</v>
      </c>
      <c r="B43" t="s">
        <v>262</v>
      </c>
      <c r="C43" t="s">
        <v>3800</v>
      </c>
      <c r="D43" t="s">
        <v>1406</v>
      </c>
      <c r="E43" t="s">
        <v>99</v>
      </c>
      <c r="F43" t="s">
        <v>3801</v>
      </c>
      <c r="G43" t="s">
        <v>176</v>
      </c>
      <c r="H43" s="87">
        <v>44655.773692129631</v>
      </c>
      <c r="I43" s="87">
        <v>44656.482442129629</v>
      </c>
      <c r="J43" t="s">
        <v>455</v>
      </c>
      <c r="K43" t="s">
        <v>456</v>
      </c>
      <c r="L43" s="87">
        <v>44657.133831018517</v>
      </c>
      <c r="M43" t="b">
        <v>0</v>
      </c>
      <c r="N43" t="b">
        <v>0</v>
      </c>
      <c r="P43" s="43"/>
      <c r="Q43" s="43"/>
      <c r="R43" s="43"/>
      <c r="S43" s="43"/>
      <c r="T43" s="43"/>
      <c r="U43" s="43"/>
      <c r="V43" s="43"/>
      <c r="W43" s="60">
        <f ca="1">DATEDIF(H43,SummaryINC!$Z$1,"d")</f>
        <v>1</v>
      </c>
      <c r="X43" s="60" t="str">
        <f t="shared" ca="1" si="3"/>
        <v>YES</v>
      </c>
      <c r="Y43" s="60" t="str">
        <f t="shared" ca="1" si="4"/>
        <v>NO</v>
      </c>
      <c r="Z43" s="60" t="str">
        <f t="shared" ca="1" si="5"/>
        <v>NO</v>
      </c>
    </row>
    <row r="44" spans="1:26">
      <c r="A44" t="s">
        <v>3802</v>
      </c>
      <c r="B44" t="s">
        <v>262</v>
      </c>
      <c r="C44" t="s">
        <v>3803</v>
      </c>
      <c r="D44" t="s">
        <v>1406</v>
      </c>
      <c r="E44" t="s">
        <v>99</v>
      </c>
      <c r="F44" t="s">
        <v>3801</v>
      </c>
      <c r="G44" t="s">
        <v>176</v>
      </c>
      <c r="H44" s="87">
        <v>44655.773472222223</v>
      </c>
      <c r="I44" s="87">
        <v>44656.482442129629</v>
      </c>
      <c r="J44" t="s">
        <v>455</v>
      </c>
      <c r="K44" t="s">
        <v>456</v>
      </c>
      <c r="L44" s="87">
        <v>44657.150497685187</v>
      </c>
      <c r="M44" t="b">
        <v>0</v>
      </c>
      <c r="N44" t="b">
        <v>0</v>
      </c>
      <c r="P44" s="43"/>
      <c r="Q44" s="43"/>
      <c r="R44" s="43"/>
      <c r="S44" s="43"/>
      <c r="T44" s="43"/>
      <c r="U44" s="59"/>
      <c r="V44" s="43"/>
      <c r="W44" s="60">
        <f ca="1">DATEDIF(H44,SummaryINC!$Z$1,"d")</f>
        <v>1</v>
      </c>
      <c r="X44" s="60" t="str">
        <f t="shared" ca="1" si="3"/>
        <v>YES</v>
      </c>
      <c r="Y44" s="60" t="str">
        <f t="shared" ca="1" si="4"/>
        <v>NO</v>
      </c>
      <c r="Z44" s="60" t="str">
        <f t="shared" ca="1" si="5"/>
        <v>NO</v>
      </c>
    </row>
    <row r="45" spans="1:26">
      <c r="A45" t="s">
        <v>3804</v>
      </c>
      <c r="B45" t="s">
        <v>262</v>
      </c>
      <c r="C45" t="s">
        <v>3805</v>
      </c>
      <c r="D45" t="s">
        <v>515</v>
      </c>
      <c r="E45" t="s">
        <v>161</v>
      </c>
      <c r="F45" t="s">
        <v>3806</v>
      </c>
      <c r="G45" t="s">
        <v>295</v>
      </c>
      <c r="H45" s="87">
        <v>44655.751817129632</v>
      </c>
      <c r="I45" s="87">
        <v>44656.482442129629</v>
      </c>
      <c r="J45" t="s">
        <v>455</v>
      </c>
      <c r="K45" t="s">
        <v>456</v>
      </c>
      <c r="L45" s="87">
        <v>44656.681747685187</v>
      </c>
      <c r="M45" t="b">
        <v>0</v>
      </c>
      <c r="N45" t="b">
        <v>0</v>
      </c>
      <c r="P45" s="43"/>
      <c r="Q45" s="43"/>
      <c r="R45" s="43"/>
      <c r="S45" s="43"/>
      <c r="T45" s="43"/>
      <c r="U45" s="43"/>
      <c r="V45" s="43"/>
      <c r="W45" s="60">
        <f ca="1">DATEDIF(H45,SummaryINC!$Z$1,"d")</f>
        <v>1</v>
      </c>
      <c r="X45" s="60" t="str">
        <f t="shared" ca="1" si="3"/>
        <v>YES</v>
      </c>
      <c r="Y45" s="60" t="str">
        <f t="shared" ca="1" si="4"/>
        <v>NO</v>
      </c>
      <c r="Z45" s="60" t="str">
        <f t="shared" ca="1" si="5"/>
        <v>NO</v>
      </c>
    </row>
    <row r="46" spans="1:26">
      <c r="A46" t="s">
        <v>3807</v>
      </c>
      <c r="B46" t="s">
        <v>260</v>
      </c>
      <c r="C46" t="s">
        <v>3808</v>
      </c>
      <c r="D46" t="s">
        <v>654</v>
      </c>
      <c r="E46" t="s">
        <v>82</v>
      </c>
      <c r="F46" t="s">
        <v>754</v>
      </c>
      <c r="G46" t="s">
        <v>174</v>
      </c>
      <c r="H46" s="87">
        <v>44655.720891203702</v>
      </c>
      <c r="I46" s="87">
        <v>44656.451898148152</v>
      </c>
      <c r="J46" t="s">
        <v>442</v>
      </c>
      <c r="K46" t="s">
        <v>456</v>
      </c>
      <c r="L46" s="87">
        <v>44656.512314814812</v>
      </c>
      <c r="M46" t="b">
        <v>0</v>
      </c>
      <c r="N46" t="b">
        <v>0</v>
      </c>
      <c r="P46" s="43"/>
      <c r="Q46" s="43"/>
      <c r="R46" s="43"/>
      <c r="S46" s="43"/>
      <c r="T46" s="43"/>
      <c r="U46" s="43"/>
      <c r="V46" s="43"/>
      <c r="W46" s="60">
        <f ca="1">DATEDIF(H46,SummaryINC!$Z$1,"d")</f>
        <v>1</v>
      </c>
      <c r="X46" s="60" t="str">
        <f t="shared" ca="1" si="3"/>
        <v>YES</v>
      </c>
      <c r="Y46" s="60" t="str">
        <f t="shared" ca="1" si="4"/>
        <v>NO</v>
      </c>
      <c r="Z46" s="60" t="str">
        <f t="shared" ca="1" si="5"/>
        <v>NO</v>
      </c>
    </row>
    <row r="47" spans="1:26">
      <c r="A47" t="s">
        <v>3809</v>
      </c>
      <c r="B47" t="s">
        <v>262</v>
      </c>
      <c r="C47" t="s">
        <v>3810</v>
      </c>
      <c r="D47" t="s">
        <v>581</v>
      </c>
      <c r="E47" t="s">
        <v>99</v>
      </c>
      <c r="F47" t="s">
        <v>3811</v>
      </c>
      <c r="G47" t="s">
        <v>278</v>
      </c>
      <c r="H47" s="87">
        <v>44655.718113425923</v>
      </c>
      <c r="I47" s="87">
        <v>44656.482442129629</v>
      </c>
      <c r="J47" t="s">
        <v>455</v>
      </c>
      <c r="K47" t="s">
        <v>443</v>
      </c>
      <c r="L47" s="87">
        <v>44657.315081018518</v>
      </c>
      <c r="M47" t="s">
        <v>839</v>
      </c>
      <c r="N47" t="b">
        <v>0</v>
      </c>
      <c r="P47" s="43"/>
      <c r="Q47" s="43"/>
      <c r="R47" s="43"/>
      <c r="S47" s="43"/>
      <c r="T47" s="43"/>
      <c r="U47" s="43"/>
      <c r="V47" s="43"/>
      <c r="W47" s="60">
        <f ca="1">DATEDIF(H47,SummaryINC!$Z$1,"d")</f>
        <v>1</v>
      </c>
      <c r="X47" s="60" t="str">
        <f t="shared" ca="1" si="3"/>
        <v>YES</v>
      </c>
      <c r="Y47" s="60" t="str">
        <f t="shared" ca="1" si="4"/>
        <v>NO</v>
      </c>
      <c r="Z47" s="60" t="str">
        <f t="shared" ca="1" si="5"/>
        <v>NO</v>
      </c>
    </row>
    <row r="48" spans="1:26">
      <c r="A48" t="s">
        <v>3812</v>
      </c>
      <c r="B48" t="s">
        <v>260</v>
      </c>
      <c r="C48" t="s">
        <v>3813</v>
      </c>
      <c r="D48" t="s">
        <v>654</v>
      </c>
      <c r="E48" t="s">
        <v>160</v>
      </c>
      <c r="F48" t="s">
        <v>754</v>
      </c>
      <c r="G48" t="s">
        <v>174</v>
      </c>
      <c r="H48" s="87">
        <v>44655.700567129628</v>
      </c>
      <c r="I48" s="87">
        <v>44656.386331018519</v>
      </c>
      <c r="J48" t="s">
        <v>442</v>
      </c>
      <c r="K48" t="s">
        <v>456</v>
      </c>
      <c r="M48" t="b">
        <v>0</v>
      </c>
      <c r="N48" t="b">
        <v>0</v>
      </c>
      <c r="P48" s="43"/>
      <c r="Q48" s="43"/>
      <c r="R48" s="43"/>
      <c r="S48" s="43"/>
      <c r="T48" s="43"/>
      <c r="U48" s="43"/>
      <c r="V48" s="43"/>
      <c r="W48" s="60">
        <f ca="1">DATEDIF(H48,SummaryINC!$Z$1,"d")</f>
        <v>1</v>
      </c>
      <c r="X48" s="60" t="str">
        <f t="shared" ca="1" si="3"/>
        <v>YES</v>
      </c>
      <c r="Y48" s="60" t="str">
        <f t="shared" ca="1" si="4"/>
        <v>NO</v>
      </c>
      <c r="Z48" s="60" t="str">
        <f t="shared" ca="1" si="5"/>
        <v>NO</v>
      </c>
    </row>
    <row r="49" spans="1:26">
      <c r="A49" t="s">
        <v>3814</v>
      </c>
      <c r="B49" t="s">
        <v>261</v>
      </c>
      <c r="C49" t="s">
        <v>3815</v>
      </c>
      <c r="D49" t="s">
        <v>679</v>
      </c>
      <c r="E49" t="s">
        <v>99</v>
      </c>
      <c r="F49" t="s">
        <v>459</v>
      </c>
      <c r="G49" t="s">
        <v>174</v>
      </c>
      <c r="H49" s="87">
        <v>44655.681481481479</v>
      </c>
      <c r="I49" s="87">
        <v>44656.482442129629</v>
      </c>
      <c r="J49" t="b">
        <v>0</v>
      </c>
      <c r="L49" s="87">
        <v>44657.253969907397</v>
      </c>
      <c r="M49" t="b">
        <v>0</v>
      </c>
      <c r="N49" t="b">
        <v>0</v>
      </c>
      <c r="P49" s="43"/>
      <c r="Q49" s="43"/>
      <c r="R49" s="43"/>
      <c r="S49" s="43"/>
      <c r="T49" s="43"/>
      <c r="U49" s="43"/>
      <c r="V49" s="43"/>
      <c r="W49" s="60">
        <f ca="1">DATEDIF(H49,SummaryINC!$Z$1,"d")</f>
        <v>1</v>
      </c>
      <c r="X49" s="60" t="str">
        <f t="shared" ca="1" si="3"/>
        <v>YES</v>
      </c>
      <c r="Y49" s="60" t="str">
        <f t="shared" ca="1" si="4"/>
        <v>NO</v>
      </c>
      <c r="Z49" s="60" t="str">
        <f t="shared" ca="1" si="5"/>
        <v>NO</v>
      </c>
    </row>
    <row r="50" spans="1:26">
      <c r="A50" t="s">
        <v>3816</v>
      </c>
      <c r="B50" t="s">
        <v>262</v>
      </c>
      <c r="C50" t="s">
        <v>3817</v>
      </c>
      <c r="D50" t="s">
        <v>744</v>
      </c>
      <c r="E50" t="s">
        <v>99</v>
      </c>
      <c r="F50" t="s">
        <v>3818</v>
      </c>
      <c r="G50" t="s">
        <v>170</v>
      </c>
      <c r="H50" s="87">
        <v>44655.680810185193</v>
      </c>
      <c r="I50" s="87">
        <v>44656.482442129629</v>
      </c>
      <c r="J50" t="s">
        <v>455</v>
      </c>
      <c r="K50" t="s">
        <v>443</v>
      </c>
      <c r="L50" s="87">
        <v>44657.315081018518</v>
      </c>
      <c r="M50" t="s">
        <v>596</v>
      </c>
      <c r="N50" t="b">
        <v>0</v>
      </c>
      <c r="P50" s="43"/>
      <c r="Q50" s="43"/>
      <c r="R50" s="43"/>
      <c r="S50" s="43"/>
      <c r="T50" s="43"/>
      <c r="U50" s="43"/>
      <c r="V50" s="43"/>
      <c r="W50" s="60">
        <f ca="1">DATEDIF(H50,SummaryINC!$Z$1,"d")</f>
        <v>1</v>
      </c>
      <c r="X50" s="60" t="str">
        <f t="shared" ca="1" si="3"/>
        <v>YES</v>
      </c>
      <c r="Y50" s="60" t="str">
        <f t="shared" ca="1" si="4"/>
        <v>NO</v>
      </c>
      <c r="Z50" s="60" t="str">
        <f t="shared" ca="1" si="5"/>
        <v>NO</v>
      </c>
    </row>
    <row r="51" spans="1:26">
      <c r="A51" t="s">
        <v>3819</v>
      </c>
      <c r="B51" t="s">
        <v>261</v>
      </c>
      <c r="C51" t="s">
        <v>3820</v>
      </c>
      <c r="D51" t="s">
        <v>679</v>
      </c>
      <c r="E51" t="s">
        <v>82</v>
      </c>
      <c r="F51" t="s">
        <v>761</v>
      </c>
      <c r="G51" t="s">
        <v>174</v>
      </c>
      <c r="H51" s="87">
        <v>44655.679861111108</v>
      </c>
      <c r="I51" s="87">
        <v>44656.393287037034</v>
      </c>
      <c r="J51" t="b">
        <v>0</v>
      </c>
      <c r="L51" s="87">
        <v>44657.072453703702</v>
      </c>
      <c r="M51" t="b">
        <v>0</v>
      </c>
      <c r="N51" t="b">
        <v>0</v>
      </c>
      <c r="P51" s="43"/>
      <c r="Q51" s="43"/>
      <c r="R51" s="43"/>
      <c r="S51" s="43"/>
      <c r="T51" s="43"/>
      <c r="U51" s="43"/>
      <c r="V51" s="43"/>
      <c r="W51" s="60">
        <f ca="1">DATEDIF(H51,SummaryINC!$Z$1,"d")</f>
        <v>1</v>
      </c>
      <c r="X51" s="60" t="str">
        <f t="shared" ca="1" si="3"/>
        <v>YES</v>
      </c>
      <c r="Y51" s="60" t="str">
        <f t="shared" ca="1" si="4"/>
        <v>NO</v>
      </c>
      <c r="Z51" s="60" t="str">
        <f t="shared" ca="1" si="5"/>
        <v>NO</v>
      </c>
    </row>
    <row r="52" spans="1:26">
      <c r="A52" t="s">
        <v>3821</v>
      </c>
      <c r="B52" t="s">
        <v>261</v>
      </c>
      <c r="C52" t="s">
        <v>3822</v>
      </c>
      <c r="D52" t="s">
        <v>725</v>
      </c>
      <c r="E52" t="s">
        <v>82</v>
      </c>
      <c r="F52" t="s">
        <v>754</v>
      </c>
      <c r="G52" t="s">
        <v>174</v>
      </c>
      <c r="H52" s="87">
        <v>44655.673483796287</v>
      </c>
      <c r="I52" s="87">
        <v>44656.458819444437</v>
      </c>
      <c r="J52" t="b">
        <v>0</v>
      </c>
      <c r="M52" t="b">
        <v>0</v>
      </c>
      <c r="N52" t="b">
        <v>0</v>
      </c>
      <c r="P52" s="43"/>
      <c r="Q52" s="43"/>
      <c r="R52" s="43"/>
      <c r="S52" s="43"/>
      <c r="T52" s="43"/>
      <c r="U52" s="43"/>
      <c r="V52" s="43"/>
      <c r="W52" s="60">
        <f ca="1">DATEDIF(H52,SummaryINC!$Z$1,"d")</f>
        <v>1</v>
      </c>
      <c r="X52" s="60" t="str">
        <f t="shared" ca="1" si="3"/>
        <v>YES</v>
      </c>
      <c r="Y52" s="60" t="str">
        <f t="shared" ca="1" si="4"/>
        <v>NO</v>
      </c>
      <c r="Z52" s="60" t="str">
        <f t="shared" ca="1" si="5"/>
        <v>NO</v>
      </c>
    </row>
    <row r="53" spans="1:26">
      <c r="A53" t="s">
        <v>3823</v>
      </c>
      <c r="B53" t="s">
        <v>261</v>
      </c>
      <c r="C53" t="s">
        <v>3824</v>
      </c>
      <c r="D53" t="s">
        <v>658</v>
      </c>
      <c r="E53" t="s">
        <v>160</v>
      </c>
      <c r="F53" t="s">
        <v>3825</v>
      </c>
      <c r="G53" t="s">
        <v>278</v>
      </c>
      <c r="H53" s="87">
        <v>44655.653136574067</v>
      </c>
      <c r="I53" s="87">
        <v>44656.482442129629</v>
      </c>
      <c r="J53" t="s">
        <v>455</v>
      </c>
      <c r="K53" t="s">
        <v>443</v>
      </c>
      <c r="L53" s="87">
        <v>44657.387303240743</v>
      </c>
      <c r="M53" t="b">
        <v>0</v>
      </c>
      <c r="N53" t="b">
        <v>0</v>
      </c>
      <c r="P53" s="43"/>
      <c r="Q53" s="43"/>
      <c r="R53" s="43"/>
      <c r="S53" s="43"/>
      <c r="T53" s="43"/>
      <c r="U53" s="43"/>
      <c r="V53" s="43"/>
      <c r="W53" s="60">
        <f ca="1">DATEDIF(H53,SummaryINC!$Z$1,"d")</f>
        <v>1</v>
      </c>
      <c r="X53" s="60" t="str">
        <f t="shared" ca="1" si="3"/>
        <v>YES</v>
      </c>
      <c r="Y53" s="60" t="str">
        <f t="shared" ca="1" si="4"/>
        <v>NO</v>
      </c>
      <c r="Z53" s="60" t="str">
        <f t="shared" ca="1" si="5"/>
        <v>NO</v>
      </c>
    </row>
    <row r="54" spans="1:26">
      <c r="A54" t="s">
        <v>3826</v>
      </c>
      <c r="B54" t="s">
        <v>261</v>
      </c>
      <c r="C54" t="s">
        <v>3827</v>
      </c>
      <c r="D54" t="s">
        <v>647</v>
      </c>
      <c r="E54" t="s">
        <v>159</v>
      </c>
      <c r="F54" t="s">
        <v>850</v>
      </c>
      <c r="G54" t="s">
        <v>282</v>
      </c>
      <c r="H54" s="87">
        <v>44655.65047453704</v>
      </c>
      <c r="I54" s="87">
        <v>44655.65047453704</v>
      </c>
      <c r="J54" t="s">
        <v>455</v>
      </c>
      <c r="K54" t="s">
        <v>443</v>
      </c>
      <c r="M54" t="b">
        <v>0</v>
      </c>
      <c r="N54" t="b">
        <v>0</v>
      </c>
      <c r="P54" s="43"/>
      <c r="Q54" s="43"/>
      <c r="R54" s="43"/>
      <c r="S54" s="43"/>
      <c r="T54" s="43"/>
      <c r="U54" s="43"/>
      <c r="V54" s="43"/>
      <c r="W54" s="60">
        <f ca="1">DATEDIF(H54,SummaryINC!$Z$1,"d")</f>
        <v>1</v>
      </c>
      <c r="X54" s="60" t="str">
        <f t="shared" ca="1" si="3"/>
        <v>YES</v>
      </c>
      <c r="Y54" s="60" t="str">
        <f t="shared" ca="1" si="4"/>
        <v>NO</v>
      </c>
      <c r="Z54" s="60" t="str">
        <f t="shared" ca="1" si="5"/>
        <v>NO</v>
      </c>
    </row>
    <row r="55" spans="1:26">
      <c r="A55" t="s">
        <v>3829</v>
      </c>
      <c r="B55" t="s">
        <v>261</v>
      </c>
      <c r="C55" t="s">
        <v>3830</v>
      </c>
      <c r="D55" t="s">
        <v>783</v>
      </c>
      <c r="E55" t="s">
        <v>159</v>
      </c>
      <c r="F55" t="s">
        <v>1121</v>
      </c>
      <c r="G55" t="s">
        <v>174</v>
      </c>
      <c r="H55" s="87">
        <v>44655.603726851848</v>
      </c>
      <c r="I55" s="87">
        <v>44656.428298611107</v>
      </c>
      <c r="J55" t="s">
        <v>455</v>
      </c>
      <c r="K55" t="s">
        <v>456</v>
      </c>
      <c r="M55" t="b">
        <v>0</v>
      </c>
      <c r="N55" t="b">
        <v>0</v>
      </c>
      <c r="P55" s="43"/>
      <c r="Q55" s="43"/>
      <c r="R55" s="43"/>
      <c r="S55" s="43"/>
      <c r="T55" s="43"/>
      <c r="U55" s="43"/>
      <c r="V55" s="43"/>
      <c r="W55" s="60">
        <f ca="1">DATEDIF(H55,SummaryINC!$Z$1,"d")</f>
        <v>1</v>
      </c>
      <c r="X55" s="60" t="str">
        <f t="shared" ca="1" si="3"/>
        <v>YES</v>
      </c>
      <c r="Y55" s="60" t="str">
        <f t="shared" ca="1" si="4"/>
        <v>NO</v>
      </c>
      <c r="Z55" s="60" t="str">
        <f t="shared" ca="1" si="5"/>
        <v>NO</v>
      </c>
    </row>
    <row r="56" spans="1:26">
      <c r="A56" t="s">
        <v>3831</v>
      </c>
      <c r="B56" t="s">
        <v>261</v>
      </c>
      <c r="C56" t="s">
        <v>3832</v>
      </c>
      <c r="D56" t="s">
        <v>559</v>
      </c>
      <c r="E56" t="s">
        <v>159</v>
      </c>
      <c r="F56" t="s">
        <v>3833</v>
      </c>
      <c r="G56" t="s">
        <v>187</v>
      </c>
      <c r="H56" s="87">
        <v>44655.595752314817</v>
      </c>
      <c r="I56" s="87">
        <v>44655.595752314817</v>
      </c>
      <c r="J56" t="s">
        <v>455</v>
      </c>
      <c r="K56" t="s">
        <v>443</v>
      </c>
      <c r="L56" s="87">
        <v>44658.595752314817</v>
      </c>
      <c r="M56" t="b">
        <v>0</v>
      </c>
      <c r="N56" t="b">
        <v>0</v>
      </c>
      <c r="P56" s="43"/>
      <c r="Q56" s="43"/>
      <c r="R56" s="43"/>
      <c r="S56" s="43"/>
      <c r="T56" s="43"/>
      <c r="U56" s="43"/>
      <c r="V56" s="43"/>
      <c r="W56" s="60">
        <f ca="1">DATEDIF(H56,SummaryINC!$Z$1,"d")</f>
        <v>1</v>
      </c>
      <c r="X56" s="60" t="str">
        <f t="shared" ca="1" si="3"/>
        <v>YES</v>
      </c>
      <c r="Y56" s="60" t="str">
        <f t="shared" ca="1" si="4"/>
        <v>NO</v>
      </c>
      <c r="Z56" s="60" t="str">
        <f t="shared" ca="1" si="5"/>
        <v>NO</v>
      </c>
    </row>
    <row r="57" spans="1:26">
      <c r="A57" t="s">
        <v>3834</v>
      </c>
      <c r="B57" t="s">
        <v>261</v>
      </c>
      <c r="C57" t="s">
        <v>3835</v>
      </c>
      <c r="D57" t="s">
        <v>559</v>
      </c>
      <c r="E57" t="s">
        <v>159</v>
      </c>
      <c r="F57" t="s">
        <v>3733</v>
      </c>
      <c r="G57" t="s">
        <v>187</v>
      </c>
      <c r="H57" s="87">
        <v>44655.583252314813</v>
      </c>
      <c r="I57" s="87">
        <v>44655.583252314813</v>
      </c>
      <c r="J57" t="s">
        <v>455</v>
      </c>
      <c r="K57" t="s">
        <v>443</v>
      </c>
      <c r="L57" s="87">
        <v>44658.583252314813</v>
      </c>
      <c r="M57" t="b">
        <v>0</v>
      </c>
      <c r="N57" t="b">
        <v>0</v>
      </c>
      <c r="P57" s="43"/>
      <c r="Q57" s="43"/>
      <c r="R57" s="43"/>
      <c r="S57" s="43"/>
      <c r="T57" s="43"/>
      <c r="U57" s="43"/>
      <c r="V57" s="43"/>
      <c r="W57" s="60">
        <f ca="1">DATEDIF(H57,SummaryINC!$Z$1,"d")</f>
        <v>1</v>
      </c>
      <c r="X57" s="60" t="str">
        <f t="shared" ca="1" si="3"/>
        <v>YES</v>
      </c>
      <c r="Y57" s="60" t="str">
        <f t="shared" ca="1" si="4"/>
        <v>NO</v>
      </c>
      <c r="Z57" s="60" t="str">
        <f t="shared" ca="1" si="5"/>
        <v>NO</v>
      </c>
    </row>
    <row r="58" spans="1:26">
      <c r="A58" t="s">
        <v>3837</v>
      </c>
      <c r="B58" t="s">
        <v>261</v>
      </c>
      <c r="C58" t="s">
        <v>3838</v>
      </c>
      <c r="D58" t="s">
        <v>783</v>
      </c>
      <c r="E58" t="s">
        <v>160</v>
      </c>
      <c r="F58" t="s">
        <v>3839</v>
      </c>
      <c r="G58" t="s">
        <v>174</v>
      </c>
      <c r="H58" s="87">
        <v>44655.569849537038</v>
      </c>
      <c r="I58" s="87">
        <v>44656.482442129629</v>
      </c>
      <c r="J58" t="s">
        <v>455</v>
      </c>
      <c r="K58" t="s">
        <v>443</v>
      </c>
      <c r="L58" s="87">
        <v>44657.199108796303</v>
      </c>
      <c r="M58" t="b">
        <v>0</v>
      </c>
      <c r="N58" t="b">
        <v>0</v>
      </c>
      <c r="P58" s="43"/>
      <c r="Q58" s="43"/>
      <c r="R58" s="43"/>
      <c r="S58" s="43"/>
      <c r="T58" s="43"/>
      <c r="U58" s="43"/>
      <c r="V58" s="43"/>
      <c r="W58" s="60">
        <f ca="1">DATEDIF(H58,SummaryINC!$Z$1,"d")</f>
        <v>1</v>
      </c>
      <c r="X58" s="60" t="str">
        <f t="shared" ca="1" si="3"/>
        <v>YES</v>
      </c>
      <c r="Y58" s="60" t="str">
        <f t="shared" ca="1" si="4"/>
        <v>NO</v>
      </c>
      <c r="Z58" s="60" t="str">
        <f t="shared" ca="1" si="5"/>
        <v>NO</v>
      </c>
    </row>
    <row r="59" spans="1:26">
      <c r="A59" t="s">
        <v>3841</v>
      </c>
      <c r="B59" t="s">
        <v>261</v>
      </c>
      <c r="C59" t="s">
        <v>3842</v>
      </c>
      <c r="D59" t="s">
        <v>634</v>
      </c>
      <c r="E59" t="s">
        <v>160</v>
      </c>
      <c r="F59" t="s">
        <v>3843</v>
      </c>
      <c r="G59" t="s">
        <v>278</v>
      </c>
      <c r="H59" s="87">
        <v>44655.555625000001</v>
      </c>
      <c r="I59" s="87">
        <v>44656.482442129629</v>
      </c>
      <c r="J59" t="s">
        <v>455</v>
      </c>
      <c r="K59" t="s">
        <v>443</v>
      </c>
      <c r="L59" s="87">
        <v>44657.453969907408</v>
      </c>
      <c r="M59" t="b">
        <v>0</v>
      </c>
      <c r="N59" t="b">
        <v>0</v>
      </c>
      <c r="P59" s="43"/>
      <c r="Q59" s="43"/>
      <c r="R59" s="43"/>
      <c r="S59" s="43"/>
      <c r="T59" s="43"/>
      <c r="U59" s="43"/>
      <c r="V59" s="43"/>
      <c r="W59" s="60">
        <f ca="1">DATEDIF(H59,SummaryINC!$Z$1,"d")</f>
        <v>1</v>
      </c>
      <c r="X59" s="60" t="str">
        <f t="shared" ca="1" si="3"/>
        <v>YES</v>
      </c>
      <c r="Y59" s="60" t="str">
        <f t="shared" ca="1" si="4"/>
        <v>NO</v>
      </c>
      <c r="Z59" s="60" t="str">
        <f t="shared" ca="1" si="5"/>
        <v>NO</v>
      </c>
    </row>
    <row r="60" spans="1:26">
      <c r="A60" t="s">
        <v>3845</v>
      </c>
      <c r="B60" t="s">
        <v>262</v>
      </c>
      <c r="C60" t="s">
        <v>3846</v>
      </c>
      <c r="D60" t="s">
        <v>581</v>
      </c>
      <c r="E60" t="s">
        <v>160</v>
      </c>
      <c r="F60" t="s">
        <v>3847</v>
      </c>
      <c r="G60" t="s">
        <v>278</v>
      </c>
      <c r="H60" s="87">
        <v>44655.5315162037</v>
      </c>
      <c r="I60" s="87">
        <v>44656.482442129629</v>
      </c>
      <c r="J60" t="s">
        <v>455</v>
      </c>
      <c r="K60" t="s">
        <v>443</v>
      </c>
      <c r="L60" s="87">
        <v>44657.390081018522</v>
      </c>
      <c r="M60" t="s">
        <v>839</v>
      </c>
      <c r="N60" t="b">
        <v>0</v>
      </c>
      <c r="P60" s="43"/>
      <c r="Q60" s="43"/>
      <c r="R60" s="43"/>
      <c r="S60" s="43"/>
      <c r="T60" s="43"/>
      <c r="U60" s="43"/>
      <c r="V60" s="43"/>
      <c r="W60" s="60">
        <f ca="1">DATEDIF(H60,SummaryINC!$Z$1,"d")</f>
        <v>1</v>
      </c>
      <c r="X60" s="60" t="str">
        <f t="shared" ca="1" si="3"/>
        <v>YES</v>
      </c>
      <c r="Y60" s="60" t="str">
        <f t="shared" ca="1" si="4"/>
        <v>NO</v>
      </c>
      <c r="Z60" s="60" t="str">
        <f t="shared" ca="1" si="5"/>
        <v>NO</v>
      </c>
    </row>
    <row r="61" spans="1:26">
      <c r="A61" t="s">
        <v>3848</v>
      </c>
      <c r="B61" t="s">
        <v>261</v>
      </c>
      <c r="C61" t="s">
        <v>3849</v>
      </c>
      <c r="D61" t="s">
        <v>734</v>
      </c>
      <c r="E61" t="s">
        <v>99</v>
      </c>
      <c r="F61" t="s">
        <v>491</v>
      </c>
      <c r="G61" t="s">
        <v>174</v>
      </c>
      <c r="H61" s="87">
        <v>44655.529351851852</v>
      </c>
      <c r="I61" s="87">
        <v>44656.482442129629</v>
      </c>
      <c r="J61" t="s">
        <v>455</v>
      </c>
      <c r="K61" t="s">
        <v>443</v>
      </c>
      <c r="L61" s="87">
        <v>44657.225497685176</v>
      </c>
      <c r="M61" t="b">
        <v>0</v>
      </c>
      <c r="N61" t="b">
        <v>0</v>
      </c>
      <c r="P61" s="43"/>
      <c r="Q61" s="43"/>
      <c r="R61" s="43"/>
      <c r="S61" s="43"/>
      <c r="T61" s="43"/>
      <c r="U61" s="43"/>
      <c r="V61" s="43"/>
      <c r="W61" s="60">
        <f ca="1">DATEDIF(H61,SummaryINC!$Z$1,"d")</f>
        <v>1</v>
      </c>
      <c r="X61" s="60" t="str">
        <f t="shared" ca="1" si="3"/>
        <v>YES</v>
      </c>
      <c r="Y61" s="60" t="str">
        <f t="shared" ca="1" si="4"/>
        <v>NO</v>
      </c>
      <c r="Z61" s="60" t="str">
        <f t="shared" ca="1" si="5"/>
        <v>NO</v>
      </c>
    </row>
    <row r="62" spans="1:26">
      <c r="A62" t="s">
        <v>3854</v>
      </c>
      <c r="B62" t="s">
        <v>261</v>
      </c>
      <c r="C62" t="s">
        <v>3855</v>
      </c>
      <c r="D62" t="s">
        <v>473</v>
      </c>
      <c r="E62" t="s">
        <v>161</v>
      </c>
      <c r="F62" t="s">
        <v>3856</v>
      </c>
      <c r="G62" t="s">
        <v>295</v>
      </c>
      <c r="H62" s="87">
        <v>44655.520428240743</v>
      </c>
      <c r="I62" s="87">
        <v>44656.482442129629</v>
      </c>
      <c r="J62" t="s">
        <v>455</v>
      </c>
      <c r="K62" t="s">
        <v>443</v>
      </c>
      <c r="L62" s="87">
        <v>44657.372025462973</v>
      </c>
      <c r="M62" t="b">
        <v>0</v>
      </c>
      <c r="N62" t="b">
        <v>0</v>
      </c>
      <c r="P62" s="43"/>
      <c r="Q62" s="43"/>
      <c r="R62" s="43"/>
      <c r="S62" s="43"/>
      <c r="T62" s="43"/>
      <c r="U62" s="43"/>
      <c r="V62" s="43"/>
      <c r="W62" s="60">
        <f ca="1">DATEDIF(H62,SummaryINC!$Z$1,"d")</f>
        <v>1</v>
      </c>
      <c r="X62" s="60" t="str">
        <f t="shared" ca="1" si="3"/>
        <v>YES</v>
      </c>
      <c r="Y62" s="60" t="str">
        <f t="shared" ca="1" si="4"/>
        <v>NO</v>
      </c>
      <c r="Z62" s="60" t="str">
        <f t="shared" ca="1" si="5"/>
        <v>NO</v>
      </c>
    </row>
    <row r="63" spans="1:26">
      <c r="A63" t="s">
        <v>3859</v>
      </c>
      <c r="B63" t="s">
        <v>262</v>
      </c>
      <c r="C63" t="s">
        <v>3860</v>
      </c>
      <c r="D63" t="s">
        <v>658</v>
      </c>
      <c r="E63" t="s">
        <v>160</v>
      </c>
      <c r="F63" t="s">
        <v>3861</v>
      </c>
      <c r="G63" t="s">
        <v>278</v>
      </c>
      <c r="H63" s="87">
        <v>44655.51771990741</v>
      </c>
      <c r="I63" s="87">
        <v>44656.482442129629</v>
      </c>
      <c r="J63" t="s">
        <v>442</v>
      </c>
      <c r="K63" t="s">
        <v>456</v>
      </c>
      <c r="L63" s="87">
        <v>44656.936608796299</v>
      </c>
      <c r="M63" t="b">
        <v>0</v>
      </c>
      <c r="N63" t="b">
        <v>0</v>
      </c>
      <c r="P63" s="43"/>
      <c r="Q63" s="43"/>
      <c r="R63" s="43"/>
      <c r="S63" s="43"/>
      <c r="T63" s="43"/>
      <c r="U63" s="43"/>
      <c r="V63" s="43"/>
      <c r="W63" s="60">
        <f ca="1">DATEDIF(H63,SummaryINC!$Z$1,"d")</f>
        <v>1</v>
      </c>
      <c r="X63" s="60" t="str">
        <f t="shared" ca="1" si="3"/>
        <v>YES</v>
      </c>
      <c r="Y63" s="60" t="str">
        <f t="shared" ca="1" si="4"/>
        <v>NO</v>
      </c>
      <c r="Z63" s="60" t="str">
        <f t="shared" ca="1" si="5"/>
        <v>NO</v>
      </c>
    </row>
    <row r="64" spans="1:26">
      <c r="A64" t="s">
        <v>3876</v>
      </c>
      <c r="B64" t="s">
        <v>261</v>
      </c>
      <c r="C64" t="s">
        <v>3877</v>
      </c>
      <c r="D64" t="s">
        <v>468</v>
      </c>
      <c r="E64" t="s">
        <v>159</v>
      </c>
      <c r="F64" t="s">
        <v>494</v>
      </c>
      <c r="G64" t="s">
        <v>174</v>
      </c>
      <c r="H64" s="87">
        <v>44655.510231481479</v>
      </c>
      <c r="I64" s="87">
        <v>44655.598437499997</v>
      </c>
      <c r="J64" t="s">
        <v>455</v>
      </c>
      <c r="K64" t="s">
        <v>443</v>
      </c>
      <c r="L64" s="87">
        <v>44656.301898148151</v>
      </c>
      <c r="M64" t="b">
        <v>0</v>
      </c>
      <c r="N64" t="b">
        <v>0</v>
      </c>
      <c r="P64" s="43"/>
      <c r="Q64" s="43"/>
      <c r="R64" s="43"/>
      <c r="S64" s="43"/>
      <c r="T64" s="43"/>
      <c r="U64" s="43"/>
      <c r="V64" s="43"/>
      <c r="W64" s="60">
        <f ca="1">DATEDIF(H64,SummaryINC!$Z$1,"d")</f>
        <v>1</v>
      </c>
      <c r="X64" s="60" t="str">
        <f t="shared" ca="1" si="3"/>
        <v>YES</v>
      </c>
      <c r="Y64" s="60" t="str">
        <f t="shared" ca="1" si="4"/>
        <v>NO</v>
      </c>
      <c r="Z64" s="60" t="str">
        <f t="shared" ca="1" si="5"/>
        <v>NO</v>
      </c>
    </row>
    <row r="65" spans="1:26">
      <c r="A65" t="s">
        <v>3880</v>
      </c>
      <c r="B65" t="s">
        <v>261</v>
      </c>
      <c r="C65" t="s">
        <v>3881</v>
      </c>
      <c r="D65" t="s">
        <v>570</v>
      </c>
      <c r="E65" t="s">
        <v>99</v>
      </c>
      <c r="F65" t="s">
        <v>3882</v>
      </c>
      <c r="G65" t="s">
        <v>170</v>
      </c>
      <c r="H65" s="87">
        <v>44655.50403935185</v>
      </c>
      <c r="I65" s="87">
        <v>44656.460960648154</v>
      </c>
      <c r="J65" t="b">
        <v>0</v>
      </c>
      <c r="L65" s="87">
        <v>44656.295706018522</v>
      </c>
      <c r="M65" t="b">
        <v>0</v>
      </c>
      <c r="N65" t="b">
        <v>0</v>
      </c>
      <c r="P65" s="43"/>
      <c r="Q65" s="43"/>
      <c r="R65" s="43"/>
      <c r="S65" s="43"/>
      <c r="T65" s="43"/>
      <c r="U65" s="43"/>
      <c r="V65" s="43"/>
      <c r="W65" s="60">
        <f ca="1">DATEDIF(H65,SummaryINC!$Z$1,"d")</f>
        <v>1</v>
      </c>
      <c r="X65" s="60" t="str">
        <f t="shared" ca="1" si="3"/>
        <v>YES</v>
      </c>
      <c r="Y65" s="60" t="str">
        <f t="shared" ca="1" si="4"/>
        <v>NO</v>
      </c>
      <c r="Z65" s="60" t="str">
        <f t="shared" ca="1" si="5"/>
        <v>NO</v>
      </c>
    </row>
    <row r="66" spans="1:26">
      <c r="A66" t="s">
        <v>3887</v>
      </c>
      <c r="B66" t="s">
        <v>261</v>
      </c>
      <c r="C66" t="s">
        <v>3888</v>
      </c>
      <c r="D66" t="s">
        <v>559</v>
      </c>
      <c r="E66" t="s">
        <v>159</v>
      </c>
      <c r="F66" t="s">
        <v>3889</v>
      </c>
      <c r="G66" t="s">
        <v>187</v>
      </c>
      <c r="H66" s="87">
        <v>44655.488599537042</v>
      </c>
      <c r="I66" s="87">
        <v>44655.488599537042</v>
      </c>
      <c r="J66" t="s">
        <v>455</v>
      </c>
      <c r="K66" t="s">
        <v>443</v>
      </c>
      <c r="L66" s="87">
        <v>44658.488599537042</v>
      </c>
      <c r="M66" t="b">
        <v>0</v>
      </c>
      <c r="N66" t="b">
        <v>0</v>
      </c>
      <c r="P66" s="43"/>
      <c r="Q66" s="43"/>
      <c r="R66" s="43"/>
      <c r="S66" s="43"/>
      <c r="T66" s="43"/>
      <c r="U66" s="43"/>
      <c r="V66" s="43"/>
      <c r="W66" s="60">
        <f ca="1">DATEDIF(H66,SummaryINC!$Z$1,"d")</f>
        <v>1</v>
      </c>
      <c r="X66" s="60" t="str">
        <f t="shared" ref="X66:X97" ca="1" si="6">IF(W66&lt;10,"YES","NO")</f>
        <v>YES</v>
      </c>
      <c r="Y66" s="60" t="str">
        <f t="shared" ref="Y66:Y97" ca="1" si="7">IF(AND(W66&gt;9,W66&lt;21),"YES","NO")</f>
        <v>NO</v>
      </c>
      <c r="Z66" s="60" t="str">
        <f t="shared" ref="Z66:Z97" ca="1" si="8">IF(W66&gt;20,"YES","NO")</f>
        <v>NO</v>
      </c>
    </row>
    <row r="67" spans="1:26">
      <c r="A67" t="s">
        <v>3890</v>
      </c>
      <c r="B67" t="s">
        <v>261</v>
      </c>
      <c r="C67" t="s">
        <v>3891</v>
      </c>
      <c r="D67" t="s">
        <v>559</v>
      </c>
      <c r="E67" t="s">
        <v>159</v>
      </c>
      <c r="F67" t="s">
        <v>3892</v>
      </c>
      <c r="G67" t="s">
        <v>187</v>
      </c>
      <c r="H67" s="87">
        <v>44655.487523148149</v>
      </c>
      <c r="I67" s="87">
        <v>44655.487523148149</v>
      </c>
      <c r="J67" t="s">
        <v>455</v>
      </c>
      <c r="K67" t="s">
        <v>443</v>
      </c>
      <c r="L67" s="87">
        <v>44658.487523148149</v>
      </c>
      <c r="M67" t="b">
        <v>0</v>
      </c>
      <c r="N67" t="b">
        <v>0</v>
      </c>
      <c r="P67" s="43"/>
      <c r="Q67" s="43"/>
      <c r="R67" s="43"/>
      <c r="S67" s="43"/>
      <c r="T67" s="43"/>
      <c r="U67" s="43"/>
      <c r="V67" s="43"/>
      <c r="W67" s="60">
        <f ca="1">DATEDIF(H67,SummaryINC!$Z$1,"d")</f>
        <v>1</v>
      </c>
      <c r="X67" s="60" t="str">
        <f t="shared" ca="1" si="6"/>
        <v>YES</v>
      </c>
      <c r="Y67" s="60" t="str">
        <f t="shared" ca="1" si="7"/>
        <v>NO</v>
      </c>
      <c r="Z67" s="60" t="str">
        <f t="shared" ca="1" si="8"/>
        <v>NO</v>
      </c>
    </row>
    <row r="68" spans="1:26">
      <c r="A68" t="s">
        <v>3895</v>
      </c>
      <c r="B68" t="s">
        <v>261</v>
      </c>
      <c r="C68" t="s">
        <v>3896</v>
      </c>
      <c r="D68" t="s">
        <v>559</v>
      </c>
      <c r="E68" t="s">
        <v>159</v>
      </c>
      <c r="F68" t="s">
        <v>3897</v>
      </c>
      <c r="G68" t="s">
        <v>187</v>
      </c>
      <c r="H68" s="87">
        <v>44655.476886574077</v>
      </c>
      <c r="I68" s="87">
        <v>44655.476886574077</v>
      </c>
      <c r="J68" t="s">
        <v>455</v>
      </c>
      <c r="K68" t="s">
        <v>443</v>
      </c>
      <c r="L68" s="87">
        <v>44658.476886574077</v>
      </c>
      <c r="M68" t="b">
        <v>0</v>
      </c>
      <c r="N68" t="b">
        <v>0</v>
      </c>
      <c r="P68" s="43"/>
      <c r="Q68" s="43"/>
      <c r="R68" s="43"/>
      <c r="S68" s="43"/>
      <c r="T68" s="43"/>
      <c r="U68" s="43"/>
      <c r="V68" s="43"/>
      <c r="W68" s="60">
        <f ca="1">DATEDIF(H68,SummaryINC!$Z$1,"d")</f>
        <v>1</v>
      </c>
      <c r="X68" s="60" t="str">
        <f t="shared" ca="1" si="6"/>
        <v>YES</v>
      </c>
      <c r="Y68" s="60" t="str">
        <f t="shared" ca="1" si="7"/>
        <v>NO</v>
      </c>
      <c r="Z68" s="60" t="str">
        <f t="shared" ca="1" si="8"/>
        <v>NO</v>
      </c>
    </row>
    <row r="69" spans="1:26">
      <c r="A69" t="s">
        <v>3898</v>
      </c>
      <c r="B69" t="s">
        <v>261</v>
      </c>
      <c r="C69" t="s">
        <v>3899</v>
      </c>
      <c r="D69" t="s">
        <v>634</v>
      </c>
      <c r="E69" t="s">
        <v>160</v>
      </c>
      <c r="F69" t="s">
        <v>3900</v>
      </c>
      <c r="G69" t="s">
        <v>278</v>
      </c>
      <c r="H69" s="87">
        <v>44655.469456018523</v>
      </c>
      <c r="I69" s="87">
        <v>44656.482442129629</v>
      </c>
      <c r="J69" t="s">
        <v>455</v>
      </c>
      <c r="K69" t="s">
        <v>443</v>
      </c>
      <c r="L69" s="87">
        <v>44657.377581018518</v>
      </c>
      <c r="M69" t="b">
        <v>0</v>
      </c>
      <c r="N69" t="b">
        <v>0</v>
      </c>
      <c r="P69" s="43"/>
      <c r="Q69" s="43"/>
      <c r="R69" s="43"/>
      <c r="S69" s="43"/>
      <c r="T69" s="43"/>
      <c r="U69" s="43"/>
      <c r="V69" s="43"/>
      <c r="W69" s="60">
        <f ca="1">DATEDIF(H69,SummaryINC!$Z$1,"d")</f>
        <v>1</v>
      </c>
      <c r="X69" s="60" t="str">
        <f t="shared" ca="1" si="6"/>
        <v>YES</v>
      </c>
      <c r="Y69" s="60" t="str">
        <f t="shared" ca="1" si="7"/>
        <v>NO</v>
      </c>
      <c r="Z69" s="60" t="str">
        <f t="shared" ca="1" si="8"/>
        <v>NO</v>
      </c>
    </row>
    <row r="70" spans="1:26">
      <c r="A70" t="s">
        <v>3937</v>
      </c>
      <c r="B70" t="s">
        <v>261</v>
      </c>
      <c r="C70" t="s">
        <v>3938</v>
      </c>
      <c r="D70" t="s">
        <v>440</v>
      </c>
      <c r="E70" t="s">
        <v>82</v>
      </c>
      <c r="F70" t="s">
        <v>901</v>
      </c>
      <c r="G70" t="s">
        <v>175</v>
      </c>
      <c r="H70" s="87">
        <v>44655.44259259259</v>
      </c>
      <c r="I70" s="87">
        <v>44656.425844907397</v>
      </c>
      <c r="J70" t="b">
        <v>0</v>
      </c>
      <c r="L70" s="87">
        <v>44655.609259259261</v>
      </c>
      <c r="M70" t="b">
        <v>0</v>
      </c>
      <c r="N70" t="b">
        <v>0</v>
      </c>
      <c r="P70" s="43"/>
      <c r="Q70" s="43"/>
      <c r="R70" s="43"/>
      <c r="S70" s="43"/>
      <c r="T70" s="43"/>
      <c r="U70" s="43"/>
      <c r="V70" s="43"/>
      <c r="W70" s="60">
        <f ca="1">DATEDIF(H70,SummaryINC!$Z$1,"d")</f>
        <v>1</v>
      </c>
      <c r="X70" s="60" t="str">
        <f t="shared" ca="1" si="6"/>
        <v>YES</v>
      </c>
      <c r="Y70" s="60" t="str">
        <f t="shared" ca="1" si="7"/>
        <v>NO</v>
      </c>
      <c r="Z70" s="60" t="str">
        <f t="shared" ca="1" si="8"/>
        <v>NO</v>
      </c>
    </row>
    <row r="71" spans="1:26">
      <c r="A71" t="s">
        <v>3964</v>
      </c>
      <c r="B71" t="s">
        <v>261</v>
      </c>
      <c r="C71" t="s">
        <v>3965</v>
      </c>
      <c r="D71" t="s">
        <v>807</v>
      </c>
      <c r="E71" t="s">
        <v>82</v>
      </c>
      <c r="F71" t="s">
        <v>469</v>
      </c>
      <c r="G71" t="s">
        <v>174</v>
      </c>
      <c r="H71" s="87">
        <v>44655.39234953704</v>
      </c>
      <c r="I71" s="87">
        <v>44656.479687500003</v>
      </c>
      <c r="J71" t="b">
        <v>0</v>
      </c>
      <c r="L71" s="87">
        <v>44655.559016203697</v>
      </c>
      <c r="M71" t="s">
        <v>470</v>
      </c>
      <c r="N71" t="b">
        <v>0</v>
      </c>
      <c r="P71" s="43"/>
      <c r="Q71" s="43"/>
      <c r="R71" s="43"/>
      <c r="S71" s="43"/>
      <c r="T71" s="43"/>
      <c r="U71" s="43"/>
      <c r="V71" s="43"/>
      <c r="W71" s="60">
        <f ca="1">DATEDIF(H71,SummaryINC!$Z$1,"d")</f>
        <v>1</v>
      </c>
      <c r="X71" s="60" t="str">
        <f t="shared" ca="1" si="6"/>
        <v>YES</v>
      </c>
      <c r="Y71" s="60" t="str">
        <f t="shared" ca="1" si="7"/>
        <v>NO</v>
      </c>
      <c r="Z71" s="60" t="str">
        <f t="shared" ca="1" si="8"/>
        <v>NO</v>
      </c>
    </row>
    <row r="72" spans="1:26">
      <c r="A72" t="s">
        <v>3974</v>
      </c>
      <c r="B72" t="s">
        <v>261</v>
      </c>
      <c r="C72" t="s">
        <v>3975</v>
      </c>
      <c r="D72" t="s">
        <v>559</v>
      </c>
      <c r="E72" t="s">
        <v>159</v>
      </c>
      <c r="F72" t="s">
        <v>3976</v>
      </c>
      <c r="G72" t="s">
        <v>187</v>
      </c>
      <c r="H72" s="87">
        <v>44655.387303240743</v>
      </c>
      <c r="I72" s="87">
        <v>44655.387303240743</v>
      </c>
      <c r="J72" t="s">
        <v>455</v>
      </c>
      <c r="K72" t="s">
        <v>443</v>
      </c>
      <c r="L72" s="87">
        <v>44658.387303240743</v>
      </c>
      <c r="M72" t="b">
        <v>0</v>
      </c>
      <c r="N72" t="b">
        <v>0</v>
      </c>
      <c r="P72" s="43"/>
      <c r="Q72" s="43"/>
      <c r="R72" s="43"/>
      <c r="S72" s="43"/>
      <c r="T72" s="43"/>
      <c r="U72" s="43"/>
      <c r="V72" s="43"/>
      <c r="W72" s="60">
        <f ca="1">DATEDIF(H72,SummaryINC!$Z$1,"d")</f>
        <v>1</v>
      </c>
      <c r="X72" s="60" t="str">
        <f t="shared" ca="1" si="6"/>
        <v>YES</v>
      </c>
      <c r="Y72" s="60" t="str">
        <f t="shared" ca="1" si="7"/>
        <v>NO</v>
      </c>
      <c r="Z72" s="60" t="str">
        <f t="shared" ca="1" si="8"/>
        <v>NO</v>
      </c>
    </row>
    <row r="73" spans="1:26">
      <c r="A73" t="s">
        <v>3977</v>
      </c>
      <c r="B73" t="s">
        <v>261</v>
      </c>
      <c r="C73" t="s">
        <v>3978</v>
      </c>
      <c r="D73" t="s">
        <v>559</v>
      </c>
      <c r="E73" t="s">
        <v>159</v>
      </c>
      <c r="F73" t="s">
        <v>874</v>
      </c>
      <c r="G73" t="s">
        <v>187</v>
      </c>
      <c r="H73" s="87">
        <v>44655.385370370372</v>
      </c>
      <c r="I73" s="87">
        <v>44655.385370370372</v>
      </c>
      <c r="J73" t="s">
        <v>455</v>
      </c>
      <c r="K73" t="s">
        <v>443</v>
      </c>
      <c r="L73" s="87">
        <v>44658.385370370372</v>
      </c>
      <c r="M73" t="b">
        <v>0</v>
      </c>
      <c r="N73" t="b">
        <v>0</v>
      </c>
      <c r="P73" s="43"/>
      <c r="Q73" s="43"/>
      <c r="R73" s="43"/>
      <c r="S73" s="43"/>
      <c r="T73" s="43"/>
      <c r="U73" s="43"/>
      <c r="V73" s="43"/>
      <c r="W73" s="60">
        <f ca="1">DATEDIF(H73,SummaryINC!$Z$1,"d")</f>
        <v>1</v>
      </c>
      <c r="X73" s="60" t="str">
        <f t="shared" ca="1" si="6"/>
        <v>YES</v>
      </c>
      <c r="Y73" s="60" t="str">
        <f t="shared" ca="1" si="7"/>
        <v>NO</v>
      </c>
      <c r="Z73" s="60" t="str">
        <f t="shared" ca="1" si="8"/>
        <v>NO</v>
      </c>
    </row>
    <row r="74" spans="1:26">
      <c r="A74" t="s">
        <v>4004</v>
      </c>
      <c r="B74" t="s">
        <v>261</v>
      </c>
      <c r="C74" t="s">
        <v>4005</v>
      </c>
      <c r="D74" t="s">
        <v>562</v>
      </c>
      <c r="E74" t="s">
        <v>82</v>
      </c>
      <c r="F74" t="s">
        <v>4006</v>
      </c>
      <c r="G74" t="s">
        <v>285</v>
      </c>
      <c r="H74" s="87">
        <v>44655.353402777779</v>
      </c>
      <c r="I74" s="87">
        <v>44656.391782407409</v>
      </c>
      <c r="J74" t="s">
        <v>455</v>
      </c>
      <c r="K74" t="s">
        <v>443</v>
      </c>
      <c r="M74" t="s">
        <v>1167</v>
      </c>
      <c r="N74" t="s">
        <v>1168</v>
      </c>
      <c r="P74" s="43"/>
      <c r="Q74" s="43"/>
      <c r="R74" s="43"/>
      <c r="S74" s="43"/>
      <c r="T74" s="43"/>
      <c r="U74" s="43"/>
      <c r="V74" s="43"/>
      <c r="W74" s="60">
        <f ca="1">DATEDIF(H74,SummaryINC!$Z$1,"d")</f>
        <v>1</v>
      </c>
      <c r="X74" s="60" t="str">
        <f t="shared" ca="1" si="6"/>
        <v>YES</v>
      </c>
      <c r="Y74" s="60" t="str">
        <f t="shared" ca="1" si="7"/>
        <v>NO</v>
      </c>
      <c r="Z74" s="60" t="str">
        <f t="shared" ca="1" si="8"/>
        <v>NO</v>
      </c>
    </row>
    <row r="75" spans="1:26">
      <c r="A75" t="s">
        <v>4016</v>
      </c>
      <c r="B75" t="s">
        <v>261</v>
      </c>
      <c r="C75" t="s">
        <v>4017</v>
      </c>
      <c r="D75" t="s">
        <v>634</v>
      </c>
      <c r="E75" t="s">
        <v>160</v>
      </c>
      <c r="F75" t="s">
        <v>3825</v>
      </c>
      <c r="G75" t="s">
        <v>278</v>
      </c>
      <c r="H75" s="87">
        <v>44655.334907407407</v>
      </c>
      <c r="I75" s="87">
        <v>44656.482442129629</v>
      </c>
      <c r="J75" t="s">
        <v>455</v>
      </c>
      <c r="K75" t="s">
        <v>443</v>
      </c>
      <c r="L75" s="87">
        <v>44657.137997685182</v>
      </c>
      <c r="M75" t="b">
        <v>0</v>
      </c>
      <c r="N75" t="b">
        <v>0</v>
      </c>
      <c r="P75" s="43"/>
      <c r="Q75" s="43"/>
      <c r="R75" s="43"/>
      <c r="S75" s="43"/>
      <c r="T75" s="43"/>
      <c r="U75" s="43"/>
      <c r="V75" s="43"/>
      <c r="W75" s="60">
        <f ca="1">DATEDIF(H75,SummaryINC!$Z$1,"d")</f>
        <v>1</v>
      </c>
      <c r="X75" s="60" t="str">
        <f t="shared" ca="1" si="6"/>
        <v>YES</v>
      </c>
      <c r="Y75" s="60" t="str">
        <f t="shared" ca="1" si="7"/>
        <v>NO</v>
      </c>
      <c r="Z75" s="60" t="str">
        <f t="shared" ca="1" si="8"/>
        <v>NO</v>
      </c>
    </row>
    <row r="76" spans="1:26">
      <c r="A76" t="s">
        <v>4033</v>
      </c>
      <c r="B76" t="s">
        <v>261</v>
      </c>
      <c r="C76" t="s">
        <v>4034</v>
      </c>
      <c r="D76" t="s">
        <v>706</v>
      </c>
      <c r="E76" t="s">
        <v>99</v>
      </c>
      <c r="F76" t="s">
        <v>651</v>
      </c>
      <c r="G76" t="s">
        <v>176</v>
      </c>
      <c r="H76" s="87">
        <v>44655.283275462964</v>
      </c>
      <c r="I76" s="87">
        <v>44656.482442129629</v>
      </c>
      <c r="J76" t="s">
        <v>455</v>
      </c>
      <c r="K76" t="s">
        <v>443</v>
      </c>
      <c r="L76" s="87">
        <v>44656.653969907413</v>
      </c>
      <c r="M76" t="b">
        <v>0</v>
      </c>
      <c r="N76" t="b">
        <v>0</v>
      </c>
      <c r="P76" s="43"/>
      <c r="Q76" s="43"/>
      <c r="R76" s="43"/>
      <c r="S76" s="43"/>
      <c r="T76" s="43"/>
      <c r="U76" s="43"/>
      <c r="V76" s="43"/>
      <c r="W76" s="60">
        <f ca="1">DATEDIF(H76,SummaryINC!$Z$1,"d")</f>
        <v>1</v>
      </c>
      <c r="X76" s="60" t="str">
        <f t="shared" ca="1" si="6"/>
        <v>YES</v>
      </c>
      <c r="Y76" s="60" t="str">
        <f t="shared" ca="1" si="7"/>
        <v>NO</v>
      </c>
      <c r="Z76" s="60" t="str">
        <f t="shared" ca="1" si="8"/>
        <v>NO</v>
      </c>
    </row>
    <row r="77" spans="1:26">
      <c r="A77" t="s">
        <v>4035</v>
      </c>
      <c r="B77" t="s">
        <v>261</v>
      </c>
      <c r="C77" t="s">
        <v>4036</v>
      </c>
      <c r="D77" t="s">
        <v>458</v>
      </c>
      <c r="E77" t="s">
        <v>99</v>
      </c>
      <c r="F77" t="s">
        <v>775</v>
      </c>
      <c r="G77" t="s">
        <v>174</v>
      </c>
      <c r="H77" s="87">
        <v>44655.280868055554</v>
      </c>
      <c r="I77" s="87">
        <v>44656.480393518519</v>
      </c>
      <c r="J77" t="s">
        <v>442</v>
      </c>
      <c r="K77" t="s">
        <v>456</v>
      </c>
      <c r="L77" s="87">
        <v>44655.458333333343</v>
      </c>
      <c r="M77" t="s">
        <v>776</v>
      </c>
      <c r="N77" t="b">
        <v>0</v>
      </c>
      <c r="P77" s="43"/>
      <c r="Q77" s="43"/>
      <c r="R77" s="43"/>
      <c r="S77" s="43"/>
      <c r="T77" s="43"/>
      <c r="U77" s="59"/>
      <c r="V77" s="43"/>
      <c r="W77" s="60">
        <f ca="1">DATEDIF(H77,SummaryINC!$Z$1,"d")</f>
        <v>1</v>
      </c>
      <c r="X77" s="60" t="str">
        <f t="shared" ca="1" si="6"/>
        <v>YES</v>
      </c>
      <c r="Y77" s="60" t="str">
        <f t="shared" ca="1" si="7"/>
        <v>NO</v>
      </c>
      <c r="Z77" s="60" t="str">
        <f t="shared" ca="1" si="8"/>
        <v>NO</v>
      </c>
    </row>
    <row r="78" spans="1:26">
      <c r="A78" t="s">
        <v>4056</v>
      </c>
      <c r="B78" t="s">
        <v>261</v>
      </c>
      <c r="C78" t="s">
        <v>4057</v>
      </c>
      <c r="D78" t="s">
        <v>734</v>
      </c>
      <c r="E78" t="s">
        <v>160</v>
      </c>
      <c r="F78" t="s">
        <v>1349</v>
      </c>
      <c r="G78" t="s">
        <v>174</v>
      </c>
      <c r="H78" s="87">
        <v>44655.244050925918</v>
      </c>
      <c r="I78" s="87">
        <v>44655.705138888887</v>
      </c>
      <c r="J78" t="s">
        <v>455</v>
      </c>
      <c r="K78" t="s">
        <v>443</v>
      </c>
      <c r="L78" s="87">
        <v>44655.458333333343</v>
      </c>
      <c r="M78" t="s">
        <v>3840</v>
      </c>
      <c r="N78" t="b">
        <v>0</v>
      </c>
      <c r="P78" s="43"/>
      <c r="Q78" s="43"/>
      <c r="R78" s="43"/>
      <c r="S78" s="43"/>
      <c r="T78" s="43"/>
      <c r="U78" s="43"/>
      <c r="V78" s="43"/>
      <c r="W78" s="60">
        <f ca="1">DATEDIF(H78,SummaryINC!$Z$1,"d")</f>
        <v>1</v>
      </c>
      <c r="X78" s="60" t="str">
        <f t="shared" ca="1" si="6"/>
        <v>YES</v>
      </c>
      <c r="Y78" s="60" t="str">
        <f t="shared" ca="1" si="7"/>
        <v>NO</v>
      </c>
      <c r="Z78" s="60" t="str">
        <f t="shared" ca="1" si="8"/>
        <v>NO</v>
      </c>
    </row>
    <row r="79" spans="1:26">
      <c r="A79" t="s">
        <v>4160</v>
      </c>
      <c r="B79" t="s">
        <v>261</v>
      </c>
      <c r="C79" t="s">
        <v>4161</v>
      </c>
      <c r="D79" t="s">
        <v>480</v>
      </c>
      <c r="E79" t="s">
        <v>159</v>
      </c>
      <c r="F79" t="s">
        <v>4162</v>
      </c>
      <c r="G79" t="s">
        <v>186</v>
      </c>
      <c r="H79" s="87">
        <v>44655.000659722216</v>
      </c>
      <c r="I79" s="87">
        <v>44655.022141203714</v>
      </c>
      <c r="J79" t="s">
        <v>455</v>
      </c>
      <c r="K79" t="s">
        <v>443</v>
      </c>
      <c r="L79" s="87">
        <v>44658.291666666657</v>
      </c>
      <c r="M79" t="b">
        <v>0</v>
      </c>
      <c r="N79" t="b">
        <v>0</v>
      </c>
      <c r="P79" s="43"/>
      <c r="Q79" s="43"/>
      <c r="R79" s="43"/>
      <c r="S79" s="43"/>
      <c r="T79" s="43"/>
      <c r="U79" s="59"/>
      <c r="V79" s="43"/>
      <c r="W79" s="60">
        <f ca="1">DATEDIF(H79,SummaryINC!$Z$1,"d")</f>
        <v>1</v>
      </c>
      <c r="X79" s="60" t="str">
        <f t="shared" ca="1" si="6"/>
        <v>YES</v>
      </c>
      <c r="Y79" s="60" t="str">
        <f t="shared" ca="1" si="7"/>
        <v>NO</v>
      </c>
      <c r="Z79" s="60" t="str">
        <f t="shared" ca="1" si="8"/>
        <v>NO</v>
      </c>
    </row>
    <row r="80" spans="1:26">
      <c r="A80" t="s">
        <v>4339</v>
      </c>
      <c r="B80" t="s">
        <v>261</v>
      </c>
      <c r="C80" t="s">
        <v>4340</v>
      </c>
      <c r="D80" t="s">
        <v>682</v>
      </c>
      <c r="E80" t="s">
        <v>82</v>
      </c>
      <c r="F80" t="s">
        <v>4341</v>
      </c>
      <c r="G80" t="s">
        <v>278</v>
      </c>
      <c r="H80" s="87">
        <v>44653.310266203713</v>
      </c>
      <c r="I80" s="87">
        <v>44655.708854166667</v>
      </c>
      <c r="J80" t="s">
        <v>455</v>
      </c>
      <c r="K80" t="s">
        <v>443</v>
      </c>
      <c r="L80" s="87">
        <v>44656.707465277781</v>
      </c>
      <c r="M80" t="b">
        <v>0</v>
      </c>
      <c r="N80" t="b">
        <v>0</v>
      </c>
      <c r="P80" s="43"/>
      <c r="Q80" s="43"/>
      <c r="R80" s="43"/>
      <c r="S80" s="43"/>
      <c r="T80" s="43"/>
      <c r="U80" s="43"/>
      <c r="V80" s="43"/>
      <c r="W80" s="60">
        <f ca="1">DATEDIF(H80,SummaryINC!$Z$1,"d")</f>
        <v>3</v>
      </c>
      <c r="X80" s="60" t="str">
        <f t="shared" ca="1" si="6"/>
        <v>YES</v>
      </c>
      <c r="Y80" s="60" t="str">
        <f t="shared" ca="1" si="7"/>
        <v>NO</v>
      </c>
      <c r="Z80" s="60" t="str">
        <f t="shared" ca="1" si="8"/>
        <v>NO</v>
      </c>
    </row>
    <row r="81" spans="1:26">
      <c r="A81" t="s">
        <v>4342</v>
      </c>
      <c r="B81" t="s">
        <v>262</v>
      </c>
      <c r="C81" t="s">
        <v>4343</v>
      </c>
      <c r="D81" t="b">
        <v>0</v>
      </c>
      <c r="E81" t="s">
        <v>158</v>
      </c>
      <c r="F81" t="s">
        <v>920</v>
      </c>
      <c r="G81" t="s">
        <v>288</v>
      </c>
      <c r="H81" s="87">
        <v>44652.609525462962</v>
      </c>
      <c r="I81" s="87">
        <v>44652.677025462966</v>
      </c>
      <c r="J81" t="s">
        <v>455</v>
      </c>
      <c r="K81" t="s">
        <v>443</v>
      </c>
      <c r="M81" t="b">
        <v>0</v>
      </c>
      <c r="N81" t="b">
        <v>0</v>
      </c>
      <c r="P81" s="43"/>
      <c r="Q81" s="43"/>
      <c r="R81" s="43"/>
      <c r="S81" s="43"/>
      <c r="T81" s="43"/>
      <c r="U81" s="43"/>
      <c r="V81" s="43"/>
      <c r="W81" s="60">
        <f ca="1">DATEDIF(H81,SummaryINC!$Z$1,"d")</f>
        <v>4</v>
      </c>
      <c r="X81" s="60" t="str">
        <f t="shared" ca="1" si="6"/>
        <v>YES</v>
      </c>
      <c r="Y81" s="60" t="str">
        <f t="shared" ca="1" si="7"/>
        <v>NO</v>
      </c>
      <c r="Z81" s="60" t="str">
        <f t="shared" ca="1" si="8"/>
        <v>NO</v>
      </c>
    </row>
    <row r="82" spans="1:26">
      <c r="A82" t="s">
        <v>4344</v>
      </c>
      <c r="B82" t="s">
        <v>262</v>
      </c>
      <c r="C82" t="s">
        <v>4345</v>
      </c>
      <c r="D82" t="s">
        <v>783</v>
      </c>
      <c r="E82" t="s">
        <v>99</v>
      </c>
      <c r="F82" t="s">
        <v>826</v>
      </c>
      <c r="G82" t="s">
        <v>174</v>
      </c>
      <c r="H82" s="87">
        <v>44652.518657407411</v>
      </c>
      <c r="I82" s="87">
        <v>44656.482442129629</v>
      </c>
      <c r="J82" t="s">
        <v>442</v>
      </c>
      <c r="K82" t="s">
        <v>443</v>
      </c>
      <c r="L82" s="87">
        <v>44657.27480324074</v>
      </c>
      <c r="M82" t="b">
        <v>0</v>
      </c>
      <c r="N82" t="b">
        <v>0</v>
      </c>
      <c r="P82" s="43"/>
      <c r="Q82" s="43"/>
      <c r="R82" s="43"/>
      <c r="S82" s="43"/>
      <c r="T82" s="43"/>
      <c r="U82" s="43"/>
      <c r="V82" s="43"/>
      <c r="W82" s="60">
        <f ca="1">DATEDIF(H82,SummaryINC!$Z$1,"d")</f>
        <v>4</v>
      </c>
      <c r="X82" s="60" t="str">
        <f t="shared" ca="1" si="6"/>
        <v>YES</v>
      </c>
      <c r="Y82" s="60" t="str">
        <f t="shared" ca="1" si="7"/>
        <v>NO</v>
      </c>
      <c r="Z82" s="60" t="str">
        <f t="shared" ca="1" si="8"/>
        <v>NO</v>
      </c>
    </row>
    <row r="83" spans="1:26">
      <c r="A83" t="s">
        <v>4346</v>
      </c>
      <c r="B83" t="s">
        <v>262</v>
      </c>
      <c r="C83" t="s">
        <v>4347</v>
      </c>
      <c r="D83" t="s">
        <v>575</v>
      </c>
      <c r="E83" t="s">
        <v>160</v>
      </c>
      <c r="F83" t="s">
        <v>4348</v>
      </c>
      <c r="G83" t="s">
        <v>278</v>
      </c>
      <c r="H83" s="87">
        <v>44652.471712962957</v>
      </c>
      <c r="I83" s="87">
        <v>44656.482442129629</v>
      </c>
      <c r="J83" t="s">
        <v>455</v>
      </c>
      <c r="K83" t="s">
        <v>443</v>
      </c>
      <c r="L83" s="87">
        <v>44657.299803240741</v>
      </c>
      <c r="M83" t="b">
        <v>0</v>
      </c>
      <c r="N83" t="b">
        <v>0</v>
      </c>
      <c r="P83" s="43"/>
      <c r="Q83" s="43"/>
      <c r="R83" s="43"/>
      <c r="S83" s="43"/>
      <c r="T83" s="43"/>
      <c r="U83" s="43"/>
      <c r="V83" s="43"/>
      <c r="W83" s="60">
        <f ca="1">DATEDIF(H83,SummaryINC!$Z$1,"d")</f>
        <v>4</v>
      </c>
      <c r="X83" s="60" t="str">
        <f t="shared" ca="1" si="6"/>
        <v>YES</v>
      </c>
      <c r="Y83" s="60" t="str">
        <f t="shared" ca="1" si="7"/>
        <v>NO</v>
      </c>
      <c r="Z83" s="60" t="str">
        <f t="shared" ca="1" si="8"/>
        <v>NO</v>
      </c>
    </row>
    <row r="84" spans="1:26">
      <c r="A84" t="s">
        <v>4349</v>
      </c>
      <c r="B84" t="s">
        <v>262</v>
      </c>
      <c r="C84" t="s">
        <v>4350</v>
      </c>
      <c r="D84" t="b">
        <v>0</v>
      </c>
      <c r="E84" t="s">
        <v>158</v>
      </c>
      <c r="F84" t="s">
        <v>1460</v>
      </c>
      <c r="G84" t="s">
        <v>288</v>
      </c>
      <c r="H84" s="87">
        <v>44652.414490740739</v>
      </c>
      <c r="I84" s="87">
        <v>44655.528749999998</v>
      </c>
      <c r="J84" t="s">
        <v>455</v>
      </c>
      <c r="K84" t="s">
        <v>443</v>
      </c>
      <c r="M84" t="s">
        <v>568</v>
      </c>
      <c r="N84" t="b">
        <v>0</v>
      </c>
      <c r="P84" s="43"/>
      <c r="Q84" s="43"/>
      <c r="R84" s="43"/>
      <c r="S84" s="43"/>
      <c r="T84" s="43"/>
      <c r="U84" s="43"/>
      <c r="V84" s="43"/>
      <c r="W84" s="60">
        <f ca="1">DATEDIF(H84,SummaryINC!$Z$1,"d")</f>
        <v>4</v>
      </c>
      <c r="X84" s="60" t="str">
        <f t="shared" ca="1" si="6"/>
        <v>YES</v>
      </c>
      <c r="Y84" s="60" t="str">
        <f t="shared" ca="1" si="7"/>
        <v>NO</v>
      </c>
      <c r="Z84" s="60" t="str">
        <f t="shared" ca="1" si="8"/>
        <v>NO</v>
      </c>
    </row>
    <row r="85" spans="1:26">
      <c r="A85" t="s">
        <v>4351</v>
      </c>
      <c r="B85" t="s">
        <v>262</v>
      </c>
      <c r="C85" t="s">
        <v>4352</v>
      </c>
      <c r="D85" t="b">
        <v>0</v>
      </c>
      <c r="E85" t="s">
        <v>158</v>
      </c>
      <c r="F85" t="s">
        <v>4353</v>
      </c>
      <c r="G85" t="s">
        <v>288</v>
      </c>
      <c r="H85" s="87">
        <v>44652.41138888889</v>
      </c>
      <c r="I85" s="87">
        <v>44652.563807870371</v>
      </c>
      <c r="J85" t="s">
        <v>455</v>
      </c>
      <c r="K85" t="s">
        <v>443</v>
      </c>
      <c r="M85" t="b">
        <v>0</v>
      </c>
      <c r="N85" t="b">
        <v>0</v>
      </c>
      <c r="P85" s="43"/>
      <c r="Q85" s="43"/>
      <c r="R85" s="43"/>
      <c r="S85" s="43"/>
      <c r="T85" s="43"/>
      <c r="U85" s="43"/>
      <c r="V85" s="43"/>
      <c r="W85" s="60">
        <f ca="1">DATEDIF(H85,SummaryINC!$Z$1,"d")</f>
        <v>4</v>
      </c>
      <c r="X85" s="60" t="str">
        <f t="shared" ca="1" si="6"/>
        <v>YES</v>
      </c>
      <c r="Y85" s="60" t="str">
        <f t="shared" ca="1" si="7"/>
        <v>NO</v>
      </c>
      <c r="Z85" s="60" t="str">
        <f t="shared" ca="1" si="8"/>
        <v>NO</v>
      </c>
    </row>
    <row r="86" spans="1:26">
      <c r="A86" t="s">
        <v>4354</v>
      </c>
      <c r="B86" t="s">
        <v>261</v>
      </c>
      <c r="C86" t="s">
        <v>4355</v>
      </c>
      <c r="D86" t="s">
        <v>709</v>
      </c>
      <c r="E86" t="s">
        <v>159</v>
      </c>
      <c r="F86" t="s">
        <v>2513</v>
      </c>
      <c r="G86" t="s">
        <v>275</v>
      </c>
      <c r="H86" s="87">
        <v>44652.034803240742</v>
      </c>
      <c r="I86" s="87">
        <v>44655.49423611111</v>
      </c>
      <c r="J86" t="s">
        <v>455</v>
      </c>
      <c r="K86" t="s">
        <v>443</v>
      </c>
      <c r="L86" s="87">
        <v>44657.291666666657</v>
      </c>
      <c r="M86" t="b">
        <v>0</v>
      </c>
      <c r="N86" t="b">
        <v>0</v>
      </c>
      <c r="P86" s="43"/>
      <c r="Q86" s="43"/>
      <c r="R86" s="43"/>
      <c r="S86" s="43"/>
      <c r="T86" s="43"/>
      <c r="U86" s="43"/>
      <c r="V86" s="43"/>
      <c r="W86" s="60">
        <f ca="1">DATEDIF(H86,SummaryINC!$Z$1,"d")</f>
        <v>4</v>
      </c>
      <c r="X86" s="60" t="str">
        <f t="shared" ca="1" si="6"/>
        <v>YES</v>
      </c>
      <c r="Y86" s="60" t="str">
        <f t="shared" ca="1" si="7"/>
        <v>NO</v>
      </c>
      <c r="Z86" s="60" t="str">
        <f t="shared" ca="1" si="8"/>
        <v>NO</v>
      </c>
    </row>
    <row r="87" spans="1:26">
      <c r="A87" t="s">
        <v>4356</v>
      </c>
      <c r="B87" t="s">
        <v>262</v>
      </c>
      <c r="C87" t="s">
        <v>4357</v>
      </c>
      <c r="D87" t="s">
        <v>473</v>
      </c>
      <c r="E87" t="s">
        <v>161</v>
      </c>
      <c r="F87" t="s">
        <v>4358</v>
      </c>
      <c r="G87" t="s">
        <v>278</v>
      </c>
      <c r="H87" s="87">
        <v>44651.692129629628</v>
      </c>
      <c r="I87" s="87">
        <v>44656.482442129629</v>
      </c>
      <c r="J87" t="s">
        <v>442</v>
      </c>
      <c r="K87" t="s">
        <v>456</v>
      </c>
      <c r="L87" s="87">
        <v>44657.324803240743</v>
      </c>
      <c r="M87" t="b">
        <v>0</v>
      </c>
      <c r="N87" t="b">
        <v>0</v>
      </c>
      <c r="P87" s="43"/>
      <c r="Q87" s="43"/>
      <c r="R87" s="43"/>
      <c r="S87" s="43"/>
      <c r="T87" s="43"/>
      <c r="U87" s="43"/>
      <c r="V87" s="43"/>
      <c r="W87" s="60">
        <f ca="1">DATEDIF(H87,SummaryINC!$Z$1,"d")</f>
        <v>5</v>
      </c>
      <c r="X87" s="60" t="str">
        <f t="shared" ca="1" si="6"/>
        <v>YES</v>
      </c>
      <c r="Y87" s="60" t="str">
        <f t="shared" ca="1" si="7"/>
        <v>NO</v>
      </c>
      <c r="Z87" s="60" t="str">
        <f t="shared" ca="1" si="8"/>
        <v>NO</v>
      </c>
    </row>
    <row r="88" spans="1:26">
      <c r="A88" t="s">
        <v>4359</v>
      </c>
      <c r="B88" t="s">
        <v>262</v>
      </c>
      <c r="C88" t="s">
        <v>4360</v>
      </c>
      <c r="D88" t="s">
        <v>634</v>
      </c>
      <c r="E88" t="s">
        <v>82</v>
      </c>
      <c r="F88" t="s">
        <v>4361</v>
      </c>
      <c r="G88" t="s">
        <v>294</v>
      </c>
      <c r="H88" s="87">
        <v>44651.687800925924</v>
      </c>
      <c r="I88" s="87">
        <v>44656.433657407397</v>
      </c>
      <c r="J88" t="s">
        <v>455</v>
      </c>
      <c r="K88" t="s">
        <v>443</v>
      </c>
      <c r="M88" t="b">
        <v>0</v>
      </c>
      <c r="N88" t="b">
        <v>0</v>
      </c>
      <c r="P88" s="43"/>
      <c r="Q88" s="43"/>
      <c r="R88" s="43"/>
      <c r="S88" s="43"/>
      <c r="T88" s="43"/>
      <c r="U88" s="43"/>
      <c r="V88" s="43"/>
      <c r="W88" s="60">
        <f ca="1">DATEDIF(H88,SummaryINC!$Z$1,"d")</f>
        <v>5</v>
      </c>
      <c r="X88" s="60" t="str">
        <f t="shared" ca="1" si="6"/>
        <v>YES</v>
      </c>
      <c r="Y88" s="60" t="str">
        <f t="shared" ca="1" si="7"/>
        <v>NO</v>
      </c>
      <c r="Z88" s="60" t="str">
        <f t="shared" ca="1" si="8"/>
        <v>NO</v>
      </c>
    </row>
    <row r="89" spans="1:26">
      <c r="A89" t="s">
        <v>4362</v>
      </c>
      <c r="B89" t="s">
        <v>262</v>
      </c>
      <c r="C89" t="s">
        <v>4363</v>
      </c>
      <c r="D89" t="s">
        <v>538</v>
      </c>
      <c r="E89" t="s">
        <v>159</v>
      </c>
      <c r="F89" t="s">
        <v>539</v>
      </c>
      <c r="G89" t="s">
        <v>288</v>
      </c>
      <c r="H89" s="87">
        <v>44651.62259259259</v>
      </c>
      <c r="I89" s="87">
        <v>44652.354895833327</v>
      </c>
      <c r="J89" t="s">
        <v>455</v>
      </c>
      <c r="K89" t="s">
        <v>443</v>
      </c>
      <c r="M89" t="b">
        <v>0</v>
      </c>
      <c r="N89" t="b">
        <v>0</v>
      </c>
      <c r="P89" s="43"/>
      <c r="Q89" s="43"/>
      <c r="R89" s="43"/>
      <c r="S89" s="43"/>
      <c r="T89" s="43"/>
      <c r="U89" s="43"/>
      <c r="V89" s="43"/>
      <c r="W89" s="60">
        <f ca="1">DATEDIF(H89,SummaryINC!$Z$1,"d")</f>
        <v>5</v>
      </c>
      <c r="X89" s="60" t="str">
        <f t="shared" ca="1" si="6"/>
        <v>YES</v>
      </c>
      <c r="Y89" s="60" t="str">
        <f t="shared" ca="1" si="7"/>
        <v>NO</v>
      </c>
      <c r="Z89" s="60" t="str">
        <f t="shared" ca="1" si="8"/>
        <v>NO</v>
      </c>
    </row>
    <row r="90" spans="1:26">
      <c r="A90" t="s">
        <v>4364</v>
      </c>
      <c r="B90" t="s">
        <v>262</v>
      </c>
      <c r="C90" t="s">
        <v>4365</v>
      </c>
      <c r="D90" t="b">
        <v>0</v>
      </c>
      <c r="E90" t="s">
        <v>158</v>
      </c>
      <c r="F90" t="s">
        <v>582</v>
      </c>
      <c r="G90" t="s">
        <v>288</v>
      </c>
      <c r="H90" s="87">
        <v>44651.606099537043</v>
      </c>
      <c r="I90" s="87">
        <v>44651.767245370371</v>
      </c>
      <c r="J90" t="s">
        <v>455</v>
      </c>
      <c r="K90" t="s">
        <v>443</v>
      </c>
      <c r="M90" t="b">
        <v>0</v>
      </c>
      <c r="N90" t="b">
        <v>0</v>
      </c>
      <c r="P90" s="43"/>
      <c r="Q90" s="43"/>
      <c r="R90" s="43"/>
      <c r="S90" s="43"/>
      <c r="T90" s="43"/>
      <c r="U90" s="43"/>
      <c r="V90" s="43"/>
      <c r="W90" s="60">
        <f ca="1">DATEDIF(H90,SummaryINC!$Z$1,"d")</f>
        <v>5</v>
      </c>
      <c r="X90" s="60" t="str">
        <f t="shared" ca="1" si="6"/>
        <v>YES</v>
      </c>
      <c r="Y90" s="60" t="str">
        <f t="shared" ca="1" si="7"/>
        <v>NO</v>
      </c>
      <c r="Z90" s="60" t="str">
        <f t="shared" ca="1" si="8"/>
        <v>NO</v>
      </c>
    </row>
    <row r="91" spans="1:26">
      <c r="A91" t="s">
        <v>4366</v>
      </c>
      <c r="B91" t="s">
        <v>262</v>
      </c>
      <c r="C91" t="s">
        <v>4367</v>
      </c>
      <c r="D91" t="b">
        <v>0</v>
      </c>
      <c r="E91" t="s">
        <v>158</v>
      </c>
      <c r="F91" t="s">
        <v>4368</v>
      </c>
      <c r="G91" t="s">
        <v>288</v>
      </c>
      <c r="H91" s="87">
        <v>44651.567488425928</v>
      </c>
      <c r="I91" s="87">
        <v>44651.586631944447</v>
      </c>
      <c r="J91" t="s">
        <v>455</v>
      </c>
      <c r="K91" t="s">
        <v>443</v>
      </c>
      <c r="M91" t="b">
        <v>0</v>
      </c>
      <c r="N91" t="b">
        <v>0</v>
      </c>
      <c r="P91" s="43"/>
      <c r="Q91" s="43"/>
      <c r="R91" s="43"/>
      <c r="S91" s="43"/>
      <c r="T91" s="43"/>
      <c r="U91" s="43"/>
      <c r="V91" s="43"/>
      <c r="W91" s="60">
        <f ca="1">DATEDIF(H91,SummaryINC!$Z$1,"d")</f>
        <v>5</v>
      </c>
      <c r="X91" s="60" t="str">
        <f t="shared" ca="1" si="6"/>
        <v>YES</v>
      </c>
      <c r="Y91" s="60" t="str">
        <f t="shared" ca="1" si="7"/>
        <v>NO</v>
      </c>
      <c r="Z91" s="60" t="str">
        <f t="shared" ca="1" si="8"/>
        <v>NO</v>
      </c>
    </row>
    <row r="92" spans="1:26">
      <c r="A92" t="s">
        <v>4369</v>
      </c>
      <c r="B92" t="s">
        <v>261</v>
      </c>
      <c r="C92" t="s">
        <v>4370</v>
      </c>
      <c r="D92" t="s">
        <v>886</v>
      </c>
      <c r="E92" t="s">
        <v>160</v>
      </c>
      <c r="F92" t="s">
        <v>4371</v>
      </c>
      <c r="G92" t="s">
        <v>285</v>
      </c>
      <c r="H92" s="87">
        <v>44651.51898148148</v>
      </c>
      <c r="I92" s="87">
        <v>44655.473715277767</v>
      </c>
      <c r="J92" t="s">
        <v>455</v>
      </c>
      <c r="K92" t="s">
        <v>443</v>
      </c>
      <c r="M92" t="b">
        <v>0</v>
      </c>
      <c r="N92" t="b">
        <v>0</v>
      </c>
      <c r="P92" s="43"/>
      <c r="Q92" s="43"/>
      <c r="R92" s="43"/>
      <c r="S92" s="43"/>
      <c r="T92" s="43"/>
      <c r="U92" s="43"/>
      <c r="V92" s="43"/>
      <c r="W92" s="60">
        <f ca="1">DATEDIF(H92,SummaryINC!$Z$1,"d")</f>
        <v>5</v>
      </c>
      <c r="X92" s="60" t="str">
        <f t="shared" ca="1" si="6"/>
        <v>YES</v>
      </c>
      <c r="Y92" s="60" t="str">
        <f t="shared" ca="1" si="7"/>
        <v>NO</v>
      </c>
      <c r="Z92" s="60" t="str">
        <f t="shared" ca="1" si="8"/>
        <v>NO</v>
      </c>
    </row>
    <row r="93" spans="1:26">
      <c r="A93" t="s">
        <v>4372</v>
      </c>
      <c r="B93" t="s">
        <v>261</v>
      </c>
      <c r="C93" t="s">
        <v>4373</v>
      </c>
      <c r="D93" t="s">
        <v>634</v>
      </c>
      <c r="E93" t="s">
        <v>160</v>
      </c>
      <c r="F93" t="s">
        <v>3825</v>
      </c>
      <c r="G93" t="s">
        <v>278</v>
      </c>
      <c r="H93" s="87">
        <v>44651.467233796298</v>
      </c>
      <c r="I93" s="87">
        <v>44656.482442129629</v>
      </c>
      <c r="J93" t="s">
        <v>455</v>
      </c>
      <c r="K93" t="s">
        <v>443</v>
      </c>
      <c r="L93" s="87">
        <v>44656.582442129627</v>
      </c>
      <c r="M93" t="b">
        <v>0</v>
      </c>
      <c r="N93" t="b">
        <v>0</v>
      </c>
      <c r="P93" s="43"/>
      <c r="Q93" s="43"/>
      <c r="R93" s="43"/>
      <c r="S93" s="43"/>
      <c r="T93" s="43"/>
      <c r="U93" s="43"/>
      <c r="V93" s="43"/>
      <c r="W93" s="60">
        <f ca="1">DATEDIF(H93,SummaryINC!$Z$1,"d")</f>
        <v>5</v>
      </c>
      <c r="X93" s="60" t="str">
        <f t="shared" ca="1" si="6"/>
        <v>YES</v>
      </c>
      <c r="Y93" s="60" t="str">
        <f t="shared" ca="1" si="7"/>
        <v>NO</v>
      </c>
      <c r="Z93" s="60" t="str">
        <f t="shared" ca="1" si="8"/>
        <v>NO</v>
      </c>
    </row>
    <row r="94" spans="1:26">
      <c r="A94" t="s">
        <v>4374</v>
      </c>
      <c r="B94" t="s">
        <v>261</v>
      </c>
      <c r="C94" t="s">
        <v>4375</v>
      </c>
      <c r="D94" t="s">
        <v>667</v>
      </c>
      <c r="E94" t="s">
        <v>160</v>
      </c>
      <c r="F94" t="s">
        <v>4376</v>
      </c>
      <c r="G94" t="s">
        <v>175</v>
      </c>
      <c r="H94" s="87">
        <v>44651.404409722221</v>
      </c>
      <c r="I94" s="87">
        <v>44655.719085648147</v>
      </c>
      <c r="J94" t="s">
        <v>455</v>
      </c>
      <c r="K94" t="s">
        <v>443</v>
      </c>
      <c r="L94" s="87">
        <v>44651.571076388893</v>
      </c>
      <c r="M94" t="b">
        <v>0</v>
      </c>
      <c r="N94" t="b">
        <v>0</v>
      </c>
      <c r="P94" s="43"/>
      <c r="Q94" s="43"/>
      <c r="R94" s="43"/>
      <c r="S94" s="43"/>
      <c r="T94" s="43"/>
      <c r="U94" s="43"/>
      <c r="V94" s="43"/>
      <c r="W94" s="60">
        <f ca="1">DATEDIF(H94,SummaryINC!$Z$1,"d")</f>
        <v>5</v>
      </c>
      <c r="X94" s="60" t="str">
        <f t="shared" ca="1" si="6"/>
        <v>YES</v>
      </c>
      <c r="Y94" s="60" t="str">
        <f t="shared" ca="1" si="7"/>
        <v>NO</v>
      </c>
      <c r="Z94" s="60" t="str">
        <f t="shared" ca="1" si="8"/>
        <v>NO</v>
      </c>
    </row>
    <row r="95" spans="1:26">
      <c r="A95" t="s">
        <v>4377</v>
      </c>
      <c r="B95" t="s">
        <v>262</v>
      </c>
      <c r="C95" t="s">
        <v>4378</v>
      </c>
      <c r="D95" t="b">
        <v>0</v>
      </c>
      <c r="E95" t="s">
        <v>158</v>
      </c>
      <c r="F95" t="s">
        <v>829</v>
      </c>
      <c r="G95" t="s">
        <v>288</v>
      </c>
      <c r="H95" s="87">
        <v>44651.346192129633</v>
      </c>
      <c r="I95" s="87">
        <v>44652.480682870373</v>
      </c>
      <c r="J95" t="s">
        <v>455</v>
      </c>
      <c r="K95" t="s">
        <v>443</v>
      </c>
      <c r="M95" t="b">
        <v>0</v>
      </c>
      <c r="N95" t="b">
        <v>0</v>
      </c>
      <c r="P95" s="43"/>
      <c r="Q95" s="43"/>
      <c r="R95" s="43"/>
      <c r="S95" s="43"/>
      <c r="T95" s="43"/>
      <c r="U95" s="43"/>
      <c r="V95" s="43"/>
      <c r="W95" s="60">
        <f ca="1">DATEDIF(H95,SummaryINC!$Z$1,"d")</f>
        <v>5</v>
      </c>
      <c r="X95" s="60" t="str">
        <f t="shared" ca="1" si="6"/>
        <v>YES</v>
      </c>
      <c r="Y95" s="60" t="str">
        <f t="shared" ca="1" si="7"/>
        <v>NO</v>
      </c>
      <c r="Z95" s="60" t="str">
        <f t="shared" ca="1" si="8"/>
        <v>NO</v>
      </c>
    </row>
    <row r="96" spans="1:26">
      <c r="A96" t="s">
        <v>4379</v>
      </c>
      <c r="B96" t="s">
        <v>261</v>
      </c>
      <c r="C96" t="s">
        <v>4380</v>
      </c>
      <c r="D96" t="s">
        <v>4381</v>
      </c>
      <c r="E96" t="s">
        <v>159</v>
      </c>
      <c r="F96" t="s">
        <v>4382</v>
      </c>
      <c r="G96" t="s">
        <v>4383</v>
      </c>
      <c r="H96" s="87">
        <v>44651.26966435185</v>
      </c>
      <c r="I96" s="87">
        <v>44651.294224537043</v>
      </c>
      <c r="J96" t="s">
        <v>455</v>
      </c>
      <c r="K96" t="s">
        <v>443</v>
      </c>
      <c r="M96" t="s">
        <v>4384</v>
      </c>
      <c r="N96" t="s">
        <v>4385</v>
      </c>
      <c r="P96" s="43"/>
      <c r="Q96" s="43"/>
      <c r="R96" s="43"/>
      <c r="S96" s="43"/>
      <c r="T96" s="43"/>
      <c r="U96" s="43"/>
      <c r="V96" s="43"/>
      <c r="W96" s="60">
        <f ca="1">DATEDIF(H96,SummaryINC!$Z$1,"d")</f>
        <v>5</v>
      </c>
      <c r="X96" s="60" t="str">
        <f t="shared" ca="1" si="6"/>
        <v>YES</v>
      </c>
      <c r="Y96" s="60" t="str">
        <f t="shared" ca="1" si="7"/>
        <v>NO</v>
      </c>
      <c r="Z96" s="60" t="str">
        <f t="shared" ca="1" si="8"/>
        <v>NO</v>
      </c>
    </row>
    <row r="97" spans="1:26">
      <c r="A97" t="s">
        <v>4386</v>
      </c>
      <c r="B97" t="s">
        <v>261</v>
      </c>
      <c r="C97" t="s">
        <v>4387</v>
      </c>
      <c r="D97" t="s">
        <v>748</v>
      </c>
      <c r="E97" t="s">
        <v>158</v>
      </c>
      <c r="F97" t="s">
        <v>4388</v>
      </c>
      <c r="G97" t="s">
        <v>194</v>
      </c>
      <c r="H97" s="87">
        <v>44651.233043981483</v>
      </c>
      <c r="I97" s="87">
        <v>44651.50503472222</v>
      </c>
      <c r="J97" t="s">
        <v>455</v>
      </c>
      <c r="K97" t="s">
        <v>443</v>
      </c>
      <c r="M97" t="s">
        <v>4389</v>
      </c>
      <c r="N97" t="b">
        <v>0</v>
      </c>
      <c r="P97" s="43"/>
      <c r="Q97" s="43"/>
      <c r="R97" s="43"/>
      <c r="S97" s="43"/>
      <c r="T97" s="43"/>
      <c r="U97" s="43"/>
      <c r="V97" s="43"/>
      <c r="W97" s="60">
        <f ca="1">DATEDIF(H97,SummaryINC!$Z$1,"d")</f>
        <v>5</v>
      </c>
      <c r="X97" s="60" t="str">
        <f t="shared" ca="1" si="6"/>
        <v>YES</v>
      </c>
      <c r="Y97" s="60" t="str">
        <f t="shared" ca="1" si="7"/>
        <v>NO</v>
      </c>
      <c r="Z97" s="60" t="str">
        <f t="shared" ca="1" si="8"/>
        <v>NO</v>
      </c>
    </row>
    <row r="98" spans="1:26">
      <c r="A98" t="s">
        <v>4390</v>
      </c>
      <c r="B98" t="s">
        <v>262</v>
      </c>
      <c r="C98" t="s">
        <v>4391</v>
      </c>
      <c r="D98" t="b">
        <v>0</v>
      </c>
      <c r="E98" t="s">
        <v>158</v>
      </c>
      <c r="F98" t="s">
        <v>4392</v>
      </c>
      <c r="G98" t="s">
        <v>186</v>
      </c>
      <c r="H98" s="87">
        <v>44650.938773148147</v>
      </c>
      <c r="I98" s="87">
        <v>44655.49423611111</v>
      </c>
      <c r="J98" t="b">
        <v>0</v>
      </c>
      <c r="L98" s="87">
        <v>44652.25</v>
      </c>
      <c r="M98" t="s">
        <v>4393</v>
      </c>
      <c r="N98" t="s">
        <v>463</v>
      </c>
      <c r="P98" s="43"/>
      <c r="Q98" s="43"/>
      <c r="R98" s="43"/>
      <c r="S98" s="43"/>
      <c r="T98" s="43"/>
      <c r="U98" s="43"/>
      <c r="V98" s="43"/>
      <c r="W98" s="60">
        <f ca="1">DATEDIF(H98,SummaryINC!$Z$1,"d")</f>
        <v>6</v>
      </c>
      <c r="X98" s="60" t="str">
        <f t="shared" ref="X98:X105" ca="1" si="9">IF(W98&lt;10,"YES","NO")</f>
        <v>YES</v>
      </c>
      <c r="Y98" s="60" t="str">
        <f t="shared" ref="Y98:Y105" ca="1" si="10">IF(AND(W98&gt;9,W98&lt;21),"YES","NO")</f>
        <v>NO</v>
      </c>
      <c r="Z98" s="60" t="str">
        <f t="shared" ref="Z98:Z105" ca="1" si="11">IF(W98&gt;20,"YES","NO")</f>
        <v>NO</v>
      </c>
    </row>
    <row r="99" spans="1:26">
      <c r="A99" t="s">
        <v>4394</v>
      </c>
      <c r="B99" t="s">
        <v>262</v>
      </c>
      <c r="C99" t="s">
        <v>4395</v>
      </c>
      <c r="D99" t="s">
        <v>581</v>
      </c>
      <c r="E99" t="s">
        <v>160</v>
      </c>
      <c r="F99" t="s">
        <v>4396</v>
      </c>
      <c r="G99" t="s">
        <v>278</v>
      </c>
      <c r="H99" s="87">
        <v>44650.700219907398</v>
      </c>
      <c r="I99" s="87">
        <v>44656.482442129629</v>
      </c>
      <c r="J99" t="s">
        <v>442</v>
      </c>
      <c r="K99" t="s">
        <v>443</v>
      </c>
      <c r="L99" s="87">
        <v>44657.269942129627</v>
      </c>
      <c r="M99" t="s">
        <v>4397</v>
      </c>
      <c r="N99" t="b">
        <v>0</v>
      </c>
      <c r="P99" s="43"/>
      <c r="Q99" s="43"/>
      <c r="R99" s="43"/>
      <c r="S99" s="43"/>
      <c r="T99" s="43"/>
      <c r="U99" s="43"/>
      <c r="V99" s="43"/>
      <c r="W99" s="60">
        <f ca="1">DATEDIF(H99,SummaryINC!$Z$1,"d")</f>
        <v>6</v>
      </c>
      <c r="X99" s="60" t="str">
        <f t="shared" ca="1" si="9"/>
        <v>YES</v>
      </c>
      <c r="Y99" s="60" t="str">
        <f t="shared" ca="1" si="10"/>
        <v>NO</v>
      </c>
      <c r="Z99" s="60" t="str">
        <f t="shared" ca="1" si="11"/>
        <v>NO</v>
      </c>
    </row>
    <row r="100" spans="1:26">
      <c r="A100" t="s">
        <v>4398</v>
      </c>
      <c r="B100" t="s">
        <v>262</v>
      </c>
      <c r="C100" t="s">
        <v>4399</v>
      </c>
      <c r="D100" t="s">
        <v>672</v>
      </c>
      <c r="E100" t="s">
        <v>161</v>
      </c>
      <c r="F100" t="s">
        <v>4400</v>
      </c>
      <c r="G100" t="s">
        <v>288</v>
      </c>
      <c r="H100" s="87">
        <v>44650.635011574072</v>
      </c>
      <c r="I100" s="87">
        <v>44655.465844907398</v>
      </c>
      <c r="J100" t="s">
        <v>455</v>
      </c>
      <c r="K100" t="s">
        <v>443</v>
      </c>
      <c r="M100" t="s">
        <v>692</v>
      </c>
      <c r="N100" t="b">
        <v>0</v>
      </c>
      <c r="P100" s="43"/>
      <c r="Q100" s="43"/>
      <c r="R100" s="43"/>
      <c r="S100" s="43"/>
      <c r="T100" s="43"/>
      <c r="U100" s="43"/>
      <c r="V100" s="43"/>
      <c r="W100" s="60">
        <f ca="1">DATEDIF(H100,SummaryINC!$Z$1,"d")</f>
        <v>6</v>
      </c>
      <c r="X100" s="60" t="str">
        <f t="shared" ca="1" si="9"/>
        <v>YES</v>
      </c>
      <c r="Y100" s="60" t="str">
        <f t="shared" ca="1" si="10"/>
        <v>NO</v>
      </c>
      <c r="Z100" s="60" t="str">
        <f t="shared" ca="1" si="11"/>
        <v>NO</v>
      </c>
    </row>
    <row r="101" spans="1:26">
      <c r="A101" t="s">
        <v>4401</v>
      </c>
      <c r="B101" t="s">
        <v>262</v>
      </c>
      <c r="C101" t="s">
        <v>4402</v>
      </c>
      <c r="D101" t="s">
        <v>672</v>
      </c>
      <c r="E101" t="s">
        <v>161</v>
      </c>
      <c r="F101" t="s">
        <v>4403</v>
      </c>
      <c r="G101" t="s">
        <v>288</v>
      </c>
      <c r="H101" s="87">
        <v>44650.634699074071</v>
      </c>
      <c r="I101" s="87">
        <v>44655.460810185177</v>
      </c>
      <c r="J101" t="s">
        <v>455</v>
      </c>
      <c r="K101" t="s">
        <v>443</v>
      </c>
      <c r="M101" t="s">
        <v>692</v>
      </c>
      <c r="N101" t="b">
        <v>0</v>
      </c>
      <c r="P101" s="43"/>
      <c r="Q101" s="43"/>
      <c r="R101" s="43"/>
      <c r="S101" s="43"/>
      <c r="T101" s="43"/>
      <c r="U101" s="43"/>
      <c r="V101" s="43"/>
      <c r="W101" s="60">
        <f ca="1">DATEDIF(H101,SummaryINC!$Z$1,"d")</f>
        <v>6</v>
      </c>
      <c r="X101" s="60" t="str">
        <f t="shared" ca="1" si="9"/>
        <v>YES</v>
      </c>
      <c r="Y101" s="60" t="str">
        <f t="shared" ca="1" si="10"/>
        <v>NO</v>
      </c>
      <c r="Z101" s="60" t="str">
        <f t="shared" ca="1" si="11"/>
        <v>NO</v>
      </c>
    </row>
    <row r="102" spans="1:26">
      <c r="A102" t="s">
        <v>4404</v>
      </c>
      <c r="B102" t="s">
        <v>262</v>
      </c>
      <c r="C102" t="s">
        <v>4405</v>
      </c>
      <c r="D102" t="b">
        <v>0</v>
      </c>
      <c r="E102" t="s">
        <v>158</v>
      </c>
      <c r="F102" t="s">
        <v>820</v>
      </c>
      <c r="G102" t="s">
        <v>291</v>
      </c>
      <c r="H102" s="87">
        <v>44650.573750000003</v>
      </c>
      <c r="I102" s="87">
        <v>44655.511631944442</v>
      </c>
      <c r="J102" t="b">
        <v>0</v>
      </c>
      <c r="L102" s="87">
        <v>44651.458333333343</v>
      </c>
      <c r="M102" t="b">
        <v>0</v>
      </c>
      <c r="N102" t="b">
        <v>0</v>
      </c>
      <c r="P102" s="43"/>
      <c r="Q102" s="43"/>
      <c r="R102" s="43"/>
      <c r="S102" s="43"/>
      <c r="T102" s="43"/>
      <c r="U102" s="43"/>
      <c r="V102" s="43"/>
      <c r="W102" s="60">
        <f ca="1">DATEDIF(H102,SummaryINC!$Z$1,"d")</f>
        <v>6</v>
      </c>
      <c r="X102" s="60" t="str">
        <f t="shared" ca="1" si="9"/>
        <v>YES</v>
      </c>
      <c r="Y102" s="60" t="str">
        <f t="shared" ca="1" si="10"/>
        <v>NO</v>
      </c>
      <c r="Z102" s="60" t="str">
        <f t="shared" ca="1" si="11"/>
        <v>NO</v>
      </c>
    </row>
    <row r="103" spans="1:26">
      <c r="A103" t="s">
        <v>4406</v>
      </c>
      <c r="B103" t="s">
        <v>262</v>
      </c>
      <c r="C103" t="s">
        <v>4407</v>
      </c>
      <c r="D103" t="s">
        <v>634</v>
      </c>
      <c r="E103" t="s">
        <v>82</v>
      </c>
      <c r="F103" t="s">
        <v>4408</v>
      </c>
      <c r="G103" t="s">
        <v>294</v>
      </c>
      <c r="H103" s="87">
        <v>44650.509293981479</v>
      </c>
      <c r="I103" s="87">
        <v>44656.474849537037</v>
      </c>
      <c r="J103" t="s">
        <v>455</v>
      </c>
      <c r="K103" t="s">
        <v>443</v>
      </c>
      <c r="M103" t="b">
        <v>0</v>
      </c>
      <c r="N103" t="b">
        <v>0</v>
      </c>
      <c r="P103" s="43"/>
      <c r="Q103" s="43"/>
      <c r="R103" s="43"/>
      <c r="S103" s="43"/>
      <c r="T103" s="43"/>
      <c r="U103" s="43"/>
      <c r="V103" s="43"/>
      <c r="W103" s="60">
        <f ca="1">DATEDIF(H103,SummaryINC!$Z$1,"d")</f>
        <v>6</v>
      </c>
      <c r="X103" s="60" t="str">
        <f t="shared" ca="1" si="9"/>
        <v>YES</v>
      </c>
      <c r="Y103" s="60" t="str">
        <f t="shared" ca="1" si="10"/>
        <v>NO</v>
      </c>
      <c r="Z103" s="60" t="str">
        <f t="shared" ca="1" si="11"/>
        <v>NO</v>
      </c>
    </row>
    <row r="104" spans="1:26">
      <c r="A104" t="s">
        <v>4409</v>
      </c>
      <c r="B104" t="s">
        <v>261</v>
      </c>
      <c r="C104" t="s">
        <v>4410</v>
      </c>
      <c r="D104" t="s">
        <v>969</v>
      </c>
      <c r="E104" t="s">
        <v>82</v>
      </c>
      <c r="F104" t="s">
        <v>3723</v>
      </c>
      <c r="G104" t="s">
        <v>322</v>
      </c>
      <c r="H104" s="87">
        <v>44650.46166666667</v>
      </c>
      <c r="I104" s="87">
        <v>44654.368564814817</v>
      </c>
      <c r="J104" t="s">
        <v>455</v>
      </c>
      <c r="K104" t="s">
        <v>443</v>
      </c>
      <c r="L104" s="87">
        <v>44652.083333333343</v>
      </c>
      <c r="M104" t="b">
        <v>0</v>
      </c>
      <c r="N104" t="b">
        <v>0</v>
      </c>
      <c r="P104" s="43"/>
      <c r="Q104" s="43"/>
      <c r="R104" s="43"/>
      <c r="S104" s="43"/>
      <c r="T104" s="43"/>
      <c r="U104" s="43"/>
      <c r="V104" s="43"/>
      <c r="W104" s="60">
        <f ca="1">DATEDIF(H104,SummaryINC!$Z$1,"d")</f>
        <v>6</v>
      </c>
      <c r="X104" s="60" t="str">
        <f t="shared" ca="1" si="9"/>
        <v>YES</v>
      </c>
      <c r="Y104" s="60" t="str">
        <f t="shared" ca="1" si="10"/>
        <v>NO</v>
      </c>
      <c r="Z104" s="60" t="str">
        <f t="shared" ca="1" si="11"/>
        <v>NO</v>
      </c>
    </row>
    <row r="105" spans="1:26">
      <c r="A105" t="s">
        <v>4411</v>
      </c>
      <c r="B105" t="s">
        <v>262</v>
      </c>
      <c r="C105" t="s">
        <v>4412</v>
      </c>
      <c r="D105" t="s">
        <v>755</v>
      </c>
      <c r="E105" t="s">
        <v>99</v>
      </c>
      <c r="F105" t="s">
        <v>4413</v>
      </c>
      <c r="G105" t="s">
        <v>281</v>
      </c>
      <c r="H105" s="87">
        <v>44650.349629629629</v>
      </c>
      <c r="I105" s="87">
        <v>44656.386180555557</v>
      </c>
      <c r="J105" t="s">
        <v>442</v>
      </c>
      <c r="K105" t="s">
        <v>456</v>
      </c>
      <c r="L105" s="87">
        <v>44655.307962962957</v>
      </c>
      <c r="M105" t="b">
        <v>0</v>
      </c>
      <c r="N105" t="b">
        <v>0</v>
      </c>
      <c r="P105" s="43"/>
      <c r="Q105" s="43"/>
      <c r="R105" s="43"/>
      <c r="S105" s="43"/>
      <c r="T105" s="43"/>
      <c r="U105" s="43"/>
      <c r="V105" s="43"/>
      <c r="W105" s="60">
        <f ca="1">DATEDIF(H105,SummaryINC!$Z$1,"d")</f>
        <v>6</v>
      </c>
      <c r="X105" s="60" t="str">
        <f t="shared" ca="1" si="9"/>
        <v>YES</v>
      </c>
      <c r="Y105" s="60" t="str">
        <f t="shared" ca="1" si="10"/>
        <v>NO</v>
      </c>
      <c r="Z105" s="60" t="str">
        <f t="shared" ca="1" si="11"/>
        <v>NO</v>
      </c>
    </row>
    <row r="106" spans="1:26">
      <c r="A106" t="s">
        <v>4414</v>
      </c>
      <c r="B106" t="s">
        <v>261</v>
      </c>
      <c r="C106" t="s">
        <v>4415</v>
      </c>
      <c r="D106" t="s">
        <v>575</v>
      </c>
      <c r="E106" t="s">
        <v>99</v>
      </c>
      <c r="F106" t="s">
        <v>1437</v>
      </c>
      <c r="G106" t="s">
        <v>322</v>
      </c>
      <c r="H106" s="87">
        <v>44650.325416666667</v>
      </c>
      <c r="I106" s="87">
        <v>44656.442766203712</v>
      </c>
      <c r="J106" t="s">
        <v>455</v>
      </c>
      <c r="K106" t="s">
        <v>443</v>
      </c>
      <c r="L106" s="87">
        <v>44653.19636574074</v>
      </c>
      <c r="M106" t="b">
        <v>0</v>
      </c>
      <c r="N106" t="b">
        <v>0</v>
      </c>
      <c r="P106" s="43"/>
      <c r="Q106" s="43"/>
      <c r="R106" s="43"/>
      <c r="S106" s="43"/>
      <c r="T106" s="43"/>
      <c r="U106" s="43"/>
      <c r="V106" s="43"/>
      <c r="W106" s="60">
        <f ca="1">DATEDIF(H106,SummaryINC!$Z$1,"d")</f>
        <v>6</v>
      </c>
      <c r="X106" s="60" t="str">
        <f t="shared" ref="X106:X127" ca="1" si="12">IF(W106&lt;10,"YES","NO")</f>
        <v>YES</v>
      </c>
      <c r="Y106" s="60" t="str">
        <f t="shared" ref="Y106:Y127" ca="1" si="13">IF(AND(W106&gt;9,W106&lt;21),"YES","NO")</f>
        <v>NO</v>
      </c>
      <c r="Z106" s="60" t="str">
        <f t="shared" ref="Z106:Z127" ca="1" si="14">IF(W106&gt;20,"YES","NO")</f>
        <v>NO</v>
      </c>
    </row>
    <row r="107" spans="1:26">
      <c r="A107" t="s">
        <v>4416</v>
      </c>
      <c r="B107" t="s">
        <v>261</v>
      </c>
      <c r="C107" t="s">
        <v>4417</v>
      </c>
      <c r="D107" t="s">
        <v>647</v>
      </c>
      <c r="E107" t="s">
        <v>82</v>
      </c>
      <c r="F107" t="s">
        <v>1407</v>
      </c>
      <c r="G107" t="s">
        <v>282</v>
      </c>
      <c r="H107" s="87">
        <v>44649.948761574073</v>
      </c>
      <c r="I107" s="87">
        <v>44650.500497685192</v>
      </c>
      <c r="J107" t="s">
        <v>442</v>
      </c>
      <c r="K107" t="s">
        <v>443</v>
      </c>
      <c r="M107" t="b">
        <v>0</v>
      </c>
      <c r="N107" t="b">
        <v>0</v>
      </c>
      <c r="P107" s="43"/>
      <c r="Q107" s="43"/>
      <c r="R107" s="43"/>
      <c r="S107" s="43"/>
      <c r="T107" s="43"/>
      <c r="U107" s="43"/>
      <c r="V107" s="43"/>
      <c r="W107" s="60">
        <f ca="1">DATEDIF(H107,SummaryINC!$Z$1,"d")</f>
        <v>7</v>
      </c>
      <c r="X107" s="60" t="str">
        <f t="shared" ca="1" si="12"/>
        <v>YES</v>
      </c>
      <c r="Y107" s="60" t="str">
        <f t="shared" ca="1" si="13"/>
        <v>NO</v>
      </c>
      <c r="Z107" s="60" t="str">
        <f t="shared" ca="1" si="14"/>
        <v>NO</v>
      </c>
    </row>
    <row r="108" spans="1:26">
      <c r="A108" t="s">
        <v>4418</v>
      </c>
      <c r="B108" t="s">
        <v>261</v>
      </c>
      <c r="C108" t="s">
        <v>4419</v>
      </c>
      <c r="D108" t="s">
        <v>538</v>
      </c>
      <c r="E108" t="s">
        <v>159</v>
      </c>
      <c r="F108" t="s">
        <v>588</v>
      </c>
      <c r="G108" t="s">
        <v>288</v>
      </c>
      <c r="H108" s="87">
        <v>44649.565335648149</v>
      </c>
      <c r="I108" s="87">
        <v>44649.58016203704</v>
      </c>
      <c r="J108" t="s">
        <v>455</v>
      </c>
      <c r="K108" t="s">
        <v>443</v>
      </c>
      <c r="M108" t="b">
        <v>0</v>
      </c>
      <c r="N108" t="b">
        <v>0</v>
      </c>
      <c r="P108" s="43"/>
      <c r="Q108" s="43"/>
      <c r="R108" s="43"/>
      <c r="S108" s="43"/>
      <c r="T108" s="43"/>
      <c r="U108" s="43"/>
      <c r="V108" s="43"/>
      <c r="W108" s="60">
        <f ca="1">DATEDIF(H108,SummaryINC!$Z$1,"d")</f>
        <v>7</v>
      </c>
      <c r="X108" s="60" t="str">
        <f t="shared" ca="1" si="12"/>
        <v>YES</v>
      </c>
      <c r="Y108" s="60" t="str">
        <f t="shared" ca="1" si="13"/>
        <v>NO</v>
      </c>
      <c r="Z108" s="60" t="str">
        <f t="shared" ca="1" si="14"/>
        <v>NO</v>
      </c>
    </row>
    <row r="109" spans="1:26">
      <c r="A109" t="s">
        <v>4420</v>
      </c>
      <c r="B109" t="s">
        <v>262</v>
      </c>
      <c r="C109" t="s">
        <v>4421</v>
      </c>
      <c r="D109" t="s">
        <v>555</v>
      </c>
      <c r="E109" t="s">
        <v>99</v>
      </c>
      <c r="F109" t="s">
        <v>4422</v>
      </c>
      <c r="G109" t="s">
        <v>174</v>
      </c>
      <c r="H109" s="87">
        <v>44649.438657407409</v>
      </c>
      <c r="I109" s="87">
        <v>44655.414270833331</v>
      </c>
      <c r="J109" t="s">
        <v>442</v>
      </c>
      <c r="K109" t="s">
        <v>456</v>
      </c>
      <c r="L109" s="87">
        <v>44652.169259259259</v>
      </c>
      <c r="M109" t="s">
        <v>527</v>
      </c>
      <c r="N109" t="b">
        <v>0</v>
      </c>
      <c r="P109" s="43"/>
      <c r="Q109" s="43"/>
      <c r="R109" s="43"/>
      <c r="S109" s="43"/>
      <c r="T109" s="43"/>
      <c r="U109" s="43"/>
      <c r="V109" s="43"/>
      <c r="W109" s="60">
        <f ca="1">DATEDIF(H109,SummaryINC!$Z$1,"d")</f>
        <v>7</v>
      </c>
      <c r="X109" s="60" t="str">
        <f t="shared" ca="1" si="12"/>
        <v>YES</v>
      </c>
      <c r="Y109" s="60" t="str">
        <f t="shared" ca="1" si="13"/>
        <v>NO</v>
      </c>
      <c r="Z109" s="60" t="str">
        <f t="shared" ca="1" si="14"/>
        <v>NO</v>
      </c>
    </row>
    <row r="110" spans="1:26">
      <c r="A110" t="s">
        <v>4423</v>
      </c>
      <c r="B110" t="s">
        <v>262</v>
      </c>
      <c r="C110" t="s">
        <v>4424</v>
      </c>
      <c r="D110" t="s">
        <v>4425</v>
      </c>
      <c r="E110" t="s">
        <v>82</v>
      </c>
      <c r="F110" t="s">
        <v>693</v>
      </c>
      <c r="G110" t="s">
        <v>173</v>
      </c>
      <c r="H110" s="87">
        <v>44649.397627314807</v>
      </c>
      <c r="I110" s="87">
        <v>44651.320636574077</v>
      </c>
      <c r="J110" t="s">
        <v>455</v>
      </c>
      <c r="K110" t="s">
        <v>443</v>
      </c>
      <c r="L110" s="87">
        <v>44651.314293981479</v>
      </c>
      <c r="M110" t="b">
        <v>0</v>
      </c>
      <c r="N110" t="b">
        <v>0</v>
      </c>
      <c r="P110" s="43"/>
      <c r="Q110" s="43"/>
      <c r="R110" s="43"/>
      <c r="S110" s="43"/>
      <c r="T110" s="43"/>
      <c r="U110" s="43"/>
      <c r="V110" s="43"/>
      <c r="W110" s="60">
        <f ca="1">DATEDIF(H110,SummaryINC!$Z$1,"d")</f>
        <v>7</v>
      </c>
      <c r="X110" s="60" t="str">
        <f t="shared" ca="1" si="12"/>
        <v>YES</v>
      </c>
      <c r="Y110" s="60" t="str">
        <f t="shared" ca="1" si="13"/>
        <v>NO</v>
      </c>
      <c r="Z110" s="60" t="str">
        <f t="shared" ca="1" si="14"/>
        <v>NO</v>
      </c>
    </row>
    <row r="111" spans="1:26">
      <c r="A111" t="s">
        <v>4426</v>
      </c>
      <c r="B111" t="s">
        <v>261</v>
      </c>
      <c r="C111" t="s">
        <v>4427</v>
      </c>
      <c r="D111" t="s">
        <v>734</v>
      </c>
      <c r="E111" t="s">
        <v>99</v>
      </c>
      <c r="F111" t="s">
        <v>4428</v>
      </c>
      <c r="G111" t="s">
        <v>174</v>
      </c>
      <c r="H111" s="87">
        <v>44648.670543981483</v>
      </c>
      <c r="I111" s="87">
        <v>44656.482442129629</v>
      </c>
      <c r="J111" t="s">
        <v>455</v>
      </c>
      <c r="K111" t="s">
        <v>443</v>
      </c>
      <c r="L111" s="87">
        <v>44657.172025462962</v>
      </c>
      <c r="M111" t="b">
        <v>0</v>
      </c>
      <c r="N111" t="b">
        <v>0</v>
      </c>
      <c r="P111" s="43"/>
      <c r="Q111" s="43"/>
      <c r="R111" s="43"/>
      <c r="S111" s="43"/>
      <c r="T111" s="43"/>
      <c r="U111" s="43"/>
      <c r="V111" s="43"/>
      <c r="W111" s="60">
        <f ca="1">DATEDIF(H111,SummaryINC!$Z$1,"d")</f>
        <v>8</v>
      </c>
      <c r="X111" s="60" t="str">
        <f t="shared" ca="1" si="12"/>
        <v>YES</v>
      </c>
      <c r="Y111" s="60" t="str">
        <f t="shared" ca="1" si="13"/>
        <v>NO</v>
      </c>
      <c r="Z111" s="60" t="str">
        <f t="shared" ca="1" si="14"/>
        <v>NO</v>
      </c>
    </row>
    <row r="112" spans="1:26">
      <c r="A112" t="s">
        <v>4429</v>
      </c>
      <c r="B112" t="s">
        <v>261</v>
      </c>
      <c r="C112" t="s">
        <v>4430</v>
      </c>
      <c r="D112" t="b">
        <v>0</v>
      </c>
      <c r="E112" t="s">
        <v>158</v>
      </c>
      <c r="F112" t="s">
        <v>1492</v>
      </c>
      <c r="G112" t="s">
        <v>288</v>
      </c>
      <c r="H112" s="87">
        <v>44648.637280092589</v>
      </c>
      <c r="I112" s="87">
        <v>44648.820752314823</v>
      </c>
      <c r="J112" t="s">
        <v>455</v>
      </c>
      <c r="K112" t="s">
        <v>443</v>
      </c>
      <c r="M112" t="b">
        <v>0</v>
      </c>
      <c r="N112" t="b">
        <v>0</v>
      </c>
      <c r="P112" s="43"/>
      <c r="Q112" s="43"/>
      <c r="R112" s="43"/>
      <c r="S112" s="43"/>
      <c r="T112" s="43"/>
      <c r="U112" s="43"/>
      <c r="V112" s="43"/>
      <c r="W112" s="60">
        <f ca="1">DATEDIF(H112,SummaryINC!$Z$1,"d")</f>
        <v>8</v>
      </c>
      <c r="X112" s="60" t="str">
        <f t="shared" ca="1" si="12"/>
        <v>YES</v>
      </c>
      <c r="Y112" s="60" t="str">
        <f t="shared" ca="1" si="13"/>
        <v>NO</v>
      </c>
      <c r="Z112" s="60" t="str">
        <f t="shared" ca="1" si="14"/>
        <v>NO</v>
      </c>
    </row>
    <row r="113" spans="1:26">
      <c r="A113" t="s">
        <v>4431</v>
      </c>
      <c r="B113" t="s">
        <v>262</v>
      </c>
      <c r="C113" t="s">
        <v>4432</v>
      </c>
      <c r="D113" t="s">
        <v>647</v>
      </c>
      <c r="E113" t="s">
        <v>160</v>
      </c>
      <c r="F113" t="s">
        <v>901</v>
      </c>
      <c r="G113" t="s">
        <v>282</v>
      </c>
      <c r="H113" s="87">
        <v>44648.427129629628</v>
      </c>
      <c r="I113" s="87">
        <v>44652.485567129632</v>
      </c>
      <c r="J113" t="s">
        <v>455</v>
      </c>
      <c r="K113" t="s">
        <v>443</v>
      </c>
      <c r="M113" t="b">
        <v>0</v>
      </c>
      <c r="N113" t="b">
        <v>0</v>
      </c>
      <c r="P113" s="43"/>
      <c r="Q113" s="43"/>
      <c r="R113" s="43"/>
      <c r="S113" s="43"/>
      <c r="T113" s="43"/>
      <c r="U113" s="43"/>
      <c r="V113" s="43"/>
      <c r="W113" s="60">
        <f ca="1">DATEDIF(H113,SummaryINC!$Z$1,"d")</f>
        <v>8</v>
      </c>
      <c r="X113" s="60" t="str">
        <f t="shared" ca="1" si="12"/>
        <v>YES</v>
      </c>
      <c r="Y113" s="60" t="str">
        <f t="shared" ca="1" si="13"/>
        <v>NO</v>
      </c>
      <c r="Z113" s="60" t="str">
        <f t="shared" ca="1" si="14"/>
        <v>NO</v>
      </c>
    </row>
    <row r="114" spans="1:26">
      <c r="A114" t="s">
        <v>4433</v>
      </c>
      <c r="B114" t="s">
        <v>261</v>
      </c>
      <c r="C114" t="s">
        <v>4434</v>
      </c>
      <c r="D114" t="s">
        <v>896</v>
      </c>
      <c r="E114" t="s">
        <v>159</v>
      </c>
      <c r="F114" t="s">
        <v>4435</v>
      </c>
      <c r="G114" t="s">
        <v>189</v>
      </c>
      <c r="H114" s="87">
        <v>44648.419664351852</v>
      </c>
      <c r="I114" s="87">
        <v>44651.424837962957</v>
      </c>
      <c r="J114" t="s">
        <v>455</v>
      </c>
      <c r="K114" t="s">
        <v>443</v>
      </c>
      <c r="L114" s="87">
        <v>44651.419664351852</v>
      </c>
      <c r="M114" t="b">
        <v>0</v>
      </c>
      <c r="N114" t="b">
        <v>0</v>
      </c>
      <c r="P114" s="43"/>
      <c r="Q114" s="43"/>
      <c r="R114" s="43"/>
      <c r="S114" s="43"/>
      <c r="T114" s="43"/>
      <c r="U114" s="43"/>
      <c r="V114" s="43"/>
      <c r="W114" s="60">
        <f ca="1">DATEDIF(H114,SummaryINC!$Z$1,"d")</f>
        <v>8</v>
      </c>
      <c r="X114" s="60" t="str">
        <f t="shared" ca="1" si="12"/>
        <v>YES</v>
      </c>
      <c r="Y114" s="60" t="str">
        <f t="shared" ca="1" si="13"/>
        <v>NO</v>
      </c>
      <c r="Z114" s="60" t="str">
        <f t="shared" ca="1" si="14"/>
        <v>NO</v>
      </c>
    </row>
    <row r="115" spans="1:26">
      <c r="A115" t="s">
        <v>4436</v>
      </c>
      <c r="B115" t="s">
        <v>262</v>
      </c>
      <c r="C115" t="s">
        <v>4437</v>
      </c>
      <c r="D115" t="s">
        <v>755</v>
      </c>
      <c r="E115" t="s">
        <v>99</v>
      </c>
      <c r="F115" t="s">
        <v>4438</v>
      </c>
      <c r="G115" t="s">
        <v>281</v>
      </c>
      <c r="H115" s="87">
        <v>44648.413263888891</v>
      </c>
      <c r="I115" s="87">
        <v>44656.482442129629</v>
      </c>
      <c r="J115" t="s">
        <v>442</v>
      </c>
      <c r="K115" t="s">
        <v>485</v>
      </c>
      <c r="L115" s="87">
        <v>44657.144247685188</v>
      </c>
      <c r="M115" t="b">
        <v>0</v>
      </c>
      <c r="N115" t="b">
        <v>0</v>
      </c>
      <c r="P115" s="43"/>
      <c r="Q115" s="43"/>
      <c r="R115" s="43"/>
      <c r="S115" s="43"/>
      <c r="T115" s="43"/>
      <c r="U115" s="43"/>
      <c r="V115" s="43"/>
      <c r="W115" s="60">
        <f ca="1">DATEDIF(H115,SummaryINC!$Z$1,"d")</f>
        <v>8</v>
      </c>
      <c r="X115" s="60" t="str">
        <f t="shared" ca="1" si="12"/>
        <v>YES</v>
      </c>
      <c r="Y115" s="60" t="str">
        <f t="shared" ca="1" si="13"/>
        <v>NO</v>
      </c>
      <c r="Z115" s="60" t="str">
        <f t="shared" ca="1" si="14"/>
        <v>NO</v>
      </c>
    </row>
    <row r="116" spans="1:26">
      <c r="A116" t="s">
        <v>4439</v>
      </c>
      <c r="B116" t="s">
        <v>266</v>
      </c>
      <c r="C116" t="s">
        <v>4440</v>
      </c>
      <c r="D116" t="s">
        <v>586</v>
      </c>
      <c r="E116" t="s">
        <v>82</v>
      </c>
      <c r="F116" t="s">
        <v>586</v>
      </c>
      <c r="G116" t="s">
        <v>173</v>
      </c>
      <c r="H116" s="87">
        <v>44648.386979166673</v>
      </c>
      <c r="I116" s="87">
        <v>44649.6565162037</v>
      </c>
      <c r="J116" t="s">
        <v>442</v>
      </c>
      <c r="K116" t="s">
        <v>443</v>
      </c>
      <c r="L116" s="87">
        <v>44648.42864583333</v>
      </c>
      <c r="M116" t="s">
        <v>4441</v>
      </c>
      <c r="N116" t="b">
        <v>0</v>
      </c>
      <c r="P116" s="43"/>
      <c r="Q116" s="43"/>
      <c r="R116" s="43"/>
      <c r="S116" s="43"/>
      <c r="T116" s="43"/>
      <c r="U116" s="43"/>
      <c r="V116" s="43"/>
      <c r="W116" s="60">
        <f ca="1">DATEDIF(H116,SummaryINC!$Z$1,"d")</f>
        <v>8</v>
      </c>
      <c r="X116" s="60" t="str">
        <f t="shared" ca="1" si="12"/>
        <v>YES</v>
      </c>
      <c r="Y116" s="60" t="str">
        <f t="shared" ca="1" si="13"/>
        <v>NO</v>
      </c>
      <c r="Z116" s="60" t="str">
        <f t="shared" ca="1" si="14"/>
        <v>NO</v>
      </c>
    </row>
    <row r="117" spans="1:26">
      <c r="A117" t="s">
        <v>4442</v>
      </c>
      <c r="B117" t="s">
        <v>261</v>
      </c>
      <c r="C117" t="s">
        <v>4443</v>
      </c>
      <c r="D117" t="s">
        <v>473</v>
      </c>
      <c r="E117" t="s">
        <v>161</v>
      </c>
      <c r="F117" t="s">
        <v>4444</v>
      </c>
      <c r="G117" t="s">
        <v>322</v>
      </c>
      <c r="H117" s="87">
        <v>44645.608888888892</v>
      </c>
      <c r="I117" s="87">
        <v>44655.674155092587</v>
      </c>
      <c r="J117" t="s">
        <v>455</v>
      </c>
      <c r="K117" t="s">
        <v>443</v>
      </c>
      <c r="L117" s="87">
        <v>44649.08452546296</v>
      </c>
      <c r="M117" t="b">
        <v>0</v>
      </c>
      <c r="N117" t="b">
        <v>0</v>
      </c>
      <c r="P117" s="43"/>
      <c r="Q117" s="43"/>
      <c r="R117" s="43"/>
      <c r="S117" s="43"/>
      <c r="T117" s="43"/>
      <c r="U117" s="59"/>
      <c r="V117" s="43"/>
      <c r="W117" s="60">
        <f ca="1">DATEDIF(H117,SummaryINC!$Z$1,"d")</f>
        <v>11</v>
      </c>
      <c r="X117" s="60" t="str">
        <f t="shared" ca="1" si="12"/>
        <v>NO</v>
      </c>
      <c r="Y117" s="60" t="str">
        <f t="shared" ca="1" si="13"/>
        <v>YES</v>
      </c>
      <c r="Z117" s="60" t="str">
        <f t="shared" ca="1" si="14"/>
        <v>NO</v>
      </c>
    </row>
    <row r="118" spans="1:26">
      <c r="A118" t="s">
        <v>4445</v>
      </c>
      <c r="B118" t="s">
        <v>261</v>
      </c>
      <c r="C118" t="s">
        <v>4446</v>
      </c>
      <c r="D118" t="s">
        <v>706</v>
      </c>
      <c r="E118" t="s">
        <v>160</v>
      </c>
      <c r="F118" t="s">
        <v>4447</v>
      </c>
      <c r="G118" t="s">
        <v>176</v>
      </c>
      <c r="H118" s="87">
        <v>44645.010636574072</v>
      </c>
      <c r="I118" s="87">
        <v>44656.482442129629</v>
      </c>
      <c r="J118" t="s">
        <v>455</v>
      </c>
      <c r="K118" t="s">
        <v>443</v>
      </c>
      <c r="L118" s="87">
        <v>44656.624108796299</v>
      </c>
      <c r="M118" t="b">
        <v>0</v>
      </c>
      <c r="N118" t="b">
        <v>0</v>
      </c>
      <c r="P118" s="43"/>
      <c r="Q118" s="43"/>
      <c r="R118" s="43"/>
      <c r="S118" s="43"/>
      <c r="T118" s="43"/>
      <c r="U118" s="43"/>
      <c r="V118" s="43"/>
      <c r="W118" s="60">
        <f ca="1">DATEDIF(H118,SummaryINC!$Z$1,"d")</f>
        <v>11</v>
      </c>
      <c r="X118" s="60" t="str">
        <f t="shared" ca="1" si="12"/>
        <v>NO</v>
      </c>
      <c r="Y118" s="60" t="str">
        <f t="shared" ca="1" si="13"/>
        <v>YES</v>
      </c>
      <c r="Z118" s="60" t="str">
        <f t="shared" ca="1" si="14"/>
        <v>NO</v>
      </c>
    </row>
    <row r="119" spans="1:26">
      <c r="A119" t="s">
        <v>4448</v>
      </c>
      <c r="B119" t="s">
        <v>261</v>
      </c>
      <c r="C119" t="s">
        <v>4449</v>
      </c>
      <c r="D119" t="s">
        <v>667</v>
      </c>
      <c r="E119" t="s">
        <v>160</v>
      </c>
      <c r="F119" t="s">
        <v>648</v>
      </c>
      <c r="G119" t="s">
        <v>175</v>
      </c>
      <c r="H119" s="87">
        <v>44644.644525462973</v>
      </c>
      <c r="I119" s="87">
        <v>44656.427939814806</v>
      </c>
      <c r="J119" t="s">
        <v>442</v>
      </c>
      <c r="K119" t="s">
        <v>443</v>
      </c>
      <c r="L119" s="87">
        <v>44645.416666666657</v>
      </c>
      <c r="M119" t="b">
        <v>0</v>
      </c>
      <c r="N119" t="b">
        <v>0</v>
      </c>
      <c r="P119" s="43"/>
      <c r="Q119" s="43"/>
      <c r="R119" s="43"/>
      <c r="S119" s="43"/>
      <c r="T119" s="43"/>
      <c r="U119" s="43"/>
      <c r="V119" s="43"/>
      <c r="W119" s="60">
        <f ca="1">DATEDIF(H119,SummaryINC!$Z$1,"d")</f>
        <v>12</v>
      </c>
      <c r="X119" s="60" t="str">
        <f t="shared" ca="1" si="12"/>
        <v>NO</v>
      </c>
      <c r="Y119" s="60" t="str">
        <f t="shared" ca="1" si="13"/>
        <v>YES</v>
      </c>
      <c r="Z119" s="60" t="str">
        <f t="shared" ca="1" si="14"/>
        <v>NO</v>
      </c>
    </row>
    <row r="120" spans="1:26">
      <c r="A120" t="s">
        <v>4450</v>
      </c>
      <c r="B120" t="b">
        <v>0</v>
      </c>
      <c r="C120" t="s">
        <v>4451</v>
      </c>
      <c r="D120" t="b">
        <v>0</v>
      </c>
      <c r="E120" t="s">
        <v>158</v>
      </c>
      <c r="F120" t="s">
        <v>560</v>
      </c>
      <c r="G120" t="s">
        <v>191</v>
      </c>
      <c r="H120" s="87">
        <v>44644.36383101852</v>
      </c>
      <c r="I120" s="87">
        <v>44644.36383101852</v>
      </c>
      <c r="J120" t="b">
        <v>0</v>
      </c>
      <c r="M120" t="b">
        <v>0</v>
      </c>
      <c r="N120" t="b">
        <v>0</v>
      </c>
      <c r="P120" s="43"/>
      <c r="Q120" s="43"/>
      <c r="R120" s="43"/>
      <c r="S120" s="43"/>
      <c r="T120" s="43"/>
      <c r="U120" s="43"/>
      <c r="V120" s="43"/>
      <c r="W120" s="60">
        <f ca="1">DATEDIF(H120,SummaryINC!$Z$1,"d")</f>
        <v>12</v>
      </c>
      <c r="X120" s="60" t="str">
        <f t="shared" ca="1" si="12"/>
        <v>NO</v>
      </c>
      <c r="Y120" s="60" t="str">
        <f t="shared" ca="1" si="13"/>
        <v>YES</v>
      </c>
      <c r="Z120" s="60" t="str">
        <f t="shared" ca="1" si="14"/>
        <v>NO</v>
      </c>
    </row>
    <row r="121" spans="1:26">
      <c r="A121" t="s">
        <v>4452</v>
      </c>
      <c r="B121" t="b">
        <v>0</v>
      </c>
      <c r="C121" t="s">
        <v>4453</v>
      </c>
      <c r="D121" t="b">
        <v>0</v>
      </c>
      <c r="E121" t="s">
        <v>158</v>
      </c>
      <c r="F121" t="s">
        <v>560</v>
      </c>
      <c r="G121" t="s">
        <v>191</v>
      </c>
      <c r="H121" s="87">
        <v>44644.360138888893</v>
      </c>
      <c r="I121" s="87">
        <v>44644.360138888893</v>
      </c>
      <c r="J121" t="b">
        <v>0</v>
      </c>
      <c r="M121" t="b">
        <v>0</v>
      </c>
      <c r="N121" t="b">
        <v>0</v>
      </c>
      <c r="P121" s="43"/>
      <c r="Q121" s="43"/>
      <c r="R121" s="43"/>
      <c r="S121" s="43"/>
      <c r="T121" s="43"/>
      <c r="U121" s="43"/>
      <c r="V121" s="43"/>
      <c r="W121" s="60">
        <f ca="1">DATEDIF(H121,SummaryINC!$Z$1,"d")</f>
        <v>12</v>
      </c>
      <c r="X121" s="60" t="str">
        <f t="shared" ca="1" si="12"/>
        <v>NO</v>
      </c>
      <c r="Y121" s="60" t="str">
        <f t="shared" ca="1" si="13"/>
        <v>YES</v>
      </c>
      <c r="Z121" s="60" t="str">
        <f t="shared" ca="1" si="14"/>
        <v>NO</v>
      </c>
    </row>
    <row r="122" spans="1:26">
      <c r="A122" t="s">
        <v>4454</v>
      </c>
      <c r="B122" t="s">
        <v>262</v>
      </c>
      <c r="C122" t="s">
        <v>4455</v>
      </c>
      <c r="D122" t="s">
        <v>538</v>
      </c>
      <c r="E122" t="s">
        <v>159</v>
      </c>
      <c r="F122" t="s">
        <v>4456</v>
      </c>
      <c r="G122" t="s">
        <v>288</v>
      </c>
      <c r="H122" s="87">
        <v>44643.560150462959</v>
      </c>
      <c r="I122" s="87">
        <v>44655.537777777783</v>
      </c>
      <c r="J122" t="s">
        <v>442</v>
      </c>
      <c r="K122" t="s">
        <v>443</v>
      </c>
      <c r="M122" t="s">
        <v>4223</v>
      </c>
      <c r="N122" t="b">
        <v>0</v>
      </c>
      <c r="P122" s="43"/>
      <c r="Q122" s="43"/>
      <c r="R122" s="43"/>
      <c r="S122" s="43"/>
      <c r="T122" s="43"/>
      <c r="U122" s="43"/>
      <c r="V122" s="43"/>
      <c r="W122" s="60">
        <f ca="1">DATEDIF(H122,SummaryINC!$Z$1,"d")</f>
        <v>13</v>
      </c>
      <c r="X122" s="60" t="str">
        <f t="shared" ca="1" si="12"/>
        <v>NO</v>
      </c>
      <c r="Y122" s="60" t="str">
        <f t="shared" ca="1" si="13"/>
        <v>YES</v>
      </c>
      <c r="Z122" s="60" t="str">
        <f t="shared" ca="1" si="14"/>
        <v>NO</v>
      </c>
    </row>
    <row r="123" spans="1:26">
      <c r="A123" t="s">
        <v>4457</v>
      </c>
      <c r="B123" t="s">
        <v>261</v>
      </c>
      <c r="C123" t="s">
        <v>4458</v>
      </c>
      <c r="D123" t="s">
        <v>738</v>
      </c>
      <c r="E123" t="s">
        <v>159</v>
      </c>
      <c r="F123" t="s">
        <v>4459</v>
      </c>
      <c r="G123" t="s">
        <v>191</v>
      </c>
      <c r="H123" s="87">
        <v>44642.612083333333</v>
      </c>
      <c r="I123" s="87">
        <v>44645.626192129632</v>
      </c>
      <c r="J123" t="s">
        <v>455</v>
      </c>
      <c r="K123" t="s">
        <v>443</v>
      </c>
      <c r="L123" s="87">
        <v>44645.612083333333</v>
      </c>
      <c r="M123" t="s">
        <v>881</v>
      </c>
      <c r="N123" t="s">
        <v>607</v>
      </c>
      <c r="P123" s="43"/>
      <c r="Q123" s="43"/>
      <c r="R123" s="43"/>
      <c r="S123" s="43"/>
      <c r="T123" s="43"/>
      <c r="U123" s="43"/>
      <c r="V123" s="43"/>
      <c r="W123" s="60">
        <f ca="1">DATEDIF(H123,SummaryINC!$Z$1,"d")</f>
        <v>14</v>
      </c>
      <c r="X123" s="60" t="str">
        <f t="shared" ca="1" si="12"/>
        <v>NO</v>
      </c>
      <c r="Y123" s="60" t="str">
        <f t="shared" ca="1" si="13"/>
        <v>YES</v>
      </c>
      <c r="Z123" s="60" t="str">
        <f t="shared" ca="1" si="14"/>
        <v>NO</v>
      </c>
    </row>
    <row r="124" spans="1:26">
      <c r="A124" t="s">
        <v>4460</v>
      </c>
      <c r="B124" t="s">
        <v>261</v>
      </c>
      <c r="C124" t="s">
        <v>4461</v>
      </c>
      <c r="D124" t="s">
        <v>538</v>
      </c>
      <c r="E124" t="s">
        <v>159</v>
      </c>
      <c r="F124" t="s">
        <v>4462</v>
      </c>
      <c r="G124" t="s">
        <v>288</v>
      </c>
      <c r="H124" s="87">
        <v>44642.404490740737</v>
      </c>
      <c r="I124" s="87">
        <v>44655.489988425928</v>
      </c>
      <c r="J124" t="s">
        <v>455</v>
      </c>
      <c r="K124" t="s">
        <v>443</v>
      </c>
      <c r="M124" t="s">
        <v>759</v>
      </c>
      <c r="N124" t="b">
        <v>0</v>
      </c>
      <c r="P124" s="43"/>
      <c r="Q124" s="43"/>
      <c r="R124" s="43"/>
      <c r="S124" s="43"/>
      <c r="T124" s="43"/>
      <c r="U124" s="43"/>
      <c r="V124" s="43"/>
      <c r="W124" s="60">
        <f ca="1">DATEDIF(H124,SummaryINC!$Z$1,"d")</f>
        <v>14</v>
      </c>
      <c r="X124" s="60" t="str">
        <f t="shared" ca="1" si="12"/>
        <v>NO</v>
      </c>
      <c r="Y124" s="60" t="str">
        <f t="shared" ca="1" si="13"/>
        <v>YES</v>
      </c>
      <c r="Z124" s="60" t="str">
        <f t="shared" ca="1" si="14"/>
        <v>NO</v>
      </c>
    </row>
    <row r="125" spans="1:26">
      <c r="A125" t="s">
        <v>4463</v>
      </c>
      <c r="B125" t="s">
        <v>261</v>
      </c>
      <c r="C125" t="s">
        <v>4464</v>
      </c>
      <c r="D125" t="s">
        <v>620</v>
      </c>
      <c r="E125" t="s">
        <v>159</v>
      </c>
      <c r="F125" t="s">
        <v>621</v>
      </c>
      <c r="G125" t="s">
        <v>302</v>
      </c>
      <c r="H125" s="87">
        <v>44641.744421296287</v>
      </c>
      <c r="I125" s="87">
        <v>44650.465208333328</v>
      </c>
      <c r="J125" t="s">
        <v>442</v>
      </c>
      <c r="K125" t="s">
        <v>443</v>
      </c>
      <c r="M125" t="b">
        <v>0</v>
      </c>
      <c r="N125" t="b">
        <v>0</v>
      </c>
      <c r="P125" s="43"/>
      <c r="Q125" s="43"/>
      <c r="R125" s="43"/>
      <c r="S125" s="43"/>
      <c r="T125" s="43"/>
      <c r="U125" s="43"/>
      <c r="V125" s="43"/>
      <c r="W125" s="60">
        <f ca="1">DATEDIF(H125,SummaryINC!$Z$1,"d")</f>
        <v>15</v>
      </c>
      <c r="X125" s="60" t="str">
        <f t="shared" ca="1" si="12"/>
        <v>NO</v>
      </c>
      <c r="Y125" s="60" t="str">
        <f t="shared" ca="1" si="13"/>
        <v>YES</v>
      </c>
      <c r="Z125" s="60" t="str">
        <f t="shared" ca="1" si="14"/>
        <v>NO</v>
      </c>
    </row>
    <row r="126" spans="1:26">
      <c r="A126" t="s">
        <v>1386</v>
      </c>
      <c r="B126" t="s">
        <v>261</v>
      </c>
      <c r="C126" t="s">
        <v>4465</v>
      </c>
      <c r="D126" t="s">
        <v>622</v>
      </c>
      <c r="E126" t="s">
        <v>82</v>
      </c>
      <c r="F126" t="s">
        <v>1388</v>
      </c>
      <c r="G126" t="s">
        <v>291</v>
      </c>
      <c r="H126" s="87">
        <v>44641.517372685194</v>
      </c>
      <c r="I126" s="87">
        <v>44643.303055555552</v>
      </c>
      <c r="J126" t="s">
        <v>455</v>
      </c>
      <c r="K126" t="s">
        <v>443</v>
      </c>
      <c r="L126" s="87">
        <v>44643.083333333343</v>
      </c>
      <c r="M126" t="b">
        <v>0</v>
      </c>
      <c r="N126" t="b">
        <v>0</v>
      </c>
      <c r="P126" s="43"/>
      <c r="Q126" s="43"/>
      <c r="R126" s="43"/>
      <c r="S126" s="43"/>
      <c r="T126" s="43"/>
      <c r="U126" s="43"/>
      <c r="V126" s="43"/>
      <c r="W126" s="60">
        <f ca="1">DATEDIF(H126,SummaryINC!$Z$1,"d")</f>
        <v>15</v>
      </c>
      <c r="X126" s="60" t="str">
        <f t="shared" ca="1" si="12"/>
        <v>NO</v>
      </c>
      <c r="Y126" s="60" t="str">
        <f t="shared" ca="1" si="13"/>
        <v>YES</v>
      </c>
      <c r="Z126" s="60" t="str">
        <f t="shared" ca="1" si="14"/>
        <v>NO</v>
      </c>
    </row>
    <row r="127" spans="1:26">
      <c r="A127" t="s">
        <v>1397</v>
      </c>
      <c r="B127" t="s">
        <v>261</v>
      </c>
      <c r="C127" t="s">
        <v>1398</v>
      </c>
      <c r="D127" t="s">
        <v>760</v>
      </c>
      <c r="E127" t="s">
        <v>161</v>
      </c>
      <c r="F127" t="s">
        <v>490</v>
      </c>
      <c r="G127" t="s">
        <v>175</v>
      </c>
      <c r="H127" s="87">
        <v>44641.494641203702</v>
      </c>
      <c r="I127" s="87">
        <v>44656.410486111112</v>
      </c>
      <c r="J127" t="s">
        <v>455</v>
      </c>
      <c r="K127" t="s">
        <v>443</v>
      </c>
      <c r="L127" s="87">
        <v>44642.286307870367</v>
      </c>
      <c r="M127" t="b">
        <v>0</v>
      </c>
      <c r="N127" t="b">
        <v>0</v>
      </c>
      <c r="P127" s="43"/>
      <c r="Q127" s="43"/>
      <c r="R127" s="43"/>
      <c r="S127" s="43"/>
      <c r="T127" s="43"/>
      <c r="U127" s="43"/>
      <c r="V127" s="43"/>
      <c r="W127" s="60">
        <f ca="1">DATEDIF(H127,SummaryINC!$Z$1,"d")</f>
        <v>15</v>
      </c>
      <c r="X127" s="60" t="str">
        <f t="shared" ca="1" si="12"/>
        <v>NO</v>
      </c>
      <c r="Y127" s="60" t="str">
        <f t="shared" ca="1" si="13"/>
        <v>YES</v>
      </c>
      <c r="Z127" s="60" t="str">
        <f t="shared" ca="1" si="14"/>
        <v>NO</v>
      </c>
    </row>
    <row r="128" spans="1:26">
      <c r="A128" t="s">
        <v>1435</v>
      </c>
      <c r="B128" t="s">
        <v>261</v>
      </c>
      <c r="C128" t="s">
        <v>1436</v>
      </c>
      <c r="D128" t="s">
        <v>1065</v>
      </c>
      <c r="E128" t="s">
        <v>159</v>
      </c>
      <c r="F128" t="s">
        <v>1437</v>
      </c>
      <c r="G128" t="s">
        <v>322</v>
      </c>
      <c r="H128" s="87">
        <v>44641.385405092587</v>
      </c>
      <c r="I128" s="87">
        <v>44642.397060185183</v>
      </c>
      <c r="J128" t="s">
        <v>455</v>
      </c>
      <c r="K128" t="s">
        <v>443</v>
      </c>
      <c r="L128" s="87">
        <v>44642.385405092587</v>
      </c>
      <c r="M128" t="s">
        <v>625</v>
      </c>
      <c r="N128" t="b">
        <v>0</v>
      </c>
      <c r="P128" s="43"/>
      <c r="Q128" s="43"/>
      <c r="R128" s="43"/>
      <c r="S128" s="43"/>
      <c r="T128" s="43"/>
      <c r="U128" s="43"/>
      <c r="V128" s="43"/>
      <c r="W128" s="60">
        <f ca="1">DATEDIF(H128,SummaryINC!$Z$1,"d")</f>
        <v>15</v>
      </c>
      <c r="X128" s="60" t="str">
        <f t="shared" ref="X128:X159" ca="1" si="15">IF(W128&lt;10,"YES","NO")</f>
        <v>NO</v>
      </c>
      <c r="Y128" s="60" t="str">
        <f t="shared" ref="Y128:Y159" ca="1" si="16">IF(AND(W128&gt;9,W128&lt;21),"YES","NO")</f>
        <v>YES</v>
      </c>
      <c r="Z128" s="60" t="str">
        <f t="shared" ref="Z128:Z159" ca="1" si="17">IF(W128&gt;20,"YES","NO")</f>
        <v>NO</v>
      </c>
    </row>
    <row r="129" spans="1:26">
      <c r="A129" t="s">
        <v>1458</v>
      </c>
      <c r="B129" t="s">
        <v>261</v>
      </c>
      <c r="C129" t="s">
        <v>1459</v>
      </c>
      <c r="D129" t="s">
        <v>672</v>
      </c>
      <c r="E129" t="s">
        <v>465</v>
      </c>
      <c r="F129" t="s">
        <v>1460</v>
      </c>
      <c r="G129" t="s">
        <v>288</v>
      </c>
      <c r="H129" s="87">
        <v>44641.315196759257</v>
      </c>
      <c r="I129" s="87">
        <v>44655.456990740742</v>
      </c>
      <c r="J129" t="s">
        <v>455</v>
      </c>
      <c r="K129" t="s">
        <v>443</v>
      </c>
      <c r="M129" t="s">
        <v>4223</v>
      </c>
      <c r="N129" t="b">
        <v>0</v>
      </c>
      <c r="P129" s="43"/>
      <c r="Q129" s="43"/>
      <c r="R129" s="43"/>
      <c r="S129" s="43"/>
      <c r="T129" s="43"/>
      <c r="U129" s="43"/>
      <c r="V129" s="43"/>
      <c r="W129" s="60">
        <f ca="1">DATEDIF(H129,SummaryINC!$Z$1,"d")</f>
        <v>15</v>
      </c>
      <c r="X129" s="60" t="str">
        <f t="shared" ca="1" si="15"/>
        <v>NO</v>
      </c>
      <c r="Y129" s="60" t="str">
        <f t="shared" ca="1" si="16"/>
        <v>YES</v>
      </c>
      <c r="Z129" s="60" t="str">
        <f t="shared" ca="1" si="17"/>
        <v>NO</v>
      </c>
    </row>
    <row r="130" spans="1:26">
      <c r="A130" t="s">
        <v>618</v>
      </c>
      <c r="B130" t="s">
        <v>261</v>
      </c>
      <c r="C130" t="s">
        <v>619</v>
      </c>
      <c r="D130" t="s">
        <v>620</v>
      </c>
      <c r="E130" t="s">
        <v>159</v>
      </c>
      <c r="F130" t="s">
        <v>621</v>
      </c>
      <c r="G130" t="s">
        <v>302</v>
      </c>
      <c r="H130" s="87">
        <v>44637.481273148151</v>
      </c>
      <c r="I130" s="87">
        <v>44650.467499999999</v>
      </c>
      <c r="J130" t="s">
        <v>455</v>
      </c>
      <c r="K130" t="s">
        <v>443</v>
      </c>
      <c r="M130" t="b">
        <v>0</v>
      </c>
      <c r="N130" t="b">
        <v>0</v>
      </c>
      <c r="P130" s="43"/>
      <c r="Q130" s="43"/>
      <c r="R130" s="43"/>
      <c r="S130" s="43"/>
      <c r="T130" s="43"/>
      <c r="U130" s="43"/>
      <c r="V130" s="43"/>
      <c r="W130" s="60">
        <f ca="1">DATEDIF(H130,SummaryINC!$Z$1,"d")</f>
        <v>19</v>
      </c>
      <c r="X130" s="60" t="str">
        <f t="shared" ca="1" si="15"/>
        <v>NO</v>
      </c>
      <c r="Y130" s="60" t="str">
        <f t="shared" ca="1" si="16"/>
        <v>YES</v>
      </c>
      <c r="Z130" s="60" t="str">
        <f t="shared" ca="1" si="17"/>
        <v>NO</v>
      </c>
    </row>
    <row r="131" spans="1:26">
      <c r="A131" t="s">
        <v>684</v>
      </c>
      <c r="B131" t="s">
        <v>261</v>
      </c>
      <c r="C131" t="s">
        <v>685</v>
      </c>
      <c r="D131" t="s">
        <v>686</v>
      </c>
      <c r="E131" t="s">
        <v>82</v>
      </c>
      <c r="F131" t="s">
        <v>687</v>
      </c>
      <c r="G131" t="s">
        <v>297</v>
      </c>
      <c r="H131" s="87">
        <v>44636.386736111112</v>
      </c>
      <c r="I131" s="87">
        <v>44656.324131944442</v>
      </c>
      <c r="J131" t="s">
        <v>455</v>
      </c>
      <c r="K131" t="s">
        <v>443</v>
      </c>
      <c r="L131" s="87">
        <v>44641.386736111112</v>
      </c>
      <c r="M131" t="s">
        <v>688</v>
      </c>
      <c r="N131" t="s">
        <v>607</v>
      </c>
      <c r="P131" s="43"/>
      <c r="Q131" s="43"/>
      <c r="R131" s="43"/>
      <c r="S131" s="43"/>
      <c r="T131" s="43"/>
      <c r="U131" s="43"/>
      <c r="V131" s="43"/>
      <c r="W131" s="60">
        <f ca="1">DATEDIF(H131,SummaryINC!$Z$1,"d")</f>
        <v>20</v>
      </c>
      <c r="X131" s="60" t="str">
        <f t="shared" ca="1" si="15"/>
        <v>NO</v>
      </c>
      <c r="Y131" s="60" t="str">
        <f t="shared" ca="1" si="16"/>
        <v>YES</v>
      </c>
      <c r="Z131" s="60" t="str">
        <f t="shared" ca="1" si="17"/>
        <v>NO</v>
      </c>
    </row>
    <row r="132" spans="1:26">
      <c r="A132" t="s">
        <v>739</v>
      </c>
      <c r="B132" t="s">
        <v>261</v>
      </c>
      <c r="C132" t="s">
        <v>740</v>
      </c>
      <c r="D132" t="s">
        <v>696</v>
      </c>
      <c r="E132" t="s">
        <v>159</v>
      </c>
      <c r="F132" t="s">
        <v>741</v>
      </c>
      <c r="G132" t="s">
        <v>291</v>
      </c>
      <c r="H132" s="87">
        <v>44635.378958333327</v>
      </c>
      <c r="I132" s="87">
        <v>44656.463819444441</v>
      </c>
      <c r="J132" t="s">
        <v>455</v>
      </c>
      <c r="K132" t="s">
        <v>443</v>
      </c>
      <c r="L132" s="87">
        <v>44636.378958333327</v>
      </c>
      <c r="M132" t="b">
        <v>0</v>
      </c>
      <c r="N132" t="b">
        <v>0</v>
      </c>
      <c r="P132" s="43"/>
      <c r="Q132" s="43"/>
      <c r="R132" s="43"/>
      <c r="S132" s="43"/>
      <c r="T132" s="43"/>
      <c r="U132" s="43"/>
      <c r="V132" s="43"/>
      <c r="W132" s="60">
        <f ca="1">DATEDIF(H132,SummaryINC!$Z$1,"d")</f>
        <v>21</v>
      </c>
      <c r="X132" s="60" t="str">
        <f t="shared" ca="1" si="15"/>
        <v>NO</v>
      </c>
      <c r="Y132" s="60" t="str">
        <f t="shared" ca="1" si="16"/>
        <v>NO</v>
      </c>
      <c r="Z132" s="60" t="str">
        <f t="shared" ca="1" si="17"/>
        <v>YES</v>
      </c>
    </row>
    <row r="133" spans="1:26">
      <c r="A133" t="s">
        <v>756</v>
      </c>
      <c r="B133" t="s">
        <v>261</v>
      </c>
      <c r="C133" t="s">
        <v>757</v>
      </c>
      <c r="D133" t="b">
        <v>0</v>
      </c>
      <c r="E133" t="s">
        <v>158</v>
      </c>
      <c r="F133" t="s">
        <v>758</v>
      </c>
      <c r="G133" t="s">
        <v>288</v>
      </c>
      <c r="H133" s="87">
        <v>44634.581585648149</v>
      </c>
      <c r="I133" s="87">
        <v>44636.547731481478</v>
      </c>
      <c r="J133" t="s">
        <v>442</v>
      </c>
      <c r="K133" t="s">
        <v>443</v>
      </c>
      <c r="M133" t="s">
        <v>759</v>
      </c>
      <c r="N133" t="b">
        <v>0</v>
      </c>
      <c r="P133" s="43"/>
      <c r="Q133" s="43"/>
      <c r="R133" s="43"/>
      <c r="S133" s="43"/>
      <c r="T133" s="43"/>
      <c r="U133" s="43"/>
      <c r="V133" s="43"/>
      <c r="W133" s="60">
        <f ca="1">DATEDIF(H133,SummaryINC!$Z$1,"d")</f>
        <v>22</v>
      </c>
      <c r="X133" s="60" t="str">
        <f t="shared" ca="1" si="15"/>
        <v>NO</v>
      </c>
      <c r="Y133" s="60" t="str">
        <f t="shared" ca="1" si="16"/>
        <v>NO</v>
      </c>
      <c r="Z133" s="60" t="str">
        <f t="shared" ca="1" si="17"/>
        <v>YES</v>
      </c>
    </row>
    <row r="134" spans="1:26">
      <c r="A134" t="s">
        <v>802</v>
      </c>
      <c r="B134" t="s">
        <v>261</v>
      </c>
      <c r="C134" t="s">
        <v>803</v>
      </c>
      <c r="D134" t="b">
        <v>0</v>
      </c>
      <c r="E134" t="s">
        <v>158</v>
      </c>
      <c r="F134" t="s">
        <v>804</v>
      </c>
      <c r="G134" t="s">
        <v>288</v>
      </c>
      <c r="H134" s="87">
        <v>44631.368356481478</v>
      </c>
      <c r="I134" s="87">
        <v>44631.413831018523</v>
      </c>
      <c r="J134" t="b">
        <v>0</v>
      </c>
      <c r="M134" t="b">
        <v>0</v>
      </c>
      <c r="N134" t="b">
        <v>0</v>
      </c>
      <c r="P134" s="43"/>
      <c r="Q134" s="43"/>
      <c r="R134" s="43"/>
      <c r="S134" s="43"/>
      <c r="T134" s="43"/>
      <c r="U134" s="43"/>
      <c r="V134" s="43"/>
      <c r="W134" s="60">
        <f ca="1">DATEDIF(H134,SummaryINC!$Z$1,"d")</f>
        <v>25</v>
      </c>
      <c r="X134" s="60" t="str">
        <f t="shared" ca="1" si="15"/>
        <v>NO</v>
      </c>
      <c r="Y134" s="60" t="str">
        <f t="shared" ca="1" si="16"/>
        <v>NO</v>
      </c>
      <c r="Z134" s="60" t="str">
        <f t="shared" ca="1" si="17"/>
        <v>YES</v>
      </c>
    </row>
    <row r="135" spans="1:26">
      <c r="A135" t="s">
        <v>808</v>
      </c>
      <c r="B135" t="s">
        <v>261</v>
      </c>
      <c r="C135" t="s">
        <v>809</v>
      </c>
      <c r="D135" t="b">
        <v>0</v>
      </c>
      <c r="E135" t="s">
        <v>158</v>
      </c>
      <c r="F135" t="s">
        <v>804</v>
      </c>
      <c r="G135" t="s">
        <v>288</v>
      </c>
      <c r="H135" s="87">
        <v>44631.366701388892</v>
      </c>
      <c r="I135" s="87">
        <v>44631.413518518522</v>
      </c>
      <c r="J135" t="b">
        <v>0</v>
      </c>
      <c r="M135" t="b">
        <v>0</v>
      </c>
      <c r="N135" t="b">
        <v>0</v>
      </c>
      <c r="P135" s="43"/>
      <c r="Q135" s="43"/>
      <c r="R135" s="43"/>
      <c r="S135" s="43"/>
      <c r="T135" s="43"/>
      <c r="U135" s="43"/>
      <c r="V135" s="43"/>
      <c r="W135" s="60">
        <f ca="1">DATEDIF(H135,SummaryINC!$Z$1,"d")</f>
        <v>25</v>
      </c>
      <c r="X135" s="60" t="str">
        <f t="shared" ca="1" si="15"/>
        <v>NO</v>
      </c>
      <c r="Y135" s="60" t="str">
        <f t="shared" ca="1" si="16"/>
        <v>NO</v>
      </c>
      <c r="Z135" s="60" t="str">
        <f t="shared" ca="1" si="17"/>
        <v>YES</v>
      </c>
    </row>
    <row r="136" spans="1:26">
      <c r="A136" t="s">
        <v>812</v>
      </c>
      <c r="B136" t="s">
        <v>262</v>
      </c>
      <c r="C136" t="s">
        <v>813</v>
      </c>
      <c r="D136" t="s">
        <v>672</v>
      </c>
      <c r="E136" t="s">
        <v>82</v>
      </c>
      <c r="F136" t="s">
        <v>814</v>
      </c>
      <c r="G136" t="s">
        <v>288</v>
      </c>
      <c r="H136" s="87">
        <v>44630.636979166673</v>
      </c>
      <c r="I136" s="87">
        <v>44655.38689814815</v>
      </c>
      <c r="J136" t="s">
        <v>455</v>
      </c>
      <c r="K136" t="s">
        <v>443</v>
      </c>
      <c r="M136" t="s">
        <v>692</v>
      </c>
      <c r="N136" t="b">
        <v>0</v>
      </c>
      <c r="P136" s="43"/>
      <c r="Q136" s="43"/>
      <c r="R136" s="43"/>
      <c r="S136" s="43"/>
      <c r="T136" s="43"/>
      <c r="U136" s="59"/>
      <c r="V136" s="43"/>
      <c r="W136" s="60">
        <f ca="1">DATEDIF(H136,SummaryINC!$Z$1,"d")</f>
        <v>26</v>
      </c>
      <c r="X136" s="60" t="str">
        <f t="shared" ca="1" si="15"/>
        <v>NO</v>
      </c>
      <c r="Y136" s="60" t="str">
        <f t="shared" ca="1" si="16"/>
        <v>NO</v>
      </c>
      <c r="Z136" s="60" t="str">
        <f t="shared" ca="1" si="17"/>
        <v>YES</v>
      </c>
    </row>
    <row r="137" spans="1:26">
      <c r="A137" t="s">
        <v>815</v>
      </c>
      <c r="B137" t="s">
        <v>262</v>
      </c>
      <c r="C137" t="s">
        <v>816</v>
      </c>
      <c r="D137" t="s">
        <v>672</v>
      </c>
      <c r="E137" t="s">
        <v>82</v>
      </c>
      <c r="F137" t="s">
        <v>817</v>
      </c>
      <c r="G137" t="s">
        <v>288</v>
      </c>
      <c r="H137" s="87">
        <v>44630.620219907411</v>
      </c>
      <c r="I137" s="87">
        <v>44656.385914351849</v>
      </c>
      <c r="J137" t="s">
        <v>455</v>
      </c>
      <c r="K137" t="s">
        <v>443</v>
      </c>
      <c r="M137" t="s">
        <v>692</v>
      </c>
      <c r="N137" t="b">
        <v>0</v>
      </c>
      <c r="P137" s="43"/>
      <c r="Q137" s="43"/>
      <c r="R137" s="43"/>
      <c r="S137" s="43"/>
      <c r="T137" s="43"/>
      <c r="U137" s="43"/>
      <c r="V137" s="43"/>
      <c r="W137" s="60">
        <f ca="1">DATEDIF(H137,SummaryINC!$Z$1,"d")</f>
        <v>26</v>
      </c>
      <c r="X137" s="60" t="str">
        <f t="shared" ca="1" si="15"/>
        <v>NO</v>
      </c>
      <c r="Y137" s="60" t="str">
        <f t="shared" ca="1" si="16"/>
        <v>NO</v>
      </c>
      <c r="Z137" s="60" t="str">
        <f t="shared" ca="1" si="17"/>
        <v>YES</v>
      </c>
    </row>
    <row r="138" spans="1:26">
      <c r="A138" t="s">
        <v>818</v>
      </c>
      <c r="B138" t="s">
        <v>261</v>
      </c>
      <c r="C138" t="s">
        <v>819</v>
      </c>
      <c r="D138" t="s">
        <v>622</v>
      </c>
      <c r="E138" t="s">
        <v>82</v>
      </c>
      <c r="F138" t="s">
        <v>820</v>
      </c>
      <c r="G138" t="s">
        <v>291</v>
      </c>
      <c r="H138" s="87">
        <v>44630.604027777779</v>
      </c>
      <c r="I138" s="87">
        <v>44645.601226851853</v>
      </c>
      <c r="J138" t="s">
        <v>442</v>
      </c>
      <c r="K138" t="s">
        <v>443</v>
      </c>
      <c r="L138" s="87">
        <v>44634.083333333343</v>
      </c>
      <c r="M138" t="b">
        <v>0</v>
      </c>
      <c r="N138" t="b">
        <v>0</v>
      </c>
      <c r="P138" s="43"/>
      <c r="Q138" s="43"/>
      <c r="R138" s="43"/>
      <c r="S138" s="43"/>
      <c r="T138" s="43"/>
      <c r="U138" s="43"/>
      <c r="V138" s="43"/>
      <c r="W138" s="60">
        <f ca="1">DATEDIF(H138,SummaryINC!$Z$1,"d")</f>
        <v>26</v>
      </c>
      <c r="X138" s="60" t="str">
        <f t="shared" ca="1" si="15"/>
        <v>NO</v>
      </c>
      <c r="Y138" s="60" t="str">
        <f t="shared" ca="1" si="16"/>
        <v>NO</v>
      </c>
      <c r="Z138" s="60" t="str">
        <f t="shared" ca="1" si="17"/>
        <v>YES</v>
      </c>
    </row>
    <row r="139" spans="1:26">
      <c r="A139" t="s">
        <v>821</v>
      </c>
      <c r="B139" t="s">
        <v>261</v>
      </c>
      <c r="C139" t="s">
        <v>822</v>
      </c>
      <c r="D139" t="s">
        <v>669</v>
      </c>
      <c r="E139" t="s">
        <v>99</v>
      </c>
      <c r="F139" t="s">
        <v>823</v>
      </c>
      <c r="G139" t="s">
        <v>291</v>
      </c>
      <c r="H139" s="87">
        <v>44630.587800925918</v>
      </c>
      <c r="I139" s="87">
        <v>44649.492048611108</v>
      </c>
      <c r="J139" t="s">
        <v>455</v>
      </c>
      <c r="K139" t="s">
        <v>443</v>
      </c>
      <c r="L139" s="87">
        <v>44634.083333333343</v>
      </c>
      <c r="M139" t="b">
        <v>0</v>
      </c>
      <c r="N139" t="b">
        <v>0</v>
      </c>
      <c r="P139" s="43"/>
      <c r="Q139" s="43"/>
      <c r="R139" s="43"/>
      <c r="S139" s="43"/>
      <c r="T139" s="43"/>
      <c r="U139" s="43"/>
      <c r="V139" s="43"/>
      <c r="W139" s="60">
        <f ca="1">DATEDIF(H139,SummaryINC!$Z$1,"d")</f>
        <v>26</v>
      </c>
      <c r="X139" s="60" t="str">
        <f t="shared" ca="1" si="15"/>
        <v>NO</v>
      </c>
      <c r="Y139" s="60" t="str">
        <f t="shared" ca="1" si="16"/>
        <v>NO</v>
      </c>
      <c r="Z139" s="60" t="str">
        <f t="shared" ca="1" si="17"/>
        <v>YES</v>
      </c>
    </row>
    <row r="140" spans="1:26">
      <c r="A140" t="s">
        <v>827</v>
      </c>
      <c r="B140" t="s">
        <v>262</v>
      </c>
      <c r="C140" t="s">
        <v>828</v>
      </c>
      <c r="D140" t="s">
        <v>672</v>
      </c>
      <c r="E140" t="s">
        <v>161</v>
      </c>
      <c r="F140" t="s">
        <v>829</v>
      </c>
      <c r="G140" t="s">
        <v>288</v>
      </c>
      <c r="H140" s="87">
        <v>44630.485752314817</v>
      </c>
      <c r="I140" s="87">
        <v>44655.376122685193</v>
      </c>
      <c r="J140" t="s">
        <v>455</v>
      </c>
      <c r="K140" t="s">
        <v>443</v>
      </c>
      <c r="M140" t="s">
        <v>830</v>
      </c>
      <c r="N140" t="b">
        <v>0</v>
      </c>
      <c r="P140" s="43"/>
      <c r="Q140" s="43"/>
      <c r="R140" s="43"/>
      <c r="S140" s="43"/>
      <c r="T140" s="43"/>
      <c r="U140" s="43"/>
      <c r="V140" s="43"/>
      <c r="W140" s="60">
        <f ca="1">DATEDIF(H140,SummaryINC!$Z$1,"d")</f>
        <v>26</v>
      </c>
      <c r="X140" s="60" t="str">
        <f t="shared" ca="1" si="15"/>
        <v>NO</v>
      </c>
      <c r="Y140" s="60" t="str">
        <f t="shared" ca="1" si="16"/>
        <v>NO</v>
      </c>
      <c r="Z140" s="60" t="str">
        <f t="shared" ca="1" si="17"/>
        <v>YES</v>
      </c>
    </row>
    <row r="141" spans="1:26">
      <c r="A141" t="s">
        <v>905</v>
      </c>
      <c r="B141" t="s">
        <v>261</v>
      </c>
      <c r="C141" t="s">
        <v>906</v>
      </c>
      <c r="D141" t="s">
        <v>672</v>
      </c>
      <c r="E141" t="s">
        <v>82</v>
      </c>
      <c r="F141" t="s">
        <v>829</v>
      </c>
      <c r="G141" t="s">
        <v>288</v>
      </c>
      <c r="H141" s="87">
        <v>44629.393726851849</v>
      </c>
      <c r="I141" s="87">
        <v>44648.611643518518</v>
      </c>
      <c r="J141" t="s">
        <v>455</v>
      </c>
      <c r="K141" t="s">
        <v>443</v>
      </c>
      <c r="M141" t="b">
        <v>0</v>
      </c>
      <c r="N141" t="b">
        <v>0</v>
      </c>
      <c r="P141" s="43"/>
      <c r="Q141" s="43"/>
      <c r="R141" s="43"/>
      <c r="S141" s="43"/>
      <c r="T141" s="43"/>
      <c r="U141" s="43"/>
      <c r="V141" s="43"/>
      <c r="W141" s="60">
        <f ca="1">DATEDIF(H141,SummaryINC!$Z$1,"d")</f>
        <v>27</v>
      </c>
      <c r="X141" s="60" t="str">
        <f t="shared" ca="1" si="15"/>
        <v>NO</v>
      </c>
      <c r="Y141" s="60" t="str">
        <f t="shared" ca="1" si="16"/>
        <v>NO</v>
      </c>
      <c r="Z141" s="60" t="str">
        <f t="shared" ca="1" si="17"/>
        <v>YES</v>
      </c>
    </row>
    <row r="142" spans="1:26">
      <c r="A142" t="s">
        <v>907</v>
      </c>
      <c r="B142" t="s">
        <v>262</v>
      </c>
      <c r="C142" t="s">
        <v>908</v>
      </c>
      <c r="D142" t="s">
        <v>672</v>
      </c>
      <c r="E142" t="s">
        <v>82</v>
      </c>
      <c r="F142" t="s">
        <v>829</v>
      </c>
      <c r="G142" t="s">
        <v>288</v>
      </c>
      <c r="H142" s="87">
        <v>44629.393310185187</v>
      </c>
      <c r="I142" s="87">
        <v>44652.642858796287</v>
      </c>
      <c r="J142" t="s">
        <v>455</v>
      </c>
      <c r="K142" t="s">
        <v>443</v>
      </c>
      <c r="M142" t="s">
        <v>692</v>
      </c>
      <c r="N142" t="b">
        <v>0</v>
      </c>
      <c r="P142" s="43"/>
      <c r="Q142" s="43"/>
      <c r="R142" s="43"/>
      <c r="S142" s="43"/>
      <c r="T142" s="43"/>
      <c r="U142" s="43"/>
      <c r="V142" s="43"/>
      <c r="W142" s="60">
        <f ca="1">DATEDIF(H142,SummaryINC!$Z$1,"d")</f>
        <v>27</v>
      </c>
      <c r="X142" s="60" t="str">
        <f t="shared" ca="1" si="15"/>
        <v>NO</v>
      </c>
      <c r="Y142" s="60" t="str">
        <f t="shared" ca="1" si="16"/>
        <v>NO</v>
      </c>
      <c r="Z142" s="60" t="str">
        <f t="shared" ca="1" si="17"/>
        <v>YES</v>
      </c>
    </row>
    <row r="143" spans="1:26">
      <c r="A143" t="s">
        <v>913</v>
      </c>
      <c r="B143" t="s">
        <v>262</v>
      </c>
      <c r="C143" t="s">
        <v>914</v>
      </c>
      <c r="D143" t="s">
        <v>755</v>
      </c>
      <c r="E143" t="s">
        <v>160</v>
      </c>
      <c r="F143" t="s">
        <v>648</v>
      </c>
      <c r="G143" t="s">
        <v>281</v>
      </c>
      <c r="H143" s="87">
        <v>44629.375127314823</v>
      </c>
      <c r="I143" s="87">
        <v>44652.310914351852</v>
      </c>
      <c r="J143" t="s">
        <v>442</v>
      </c>
      <c r="K143" t="s">
        <v>456</v>
      </c>
      <c r="L143" s="87">
        <v>44634.250127314823</v>
      </c>
      <c r="M143" t="b">
        <v>0</v>
      </c>
      <c r="N143" t="b">
        <v>0</v>
      </c>
      <c r="P143" s="43"/>
      <c r="Q143" s="43"/>
      <c r="R143" s="43"/>
      <c r="S143" s="43"/>
      <c r="T143" s="43"/>
      <c r="U143" s="43"/>
      <c r="V143" s="43"/>
      <c r="W143" s="60">
        <f ca="1">DATEDIF(H143,SummaryINC!$Z$1,"d")</f>
        <v>27</v>
      </c>
      <c r="X143" s="60" t="str">
        <f t="shared" ca="1" si="15"/>
        <v>NO</v>
      </c>
      <c r="Y143" s="60" t="str">
        <f t="shared" ca="1" si="16"/>
        <v>NO</v>
      </c>
      <c r="Z143" s="60" t="str">
        <f t="shared" ca="1" si="17"/>
        <v>YES</v>
      </c>
    </row>
    <row r="144" spans="1:26">
      <c r="A144" t="s">
        <v>918</v>
      </c>
      <c r="B144" t="s">
        <v>262</v>
      </c>
      <c r="C144" t="s">
        <v>919</v>
      </c>
      <c r="D144" t="s">
        <v>672</v>
      </c>
      <c r="E144" t="s">
        <v>161</v>
      </c>
      <c r="F144" t="s">
        <v>920</v>
      </c>
      <c r="G144" t="s">
        <v>288</v>
      </c>
      <c r="H144" s="87">
        <v>44628.833136574067</v>
      </c>
      <c r="I144" s="87">
        <v>44650.54954861111</v>
      </c>
      <c r="J144" t="s">
        <v>455</v>
      </c>
      <c r="K144" t="s">
        <v>443</v>
      </c>
      <c r="M144" t="s">
        <v>692</v>
      </c>
      <c r="N144" t="b">
        <v>0</v>
      </c>
      <c r="P144" s="43"/>
      <c r="Q144" s="43"/>
      <c r="R144" s="43"/>
      <c r="S144" s="43"/>
      <c r="T144" s="43"/>
      <c r="U144" s="43"/>
      <c r="V144" s="43"/>
      <c r="W144" s="60">
        <f ca="1">DATEDIF(H144,SummaryINC!$Z$1,"d")</f>
        <v>28</v>
      </c>
      <c r="X144" s="60" t="str">
        <f t="shared" ca="1" si="15"/>
        <v>NO</v>
      </c>
      <c r="Y144" s="60" t="str">
        <f t="shared" ca="1" si="16"/>
        <v>NO</v>
      </c>
      <c r="Z144" s="60" t="str">
        <f t="shared" ca="1" si="17"/>
        <v>YES</v>
      </c>
    </row>
    <row r="145" spans="1:26">
      <c r="A145" t="s">
        <v>934</v>
      </c>
      <c r="B145" t="s">
        <v>261</v>
      </c>
      <c r="C145" t="s">
        <v>935</v>
      </c>
      <c r="D145" t="s">
        <v>645</v>
      </c>
      <c r="E145" t="s">
        <v>159</v>
      </c>
      <c r="F145" t="s">
        <v>936</v>
      </c>
      <c r="G145" t="s">
        <v>190</v>
      </c>
      <c r="H145" s="87">
        <v>44628.485578703701</v>
      </c>
      <c r="I145" s="87">
        <v>44631.494259259263</v>
      </c>
      <c r="J145" t="s">
        <v>455</v>
      </c>
      <c r="K145" t="s">
        <v>443</v>
      </c>
      <c r="L145" s="87">
        <v>44631.485578703701</v>
      </c>
      <c r="M145" t="s">
        <v>937</v>
      </c>
      <c r="N145" t="s">
        <v>938</v>
      </c>
      <c r="P145" s="43"/>
      <c r="Q145" s="43"/>
      <c r="R145" s="43"/>
      <c r="S145" s="43"/>
      <c r="T145" s="43"/>
      <c r="U145" s="43"/>
      <c r="V145" s="43"/>
      <c r="W145" s="60">
        <f ca="1">DATEDIF(H145,SummaryINC!$Z$1,"d")</f>
        <v>28</v>
      </c>
      <c r="X145" s="60" t="str">
        <f t="shared" ca="1" si="15"/>
        <v>NO</v>
      </c>
      <c r="Y145" s="60" t="str">
        <f t="shared" ca="1" si="16"/>
        <v>NO</v>
      </c>
      <c r="Z145" s="60" t="str">
        <f t="shared" ca="1" si="17"/>
        <v>YES</v>
      </c>
    </row>
    <row r="146" spans="1:26">
      <c r="A146" t="s">
        <v>952</v>
      </c>
      <c r="B146" t="s">
        <v>261</v>
      </c>
      <c r="C146" t="s">
        <v>953</v>
      </c>
      <c r="D146" t="s">
        <v>622</v>
      </c>
      <c r="E146" t="s">
        <v>82</v>
      </c>
      <c r="F146" t="s">
        <v>954</v>
      </c>
      <c r="G146" t="s">
        <v>291</v>
      </c>
      <c r="H146" s="87">
        <v>44628.430787037039</v>
      </c>
      <c r="I146" s="87">
        <v>44630.591979166667</v>
      </c>
      <c r="J146" t="s">
        <v>455</v>
      </c>
      <c r="K146" t="s">
        <v>443</v>
      </c>
      <c r="L146" s="87">
        <v>44629.430787037039</v>
      </c>
      <c r="M146" t="b">
        <v>0</v>
      </c>
      <c r="N146" t="b">
        <v>0</v>
      </c>
      <c r="P146" s="43"/>
      <c r="Q146" s="43"/>
      <c r="R146" s="43"/>
      <c r="S146" s="43"/>
      <c r="T146" s="43"/>
      <c r="U146" s="43"/>
      <c r="V146" s="43"/>
      <c r="W146" s="60">
        <f ca="1">DATEDIF(H146,SummaryINC!$Z$1,"d")</f>
        <v>28</v>
      </c>
      <c r="X146" s="60" t="str">
        <f t="shared" ca="1" si="15"/>
        <v>NO</v>
      </c>
      <c r="Y146" s="60" t="str">
        <f t="shared" ca="1" si="16"/>
        <v>NO</v>
      </c>
      <c r="Z146" s="60" t="str">
        <f t="shared" ca="1" si="17"/>
        <v>YES</v>
      </c>
    </row>
    <row r="147" spans="1:26">
      <c r="A147" t="s">
        <v>958</v>
      </c>
      <c r="B147" t="s">
        <v>262</v>
      </c>
      <c r="C147" t="s">
        <v>959</v>
      </c>
      <c r="D147" t="s">
        <v>672</v>
      </c>
      <c r="E147" t="s">
        <v>82</v>
      </c>
      <c r="F147" t="s">
        <v>960</v>
      </c>
      <c r="G147" t="s">
        <v>288</v>
      </c>
      <c r="H147" s="87">
        <v>44628.404895833337</v>
      </c>
      <c r="I147" s="87">
        <v>44642.70815972222</v>
      </c>
      <c r="J147" t="s">
        <v>455</v>
      </c>
      <c r="K147" t="s">
        <v>443</v>
      </c>
      <c r="M147" t="b">
        <v>0</v>
      </c>
      <c r="N147" t="b">
        <v>0</v>
      </c>
      <c r="P147" s="43"/>
      <c r="Q147" s="43"/>
      <c r="R147" s="43"/>
      <c r="S147" s="43"/>
      <c r="T147" s="43"/>
      <c r="U147" s="43"/>
      <c r="V147" s="43"/>
      <c r="W147" s="60">
        <f ca="1">DATEDIF(H147,SummaryINC!$Z$1,"d")</f>
        <v>28</v>
      </c>
      <c r="X147" s="60" t="str">
        <f t="shared" ca="1" si="15"/>
        <v>NO</v>
      </c>
      <c r="Y147" s="60" t="str">
        <f t="shared" ca="1" si="16"/>
        <v>NO</v>
      </c>
      <c r="Z147" s="60" t="str">
        <f t="shared" ca="1" si="17"/>
        <v>YES</v>
      </c>
    </row>
    <row r="148" spans="1:26">
      <c r="A148" t="s">
        <v>964</v>
      </c>
      <c r="B148" t="s">
        <v>261</v>
      </c>
      <c r="C148" t="s">
        <v>965</v>
      </c>
      <c r="D148" t="s">
        <v>669</v>
      </c>
      <c r="E148" t="s">
        <v>99</v>
      </c>
      <c r="F148" t="s">
        <v>966</v>
      </c>
      <c r="G148" t="s">
        <v>291</v>
      </c>
      <c r="H148" s="87">
        <v>44628.377349537041</v>
      </c>
      <c r="I148" s="87">
        <v>44649.492766203701</v>
      </c>
      <c r="J148" t="s">
        <v>455</v>
      </c>
      <c r="K148" t="s">
        <v>443</v>
      </c>
      <c r="L148" s="87">
        <v>44629.377349537041</v>
      </c>
      <c r="M148" t="b">
        <v>0</v>
      </c>
      <c r="N148" t="b">
        <v>0</v>
      </c>
      <c r="P148" s="43"/>
      <c r="Q148" s="43"/>
      <c r="R148" s="43"/>
      <c r="S148" s="43"/>
      <c r="T148" s="43"/>
      <c r="U148" s="43"/>
      <c r="V148" s="43"/>
      <c r="W148" s="60">
        <f ca="1">DATEDIF(H148,SummaryINC!$Z$1,"d")</f>
        <v>28</v>
      </c>
      <c r="X148" s="60" t="str">
        <f t="shared" ca="1" si="15"/>
        <v>NO</v>
      </c>
      <c r="Y148" s="60" t="str">
        <f t="shared" ca="1" si="16"/>
        <v>NO</v>
      </c>
      <c r="Z148" s="60" t="str">
        <f t="shared" ca="1" si="17"/>
        <v>YES</v>
      </c>
    </row>
    <row r="149" spans="1:26">
      <c r="A149" t="s">
        <v>967</v>
      </c>
      <c r="B149" t="s">
        <v>261</v>
      </c>
      <c r="C149" t="s">
        <v>968</v>
      </c>
      <c r="D149" t="s">
        <v>969</v>
      </c>
      <c r="E149" t="s">
        <v>82</v>
      </c>
      <c r="F149" t="s">
        <v>970</v>
      </c>
      <c r="G149" t="s">
        <v>322</v>
      </c>
      <c r="H149" s="87">
        <v>44628.375879629632</v>
      </c>
      <c r="I149" s="87">
        <v>44652.45884259259</v>
      </c>
      <c r="J149" t="s">
        <v>455</v>
      </c>
      <c r="K149" t="s">
        <v>443</v>
      </c>
      <c r="M149" t="s">
        <v>971</v>
      </c>
      <c r="N149" t="s">
        <v>972</v>
      </c>
      <c r="P149" s="43"/>
      <c r="Q149" s="43"/>
      <c r="R149" s="43"/>
      <c r="S149" s="43"/>
      <c r="T149" s="43"/>
      <c r="U149" s="43"/>
      <c r="V149" s="43"/>
      <c r="W149" s="60">
        <f ca="1">DATEDIF(H149,SummaryINC!$Z$1,"d")</f>
        <v>28</v>
      </c>
      <c r="X149" s="60" t="str">
        <f t="shared" ca="1" si="15"/>
        <v>NO</v>
      </c>
      <c r="Y149" s="60" t="str">
        <f t="shared" ca="1" si="16"/>
        <v>NO</v>
      </c>
      <c r="Z149" s="60" t="str">
        <f t="shared" ca="1" si="17"/>
        <v>YES</v>
      </c>
    </row>
    <row r="150" spans="1:26">
      <c r="A150" t="s">
        <v>975</v>
      </c>
      <c r="B150" t="s">
        <v>261</v>
      </c>
      <c r="C150" t="s">
        <v>976</v>
      </c>
      <c r="D150" t="s">
        <v>846</v>
      </c>
      <c r="E150" t="s">
        <v>82</v>
      </c>
      <c r="F150" t="s">
        <v>977</v>
      </c>
      <c r="G150" t="s">
        <v>188</v>
      </c>
      <c r="H150" s="87">
        <v>44628.334143518521</v>
      </c>
      <c r="I150" s="87">
        <v>44655.350289351853</v>
      </c>
      <c r="J150" t="s">
        <v>455</v>
      </c>
      <c r="K150" t="s">
        <v>443</v>
      </c>
      <c r="L150" s="87">
        <v>44631.334143518521</v>
      </c>
      <c r="M150" t="s">
        <v>524</v>
      </c>
      <c r="N150" t="s">
        <v>978</v>
      </c>
      <c r="P150" s="43"/>
      <c r="Q150" s="43"/>
      <c r="R150" s="43"/>
      <c r="S150" s="43"/>
      <c r="T150" s="43"/>
      <c r="U150" s="43"/>
      <c r="V150" s="43"/>
      <c r="W150" s="60">
        <f ca="1">DATEDIF(H150,SummaryINC!$Z$1,"d")</f>
        <v>28</v>
      </c>
      <c r="X150" s="60" t="str">
        <f t="shared" ca="1" si="15"/>
        <v>NO</v>
      </c>
      <c r="Y150" s="60" t="str">
        <f t="shared" ca="1" si="16"/>
        <v>NO</v>
      </c>
      <c r="Z150" s="60" t="str">
        <f t="shared" ca="1" si="17"/>
        <v>YES</v>
      </c>
    </row>
    <row r="151" spans="1:26">
      <c r="A151" t="s">
        <v>985</v>
      </c>
      <c r="B151" t="s">
        <v>261</v>
      </c>
      <c r="C151" t="s">
        <v>986</v>
      </c>
      <c r="D151" t="b">
        <v>0</v>
      </c>
      <c r="E151" t="s">
        <v>158</v>
      </c>
      <c r="F151" t="s">
        <v>987</v>
      </c>
      <c r="G151" t="s">
        <v>288</v>
      </c>
      <c r="H151" s="87">
        <v>44627.497476851851</v>
      </c>
      <c r="I151" s="87">
        <v>44634.533078703702</v>
      </c>
      <c r="J151" t="s">
        <v>455</v>
      </c>
      <c r="K151" t="s">
        <v>443</v>
      </c>
      <c r="M151" t="b">
        <v>0</v>
      </c>
      <c r="N151" t="b">
        <v>0</v>
      </c>
      <c r="P151" s="43"/>
      <c r="Q151" s="43"/>
      <c r="R151" s="43"/>
      <c r="S151" s="43"/>
      <c r="T151" s="43"/>
      <c r="U151" s="43"/>
      <c r="V151" s="43"/>
      <c r="W151" s="60">
        <f ca="1">DATEDIF(H151,SummaryINC!$Z$1,"d")</f>
        <v>29</v>
      </c>
      <c r="X151" s="60" t="str">
        <f t="shared" ca="1" si="15"/>
        <v>NO</v>
      </c>
      <c r="Y151" s="60" t="str">
        <f t="shared" ca="1" si="16"/>
        <v>NO</v>
      </c>
      <c r="Z151" s="60" t="str">
        <f t="shared" ca="1" si="17"/>
        <v>YES</v>
      </c>
    </row>
    <row r="152" spans="1:26">
      <c r="A152" t="s">
        <v>993</v>
      </c>
      <c r="B152" t="s">
        <v>260</v>
      </c>
      <c r="C152" t="s">
        <v>293</v>
      </c>
      <c r="D152" t="s">
        <v>767</v>
      </c>
      <c r="E152" t="s">
        <v>160</v>
      </c>
      <c r="F152" t="s">
        <v>994</v>
      </c>
      <c r="G152" t="s">
        <v>287</v>
      </c>
      <c r="H152" s="87">
        <v>44627.429918981477</v>
      </c>
      <c r="I152" s="87">
        <v>44656.430914351848</v>
      </c>
      <c r="J152" t="s">
        <v>442</v>
      </c>
      <c r="K152" t="s">
        <v>443</v>
      </c>
      <c r="L152" s="87">
        <v>44627.763252314813</v>
      </c>
      <c r="M152" t="b">
        <v>0</v>
      </c>
      <c r="N152" t="b">
        <v>0</v>
      </c>
      <c r="P152" s="43"/>
      <c r="Q152" s="43"/>
      <c r="R152" s="43"/>
      <c r="S152" s="43"/>
      <c r="T152" s="43"/>
      <c r="U152" s="43"/>
      <c r="V152" s="43"/>
      <c r="W152" s="60">
        <f ca="1">DATEDIF(H152,SummaryINC!$Z$1,"d")</f>
        <v>29</v>
      </c>
      <c r="X152" s="60" t="str">
        <f t="shared" ca="1" si="15"/>
        <v>NO</v>
      </c>
      <c r="Y152" s="60" t="str">
        <f t="shared" ca="1" si="16"/>
        <v>NO</v>
      </c>
      <c r="Z152" s="60" t="str">
        <f t="shared" ca="1" si="17"/>
        <v>YES</v>
      </c>
    </row>
    <row r="153" spans="1:26">
      <c r="A153" t="s">
        <v>1000</v>
      </c>
      <c r="B153" t="s">
        <v>261</v>
      </c>
      <c r="C153" t="s">
        <v>1001</v>
      </c>
      <c r="D153" t="s">
        <v>538</v>
      </c>
      <c r="E153" t="s">
        <v>159</v>
      </c>
      <c r="F153" t="s">
        <v>1002</v>
      </c>
      <c r="G153" t="s">
        <v>288</v>
      </c>
      <c r="H153" s="87">
        <v>44627.354594907411</v>
      </c>
      <c r="I153" s="87">
        <v>44642.265011574083</v>
      </c>
      <c r="J153" t="s">
        <v>455</v>
      </c>
      <c r="K153" t="s">
        <v>443</v>
      </c>
      <c r="M153" t="s">
        <v>1003</v>
      </c>
      <c r="N153" t="s">
        <v>661</v>
      </c>
      <c r="P153" s="43"/>
      <c r="Q153" s="43"/>
      <c r="R153" s="43"/>
      <c r="S153" s="43"/>
      <c r="T153" s="43"/>
      <c r="U153" s="43"/>
      <c r="V153" s="43"/>
      <c r="W153" s="60">
        <f ca="1">DATEDIF(H153,SummaryINC!$Z$1,"d")</f>
        <v>29</v>
      </c>
      <c r="X153" s="60" t="str">
        <f t="shared" ca="1" si="15"/>
        <v>NO</v>
      </c>
      <c r="Y153" s="60" t="str">
        <f t="shared" ca="1" si="16"/>
        <v>NO</v>
      </c>
      <c r="Z153" s="60" t="str">
        <f t="shared" ca="1" si="17"/>
        <v>YES</v>
      </c>
    </row>
    <row r="154" spans="1:26">
      <c r="A154" t="s">
        <v>1004</v>
      </c>
      <c r="B154" t="s">
        <v>261</v>
      </c>
      <c r="C154" t="s">
        <v>1005</v>
      </c>
      <c r="D154" t="s">
        <v>440</v>
      </c>
      <c r="E154" t="s">
        <v>160</v>
      </c>
      <c r="F154" t="s">
        <v>750</v>
      </c>
      <c r="G154" t="s">
        <v>175</v>
      </c>
      <c r="H154" s="87">
        <v>44624.598391203697</v>
      </c>
      <c r="I154" s="87">
        <v>44656.408587962957</v>
      </c>
      <c r="J154" t="s">
        <v>455</v>
      </c>
      <c r="K154" t="s">
        <v>443</v>
      </c>
      <c r="L154" s="87">
        <v>44656.319247685176</v>
      </c>
      <c r="M154" t="b">
        <v>0</v>
      </c>
      <c r="N154" t="b">
        <v>0</v>
      </c>
      <c r="P154" s="43"/>
      <c r="Q154" s="43"/>
      <c r="R154" s="43"/>
      <c r="S154" s="43"/>
      <c r="T154" s="43"/>
      <c r="U154" s="43"/>
      <c r="V154" s="43"/>
      <c r="W154" s="60">
        <f ca="1">DATEDIF(H154,SummaryINC!$Z$1,"d")</f>
        <v>32</v>
      </c>
      <c r="X154" s="60" t="str">
        <f t="shared" ca="1" si="15"/>
        <v>NO</v>
      </c>
      <c r="Y154" s="60" t="str">
        <f t="shared" ca="1" si="16"/>
        <v>NO</v>
      </c>
      <c r="Z154" s="60" t="str">
        <f t="shared" ca="1" si="17"/>
        <v>YES</v>
      </c>
    </row>
    <row r="155" spans="1:26">
      <c r="A155" t="s">
        <v>1012</v>
      </c>
      <c r="B155" t="s">
        <v>261</v>
      </c>
      <c r="C155" t="s">
        <v>1013</v>
      </c>
      <c r="D155" t="s">
        <v>562</v>
      </c>
      <c r="E155" t="s">
        <v>465</v>
      </c>
      <c r="F155" t="s">
        <v>717</v>
      </c>
      <c r="G155" t="s">
        <v>192</v>
      </c>
      <c r="H155" s="87">
        <v>44624.324490740742</v>
      </c>
      <c r="I155" s="87">
        <v>44656.482442129629</v>
      </c>
      <c r="J155" t="s">
        <v>455</v>
      </c>
      <c r="K155" t="s">
        <v>443</v>
      </c>
      <c r="L155" s="87">
        <v>44657.162997685176</v>
      </c>
      <c r="M155" t="s">
        <v>623</v>
      </c>
      <c r="N155" t="s">
        <v>607</v>
      </c>
      <c r="P155" s="43"/>
      <c r="Q155" s="43"/>
      <c r="R155" s="43"/>
      <c r="S155" s="43"/>
      <c r="T155" s="43"/>
      <c r="U155" s="43"/>
      <c r="V155" s="43"/>
      <c r="W155" s="60">
        <f ca="1">DATEDIF(H155,SummaryINC!$Z$1,"d")</f>
        <v>32</v>
      </c>
      <c r="X155" s="60" t="str">
        <f t="shared" ca="1" si="15"/>
        <v>NO</v>
      </c>
      <c r="Y155" s="60" t="str">
        <f t="shared" ca="1" si="16"/>
        <v>NO</v>
      </c>
      <c r="Z155" s="60" t="str">
        <f t="shared" ca="1" si="17"/>
        <v>YES</v>
      </c>
    </row>
    <row r="156" spans="1:26">
      <c r="A156" t="s">
        <v>1025</v>
      </c>
      <c r="B156" t="s">
        <v>261</v>
      </c>
      <c r="C156" t="s">
        <v>1026</v>
      </c>
      <c r="D156" t="s">
        <v>622</v>
      </c>
      <c r="E156" t="s">
        <v>82</v>
      </c>
      <c r="F156" t="s">
        <v>1027</v>
      </c>
      <c r="G156" t="s">
        <v>291</v>
      </c>
      <c r="H156" s="87">
        <v>44623.441817129627</v>
      </c>
      <c r="I156" s="87">
        <v>44628.38486111111</v>
      </c>
      <c r="J156" t="b">
        <v>0</v>
      </c>
      <c r="M156" t="b">
        <v>0</v>
      </c>
      <c r="N156" t="b">
        <v>0</v>
      </c>
      <c r="P156" s="43"/>
      <c r="Q156" s="43"/>
      <c r="R156" s="43"/>
      <c r="S156" s="43"/>
      <c r="T156" s="43"/>
      <c r="U156" s="43"/>
      <c r="V156" s="43"/>
      <c r="W156" s="60">
        <f ca="1">DATEDIF(H156,SummaryINC!$Z$1,"d")</f>
        <v>33</v>
      </c>
      <c r="X156" s="60" t="str">
        <f t="shared" ca="1" si="15"/>
        <v>NO</v>
      </c>
      <c r="Y156" s="60" t="str">
        <f t="shared" ca="1" si="16"/>
        <v>NO</v>
      </c>
      <c r="Z156" s="60" t="str">
        <f t="shared" ca="1" si="17"/>
        <v>YES</v>
      </c>
    </row>
    <row r="157" spans="1:26">
      <c r="A157" t="s">
        <v>1030</v>
      </c>
      <c r="B157" t="s">
        <v>261</v>
      </c>
      <c r="C157" t="s">
        <v>1031</v>
      </c>
      <c r="D157" t="s">
        <v>672</v>
      </c>
      <c r="E157" t="s">
        <v>465</v>
      </c>
      <c r="F157" t="s">
        <v>1032</v>
      </c>
      <c r="G157" t="s">
        <v>288</v>
      </c>
      <c r="H157" s="87">
        <v>44623.384965277779</v>
      </c>
      <c r="I157" s="87">
        <v>44655.405949074076</v>
      </c>
      <c r="J157" t="s">
        <v>455</v>
      </c>
      <c r="K157" t="s">
        <v>443</v>
      </c>
      <c r="M157" t="b">
        <v>0</v>
      </c>
      <c r="N157" t="b">
        <v>0</v>
      </c>
      <c r="P157" s="43"/>
      <c r="Q157" s="43"/>
      <c r="R157" s="43"/>
      <c r="S157" s="43"/>
      <c r="T157" s="43"/>
      <c r="U157" s="43"/>
      <c r="V157" s="43"/>
      <c r="W157" s="60">
        <f ca="1">DATEDIF(H157,SummaryINC!$Z$1,"d")</f>
        <v>33</v>
      </c>
      <c r="X157" s="60" t="str">
        <f t="shared" ca="1" si="15"/>
        <v>NO</v>
      </c>
      <c r="Y157" s="60" t="str">
        <f t="shared" ca="1" si="16"/>
        <v>NO</v>
      </c>
      <c r="Z157" s="60" t="str">
        <f t="shared" ca="1" si="17"/>
        <v>YES</v>
      </c>
    </row>
    <row r="158" spans="1:26">
      <c r="A158" t="s">
        <v>1043</v>
      </c>
      <c r="B158" t="s">
        <v>261</v>
      </c>
      <c r="C158" t="s">
        <v>1044</v>
      </c>
      <c r="D158" t="s">
        <v>672</v>
      </c>
      <c r="E158" t="s">
        <v>159</v>
      </c>
      <c r="F158" t="s">
        <v>1045</v>
      </c>
      <c r="G158" t="s">
        <v>288</v>
      </c>
      <c r="H158" s="87">
        <v>44622.568738425929</v>
      </c>
      <c r="I158" s="87">
        <v>44631.405358796299</v>
      </c>
      <c r="J158" t="s">
        <v>455</v>
      </c>
      <c r="K158" t="s">
        <v>443</v>
      </c>
      <c r="M158" t="b">
        <v>0</v>
      </c>
      <c r="N158" t="b">
        <v>0</v>
      </c>
      <c r="P158" s="43"/>
      <c r="Q158" s="43"/>
      <c r="R158" s="43"/>
      <c r="S158" s="43"/>
      <c r="T158" s="43"/>
      <c r="U158" s="43"/>
      <c r="V158" s="43"/>
      <c r="W158" s="60">
        <f ca="1">DATEDIF(H158,SummaryINC!$Z$1,"d")</f>
        <v>34</v>
      </c>
      <c r="X158" s="60" t="str">
        <f t="shared" ca="1" si="15"/>
        <v>NO</v>
      </c>
      <c r="Y158" s="60" t="str">
        <f t="shared" ca="1" si="16"/>
        <v>NO</v>
      </c>
      <c r="Z158" s="60" t="str">
        <f t="shared" ca="1" si="17"/>
        <v>YES</v>
      </c>
    </row>
    <row r="159" spans="1:26">
      <c r="A159" t="s">
        <v>1074</v>
      </c>
      <c r="B159" t="s">
        <v>261</v>
      </c>
      <c r="C159" t="s">
        <v>1075</v>
      </c>
      <c r="D159" t="s">
        <v>538</v>
      </c>
      <c r="E159" t="s">
        <v>159</v>
      </c>
      <c r="F159" t="s">
        <v>1076</v>
      </c>
      <c r="G159" t="s">
        <v>288</v>
      </c>
      <c r="H159" s="87">
        <v>44617.50644675926</v>
      </c>
      <c r="I159" s="87">
        <v>44642.262569444443</v>
      </c>
      <c r="J159" t="s">
        <v>455</v>
      </c>
      <c r="K159" t="s">
        <v>443</v>
      </c>
      <c r="M159" t="s">
        <v>660</v>
      </c>
      <c r="N159" t="s">
        <v>661</v>
      </c>
      <c r="P159" s="43"/>
      <c r="Q159" s="43"/>
      <c r="R159" s="43"/>
      <c r="S159" s="43"/>
      <c r="T159" s="43"/>
      <c r="U159" s="59"/>
      <c r="V159" s="43"/>
      <c r="W159" s="60">
        <f ca="1">DATEDIF(H159,SummaryINC!$Z$1,"d")</f>
        <v>39</v>
      </c>
      <c r="X159" s="60" t="str">
        <f t="shared" ca="1" si="15"/>
        <v>NO</v>
      </c>
      <c r="Y159" s="60" t="str">
        <f t="shared" ca="1" si="16"/>
        <v>NO</v>
      </c>
      <c r="Z159" s="60" t="str">
        <f t="shared" ca="1" si="17"/>
        <v>YES</v>
      </c>
    </row>
    <row r="160" spans="1:26">
      <c r="A160" t="s">
        <v>1077</v>
      </c>
      <c r="B160" t="s">
        <v>261</v>
      </c>
      <c r="C160" t="s">
        <v>1078</v>
      </c>
      <c r="D160" t="s">
        <v>1079</v>
      </c>
      <c r="E160" t="s">
        <v>99</v>
      </c>
      <c r="F160" t="s">
        <v>523</v>
      </c>
      <c r="G160" t="s">
        <v>194</v>
      </c>
      <c r="H160" s="87">
        <v>44617.352546296293</v>
      </c>
      <c r="I160" s="87">
        <v>44650.614849537043</v>
      </c>
      <c r="J160" t="s">
        <v>455</v>
      </c>
      <c r="K160" t="s">
        <v>443</v>
      </c>
      <c r="M160" t="s">
        <v>1080</v>
      </c>
      <c r="N160" t="s">
        <v>607</v>
      </c>
      <c r="P160" s="43"/>
      <c r="Q160" s="43"/>
      <c r="R160" s="43"/>
      <c r="S160" s="43"/>
      <c r="T160" s="43"/>
      <c r="U160" s="43"/>
      <c r="V160" s="43"/>
      <c r="W160" s="60">
        <f ca="1">DATEDIF(H160,SummaryINC!$Z$1,"d")</f>
        <v>39</v>
      </c>
      <c r="X160" s="60" t="str">
        <f t="shared" ref="X160:X187" ca="1" si="18">IF(W160&lt;10,"YES","NO")</f>
        <v>NO</v>
      </c>
      <c r="Y160" s="60" t="str">
        <f t="shared" ref="Y160:Y187" ca="1" si="19">IF(AND(W160&gt;9,W160&lt;21),"YES","NO")</f>
        <v>NO</v>
      </c>
      <c r="Z160" s="60" t="str">
        <f t="shared" ref="Z160:Z187" ca="1" si="20">IF(W160&gt;20,"YES","NO")</f>
        <v>YES</v>
      </c>
    </row>
    <row r="161" spans="1:26">
      <c r="A161" t="s">
        <v>1081</v>
      </c>
      <c r="B161" t="s">
        <v>260</v>
      </c>
      <c r="C161" t="s">
        <v>280</v>
      </c>
      <c r="D161" t="s">
        <v>1082</v>
      </c>
      <c r="E161" t="s">
        <v>99</v>
      </c>
      <c r="F161" t="s">
        <v>598</v>
      </c>
      <c r="G161" t="s">
        <v>176</v>
      </c>
      <c r="H161" s="87">
        <v>44616.487581018519</v>
      </c>
      <c r="I161" s="87">
        <v>44644.651550925933</v>
      </c>
      <c r="J161" t="s">
        <v>442</v>
      </c>
      <c r="K161" t="s">
        <v>443</v>
      </c>
      <c r="L161" s="87">
        <v>44616.570914351847</v>
      </c>
      <c r="M161" t="s">
        <v>1083</v>
      </c>
      <c r="N161" t="s">
        <v>1084</v>
      </c>
      <c r="P161" s="43"/>
      <c r="Q161" s="43"/>
      <c r="R161" s="43"/>
      <c r="S161" s="43"/>
      <c r="T161" s="43"/>
      <c r="U161" s="59"/>
      <c r="V161" s="43"/>
      <c r="W161" s="60">
        <f ca="1">DATEDIF(H161,SummaryINC!$Z$1,"d")</f>
        <v>40</v>
      </c>
      <c r="X161" s="60" t="str">
        <f t="shared" ca="1" si="18"/>
        <v>NO</v>
      </c>
      <c r="Y161" s="60" t="str">
        <f t="shared" ca="1" si="19"/>
        <v>NO</v>
      </c>
      <c r="Z161" s="60" t="str">
        <f t="shared" ca="1" si="20"/>
        <v>YES</v>
      </c>
    </row>
    <row r="162" spans="1:26">
      <c r="A162" t="s">
        <v>1097</v>
      </c>
      <c r="B162" t="s">
        <v>261</v>
      </c>
      <c r="C162" t="s">
        <v>1098</v>
      </c>
      <c r="D162" t="s">
        <v>969</v>
      </c>
      <c r="E162" t="s">
        <v>82</v>
      </c>
      <c r="F162" t="s">
        <v>576</v>
      </c>
      <c r="G162" t="s">
        <v>322</v>
      </c>
      <c r="H162" s="87">
        <v>44615.412835648152</v>
      </c>
      <c r="I162" s="87">
        <v>44652.45884259259</v>
      </c>
      <c r="J162" t="s">
        <v>455</v>
      </c>
      <c r="K162" t="s">
        <v>443</v>
      </c>
      <c r="L162" s="87">
        <v>44616.412835648152</v>
      </c>
      <c r="M162" t="b">
        <v>0</v>
      </c>
      <c r="N162" t="b">
        <v>0</v>
      </c>
      <c r="P162" s="43"/>
      <c r="Q162" s="43"/>
      <c r="R162" s="43"/>
      <c r="S162" s="43"/>
      <c r="T162" s="43"/>
      <c r="U162" s="43"/>
      <c r="V162" s="43"/>
      <c r="W162" s="60">
        <f ca="1">DATEDIF(H162,SummaryINC!$Z$1,"d")</f>
        <v>41</v>
      </c>
      <c r="X162" s="60" t="str">
        <f t="shared" ca="1" si="18"/>
        <v>NO</v>
      </c>
      <c r="Y162" s="60" t="str">
        <f t="shared" ca="1" si="19"/>
        <v>NO</v>
      </c>
      <c r="Z162" s="60" t="str">
        <f t="shared" ca="1" si="20"/>
        <v>YES</v>
      </c>
    </row>
    <row r="163" spans="1:26">
      <c r="A163" t="s">
        <v>1109</v>
      </c>
      <c r="B163" t="s">
        <v>261</v>
      </c>
      <c r="C163" t="s">
        <v>1110</v>
      </c>
      <c r="D163" t="s">
        <v>1111</v>
      </c>
      <c r="E163" t="s">
        <v>159</v>
      </c>
      <c r="F163" t="s">
        <v>960</v>
      </c>
      <c r="G163" t="s">
        <v>288</v>
      </c>
      <c r="H163" s="87">
        <v>44614.498877314807</v>
      </c>
      <c r="I163" s="87">
        <v>44622.426180555558</v>
      </c>
      <c r="J163" t="s">
        <v>442</v>
      </c>
      <c r="K163" t="s">
        <v>443</v>
      </c>
      <c r="M163" t="s">
        <v>664</v>
      </c>
      <c r="N163" t="s">
        <v>661</v>
      </c>
      <c r="P163" s="43"/>
      <c r="Q163" s="43"/>
      <c r="R163" s="43"/>
      <c r="S163" s="43"/>
      <c r="T163" s="43"/>
      <c r="U163" s="43"/>
      <c r="V163" s="43"/>
      <c r="W163" s="60">
        <f ca="1">DATEDIF(H163,SummaryINC!$Z$1,"d")</f>
        <v>42</v>
      </c>
      <c r="X163" s="60" t="str">
        <f t="shared" ca="1" si="18"/>
        <v>NO</v>
      </c>
      <c r="Y163" s="60" t="str">
        <f t="shared" ca="1" si="19"/>
        <v>NO</v>
      </c>
      <c r="Z163" s="60" t="str">
        <f t="shared" ca="1" si="20"/>
        <v>YES</v>
      </c>
    </row>
    <row r="164" spans="1:26">
      <c r="A164" t="s">
        <v>1125</v>
      </c>
      <c r="B164" t="s">
        <v>261</v>
      </c>
      <c r="C164" t="s">
        <v>1126</v>
      </c>
      <c r="D164" t="s">
        <v>487</v>
      </c>
      <c r="E164" t="s">
        <v>82</v>
      </c>
      <c r="F164" t="s">
        <v>1127</v>
      </c>
      <c r="G164" t="s">
        <v>287</v>
      </c>
      <c r="H164" s="87">
        <v>44609.451805555553</v>
      </c>
      <c r="I164" s="87">
        <v>44644.434537037043</v>
      </c>
      <c r="J164" t="s">
        <v>442</v>
      </c>
      <c r="K164" t="s">
        <v>443</v>
      </c>
      <c r="L164" s="87">
        <v>44610.451805555553</v>
      </c>
      <c r="M164" t="b">
        <v>0</v>
      </c>
      <c r="N164" t="b">
        <v>0</v>
      </c>
      <c r="P164" s="43"/>
      <c r="Q164" s="43"/>
      <c r="R164" s="43"/>
      <c r="S164" s="43"/>
      <c r="T164" s="43"/>
      <c r="U164" s="43"/>
      <c r="V164" s="43"/>
      <c r="W164" s="60">
        <f ca="1">DATEDIF(H164,SummaryINC!$Z$1,"d")</f>
        <v>47</v>
      </c>
      <c r="X164" s="60" t="str">
        <f t="shared" ca="1" si="18"/>
        <v>NO</v>
      </c>
      <c r="Y164" s="60" t="str">
        <f t="shared" ca="1" si="19"/>
        <v>NO</v>
      </c>
      <c r="Z164" s="60" t="str">
        <f t="shared" ca="1" si="20"/>
        <v>YES</v>
      </c>
    </row>
    <row r="165" spans="1:26">
      <c r="A165" t="s">
        <v>1134</v>
      </c>
      <c r="B165" t="b">
        <v>0</v>
      </c>
      <c r="C165" t="s">
        <v>1135</v>
      </c>
      <c r="D165" t="b">
        <v>0</v>
      </c>
      <c r="E165" t="s">
        <v>158</v>
      </c>
      <c r="F165" t="s">
        <v>1136</v>
      </c>
      <c r="G165" t="s">
        <v>272</v>
      </c>
      <c r="H165" s="87">
        <v>44606.616805555554</v>
      </c>
      <c r="I165" s="87">
        <v>44621.853321759263</v>
      </c>
      <c r="J165" t="b">
        <v>0</v>
      </c>
      <c r="M165" t="b">
        <v>0</v>
      </c>
      <c r="N165" t="b">
        <v>0</v>
      </c>
      <c r="P165" s="43"/>
      <c r="Q165" s="43"/>
      <c r="R165" s="43"/>
      <c r="S165" s="43"/>
      <c r="T165" s="43"/>
      <c r="U165" s="43"/>
      <c r="V165" s="43"/>
      <c r="W165" s="60">
        <f ca="1">DATEDIF(H165,SummaryINC!$Z$1,"d")</f>
        <v>50</v>
      </c>
      <c r="X165" s="60" t="str">
        <f t="shared" ca="1" si="18"/>
        <v>NO</v>
      </c>
      <c r="Y165" s="60" t="str">
        <f t="shared" ca="1" si="19"/>
        <v>NO</v>
      </c>
      <c r="Z165" s="60" t="str">
        <f t="shared" ca="1" si="20"/>
        <v>YES</v>
      </c>
    </row>
    <row r="166" spans="1:26">
      <c r="A166" t="s">
        <v>1137</v>
      </c>
      <c r="B166" t="b">
        <v>0</v>
      </c>
      <c r="C166" t="s">
        <v>1138</v>
      </c>
      <c r="D166" t="b">
        <v>0</v>
      </c>
      <c r="E166" t="s">
        <v>158</v>
      </c>
      <c r="F166" t="s">
        <v>752</v>
      </c>
      <c r="G166" t="s">
        <v>272</v>
      </c>
      <c r="H166" s="87">
        <v>44606.609525462962</v>
      </c>
      <c r="I166" s="87">
        <v>44621.853321759263</v>
      </c>
      <c r="J166" t="b">
        <v>0</v>
      </c>
      <c r="M166" t="b">
        <v>0</v>
      </c>
      <c r="N166" t="b">
        <v>0</v>
      </c>
      <c r="P166" s="43"/>
      <c r="Q166" s="43"/>
      <c r="R166" s="43"/>
      <c r="S166" s="43"/>
      <c r="T166" s="43"/>
      <c r="U166" s="43"/>
      <c r="V166" s="43"/>
      <c r="W166" s="60">
        <f ca="1">DATEDIF(H166,SummaryINC!$Z$1,"d")</f>
        <v>50</v>
      </c>
      <c r="X166" s="60" t="str">
        <f t="shared" ca="1" si="18"/>
        <v>NO</v>
      </c>
      <c r="Y166" s="60" t="str">
        <f t="shared" ca="1" si="19"/>
        <v>NO</v>
      </c>
      <c r="Z166" s="60" t="str">
        <f t="shared" ca="1" si="20"/>
        <v>YES</v>
      </c>
    </row>
    <row r="167" spans="1:26">
      <c r="A167" t="s">
        <v>1150</v>
      </c>
      <c r="B167" t="s">
        <v>261</v>
      </c>
      <c r="C167" t="s">
        <v>1151</v>
      </c>
      <c r="D167" t="s">
        <v>581</v>
      </c>
      <c r="E167" t="s">
        <v>161</v>
      </c>
      <c r="F167" t="s">
        <v>1152</v>
      </c>
      <c r="G167" t="s">
        <v>278</v>
      </c>
      <c r="H167" s="87">
        <v>44602.661504629628</v>
      </c>
      <c r="I167" s="87">
        <v>44656.482442129629</v>
      </c>
      <c r="J167" t="s">
        <v>442</v>
      </c>
      <c r="K167" t="s">
        <v>443</v>
      </c>
      <c r="L167" s="87">
        <v>44656.736608796287</v>
      </c>
      <c r="M167" t="s">
        <v>839</v>
      </c>
      <c r="N167" t="b">
        <v>0</v>
      </c>
      <c r="P167" s="43"/>
      <c r="Q167" s="43"/>
      <c r="R167" s="43"/>
      <c r="S167" s="43"/>
      <c r="T167" s="43"/>
      <c r="U167" s="43"/>
      <c r="V167" s="43"/>
      <c r="W167" s="60">
        <f ca="1">DATEDIF(H167,SummaryINC!$Z$1,"d")</f>
        <v>54</v>
      </c>
      <c r="X167" s="60" t="str">
        <f t="shared" ca="1" si="18"/>
        <v>NO</v>
      </c>
      <c r="Y167" s="60" t="str">
        <f t="shared" ca="1" si="19"/>
        <v>NO</v>
      </c>
      <c r="Z167" s="60" t="str">
        <f t="shared" ca="1" si="20"/>
        <v>YES</v>
      </c>
    </row>
    <row r="168" spans="1:26">
      <c r="A168" t="s">
        <v>1164</v>
      </c>
      <c r="B168" t="s">
        <v>261</v>
      </c>
      <c r="C168" t="s">
        <v>1165</v>
      </c>
      <c r="D168" t="s">
        <v>581</v>
      </c>
      <c r="E168" t="s">
        <v>161</v>
      </c>
      <c r="F168" t="s">
        <v>1166</v>
      </c>
      <c r="G168" t="s">
        <v>278</v>
      </c>
      <c r="H168" s="87">
        <v>44600.444560185177</v>
      </c>
      <c r="I168" s="87">
        <v>44655.751458333332</v>
      </c>
      <c r="J168" t="s">
        <v>442</v>
      </c>
      <c r="K168" t="s">
        <v>443</v>
      </c>
      <c r="L168" s="87">
        <v>44601.444560185177</v>
      </c>
      <c r="M168" t="s">
        <v>1167</v>
      </c>
      <c r="N168" t="s">
        <v>1168</v>
      </c>
      <c r="P168" s="43"/>
      <c r="Q168" s="43"/>
      <c r="R168" s="43"/>
      <c r="S168" s="43"/>
      <c r="T168" s="43"/>
      <c r="U168" s="43"/>
      <c r="V168" s="43"/>
      <c r="W168" s="60">
        <f ca="1">DATEDIF(H168,SummaryINC!$Z$1,"d")</f>
        <v>56</v>
      </c>
      <c r="X168" s="60" t="str">
        <f t="shared" ca="1" si="18"/>
        <v>NO</v>
      </c>
      <c r="Y168" s="60" t="str">
        <f t="shared" ca="1" si="19"/>
        <v>NO</v>
      </c>
      <c r="Z168" s="60" t="str">
        <f t="shared" ca="1" si="20"/>
        <v>YES</v>
      </c>
    </row>
    <row r="169" spans="1:26">
      <c r="A169" t="s">
        <v>1169</v>
      </c>
      <c r="B169" t="s">
        <v>261</v>
      </c>
      <c r="C169" t="s">
        <v>1170</v>
      </c>
      <c r="D169" t="s">
        <v>1171</v>
      </c>
      <c r="E169" t="s">
        <v>82</v>
      </c>
      <c r="F169" t="s">
        <v>598</v>
      </c>
      <c r="G169" t="s">
        <v>173</v>
      </c>
      <c r="H169" s="87">
        <v>44599.511562500003</v>
      </c>
      <c r="I169" s="87">
        <v>44621.853321759263</v>
      </c>
      <c r="J169" t="s">
        <v>455</v>
      </c>
      <c r="K169" t="s">
        <v>443</v>
      </c>
      <c r="L169" s="87">
        <v>44600.303229166668</v>
      </c>
      <c r="M169" t="b">
        <v>0</v>
      </c>
      <c r="N169" t="b">
        <v>0</v>
      </c>
      <c r="P169" s="43"/>
      <c r="Q169" s="43"/>
      <c r="R169" s="43"/>
      <c r="S169" s="43"/>
      <c r="T169" s="43"/>
      <c r="U169" s="43"/>
      <c r="V169" s="43"/>
      <c r="W169" s="60">
        <f ca="1">DATEDIF(H169,SummaryINC!$Z$1,"d")</f>
        <v>57</v>
      </c>
      <c r="X169" s="60" t="str">
        <f t="shared" ca="1" si="18"/>
        <v>NO</v>
      </c>
      <c r="Y169" s="60" t="str">
        <f t="shared" ca="1" si="19"/>
        <v>NO</v>
      </c>
      <c r="Z169" s="60" t="str">
        <f t="shared" ca="1" si="20"/>
        <v>YES</v>
      </c>
    </row>
    <row r="170" spans="1:26">
      <c r="A170" t="s">
        <v>1189</v>
      </c>
      <c r="B170" t="s">
        <v>260</v>
      </c>
      <c r="C170" t="s">
        <v>290</v>
      </c>
      <c r="D170" t="s">
        <v>445</v>
      </c>
      <c r="E170" t="s">
        <v>82</v>
      </c>
      <c r="F170" t="s">
        <v>441</v>
      </c>
      <c r="G170" t="s">
        <v>287</v>
      </c>
      <c r="H170" s="87">
        <v>44595.535451388889</v>
      </c>
      <c r="I170" s="87">
        <v>44638.653182870366</v>
      </c>
      <c r="J170" t="s">
        <v>455</v>
      </c>
      <c r="K170" t="s">
        <v>443</v>
      </c>
      <c r="L170" s="87">
        <v>44595.868784722217</v>
      </c>
      <c r="M170" t="b">
        <v>0</v>
      </c>
      <c r="N170" t="b">
        <v>0</v>
      </c>
      <c r="P170" s="43"/>
      <c r="Q170" s="43"/>
      <c r="R170" s="43"/>
      <c r="S170" s="43"/>
      <c r="T170" s="43"/>
      <c r="U170" s="43"/>
      <c r="V170" s="43"/>
      <c r="W170" s="60">
        <f ca="1">DATEDIF(H170,SummaryINC!$Z$1,"d")</f>
        <v>61</v>
      </c>
      <c r="X170" s="60" t="str">
        <f t="shared" ca="1" si="18"/>
        <v>NO</v>
      </c>
      <c r="Y170" s="60" t="str">
        <f t="shared" ca="1" si="19"/>
        <v>NO</v>
      </c>
      <c r="Z170" s="60" t="str">
        <f t="shared" ca="1" si="20"/>
        <v>YES</v>
      </c>
    </row>
    <row r="171" spans="1:26">
      <c r="A171" t="s">
        <v>1208</v>
      </c>
      <c r="B171" t="s">
        <v>261</v>
      </c>
      <c r="C171" t="s">
        <v>1209</v>
      </c>
      <c r="D171" t="s">
        <v>645</v>
      </c>
      <c r="E171" t="s">
        <v>82</v>
      </c>
      <c r="F171" t="s">
        <v>1210</v>
      </c>
      <c r="G171" t="s">
        <v>190</v>
      </c>
      <c r="H171" s="87">
        <v>44593.441076388888</v>
      </c>
      <c r="I171" s="87">
        <v>44621.853321759263</v>
      </c>
      <c r="J171" t="s">
        <v>455</v>
      </c>
      <c r="K171" t="s">
        <v>443</v>
      </c>
      <c r="L171" s="87">
        <v>44596.441076388888</v>
      </c>
      <c r="M171" t="s">
        <v>1211</v>
      </c>
      <c r="N171" t="s">
        <v>607</v>
      </c>
      <c r="P171" s="43"/>
      <c r="Q171" s="43"/>
      <c r="R171" s="43"/>
      <c r="S171" s="43"/>
      <c r="T171" s="43"/>
      <c r="U171" s="43"/>
      <c r="V171" s="43"/>
      <c r="W171" s="60">
        <f ca="1">DATEDIF(H171,SummaryINC!$Z$1,"d")</f>
        <v>63</v>
      </c>
      <c r="X171" s="60" t="str">
        <f t="shared" ca="1" si="18"/>
        <v>NO</v>
      </c>
      <c r="Y171" s="60" t="str">
        <f t="shared" ca="1" si="19"/>
        <v>NO</v>
      </c>
      <c r="Z171" s="60" t="str">
        <f t="shared" ca="1" si="20"/>
        <v>YES</v>
      </c>
    </row>
    <row r="172" spans="1:26">
      <c r="A172" t="s">
        <v>1212</v>
      </c>
      <c r="B172" t="s">
        <v>261</v>
      </c>
      <c r="C172" t="s">
        <v>1213</v>
      </c>
      <c r="D172" t="s">
        <v>738</v>
      </c>
      <c r="E172" t="s">
        <v>159</v>
      </c>
      <c r="F172" t="s">
        <v>1214</v>
      </c>
      <c r="G172" t="s">
        <v>303</v>
      </c>
      <c r="H172" s="87">
        <v>44593.348981481482</v>
      </c>
      <c r="I172" s="87">
        <v>44621.853321759263</v>
      </c>
      <c r="J172" t="s">
        <v>455</v>
      </c>
      <c r="K172" t="s">
        <v>443</v>
      </c>
      <c r="L172" s="87">
        <v>44596.348981481482</v>
      </c>
      <c r="M172" t="s">
        <v>1080</v>
      </c>
      <c r="N172" t="s">
        <v>1215</v>
      </c>
      <c r="P172" s="43"/>
      <c r="Q172" s="43"/>
      <c r="R172" s="43"/>
      <c r="S172" s="43"/>
      <c r="T172" s="43"/>
      <c r="U172" s="43"/>
      <c r="V172" s="43"/>
      <c r="W172" s="60">
        <f ca="1">DATEDIF(H172,SummaryINC!$Z$1,"d")</f>
        <v>63</v>
      </c>
      <c r="X172" s="60" t="str">
        <f t="shared" ca="1" si="18"/>
        <v>NO</v>
      </c>
      <c r="Y172" s="60" t="str">
        <f t="shared" ca="1" si="19"/>
        <v>NO</v>
      </c>
      <c r="Z172" s="60" t="str">
        <f t="shared" ca="1" si="20"/>
        <v>YES</v>
      </c>
    </row>
    <row r="173" spans="1:26">
      <c r="A173" t="s">
        <v>1221</v>
      </c>
      <c r="B173" t="s">
        <v>262</v>
      </c>
      <c r="C173" t="s">
        <v>1222</v>
      </c>
      <c r="D173" t="s">
        <v>846</v>
      </c>
      <c r="E173" t="s">
        <v>82</v>
      </c>
      <c r="F173" t="s">
        <v>1223</v>
      </c>
      <c r="G173" t="s">
        <v>188</v>
      </c>
      <c r="H173" s="87">
        <v>44585.012546296297</v>
      </c>
      <c r="I173" s="87">
        <v>44621.853321759263</v>
      </c>
      <c r="J173" t="s">
        <v>455</v>
      </c>
      <c r="K173" t="s">
        <v>443</v>
      </c>
      <c r="L173" s="87">
        <v>44592.935914351852</v>
      </c>
      <c r="M173" t="s">
        <v>753</v>
      </c>
      <c r="N173" t="b">
        <v>0</v>
      </c>
      <c r="P173" s="43"/>
      <c r="Q173" s="43"/>
      <c r="R173" s="43"/>
      <c r="S173" s="43"/>
      <c r="T173" s="43"/>
      <c r="U173" s="43"/>
      <c r="V173" s="43"/>
      <c r="W173" s="60">
        <f ca="1">DATEDIF(H173,SummaryINC!$Z$1,"d")</f>
        <v>71</v>
      </c>
      <c r="X173" s="60" t="str">
        <f t="shared" ca="1" si="18"/>
        <v>NO</v>
      </c>
      <c r="Y173" s="60" t="str">
        <f t="shared" ca="1" si="19"/>
        <v>NO</v>
      </c>
      <c r="Z173" s="60" t="str">
        <f t="shared" ca="1" si="20"/>
        <v>YES</v>
      </c>
    </row>
    <row r="174" spans="1:26">
      <c r="A174" t="s">
        <v>1227</v>
      </c>
      <c r="B174" t="s">
        <v>261</v>
      </c>
      <c r="C174" t="s">
        <v>1228</v>
      </c>
      <c r="D174" t="s">
        <v>846</v>
      </c>
      <c r="E174" t="s">
        <v>82</v>
      </c>
      <c r="F174" t="s">
        <v>1229</v>
      </c>
      <c r="G174" t="s">
        <v>188</v>
      </c>
      <c r="H174" s="87">
        <v>44582.145729166667</v>
      </c>
      <c r="I174" s="87">
        <v>44621.853321759263</v>
      </c>
      <c r="J174" t="s">
        <v>442</v>
      </c>
      <c r="K174" t="s">
        <v>443</v>
      </c>
      <c r="L174" s="87">
        <v>44606.292222222219</v>
      </c>
      <c r="M174" t="b">
        <v>0</v>
      </c>
      <c r="N174" t="b">
        <v>0</v>
      </c>
      <c r="P174" s="43"/>
      <c r="Q174" s="43"/>
      <c r="R174" s="43"/>
      <c r="S174" s="43"/>
      <c r="T174" s="43"/>
      <c r="U174" s="43"/>
      <c r="V174" s="43"/>
      <c r="W174" s="60">
        <f ca="1">DATEDIF(H174,SummaryINC!$Z$1,"d")</f>
        <v>74</v>
      </c>
      <c r="X174" s="60" t="str">
        <f t="shared" ca="1" si="18"/>
        <v>NO</v>
      </c>
      <c r="Y174" s="60" t="str">
        <f t="shared" ca="1" si="19"/>
        <v>NO</v>
      </c>
      <c r="Z174" s="60" t="str">
        <f t="shared" ca="1" si="20"/>
        <v>YES</v>
      </c>
    </row>
    <row r="175" spans="1:26">
      <c r="A175" t="s">
        <v>1233</v>
      </c>
      <c r="B175" t="s">
        <v>261</v>
      </c>
      <c r="C175" t="s">
        <v>1234</v>
      </c>
      <c r="D175" t="s">
        <v>846</v>
      </c>
      <c r="E175" t="s">
        <v>159</v>
      </c>
      <c r="F175" t="s">
        <v>1235</v>
      </c>
      <c r="G175" t="s">
        <v>188</v>
      </c>
      <c r="H175" s="87">
        <v>44580.103576388887</v>
      </c>
      <c r="I175" s="87">
        <v>44621.853321759263</v>
      </c>
      <c r="J175" t="s">
        <v>455</v>
      </c>
      <c r="K175" t="s">
        <v>443</v>
      </c>
      <c r="L175" s="87">
        <v>44585.291666666657</v>
      </c>
      <c r="M175" t="b">
        <v>0</v>
      </c>
      <c r="N175" t="b">
        <v>0</v>
      </c>
      <c r="P175" s="43"/>
      <c r="Q175" s="43"/>
      <c r="R175" s="43"/>
      <c r="S175" s="43"/>
      <c r="T175" s="43"/>
      <c r="U175" s="43"/>
      <c r="V175" s="43"/>
      <c r="W175" s="60">
        <f ca="1">DATEDIF(H175,SummaryINC!$Z$1,"d")</f>
        <v>76</v>
      </c>
      <c r="X175" s="60" t="str">
        <f t="shared" ca="1" si="18"/>
        <v>NO</v>
      </c>
      <c r="Y175" s="60" t="str">
        <f t="shared" ca="1" si="19"/>
        <v>NO</v>
      </c>
      <c r="Z175" s="60" t="str">
        <f t="shared" ca="1" si="20"/>
        <v>YES</v>
      </c>
    </row>
    <row r="176" spans="1:26">
      <c r="A176" t="s">
        <v>1238</v>
      </c>
      <c r="B176" t="s">
        <v>262</v>
      </c>
      <c r="C176" t="s">
        <v>1239</v>
      </c>
      <c r="D176" t="s">
        <v>672</v>
      </c>
      <c r="E176" t="s">
        <v>465</v>
      </c>
      <c r="F176" t="s">
        <v>1240</v>
      </c>
      <c r="G176" t="s">
        <v>288</v>
      </c>
      <c r="H176" s="87">
        <v>44579.513784722221</v>
      </c>
      <c r="I176" s="87">
        <v>44655.34815972222</v>
      </c>
      <c r="J176" t="s">
        <v>455</v>
      </c>
      <c r="K176" t="s">
        <v>443</v>
      </c>
      <c r="M176" t="s">
        <v>830</v>
      </c>
      <c r="N176" t="b">
        <v>0</v>
      </c>
      <c r="P176" s="43"/>
      <c r="Q176" s="43"/>
      <c r="R176" s="43"/>
      <c r="S176" s="43"/>
      <c r="T176" s="43"/>
      <c r="U176" s="43"/>
      <c r="V176" s="43"/>
      <c r="W176" s="60">
        <f ca="1">DATEDIF(H176,SummaryINC!$Z$1,"d")</f>
        <v>77</v>
      </c>
      <c r="X176" s="60" t="str">
        <f t="shared" ca="1" si="18"/>
        <v>NO</v>
      </c>
      <c r="Y176" s="60" t="str">
        <f t="shared" ca="1" si="19"/>
        <v>NO</v>
      </c>
      <c r="Z176" s="60" t="str">
        <f t="shared" ca="1" si="20"/>
        <v>YES</v>
      </c>
    </row>
    <row r="177" spans="1:26">
      <c r="A177" t="s">
        <v>1241</v>
      </c>
      <c r="B177" t="s">
        <v>261</v>
      </c>
      <c r="C177" t="s">
        <v>1242</v>
      </c>
      <c r="D177" t="s">
        <v>896</v>
      </c>
      <c r="E177" t="s">
        <v>82</v>
      </c>
      <c r="F177" t="s">
        <v>536</v>
      </c>
      <c r="G177" t="s">
        <v>189</v>
      </c>
      <c r="H177" s="87">
        <v>44575.350497685176</v>
      </c>
      <c r="I177" s="87">
        <v>44621.853321759263</v>
      </c>
      <c r="J177" t="s">
        <v>455</v>
      </c>
      <c r="K177" t="s">
        <v>443</v>
      </c>
      <c r="L177" s="87">
        <v>44580.350497685176</v>
      </c>
      <c r="M177" t="b">
        <v>0</v>
      </c>
      <c r="N177" t="b">
        <v>0</v>
      </c>
      <c r="P177" s="43"/>
      <c r="Q177" s="43"/>
      <c r="R177" s="43"/>
      <c r="S177" s="43"/>
      <c r="T177" s="43"/>
      <c r="U177" s="59"/>
      <c r="V177" s="43"/>
      <c r="W177" s="60">
        <f ca="1">DATEDIF(H177,SummaryINC!$Z$1,"d")</f>
        <v>81</v>
      </c>
      <c r="X177" s="60" t="str">
        <f t="shared" ca="1" si="18"/>
        <v>NO</v>
      </c>
      <c r="Y177" s="60" t="str">
        <f t="shared" ca="1" si="19"/>
        <v>NO</v>
      </c>
      <c r="Z177" s="60" t="str">
        <f t="shared" ca="1" si="20"/>
        <v>YES</v>
      </c>
    </row>
    <row r="178" spans="1:26">
      <c r="A178" t="s">
        <v>1243</v>
      </c>
      <c r="B178" t="s">
        <v>260</v>
      </c>
      <c r="C178" t="s">
        <v>270</v>
      </c>
      <c r="D178" t="s">
        <v>1171</v>
      </c>
      <c r="E178" t="s">
        <v>159</v>
      </c>
      <c r="F178" t="s">
        <v>598</v>
      </c>
      <c r="G178" t="s">
        <v>173</v>
      </c>
      <c r="H178" s="87">
        <v>44573.581655092603</v>
      </c>
      <c r="I178" s="87">
        <v>44621.853321759263</v>
      </c>
      <c r="J178" t="s">
        <v>455</v>
      </c>
      <c r="K178" t="s">
        <v>443</v>
      </c>
      <c r="L178" s="87">
        <v>44573.664988425917</v>
      </c>
      <c r="M178" t="s">
        <v>1244</v>
      </c>
      <c r="N178" t="b">
        <v>0</v>
      </c>
      <c r="P178" s="43"/>
      <c r="Q178" s="43"/>
      <c r="R178" s="43"/>
      <c r="S178" s="43"/>
      <c r="T178" s="43"/>
      <c r="U178" s="43"/>
      <c r="V178" s="43"/>
      <c r="W178" s="60">
        <f ca="1">DATEDIF(H178,SummaryINC!$Z$1,"d")</f>
        <v>83</v>
      </c>
      <c r="X178" s="60" t="str">
        <f t="shared" ca="1" si="18"/>
        <v>NO</v>
      </c>
      <c r="Y178" s="60" t="str">
        <f t="shared" ca="1" si="19"/>
        <v>NO</v>
      </c>
      <c r="Z178" s="60" t="str">
        <f t="shared" ca="1" si="20"/>
        <v>YES</v>
      </c>
    </row>
    <row r="179" spans="1:26">
      <c r="A179" t="s">
        <v>1257</v>
      </c>
      <c r="B179" t="s">
        <v>261</v>
      </c>
      <c r="C179" t="s">
        <v>1258</v>
      </c>
      <c r="D179" t="s">
        <v>1259</v>
      </c>
      <c r="E179" t="s">
        <v>159</v>
      </c>
      <c r="F179" t="s">
        <v>1260</v>
      </c>
      <c r="G179" t="s">
        <v>187</v>
      </c>
      <c r="H179" s="87">
        <v>44551.547268518523</v>
      </c>
      <c r="I179" s="87">
        <v>44621.853321759263</v>
      </c>
      <c r="J179" t="s">
        <v>455</v>
      </c>
      <c r="K179" t="s">
        <v>443</v>
      </c>
      <c r="L179" s="87">
        <v>44554.547268518523</v>
      </c>
      <c r="M179" t="s">
        <v>1261</v>
      </c>
      <c r="N179" t="b">
        <v>0</v>
      </c>
      <c r="P179" s="43"/>
      <c r="Q179" s="43"/>
      <c r="R179" s="43"/>
      <c r="S179" s="43"/>
      <c r="T179" s="43"/>
      <c r="U179" s="43"/>
      <c r="V179" s="43"/>
      <c r="W179" s="60">
        <f ca="1">DATEDIF(H179,SummaryINC!$Z$1,"d")</f>
        <v>105</v>
      </c>
      <c r="X179" s="60" t="str">
        <f t="shared" ca="1" si="18"/>
        <v>NO</v>
      </c>
      <c r="Y179" s="60" t="str">
        <f t="shared" ca="1" si="19"/>
        <v>NO</v>
      </c>
      <c r="Z179" s="60" t="str">
        <f t="shared" ca="1" si="20"/>
        <v>YES</v>
      </c>
    </row>
    <row r="180" spans="1:26">
      <c r="A180" t="s">
        <v>1262</v>
      </c>
      <c r="B180" t="s">
        <v>262</v>
      </c>
      <c r="C180" t="s">
        <v>1263</v>
      </c>
      <c r="D180" t="s">
        <v>669</v>
      </c>
      <c r="E180" t="s">
        <v>99</v>
      </c>
      <c r="F180" t="s">
        <v>1264</v>
      </c>
      <c r="G180" t="s">
        <v>291</v>
      </c>
      <c r="H180" s="87">
        <v>44551.436712962961</v>
      </c>
      <c r="I180" s="87">
        <v>44649.493206018517</v>
      </c>
      <c r="J180" t="s">
        <v>455</v>
      </c>
      <c r="K180" t="s">
        <v>443</v>
      </c>
      <c r="L180" s="87">
        <v>44554.436712962961</v>
      </c>
      <c r="M180" t="b">
        <v>0</v>
      </c>
      <c r="N180" t="b">
        <v>0</v>
      </c>
      <c r="P180" s="43"/>
      <c r="Q180" s="43"/>
      <c r="R180" s="43"/>
      <c r="S180" s="43"/>
      <c r="T180" s="43"/>
      <c r="U180" s="43"/>
      <c r="V180" s="43"/>
      <c r="W180" s="60">
        <f ca="1">DATEDIF(H180,SummaryINC!$Z$1,"d")</f>
        <v>105</v>
      </c>
      <c r="X180" s="60" t="str">
        <f t="shared" ca="1" si="18"/>
        <v>NO</v>
      </c>
      <c r="Y180" s="60" t="str">
        <f t="shared" ca="1" si="19"/>
        <v>NO</v>
      </c>
      <c r="Z180" s="60" t="str">
        <f t="shared" ca="1" si="20"/>
        <v>YES</v>
      </c>
    </row>
    <row r="181" spans="1:26">
      <c r="A181" t="s">
        <v>1280</v>
      </c>
      <c r="B181" t="s">
        <v>261</v>
      </c>
      <c r="C181" t="s">
        <v>1281</v>
      </c>
      <c r="D181" t="b">
        <v>0</v>
      </c>
      <c r="E181" t="s">
        <v>158</v>
      </c>
      <c r="F181" t="s">
        <v>752</v>
      </c>
      <c r="G181" t="s">
        <v>272</v>
      </c>
      <c r="H181" s="87">
        <v>44519.550555555557</v>
      </c>
      <c r="I181" s="87">
        <v>44621.853321759263</v>
      </c>
      <c r="J181" t="b">
        <v>0</v>
      </c>
      <c r="M181" t="b">
        <v>0</v>
      </c>
      <c r="N181" t="b">
        <v>0</v>
      </c>
      <c r="P181" s="43"/>
      <c r="Q181" s="43"/>
      <c r="R181" s="43"/>
      <c r="S181" s="43"/>
      <c r="T181" s="43"/>
      <c r="U181" s="43"/>
      <c r="V181" s="43"/>
      <c r="W181" s="60">
        <f ca="1">DATEDIF(H181,SummaryINC!$Z$1,"d")</f>
        <v>137</v>
      </c>
      <c r="X181" s="60" t="str">
        <f t="shared" ca="1" si="18"/>
        <v>NO</v>
      </c>
      <c r="Y181" s="60" t="str">
        <f t="shared" ca="1" si="19"/>
        <v>NO</v>
      </c>
      <c r="Z181" s="60" t="str">
        <f t="shared" ca="1" si="20"/>
        <v>YES</v>
      </c>
    </row>
    <row r="182" spans="1:26">
      <c r="A182" t="s">
        <v>1282</v>
      </c>
      <c r="B182" t="s">
        <v>261</v>
      </c>
      <c r="C182" t="s">
        <v>1283</v>
      </c>
      <c r="D182" t="b">
        <v>0</v>
      </c>
      <c r="E182" t="s">
        <v>158</v>
      </c>
      <c r="F182" t="s">
        <v>752</v>
      </c>
      <c r="G182" t="s">
        <v>272</v>
      </c>
      <c r="H182" s="87">
        <v>44519.545983796299</v>
      </c>
      <c r="I182" s="87">
        <v>44621.853321759263</v>
      </c>
      <c r="J182" t="b">
        <v>0</v>
      </c>
      <c r="M182" t="b">
        <v>0</v>
      </c>
      <c r="N182" t="b">
        <v>0</v>
      </c>
      <c r="P182" s="43"/>
      <c r="Q182" s="43"/>
      <c r="R182" s="43"/>
      <c r="S182" s="43"/>
      <c r="T182" s="43"/>
      <c r="U182" s="43"/>
      <c r="V182" s="43"/>
      <c r="W182" s="60">
        <f ca="1">DATEDIF(H182,SummaryINC!$Z$1,"d")</f>
        <v>137</v>
      </c>
      <c r="X182" s="60" t="str">
        <f t="shared" ca="1" si="18"/>
        <v>NO</v>
      </c>
      <c r="Y182" s="60" t="str">
        <f t="shared" ca="1" si="19"/>
        <v>NO</v>
      </c>
      <c r="Z182" s="60" t="str">
        <f t="shared" ca="1" si="20"/>
        <v>YES</v>
      </c>
    </row>
    <row r="183" spans="1:26">
      <c r="A183" t="s">
        <v>1289</v>
      </c>
      <c r="B183" t="s">
        <v>261</v>
      </c>
      <c r="C183" t="s">
        <v>1290</v>
      </c>
      <c r="D183" t="b">
        <v>0</v>
      </c>
      <c r="E183" t="s">
        <v>158</v>
      </c>
      <c r="F183" t="s">
        <v>752</v>
      </c>
      <c r="G183" t="s">
        <v>272</v>
      </c>
      <c r="H183" s="87">
        <v>44510.641018518523</v>
      </c>
      <c r="I183" s="87">
        <v>44621.853321759263</v>
      </c>
      <c r="J183" t="b">
        <v>0</v>
      </c>
      <c r="M183" t="b">
        <v>0</v>
      </c>
      <c r="N183" t="b">
        <v>0</v>
      </c>
      <c r="P183" s="43"/>
      <c r="Q183" s="43"/>
      <c r="R183" s="43"/>
      <c r="S183" s="43"/>
      <c r="T183" s="43"/>
      <c r="U183" s="43"/>
      <c r="V183" s="43"/>
      <c r="W183" s="60">
        <f ca="1">DATEDIF(H183,SummaryINC!$Z$1,"d")</f>
        <v>146</v>
      </c>
      <c r="X183" s="60" t="str">
        <f t="shared" ca="1" si="18"/>
        <v>NO</v>
      </c>
      <c r="Y183" s="60" t="str">
        <f t="shared" ca="1" si="19"/>
        <v>NO</v>
      </c>
      <c r="Z183" s="60" t="str">
        <f t="shared" ca="1" si="20"/>
        <v>YES</v>
      </c>
    </row>
    <row r="184" spans="1:26">
      <c r="A184" t="s">
        <v>1291</v>
      </c>
      <c r="B184" t="s">
        <v>261</v>
      </c>
      <c r="C184" t="s">
        <v>1292</v>
      </c>
      <c r="D184" t="b">
        <v>0</v>
      </c>
      <c r="E184" t="s">
        <v>158</v>
      </c>
      <c r="F184" t="s">
        <v>752</v>
      </c>
      <c r="G184" t="s">
        <v>272</v>
      </c>
      <c r="H184" s="87">
        <v>44510.635706018518</v>
      </c>
      <c r="I184" s="87">
        <v>44621.853321759263</v>
      </c>
      <c r="J184" t="b">
        <v>0</v>
      </c>
      <c r="M184" t="b">
        <v>0</v>
      </c>
      <c r="N184" t="b">
        <v>0</v>
      </c>
      <c r="P184" s="43"/>
      <c r="Q184" s="43"/>
      <c r="R184" s="43"/>
      <c r="S184" s="43"/>
      <c r="T184" s="43"/>
      <c r="U184" s="43"/>
      <c r="V184" s="43"/>
      <c r="W184" s="60">
        <f ca="1">DATEDIF(H184,SummaryINC!$Z$1,"d")</f>
        <v>146</v>
      </c>
      <c r="X184" s="60" t="str">
        <f t="shared" ca="1" si="18"/>
        <v>NO</v>
      </c>
      <c r="Y184" s="60" t="str">
        <f t="shared" ca="1" si="19"/>
        <v>NO</v>
      </c>
      <c r="Z184" s="60" t="str">
        <f t="shared" ca="1" si="20"/>
        <v>YES</v>
      </c>
    </row>
    <row r="185" spans="1:26">
      <c r="A185" t="s">
        <v>1311</v>
      </c>
      <c r="B185" t="s">
        <v>261</v>
      </c>
      <c r="C185" t="s">
        <v>1312</v>
      </c>
      <c r="D185" t="s">
        <v>748</v>
      </c>
      <c r="E185" t="s">
        <v>159</v>
      </c>
      <c r="F185" t="s">
        <v>717</v>
      </c>
      <c r="G185" t="s">
        <v>194</v>
      </c>
      <c r="H185" s="87">
        <v>44410.719502314823</v>
      </c>
      <c r="I185" s="87">
        <v>44621.853321759263</v>
      </c>
      <c r="J185" t="s">
        <v>455</v>
      </c>
      <c r="K185" t="s">
        <v>443</v>
      </c>
      <c r="M185" t="s">
        <v>606</v>
      </c>
      <c r="N185" t="s">
        <v>1215</v>
      </c>
      <c r="P185" s="43"/>
      <c r="Q185" s="43"/>
      <c r="R185" s="43"/>
      <c r="S185" s="43"/>
      <c r="T185" s="43"/>
      <c r="U185" s="43"/>
      <c r="V185" s="43"/>
      <c r="W185" s="60">
        <f ca="1">DATEDIF(H185,SummaryINC!$Z$1,"d")</f>
        <v>246</v>
      </c>
      <c r="X185" s="60" t="str">
        <f t="shared" ca="1" si="18"/>
        <v>NO</v>
      </c>
      <c r="Y185" s="60" t="str">
        <f t="shared" ca="1" si="19"/>
        <v>NO</v>
      </c>
      <c r="Z185" s="60" t="str">
        <f t="shared" ca="1" si="20"/>
        <v>YES</v>
      </c>
    </row>
    <row r="186" spans="1:26">
      <c r="A186" t="s">
        <v>1313</v>
      </c>
      <c r="B186" t="s">
        <v>261</v>
      </c>
      <c r="C186" t="s">
        <v>1314</v>
      </c>
      <c r="D186" t="s">
        <v>1259</v>
      </c>
      <c r="E186" t="s">
        <v>82</v>
      </c>
      <c r="F186" t="s">
        <v>705</v>
      </c>
      <c r="G186" t="s">
        <v>308</v>
      </c>
      <c r="H186" s="87">
        <v>44368.06459490741</v>
      </c>
      <c r="I186" s="87">
        <v>44621.853321759263</v>
      </c>
      <c r="J186" t="s">
        <v>455</v>
      </c>
      <c r="K186" t="s">
        <v>443</v>
      </c>
      <c r="L186" s="87">
        <v>44371.291666666657</v>
      </c>
      <c r="M186" t="s">
        <v>1315</v>
      </c>
      <c r="N186" t="s">
        <v>463</v>
      </c>
      <c r="P186" s="43"/>
      <c r="Q186" s="43"/>
      <c r="R186" s="43"/>
      <c r="S186" s="43"/>
      <c r="T186" s="43"/>
      <c r="U186" s="43"/>
      <c r="V186" s="43"/>
      <c r="W186" s="60">
        <f ca="1">DATEDIF(H186,SummaryINC!$Z$1,"d")</f>
        <v>288</v>
      </c>
      <c r="X186" s="60" t="str">
        <f t="shared" ca="1" si="18"/>
        <v>NO</v>
      </c>
      <c r="Y186" s="60" t="str">
        <f t="shared" ca="1" si="19"/>
        <v>NO</v>
      </c>
      <c r="Z186" s="60" t="str">
        <f t="shared" ca="1" si="20"/>
        <v>YES</v>
      </c>
    </row>
    <row r="187" spans="1:26">
      <c r="A187" t="s">
        <v>1319</v>
      </c>
      <c r="B187" t="s">
        <v>261</v>
      </c>
      <c r="C187" t="s">
        <v>1320</v>
      </c>
      <c r="D187" t="s">
        <v>726</v>
      </c>
      <c r="E187" t="s">
        <v>159</v>
      </c>
      <c r="F187" t="s">
        <v>1321</v>
      </c>
      <c r="G187" t="s">
        <v>194</v>
      </c>
      <c r="H187" s="87">
        <v>44340.668263888889</v>
      </c>
      <c r="I187" s="87">
        <v>44621.853321759263</v>
      </c>
      <c r="J187" t="s">
        <v>455</v>
      </c>
      <c r="K187" t="s">
        <v>443</v>
      </c>
      <c r="M187" t="s">
        <v>727</v>
      </c>
      <c r="N187" t="s">
        <v>607</v>
      </c>
      <c r="P187" s="43"/>
      <c r="Q187" s="43"/>
      <c r="R187" s="43"/>
      <c r="S187" s="43"/>
      <c r="T187" s="43"/>
      <c r="U187" s="43"/>
      <c r="V187" s="43"/>
      <c r="W187" s="60">
        <f ca="1">DATEDIF(H187,SummaryINC!$Z$1,"d")</f>
        <v>316</v>
      </c>
      <c r="X187" s="60" t="str">
        <f t="shared" ca="1" si="18"/>
        <v>NO</v>
      </c>
      <c r="Y187" s="60" t="str">
        <f t="shared" ca="1" si="19"/>
        <v>NO</v>
      </c>
      <c r="Z187" s="60" t="str">
        <f t="shared" ca="1" si="20"/>
        <v>YES</v>
      </c>
    </row>
    <row r="188" spans="1:26">
      <c r="A188" t="s">
        <v>1322</v>
      </c>
      <c r="B188" t="s">
        <v>261</v>
      </c>
      <c r="C188" t="s">
        <v>1323</v>
      </c>
      <c r="D188" t="s">
        <v>896</v>
      </c>
      <c r="E188" t="s">
        <v>82</v>
      </c>
      <c r="F188" t="s">
        <v>1324</v>
      </c>
      <c r="G188" t="s">
        <v>194</v>
      </c>
      <c r="H188" s="87">
        <v>44281.311319444438</v>
      </c>
      <c r="I188" s="87">
        <v>44621.853321759263</v>
      </c>
      <c r="J188" t="b">
        <v>0</v>
      </c>
      <c r="M188" t="s">
        <v>478</v>
      </c>
      <c r="N188" t="s">
        <v>607</v>
      </c>
      <c r="P188" s="43"/>
      <c r="Q188" s="43"/>
      <c r="R188" s="43"/>
      <c r="S188" s="43"/>
      <c r="T188" s="43"/>
      <c r="U188" s="43"/>
      <c r="V188" s="43"/>
    </row>
    <row r="189" spans="1:26">
      <c r="A189" t="s">
        <v>3848</v>
      </c>
      <c r="B189" t="s">
        <v>261</v>
      </c>
      <c r="C189" t="s">
        <v>3849</v>
      </c>
      <c r="D189" t="s">
        <v>734</v>
      </c>
      <c r="E189" t="s">
        <v>99</v>
      </c>
      <c r="F189" t="s">
        <v>491</v>
      </c>
      <c r="G189" t="s">
        <v>174</v>
      </c>
      <c r="H189" s="87">
        <v>44655.529351851852</v>
      </c>
      <c r="I189" s="87">
        <v>44656.482442129629</v>
      </c>
      <c r="J189" t="s">
        <v>455</v>
      </c>
      <c r="K189" t="s">
        <v>443</v>
      </c>
      <c r="L189" s="87">
        <v>44657.225497685176</v>
      </c>
      <c r="M189" t="b">
        <v>0</v>
      </c>
      <c r="N189" t="b">
        <v>0</v>
      </c>
      <c r="P189" s="43"/>
      <c r="Q189" s="43"/>
      <c r="R189" s="43"/>
      <c r="S189" s="43"/>
      <c r="T189" s="43"/>
      <c r="U189" s="43"/>
      <c r="V189" s="43"/>
      <c r="W189" s="60">
        <f ca="1">DATEDIF(H189,SummaryINC!$Z$1,"d")</f>
        <v>1</v>
      </c>
      <c r="X189" s="60" t="str">
        <f t="shared" ref="X189:X199" ca="1" si="21">IF(W189&lt;10,"YES","NO")</f>
        <v>YES</v>
      </c>
      <c r="Y189" s="60" t="str">
        <f t="shared" ref="Y189:Y199" ca="1" si="22">IF(AND(W189&gt;9,W189&lt;21),"YES","NO")</f>
        <v>NO</v>
      </c>
      <c r="Z189" s="60" t="str">
        <f t="shared" ref="Z189:Z199" ca="1" si="23">IF(W189&gt;20,"YES","NO")</f>
        <v>NO</v>
      </c>
    </row>
    <row r="190" spans="1:26">
      <c r="A190" t="s">
        <v>3850</v>
      </c>
      <c r="B190" t="s">
        <v>262</v>
      </c>
      <c r="C190" t="s">
        <v>3851</v>
      </c>
      <c r="D190" t="s">
        <v>634</v>
      </c>
      <c r="E190" t="s">
        <v>1483</v>
      </c>
      <c r="F190" t="s">
        <v>2352</v>
      </c>
      <c r="G190" t="s">
        <v>294</v>
      </c>
      <c r="H190" s="87">
        <v>44655.528935185182</v>
      </c>
      <c r="I190" s="87">
        <v>44655.597662037027</v>
      </c>
      <c r="J190" t="b">
        <v>0</v>
      </c>
      <c r="M190" t="s">
        <v>568</v>
      </c>
      <c r="N190" t="b">
        <v>0</v>
      </c>
      <c r="P190" s="43"/>
      <c r="Q190" s="43"/>
      <c r="R190" s="43"/>
      <c r="S190" s="43"/>
      <c r="T190" s="43"/>
      <c r="U190" s="59"/>
      <c r="V190" s="43"/>
      <c r="W190" s="60">
        <f ca="1">DATEDIF(H190,SummaryINC!$Z$1,"d")</f>
        <v>1</v>
      </c>
      <c r="X190" s="60" t="str">
        <f t="shared" ca="1" si="21"/>
        <v>YES</v>
      </c>
      <c r="Y190" s="60" t="str">
        <f t="shared" ca="1" si="22"/>
        <v>NO</v>
      </c>
      <c r="Z190" s="60" t="str">
        <f t="shared" ca="1" si="23"/>
        <v>NO</v>
      </c>
    </row>
    <row r="191" spans="1:26">
      <c r="A191" t="s">
        <v>3852</v>
      </c>
      <c r="B191" t="s">
        <v>261</v>
      </c>
      <c r="C191" t="s">
        <v>3853</v>
      </c>
      <c r="D191" t="s">
        <v>546</v>
      </c>
      <c r="E191" t="s">
        <v>1483</v>
      </c>
      <c r="F191" t="s">
        <v>490</v>
      </c>
      <c r="G191" t="s">
        <v>176</v>
      </c>
      <c r="H191" s="87">
        <v>44655.522418981483</v>
      </c>
      <c r="I191" s="87">
        <v>44655.523715277777</v>
      </c>
      <c r="J191" t="b">
        <v>0</v>
      </c>
      <c r="M191" t="b">
        <v>0</v>
      </c>
      <c r="N191" t="b">
        <v>0</v>
      </c>
      <c r="P191" s="43"/>
      <c r="Q191" s="43"/>
      <c r="R191" s="43"/>
      <c r="S191" s="43"/>
      <c r="T191" s="43"/>
      <c r="U191" s="43"/>
      <c r="V191" s="43"/>
      <c r="W191" s="60">
        <f ca="1">DATEDIF(H191,SummaryINC!$Z$1,"d")</f>
        <v>1</v>
      </c>
      <c r="X191" s="60" t="str">
        <f t="shared" ca="1" si="21"/>
        <v>YES</v>
      </c>
      <c r="Y191" s="60" t="str">
        <f t="shared" ca="1" si="22"/>
        <v>NO</v>
      </c>
      <c r="Z191" s="60" t="str">
        <f t="shared" ca="1" si="23"/>
        <v>NO</v>
      </c>
    </row>
    <row r="192" spans="1:26">
      <c r="A192" t="s">
        <v>3854</v>
      </c>
      <c r="B192" t="s">
        <v>261</v>
      </c>
      <c r="C192" t="s">
        <v>3855</v>
      </c>
      <c r="D192" t="s">
        <v>473</v>
      </c>
      <c r="E192" t="s">
        <v>161</v>
      </c>
      <c r="F192" t="s">
        <v>3856</v>
      </c>
      <c r="G192" t="s">
        <v>295</v>
      </c>
      <c r="H192" s="87">
        <v>44655.520428240743</v>
      </c>
      <c r="I192" s="87">
        <v>44656.482442129629</v>
      </c>
      <c r="J192" t="s">
        <v>455</v>
      </c>
      <c r="K192" t="s">
        <v>443</v>
      </c>
      <c r="L192" s="87">
        <v>44657.372025462973</v>
      </c>
      <c r="M192" t="b">
        <v>0</v>
      </c>
      <c r="N192" t="b">
        <v>0</v>
      </c>
      <c r="P192" s="43"/>
      <c r="Q192" s="43"/>
      <c r="R192" s="43"/>
      <c r="S192" s="43"/>
      <c r="T192" s="43"/>
      <c r="U192" s="43"/>
      <c r="V192" s="43"/>
      <c r="W192" s="60">
        <f ca="1">DATEDIF(H192,SummaryINC!$Z$1,"d")</f>
        <v>1</v>
      </c>
      <c r="X192" s="60" t="str">
        <f t="shared" ca="1" si="21"/>
        <v>YES</v>
      </c>
      <c r="Y192" s="60" t="str">
        <f t="shared" ca="1" si="22"/>
        <v>NO</v>
      </c>
      <c r="Z192" s="60" t="str">
        <f t="shared" ca="1" si="23"/>
        <v>NO</v>
      </c>
    </row>
    <row r="193" spans="1:26">
      <c r="A193" t="s">
        <v>3857</v>
      </c>
      <c r="B193" t="s">
        <v>261</v>
      </c>
      <c r="C193" t="s">
        <v>3858</v>
      </c>
      <c r="D193" t="s">
        <v>1482</v>
      </c>
      <c r="E193" t="s">
        <v>1483</v>
      </c>
      <c r="F193" t="s">
        <v>3753</v>
      </c>
      <c r="G193" t="s">
        <v>174</v>
      </c>
      <c r="H193" s="87">
        <v>44655.519178240742</v>
      </c>
      <c r="I193" s="87">
        <v>44655.528958333343</v>
      </c>
      <c r="J193" t="b">
        <v>0</v>
      </c>
      <c r="M193" t="s">
        <v>3796</v>
      </c>
      <c r="N193" t="b">
        <v>0</v>
      </c>
      <c r="P193" s="43"/>
      <c r="Q193" s="43"/>
      <c r="R193" s="43"/>
      <c r="S193" s="43"/>
      <c r="T193" s="43"/>
      <c r="U193" s="43"/>
      <c r="V193" s="43"/>
      <c r="W193" s="60">
        <f ca="1">DATEDIF(H193,SummaryINC!$Z$1,"d")</f>
        <v>1</v>
      </c>
      <c r="X193" s="60" t="str">
        <f t="shared" ca="1" si="21"/>
        <v>YES</v>
      </c>
      <c r="Y193" s="60" t="str">
        <f t="shared" ca="1" si="22"/>
        <v>NO</v>
      </c>
      <c r="Z193" s="60" t="str">
        <f t="shared" ca="1" si="23"/>
        <v>NO</v>
      </c>
    </row>
    <row r="194" spans="1:26">
      <c r="A194" t="s">
        <v>3859</v>
      </c>
      <c r="B194" t="s">
        <v>262</v>
      </c>
      <c r="C194" t="s">
        <v>3860</v>
      </c>
      <c r="D194" t="s">
        <v>658</v>
      </c>
      <c r="E194" t="s">
        <v>160</v>
      </c>
      <c r="F194" t="s">
        <v>3861</v>
      </c>
      <c r="G194" t="s">
        <v>278</v>
      </c>
      <c r="H194" s="87">
        <v>44655.51771990741</v>
      </c>
      <c r="I194" s="87">
        <v>44656.482442129629</v>
      </c>
      <c r="J194" t="s">
        <v>455</v>
      </c>
      <c r="K194" t="s">
        <v>456</v>
      </c>
      <c r="L194" s="87">
        <v>44656.936608796299</v>
      </c>
      <c r="M194" t="b">
        <v>0</v>
      </c>
      <c r="N194" t="b">
        <v>0</v>
      </c>
      <c r="P194" s="43"/>
      <c r="Q194" s="43"/>
      <c r="R194" s="43"/>
      <c r="S194" s="43"/>
      <c r="T194" s="43"/>
      <c r="U194" s="43"/>
      <c r="V194" s="43"/>
      <c r="W194" s="60">
        <f ca="1">DATEDIF(H194,SummaryINC!$Z$1,"d")</f>
        <v>1</v>
      </c>
      <c r="X194" s="60" t="str">
        <f t="shared" ca="1" si="21"/>
        <v>YES</v>
      </c>
      <c r="Y194" s="60" t="str">
        <f t="shared" ca="1" si="22"/>
        <v>NO</v>
      </c>
      <c r="Z194" s="60" t="str">
        <f t="shared" ca="1" si="23"/>
        <v>NO</v>
      </c>
    </row>
    <row r="195" spans="1:26">
      <c r="A195" t="s">
        <v>3862</v>
      </c>
      <c r="B195" t="s">
        <v>261</v>
      </c>
      <c r="C195" t="s">
        <v>3863</v>
      </c>
      <c r="D195" t="s">
        <v>489</v>
      </c>
      <c r="E195" t="s">
        <v>226</v>
      </c>
      <c r="F195" t="s">
        <v>1372</v>
      </c>
      <c r="G195" t="s">
        <v>176</v>
      </c>
      <c r="H195" s="87">
        <v>44655.516655092593</v>
      </c>
      <c r="I195" s="87">
        <v>44655.564282407409</v>
      </c>
      <c r="J195" t="b">
        <v>0</v>
      </c>
      <c r="M195" t="b">
        <v>0</v>
      </c>
      <c r="N195" t="b">
        <v>0</v>
      </c>
      <c r="P195" s="43"/>
      <c r="Q195" s="43"/>
      <c r="R195" s="43"/>
      <c r="S195" s="43"/>
      <c r="T195" s="43"/>
      <c r="U195" s="43"/>
      <c r="V195" s="43"/>
      <c r="W195" s="60">
        <f ca="1">DATEDIF(H195,SummaryINC!$Z$1,"d")</f>
        <v>1</v>
      </c>
      <c r="X195" s="60" t="str">
        <f t="shared" ca="1" si="21"/>
        <v>YES</v>
      </c>
      <c r="Y195" s="60" t="str">
        <f t="shared" ca="1" si="22"/>
        <v>NO</v>
      </c>
      <c r="Z195" s="60" t="str">
        <f t="shared" ca="1" si="23"/>
        <v>NO</v>
      </c>
    </row>
    <row r="196" spans="1:26">
      <c r="A196" t="s">
        <v>3864</v>
      </c>
      <c r="B196" t="s">
        <v>261</v>
      </c>
      <c r="C196" t="s">
        <v>3865</v>
      </c>
      <c r="D196" t="s">
        <v>1482</v>
      </c>
      <c r="E196" t="s">
        <v>1483</v>
      </c>
      <c r="F196" t="s">
        <v>1349</v>
      </c>
      <c r="G196" t="s">
        <v>174</v>
      </c>
      <c r="H196" s="87">
        <v>44655.514409722222</v>
      </c>
      <c r="I196" s="87">
        <v>44655.518877314818</v>
      </c>
      <c r="J196" t="b">
        <v>0</v>
      </c>
      <c r="M196" t="s">
        <v>3866</v>
      </c>
      <c r="N196" t="b">
        <v>0</v>
      </c>
      <c r="P196" s="43"/>
      <c r="Q196" s="43"/>
      <c r="R196" s="43"/>
      <c r="S196" s="43"/>
      <c r="T196" s="43"/>
      <c r="U196" s="43"/>
      <c r="V196" s="43"/>
      <c r="W196" s="60">
        <f ca="1">DATEDIF(H196,SummaryINC!$Z$1,"d")</f>
        <v>1</v>
      </c>
      <c r="X196" s="60" t="str">
        <f t="shared" ca="1" si="21"/>
        <v>YES</v>
      </c>
      <c r="Y196" s="60" t="str">
        <f t="shared" ca="1" si="22"/>
        <v>NO</v>
      </c>
      <c r="Z196" s="60" t="str">
        <f t="shared" ca="1" si="23"/>
        <v>NO</v>
      </c>
    </row>
    <row r="197" spans="1:26">
      <c r="A197" t="s">
        <v>3867</v>
      </c>
      <c r="B197" t="s">
        <v>262</v>
      </c>
      <c r="C197" t="s">
        <v>3868</v>
      </c>
      <c r="D197" t="b">
        <v>0</v>
      </c>
      <c r="E197" t="s">
        <v>1483</v>
      </c>
      <c r="F197" t="s">
        <v>3869</v>
      </c>
      <c r="G197" t="s">
        <v>169</v>
      </c>
      <c r="H197" s="87">
        <v>44655.514305555553</v>
      </c>
      <c r="I197" s="87">
        <v>44655.846446759257</v>
      </c>
      <c r="J197" t="b">
        <v>0</v>
      </c>
      <c r="M197" t="b">
        <v>0</v>
      </c>
      <c r="N197" t="b">
        <v>0</v>
      </c>
      <c r="P197" s="43"/>
      <c r="Q197" s="43"/>
      <c r="R197" s="43"/>
      <c r="S197" s="43"/>
      <c r="T197" s="43"/>
      <c r="U197" s="43"/>
      <c r="V197" s="43"/>
      <c r="W197" s="60">
        <f ca="1">DATEDIF(H197,SummaryINC!$Z$1,"d")</f>
        <v>1</v>
      </c>
      <c r="X197" s="60" t="str">
        <f t="shared" ca="1" si="21"/>
        <v>YES</v>
      </c>
      <c r="Y197" s="60" t="str">
        <f t="shared" ca="1" si="22"/>
        <v>NO</v>
      </c>
      <c r="Z197" s="60" t="str">
        <f t="shared" ca="1" si="23"/>
        <v>NO</v>
      </c>
    </row>
    <row r="198" spans="1:26">
      <c r="A198" t="s">
        <v>3870</v>
      </c>
      <c r="B198" t="s">
        <v>262</v>
      </c>
      <c r="C198" t="s">
        <v>3871</v>
      </c>
      <c r="D198" t="s">
        <v>1207</v>
      </c>
      <c r="E198" t="s">
        <v>1483</v>
      </c>
      <c r="F198" t="s">
        <v>3872</v>
      </c>
      <c r="G198" t="s">
        <v>170</v>
      </c>
      <c r="H198" s="87">
        <v>44655.512245370373</v>
      </c>
      <c r="I198" s="87">
        <v>44656.370138888888</v>
      </c>
      <c r="J198" t="b">
        <v>0</v>
      </c>
      <c r="M198" t="s">
        <v>839</v>
      </c>
      <c r="N198" t="b">
        <v>0</v>
      </c>
      <c r="P198" s="43"/>
      <c r="Q198" s="43"/>
      <c r="R198" s="43"/>
      <c r="S198" s="43"/>
      <c r="T198" s="43"/>
      <c r="U198" s="43"/>
      <c r="V198" s="43"/>
      <c r="W198" s="60">
        <f ca="1">DATEDIF(H198,SummaryINC!$Z$1,"d")</f>
        <v>1</v>
      </c>
      <c r="X198" s="60" t="str">
        <f t="shared" ca="1" si="21"/>
        <v>YES</v>
      </c>
      <c r="Y198" s="60" t="str">
        <f t="shared" ca="1" si="22"/>
        <v>NO</v>
      </c>
      <c r="Z198" s="60" t="str">
        <f t="shared" ca="1" si="23"/>
        <v>NO</v>
      </c>
    </row>
    <row r="199" spans="1:26">
      <c r="A199" t="s">
        <v>3873</v>
      </c>
      <c r="B199" t="s">
        <v>261</v>
      </c>
      <c r="C199" t="s">
        <v>3874</v>
      </c>
      <c r="D199" t="s">
        <v>1482</v>
      </c>
      <c r="E199" t="s">
        <v>1483</v>
      </c>
      <c r="F199" t="s">
        <v>3753</v>
      </c>
      <c r="G199" t="s">
        <v>174</v>
      </c>
      <c r="H199" s="87">
        <v>44655.510578703703</v>
      </c>
      <c r="I199" s="87">
        <v>44655.552268518521</v>
      </c>
      <c r="J199" t="b">
        <v>0</v>
      </c>
      <c r="M199" t="s">
        <v>3875</v>
      </c>
      <c r="N199" t="b">
        <v>0</v>
      </c>
      <c r="P199" s="43"/>
      <c r="Q199" s="43"/>
      <c r="R199" s="43"/>
      <c r="S199" s="43"/>
      <c r="T199" s="43"/>
      <c r="U199" s="43"/>
      <c r="V199" s="43"/>
      <c r="W199" s="60">
        <f ca="1">DATEDIF(H199,SummaryINC!$Z$1,"d")</f>
        <v>1</v>
      </c>
      <c r="X199" s="60" t="str">
        <f t="shared" ca="1" si="21"/>
        <v>YES</v>
      </c>
      <c r="Y199" s="60" t="str">
        <f t="shared" ca="1" si="22"/>
        <v>NO</v>
      </c>
      <c r="Z199" s="60" t="str">
        <f t="shared" ca="1" si="23"/>
        <v>NO</v>
      </c>
    </row>
    <row r="200" spans="1:26" ht="15" customHeight="1">
      <c r="A200" t="s">
        <v>3876</v>
      </c>
      <c r="B200" t="s">
        <v>261</v>
      </c>
      <c r="C200" t="s">
        <v>3877</v>
      </c>
      <c r="D200" t="s">
        <v>468</v>
      </c>
      <c r="E200" t="s">
        <v>159</v>
      </c>
      <c r="F200" t="s">
        <v>494</v>
      </c>
      <c r="G200" t="s">
        <v>174</v>
      </c>
      <c r="H200" s="87">
        <v>44655.510231481479</v>
      </c>
      <c r="I200" s="87">
        <v>44655.598437499997</v>
      </c>
      <c r="J200" t="s">
        <v>455</v>
      </c>
      <c r="K200" t="s">
        <v>443</v>
      </c>
      <c r="L200" s="87">
        <v>44656.301898148151</v>
      </c>
      <c r="M200" t="b">
        <v>0</v>
      </c>
      <c r="N200" t="b">
        <v>0</v>
      </c>
      <c r="W200" s="60">
        <f ca="1">DATEDIF(H200,SummaryINC!$Z$1,"d")</f>
        <v>1</v>
      </c>
      <c r="X200" s="60" t="str">
        <f t="shared" ref="X200:X237" ca="1" si="24">IF(W200&lt;10,"YES","NO")</f>
        <v>YES</v>
      </c>
      <c r="Y200" s="60" t="str">
        <f t="shared" ref="Y200:Y237" ca="1" si="25">IF(AND(W200&gt;9,W200&lt;21),"YES","NO")</f>
        <v>NO</v>
      </c>
      <c r="Z200" s="60" t="str">
        <f t="shared" ref="Z200:Z237" ca="1" si="26">IF(W200&gt;20,"YES","NO")</f>
        <v>NO</v>
      </c>
    </row>
    <row r="201" spans="1:26" ht="15" customHeight="1">
      <c r="A201" t="s">
        <v>3878</v>
      </c>
      <c r="B201" t="s">
        <v>261</v>
      </c>
      <c r="C201" t="s">
        <v>3879</v>
      </c>
      <c r="D201" t="s">
        <v>546</v>
      </c>
      <c r="E201" t="s">
        <v>1483</v>
      </c>
      <c r="F201" t="s">
        <v>484</v>
      </c>
      <c r="G201" t="s">
        <v>176</v>
      </c>
      <c r="H201" s="87">
        <v>44655.506018518521</v>
      </c>
      <c r="I201" s="87">
        <v>44655.585034722222</v>
      </c>
      <c r="J201" t="b">
        <v>0</v>
      </c>
      <c r="M201" t="b">
        <v>0</v>
      </c>
      <c r="N201" t="b">
        <v>0</v>
      </c>
      <c r="W201" s="60">
        <f ca="1">DATEDIF(H201,SummaryINC!$Z$1,"d")</f>
        <v>1</v>
      </c>
      <c r="X201" s="60" t="str">
        <f t="shared" ca="1" si="24"/>
        <v>YES</v>
      </c>
      <c r="Y201" s="60" t="str">
        <f t="shared" ca="1" si="25"/>
        <v>NO</v>
      </c>
      <c r="Z201" s="60" t="str">
        <f t="shared" ca="1" si="26"/>
        <v>NO</v>
      </c>
    </row>
    <row r="202" spans="1:26" ht="15" customHeight="1">
      <c r="A202" t="s">
        <v>3880</v>
      </c>
      <c r="B202" t="s">
        <v>261</v>
      </c>
      <c r="C202" t="s">
        <v>3881</v>
      </c>
      <c r="D202" t="s">
        <v>570</v>
      </c>
      <c r="E202" t="s">
        <v>99</v>
      </c>
      <c r="F202" t="s">
        <v>3882</v>
      </c>
      <c r="G202" t="s">
        <v>170</v>
      </c>
      <c r="H202" s="87">
        <v>44655.50403935185</v>
      </c>
      <c r="I202" s="87">
        <v>44656.460960648154</v>
      </c>
      <c r="J202" t="b">
        <v>0</v>
      </c>
      <c r="L202" s="87">
        <v>44656.295706018522</v>
      </c>
      <c r="M202" t="b">
        <v>0</v>
      </c>
      <c r="N202" t="b">
        <v>0</v>
      </c>
      <c r="W202" s="60">
        <f ca="1">DATEDIF(H202,SummaryINC!$Z$1,"d")</f>
        <v>1</v>
      </c>
      <c r="X202" s="60" t="str">
        <f t="shared" ca="1" si="24"/>
        <v>YES</v>
      </c>
      <c r="Y202" s="60" t="str">
        <f t="shared" ca="1" si="25"/>
        <v>NO</v>
      </c>
      <c r="Z202" s="60" t="str">
        <f t="shared" ca="1" si="26"/>
        <v>NO</v>
      </c>
    </row>
    <row r="203" spans="1:26" ht="15" customHeight="1">
      <c r="A203" t="s">
        <v>3883</v>
      </c>
      <c r="B203" t="s">
        <v>261</v>
      </c>
      <c r="C203" t="s">
        <v>3884</v>
      </c>
      <c r="D203" t="s">
        <v>1482</v>
      </c>
      <c r="E203" t="s">
        <v>1483</v>
      </c>
      <c r="F203" t="s">
        <v>494</v>
      </c>
      <c r="G203" t="s">
        <v>174</v>
      </c>
      <c r="H203" s="87">
        <v>44655.49527777778</v>
      </c>
      <c r="I203" s="87">
        <v>44656.122488425928</v>
      </c>
      <c r="J203" t="b">
        <v>0</v>
      </c>
      <c r="M203" t="b">
        <v>0</v>
      </c>
      <c r="N203" t="b">
        <v>0</v>
      </c>
      <c r="W203" s="60">
        <f ca="1">DATEDIF(H203,SummaryINC!$Z$1,"d")</f>
        <v>1</v>
      </c>
      <c r="X203" s="60" t="str">
        <f t="shared" ca="1" si="24"/>
        <v>YES</v>
      </c>
      <c r="Y203" s="60" t="str">
        <f t="shared" ca="1" si="25"/>
        <v>NO</v>
      </c>
      <c r="Z203" s="60" t="str">
        <f t="shared" ca="1" si="26"/>
        <v>NO</v>
      </c>
    </row>
    <row r="204" spans="1:26" ht="15" customHeight="1">
      <c r="A204" t="s">
        <v>3885</v>
      </c>
      <c r="B204" t="s">
        <v>262</v>
      </c>
      <c r="C204" t="s">
        <v>3886</v>
      </c>
      <c r="D204" t="b">
        <v>0</v>
      </c>
      <c r="E204" t="s">
        <v>1483</v>
      </c>
      <c r="F204" t="s">
        <v>3844</v>
      </c>
      <c r="G204" t="s">
        <v>169</v>
      </c>
      <c r="H204" s="87">
        <v>44655.495266203703</v>
      </c>
      <c r="I204" s="87">
        <v>44655.839097222219</v>
      </c>
      <c r="J204" t="b">
        <v>0</v>
      </c>
      <c r="M204" t="b">
        <v>0</v>
      </c>
      <c r="N204" t="b">
        <v>0</v>
      </c>
      <c r="W204" s="60">
        <f ca="1">DATEDIF(H204,SummaryINC!$Z$1,"d")</f>
        <v>1</v>
      </c>
      <c r="X204" s="60" t="str">
        <f t="shared" ca="1" si="24"/>
        <v>YES</v>
      </c>
      <c r="Y204" s="60" t="str">
        <f t="shared" ca="1" si="25"/>
        <v>NO</v>
      </c>
      <c r="Z204" s="60" t="str">
        <f t="shared" ca="1" si="26"/>
        <v>NO</v>
      </c>
    </row>
    <row r="205" spans="1:26" ht="15" customHeight="1">
      <c r="A205" t="s">
        <v>3887</v>
      </c>
      <c r="B205" t="s">
        <v>261</v>
      </c>
      <c r="C205" t="s">
        <v>3888</v>
      </c>
      <c r="D205" t="s">
        <v>559</v>
      </c>
      <c r="E205" t="s">
        <v>159</v>
      </c>
      <c r="F205" t="s">
        <v>3889</v>
      </c>
      <c r="G205" t="s">
        <v>187</v>
      </c>
      <c r="H205" s="87">
        <v>44655.488599537042</v>
      </c>
      <c r="I205" s="87">
        <v>44655.488599537042</v>
      </c>
      <c r="J205" t="s">
        <v>455</v>
      </c>
      <c r="K205" t="s">
        <v>443</v>
      </c>
      <c r="L205" s="87">
        <v>44658.488599537042</v>
      </c>
      <c r="M205" t="b">
        <v>0</v>
      </c>
      <c r="N205" t="b">
        <v>0</v>
      </c>
      <c r="W205" s="60">
        <f ca="1">DATEDIF(H205,SummaryINC!$Z$1,"d")</f>
        <v>1</v>
      </c>
      <c r="X205" s="60" t="str">
        <f t="shared" ca="1" si="24"/>
        <v>YES</v>
      </c>
      <c r="Y205" s="60" t="str">
        <f t="shared" ca="1" si="25"/>
        <v>NO</v>
      </c>
      <c r="Z205" s="60" t="str">
        <f t="shared" ca="1" si="26"/>
        <v>NO</v>
      </c>
    </row>
    <row r="206" spans="1:26" ht="15" customHeight="1">
      <c r="A206" t="s">
        <v>3890</v>
      </c>
      <c r="B206" t="s">
        <v>261</v>
      </c>
      <c r="C206" t="s">
        <v>3891</v>
      </c>
      <c r="D206" t="s">
        <v>559</v>
      </c>
      <c r="E206" t="s">
        <v>159</v>
      </c>
      <c r="F206" t="s">
        <v>3892</v>
      </c>
      <c r="G206" t="s">
        <v>187</v>
      </c>
      <c r="H206" s="87">
        <v>44655.487523148149</v>
      </c>
      <c r="I206" s="87">
        <v>44655.487523148149</v>
      </c>
      <c r="J206" t="s">
        <v>455</v>
      </c>
      <c r="K206" t="s">
        <v>443</v>
      </c>
      <c r="L206" s="87">
        <v>44658.487523148149</v>
      </c>
      <c r="M206" t="b">
        <v>0</v>
      </c>
      <c r="N206" t="b">
        <v>0</v>
      </c>
      <c r="W206" s="60">
        <f ca="1">DATEDIF(H206,SummaryINC!$Z$1,"d")</f>
        <v>1</v>
      </c>
      <c r="X206" s="60" t="str">
        <f t="shared" ca="1" si="24"/>
        <v>YES</v>
      </c>
      <c r="Y206" s="60" t="str">
        <f t="shared" ca="1" si="25"/>
        <v>NO</v>
      </c>
      <c r="Z206" s="60" t="str">
        <f t="shared" ca="1" si="26"/>
        <v>NO</v>
      </c>
    </row>
    <row r="207" spans="1:26" ht="15" customHeight="1">
      <c r="A207" t="s">
        <v>3893</v>
      </c>
      <c r="B207" t="s">
        <v>262</v>
      </c>
      <c r="C207" t="s">
        <v>3894</v>
      </c>
      <c r="D207" t="s">
        <v>634</v>
      </c>
      <c r="E207" t="s">
        <v>1483</v>
      </c>
      <c r="F207" t="s">
        <v>3716</v>
      </c>
      <c r="G207" t="s">
        <v>294</v>
      </c>
      <c r="H207" s="87">
        <v>44655.485324074078</v>
      </c>
      <c r="I207" s="87">
        <v>44655.575509259259</v>
      </c>
      <c r="J207" t="b">
        <v>0</v>
      </c>
      <c r="M207" t="b">
        <v>0</v>
      </c>
      <c r="N207" t="b">
        <v>0</v>
      </c>
      <c r="W207" s="60">
        <f ca="1">DATEDIF(H207,SummaryINC!$Z$1,"d")</f>
        <v>1</v>
      </c>
      <c r="X207" s="60" t="str">
        <f t="shared" ca="1" si="24"/>
        <v>YES</v>
      </c>
      <c r="Y207" s="60" t="str">
        <f t="shared" ca="1" si="25"/>
        <v>NO</v>
      </c>
      <c r="Z207" s="60" t="str">
        <f t="shared" ca="1" si="26"/>
        <v>NO</v>
      </c>
    </row>
    <row r="208" spans="1:26" ht="15" customHeight="1">
      <c r="A208" t="s">
        <v>3895</v>
      </c>
      <c r="B208" t="s">
        <v>261</v>
      </c>
      <c r="C208" t="s">
        <v>3896</v>
      </c>
      <c r="D208" t="s">
        <v>559</v>
      </c>
      <c r="E208" t="s">
        <v>159</v>
      </c>
      <c r="F208" t="s">
        <v>3897</v>
      </c>
      <c r="G208" t="s">
        <v>187</v>
      </c>
      <c r="H208" s="87">
        <v>44655.476886574077</v>
      </c>
      <c r="I208" s="87">
        <v>44655.476886574077</v>
      </c>
      <c r="J208" t="s">
        <v>455</v>
      </c>
      <c r="K208" t="s">
        <v>443</v>
      </c>
      <c r="L208" s="87">
        <v>44658.476886574077</v>
      </c>
      <c r="M208" t="b">
        <v>0</v>
      </c>
      <c r="N208" t="b">
        <v>0</v>
      </c>
      <c r="W208" s="60">
        <f ca="1">DATEDIF(H208,SummaryINC!$Z$1,"d")</f>
        <v>1</v>
      </c>
      <c r="X208" s="60" t="str">
        <f t="shared" ca="1" si="24"/>
        <v>YES</v>
      </c>
      <c r="Y208" s="60" t="str">
        <f t="shared" ca="1" si="25"/>
        <v>NO</v>
      </c>
      <c r="Z208" s="60" t="str">
        <f t="shared" ca="1" si="26"/>
        <v>NO</v>
      </c>
    </row>
    <row r="209" spans="1:26" ht="15" customHeight="1">
      <c r="A209" t="s">
        <v>3898</v>
      </c>
      <c r="B209" t="s">
        <v>261</v>
      </c>
      <c r="C209" t="s">
        <v>3899</v>
      </c>
      <c r="D209" t="s">
        <v>634</v>
      </c>
      <c r="E209" t="s">
        <v>160</v>
      </c>
      <c r="F209" t="s">
        <v>3900</v>
      </c>
      <c r="G209" t="s">
        <v>278</v>
      </c>
      <c r="H209" s="87">
        <v>44655.469456018523</v>
      </c>
      <c r="I209" s="87">
        <v>44656.482442129629</v>
      </c>
      <c r="J209" t="s">
        <v>455</v>
      </c>
      <c r="K209" t="s">
        <v>443</v>
      </c>
      <c r="L209" s="87">
        <v>44657.377581018518</v>
      </c>
      <c r="M209" t="b">
        <v>0</v>
      </c>
      <c r="N209" t="b">
        <v>0</v>
      </c>
      <c r="W209" s="60">
        <f ca="1">DATEDIF(H209,SummaryINC!$Z$1,"d")</f>
        <v>1</v>
      </c>
      <c r="X209" s="60" t="str">
        <f t="shared" ca="1" si="24"/>
        <v>YES</v>
      </c>
      <c r="Y209" s="60" t="str">
        <f t="shared" ca="1" si="25"/>
        <v>NO</v>
      </c>
      <c r="Z209" s="60" t="str">
        <f t="shared" ca="1" si="26"/>
        <v>NO</v>
      </c>
    </row>
    <row r="210" spans="1:26" ht="15" customHeight="1">
      <c r="A210" t="s">
        <v>3901</v>
      </c>
      <c r="B210" t="s">
        <v>261</v>
      </c>
      <c r="C210" t="s">
        <v>3902</v>
      </c>
      <c r="D210" t="s">
        <v>546</v>
      </c>
      <c r="E210" t="s">
        <v>1483</v>
      </c>
      <c r="F210" t="s">
        <v>1372</v>
      </c>
      <c r="G210" t="s">
        <v>176</v>
      </c>
      <c r="H210" s="87">
        <v>44655.46770833333</v>
      </c>
      <c r="I210" s="87">
        <v>44655.469351851847</v>
      </c>
      <c r="J210" t="b">
        <v>0</v>
      </c>
      <c r="M210" t="b">
        <v>0</v>
      </c>
      <c r="N210" t="b">
        <v>0</v>
      </c>
      <c r="W210" s="60">
        <f ca="1">DATEDIF(H210,SummaryINC!$Z$1,"d")</f>
        <v>1</v>
      </c>
      <c r="X210" s="60" t="str">
        <f t="shared" ca="1" si="24"/>
        <v>YES</v>
      </c>
      <c r="Y210" s="60" t="str">
        <f t="shared" ca="1" si="25"/>
        <v>NO</v>
      </c>
      <c r="Z210" s="60" t="str">
        <f t="shared" ca="1" si="26"/>
        <v>NO</v>
      </c>
    </row>
    <row r="211" spans="1:26" ht="15" customHeight="1">
      <c r="A211" t="s">
        <v>3903</v>
      </c>
      <c r="B211" t="s">
        <v>261</v>
      </c>
      <c r="C211" t="s">
        <v>3904</v>
      </c>
      <c r="D211" t="s">
        <v>546</v>
      </c>
      <c r="E211" t="s">
        <v>1483</v>
      </c>
      <c r="F211" t="s">
        <v>1372</v>
      </c>
      <c r="G211" t="s">
        <v>176</v>
      </c>
      <c r="H211" s="87">
        <v>44655.467685185176</v>
      </c>
      <c r="I211" s="87">
        <v>44655.46974537037</v>
      </c>
      <c r="J211" t="b">
        <v>0</v>
      </c>
      <c r="M211" t="b">
        <v>0</v>
      </c>
      <c r="N211" t="b">
        <v>0</v>
      </c>
      <c r="W211" s="60">
        <f ca="1">DATEDIF(H211,SummaryINC!$Z$1,"d")</f>
        <v>1</v>
      </c>
      <c r="X211" s="60" t="str">
        <f t="shared" ca="1" si="24"/>
        <v>YES</v>
      </c>
      <c r="Y211" s="60" t="str">
        <f t="shared" ca="1" si="25"/>
        <v>NO</v>
      </c>
      <c r="Z211" s="60" t="str">
        <f t="shared" ca="1" si="26"/>
        <v>NO</v>
      </c>
    </row>
    <row r="212" spans="1:26" ht="15" customHeight="1">
      <c r="A212" t="s">
        <v>3905</v>
      </c>
      <c r="B212" t="s">
        <v>262</v>
      </c>
      <c r="C212" t="s">
        <v>3906</v>
      </c>
      <c r="D212" t="b">
        <v>0</v>
      </c>
      <c r="E212" t="s">
        <v>1483</v>
      </c>
      <c r="F212" t="s">
        <v>3844</v>
      </c>
      <c r="G212" t="s">
        <v>169</v>
      </c>
      <c r="H212" s="87">
        <v>44655.464745370373</v>
      </c>
      <c r="I212" s="87">
        <v>44655.841006944444</v>
      </c>
      <c r="J212" t="b">
        <v>0</v>
      </c>
      <c r="M212" t="b">
        <v>0</v>
      </c>
      <c r="N212" t="b">
        <v>0</v>
      </c>
      <c r="W212" s="60">
        <f ca="1">DATEDIF(H212,SummaryINC!$Z$1,"d")</f>
        <v>1</v>
      </c>
      <c r="X212" s="60" t="str">
        <f t="shared" ca="1" si="24"/>
        <v>YES</v>
      </c>
      <c r="Y212" s="60" t="str">
        <f t="shared" ca="1" si="25"/>
        <v>NO</v>
      </c>
      <c r="Z212" s="60" t="str">
        <f t="shared" ca="1" si="26"/>
        <v>NO</v>
      </c>
    </row>
    <row r="213" spans="1:26" ht="15" customHeight="1">
      <c r="A213" t="s">
        <v>3907</v>
      </c>
      <c r="B213" t="s">
        <v>262</v>
      </c>
      <c r="C213" t="s">
        <v>3908</v>
      </c>
      <c r="D213" t="b">
        <v>0</v>
      </c>
      <c r="E213" t="s">
        <v>1483</v>
      </c>
      <c r="F213" t="s">
        <v>3844</v>
      </c>
      <c r="G213" t="s">
        <v>169</v>
      </c>
      <c r="H213" s="87">
        <v>44655.462384259263</v>
      </c>
      <c r="I213" s="87">
        <v>44655.841446759259</v>
      </c>
      <c r="J213" t="b">
        <v>0</v>
      </c>
      <c r="M213" t="b">
        <v>0</v>
      </c>
      <c r="N213" t="b">
        <v>0</v>
      </c>
      <c r="W213" s="60">
        <f ca="1">DATEDIF(H213,SummaryINC!$Z$1,"d")</f>
        <v>1</v>
      </c>
      <c r="X213" s="60" t="str">
        <f t="shared" ca="1" si="24"/>
        <v>YES</v>
      </c>
      <c r="Y213" s="60" t="str">
        <f t="shared" ca="1" si="25"/>
        <v>NO</v>
      </c>
      <c r="Z213" s="60" t="str">
        <f t="shared" ca="1" si="26"/>
        <v>NO</v>
      </c>
    </row>
    <row r="214" spans="1:26" ht="15" customHeight="1">
      <c r="A214" t="s">
        <v>3909</v>
      </c>
      <c r="B214" t="s">
        <v>261</v>
      </c>
      <c r="C214" t="s">
        <v>3910</v>
      </c>
      <c r="D214" t="s">
        <v>1482</v>
      </c>
      <c r="E214" t="s">
        <v>1483</v>
      </c>
      <c r="F214" t="s">
        <v>491</v>
      </c>
      <c r="G214" t="s">
        <v>174</v>
      </c>
      <c r="H214" s="87">
        <v>44655.459907407407</v>
      </c>
      <c r="I214" s="87">
        <v>44655.992268518523</v>
      </c>
      <c r="J214" t="b">
        <v>0</v>
      </c>
      <c r="M214" t="b">
        <v>0</v>
      </c>
      <c r="N214" t="b">
        <v>0</v>
      </c>
      <c r="W214" s="60">
        <f ca="1">DATEDIF(H214,SummaryINC!$Z$1,"d")</f>
        <v>1</v>
      </c>
      <c r="X214" s="60" t="str">
        <f t="shared" ca="1" si="24"/>
        <v>YES</v>
      </c>
      <c r="Y214" s="60" t="str">
        <f t="shared" ca="1" si="25"/>
        <v>NO</v>
      </c>
      <c r="Z214" s="60" t="str">
        <f t="shared" ca="1" si="26"/>
        <v>NO</v>
      </c>
    </row>
    <row r="215" spans="1:26" ht="15" customHeight="1">
      <c r="A215" t="s">
        <v>3911</v>
      </c>
      <c r="B215" t="s">
        <v>261</v>
      </c>
      <c r="C215" t="s">
        <v>3912</v>
      </c>
      <c r="D215" t="s">
        <v>654</v>
      </c>
      <c r="E215" t="s">
        <v>1483</v>
      </c>
      <c r="F215" t="s">
        <v>491</v>
      </c>
      <c r="G215" t="s">
        <v>174</v>
      </c>
      <c r="H215" s="87">
        <v>44655.45989583333</v>
      </c>
      <c r="I215" s="87">
        <v>44655.992581018523</v>
      </c>
      <c r="J215" t="b">
        <v>0</v>
      </c>
      <c r="M215" t="b">
        <v>0</v>
      </c>
      <c r="N215" t="b">
        <v>0</v>
      </c>
      <c r="W215" s="60">
        <f ca="1">DATEDIF(H215,SummaryINC!$Z$1,"d")</f>
        <v>1</v>
      </c>
      <c r="X215" s="60" t="str">
        <f t="shared" ca="1" si="24"/>
        <v>YES</v>
      </c>
      <c r="Y215" s="60" t="str">
        <f t="shared" ca="1" si="25"/>
        <v>NO</v>
      </c>
      <c r="Z215" s="60" t="str">
        <f t="shared" ca="1" si="26"/>
        <v>NO</v>
      </c>
    </row>
    <row r="216" spans="1:26" ht="15" customHeight="1">
      <c r="A216" t="s">
        <v>3913</v>
      </c>
      <c r="B216" t="s">
        <v>262</v>
      </c>
      <c r="C216" t="s">
        <v>3914</v>
      </c>
      <c r="D216" t="b">
        <v>0</v>
      </c>
      <c r="E216" t="s">
        <v>1483</v>
      </c>
      <c r="F216" t="s">
        <v>3844</v>
      </c>
      <c r="G216" t="s">
        <v>169</v>
      </c>
      <c r="H216" s="87">
        <v>44655.459374999999</v>
      </c>
      <c r="I216" s="87">
        <v>44655.842106481483</v>
      </c>
      <c r="J216" t="b">
        <v>0</v>
      </c>
      <c r="M216" t="b">
        <v>0</v>
      </c>
      <c r="N216" t="b">
        <v>0</v>
      </c>
      <c r="W216" s="60">
        <f ca="1">DATEDIF(H216,SummaryINC!$Z$1,"d")</f>
        <v>1</v>
      </c>
      <c r="X216" s="60" t="str">
        <f t="shared" ca="1" si="24"/>
        <v>YES</v>
      </c>
      <c r="Y216" s="60" t="str">
        <f t="shared" ca="1" si="25"/>
        <v>NO</v>
      </c>
      <c r="Z216" s="60" t="str">
        <f t="shared" ca="1" si="26"/>
        <v>NO</v>
      </c>
    </row>
    <row r="217" spans="1:26" ht="15" customHeight="1">
      <c r="A217" t="s">
        <v>3915</v>
      </c>
      <c r="B217" t="s">
        <v>261</v>
      </c>
      <c r="C217" t="s">
        <v>3916</v>
      </c>
      <c r="D217" t="s">
        <v>645</v>
      </c>
      <c r="E217" t="s">
        <v>1483</v>
      </c>
      <c r="F217" t="s">
        <v>3917</v>
      </c>
      <c r="G217" t="s">
        <v>190</v>
      </c>
      <c r="H217" s="87">
        <v>44655.458715277768</v>
      </c>
      <c r="I217" s="87">
        <v>44655.473194444443</v>
      </c>
      <c r="J217" t="b">
        <v>0</v>
      </c>
      <c r="M217" t="s">
        <v>1268</v>
      </c>
      <c r="N217" t="s">
        <v>978</v>
      </c>
      <c r="W217" s="60">
        <f ca="1">DATEDIF(H217,SummaryINC!$Z$1,"d")</f>
        <v>1</v>
      </c>
      <c r="X217" s="60" t="str">
        <f t="shared" ca="1" si="24"/>
        <v>YES</v>
      </c>
      <c r="Y217" s="60" t="str">
        <f t="shared" ca="1" si="25"/>
        <v>NO</v>
      </c>
      <c r="Z217" s="60" t="str">
        <f t="shared" ca="1" si="26"/>
        <v>NO</v>
      </c>
    </row>
    <row r="218" spans="1:26" ht="15" customHeight="1">
      <c r="A218" t="s">
        <v>3918</v>
      </c>
      <c r="B218" t="s">
        <v>262</v>
      </c>
      <c r="C218" t="s">
        <v>3919</v>
      </c>
      <c r="D218" t="s">
        <v>546</v>
      </c>
      <c r="E218" t="s">
        <v>1483</v>
      </c>
      <c r="F218" t="s">
        <v>1434</v>
      </c>
      <c r="G218" t="s">
        <v>176</v>
      </c>
      <c r="H218" s="87">
        <v>44655.457962962973</v>
      </c>
      <c r="I218" s="87">
        <v>44655.536574074067</v>
      </c>
      <c r="J218" t="b">
        <v>0</v>
      </c>
      <c r="M218" t="b">
        <v>0</v>
      </c>
      <c r="N218" t="b">
        <v>0</v>
      </c>
      <c r="W218" s="60">
        <f ca="1">DATEDIF(H218,SummaryINC!$Z$1,"d")</f>
        <v>1</v>
      </c>
      <c r="X218" s="60" t="str">
        <f t="shared" ca="1" si="24"/>
        <v>YES</v>
      </c>
      <c r="Y218" s="60" t="str">
        <f t="shared" ca="1" si="25"/>
        <v>NO</v>
      </c>
      <c r="Z218" s="60" t="str">
        <f t="shared" ca="1" si="26"/>
        <v>NO</v>
      </c>
    </row>
    <row r="219" spans="1:26" ht="15" customHeight="1">
      <c r="A219" t="s">
        <v>3920</v>
      </c>
      <c r="B219" t="s">
        <v>262</v>
      </c>
      <c r="C219" t="s">
        <v>3921</v>
      </c>
      <c r="D219" t="s">
        <v>546</v>
      </c>
      <c r="E219" t="s">
        <v>1483</v>
      </c>
      <c r="F219" t="s">
        <v>1434</v>
      </c>
      <c r="G219" t="s">
        <v>176</v>
      </c>
      <c r="H219" s="87">
        <v>44655.457939814813</v>
      </c>
      <c r="I219" s="87">
        <v>44655.523055555554</v>
      </c>
      <c r="J219" t="b">
        <v>0</v>
      </c>
      <c r="M219" t="b">
        <v>0</v>
      </c>
      <c r="N219" t="b">
        <v>0</v>
      </c>
      <c r="W219" s="60">
        <f ca="1">DATEDIF(H219,SummaryINC!$Z$1,"d")</f>
        <v>1</v>
      </c>
      <c r="X219" s="60" t="str">
        <f t="shared" ca="1" si="24"/>
        <v>YES</v>
      </c>
      <c r="Y219" s="60" t="str">
        <f t="shared" ca="1" si="25"/>
        <v>NO</v>
      </c>
      <c r="Z219" s="60" t="str">
        <f t="shared" ca="1" si="26"/>
        <v>NO</v>
      </c>
    </row>
    <row r="220" spans="1:26" ht="15" customHeight="1">
      <c r="A220" t="s">
        <v>3922</v>
      </c>
      <c r="B220" t="s">
        <v>261</v>
      </c>
      <c r="C220" t="s">
        <v>3923</v>
      </c>
      <c r="D220" t="s">
        <v>581</v>
      </c>
      <c r="E220" t="s">
        <v>1483</v>
      </c>
      <c r="F220" t="s">
        <v>3924</v>
      </c>
      <c r="G220" t="s">
        <v>278</v>
      </c>
      <c r="H220" s="87">
        <v>44655.455347222232</v>
      </c>
      <c r="I220" s="87">
        <v>44655.51053240741</v>
      </c>
      <c r="J220" t="b">
        <v>0</v>
      </c>
      <c r="M220" t="b">
        <v>0</v>
      </c>
      <c r="N220" t="b">
        <v>0</v>
      </c>
      <c r="W220" s="60">
        <f ca="1">DATEDIF(H220,SummaryINC!$Z$1,"d")</f>
        <v>1</v>
      </c>
      <c r="X220" s="60" t="str">
        <f t="shared" ca="1" si="24"/>
        <v>YES</v>
      </c>
      <c r="Y220" s="60" t="str">
        <f t="shared" ca="1" si="25"/>
        <v>NO</v>
      </c>
      <c r="Z220" s="60" t="str">
        <f t="shared" ca="1" si="26"/>
        <v>NO</v>
      </c>
    </row>
    <row r="221" spans="1:26" ht="15" customHeight="1">
      <c r="A221" t="s">
        <v>3925</v>
      </c>
      <c r="B221" t="s">
        <v>261</v>
      </c>
      <c r="C221" t="s">
        <v>3926</v>
      </c>
      <c r="D221" t="s">
        <v>546</v>
      </c>
      <c r="E221" t="s">
        <v>1483</v>
      </c>
      <c r="F221" t="s">
        <v>484</v>
      </c>
      <c r="G221" t="s">
        <v>176</v>
      </c>
      <c r="H221" s="87">
        <v>44655.452916666669</v>
      </c>
      <c r="I221" s="87">
        <v>44655.472696759258</v>
      </c>
      <c r="J221" t="b">
        <v>0</v>
      </c>
      <c r="M221" t="b">
        <v>0</v>
      </c>
      <c r="N221" t="b">
        <v>0</v>
      </c>
      <c r="W221" s="60">
        <f ca="1">DATEDIF(H221,SummaryINC!$Z$1,"d")</f>
        <v>1</v>
      </c>
      <c r="X221" s="60" t="str">
        <f t="shared" ca="1" si="24"/>
        <v>YES</v>
      </c>
      <c r="Y221" s="60" t="str">
        <f t="shared" ca="1" si="25"/>
        <v>NO</v>
      </c>
      <c r="Z221" s="60" t="str">
        <f t="shared" ca="1" si="26"/>
        <v>NO</v>
      </c>
    </row>
    <row r="222" spans="1:26" ht="15" customHeight="1">
      <c r="A222" t="s">
        <v>3927</v>
      </c>
      <c r="B222" t="s">
        <v>262</v>
      </c>
      <c r="C222" t="s">
        <v>3928</v>
      </c>
      <c r="D222" t="b">
        <v>0</v>
      </c>
      <c r="E222" t="s">
        <v>1483</v>
      </c>
      <c r="F222" t="s">
        <v>3844</v>
      </c>
      <c r="G222" t="s">
        <v>169</v>
      </c>
      <c r="H222" s="87">
        <v>44655.452499999999</v>
      </c>
      <c r="I222" s="87">
        <v>44655.842766203707</v>
      </c>
      <c r="J222" t="b">
        <v>0</v>
      </c>
      <c r="M222" t="b">
        <v>0</v>
      </c>
      <c r="N222" t="b">
        <v>0</v>
      </c>
      <c r="W222" s="60">
        <f ca="1">DATEDIF(H222,SummaryINC!$Z$1,"d")</f>
        <v>1</v>
      </c>
      <c r="X222" s="60" t="str">
        <f t="shared" ca="1" si="24"/>
        <v>YES</v>
      </c>
      <c r="Y222" s="60" t="str">
        <f t="shared" ca="1" si="25"/>
        <v>NO</v>
      </c>
      <c r="Z222" s="60" t="str">
        <f t="shared" ca="1" si="26"/>
        <v>NO</v>
      </c>
    </row>
    <row r="223" spans="1:26" ht="15" customHeight="1">
      <c r="A223" t="s">
        <v>3929</v>
      </c>
      <c r="B223" t="s">
        <v>262</v>
      </c>
      <c r="C223" t="s">
        <v>3930</v>
      </c>
      <c r="D223" t="s">
        <v>634</v>
      </c>
      <c r="E223" t="s">
        <v>1483</v>
      </c>
      <c r="F223" t="s">
        <v>3931</v>
      </c>
      <c r="G223" t="s">
        <v>276</v>
      </c>
      <c r="H223" s="87">
        <v>44655.449733796297</v>
      </c>
      <c r="I223" s="87">
        <v>44655.456550925926</v>
      </c>
      <c r="J223" t="b">
        <v>0</v>
      </c>
      <c r="M223" t="b">
        <v>0</v>
      </c>
      <c r="N223" t="b">
        <v>0</v>
      </c>
      <c r="W223" s="60">
        <f ca="1">DATEDIF(H223,SummaryINC!$Z$1,"d")</f>
        <v>1</v>
      </c>
      <c r="X223" s="60" t="str">
        <f t="shared" ca="1" si="24"/>
        <v>YES</v>
      </c>
      <c r="Y223" s="60" t="str">
        <f t="shared" ca="1" si="25"/>
        <v>NO</v>
      </c>
      <c r="Z223" s="60" t="str">
        <f t="shared" ca="1" si="26"/>
        <v>NO</v>
      </c>
    </row>
    <row r="224" spans="1:26" ht="15" customHeight="1">
      <c r="A224" t="s">
        <v>3932</v>
      </c>
      <c r="B224" t="s">
        <v>262</v>
      </c>
      <c r="C224" t="s">
        <v>3933</v>
      </c>
      <c r="D224" t="s">
        <v>669</v>
      </c>
      <c r="E224" t="s">
        <v>226</v>
      </c>
      <c r="F224" t="s">
        <v>2992</v>
      </c>
      <c r="G224" t="s">
        <v>291</v>
      </c>
      <c r="H224" s="87">
        <v>44655.445092592592</v>
      </c>
      <c r="I224" s="87">
        <v>44655.452326388891</v>
      </c>
      <c r="J224" t="b">
        <v>0</v>
      </c>
      <c r="M224" t="b">
        <v>0</v>
      </c>
      <c r="N224" t="b">
        <v>0</v>
      </c>
      <c r="W224" s="60">
        <f ca="1">DATEDIF(H224,SummaryINC!$Z$1,"d")</f>
        <v>1</v>
      </c>
      <c r="X224" s="60" t="str">
        <f t="shared" ca="1" si="24"/>
        <v>YES</v>
      </c>
      <c r="Y224" s="60" t="str">
        <f t="shared" ca="1" si="25"/>
        <v>NO</v>
      </c>
      <c r="Z224" s="60" t="str">
        <f t="shared" ca="1" si="26"/>
        <v>NO</v>
      </c>
    </row>
    <row r="225" spans="1:26" ht="15" customHeight="1">
      <c r="A225" t="s">
        <v>3934</v>
      </c>
      <c r="B225" t="s">
        <v>262</v>
      </c>
      <c r="C225" t="s">
        <v>3935</v>
      </c>
      <c r="D225" t="s">
        <v>575</v>
      </c>
      <c r="E225" t="s">
        <v>1483</v>
      </c>
      <c r="F225" t="s">
        <v>3936</v>
      </c>
      <c r="G225" t="s">
        <v>278</v>
      </c>
      <c r="H225" s="87">
        <v>44655.443784722222</v>
      </c>
      <c r="I225" s="87">
        <v>44655.445983796293</v>
      </c>
      <c r="J225" t="b">
        <v>0</v>
      </c>
      <c r="M225" t="b">
        <v>0</v>
      </c>
      <c r="N225" t="b">
        <v>0</v>
      </c>
      <c r="W225" s="60">
        <f ca="1">DATEDIF(H225,SummaryINC!$Z$1,"d")</f>
        <v>1</v>
      </c>
      <c r="X225" s="60" t="str">
        <f t="shared" ca="1" si="24"/>
        <v>YES</v>
      </c>
      <c r="Y225" s="60" t="str">
        <f t="shared" ca="1" si="25"/>
        <v>NO</v>
      </c>
      <c r="Z225" s="60" t="str">
        <f t="shared" ca="1" si="26"/>
        <v>NO</v>
      </c>
    </row>
    <row r="226" spans="1:26" ht="15" customHeight="1">
      <c r="A226" t="s">
        <v>3937</v>
      </c>
      <c r="B226" t="s">
        <v>261</v>
      </c>
      <c r="C226" t="s">
        <v>3938</v>
      </c>
      <c r="D226" t="s">
        <v>440</v>
      </c>
      <c r="E226" t="s">
        <v>82</v>
      </c>
      <c r="F226" t="s">
        <v>901</v>
      </c>
      <c r="G226" t="s">
        <v>175</v>
      </c>
      <c r="H226" s="87">
        <v>44655.44259259259</v>
      </c>
      <c r="I226" s="87">
        <v>44656.425844907397</v>
      </c>
      <c r="J226" t="b">
        <v>0</v>
      </c>
      <c r="L226" s="87">
        <v>44655.609259259261</v>
      </c>
      <c r="M226" t="b">
        <v>0</v>
      </c>
      <c r="N226" t="b">
        <v>0</v>
      </c>
      <c r="W226" s="60">
        <f ca="1">DATEDIF(H226,SummaryINC!$Z$1,"d")</f>
        <v>1</v>
      </c>
      <c r="X226" s="60" t="str">
        <f t="shared" ca="1" si="24"/>
        <v>YES</v>
      </c>
      <c r="Y226" s="60" t="str">
        <f t="shared" ca="1" si="25"/>
        <v>NO</v>
      </c>
      <c r="Z226" s="60" t="str">
        <f t="shared" ca="1" si="26"/>
        <v>NO</v>
      </c>
    </row>
    <row r="227" spans="1:26" ht="15" customHeight="1">
      <c r="A227" t="s">
        <v>3939</v>
      </c>
      <c r="B227" t="s">
        <v>261</v>
      </c>
      <c r="C227" t="s">
        <v>3940</v>
      </c>
      <c r="D227" t="s">
        <v>1082</v>
      </c>
      <c r="E227" t="s">
        <v>1483</v>
      </c>
      <c r="F227" t="s">
        <v>1121</v>
      </c>
      <c r="G227" t="s">
        <v>176</v>
      </c>
      <c r="H227" s="87">
        <v>44655.43545138889</v>
      </c>
      <c r="I227" s="87">
        <v>44655.43818287037</v>
      </c>
      <c r="J227" t="b">
        <v>0</v>
      </c>
      <c r="M227" t="b">
        <v>0</v>
      </c>
      <c r="N227" t="b">
        <v>0</v>
      </c>
      <c r="W227" s="60">
        <f ca="1">DATEDIF(H227,SummaryINC!$Z$1,"d")</f>
        <v>1</v>
      </c>
      <c r="X227" s="60" t="str">
        <f t="shared" ca="1" si="24"/>
        <v>YES</v>
      </c>
      <c r="Y227" s="60" t="str">
        <f t="shared" ca="1" si="25"/>
        <v>NO</v>
      </c>
      <c r="Z227" s="60" t="str">
        <f t="shared" ca="1" si="26"/>
        <v>NO</v>
      </c>
    </row>
    <row r="228" spans="1:26" ht="15" customHeight="1">
      <c r="A228" t="s">
        <v>3941</v>
      </c>
      <c r="B228" t="s">
        <v>261</v>
      </c>
      <c r="C228" t="s">
        <v>3942</v>
      </c>
      <c r="D228" t="s">
        <v>1482</v>
      </c>
      <c r="E228" t="s">
        <v>1483</v>
      </c>
      <c r="F228" t="s">
        <v>754</v>
      </c>
      <c r="G228" t="s">
        <v>174</v>
      </c>
      <c r="H228" s="87">
        <v>44655.417881944442</v>
      </c>
      <c r="I228" s="87">
        <v>44656.460578703707</v>
      </c>
      <c r="J228" t="b">
        <v>0</v>
      </c>
      <c r="M228" t="b">
        <v>0</v>
      </c>
      <c r="N228" t="b">
        <v>0</v>
      </c>
      <c r="W228" s="60">
        <f ca="1">DATEDIF(H228,SummaryINC!$Z$1,"d")</f>
        <v>1</v>
      </c>
      <c r="X228" s="60" t="str">
        <f t="shared" ca="1" si="24"/>
        <v>YES</v>
      </c>
      <c r="Y228" s="60" t="str">
        <f t="shared" ca="1" si="25"/>
        <v>NO</v>
      </c>
      <c r="Z228" s="60" t="str">
        <f t="shared" ca="1" si="26"/>
        <v>NO</v>
      </c>
    </row>
    <row r="229" spans="1:26" ht="15" customHeight="1">
      <c r="A229" t="s">
        <v>3943</v>
      </c>
      <c r="B229" t="s">
        <v>261</v>
      </c>
      <c r="C229" t="s">
        <v>3944</v>
      </c>
      <c r="D229" t="s">
        <v>645</v>
      </c>
      <c r="E229" t="s">
        <v>1483</v>
      </c>
      <c r="F229" t="s">
        <v>3945</v>
      </c>
      <c r="G229" t="s">
        <v>190</v>
      </c>
      <c r="H229" s="87">
        <v>44655.416238425933</v>
      </c>
      <c r="I229" s="87">
        <v>44655.416597222233</v>
      </c>
      <c r="J229" t="b">
        <v>0</v>
      </c>
      <c r="M229" t="b">
        <v>0</v>
      </c>
      <c r="N229" t="b">
        <v>0</v>
      </c>
      <c r="W229" s="60">
        <f ca="1">DATEDIF(H229,SummaryINC!$Z$1,"d")</f>
        <v>1</v>
      </c>
      <c r="X229" s="60" t="str">
        <f t="shared" ca="1" si="24"/>
        <v>YES</v>
      </c>
      <c r="Y229" s="60" t="str">
        <f t="shared" ca="1" si="25"/>
        <v>NO</v>
      </c>
      <c r="Z229" s="60" t="str">
        <f t="shared" ca="1" si="26"/>
        <v>NO</v>
      </c>
    </row>
    <row r="230" spans="1:26" ht="15" customHeight="1">
      <c r="A230" t="s">
        <v>3946</v>
      </c>
      <c r="B230" t="s">
        <v>261</v>
      </c>
      <c r="C230" t="s">
        <v>3947</v>
      </c>
      <c r="D230" t="s">
        <v>546</v>
      </c>
      <c r="E230" t="s">
        <v>1483</v>
      </c>
      <c r="F230" t="s">
        <v>519</v>
      </c>
      <c r="G230" t="s">
        <v>176</v>
      </c>
      <c r="H230" s="87">
        <v>44655.415763888886</v>
      </c>
      <c r="I230" s="87">
        <v>44655.41846064815</v>
      </c>
      <c r="J230" t="b">
        <v>0</v>
      </c>
      <c r="M230" t="b">
        <v>0</v>
      </c>
      <c r="N230" t="b">
        <v>0</v>
      </c>
      <c r="W230" s="60">
        <f ca="1">DATEDIF(H230,SummaryINC!$Z$1,"d")</f>
        <v>1</v>
      </c>
      <c r="X230" s="60" t="str">
        <f t="shared" ca="1" si="24"/>
        <v>YES</v>
      </c>
      <c r="Y230" s="60" t="str">
        <f t="shared" ca="1" si="25"/>
        <v>NO</v>
      </c>
      <c r="Z230" s="60" t="str">
        <f t="shared" ca="1" si="26"/>
        <v>NO</v>
      </c>
    </row>
    <row r="231" spans="1:26" ht="15" customHeight="1">
      <c r="A231" t="s">
        <v>3948</v>
      </c>
      <c r="B231" t="s">
        <v>262</v>
      </c>
      <c r="C231" t="s">
        <v>3949</v>
      </c>
      <c r="D231" t="s">
        <v>575</v>
      </c>
      <c r="E231" t="s">
        <v>1483</v>
      </c>
      <c r="F231" t="s">
        <v>3704</v>
      </c>
      <c r="G231" t="s">
        <v>278</v>
      </c>
      <c r="H231" s="87">
        <v>44655.412604166668</v>
      </c>
      <c r="I231" s="87">
        <v>44655.454444444447</v>
      </c>
      <c r="J231" t="b">
        <v>0</v>
      </c>
      <c r="M231" t="b">
        <v>0</v>
      </c>
      <c r="N231" t="b">
        <v>0</v>
      </c>
      <c r="W231" s="60">
        <f ca="1">DATEDIF(H231,SummaryINC!$Z$1,"d")</f>
        <v>1</v>
      </c>
      <c r="X231" s="60" t="str">
        <f t="shared" ca="1" si="24"/>
        <v>YES</v>
      </c>
      <c r="Y231" s="60" t="str">
        <f t="shared" ca="1" si="25"/>
        <v>NO</v>
      </c>
      <c r="Z231" s="60" t="str">
        <f t="shared" ca="1" si="26"/>
        <v>NO</v>
      </c>
    </row>
    <row r="232" spans="1:26" ht="15" customHeight="1">
      <c r="A232" t="s">
        <v>3950</v>
      </c>
      <c r="B232" t="s">
        <v>261</v>
      </c>
      <c r="C232" t="s">
        <v>3951</v>
      </c>
      <c r="D232" t="s">
        <v>546</v>
      </c>
      <c r="E232" t="s">
        <v>1483</v>
      </c>
      <c r="F232" t="s">
        <v>1121</v>
      </c>
      <c r="G232" t="s">
        <v>176</v>
      </c>
      <c r="H232" s="87">
        <v>44655.408599537041</v>
      </c>
      <c r="I232" s="87">
        <v>44655.412442129629</v>
      </c>
      <c r="J232" t="b">
        <v>0</v>
      </c>
      <c r="M232" t="b">
        <v>0</v>
      </c>
      <c r="N232" t="b">
        <v>0</v>
      </c>
      <c r="W232" s="60">
        <f ca="1">DATEDIF(H232,SummaryINC!$Z$1,"d")</f>
        <v>1</v>
      </c>
      <c r="X232" s="60" t="str">
        <f t="shared" ca="1" si="24"/>
        <v>YES</v>
      </c>
      <c r="Y232" s="60" t="str">
        <f t="shared" ca="1" si="25"/>
        <v>NO</v>
      </c>
      <c r="Z232" s="60" t="str">
        <f t="shared" ca="1" si="26"/>
        <v>NO</v>
      </c>
    </row>
    <row r="233" spans="1:26" ht="15" customHeight="1">
      <c r="A233" t="s">
        <v>3952</v>
      </c>
      <c r="B233" t="s">
        <v>261</v>
      </c>
      <c r="C233" t="s">
        <v>3953</v>
      </c>
      <c r="D233" t="s">
        <v>1482</v>
      </c>
      <c r="E233" t="s">
        <v>1483</v>
      </c>
      <c r="F233" t="s">
        <v>3753</v>
      </c>
      <c r="G233" t="s">
        <v>174</v>
      </c>
      <c r="H233" s="87">
        <v>44655.4062037037</v>
      </c>
      <c r="I233" s="87">
        <v>44655.416770833333</v>
      </c>
      <c r="J233" t="b">
        <v>0</v>
      </c>
      <c r="M233" t="s">
        <v>3954</v>
      </c>
      <c r="N233" t="b">
        <v>0</v>
      </c>
      <c r="W233" s="60">
        <f ca="1">DATEDIF(H233,SummaryINC!$Z$1,"d")</f>
        <v>1</v>
      </c>
      <c r="X233" s="60" t="str">
        <f t="shared" ca="1" si="24"/>
        <v>YES</v>
      </c>
      <c r="Y233" s="60" t="str">
        <f t="shared" ca="1" si="25"/>
        <v>NO</v>
      </c>
      <c r="Z233" s="60" t="str">
        <f t="shared" ca="1" si="26"/>
        <v>NO</v>
      </c>
    </row>
    <row r="234" spans="1:26" ht="15" customHeight="1">
      <c r="A234" t="s">
        <v>3955</v>
      </c>
      <c r="B234" t="s">
        <v>261</v>
      </c>
      <c r="C234" t="s">
        <v>3956</v>
      </c>
      <c r="D234" t="s">
        <v>546</v>
      </c>
      <c r="E234" t="s">
        <v>1483</v>
      </c>
      <c r="F234" t="s">
        <v>484</v>
      </c>
      <c r="G234" t="s">
        <v>176</v>
      </c>
      <c r="H234" s="87">
        <v>44655.402615740742</v>
      </c>
      <c r="I234" s="87">
        <v>44655.414363425924</v>
      </c>
      <c r="J234" t="b">
        <v>0</v>
      </c>
      <c r="M234" t="b">
        <v>0</v>
      </c>
      <c r="N234" t="b">
        <v>0</v>
      </c>
      <c r="W234" s="60">
        <f ca="1">DATEDIF(H234,SummaryINC!$Z$1,"d")</f>
        <v>1</v>
      </c>
      <c r="X234" s="60" t="str">
        <f t="shared" ca="1" si="24"/>
        <v>YES</v>
      </c>
      <c r="Y234" s="60" t="str">
        <f t="shared" ca="1" si="25"/>
        <v>NO</v>
      </c>
      <c r="Z234" s="60" t="str">
        <f t="shared" ca="1" si="26"/>
        <v>NO</v>
      </c>
    </row>
    <row r="235" spans="1:26" ht="15" customHeight="1">
      <c r="A235" t="s">
        <v>3957</v>
      </c>
      <c r="B235" t="s">
        <v>261</v>
      </c>
      <c r="C235" t="s">
        <v>3958</v>
      </c>
      <c r="D235" t="s">
        <v>1482</v>
      </c>
      <c r="E235" t="s">
        <v>1483</v>
      </c>
      <c r="F235" t="s">
        <v>494</v>
      </c>
      <c r="G235" t="s">
        <v>174</v>
      </c>
      <c r="H235" s="87">
        <v>44655.397210648152</v>
      </c>
      <c r="I235" s="87">
        <v>44655.407604166663</v>
      </c>
      <c r="J235" t="b">
        <v>0</v>
      </c>
      <c r="M235" t="s">
        <v>3959</v>
      </c>
      <c r="N235" t="b">
        <v>0</v>
      </c>
      <c r="W235" s="60">
        <f ca="1">DATEDIF(H235,SummaryINC!$Z$1,"d")</f>
        <v>1</v>
      </c>
      <c r="X235" s="60" t="str">
        <f t="shared" ca="1" si="24"/>
        <v>YES</v>
      </c>
      <c r="Y235" s="60" t="str">
        <f t="shared" ca="1" si="25"/>
        <v>NO</v>
      </c>
      <c r="Z235" s="60" t="str">
        <f t="shared" ca="1" si="26"/>
        <v>NO</v>
      </c>
    </row>
    <row r="236" spans="1:26" ht="15" customHeight="1">
      <c r="A236" t="s">
        <v>3960</v>
      </c>
      <c r="B236" t="s">
        <v>261</v>
      </c>
      <c r="C236" t="s">
        <v>3961</v>
      </c>
      <c r="D236" t="s">
        <v>1482</v>
      </c>
      <c r="E236" t="s">
        <v>1483</v>
      </c>
      <c r="F236" t="s">
        <v>494</v>
      </c>
      <c r="G236" t="s">
        <v>174</v>
      </c>
      <c r="H236" s="87">
        <v>44655.397187499999</v>
      </c>
      <c r="I236" s="87">
        <v>44655.407581018517</v>
      </c>
      <c r="J236" t="b">
        <v>0</v>
      </c>
      <c r="M236" t="s">
        <v>3959</v>
      </c>
      <c r="N236" t="b">
        <v>0</v>
      </c>
      <c r="W236" s="60">
        <f ca="1">DATEDIF(H236,SummaryINC!$Z$1,"d")</f>
        <v>1</v>
      </c>
      <c r="X236" s="60" t="str">
        <f t="shared" ca="1" si="24"/>
        <v>YES</v>
      </c>
      <c r="Y236" s="60" t="str">
        <f t="shared" ca="1" si="25"/>
        <v>NO</v>
      </c>
      <c r="Z236" s="60" t="str">
        <f t="shared" ca="1" si="26"/>
        <v>NO</v>
      </c>
    </row>
    <row r="237" spans="1:26" ht="15" customHeight="1">
      <c r="A237" t="s">
        <v>3962</v>
      </c>
      <c r="B237" t="s">
        <v>261</v>
      </c>
      <c r="C237" t="s">
        <v>3963</v>
      </c>
      <c r="D237" t="s">
        <v>1482</v>
      </c>
      <c r="E237" t="s">
        <v>1483</v>
      </c>
      <c r="F237" t="s">
        <v>754</v>
      </c>
      <c r="G237" t="s">
        <v>174</v>
      </c>
      <c r="H237" s="87">
        <v>44655.396145833343</v>
      </c>
      <c r="I237" s="87">
        <v>44655.406539351847</v>
      </c>
      <c r="J237" t="b">
        <v>0</v>
      </c>
      <c r="M237" t="b">
        <v>0</v>
      </c>
      <c r="N237" t="b">
        <v>0</v>
      </c>
      <c r="W237" s="60">
        <f ca="1">DATEDIF(H237,SummaryINC!$Z$1,"d")</f>
        <v>1</v>
      </c>
      <c r="X237" s="60" t="str">
        <f t="shared" ca="1" si="24"/>
        <v>YES</v>
      </c>
      <c r="Y237" s="60" t="str">
        <f t="shared" ca="1" si="25"/>
        <v>NO</v>
      </c>
      <c r="Z237" s="60" t="str">
        <f t="shared" ca="1" si="26"/>
        <v>NO</v>
      </c>
    </row>
    <row r="238" spans="1:26" ht="15" customHeight="1">
      <c r="A238" t="s">
        <v>3964</v>
      </c>
      <c r="B238" t="s">
        <v>261</v>
      </c>
      <c r="C238" t="s">
        <v>3965</v>
      </c>
      <c r="D238" t="s">
        <v>807</v>
      </c>
      <c r="E238" t="s">
        <v>82</v>
      </c>
      <c r="F238" t="s">
        <v>469</v>
      </c>
      <c r="G238" t="s">
        <v>174</v>
      </c>
      <c r="H238" s="87">
        <v>44655.39234953704</v>
      </c>
      <c r="I238" s="87">
        <v>44656.483831018522</v>
      </c>
      <c r="J238" t="b">
        <v>0</v>
      </c>
      <c r="L238" s="87">
        <v>44655.559016203697</v>
      </c>
      <c r="M238" t="s">
        <v>470</v>
      </c>
      <c r="N238" t="b">
        <v>0</v>
      </c>
    </row>
    <row r="239" spans="1:26" ht="15" customHeight="1">
      <c r="A239" t="s">
        <v>3966</v>
      </c>
      <c r="B239" t="s">
        <v>261</v>
      </c>
      <c r="C239" t="s">
        <v>3967</v>
      </c>
      <c r="D239" t="s">
        <v>1482</v>
      </c>
      <c r="E239" t="s">
        <v>1483</v>
      </c>
      <c r="F239" t="s">
        <v>3753</v>
      </c>
      <c r="G239" t="s">
        <v>174</v>
      </c>
      <c r="H239" s="87">
        <v>44655.39130787037</v>
      </c>
      <c r="I239" s="87">
        <v>44655.401666666658</v>
      </c>
      <c r="J239" t="b">
        <v>0</v>
      </c>
      <c r="M239" t="s">
        <v>3968</v>
      </c>
      <c r="N239" t="b">
        <v>0</v>
      </c>
    </row>
    <row r="240" spans="1:26" ht="15" customHeight="1">
      <c r="A240" t="s">
        <v>3969</v>
      </c>
      <c r="B240" t="s">
        <v>261</v>
      </c>
      <c r="C240" t="s">
        <v>3970</v>
      </c>
      <c r="D240" t="s">
        <v>1482</v>
      </c>
      <c r="E240" t="s">
        <v>1483</v>
      </c>
      <c r="F240" t="s">
        <v>3753</v>
      </c>
      <c r="G240" t="s">
        <v>174</v>
      </c>
      <c r="H240" s="87">
        <v>44655.389687499999</v>
      </c>
      <c r="I240" s="87">
        <v>44655.410694444443</v>
      </c>
      <c r="J240" t="b">
        <v>0</v>
      </c>
      <c r="M240" t="s">
        <v>3971</v>
      </c>
      <c r="N240" t="b">
        <v>0</v>
      </c>
    </row>
    <row r="241" spans="1:14" ht="15" customHeight="1">
      <c r="A241" t="s">
        <v>3972</v>
      </c>
      <c r="B241" t="s">
        <v>262</v>
      </c>
      <c r="C241" t="s">
        <v>3973</v>
      </c>
      <c r="D241" t="s">
        <v>634</v>
      </c>
      <c r="E241" t="s">
        <v>1483</v>
      </c>
      <c r="F241" t="s">
        <v>1011</v>
      </c>
      <c r="G241" t="s">
        <v>278</v>
      </c>
      <c r="H241" s="87">
        <v>44655.389074074083</v>
      </c>
      <c r="I241" s="87">
        <v>44655.453796296293</v>
      </c>
      <c r="J241" t="b">
        <v>0</v>
      </c>
      <c r="M241" t="b">
        <v>0</v>
      </c>
      <c r="N241" t="b">
        <v>0</v>
      </c>
    </row>
    <row r="242" spans="1:14" ht="15" customHeight="1">
      <c r="A242" t="s">
        <v>3974</v>
      </c>
      <c r="B242" t="s">
        <v>261</v>
      </c>
      <c r="C242" t="s">
        <v>3975</v>
      </c>
      <c r="D242" t="s">
        <v>559</v>
      </c>
      <c r="E242" t="s">
        <v>159</v>
      </c>
      <c r="F242" t="s">
        <v>3976</v>
      </c>
      <c r="G242" t="s">
        <v>187</v>
      </c>
      <c r="H242" s="87">
        <v>44655.387303240743</v>
      </c>
      <c r="I242" s="87">
        <v>44655.387303240743</v>
      </c>
      <c r="J242" t="s">
        <v>455</v>
      </c>
      <c r="K242" t="s">
        <v>443</v>
      </c>
      <c r="L242" s="87">
        <v>44658.387303240743</v>
      </c>
      <c r="M242" t="b">
        <v>0</v>
      </c>
      <c r="N242" t="b">
        <v>0</v>
      </c>
    </row>
    <row r="243" spans="1:14" ht="15" customHeight="1">
      <c r="A243" t="s">
        <v>3977</v>
      </c>
      <c r="B243" t="s">
        <v>261</v>
      </c>
      <c r="C243" t="s">
        <v>3978</v>
      </c>
      <c r="D243" t="s">
        <v>559</v>
      </c>
      <c r="E243" t="s">
        <v>159</v>
      </c>
      <c r="F243" t="s">
        <v>874</v>
      </c>
      <c r="G243" t="s">
        <v>187</v>
      </c>
      <c r="H243" s="87">
        <v>44655.385370370372</v>
      </c>
      <c r="I243" s="87">
        <v>44655.385370370372</v>
      </c>
      <c r="J243" t="s">
        <v>455</v>
      </c>
      <c r="K243" t="s">
        <v>443</v>
      </c>
      <c r="L243" s="87">
        <v>44658.385370370372</v>
      </c>
      <c r="M243" t="b">
        <v>0</v>
      </c>
      <c r="N243" t="b">
        <v>0</v>
      </c>
    </row>
    <row r="244" spans="1:14" ht="15" customHeight="1">
      <c r="A244" t="s">
        <v>3979</v>
      </c>
      <c r="B244" t="s">
        <v>261</v>
      </c>
      <c r="C244" t="s">
        <v>3980</v>
      </c>
      <c r="D244" t="s">
        <v>1482</v>
      </c>
      <c r="E244" t="s">
        <v>1483</v>
      </c>
      <c r="F244" t="s">
        <v>3753</v>
      </c>
      <c r="G244" t="s">
        <v>174</v>
      </c>
      <c r="H244" s="87">
        <v>44655.384699074071</v>
      </c>
      <c r="I244" s="87">
        <v>44655.395405092589</v>
      </c>
      <c r="J244" t="b">
        <v>0</v>
      </c>
      <c r="M244" t="s">
        <v>3954</v>
      </c>
      <c r="N244" t="b">
        <v>0</v>
      </c>
    </row>
    <row r="245" spans="1:14" ht="15" customHeight="1">
      <c r="A245" t="s">
        <v>3981</v>
      </c>
      <c r="B245" t="s">
        <v>261</v>
      </c>
      <c r="C245" t="s">
        <v>3982</v>
      </c>
      <c r="D245" t="s">
        <v>546</v>
      </c>
      <c r="E245" t="s">
        <v>1483</v>
      </c>
      <c r="F245" t="s">
        <v>490</v>
      </c>
      <c r="G245" t="s">
        <v>176</v>
      </c>
      <c r="H245" s="87">
        <v>44655.369363425933</v>
      </c>
      <c r="I245" s="87">
        <v>44655.5391087963</v>
      </c>
      <c r="J245" t="b">
        <v>0</v>
      </c>
      <c r="M245" t="b">
        <v>0</v>
      </c>
      <c r="N245" t="b">
        <v>0</v>
      </c>
    </row>
    <row r="246" spans="1:14" ht="15" customHeight="1">
      <c r="A246" t="s">
        <v>3983</v>
      </c>
      <c r="B246" t="s">
        <v>261</v>
      </c>
      <c r="C246" t="s">
        <v>3984</v>
      </c>
      <c r="D246" t="s">
        <v>562</v>
      </c>
      <c r="E246" t="s">
        <v>1483</v>
      </c>
      <c r="F246" t="s">
        <v>3985</v>
      </c>
      <c r="G246" t="s">
        <v>183</v>
      </c>
      <c r="H246" s="87">
        <v>44655.368634259263</v>
      </c>
      <c r="I246" s="87">
        <v>44656.369039351863</v>
      </c>
      <c r="J246" t="b">
        <v>0</v>
      </c>
      <c r="M246" t="s">
        <v>3986</v>
      </c>
      <c r="N246" t="s">
        <v>3987</v>
      </c>
    </row>
    <row r="247" spans="1:14" ht="15" customHeight="1">
      <c r="A247" t="s">
        <v>3988</v>
      </c>
      <c r="B247" t="s">
        <v>261</v>
      </c>
      <c r="C247" t="s">
        <v>3989</v>
      </c>
      <c r="D247" t="s">
        <v>546</v>
      </c>
      <c r="E247" t="s">
        <v>1483</v>
      </c>
      <c r="F247" t="s">
        <v>490</v>
      </c>
      <c r="G247" t="s">
        <v>176</v>
      </c>
      <c r="H247" s="87">
        <v>44655.367812500001</v>
      </c>
      <c r="I247" s="87">
        <v>44655.538993055547</v>
      </c>
      <c r="J247" t="b">
        <v>0</v>
      </c>
      <c r="M247" t="b">
        <v>0</v>
      </c>
      <c r="N247" t="b">
        <v>0</v>
      </c>
    </row>
    <row r="248" spans="1:14" ht="15" customHeight="1">
      <c r="A248" t="s">
        <v>3990</v>
      </c>
      <c r="B248" t="s">
        <v>261</v>
      </c>
      <c r="C248" t="s">
        <v>3991</v>
      </c>
      <c r="D248" t="s">
        <v>546</v>
      </c>
      <c r="E248" t="s">
        <v>1483</v>
      </c>
      <c r="F248" t="s">
        <v>484</v>
      </c>
      <c r="G248" t="s">
        <v>176</v>
      </c>
      <c r="H248" s="87">
        <v>44655.36614583333</v>
      </c>
      <c r="I248" s="87">
        <v>44655.55259259259</v>
      </c>
      <c r="J248" t="b">
        <v>0</v>
      </c>
      <c r="M248" t="b">
        <v>0</v>
      </c>
      <c r="N248" t="b">
        <v>0</v>
      </c>
    </row>
    <row r="249" spans="1:14" ht="15" customHeight="1">
      <c r="A249" t="s">
        <v>3992</v>
      </c>
      <c r="B249" t="s">
        <v>261</v>
      </c>
      <c r="C249" t="s">
        <v>3993</v>
      </c>
      <c r="D249" t="s">
        <v>1482</v>
      </c>
      <c r="E249" t="s">
        <v>1483</v>
      </c>
      <c r="F249" t="s">
        <v>754</v>
      </c>
      <c r="G249" t="s">
        <v>174</v>
      </c>
      <c r="H249" s="87">
        <v>44655.364918981482</v>
      </c>
      <c r="I249" s="87">
        <v>44655.922627314823</v>
      </c>
      <c r="J249" t="b">
        <v>0</v>
      </c>
      <c r="M249" t="b">
        <v>0</v>
      </c>
      <c r="N249" t="b">
        <v>0</v>
      </c>
    </row>
    <row r="250" spans="1:14" ht="15" customHeight="1">
      <c r="A250" t="s">
        <v>3994</v>
      </c>
      <c r="B250" t="s">
        <v>262</v>
      </c>
      <c r="C250" t="s">
        <v>3995</v>
      </c>
      <c r="D250" t="s">
        <v>669</v>
      </c>
      <c r="E250" t="s">
        <v>226</v>
      </c>
      <c r="F250" t="s">
        <v>3996</v>
      </c>
      <c r="G250" t="s">
        <v>291</v>
      </c>
      <c r="H250" s="87">
        <v>44655.358148148152</v>
      </c>
      <c r="I250" s="87">
        <v>44655.426446759258</v>
      </c>
      <c r="J250" t="b">
        <v>0</v>
      </c>
      <c r="M250" t="b">
        <v>0</v>
      </c>
      <c r="N250" t="b">
        <v>0</v>
      </c>
    </row>
    <row r="251" spans="1:14" ht="15" customHeight="1">
      <c r="A251" t="s">
        <v>3997</v>
      </c>
      <c r="B251" t="s">
        <v>261</v>
      </c>
      <c r="C251" t="s">
        <v>3998</v>
      </c>
      <c r="D251" t="s">
        <v>1482</v>
      </c>
      <c r="E251" t="s">
        <v>1483</v>
      </c>
      <c r="F251" t="s">
        <v>1434</v>
      </c>
      <c r="G251" t="s">
        <v>174</v>
      </c>
      <c r="H251" s="87">
        <v>44655.357592592591</v>
      </c>
      <c r="I251" s="87">
        <v>44655.367997685193</v>
      </c>
      <c r="J251" t="b">
        <v>0</v>
      </c>
      <c r="M251" t="s">
        <v>3999</v>
      </c>
      <c r="N251" t="b">
        <v>0</v>
      </c>
    </row>
    <row r="252" spans="1:14" ht="15" customHeight="1">
      <c r="A252" t="s">
        <v>4000</v>
      </c>
      <c r="B252" t="s">
        <v>261</v>
      </c>
      <c r="C252" t="s">
        <v>4001</v>
      </c>
      <c r="D252" t="s">
        <v>4002</v>
      </c>
      <c r="E252" t="s">
        <v>226</v>
      </c>
      <c r="F252" t="s">
        <v>4003</v>
      </c>
      <c r="G252" t="s">
        <v>191</v>
      </c>
      <c r="H252" s="87">
        <v>44655.356990740736</v>
      </c>
      <c r="I252" s="87">
        <v>44656.375810185193</v>
      </c>
      <c r="J252" t="b">
        <v>0</v>
      </c>
      <c r="M252" t="s">
        <v>478</v>
      </c>
      <c r="N252" t="s">
        <v>607</v>
      </c>
    </row>
    <row r="253" spans="1:14" ht="15" customHeight="1">
      <c r="A253" t="s">
        <v>4004</v>
      </c>
      <c r="B253" t="s">
        <v>261</v>
      </c>
      <c r="C253" t="s">
        <v>4005</v>
      </c>
      <c r="D253" t="s">
        <v>562</v>
      </c>
      <c r="E253" t="s">
        <v>82</v>
      </c>
      <c r="F253" t="s">
        <v>4006</v>
      </c>
      <c r="G253" t="s">
        <v>285</v>
      </c>
      <c r="H253" s="87">
        <v>44655.353402777779</v>
      </c>
      <c r="I253" s="87">
        <v>44656.391782407409</v>
      </c>
      <c r="J253" t="s">
        <v>455</v>
      </c>
      <c r="K253" t="s">
        <v>443</v>
      </c>
      <c r="M253" t="s">
        <v>1167</v>
      </c>
      <c r="N253" t="s">
        <v>1168</v>
      </c>
    </row>
    <row r="254" spans="1:14" ht="15" customHeight="1">
      <c r="A254" t="s">
        <v>4007</v>
      </c>
      <c r="B254" t="s">
        <v>262</v>
      </c>
      <c r="C254" t="s">
        <v>4008</v>
      </c>
      <c r="D254" t="s">
        <v>489</v>
      </c>
      <c r="E254" t="s">
        <v>1483</v>
      </c>
      <c r="F254" t="s">
        <v>4009</v>
      </c>
      <c r="G254" t="s">
        <v>176</v>
      </c>
      <c r="H254" s="87">
        <v>44655.351631944453</v>
      </c>
      <c r="I254" s="87">
        <v>44655.415347222217</v>
      </c>
      <c r="J254" t="b">
        <v>0</v>
      </c>
      <c r="M254" t="b">
        <v>0</v>
      </c>
      <c r="N254" t="b">
        <v>0</v>
      </c>
    </row>
    <row r="255" spans="1:14" ht="15" customHeight="1">
      <c r="A255" t="s">
        <v>4010</v>
      </c>
      <c r="B255" t="s">
        <v>261</v>
      </c>
      <c r="C255" t="s">
        <v>4011</v>
      </c>
      <c r="D255" t="s">
        <v>489</v>
      </c>
      <c r="E255" t="s">
        <v>226</v>
      </c>
      <c r="F255" t="s">
        <v>1372</v>
      </c>
      <c r="G255" t="s">
        <v>176</v>
      </c>
      <c r="H255" s="87">
        <v>44655.338368055563</v>
      </c>
      <c r="I255" s="87">
        <v>44655.406469907408</v>
      </c>
      <c r="J255" t="b">
        <v>0</v>
      </c>
      <c r="M255" t="b">
        <v>0</v>
      </c>
      <c r="N255" t="b">
        <v>0</v>
      </c>
    </row>
    <row r="256" spans="1:14" ht="15" customHeight="1">
      <c r="A256" t="s">
        <v>4012</v>
      </c>
      <c r="B256" t="s">
        <v>262</v>
      </c>
      <c r="C256" t="s">
        <v>4013</v>
      </c>
      <c r="D256" t="s">
        <v>682</v>
      </c>
      <c r="E256" t="s">
        <v>1483</v>
      </c>
      <c r="F256" t="s">
        <v>2352</v>
      </c>
      <c r="G256" t="s">
        <v>294</v>
      </c>
      <c r="H256" s="87">
        <v>44655.338148148148</v>
      </c>
      <c r="I256" s="87">
        <v>44655.480185185188</v>
      </c>
      <c r="J256" t="b">
        <v>0</v>
      </c>
      <c r="M256" t="b">
        <v>0</v>
      </c>
      <c r="N256" t="b">
        <v>0</v>
      </c>
    </row>
    <row r="257" spans="1:14" ht="15" customHeight="1">
      <c r="A257" t="s">
        <v>4014</v>
      </c>
      <c r="B257" t="s">
        <v>261</v>
      </c>
      <c r="C257" t="s">
        <v>4015</v>
      </c>
      <c r="D257" t="s">
        <v>1406</v>
      </c>
      <c r="E257" t="s">
        <v>226</v>
      </c>
      <c r="F257" t="s">
        <v>1372</v>
      </c>
      <c r="G257" t="s">
        <v>176</v>
      </c>
      <c r="H257" s="87">
        <v>44655.335416666669</v>
      </c>
      <c r="I257" s="87">
        <v>44655.597719907397</v>
      </c>
      <c r="J257" t="b">
        <v>0</v>
      </c>
      <c r="M257" t="b">
        <v>0</v>
      </c>
      <c r="N257" t="b">
        <v>0</v>
      </c>
    </row>
    <row r="258" spans="1:14" ht="15" customHeight="1">
      <c r="A258" t="s">
        <v>4016</v>
      </c>
      <c r="B258" t="s">
        <v>261</v>
      </c>
      <c r="C258" t="s">
        <v>4017</v>
      </c>
      <c r="D258" t="s">
        <v>634</v>
      </c>
      <c r="E258" t="s">
        <v>160</v>
      </c>
      <c r="F258" t="s">
        <v>3825</v>
      </c>
      <c r="G258" t="s">
        <v>278</v>
      </c>
      <c r="H258" s="87">
        <v>44655.334907407407</v>
      </c>
      <c r="I258" s="87">
        <v>44656.482442129629</v>
      </c>
      <c r="J258" t="s">
        <v>455</v>
      </c>
      <c r="K258" t="s">
        <v>443</v>
      </c>
      <c r="L258" s="87">
        <v>44657.137997685182</v>
      </c>
      <c r="M258" t="b">
        <v>0</v>
      </c>
      <c r="N258" t="b">
        <v>0</v>
      </c>
    </row>
    <row r="259" spans="1:14" ht="15" customHeight="1">
      <c r="A259" t="s">
        <v>4018</v>
      </c>
      <c r="B259" t="s">
        <v>261</v>
      </c>
      <c r="C259" t="s">
        <v>4019</v>
      </c>
      <c r="D259" t="s">
        <v>546</v>
      </c>
      <c r="E259" t="s">
        <v>1483</v>
      </c>
      <c r="F259" t="s">
        <v>4020</v>
      </c>
      <c r="G259" t="s">
        <v>176</v>
      </c>
      <c r="H259" s="87">
        <v>44655.331585648149</v>
      </c>
      <c r="I259" s="87">
        <v>44655.441840277781</v>
      </c>
      <c r="J259" t="b">
        <v>0</v>
      </c>
      <c r="M259" t="b">
        <v>0</v>
      </c>
      <c r="N259" t="b">
        <v>0</v>
      </c>
    </row>
    <row r="260" spans="1:14" ht="15" customHeight="1">
      <c r="A260" t="s">
        <v>4021</v>
      </c>
      <c r="B260" t="s">
        <v>261</v>
      </c>
      <c r="C260" t="s">
        <v>4022</v>
      </c>
      <c r="D260" t="s">
        <v>1482</v>
      </c>
      <c r="E260" t="s">
        <v>1483</v>
      </c>
      <c r="F260" t="s">
        <v>494</v>
      </c>
      <c r="G260" t="s">
        <v>174</v>
      </c>
      <c r="H260" s="87">
        <v>44655.309351851851</v>
      </c>
      <c r="I260" s="87">
        <v>44655.313657407409</v>
      </c>
      <c r="J260" t="b">
        <v>0</v>
      </c>
      <c r="M260" t="s">
        <v>4023</v>
      </c>
      <c r="N260" t="b">
        <v>0</v>
      </c>
    </row>
    <row r="261" spans="1:14" ht="15" customHeight="1">
      <c r="A261" t="s">
        <v>4024</v>
      </c>
      <c r="B261" t="s">
        <v>261</v>
      </c>
      <c r="C261" t="s">
        <v>4025</v>
      </c>
      <c r="D261" t="s">
        <v>1482</v>
      </c>
      <c r="E261" t="s">
        <v>1483</v>
      </c>
      <c r="F261" t="s">
        <v>754</v>
      </c>
      <c r="G261" t="s">
        <v>174</v>
      </c>
      <c r="H261" s="87">
        <v>44655.304166666669</v>
      </c>
      <c r="I261" s="87">
        <v>44656.045763888891</v>
      </c>
      <c r="J261" t="b">
        <v>0</v>
      </c>
      <c r="M261" t="b">
        <v>0</v>
      </c>
      <c r="N261" t="b">
        <v>0</v>
      </c>
    </row>
    <row r="262" spans="1:14" ht="15" customHeight="1">
      <c r="A262" t="s">
        <v>4026</v>
      </c>
      <c r="B262" t="s">
        <v>261</v>
      </c>
      <c r="C262" t="s">
        <v>4027</v>
      </c>
      <c r="D262" t="s">
        <v>669</v>
      </c>
      <c r="E262" t="s">
        <v>226</v>
      </c>
      <c r="F262" t="s">
        <v>820</v>
      </c>
      <c r="G262" t="s">
        <v>291</v>
      </c>
      <c r="H262" s="87">
        <v>44655.300891203697</v>
      </c>
      <c r="I262" s="87">
        <v>44655.430486111109</v>
      </c>
      <c r="J262" t="b">
        <v>0</v>
      </c>
      <c r="M262" t="b">
        <v>0</v>
      </c>
      <c r="N262" t="b">
        <v>0</v>
      </c>
    </row>
    <row r="263" spans="1:14" ht="15" customHeight="1">
      <c r="A263" t="s">
        <v>4028</v>
      </c>
      <c r="B263" t="s">
        <v>261</v>
      </c>
      <c r="C263" t="s">
        <v>4029</v>
      </c>
      <c r="D263" t="s">
        <v>682</v>
      </c>
      <c r="E263" t="s">
        <v>1483</v>
      </c>
      <c r="F263" t="s">
        <v>4030</v>
      </c>
      <c r="G263" t="s">
        <v>278</v>
      </c>
      <c r="H263" s="87">
        <v>44655.295856481483</v>
      </c>
      <c r="I263" s="87">
        <v>44655.304097222222</v>
      </c>
      <c r="J263" t="b">
        <v>0</v>
      </c>
      <c r="M263" t="b">
        <v>0</v>
      </c>
      <c r="N263" t="b">
        <v>0</v>
      </c>
    </row>
    <row r="264" spans="1:14" ht="15" customHeight="1">
      <c r="A264" t="s">
        <v>4031</v>
      </c>
      <c r="B264" t="s">
        <v>261</v>
      </c>
      <c r="C264" t="s">
        <v>4032</v>
      </c>
      <c r="D264" t="s">
        <v>706</v>
      </c>
      <c r="E264" t="s">
        <v>1483</v>
      </c>
      <c r="F264" t="s">
        <v>484</v>
      </c>
      <c r="G264" t="s">
        <v>176</v>
      </c>
      <c r="H264" s="87">
        <v>44655.285266203697</v>
      </c>
      <c r="I264" s="87">
        <v>44655.310995370368</v>
      </c>
      <c r="J264" t="b">
        <v>0</v>
      </c>
      <c r="M264" t="b">
        <v>0</v>
      </c>
      <c r="N264" t="b">
        <v>0</v>
      </c>
    </row>
    <row r="265" spans="1:14" ht="15" customHeight="1">
      <c r="A265" t="s">
        <v>4033</v>
      </c>
      <c r="B265" t="s">
        <v>261</v>
      </c>
      <c r="C265" t="s">
        <v>4034</v>
      </c>
      <c r="D265" t="s">
        <v>706</v>
      </c>
      <c r="E265" t="s">
        <v>99</v>
      </c>
      <c r="F265" t="s">
        <v>651</v>
      </c>
      <c r="G265" t="s">
        <v>176</v>
      </c>
      <c r="H265" s="87">
        <v>44655.283275462964</v>
      </c>
      <c r="I265" s="87">
        <v>44656.482442129629</v>
      </c>
      <c r="J265" t="s">
        <v>455</v>
      </c>
      <c r="K265" t="s">
        <v>443</v>
      </c>
      <c r="L265" s="87">
        <v>44656.653969907413</v>
      </c>
      <c r="M265" t="b">
        <v>0</v>
      </c>
      <c r="N265" t="b">
        <v>0</v>
      </c>
    </row>
    <row r="266" spans="1:14" ht="15" customHeight="1">
      <c r="A266" t="s">
        <v>4035</v>
      </c>
      <c r="B266" t="s">
        <v>261</v>
      </c>
      <c r="C266" t="s">
        <v>4036</v>
      </c>
      <c r="D266" t="s">
        <v>458</v>
      </c>
      <c r="E266" t="s">
        <v>99</v>
      </c>
      <c r="F266" t="s">
        <v>775</v>
      </c>
      <c r="G266" t="s">
        <v>174</v>
      </c>
      <c r="H266" s="87">
        <v>44655.280868055554</v>
      </c>
      <c r="I266" s="87">
        <v>44656.480393518519</v>
      </c>
      <c r="J266" t="s">
        <v>442</v>
      </c>
      <c r="K266" t="s">
        <v>456</v>
      </c>
      <c r="L266" s="87">
        <v>44655.458333333343</v>
      </c>
      <c r="M266" t="s">
        <v>776</v>
      </c>
      <c r="N266" t="b">
        <v>0</v>
      </c>
    </row>
    <row r="267" spans="1:14" ht="15" customHeight="1">
      <c r="A267" t="s">
        <v>4037</v>
      </c>
      <c r="B267" t="s">
        <v>261</v>
      </c>
      <c r="C267" t="s">
        <v>4038</v>
      </c>
      <c r="D267" t="s">
        <v>458</v>
      </c>
      <c r="E267" t="s">
        <v>1483</v>
      </c>
      <c r="F267" t="s">
        <v>655</v>
      </c>
      <c r="G267" t="s">
        <v>174</v>
      </c>
      <c r="H267" s="87">
        <v>44655.280486111107</v>
      </c>
      <c r="I267" s="87">
        <v>44655.28292824074</v>
      </c>
      <c r="J267" t="b">
        <v>0</v>
      </c>
      <c r="M267" t="b">
        <v>0</v>
      </c>
      <c r="N267" t="b">
        <v>0</v>
      </c>
    </row>
    <row r="268" spans="1:14" ht="15" customHeight="1">
      <c r="A268" t="s">
        <v>4039</v>
      </c>
      <c r="B268" t="s">
        <v>261</v>
      </c>
      <c r="C268" t="s">
        <v>4040</v>
      </c>
      <c r="D268" t="s">
        <v>546</v>
      </c>
      <c r="E268" t="s">
        <v>1483</v>
      </c>
      <c r="F268" t="s">
        <v>4041</v>
      </c>
      <c r="G268" t="s">
        <v>176</v>
      </c>
      <c r="H268" s="87">
        <v>44655.26599537037</v>
      </c>
      <c r="I268" s="87">
        <v>44655.441840277781</v>
      </c>
      <c r="J268" t="b">
        <v>0</v>
      </c>
      <c r="M268" t="b">
        <v>0</v>
      </c>
      <c r="N268" t="b">
        <v>0</v>
      </c>
    </row>
    <row r="269" spans="1:14" ht="15" customHeight="1">
      <c r="A269" t="s">
        <v>4042</v>
      </c>
      <c r="B269" t="s">
        <v>261</v>
      </c>
      <c r="C269" t="s">
        <v>4043</v>
      </c>
      <c r="D269" t="s">
        <v>1482</v>
      </c>
      <c r="E269" t="s">
        <v>1483</v>
      </c>
      <c r="F269" t="s">
        <v>491</v>
      </c>
      <c r="G269" t="s">
        <v>174</v>
      </c>
      <c r="H269" s="87">
        <v>44655.255196759259</v>
      </c>
      <c r="I269" s="87">
        <v>44655.515752314823</v>
      </c>
      <c r="J269" t="b">
        <v>0</v>
      </c>
      <c r="M269" t="b">
        <v>0</v>
      </c>
      <c r="N269" t="b">
        <v>0</v>
      </c>
    </row>
    <row r="270" spans="1:14" ht="15" customHeight="1">
      <c r="A270" t="s">
        <v>4044</v>
      </c>
      <c r="B270" t="s">
        <v>261</v>
      </c>
      <c r="C270" t="s">
        <v>4045</v>
      </c>
      <c r="D270" t="s">
        <v>1482</v>
      </c>
      <c r="E270" t="s">
        <v>1483</v>
      </c>
      <c r="F270" t="s">
        <v>754</v>
      </c>
      <c r="G270" t="s">
        <v>174</v>
      </c>
      <c r="H270" s="87">
        <v>44655.250011574077</v>
      </c>
      <c r="I270" s="87">
        <v>44655.305451388893</v>
      </c>
      <c r="J270" t="b">
        <v>0</v>
      </c>
      <c r="M270" t="b">
        <v>0</v>
      </c>
      <c r="N270" t="b">
        <v>0</v>
      </c>
    </row>
    <row r="271" spans="1:14" ht="15" customHeight="1">
      <c r="A271" t="s">
        <v>4046</v>
      </c>
      <c r="B271" t="s">
        <v>261</v>
      </c>
      <c r="C271" t="s">
        <v>4047</v>
      </c>
      <c r="D271" t="s">
        <v>1482</v>
      </c>
      <c r="E271" t="s">
        <v>1483</v>
      </c>
      <c r="F271" t="s">
        <v>754</v>
      </c>
      <c r="G271" t="s">
        <v>174</v>
      </c>
      <c r="H271" s="87">
        <v>44655.249988425923</v>
      </c>
      <c r="I271" s="87">
        <v>44655.305555555547</v>
      </c>
      <c r="J271" t="b">
        <v>0</v>
      </c>
      <c r="M271" t="b">
        <v>0</v>
      </c>
      <c r="N271" t="b">
        <v>0</v>
      </c>
    </row>
    <row r="272" spans="1:14" ht="15" customHeight="1">
      <c r="A272" t="s">
        <v>4048</v>
      </c>
      <c r="B272" t="s">
        <v>261</v>
      </c>
      <c r="C272" t="s">
        <v>4049</v>
      </c>
      <c r="D272" t="s">
        <v>1482</v>
      </c>
      <c r="E272" t="s">
        <v>1483</v>
      </c>
      <c r="F272" t="s">
        <v>754</v>
      </c>
      <c r="G272" t="s">
        <v>174</v>
      </c>
      <c r="H272" s="87">
        <v>44655.249976851846</v>
      </c>
      <c r="I272" s="87">
        <v>44655.305648148147</v>
      </c>
      <c r="J272" t="b">
        <v>0</v>
      </c>
      <c r="M272" t="b">
        <v>0</v>
      </c>
      <c r="N272" t="b">
        <v>0</v>
      </c>
    </row>
    <row r="273" spans="1:14" ht="15" customHeight="1">
      <c r="A273" t="s">
        <v>4050</v>
      </c>
      <c r="B273" t="s">
        <v>261</v>
      </c>
      <c r="C273" t="s">
        <v>4051</v>
      </c>
      <c r="D273" t="s">
        <v>1482</v>
      </c>
      <c r="E273" t="s">
        <v>1483</v>
      </c>
      <c r="F273" t="s">
        <v>754</v>
      </c>
      <c r="G273" t="s">
        <v>174</v>
      </c>
      <c r="H273" s="87">
        <v>44655.2499537037</v>
      </c>
      <c r="I273" s="87">
        <v>44655.30574074074</v>
      </c>
      <c r="J273" t="b">
        <v>0</v>
      </c>
      <c r="M273" t="b">
        <v>0</v>
      </c>
      <c r="N273" t="b">
        <v>0</v>
      </c>
    </row>
    <row r="274" spans="1:14" ht="15" customHeight="1">
      <c r="A274" t="s">
        <v>4052</v>
      </c>
      <c r="B274" t="s">
        <v>261</v>
      </c>
      <c r="C274" t="s">
        <v>4053</v>
      </c>
      <c r="D274" t="s">
        <v>1482</v>
      </c>
      <c r="E274" t="s">
        <v>1483</v>
      </c>
      <c r="F274" t="s">
        <v>754</v>
      </c>
      <c r="G274" t="s">
        <v>174</v>
      </c>
      <c r="H274" s="87">
        <v>44655.249942129631</v>
      </c>
      <c r="I274" s="87">
        <v>44655.305833333332</v>
      </c>
      <c r="J274" t="b">
        <v>0</v>
      </c>
      <c r="M274" t="b">
        <v>0</v>
      </c>
      <c r="N274" t="b">
        <v>0</v>
      </c>
    </row>
    <row r="275" spans="1:14" ht="15" customHeight="1">
      <c r="A275" t="s">
        <v>4054</v>
      </c>
      <c r="B275" t="s">
        <v>262</v>
      </c>
      <c r="C275" t="s">
        <v>4055</v>
      </c>
      <c r="D275" t="s">
        <v>706</v>
      </c>
      <c r="E275" t="s">
        <v>1483</v>
      </c>
      <c r="F275" t="s">
        <v>651</v>
      </c>
      <c r="G275" t="s">
        <v>176</v>
      </c>
      <c r="H275" s="87">
        <v>44655.249328703707</v>
      </c>
      <c r="I275" s="87">
        <v>44655.397812499999</v>
      </c>
      <c r="J275" t="b">
        <v>0</v>
      </c>
      <c r="M275" t="b">
        <v>0</v>
      </c>
      <c r="N275" t="b">
        <v>0</v>
      </c>
    </row>
    <row r="276" spans="1:14" ht="15" customHeight="1">
      <c r="A276" t="s">
        <v>4056</v>
      </c>
      <c r="B276" t="s">
        <v>261</v>
      </c>
      <c r="C276" t="s">
        <v>4057</v>
      </c>
      <c r="D276" t="s">
        <v>734</v>
      </c>
      <c r="E276" t="s">
        <v>160</v>
      </c>
      <c r="F276" t="s">
        <v>1349</v>
      </c>
      <c r="G276" t="s">
        <v>174</v>
      </c>
      <c r="H276" s="87">
        <v>44655.244050925918</v>
      </c>
      <c r="I276" s="87">
        <v>44655.705138888887</v>
      </c>
      <c r="J276" t="s">
        <v>455</v>
      </c>
      <c r="K276" t="s">
        <v>443</v>
      </c>
      <c r="L276" s="87">
        <v>44655.458333333343</v>
      </c>
      <c r="M276" t="s">
        <v>3840</v>
      </c>
      <c r="N276" t="b">
        <v>0</v>
      </c>
    </row>
    <row r="277" spans="1:14" ht="15" customHeight="1">
      <c r="A277" t="s">
        <v>4058</v>
      </c>
      <c r="B277" t="s">
        <v>261</v>
      </c>
      <c r="C277" t="s">
        <v>4059</v>
      </c>
      <c r="D277" t="s">
        <v>466</v>
      </c>
      <c r="E277" t="s">
        <v>226</v>
      </c>
      <c r="F277" t="s">
        <v>4060</v>
      </c>
      <c r="G277" t="s">
        <v>188</v>
      </c>
      <c r="H277" s="87">
        <v>44655.223333333342</v>
      </c>
      <c r="I277" s="87">
        <v>44655.224131944437</v>
      </c>
      <c r="J277" t="b">
        <v>0</v>
      </c>
      <c r="M277" t="b">
        <v>0</v>
      </c>
      <c r="N277" t="b">
        <v>0</v>
      </c>
    </row>
    <row r="278" spans="1:14" ht="15" customHeight="1">
      <c r="A278" t="s">
        <v>4061</v>
      </c>
      <c r="B278" t="s">
        <v>261</v>
      </c>
      <c r="C278" t="s">
        <v>4062</v>
      </c>
      <c r="D278" t="s">
        <v>1482</v>
      </c>
      <c r="E278" t="s">
        <v>1483</v>
      </c>
      <c r="F278" t="s">
        <v>1434</v>
      </c>
      <c r="G278" t="s">
        <v>174</v>
      </c>
      <c r="H278" s="87">
        <v>44655.210034722222</v>
      </c>
      <c r="I278" s="87">
        <v>44655.644305555557</v>
      </c>
      <c r="J278" t="b">
        <v>0</v>
      </c>
      <c r="M278" t="s">
        <v>3761</v>
      </c>
      <c r="N278" t="b">
        <v>0</v>
      </c>
    </row>
    <row r="279" spans="1:14" ht="15" customHeight="1">
      <c r="A279" t="s">
        <v>4063</v>
      </c>
      <c r="B279" t="s">
        <v>261</v>
      </c>
      <c r="C279" t="s">
        <v>4064</v>
      </c>
      <c r="D279" t="s">
        <v>1482</v>
      </c>
      <c r="E279" t="s">
        <v>1483</v>
      </c>
      <c r="F279" t="s">
        <v>491</v>
      </c>
      <c r="G279" t="s">
        <v>174</v>
      </c>
      <c r="H279" s="87">
        <v>44655.209062499998</v>
      </c>
      <c r="I279" s="87">
        <v>44656.211712962962</v>
      </c>
      <c r="J279" t="b">
        <v>0</v>
      </c>
      <c r="M279" t="b">
        <v>0</v>
      </c>
      <c r="N279" t="b">
        <v>0</v>
      </c>
    </row>
    <row r="280" spans="1:14" ht="15" customHeight="1">
      <c r="A280" t="s">
        <v>4065</v>
      </c>
      <c r="B280" t="s">
        <v>261</v>
      </c>
      <c r="C280" t="s">
        <v>4066</v>
      </c>
      <c r="D280" t="s">
        <v>1482</v>
      </c>
      <c r="E280" t="s">
        <v>1483</v>
      </c>
      <c r="F280" t="s">
        <v>491</v>
      </c>
      <c r="G280" t="s">
        <v>174</v>
      </c>
      <c r="H280" s="87">
        <v>44655.209050925929</v>
      </c>
      <c r="I280" s="87">
        <v>44656.211400462962</v>
      </c>
      <c r="J280" t="b">
        <v>0</v>
      </c>
      <c r="M280" t="b">
        <v>0</v>
      </c>
      <c r="N280" t="b">
        <v>0</v>
      </c>
    </row>
    <row r="281" spans="1:14" ht="15" customHeight="1">
      <c r="A281" t="s">
        <v>4067</v>
      </c>
      <c r="B281" t="s">
        <v>261</v>
      </c>
      <c r="C281" t="s">
        <v>4068</v>
      </c>
      <c r="D281" t="s">
        <v>1482</v>
      </c>
      <c r="E281" t="s">
        <v>1483</v>
      </c>
      <c r="F281" t="s">
        <v>491</v>
      </c>
      <c r="G281" t="s">
        <v>174</v>
      </c>
      <c r="H281" s="87">
        <v>44655.209039351852</v>
      </c>
      <c r="I281" s="87">
        <v>44656.212789351863</v>
      </c>
      <c r="J281" t="b">
        <v>0</v>
      </c>
      <c r="M281" t="b">
        <v>0</v>
      </c>
      <c r="N281" t="b">
        <v>0</v>
      </c>
    </row>
    <row r="282" spans="1:14" ht="15" customHeight="1">
      <c r="A282" t="s">
        <v>4069</v>
      </c>
      <c r="B282" t="s">
        <v>261</v>
      </c>
      <c r="C282" t="s">
        <v>4070</v>
      </c>
      <c r="D282" t="s">
        <v>1482</v>
      </c>
      <c r="E282" t="s">
        <v>1483</v>
      </c>
      <c r="F282" t="s">
        <v>491</v>
      </c>
      <c r="G282" t="s">
        <v>174</v>
      </c>
      <c r="H282" s="87">
        <v>44655.209004629629</v>
      </c>
      <c r="I282" s="87">
        <v>44656.211388888893</v>
      </c>
      <c r="J282" t="b">
        <v>0</v>
      </c>
      <c r="M282" t="b">
        <v>0</v>
      </c>
      <c r="N282" t="b">
        <v>0</v>
      </c>
    </row>
    <row r="283" spans="1:14" ht="15" customHeight="1">
      <c r="A283" t="s">
        <v>4071</v>
      </c>
      <c r="B283" t="s">
        <v>261</v>
      </c>
      <c r="C283" t="s">
        <v>4072</v>
      </c>
      <c r="D283" t="s">
        <v>1482</v>
      </c>
      <c r="E283" t="s">
        <v>1483</v>
      </c>
      <c r="F283" t="s">
        <v>469</v>
      </c>
      <c r="G283" t="s">
        <v>174</v>
      </c>
      <c r="H283" s="87">
        <v>44655.198900462958</v>
      </c>
      <c r="I283" s="87">
        <v>44656.152002314811</v>
      </c>
      <c r="J283" t="b">
        <v>0</v>
      </c>
      <c r="M283" t="s">
        <v>470</v>
      </c>
      <c r="N283" t="b">
        <v>0</v>
      </c>
    </row>
    <row r="284" spans="1:14" ht="15" customHeight="1">
      <c r="A284" t="s">
        <v>4073</v>
      </c>
      <c r="B284" t="s">
        <v>261</v>
      </c>
      <c r="C284" t="s">
        <v>4074</v>
      </c>
      <c r="D284" t="s">
        <v>1482</v>
      </c>
      <c r="E284" t="s">
        <v>1483</v>
      </c>
      <c r="F284" t="s">
        <v>494</v>
      </c>
      <c r="G284" t="s">
        <v>174</v>
      </c>
      <c r="H284" s="87">
        <v>44655.197523148148</v>
      </c>
      <c r="I284" s="87">
        <v>44655.200960648152</v>
      </c>
      <c r="J284" t="b">
        <v>0</v>
      </c>
      <c r="M284" t="s">
        <v>4075</v>
      </c>
      <c r="N284" t="b">
        <v>0</v>
      </c>
    </row>
    <row r="285" spans="1:14" ht="15" customHeight="1">
      <c r="A285" t="s">
        <v>4076</v>
      </c>
      <c r="B285" t="s">
        <v>261</v>
      </c>
      <c r="C285" t="s">
        <v>4077</v>
      </c>
      <c r="D285" t="s">
        <v>1482</v>
      </c>
      <c r="E285" t="s">
        <v>1483</v>
      </c>
      <c r="F285" t="s">
        <v>3753</v>
      </c>
      <c r="G285" t="s">
        <v>174</v>
      </c>
      <c r="H285" s="87">
        <v>44655.169398148151</v>
      </c>
      <c r="I285" s="87">
        <v>44655.180127314823</v>
      </c>
      <c r="J285" t="b">
        <v>0</v>
      </c>
      <c r="M285" t="s">
        <v>3875</v>
      </c>
      <c r="N285" t="b">
        <v>0</v>
      </c>
    </row>
    <row r="286" spans="1:14" ht="15" customHeight="1">
      <c r="A286" t="s">
        <v>4078</v>
      </c>
      <c r="B286" t="s">
        <v>261</v>
      </c>
      <c r="C286" t="s">
        <v>4079</v>
      </c>
      <c r="D286" t="s">
        <v>706</v>
      </c>
      <c r="E286" t="s">
        <v>1483</v>
      </c>
      <c r="F286" t="s">
        <v>490</v>
      </c>
      <c r="G286" t="s">
        <v>176</v>
      </c>
      <c r="H286" s="87">
        <v>44655.162418981483</v>
      </c>
      <c r="I286" s="87">
        <v>44655.281550925924</v>
      </c>
      <c r="J286" t="b">
        <v>0</v>
      </c>
      <c r="M286" t="b">
        <v>0</v>
      </c>
      <c r="N286" t="b">
        <v>0</v>
      </c>
    </row>
    <row r="287" spans="1:14" ht="15" customHeight="1">
      <c r="A287" t="s">
        <v>4080</v>
      </c>
      <c r="B287" t="s">
        <v>261</v>
      </c>
      <c r="C287" t="s">
        <v>4081</v>
      </c>
      <c r="D287" t="s">
        <v>1482</v>
      </c>
      <c r="E287" t="s">
        <v>1483</v>
      </c>
      <c r="F287" t="s">
        <v>3828</v>
      </c>
      <c r="G287" t="s">
        <v>174</v>
      </c>
      <c r="H287" s="87">
        <v>44655.159675925926</v>
      </c>
      <c r="I287" s="87">
        <v>44655.30672453704</v>
      </c>
      <c r="J287" t="b">
        <v>0</v>
      </c>
      <c r="M287" t="b">
        <v>0</v>
      </c>
      <c r="N287" t="b">
        <v>0</v>
      </c>
    </row>
    <row r="288" spans="1:14" ht="15" customHeight="1">
      <c r="A288" t="s">
        <v>4082</v>
      </c>
      <c r="B288" t="s">
        <v>261</v>
      </c>
      <c r="C288" t="s">
        <v>4083</v>
      </c>
      <c r="D288" t="s">
        <v>1482</v>
      </c>
      <c r="E288" t="s">
        <v>1483</v>
      </c>
      <c r="F288" t="s">
        <v>1407</v>
      </c>
      <c r="G288" t="s">
        <v>174</v>
      </c>
      <c r="H288" s="87">
        <v>44655.146504629629</v>
      </c>
      <c r="I288" s="87">
        <v>44655.639444444438</v>
      </c>
      <c r="J288" t="b">
        <v>0</v>
      </c>
      <c r="M288" t="b">
        <v>0</v>
      </c>
      <c r="N288" t="b">
        <v>0</v>
      </c>
    </row>
    <row r="289" spans="1:14" ht="15" customHeight="1">
      <c r="A289" t="s">
        <v>4084</v>
      </c>
      <c r="B289" t="s">
        <v>261</v>
      </c>
      <c r="C289" t="s">
        <v>4085</v>
      </c>
      <c r="D289" t="s">
        <v>1482</v>
      </c>
      <c r="E289" t="s">
        <v>1483</v>
      </c>
      <c r="F289" t="s">
        <v>1407</v>
      </c>
      <c r="G289" t="s">
        <v>174</v>
      </c>
      <c r="H289" s="87">
        <v>44655.146481481483</v>
      </c>
      <c r="I289" s="87">
        <v>44655.639421296299</v>
      </c>
      <c r="J289" t="b">
        <v>0</v>
      </c>
      <c r="M289" t="b">
        <v>0</v>
      </c>
      <c r="N289" t="b">
        <v>0</v>
      </c>
    </row>
    <row r="290" spans="1:14" ht="15" customHeight="1">
      <c r="A290" t="s">
        <v>4086</v>
      </c>
      <c r="B290" t="s">
        <v>261</v>
      </c>
      <c r="C290" t="s">
        <v>4087</v>
      </c>
      <c r="D290" t="s">
        <v>1482</v>
      </c>
      <c r="E290" t="s">
        <v>1483</v>
      </c>
      <c r="F290" t="s">
        <v>1499</v>
      </c>
      <c r="G290" t="s">
        <v>174</v>
      </c>
      <c r="H290" s="87">
        <v>44655.140590277777</v>
      </c>
      <c r="I290" s="87">
        <v>44656.067974537043</v>
      </c>
      <c r="J290" t="b">
        <v>0</v>
      </c>
      <c r="M290" t="s">
        <v>1500</v>
      </c>
      <c r="N290" t="b">
        <v>0</v>
      </c>
    </row>
    <row r="291" spans="1:14" ht="15" customHeight="1">
      <c r="A291" t="s">
        <v>4088</v>
      </c>
      <c r="B291" t="s">
        <v>261</v>
      </c>
      <c r="C291" t="s">
        <v>4089</v>
      </c>
      <c r="D291" t="s">
        <v>1482</v>
      </c>
      <c r="E291" t="s">
        <v>1483</v>
      </c>
      <c r="F291" t="s">
        <v>1349</v>
      </c>
      <c r="G291" t="s">
        <v>174</v>
      </c>
      <c r="H291" s="87">
        <v>44655.132939814823</v>
      </c>
      <c r="I291" s="87">
        <v>44655.174583333333</v>
      </c>
      <c r="J291" t="b">
        <v>0</v>
      </c>
      <c r="M291" t="s">
        <v>723</v>
      </c>
      <c r="N291" t="b">
        <v>0</v>
      </c>
    </row>
    <row r="292" spans="1:14" ht="15" customHeight="1">
      <c r="A292" t="s">
        <v>4090</v>
      </c>
      <c r="B292" t="s">
        <v>261</v>
      </c>
      <c r="C292" t="s">
        <v>4091</v>
      </c>
      <c r="D292" t="s">
        <v>1482</v>
      </c>
      <c r="E292" t="s">
        <v>1483</v>
      </c>
      <c r="F292" t="s">
        <v>494</v>
      </c>
      <c r="G292" t="s">
        <v>174</v>
      </c>
      <c r="H292" s="87">
        <v>44655.115949074083</v>
      </c>
      <c r="I292" s="87">
        <v>44655.973854166667</v>
      </c>
      <c r="J292" t="b">
        <v>0</v>
      </c>
      <c r="M292" t="s">
        <v>1493</v>
      </c>
      <c r="N292" t="b">
        <v>0</v>
      </c>
    </row>
    <row r="293" spans="1:14" ht="15" customHeight="1">
      <c r="A293" t="s">
        <v>4092</v>
      </c>
      <c r="B293" t="s">
        <v>261</v>
      </c>
      <c r="C293" t="s">
        <v>4093</v>
      </c>
      <c r="D293" t="s">
        <v>1482</v>
      </c>
      <c r="E293" t="s">
        <v>1483</v>
      </c>
      <c r="F293" t="s">
        <v>494</v>
      </c>
      <c r="G293" t="s">
        <v>174</v>
      </c>
      <c r="H293" s="87">
        <v>44655.115925925929</v>
      </c>
      <c r="I293" s="87">
        <v>44655.973877314813</v>
      </c>
      <c r="J293" t="b">
        <v>0</v>
      </c>
      <c r="M293" t="s">
        <v>1493</v>
      </c>
      <c r="N293" t="b">
        <v>0</v>
      </c>
    </row>
    <row r="294" spans="1:14" ht="15" customHeight="1">
      <c r="A294" t="s">
        <v>4094</v>
      </c>
      <c r="B294" t="s">
        <v>261</v>
      </c>
      <c r="C294" t="s">
        <v>4095</v>
      </c>
      <c r="D294" t="s">
        <v>1482</v>
      </c>
      <c r="E294" t="s">
        <v>1483</v>
      </c>
      <c r="F294" t="s">
        <v>754</v>
      </c>
      <c r="G294" t="s">
        <v>174</v>
      </c>
      <c r="H294" s="87">
        <v>44655.105844907397</v>
      </c>
      <c r="I294" s="87">
        <v>44656.077013888891</v>
      </c>
      <c r="J294" t="b">
        <v>0</v>
      </c>
      <c r="M294" t="b">
        <v>0</v>
      </c>
      <c r="N294" t="b">
        <v>0</v>
      </c>
    </row>
    <row r="295" spans="1:14" ht="15" customHeight="1">
      <c r="A295" t="s">
        <v>4096</v>
      </c>
      <c r="B295" t="s">
        <v>261</v>
      </c>
      <c r="C295" t="s">
        <v>4097</v>
      </c>
      <c r="D295" t="s">
        <v>706</v>
      </c>
      <c r="E295" t="s">
        <v>1483</v>
      </c>
      <c r="F295" t="s">
        <v>490</v>
      </c>
      <c r="G295" t="s">
        <v>176</v>
      </c>
      <c r="H295" s="87">
        <v>44655.096724537027</v>
      </c>
      <c r="I295" s="87">
        <v>44655.143900462957</v>
      </c>
      <c r="J295" t="b">
        <v>0</v>
      </c>
      <c r="M295" t="b">
        <v>0</v>
      </c>
      <c r="N295" t="b">
        <v>0</v>
      </c>
    </row>
    <row r="296" spans="1:14" ht="15" customHeight="1">
      <c r="A296" t="s">
        <v>4098</v>
      </c>
      <c r="B296" t="s">
        <v>261</v>
      </c>
      <c r="C296" t="s">
        <v>4099</v>
      </c>
      <c r="D296" t="s">
        <v>464</v>
      </c>
      <c r="E296" t="s">
        <v>1483</v>
      </c>
      <c r="F296" t="s">
        <v>847</v>
      </c>
      <c r="G296" t="s">
        <v>183</v>
      </c>
      <c r="H296" s="87">
        <v>44655.092615740738</v>
      </c>
      <c r="I296" s="87">
        <v>44655.149664351848</v>
      </c>
      <c r="J296" t="b">
        <v>0</v>
      </c>
      <c r="M296" t="b">
        <v>0</v>
      </c>
      <c r="N296" t="b">
        <v>0</v>
      </c>
    </row>
    <row r="297" spans="1:14" ht="15" customHeight="1">
      <c r="A297" t="s">
        <v>4100</v>
      </c>
      <c r="B297" t="s">
        <v>261</v>
      </c>
      <c r="C297" t="s">
        <v>4101</v>
      </c>
      <c r="D297" t="s">
        <v>493</v>
      </c>
      <c r="E297" t="s">
        <v>1483</v>
      </c>
      <c r="F297" t="s">
        <v>775</v>
      </c>
      <c r="G297" t="s">
        <v>174</v>
      </c>
      <c r="H297" s="87">
        <v>44655.086087962962</v>
      </c>
      <c r="I297" s="87">
        <v>44655.106435185182</v>
      </c>
      <c r="J297" t="b">
        <v>0</v>
      </c>
      <c r="M297" t="b">
        <v>0</v>
      </c>
      <c r="N297" t="b">
        <v>0</v>
      </c>
    </row>
    <row r="298" spans="1:14" ht="15" customHeight="1">
      <c r="A298" t="s">
        <v>4102</v>
      </c>
      <c r="B298" t="s">
        <v>261</v>
      </c>
      <c r="C298" t="s">
        <v>4103</v>
      </c>
      <c r="D298" t="s">
        <v>493</v>
      </c>
      <c r="E298" t="s">
        <v>1483</v>
      </c>
      <c r="F298" t="s">
        <v>775</v>
      </c>
      <c r="G298" t="s">
        <v>174</v>
      </c>
      <c r="H298" s="87">
        <v>44655.084745370368</v>
      </c>
      <c r="I298" s="87">
        <v>44655.106689814813</v>
      </c>
      <c r="J298" t="b">
        <v>0</v>
      </c>
      <c r="M298" t="b">
        <v>0</v>
      </c>
      <c r="N298" t="b">
        <v>0</v>
      </c>
    </row>
    <row r="299" spans="1:14" ht="15" customHeight="1">
      <c r="A299" t="s">
        <v>4104</v>
      </c>
      <c r="B299" t="s">
        <v>261</v>
      </c>
      <c r="C299" t="s">
        <v>4105</v>
      </c>
      <c r="D299" t="s">
        <v>493</v>
      </c>
      <c r="E299" t="s">
        <v>1483</v>
      </c>
      <c r="F299" t="s">
        <v>775</v>
      </c>
      <c r="G299" t="s">
        <v>174</v>
      </c>
      <c r="H299" s="87">
        <v>44655.084722222222</v>
      </c>
      <c r="I299" s="87">
        <v>44655.107048611113</v>
      </c>
      <c r="J299" t="b">
        <v>0</v>
      </c>
      <c r="M299" t="b">
        <v>0</v>
      </c>
      <c r="N299" t="b">
        <v>0</v>
      </c>
    </row>
    <row r="300" spans="1:14" ht="15" customHeight="1">
      <c r="A300" t="s">
        <v>4106</v>
      </c>
      <c r="B300" t="s">
        <v>261</v>
      </c>
      <c r="C300" t="s">
        <v>4107</v>
      </c>
      <c r="D300" t="s">
        <v>493</v>
      </c>
      <c r="E300" t="s">
        <v>1483</v>
      </c>
      <c r="F300" t="s">
        <v>775</v>
      </c>
      <c r="G300" t="s">
        <v>174</v>
      </c>
      <c r="H300" s="87">
        <v>44655.084710648152</v>
      </c>
      <c r="I300" s="87">
        <v>44655.107291666667</v>
      </c>
      <c r="J300" t="b">
        <v>0</v>
      </c>
      <c r="M300" t="b">
        <v>0</v>
      </c>
      <c r="N300" t="b">
        <v>0</v>
      </c>
    </row>
    <row r="301" spans="1:14" ht="15" customHeight="1">
      <c r="A301" t="s">
        <v>4108</v>
      </c>
      <c r="B301" t="s">
        <v>261</v>
      </c>
      <c r="C301" t="s">
        <v>4109</v>
      </c>
      <c r="D301" t="s">
        <v>493</v>
      </c>
      <c r="E301" t="s">
        <v>1483</v>
      </c>
      <c r="F301" t="s">
        <v>1489</v>
      </c>
      <c r="G301" t="s">
        <v>174</v>
      </c>
      <c r="H301" s="87">
        <v>44655.061377314807</v>
      </c>
      <c r="I301" s="87">
        <v>44655.076342592591</v>
      </c>
      <c r="J301" t="b">
        <v>0</v>
      </c>
      <c r="M301" t="b">
        <v>0</v>
      </c>
      <c r="N301" t="b">
        <v>0</v>
      </c>
    </row>
    <row r="302" spans="1:14" ht="15" customHeight="1">
      <c r="A302" t="s">
        <v>4110</v>
      </c>
      <c r="B302" t="s">
        <v>260</v>
      </c>
      <c r="C302" t="s">
        <v>4111</v>
      </c>
      <c r="D302" t="s">
        <v>458</v>
      </c>
      <c r="E302" t="s">
        <v>1483</v>
      </c>
      <c r="F302" t="s">
        <v>754</v>
      </c>
      <c r="G302" t="s">
        <v>174</v>
      </c>
      <c r="H302" s="87">
        <v>44655.040555555563</v>
      </c>
      <c r="I302" s="87">
        <v>44656.343900462962</v>
      </c>
      <c r="J302" t="b">
        <v>0</v>
      </c>
      <c r="M302" t="b">
        <v>0</v>
      </c>
      <c r="N302" t="b">
        <v>0</v>
      </c>
    </row>
    <row r="303" spans="1:14" ht="15" customHeight="1">
      <c r="A303" t="s">
        <v>4112</v>
      </c>
      <c r="B303" t="s">
        <v>261</v>
      </c>
      <c r="C303" t="s">
        <v>4113</v>
      </c>
      <c r="D303" t="s">
        <v>1482</v>
      </c>
      <c r="E303" t="s">
        <v>1483</v>
      </c>
      <c r="F303" t="s">
        <v>491</v>
      </c>
      <c r="G303" t="s">
        <v>174</v>
      </c>
      <c r="H303" s="87">
        <v>44655.034317129634</v>
      </c>
      <c r="I303" s="87">
        <v>44656.048530092587</v>
      </c>
      <c r="J303" t="b">
        <v>0</v>
      </c>
      <c r="M303" t="b">
        <v>0</v>
      </c>
      <c r="N303" t="b">
        <v>0</v>
      </c>
    </row>
    <row r="304" spans="1:14" ht="15" customHeight="1">
      <c r="A304" t="s">
        <v>4114</v>
      </c>
      <c r="B304" t="s">
        <v>261</v>
      </c>
      <c r="C304" t="s">
        <v>4115</v>
      </c>
      <c r="D304" t="s">
        <v>1482</v>
      </c>
      <c r="E304" t="s">
        <v>1483</v>
      </c>
      <c r="F304" t="s">
        <v>754</v>
      </c>
      <c r="G304" t="s">
        <v>174</v>
      </c>
      <c r="H304" s="87">
        <v>44655.021817129629</v>
      </c>
      <c r="I304" s="87">
        <v>44656.024571759262</v>
      </c>
      <c r="J304" t="b">
        <v>0</v>
      </c>
      <c r="M304" t="b">
        <v>0</v>
      </c>
      <c r="N304" t="b">
        <v>0</v>
      </c>
    </row>
    <row r="305" spans="1:14" ht="15" customHeight="1">
      <c r="A305" t="s">
        <v>4116</v>
      </c>
      <c r="B305" t="s">
        <v>261</v>
      </c>
      <c r="C305" t="s">
        <v>4117</v>
      </c>
      <c r="D305" t="s">
        <v>483</v>
      </c>
      <c r="E305" t="s">
        <v>226</v>
      </c>
      <c r="F305" t="s">
        <v>651</v>
      </c>
      <c r="G305" t="s">
        <v>176</v>
      </c>
      <c r="H305" s="87">
        <v>44655.014340277783</v>
      </c>
      <c r="I305" s="87">
        <v>44655.73909722222</v>
      </c>
      <c r="J305" t="b">
        <v>0</v>
      </c>
      <c r="M305" t="b">
        <v>0</v>
      </c>
      <c r="N305" t="b">
        <v>0</v>
      </c>
    </row>
    <row r="306" spans="1:14" ht="15" customHeight="1">
      <c r="A306" t="s">
        <v>4118</v>
      </c>
      <c r="B306" t="s">
        <v>261</v>
      </c>
      <c r="C306" t="s">
        <v>4119</v>
      </c>
      <c r="D306" t="s">
        <v>1482</v>
      </c>
      <c r="E306" t="s">
        <v>1483</v>
      </c>
      <c r="F306" t="s">
        <v>494</v>
      </c>
      <c r="G306" t="s">
        <v>174</v>
      </c>
      <c r="H306" s="87">
        <v>44655.013159722221</v>
      </c>
      <c r="I306" s="87">
        <v>44655.941562499997</v>
      </c>
      <c r="J306" t="b">
        <v>0</v>
      </c>
      <c r="M306" t="s">
        <v>1486</v>
      </c>
      <c r="N306" t="b">
        <v>0</v>
      </c>
    </row>
    <row r="307" spans="1:14" ht="15" customHeight="1">
      <c r="A307" t="s">
        <v>4120</v>
      </c>
      <c r="B307" t="s">
        <v>261</v>
      </c>
      <c r="C307" t="s">
        <v>4121</v>
      </c>
      <c r="D307" t="s">
        <v>1482</v>
      </c>
      <c r="E307" t="s">
        <v>1483</v>
      </c>
      <c r="F307" t="s">
        <v>494</v>
      </c>
      <c r="G307" t="s">
        <v>174</v>
      </c>
      <c r="H307" s="87">
        <v>44655.013136574067</v>
      </c>
      <c r="I307" s="87">
        <v>44655.941574074073</v>
      </c>
      <c r="J307" t="b">
        <v>0</v>
      </c>
      <c r="M307" t="s">
        <v>1486</v>
      </c>
      <c r="N307" t="b">
        <v>0</v>
      </c>
    </row>
    <row r="308" spans="1:14" ht="15" customHeight="1">
      <c r="A308" t="s">
        <v>4122</v>
      </c>
      <c r="B308" t="s">
        <v>261</v>
      </c>
      <c r="C308" t="s">
        <v>4123</v>
      </c>
      <c r="D308" t="s">
        <v>1482</v>
      </c>
      <c r="E308" t="s">
        <v>1483</v>
      </c>
      <c r="F308" t="s">
        <v>494</v>
      </c>
      <c r="G308" t="s">
        <v>174</v>
      </c>
      <c r="H308" s="87">
        <v>44655.012280092589</v>
      </c>
      <c r="I308" s="87">
        <v>44655.241342592592</v>
      </c>
      <c r="J308" t="b">
        <v>0</v>
      </c>
      <c r="M308" t="s">
        <v>1767</v>
      </c>
      <c r="N308" t="b">
        <v>0</v>
      </c>
    </row>
    <row r="309" spans="1:14" ht="15" customHeight="1">
      <c r="A309" t="s">
        <v>4124</v>
      </c>
      <c r="B309" t="s">
        <v>261</v>
      </c>
      <c r="C309" t="s">
        <v>4125</v>
      </c>
      <c r="D309" t="s">
        <v>1482</v>
      </c>
      <c r="E309" t="s">
        <v>1483</v>
      </c>
      <c r="F309" t="s">
        <v>494</v>
      </c>
      <c r="G309" t="s">
        <v>174</v>
      </c>
      <c r="H309" s="87">
        <v>44655.012256944443</v>
      </c>
      <c r="I309" s="87">
        <v>44655.241319444453</v>
      </c>
      <c r="J309" t="b">
        <v>0</v>
      </c>
      <c r="M309" t="s">
        <v>4126</v>
      </c>
      <c r="N309" t="b">
        <v>0</v>
      </c>
    </row>
    <row r="310" spans="1:14" ht="15" customHeight="1">
      <c r="A310" t="s">
        <v>4127</v>
      </c>
      <c r="B310" t="s">
        <v>261</v>
      </c>
      <c r="C310" t="s">
        <v>4128</v>
      </c>
      <c r="D310" t="s">
        <v>1482</v>
      </c>
      <c r="E310" t="s">
        <v>1483</v>
      </c>
      <c r="F310" t="s">
        <v>494</v>
      </c>
      <c r="G310" t="s">
        <v>174</v>
      </c>
      <c r="H310" s="87">
        <v>44655.012245370373</v>
      </c>
      <c r="I310" s="87">
        <v>44655.241307870368</v>
      </c>
      <c r="J310" t="b">
        <v>0</v>
      </c>
      <c r="M310" t="s">
        <v>4129</v>
      </c>
      <c r="N310" t="b">
        <v>0</v>
      </c>
    </row>
    <row r="311" spans="1:14" ht="15" customHeight="1">
      <c r="A311" t="s">
        <v>4130</v>
      </c>
      <c r="B311" t="s">
        <v>261</v>
      </c>
      <c r="C311" t="s">
        <v>4131</v>
      </c>
      <c r="D311" t="s">
        <v>1482</v>
      </c>
      <c r="E311" t="s">
        <v>1483</v>
      </c>
      <c r="F311" t="s">
        <v>494</v>
      </c>
      <c r="G311" t="s">
        <v>174</v>
      </c>
      <c r="H311" s="87">
        <v>44655.01222222222</v>
      </c>
      <c r="I311" s="87">
        <v>44655.240532407413</v>
      </c>
      <c r="J311" t="b">
        <v>0</v>
      </c>
      <c r="M311" t="s">
        <v>1931</v>
      </c>
      <c r="N311" t="b">
        <v>0</v>
      </c>
    </row>
    <row r="312" spans="1:14" ht="15" customHeight="1">
      <c r="A312" t="s">
        <v>4132</v>
      </c>
      <c r="B312" t="s">
        <v>261</v>
      </c>
      <c r="C312" t="s">
        <v>4133</v>
      </c>
      <c r="D312" t="s">
        <v>1482</v>
      </c>
      <c r="E312" t="s">
        <v>1483</v>
      </c>
      <c r="F312" t="s">
        <v>494</v>
      </c>
      <c r="G312" t="s">
        <v>174</v>
      </c>
      <c r="H312" s="87">
        <v>44655.01221064815</v>
      </c>
      <c r="I312" s="87">
        <v>44655.241388888891</v>
      </c>
      <c r="J312" t="b">
        <v>0</v>
      </c>
      <c r="M312" t="s">
        <v>4134</v>
      </c>
      <c r="N312" t="b">
        <v>0</v>
      </c>
    </row>
    <row r="313" spans="1:14" ht="15" customHeight="1">
      <c r="A313" t="s">
        <v>4135</v>
      </c>
      <c r="B313" t="s">
        <v>261</v>
      </c>
      <c r="C313" t="s">
        <v>4136</v>
      </c>
      <c r="D313" t="s">
        <v>1482</v>
      </c>
      <c r="E313" t="s">
        <v>1483</v>
      </c>
      <c r="F313" t="s">
        <v>494</v>
      </c>
      <c r="G313" t="s">
        <v>174</v>
      </c>
      <c r="H313" s="87">
        <v>44655.012199074074</v>
      </c>
      <c r="I313" s="87">
        <v>44655.290532407409</v>
      </c>
      <c r="J313" t="b">
        <v>0</v>
      </c>
      <c r="M313" t="s">
        <v>4137</v>
      </c>
      <c r="N313" t="b">
        <v>0</v>
      </c>
    </row>
    <row r="314" spans="1:14" ht="15" customHeight="1">
      <c r="A314" t="s">
        <v>4138</v>
      </c>
      <c r="B314" t="s">
        <v>261</v>
      </c>
      <c r="C314" t="s">
        <v>4139</v>
      </c>
      <c r="D314" t="s">
        <v>1482</v>
      </c>
      <c r="E314" t="s">
        <v>1483</v>
      </c>
      <c r="F314" t="s">
        <v>494</v>
      </c>
      <c r="G314" t="s">
        <v>174</v>
      </c>
      <c r="H314" s="87">
        <v>44655.012187499997</v>
      </c>
      <c r="I314" s="87">
        <v>44655.241365740738</v>
      </c>
      <c r="J314" t="b">
        <v>0</v>
      </c>
      <c r="M314" t="b">
        <v>0</v>
      </c>
      <c r="N314" t="b">
        <v>0</v>
      </c>
    </row>
    <row r="315" spans="1:14" ht="15" customHeight="1">
      <c r="A315" t="s">
        <v>4140</v>
      </c>
      <c r="B315" t="s">
        <v>261</v>
      </c>
      <c r="C315" t="s">
        <v>4141</v>
      </c>
      <c r="D315" t="s">
        <v>1482</v>
      </c>
      <c r="E315" t="s">
        <v>1483</v>
      </c>
      <c r="F315" t="s">
        <v>494</v>
      </c>
      <c r="G315" t="s">
        <v>174</v>
      </c>
      <c r="H315" s="87">
        <v>44655.012164351851</v>
      </c>
      <c r="I315" s="87">
        <v>44655.241354166668</v>
      </c>
      <c r="J315" t="b">
        <v>0</v>
      </c>
      <c r="M315" t="s">
        <v>1900</v>
      </c>
      <c r="N315" t="b">
        <v>0</v>
      </c>
    </row>
    <row r="316" spans="1:14" ht="15" customHeight="1">
      <c r="A316" t="s">
        <v>4142</v>
      </c>
      <c r="B316" t="s">
        <v>261</v>
      </c>
      <c r="C316" t="s">
        <v>4143</v>
      </c>
      <c r="D316" t="s">
        <v>1482</v>
      </c>
      <c r="E316" t="s">
        <v>1483</v>
      </c>
      <c r="F316" t="s">
        <v>494</v>
      </c>
      <c r="G316" t="s">
        <v>174</v>
      </c>
      <c r="H316" s="87">
        <v>44655.012152777781</v>
      </c>
      <c r="I316" s="87">
        <v>44655.241296296299</v>
      </c>
      <c r="J316" t="b">
        <v>0</v>
      </c>
      <c r="M316" t="s">
        <v>4144</v>
      </c>
      <c r="N316" t="b">
        <v>0</v>
      </c>
    </row>
    <row r="317" spans="1:14" ht="15" customHeight="1">
      <c r="A317" t="s">
        <v>4145</v>
      </c>
      <c r="B317" t="s">
        <v>261</v>
      </c>
      <c r="C317" t="s">
        <v>4146</v>
      </c>
      <c r="D317" t="s">
        <v>1482</v>
      </c>
      <c r="E317" t="s">
        <v>1483</v>
      </c>
      <c r="F317" t="s">
        <v>494</v>
      </c>
      <c r="G317" t="s">
        <v>174</v>
      </c>
      <c r="H317" s="87">
        <v>44655.012129629627</v>
      </c>
      <c r="I317" s="87">
        <v>44655.241273148153</v>
      </c>
      <c r="J317" t="b">
        <v>0</v>
      </c>
      <c r="M317" t="s">
        <v>1926</v>
      </c>
      <c r="N317" t="b">
        <v>0</v>
      </c>
    </row>
    <row r="318" spans="1:14" ht="15" customHeight="1">
      <c r="A318" t="s">
        <v>4147</v>
      </c>
      <c r="B318" t="s">
        <v>261</v>
      </c>
      <c r="C318" t="s">
        <v>4148</v>
      </c>
      <c r="D318" t="s">
        <v>1482</v>
      </c>
      <c r="E318" t="s">
        <v>1483</v>
      </c>
      <c r="F318" t="s">
        <v>494</v>
      </c>
      <c r="G318" t="s">
        <v>174</v>
      </c>
      <c r="H318" s="87">
        <v>44655.012118055558</v>
      </c>
      <c r="I318" s="87">
        <v>44655.241261574083</v>
      </c>
      <c r="J318" t="b">
        <v>0</v>
      </c>
      <c r="M318" t="s">
        <v>1905</v>
      </c>
      <c r="N318" t="b">
        <v>0</v>
      </c>
    </row>
    <row r="319" spans="1:14" ht="15" customHeight="1">
      <c r="A319" t="s">
        <v>4149</v>
      </c>
      <c r="B319" t="s">
        <v>261</v>
      </c>
      <c r="C319" t="s">
        <v>4150</v>
      </c>
      <c r="D319" t="s">
        <v>1482</v>
      </c>
      <c r="E319" t="s">
        <v>1483</v>
      </c>
      <c r="F319" t="s">
        <v>494</v>
      </c>
      <c r="G319" t="s">
        <v>174</v>
      </c>
      <c r="H319" s="87">
        <v>44655.012106481481</v>
      </c>
      <c r="I319" s="87">
        <v>44655.241331018522</v>
      </c>
      <c r="J319" t="b">
        <v>0</v>
      </c>
      <c r="M319" t="s">
        <v>4151</v>
      </c>
      <c r="N319" t="b">
        <v>0</v>
      </c>
    </row>
    <row r="320" spans="1:14" ht="15" customHeight="1">
      <c r="A320" t="s">
        <v>4152</v>
      </c>
      <c r="B320" t="s">
        <v>261</v>
      </c>
      <c r="C320" t="s">
        <v>4153</v>
      </c>
      <c r="D320" t="s">
        <v>1482</v>
      </c>
      <c r="E320" t="s">
        <v>1483</v>
      </c>
      <c r="F320" t="s">
        <v>494</v>
      </c>
      <c r="G320" t="s">
        <v>174</v>
      </c>
      <c r="H320" s="87">
        <v>44655.010023148148</v>
      </c>
      <c r="I320" s="87">
        <v>44656.000243055547</v>
      </c>
      <c r="J320" t="b">
        <v>0</v>
      </c>
      <c r="M320" t="b">
        <v>0</v>
      </c>
      <c r="N320" t="b">
        <v>0</v>
      </c>
    </row>
    <row r="321" spans="1:14" ht="15" customHeight="1">
      <c r="A321" t="s">
        <v>4154</v>
      </c>
      <c r="B321" t="s">
        <v>261</v>
      </c>
      <c r="C321" t="s">
        <v>4155</v>
      </c>
      <c r="D321" t="s">
        <v>1482</v>
      </c>
      <c r="E321" t="s">
        <v>1483</v>
      </c>
      <c r="F321" t="s">
        <v>491</v>
      </c>
      <c r="G321" t="s">
        <v>174</v>
      </c>
      <c r="H321" s="87">
        <v>44655.007592592592</v>
      </c>
      <c r="I321" s="87">
        <v>44655.834953703707</v>
      </c>
      <c r="J321" t="b">
        <v>0</v>
      </c>
      <c r="M321" t="b">
        <v>0</v>
      </c>
      <c r="N321" t="b">
        <v>0</v>
      </c>
    </row>
    <row r="322" spans="1:14" ht="15" customHeight="1">
      <c r="A322" t="s">
        <v>4156</v>
      </c>
      <c r="B322" t="s">
        <v>261</v>
      </c>
      <c r="C322" t="s">
        <v>4157</v>
      </c>
      <c r="D322" t="s">
        <v>1482</v>
      </c>
      <c r="E322" t="s">
        <v>1483</v>
      </c>
      <c r="F322" t="s">
        <v>491</v>
      </c>
      <c r="G322" t="s">
        <v>174</v>
      </c>
      <c r="H322" s="87">
        <v>44655.007569444453</v>
      </c>
      <c r="I322" s="87">
        <v>44655.83494212963</v>
      </c>
      <c r="J322" t="b">
        <v>0</v>
      </c>
      <c r="M322" t="b">
        <v>0</v>
      </c>
      <c r="N322" t="b">
        <v>0</v>
      </c>
    </row>
    <row r="323" spans="1:14" ht="15" customHeight="1">
      <c r="A323" t="s">
        <v>4158</v>
      </c>
      <c r="B323" t="s">
        <v>261</v>
      </c>
      <c r="C323" t="s">
        <v>4159</v>
      </c>
      <c r="D323" t="s">
        <v>458</v>
      </c>
      <c r="E323" t="s">
        <v>1483</v>
      </c>
      <c r="F323" t="s">
        <v>459</v>
      </c>
      <c r="G323" t="s">
        <v>174</v>
      </c>
      <c r="H323" s="87">
        <v>44655.003611111111</v>
      </c>
      <c r="I323" s="87">
        <v>44655.004479166673</v>
      </c>
      <c r="J323" t="b">
        <v>0</v>
      </c>
      <c r="M323" t="b">
        <v>0</v>
      </c>
      <c r="N323" t="b">
        <v>0</v>
      </c>
    </row>
    <row r="324" spans="1:14" ht="15" customHeight="1">
      <c r="A324" t="s">
        <v>4160</v>
      </c>
      <c r="B324" t="s">
        <v>261</v>
      </c>
      <c r="C324" t="s">
        <v>4161</v>
      </c>
      <c r="D324" t="s">
        <v>480</v>
      </c>
      <c r="E324" t="s">
        <v>159</v>
      </c>
      <c r="F324" t="s">
        <v>4162</v>
      </c>
      <c r="G324" t="s">
        <v>186</v>
      </c>
      <c r="H324" s="87">
        <v>44655.000659722216</v>
      </c>
      <c r="I324" s="87">
        <v>44656.483831018522</v>
      </c>
      <c r="J324" t="s">
        <v>455</v>
      </c>
      <c r="K324" t="s">
        <v>443</v>
      </c>
      <c r="L324" s="87">
        <v>44658.291666666657</v>
      </c>
      <c r="M324" t="b">
        <v>0</v>
      </c>
      <c r="N324" t="b">
        <v>0</v>
      </c>
    </row>
    <row r="325" spans="1:14" ht="15" customHeight="1">
      <c r="A325" t="s">
        <v>4163</v>
      </c>
      <c r="B325" t="s">
        <v>261</v>
      </c>
      <c r="C325" t="s">
        <v>4164</v>
      </c>
      <c r="D325" t="s">
        <v>1482</v>
      </c>
      <c r="E325" t="s">
        <v>1483</v>
      </c>
      <c r="F325" t="s">
        <v>1434</v>
      </c>
      <c r="G325" t="s">
        <v>174</v>
      </c>
      <c r="H325" s="87">
        <v>44655.000625000001</v>
      </c>
      <c r="I325" s="87">
        <v>44655.2106712963</v>
      </c>
      <c r="J325" t="b">
        <v>0</v>
      </c>
      <c r="M325" t="s">
        <v>3793</v>
      </c>
      <c r="N325" t="b">
        <v>0</v>
      </c>
    </row>
  </sheetData>
  <sortState xmlns:xlrd2="http://schemas.microsoft.com/office/spreadsheetml/2017/richdata2" ref="A106:Z199">
    <sortCondition ref="B1:B199"/>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C0CEA-D830-405E-97E0-7E83709C2B0F}">
  <sheetPr codeName="Sheet11"/>
  <dimension ref="A1:I80"/>
  <sheetViews>
    <sheetView topLeftCell="D1" workbookViewId="0">
      <selection activeCell="D2" sqref="D2:E4"/>
    </sheetView>
  </sheetViews>
  <sheetFormatPr defaultColWidth="8.7109375" defaultRowHeight="15"/>
  <cols>
    <col min="1" max="1" width="31.7109375" hidden="1" customWidth="1"/>
    <col min="2" max="2" width="14.28515625" hidden="1" customWidth="1"/>
    <col min="3" max="3" width="0" hidden="1" customWidth="1"/>
    <col min="4" max="4" width="32.28515625" bestFit="1" customWidth="1"/>
    <col min="8" max="8" width="12.7109375" bestFit="1" customWidth="1"/>
    <col min="9" max="9" width="17.28515625" bestFit="1" customWidth="1"/>
  </cols>
  <sheetData>
    <row r="1" spans="1:9">
      <c r="A1" s="14" t="s">
        <v>252</v>
      </c>
      <c r="B1" t="s">
        <v>250</v>
      </c>
    </row>
    <row r="2" spans="1:9">
      <c r="D2" s="15" t="s">
        <v>173</v>
      </c>
      <c r="E2" s="15">
        <v>8</v>
      </c>
      <c r="H2" s="14" t="s">
        <v>255</v>
      </c>
      <c r="I2" t="s">
        <v>264</v>
      </c>
    </row>
    <row r="3" spans="1:9">
      <c r="A3" s="14" t="s">
        <v>258</v>
      </c>
      <c r="B3" t="s">
        <v>259</v>
      </c>
      <c r="D3" s="15" t="s">
        <v>192</v>
      </c>
      <c r="E3" s="15">
        <v>5</v>
      </c>
    </row>
    <row r="4" spans="1:9">
      <c r="A4" s="22" t="s">
        <v>170</v>
      </c>
      <c r="B4">
        <v>3</v>
      </c>
      <c r="D4" s="86" t="s">
        <v>194</v>
      </c>
      <c r="E4" s="86">
        <v>1</v>
      </c>
      <c r="H4" s="14" t="s">
        <v>258</v>
      </c>
      <c r="I4" t="s">
        <v>1475</v>
      </c>
    </row>
    <row r="5" spans="1:9">
      <c r="A5" s="22" t="s">
        <v>172</v>
      </c>
      <c r="B5">
        <v>1</v>
      </c>
      <c r="D5" s="86"/>
      <c r="E5" s="86"/>
      <c r="H5" s="22" t="s">
        <v>173</v>
      </c>
      <c r="I5">
        <v>8</v>
      </c>
    </row>
    <row r="6" spans="1:9">
      <c r="A6" s="22" t="s">
        <v>173</v>
      </c>
      <c r="B6">
        <v>17</v>
      </c>
      <c r="D6" s="15"/>
      <c r="E6" s="15"/>
      <c r="H6" s="22" t="s">
        <v>192</v>
      </c>
      <c r="I6">
        <v>5</v>
      </c>
    </row>
    <row r="7" spans="1:9">
      <c r="A7" s="22" t="s">
        <v>174</v>
      </c>
      <c r="B7">
        <v>7</v>
      </c>
      <c r="D7" s="15"/>
      <c r="E7" s="15"/>
      <c r="H7" s="22" t="s">
        <v>194</v>
      </c>
      <c r="I7">
        <v>1</v>
      </c>
    </row>
    <row r="8" spans="1:9">
      <c r="A8" s="22" t="s">
        <v>175</v>
      </c>
      <c r="B8">
        <v>3</v>
      </c>
      <c r="D8" s="15"/>
      <c r="E8" s="15"/>
      <c r="H8" s="22" t="s">
        <v>268</v>
      </c>
      <c r="I8">
        <v>14</v>
      </c>
    </row>
    <row r="9" spans="1:9">
      <c r="A9" s="22" t="s">
        <v>186</v>
      </c>
      <c r="B9">
        <v>3</v>
      </c>
      <c r="D9" s="15"/>
      <c r="E9" s="15"/>
    </row>
    <row r="10" spans="1:9">
      <c r="A10" s="22" t="s">
        <v>187</v>
      </c>
      <c r="B10">
        <v>2</v>
      </c>
      <c r="D10" s="15"/>
      <c r="E10" s="15"/>
    </row>
    <row r="11" spans="1:9">
      <c r="A11" s="22" t="s">
        <v>188</v>
      </c>
      <c r="B11">
        <v>5</v>
      </c>
      <c r="D11" s="15"/>
      <c r="E11" s="15"/>
    </row>
    <row r="12" spans="1:9">
      <c r="A12" s="22" t="s">
        <v>189</v>
      </c>
      <c r="B12">
        <v>2</v>
      </c>
      <c r="D12" s="15"/>
      <c r="E12" s="15"/>
    </row>
    <row r="13" spans="1:9">
      <c r="A13" s="22" t="s">
        <v>190</v>
      </c>
      <c r="B13">
        <v>1</v>
      </c>
      <c r="D13" s="15"/>
      <c r="E13" s="15"/>
    </row>
    <row r="14" spans="1:9">
      <c r="A14" s="22" t="s">
        <v>192</v>
      </c>
      <c r="B14">
        <v>5</v>
      </c>
      <c r="D14" s="15"/>
      <c r="E14" s="15"/>
    </row>
    <row r="15" spans="1:9">
      <c r="A15" s="22" t="s">
        <v>194</v>
      </c>
      <c r="B15">
        <v>13</v>
      </c>
      <c r="D15" s="15"/>
      <c r="E15" s="15"/>
    </row>
    <row r="16" spans="1:9">
      <c r="A16" s="22" t="s">
        <v>198</v>
      </c>
      <c r="B16">
        <v>2</v>
      </c>
      <c r="D16" s="15"/>
      <c r="E16" s="15"/>
    </row>
    <row r="17" spans="1:5">
      <c r="A17" s="22" t="s">
        <v>1476</v>
      </c>
      <c r="D17" s="15"/>
      <c r="E17" s="15"/>
    </row>
    <row r="18" spans="1:5">
      <c r="A18" s="22" t="s">
        <v>297</v>
      </c>
      <c r="B18">
        <v>1</v>
      </c>
      <c r="D18" s="15"/>
      <c r="E18" s="15"/>
    </row>
    <row r="19" spans="1:5">
      <c r="A19" s="22" t="s">
        <v>311</v>
      </c>
      <c r="B19">
        <v>1</v>
      </c>
      <c r="D19" s="15"/>
      <c r="E19" s="15"/>
    </row>
    <row r="20" spans="1:5">
      <c r="A20" s="22" t="s">
        <v>304</v>
      </c>
      <c r="B20">
        <v>1</v>
      </c>
      <c r="D20" s="15"/>
      <c r="E20" s="15"/>
    </row>
    <row r="21" spans="1:5">
      <c r="A21" s="22" t="s">
        <v>315</v>
      </c>
      <c r="B21">
        <v>1</v>
      </c>
      <c r="D21" s="15"/>
      <c r="E21" s="15"/>
    </row>
    <row r="22" spans="1:5">
      <c r="A22" s="22" t="s">
        <v>320</v>
      </c>
      <c r="B22">
        <v>1</v>
      </c>
      <c r="D22" s="15"/>
      <c r="E22" s="15"/>
    </row>
    <row r="23" spans="1:5">
      <c r="A23" s="22" t="s">
        <v>282</v>
      </c>
      <c r="B23">
        <v>2</v>
      </c>
      <c r="D23" s="15"/>
      <c r="E23" s="15"/>
    </row>
    <row r="24" spans="1:5">
      <c r="A24" s="22" t="s">
        <v>278</v>
      </c>
      <c r="B24">
        <v>1</v>
      </c>
      <c r="D24" s="15"/>
      <c r="E24" s="15"/>
    </row>
    <row r="25" spans="1:5">
      <c r="A25" s="22" t="s">
        <v>281</v>
      </c>
      <c r="B25">
        <v>4</v>
      </c>
      <c r="D25" s="15"/>
      <c r="E25" s="15"/>
    </row>
    <row r="26" spans="1:5">
      <c r="A26" s="22" t="s">
        <v>287</v>
      </c>
      <c r="B26">
        <v>4</v>
      </c>
      <c r="D26" s="15"/>
      <c r="E26" s="15"/>
    </row>
    <row r="27" spans="1:5">
      <c r="A27" s="22" t="s">
        <v>295</v>
      </c>
      <c r="B27">
        <v>1</v>
      </c>
      <c r="D27" s="15"/>
      <c r="E27" s="15"/>
    </row>
    <row r="28" spans="1:5">
      <c r="A28" s="22" t="s">
        <v>296</v>
      </c>
      <c r="B28">
        <v>2</v>
      </c>
      <c r="D28" s="15"/>
      <c r="E28" s="15"/>
    </row>
    <row r="29" spans="1:5">
      <c r="A29" s="22" t="s">
        <v>331</v>
      </c>
      <c r="B29">
        <v>3</v>
      </c>
      <c r="D29" s="15"/>
      <c r="E29" s="15"/>
    </row>
    <row r="30" spans="1:5">
      <c r="A30" s="22" t="s">
        <v>288</v>
      </c>
      <c r="B30">
        <v>5</v>
      </c>
      <c r="D30" s="15"/>
      <c r="E30" s="15"/>
    </row>
    <row r="31" spans="1:5">
      <c r="A31" s="22" t="s">
        <v>291</v>
      </c>
      <c r="B31">
        <v>2</v>
      </c>
      <c r="D31" s="15"/>
      <c r="E31" s="15"/>
    </row>
    <row r="32" spans="1:5">
      <c r="A32" s="22" t="s">
        <v>268</v>
      </c>
      <c r="B32">
        <v>93</v>
      </c>
      <c r="D32" s="15"/>
      <c r="E32" s="15"/>
    </row>
    <row r="33" spans="4:9">
      <c r="D33" s="15"/>
      <c r="E33" s="15"/>
    </row>
    <row r="34" spans="4:9">
      <c r="D34" s="15"/>
      <c r="E34" s="15"/>
    </row>
    <row r="35" spans="4:9">
      <c r="D35" s="15"/>
      <c r="E35" s="15"/>
    </row>
    <row r="36" spans="4:9">
      <c r="D36" s="15"/>
      <c r="E36" s="15"/>
    </row>
    <row r="37" spans="4:9">
      <c r="D37" s="15"/>
      <c r="E37" s="15"/>
    </row>
    <row r="38" spans="4:9">
      <c r="D38" s="15"/>
      <c r="E38" s="15"/>
    </row>
    <row r="39" spans="4:9">
      <c r="D39" s="15"/>
      <c r="E39" s="15"/>
    </row>
    <row r="41" spans="4:9">
      <c r="D41" s="2" t="s">
        <v>1477</v>
      </c>
    </row>
    <row r="43" spans="4:9">
      <c r="D43" s="15"/>
      <c r="E43" s="15"/>
      <c r="H43" s="14" t="s">
        <v>255</v>
      </c>
      <c r="I43" t="s">
        <v>256</v>
      </c>
    </row>
    <row r="44" spans="4:9">
      <c r="D44" s="15"/>
      <c r="E44" s="15"/>
    </row>
    <row r="45" spans="4:9">
      <c r="D45" s="15"/>
      <c r="E45" s="15"/>
      <c r="H45" s="14" t="s">
        <v>258</v>
      </c>
      <c r="I45" t="s">
        <v>259</v>
      </c>
    </row>
    <row r="46" spans="4:9">
      <c r="D46" s="15"/>
      <c r="E46" s="15"/>
      <c r="H46" s="22" t="s">
        <v>268</v>
      </c>
    </row>
    <row r="47" spans="4:9">
      <c r="D47" s="15"/>
      <c r="E47" s="15"/>
    </row>
    <row r="48" spans="4:9">
      <c r="D48" s="15"/>
      <c r="E48" s="15"/>
    </row>
    <row r="49" spans="4:5">
      <c r="D49" s="15"/>
      <c r="E49" s="15"/>
    </row>
    <row r="50" spans="4:5">
      <c r="D50" s="15"/>
      <c r="E50" s="15"/>
    </row>
    <row r="51" spans="4:5">
      <c r="D51" s="15"/>
      <c r="E51" s="15"/>
    </row>
    <row r="52" spans="4:5">
      <c r="D52" s="15"/>
      <c r="E52" s="15"/>
    </row>
    <row r="53" spans="4:5">
      <c r="D53" s="15"/>
      <c r="E53" s="15"/>
    </row>
    <row r="54" spans="4:5">
      <c r="D54" s="15"/>
      <c r="E54" s="15"/>
    </row>
    <row r="55" spans="4:5">
      <c r="D55" s="15"/>
      <c r="E55" s="15"/>
    </row>
    <row r="56" spans="4:5">
      <c r="D56" s="15"/>
      <c r="E56" s="15"/>
    </row>
    <row r="57" spans="4:5">
      <c r="D57" s="15"/>
      <c r="E57" s="15"/>
    </row>
    <row r="58" spans="4:5">
      <c r="D58" s="15"/>
      <c r="E58" s="15"/>
    </row>
    <row r="59" spans="4:5">
      <c r="D59" s="15"/>
      <c r="E59" s="15"/>
    </row>
    <row r="60" spans="4:5">
      <c r="D60" s="15"/>
      <c r="E60" s="15"/>
    </row>
    <row r="61" spans="4:5">
      <c r="D61" s="15"/>
      <c r="E61" s="15"/>
    </row>
    <row r="62" spans="4:5">
      <c r="D62" s="15"/>
      <c r="E62" s="15"/>
    </row>
    <row r="63" spans="4:5">
      <c r="D63" s="15"/>
      <c r="E63" s="15"/>
    </row>
    <row r="64" spans="4:5">
      <c r="D64" s="15"/>
      <c r="E64" s="15"/>
    </row>
    <row r="65" spans="4:5">
      <c r="D65" s="15"/>
      <c r="E65" s="15"/>
    </row>
    <row r="66" spans="4:5">
      <c r="D66" s="15"/>
      <c r="E66" s="15"/>
    </row>
    <row r="67" spans="4:5">
      <c r="D67" s="15"/>
      <c r="E67" s="15"/>
    </row>
    <row r="68" spans="4:5">
      <c r="D68" s="15"/>
      <c r="E68" s="15"/>
    </row>
    <row r="69" spans="4:5">
      <c r="D69" s="15"/>
      <c r="E69" s="15"/>
    </row>
    <row r="70" spans="4:5">
      <c r="D70" s="15"/>
      <c r="E70" s="15"/>
    </row>
    <row r="71" spans="4:5">
      <c r="D71" s="15"/>
      <c r="E71" s="15"/>
    </row>
    <row r="72" spans="4:5">
      <c r="D72" s="15"/>
      <c r="E72" s="15"/>
    </row>
    <row r="73" spans="4:5">
      <c r="D73" s="15"/>
      <c r="E73" s="15"/>
    </row>
    <row r="74" spans="4:5">
      <c r="D74" s="15"/>
      <c r="E74" s="15"/>
    </row>
    <row r="75" spans="4:5">
      <c r="D75" s="15"/>
      <c r="E75" s="15"/>
    </row>
    <row r="76" spans="4:5">
      <c r="D76" s="15"/>
      <c r="E76" s="15"/>
    </row>
    <row r="77" spans="4:5">
      <c r="D77" s="15"/>
      <c r="E77" s="15"/>
    </row>
    <row r="78" spans="4:5">
      <c r="D78" s="15"/>
      <c r="E78" s="15"/>
    </row>
    <row r="79" spans="4:5">
      <c r="D79" s="15"/>
      <c r="E79" s="15"/>
    </row>
    <row r="80" spans="4:5">
      <c r="D80" s="15"/>
      <c r="E80" s="15"/>
    </row>
  </sheetData>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0F8B2-A702-4D87-97E9-91E869FE7E5E}">
  <sheetPr codeName="Sheet12">
    <tabColor rgb="FF92D050"/>
  </sheetPr>
  <dimension ref="A1:Z230"/>
  <sheetViews>
    <sheetView zoomScale="90" zoomScaleNormal="90" workbookViewId="0">
      <selection activeCell="A2" sqref="A2:O194"/>
    </sheetView>
  </sheetViews>
  <sheetFormatPr defaultColWidth="9" defaultRowHeight="15"/>
  <cols>
    <col min="1" max="1" width="6.7109375" customWidth="1"/>
    <col min="2" max="2" width="26.28515625" bestFit="1" customWidth="1"/>
    <col min="3" max="3" width="32" bestFit="1" customWidth="1"/>
    <col min="4" max="4" width="20.7109375" bestFit="1" customWidth="1"/>
    <col min="5" max="5" width="13.28515625" bestFit="1" customWidth="1"/>
    <col min="6" max="6" width="30.7109375" customWidth="1"/>
    <col min="7" max="7" width="31.28515625" bestFit="1" customWidth="1"/>
    <col min="8" max="9" width="17.7109375" bestFit="1" customWidth="1"/>
    <col min="10" max="10" width="16.28515625" bestFit="1" customWidth="1"/>
    <col min="11" max="11" width="20.7109375" bestFit="1" customWidth="1"/>
    <col min="12" max="13" width="17.7109375" bestFit="1" customWidth="1"/>
    <col min="14" max="14" width="20.28515625" bestFit="1" customWidth="1"/>
    <col min="15" max="15" width="21.28515625" bestFit="1" customWidth="1"/>
    <col min="16" max="16" width="10.7109375" bestFit="1" customWidth="1"/>
    <col min="17" max="17" width="15.28515625" bestFit="1" customWidth="1"/>
    <col min="18" max="18" width="19.7109375" bestFit="1" customWidth="1"/>
    <col min="19" max="19" width="11.7109375" bestFit="1" customWidth="1"/>
    <col min="20" max="20" width="25.28515625" bestFit="1" customWidth="1"/>
    <col min="21" max="21" width="17.5703125" bestFit="1" customWidth="1"/>
    <col min="22" max="22" width="29" bestFit="1" customWidth="1"/>
    <col min="23" max="23" width="10.7109375" bestFit="1" customWidth="1"/>
    <col min="24" max="24" width="18.7109375" bestFit="1" customWidth="1"/>
    <col min="25" max="26" width="16.28515625" bestFit="1" customWidth="1"/>
  </cols>
  <sheetData>
    <row r="1" spans="1:26">
      <c r="A1" t="s">
        <v>420</v>
      </c>
      <c r="B1" t="s">
        <v>255</v>
      </c>
      <c r="C1" t="s">
        <v>421</v>
      </c>
      <c r="D1" t="s">
        <v>422</v>
      </c>
      <c r="E1" t="s">
        <v>212</v>
      </c>
      <c r="F1" t="s">
        <v>127</v>
      </c>
      <c r="G1" t="s">
        <v>423</v>
      </c>
      <c r="H1" t="s">
        <v>211</v>
      </c>
      <c r="I1" t="s">
        <v>424</v>
      </c>
      <c r="J1" t="s">
        <v>425</v>
      </c>
      <c r="K1" t="s">
        <v>427</v>
      </c>
      <c r="L1" t="s">
        <v>428</v>
      </c>
      <c r="M1" t="s">
        <v>2990</v>
      </c>
      <c r="N1" t="s">
        <v>2991</v>
      </c>
      <c r="O1" t="s">
        <v>435</v>
      </c>
      <c r="P1" s="2" t="s">
        <v>431</v>
      </c>
      <c r="Q1" s="2" t="s">
        <v>432</v>
      </c>
      <c r="R1" s="2" t="s">
        <v>433</v>
      </c>
      <c r="S1" s="2" t="s">
        <v>434</v>
      </c>
      <c r="T1" s="2" t="s">
        <v>435</v>
      </c>
      <c r="U1" s="2" t="s">
        <v>436</v>
      </c>
      <c r="V1" s="2" t="s">
        <v>437</v>
      </c>
      <c r="W1" s="2" t="s">
        <v>438</v>
      </c>
      <c r="X1" s="2" t="s">
        <v>252</v>
      </c>
      <c r="Y1" s="2" t="s">
        <v>251</v>
      </c>
      <c r="Z1" s="2" t="s">
        <v>249</v>
      </c>
    </row>
    <row r="2" spans="1:26">
      <c r="A2" t="s">
        <v>4466</v>
      </c>
      <c r="B2" t="s">
        <v>265</v>
      </c>
      <c r="C2" t="s">
        <v>4467</v>
      </c>
      <c r="D2" t="s">
        <v>575</v>
      </c>
      <c r="E2" t="s">
        <v>465</v>
      </c>
      <c r="F2" t="s">
        <v>1066</v>
      </c>
      <c r="G2" t="s">
        <v>322</v>
      </c>
      <c r="H2" s="87">
        <v>44652.423263888893</v>
      </c>
      <c r="I2" s="87">
        <v>44656.482442129629</v>
      </c>
      <c r="J2" t="s">
        <v>442</v>
      </c>
      <c r="K2" t="s">
        <v>456</v>
      </c>
      <c r="L2" s="87">
        <v>44657.331747685188</v>
      </c>
      <c r="M2" t="b">
        <v>0</v>
      </c>
      <c r="N2" t="b">
        <v>0</v>
      </c>
      <c r="P2" s="43"/>
      <c r="Q2" s="43"/>
      <c r="R2" s="43"/>
      <c r="S2" s="43"/>
      <c r="T2" s="43"/>
      <c r="U2" s="43"/>
      <c r="V2" s="43"/>
      <c r="W2" s="60">
        <f ca="1">DATEDIF(H2,SummaryINC!$Z$1,"d")</f>
        <v>4</v>
      </c>
      <c r="X2" s="60" t="str">
        <f t="shared" ref="X2" ca="1" si="0">IF(W2&lt;10,"YES","NO")</f>
        <v>YES</v>
      </c>
      <c r="Y2" s="60" t="str">
        <f t="shared" ref="Y2" ca="1" si="1">IF(AND(W2&gt;9,W2&lt;21),"YES","NO")</f>
        <v>NO</v>
      </c>
      <c r="Z2" s="60" t="str">
        <f t="shared" ref="Z2" ca="1" si="2">IF(W2&gt;20,"YES","NO")</f>
        <v>NO</v>
      </c>
    </row>
    <row r="3" spans="1:26">
      <c r="A3" t="s">
        <v>4468</v>
      </c>
      <c r="B3" t="s">
        <v>265</v>
      </c>
      <c r="C3" t="s">
        <v>4469</v>
      </c>
      <c r="D3" t="s">
        <v>647</v>
      </c>
      <c r="E3" t="s">
        <v>159</v>
      </c>
      <c r="F3" t="s">
        <v>826</v>
      </c>
      <c r="G3" t="s">
        <v>282</v>
      </c>
      <c r="H3" s="87">
        <v>44650.432766203703</v>
      </c>
      <c r="I3" s="87">
        <v>44650.4843287037</v>
      </c>
      <c r="J3" t="s">
        <v>455</v>
      </c>
      <c r="K3" t="s">
        <v>443</v>
      </c>
      <c r="M3" t="b">
        <v>0</v>
      </c>
      <c r="N3" t="b">
        <v>0</v>
      </c>
      <c r="P3" s="43"/>
      <c r="Q3" s="43"/>
      <c r="R3" s="43"/>
      <c r="S3" s="43"/>
      <c r="T3" s="43"/>
      <c r="U3" s="43"/>
      <c r="V3" s="43"/>
      <c r="W3" s="60">
        <f ca="1">DATEDIF(H3,SummaryINC!$Z$1,"d")</f>
        <v>6</v>
      </c>
      <c r="X3" s="60" t="str">
        <f t="shared" ref="X3:X66" ca="1" si="3">IF(W3&lt;10,"YES","NO")</f>
        <v>YES</v>
      </c>
      <c r="Y3" s="60" t="str">
        <f t="shared" ref="Y3:Y66" ca="1" si="4">IF(AND(W3&gt;9,W3&lt;21),"YES","NO")</f>
        <v>NO</v>
      </c>
      <c r="Z3" s="60" t="str">
        <f t="shared" ref="Z3:Z66" ca="1" si="5">IF(W3&gt;20,"YES","NO")</f>
        <v>NO</v>
      </c>
    </row>
    <row r="4" spans="1:26">
      <c r="A4" t="s">
        <v>4165</v>
      </c>
      <c r="B4" t="s">
        <v>264</v>
      </c>
      <c r="C4" t="s">
        <v>4166</v>
      </c>
      <c r="D4" t="s">
        <v>641</v>
      </c>
      <c r="E4" t="s">
        <v>159</v>
      </c>
      <c r="F4" t="s">
        <v>4167</v>
      </c>
      <c r="G4" t="s">
        <v>278</v>
      </c>
      <c r="H4" s="87">
        <v>44656.481574074067</v>
      </c>
      <c r="I4" s="87">
        <v>44656.481574074067</v>
      </c>
      <c r="J4" t="s">
        <v>455</v>
      </c>
      <c r="K4" t="s">
        <v>456</v>
      </c>
      <c r="L4" s="87">
        <v>44656.648240740738</v>
      </c>
      <c r="M4" t="s">
        <v>839</v>
      </c>
      <c r="N4" t="b">
        <v>0</v>
      </c>
      <c r="P4" s="43"/>
      <c r="Q4" s="43"/>
      <c r="R4" s="43"/>
      <c r="S4" s="43"/>
      <c r="T4" s="43"/>
      <c r="U4" s="43"/>
      <c r="V4" s="43"/>
      <c r="W4" s="60">
        <f ca="1">DATEDIF(H4,SummaryINC!$Z$1,"d")</f>
        <v>0</v>
      </c>
      <c r="X4" s="60" t="str">
        <f t="shared" ca="1" si="3"/>
        <v>YES</v>
      </c>
      <c r="Y4" s="60" t="str">
        <f t="shared" ca="1" si="4"/>
        <v>NO</v>
      </c>
      <c r="Z4" s="60" t="str">
        <f t="shared" ca="1" si="5"/>
        <v>NO</v>
      </c>
    </row>
    <row r="5" spans="1:26">
      <c r="A5" t="s">
        <v>4168</v>
      </c>
      <c r="B5" t="s">
        <v>265</v>
      </c>
      <c r="C5" t="s">
        <v>4169</v>
      </c>
      <c r="D5" t="s">
        <v>473</v>
      </c>
      <c r="E5" t="s">
        <v>159</v>
      </c>
      <c r="F5" t="s">
        <v>4170</v>
      </c>
      <c r="G5" t="s">
        <v>295</v>
      </c>
      <c r="H5" s="87">
        <v>44656.453425925924</v>
      </c>
      <c r="I5" s="87">
        <v>44656.457488425927</v>
      </c>
      <c r="J5" t="s">
        <v>455</v>
      </c>
      <c r="K5" t="s">
        <v>456</v>
      </c>
      <c r="L5" s="87">
        <v>44658.370092592602</v>
      </c>
      <c r="M5" t="b">
        <v>0</v>
      </c>
      <c r="N5" t="b">
        <v>0</v>
      </c>
      <c r="P5" s="43"/>
      <c r="Q5" s="43"/>
      <c r="R5" s="43"/>
      <c r="S5" s="43"/>
      <c r="T5" s="43"/>
      <c r="U5" s="43"/>
      <c r="V5" s="43"/>
      <c r="W5" s="60">
        <f ca="1">DATEDIF(H5,SummaryINC!$Z$1,"d")</f>
        <v>0</v>
      </c>
      <c r="X5" s="60" t="str">
        <f t="shared" ca="1" si="3"/>
        <v>YES</v>
      </c>
      <c r="Y5" s="60" t="str">
        <f t="shared" ca="1" si="4"/>
        <v>NO</v>
      </c>
      <c r="Z5" s="60" t="str">
        <f t="shared" ca="1" si="5"/>
        <v>NO</v>
      </c>
    </row>
    <row r="6" spans="1:26">
      <c r="A6" t="s">
        <v>4171</v>
      </c>
      <c r="B6" t="s">
        <v>264</v>
      </c>
      <c r="C6" t="s">
        <v>4172</v>
      </c>
      <c r="D6" t="s">
        <v>675</v>
      </c>
      <c r="E6" t="s">
        <v>82</v>
      </c>
      <c r="F6" t="s">
        <v>462</v>
      </c>
      <c r="G6" t="s">
        <v>305</v>
      </c>
      <c r="H6" s="87">
        <v>44656.443645833337</v>
      </c>
      <c r="I6" s="87">
        <v>44656.482951388891</v>
      </c>
      <c r="J6" t="s">
        <v>455</v>
      </c>
      <c r="K6" t="s">
        <v>456</v>
      </c>
      <c r="M6" t="s">
        <v>4173</v>
      </c>
      <c r="N6" t="s">
        <v>463</v>
      </c>
      <c r="P6" s="43"/>
      <c r="Q6" s="43"/>
      <c r="R6" s="43"/>
      <c r="S6" s="43"/>
      <c r="T6" s="43"/>
      <c r="U6" s="43"/>
      <c r="V6" s="43"/>
      <c r="W6" s="60">
        <f ca="1">DATEDIF(H6,SummaryINC!$Z$1,"d")</f>
        <v>0</v>
      </c>
      <c r="X6" s="60" t="str">
        <f t="shared" ca="1" si="3"/>
        <v>YES</v>
      </c>
      <c r="Y6" s="60" t="str">
        <f t="shared" ca="1" si="4"/>
        <v>NO</v>
      </c>
      <c r="Z6" s="60" t="str">
        <f t="shared" ca="1" si="5"/>
        <v>NO</v>
      </c>
    </row>
    <row r="7" spans="1:26">
      <c r="A7" t="s">
        <v>4174</v>
      </c>
      <c r="B7" t="s">
        <v>264</v>
      </c>
      <c r="C7" t="s">
        <v>4175</v>
      </c>
      <c r="D7" t="s">
        <v>2447</v>
      </c>
      <c r="E7" t="s">
        <v>159</v>
      </c>
      <c r="F7" t="s">
        <v>4176</v>
      </c>
      <c r="G7" t="s">
        <v>307</v>
      </c>
      <c r="H7" s="87">
        <v>44656.440474537027</v>
      </c>
      <c r="I7" s="87">
        <v>44656.47247685185</v>
      </c>
      <c r="J7" t="s">
        <v>455</v>
      </c>
      <c r="K7" t="s">
        <v>456</v>
      </c>
      <c r="M7" t="s">
        <v>627</v>
      </c>
      <c r="N7" t="s">
        <v>463</v>
      </c>
      <c r="P7" s="43"/>
      <c r="Q7" s="43"/>
      <c r="R7" s="43"/>
      <c r="S7" s="43"/>
      <c r="T7" s="43"/>
      <c r="U7" s="43"/>
      <c r="V7" s="43"/>
      <c r="W7" s="60">
        <f ca="1">DATEDIF(H7,SummaryINC!$Z$1,"d")</f>
        <v>0</v>
      </c>
      <c r="X7" s="60" t="str">
        <f t="shared" ca="1" si="3"/>
        <v>YES</v>
      </c>
      <c r="Y7" s="60" t="str">
        <f t="shared" ca="1" si="4"/>
        <v>NO</v>
      </c>
      <c r="Z7" s="60" t="str">
        <f t="shared" ca="1" si="5"/>
        <v>NO</v>
      </c>
    </row>
    <row r="8" spans="1:26">
      <c r="A8" t="s">
        <v>4177</v>
      </c>
      <c r="B8" t="s">
        <v>265</v>
      </c>
      <c r="C8" t="s">
        <v>4178</v>
      </c>
      <c r="D8" t="s">
        <v>581</v>
      </c>
      <c r="E8" t="s">
        <v>160</v>
      </c>
      <c r="F8" t="s">
        <v>4179</v>
      </c>
      <c r="G8" t="s">
        <v>278</v>
      </c>
      <c r="H8" s="87">
        <v>44656.42628472222</v>
      </c>
      <c r="I8" s="87">
        <v>44656.482442129629</v>
      </c>
      <c r="J8" t="s">
        <v>455</v>
      </c>
      <c r="K8" t="s">
        <v>456</v>
      </c>
      <c r="L8" s="87">
        <v>44657.38521990741</v>
      </c>
      <c r="M8" t="s">
        <v>839</v>
      </c>
      <c r="N8" t="b">
        <v>0</v>
      </c>
      <c r="P8" s="43"/>
      <c r="Q8" s="43"/>
      <c r="R8" s="43"/>
      <c r="S8" s="43"/>
      <c r="T8" s="43"/>
      <c r="U8" s="43"/>
      <c r="V8" s="43"/>
      <c r="W8" s="60">
        <f ca="1">DATEDIF(H8,SummaryINC!$Z$1,"d")</f>
        <v>0</v>
      </c>
      <c r="X8" s="60" t="str">
        <f t="shared" ca="1" si="3"/>
        <v>YES</v>
      </c>
      <c r="Y8" s="60" t="str">
        <f t="shared" ca="1" si="4"/>
        <v>NO</v>
      </c>
      <c r="Z8" s="60" t="str">
        <f t="shared" ca="1" si="5"/>
        <v>NO</v>
      </c>
    </row>
    <row r="9" spans="1:26">
      <c r="A9" t="s">
        <v>4180</v>
      </c>
      <c r="B9" t="s">
        <v>265</v>
      </c>
      <c r="C9" t="s">
        <v>4181</v>
      </c>
      <c r="D9" t="s">
        <v>581</v>
      </c>
      <c r="E9" t="s">
        <v>160</v>
      </c>
      <c r="F9" t="s">
        <v>4182</v>
      </c>
      <c r="G9" t="s">
        <v>278</v>
      </c>
      <c r="H9" s="87">
        <v>44656.420972222222</v>
      </c>
      <c r="I9" s="87">
        <v>44656.482442129629</v>
      </c>
      <c r="J9" t="s">
        <v>455</v>
      </c>
      <c r="K9" t="s">
        <v>456</v>
      </c>
      <c r="L9" s="87">
        <v>44657.394942129627</v>
      </c>
      <c r="M9" t="s">
        <v>839</v>
      </c>
      <c r="N9" t="b">
        <v>0</v>
      </c>
      <c r="P9" s="43"/>
      <c r="Q9" s="43"/>
      <c r="R9" s="43"/>
      <c r="S9" s="43"/>
      <c r="T9" s="43"/>
      <c r="U9" s="43"/>
      <c r="V9" s="43"/>
      <c r="W9" s="60">
        <f ca="1">DATEDIF(H9,SummaryINC!$Z$1,"d")</f>
        <v>0</v>
      </c>
      <c r="X9" s="60" t="str">
        <f t="shared" ca="1" si="3"/>
        <v>YES</v>
      </c>
      <c r="Y9" s="60" t="str">
        <f t="shared" ca="1" si="4"/>
        <v>NO</v>
      </c>
      <c r="Z9" s="60" t="str">
        <f t="shared" ca="1" si="5"/>
        <v>NO</v>
      </c>
    </row>
    <row r="10" spans="1:26">
      <c r="A10" t="s">
        <v>4183</v>
      </c>
      <c r="B10" t="s">
        <v>264</v>
      </c>
      <c r="C10" t="s">
        <v>4184</v>
      </c>
      <c r="D10" t="s">
        <v>4185</v>
      </c>
      <c r="E10" t="s">
        <v>159</v>
      </c>
      <c r="F10" t="s">
        <v>611</v>
      </c>
      <c r="G10" t="s">
        <v>198</v>
      </c>
      <c r="H10" s="87">
        <v>44656.408310185187</v>
      </c>
      <c r="I10" s="87">
        <v>44656.418773148151</v>
      </c>
      <c r="J10" t="s">
        <v>455</v>
      </c>
      <c r="K10" t="s">
        <v>456</v>
      </c>
      <c r="L10" s="87">
        <v>44659.408310185187</v>
      </c>
      <c r="M10" t="b">
        <v>0</v>
      </c>
      <c r="N10" t="b">
        <v>0</v>
      </c>
      <c r="P10" s="43"/>
      <c r="Q10" s="43"/>
      <c r="R10" s="43"/>
      <c r="S10" s="43"/>
      <c r="T10" s="43"/>
      <c r="U10" s="43"/>
      <c r="V10" s="43"/>
      <c r="W10" s="60">
        <f ca="1">DATEDIF(H10,SummaryINC!$Z$1,"d")</f>
        <v>0</v>
      </c>
      <c r="X10" s="60" t="str">
        <f t="shared" ca="1" si="3"/>
        <v>YES</v>
      </c>
      <c r="Y10" s="60" t="str">
        <f t="shared" ca="1" si="4"/>
        <v>NO</v>
      </c>
      <c r="Z10" s="60" t="str">
        <f t="shared" ca="1" si="5"/>
        <v>NO</v>
      </c>
    </row>
    <row r="11" spans="1:26">
      <c r="A11" t="s">
        <v>4186</v>
      </c>
      <c r="B11" t="s">
        <v>265</v>
      </c>
      <c r="C11" t="s">
        <v>4187</v>
      </c>
      <c r="D11" t="s">
        <v>581</v>
      </c>
      <c r="E11" t="s">
        <v>160</v>
      </c>
      <c r="F11" t="s">
        <v>4188</v>
      </c>
      <c r="G11" t="s">
        <v>278</v>
      </c>
      <c r="H11" s="87">
        <v>44656.406990740739</v>
      </c>
      <c r="I11" s="87">
        <v>44656.482442129629</v>
      </c>
      <c r="J11" t="s">
        <v>455</v>
      </c>
      <c r="K11" t="s">
        <v>456</v>
      </c>
      <c r="L11" s="87">
        <v>44657.393553240741</v>
      </c>
      <c r="M11" t="s">
        <v>839</v>
      </c>
      <c r="N11" t="b">
        <v>0</v>
      </c>
      <c r="P11" s="43"/>
      <c r="Q11" s="43"/>
      <c r="R11" s="43"/>
      <c r="S11" s="43"/>
      <c r="T11" s="43"/>
      <c r="U11" s="43"/>
      <c r="V11" s="43"/>
      <c r="W11" s="60">
        <f ca="1">DATEDIF(H11,SummaryINC!$Z$1,"d")</f>
        <v>0</v>
      </c>
      <c r="X11" s="60" t="str">
        <f t="shared" ca="1" si="3"/>
        <v>YES</v>
      </c>
      <c r="Y11" s="60" t="str">
        <f t="shared" ca="1" si="4"/>
        <v>NO</v>
      </c>
      <c r="Z11" s="60" t="str">
        <f t="shared" ca="1" si="5"/>
        <v>NO</v>
      </c>
    </row>
    <row r="12" spans="1:26">
      <c r="A12" t="s">
        <v>4189</v>
      </c>
      <c r="B12" t="s">
        <v>264</v>
      </c>
      <c r="C12" t="s">
        <v>4190</v>
      </c>
      <c r="D12" t="s">
        <v>4191</v>
      </c>
      <c r="E12" t="s">
        <v>159</v>
      </c>
      <c r="F12" t="s">
        <v>4192</v>
      </c>
      <c r="G12" t="s">
        <v>189</v>
      </c>
      <c r="H12" s="87">
        <v>44656.390231481477</v>
      </c>
      <c r="I12" s="87">
        <v>44656.392361111109</v>
      </c>
      <c r="J12" t="s">
        <v>455</v>
      </c>
      <c r="K12" t="s">
        <v>456</v>
      </c>
      <c r="L12" s="87">
        <v>44659.390231481477</v>
      </c>
      <c r="M12" t="b">
        <v>0</v>
      </c>
      <c r="N12" t="b">
        <v>0</v>
      </c>
      <c r="P12" s="43"/>
      <c r="Q12" s="43"/>
      <c r="R12" s="43"/>
      <c r="S12" s="43"/>
      <c r="T12" s="43"/>
      <c r="U12" s="43"/>
      <c r="V12" s="43"/>
      <c r="W12" s="60">
        <f ca="1">DATEDIF(H12,SummaryINC!$Z$1,"d")</f>
        <v>0</v>
      </c>
      <c r="X12" s="60" t="str">
        <f t="shared" ca="1" si="3"/>
        <v>YES</v>
      </c>
      <c r="Y12" s="60" t="str">
        <f t="shared" ca="1" si="4"/>
        <v>NO</v>
      </c>
      <c r="Z12" s="60" t="str">
        <f t="shared" ca="1" si="5"/>
        <v>NO</v>
      </c>
    </row>
    <row r="13" spans="1:26">
      <c r="A13" t="s">
        <v>4193</v>
      </c>
      <c r="B13" t="s">
        <v>265</v>
      </c>
      <c r="C13" t="s">
        <v>4194</v>
      </c>
      <c r="D13" t="s">
        <v>515</v>
      </c>
      <c r="E13" t="s">
        <v>159</v>
      </c>
      <c r="F13" t="s">
        <v>4195</v>
      </c>
      <c r="G13" t="s">
        <v>294</v>
      </c>
      <c r="H13" s="87">
        <v>44656.388877314806</v>
      </c>
      <c r="I13" s="87">
        <v>44656.404629629629</v>
      </c>
      <c r="J13" t="s">
        <v>455</v>
      </c>
      <c r="K13" t="s">
        <v>456</v>
      </c>
      <c r="M13" t="b">
        <v>0</v>
      </c>
      <c r="N13" t="b">
        <v>0</v>
      </c>
      <c r="P13" s="43"/>
      <c r="Q13" s="43"/>
      <c r="R13" s="43"/>
      <c r="S13" s="43"/>
      <c r="T13" s="43"/>
      <c r="U13" s="43"/>
      <c r="V13" s="43"/>
      <c r="W13" s="60">
        <f ca="1">DATEDIF(H13,SummaryINC!$Z$1,"d")</f>
        <v>0</v>
      </c>
      <c r="X13" s="60" t="str">
        <f t="shared" ca="1" si="3"/>
        <v>YES</v>
      </c>
      <c r="Y13" s="60" t="str">
        <f t="shared" ca="1" si="4"/>
        <v>NO</v>
      </c>
      <c r="Z13" s="60" t="str">
        <f t="shared" ca="1" si="5"/>
        <v>NO</v>
      </c>
    </row>
    <row r="14" spans="1:26">
      <c r="A14" t="s">
        <v>4196</v>
      </c>
      <c r="B14" t="s">
        <v>265</v>
      </c>
      <c r="C14" t="s">
        <v>4197</v>
      </c>
      <c r="D14" t="s">
        <v>515</v>
      </c>
      <c r="E14" t="s">
        <v>161</v>
      </c>
      <c r="F14" t="s">
        <v>4198</v>
      </c>
      <c r="G14" t="s">
        <v>295</v>
      </c>
      <c r="H14" s="87">
        <v>44656.336701388893</v>
      </c>
      <c r="I14" s="87">
        <v>44656.482442129629</v>
      </c>
      <c r="J14" t="s">
        <v>455</v>
      </c>
      <c r="K14" t="s">
        <v>456</v>
      </c>
      <c r="L14" s="87">
        <v>44656.726886574077</v>
      </c>
      <c r="M14" t="b">
        <v>0</v>
      </c>
      <c r="N14" t="b">
        <v>0</v>
      </c>
      <c r="P14" s="43"/>
      <c r="Q14" s="43"/>
      <c r="R14" s="43"/>
      <c r="S14" s="43"/>
      <c r="T14" s="43"/>
      <c r="U14" s="43"/>
      <c r="V14" s="43"/>
      <c r="W14" s="60">
        <f ca="1">DATEDIF(H14,SummaryINC!$Z$1,"d")</f>
        <v>0</v>
      </c>
      <c r="X14" s="60" t="str">
        <f t="shared" ca="1" si="3"/>
        <v>YES</v>
      </c>
      <c r="Y14" s="60" t="str">
        <f t="shared" ca="1" si="4"/>
        <v>NO</v>
      </c>
      <c r="Z14" s="60" t="str">
        <f t="shared" ca="1" si="5"/>
        <v>NO</v>
      </c>
    </row>
    <row r="15" spans="1:26">
      <c r="A15" t="s">
        <v>4199</v>
      </c>
      <c r="B15" t="s">
        <v>264</v>
      </c>
      <c r="C15" t="s">
        <v>4200</v>
      </c>
      <c r="D15" t="s">
        <v>641</v>
      </c>
      <c r="E15" t="s">
        <v>161</v>
      </c>
      <c r="F15" t="s">
        <v>4201</v>
      </c>
      <c r="G15" t="s">
        <v>278</v>
      </c>
      <c r="H15" s="87">
        <v>44656.327037037037</v>
      </c>
      <c r="I15" s="87">
        <v>44656.448854166672</v>
      </c>
      <c r="J15" t="s">
        <v>455</v>
      </c>
      <c r="K15" t="s">
        <v>456</v>
      </c>
      <c r="M15" t="s">
        <v>4202</v>
      </c>
      <c r="N15" t="b">
        <v>0</v>
      </c>
      <c r="P15" s="43"/>
      <c r="Q15" s="43"/>
      <c r="R15" s="43"/>
      <c r="S15" s="43"/>
      <c r="T15" s="43"/>
      <c r="U15" s="43"/>
      <c r="V15" s="43"/>
      <c r="W15" s="60">
        <f ca="1">DATEDIF(H15,SummaryINC!$Z$1,"d")</f>
        <v>0</v>
      </c>
      <c r="X15" s="60" t="str">
        <f t="shared" ca="1" si="3"/>
        <v>YES</v>
      </c>
      <c r="Y15" s="60" t="str">
        <f t="shared" ca="1" si="4"/>
        <v>NO</v>
      </c>
      <c r="Z15" s="60" t="str">
        <f t="shared" ca="1" si="5"/>
        <v>NO</v>
      </c>
    </row>
    <row r="16" spans="1:26">
      <c r="A16" t="s">
        <v>4203</v>
      </c>
      <c r="B16" t="s">
        <v>264</v>
      </c>
      <c r="C16" t="s">
        <v>4204</v>
      </c>
      <c r="D16" t="s">
        <v>686</v>
      </c>
      <c r="E16" t="s">
        <v>159</v>
      </c>
      <c r="F16" t="s">
        <v>4205</v>
      </c>
      <c r="G16" t="s">
        <v>297</v>
      </c>
      <c r="H16" s="87">
        <v>44656.314027777778</v>
      </c>
      <c r="I16" s="87">
        <v>44656.319236111107</v>
      </c>
      <c r="J16" t="s">
        <v>455</v>
      </c>
      <c r="K16" t="s">
        <v>456</v>
      </c>
      <c r="L16" s="87">
        <v>44659.314027777778</v>
      </c>
      <c r="M16" t="s">
        <v>688</v>
      </c>
      <c r="N16" t="s">
        <v>463</v>
      </c>
      <c r="P16" s="43"/>
      <c r="Q16" s="43"/>
      <c r="R16" s="43"/>
      <c r="S16" s="43"/>
      <c r="T16" s="43"/>
      <c r="U16" s="43"/>
      <c r="V16" s="43"/>
      <c r="W16" s="60">
        <f ca="1">DATEDIF(H16,SummaryINC!$Z$1,"d")</f>
        <v>0</v>
      </c>
      <c r="X16" s="60" t="str">
        <f t="shared" ca="1" si="3"/>
        <v>YES</v>
      </c>
      <c r="Y16" s="60" t="str">
        <f t="shared" ca="1" si="4"/>
        <v>NO</v>
      </c>
      <c r="Z16" s="60" t="str">
        <f t="shared" ca="1" si="5"/>
        <v>NO</v>
      </c>
    </row>
    <row r="17" spans="1:26">
      <c r="A17" t="s">
        <v>4206</v>
      </c>
      <c r="B17" t="s">
        <v>264</v>
      </c>
      <c r="C17" t="s">
        <v>4207</v>
      </c>
      <c r="D17" t="s">
        <v>846</v>
      </c>
      <c r="E17" t="s">
        <v>159</v>
      </c>
      <c r="F17" t="s">
        <v>4208</v>
      </c>
      <c r="G17" t="s">
        <v>188</v>
      </c>
      <c r="H17" s="87">
        <v>44656.205682870372</v>
      </c>
      <c r="I17" s="87">
        <v>44656.209675925929</v>
      </c>
      <c r="J17" t="s">
        <v>455</v>
      </c>
      <c r="K17" t="s">
        <v>456</v>
      </c>
      <c r="L17" s="87">
        <v>44659.291666666657</v>
      </c>
      <c r="M17" t="b">
        <v>0</v>
      </c>
      <c r="N17" t="b">
        <v>0</v>
      </c>
      <c r="P17" s="43"/>
      <c r="Q17" s="43"/>
      <c r="R17" s="43"/>
      <c r="S17" s="43"/>
      <c r="T17" s="43"/>
      <c r="U17" s="43"/>
      <c r="V17" s="43"/>
      <c r="W17" s="60">
        <f ca="1">DATEDIF(H17,SummaryINC!$Z$1,"d")</f>
        <v>0</v>
      </c>
      <c r="X17" s="60" t="str">
        <f t="shared" ca="1" si="3"/>
        <v>YES</v>
      </c>
      <c r="Y17" s="60" t="str">
        <f t="shared" ca="1" si="4"/>
        <v>NO</v>
      </c>
      <c r="Z17" s="60" t="str">
        <f t="shared" ca="1" si="5"/>
        <v>NO</v>
      </c>
    </row>
    <row r="18" spans="1:26">
      <c r="A18" t="s">
        <v>4209</v>
      </c>
      <c r="B18" t="s">
        <v>264</v>
      </c>
      <c r="C18" t="s">
        <v>4210</v>
      </c>
      <c r="D18" t="s">
        <v>499</v>
      </c>
      <c r="E18" t="s">
        <v>160</v>
      </c>
      <c r="F18" t="s">
        <v>626</v>
      </c>
      <c r="G18" t="s">
        <v>170</v>
      </c>
      <c r="H18" s="87">
        <v>44656.011203703703</v>
      </c>
      <c r="I18" s="87">
        <v>44656.482442129629</v>
      </c>
      <c r="J18" t="s">
        <v>455</v>
      </c>
      <c r="K18" t="s">
        <v>456</v>
      </c>
      <c r="L18" s="87">
        <v>44656.620636574073</v>
      </c>
      <c r="M18" t="b">
        <v>0</v>
      </c>
      <c r="N18" t="b">
        <v>0</v>
      </c>
      <c r="P18" s="43"/>
      <c r="Q18" s="43"/>
      <c r="R18" s="43"/>
      <c r="S18" s="43"/>
      <c r="T18" s="43"/>
      <c r="U18" s="43"/>
      <c r="V18" s="43"/>
      <c r="W18" s="60">
        <f ca="1">DATEDIF(H18,SummaryINC!$Z$1,"d")</f>
        <v>0</v>
      </c>
      <c r="X18" s="60" t="str">
        <f t="shared" ca="1" si="3"/>
        <v>YES</v>
      </c>
      <c r="Y18" s="60" t="str">
        <f t="shared" ca="1" si="4"/>
        <v>NO</v>
      </c>
      <c r="Z18" s="60" t="str">
        <f t="shared" ca="1" si="5"/>
        <v>NO</v>
      </c>
    </row>
    <row r="19" spans="1:26">
      <c r="A19" t="s">
        <v>4211</v>
      </c>
      <c r="B19" t="s">
        <v>265</v>
      </c>
      <c r="C19" t="s">
        <v>4212</v>
      </c>
      <c r="D19" t="s">
        <v>468</v>
      </c>
      <c r="E19" t="s">
        <v>82</v>
      </c>
      <c r="F19" t="s">
        <v>3900</v>
      </c>
      <c r="G19" t="s">
        <v>174</v>
      </c>
      <c r="H19" s="87">
        <v>44655.871006944442</v>
      </c>
      <c r="I19" s="87">
        <v>44656.459745370368</v>
      </c>
      <c r="J19" t="b">
        <v>0</v>
      </c>
      <c r="L19" s="87">
        <v>44656.760254629633</v>
      </c>
      <c r="M19" t="s">
        <v>4213</v>
      </c>
      <c r="N19" t="b">
        <v>0</v>
      </c>
      <c r="P19" s="43"/>
      <c r="Q19" s="43"/>
      <c r="R19" s="43"/>
      <c r="S19" s="43"/>
      <c r="T19" s="43"/>
      <c r="U19" s="43"/>
      <c r="V19" s="43"/>
      <c r="W19" s="60">
        <f ca="1">DATEDIF(H19,SummaryINC!$Z$1,"d")</f>
        <v>1</v>
      </c>
      <c r="X19" s="60" t="str">
        <f t="shared" ca="1" si="3"/>
        <v>YES</v>
      </c>
      <c r="Y19" s="60" t="str">
        <f t="shared" ca="1" si="4"/>
        <v>NO</v>
      </c>
      <c r="Z19" s="60" t="str">
        <f t="shared" ca="1" si="5"/>
        <v>NO</v>
      </c>
    </row>
    <row r="20" spans="1:26">
      <c r="A20" t="s">
        <v>4214</v>
      </c>
      <c r="B20" t="s">
        <v>265</v>
      </c>
      <c r="C20" t="s">
        <v>4215</v>
      </c>
      <c r="D20" t="s">
        <v>654</v>
      </c>
      <c r="E20" t="s">
        <v>159</v>
      </c>
      <c r="F20" t="s">
        <v>4216</v>
      </c>
      <c r="G20" t="s">
        <v>174</v>
      </c>
      <c r="H20" s="87">
        <v>44655.668009259258</v>
      </c>
      <c r="I20" s="87">
        <v>44655.779108796298</v>
      </c>
      <c r="J20" t="s">
        <v>455</v>
      </c>
      <c r="K20" t="s">
        <v>443</v>
      </c>
      <c r="L20" s="87">
        <v>44663.291666666657</v>
      </c>
      <c r="M20" t="s">
        <v>1167</v>
      </c>
      <c r="N20" t="b">
        <v>0</v>
      </c>
      <c r="P20" s="43"/>
      <c r="Q20" s="43"/>
      <c r="R20" s="43"/>
      <c r="S20" s="43"/>
      <c r="T20" s="43"/>
      <c r="U20" s="43"/>
      <c r="V20" s="43"/>
      <c r="W20" s="60">
        <f ca="1">DATEDIF(H20,SummaryINC!$Z$1,"d")</f>
        <v>1</v>
      </c>
      <c r="X20" s="60" t="str">
        <f t="shared" ca="1" si="3"/>
        <v>YES</v>
      </c>
      <c r="Y20" s="60" t="str">
        <f t="shared" ca="1" si="4"/>
        <v>NO</v>
      </c>
      <c r="Z20" s="60" t="str">
        <f t="shared" ca="1" si="5"/>
        <v>NO</v>
      </c>
    </row>
    <row r="21" spans="1:26">
      <c r="A21" t="s">
        <v>4217</v>
      </c>
      <c r="B21" t="s">
        <v>264</v>
      </c>
      <c r="C21" t="s">
        <v>4218</v>
      </c>
      <c r="D21" t="s">
        <v>663</v>
      </c>
      <c r="E21" t="s">
        <v>82</v>
      </c>
      <c r="F21" t="s">
        <v>4219</v>
      </c>
      <c r="G21" t="s">
        <v>4220</v>
      </c>
      <c r="H21" s="87">
        <v>44655.658831018518</v>
      </c>
      <c r="I21" s="87">
        <v>44656.459374999999</v>
      </c>
      <c r="J21" t="s">
        <v>455</v>
      </c>
      <c r="K21" t="s">
        <v>443</v>
      </c>
      <c r="M21" t="b">
        <v>0</v>
      </c>
      <c r="N21" t="b">
        <v>0</v>
      </c>
      <c r="P21" s="43"/>
      <c r="Q21" s="43"/>
      <c r="R21" s="43"/>
      <c r="S21" s="43"/>
      <c r="T21" s="43"/>
      <c r="U21" s="43"/>
      <c r="V21" s="43"/>
      <c r="W21" s="60">
        <f ca="1">DATEDIF(H21,SummaryINC!$Z$1,"d")</f>
        <v>1</v>
      </c>
      <c r="X21" s="60" t="str">
        <f t="shared" ca="1" si="3"/>
        <v>YES</v>
      </c>
      <c r="Y21" s="60" t="str">
        <f t="shared" ca="1" si="4"/>
        <v>NO</v>
      </c>
      <c r="Z21" s="60" t="str">
        <f t="shared" ca="1" si="5"/>
        <v>NO</v>
      </c>
    </row>
    <row r="22" spans="1:26">
      <c r="A22" t="s">
        <v>4221</v>
      </c>
      <c r="B22" t="s">
        <v>265</v>
      </c>
      <c r="C22" t="s">
        <v>4222</v>
      </c>
      <c r="D22" t="b">
        <v>0</v>
      </c>
      <c r="E22" t="s">
        <v>158</v>
      </c>
      <c r="F22" t="s">
        <v>588</v>
      </c>
      <c r="G22" t="s">
        <v>288</v>
      </c>
      <c r="H22" s="87">
        <v>44655.643645833326</v>
      </c>
      <c r="I22" s="87">
        <v>44655.760138888887</v>
      </c>
      <c r="J22" t="s">
        <v>455</v>
      </c>
      <c r="K22" t="s">
        <v>443</v>
      </c>
      <c r="M22" t="s">
        <v>4223</v>
      </c>
      <c r="N22" t="b">
        <v>0</v>
      </c>
      <c r="P22" s="43"/>
      <c r="Q22" s="43"/>
      <c r="R22" s="43"/>
      <c r="S22" s="43"/>
      <c r="T22" s="43"/>
      <c r="U22" s="43"/>
      <c r="V22" s="43"/>
      <c r="W22" s="60">
        <f ca="1">DATEDIF(H22,SummaryINC!$Z$1,"d")</f>
        <v>1</v>
      </c>
      <c r="X22" s="60" t="str">
        <f t="shared" ca="1" si="3"/>
        <v>YES</v>
      </c>
      <c r="Y22" s="60" t="str">
        <f t="shared" ca="1" si="4"/>
        <v>NO</v>
      </c>
      <c r="Z22" s="60" t="str">
        <f t="shared" ca="1" si="5"/>
        <v>NO</v>
      </c>
    </row>
    <row r="23" spans="1:26">
      <c r="A23" t="s">
        <v>4224</v>
      </c>
      <c r="B23" t="s">
        <v>264</v>
      </c>
      <c r="C23" t="s">
        <v>4225</v>
      </c>
      <c r="D23" t="s">
        <v>570</v>
      </c>
      <c r="E23" t="s">
        <v>99</v>
      </c>
      <c r="F23" t="s">
        <v>662</v>
      </c>
      <c r="G23" t="s">
        <v>170</v>
      </c>
      <c r="H23" s="87">
        <v>44655.635000000002</v>
      </c>
      <c r="I23" s="87">
        <v>44656.482442129629</v>
      </c>
      <c r="J23" t="b">
        <v>0</v>
      </c>
      <c r="L23" s="87">
        <v>44657.128969907397</v>
      </c>
      <c r="M23" t="b">
        <v>0</v>
      </c>
      <c r="N23" t="b">
        <v>0</v>
      </c>
      <c r="P23" s="43"/>
      <c r="Q23" s="43"/>
      <c r="R23" s="43"/>
      <c r="S23" s="43"/>
      <c r="T23" s="43"/>
      <c r="U23" s="43"/>
      <c r="V23" s="43"/>
      <c r="W23" s="60">
        <f ca="1">DATEDIF(H23,SummaryINC!$Z$1,"d")</f>
        <v>1</v>
      </c>
      <c r="X23" s="60" t="str">
        <f t="shared" ca="1" si="3"/>
        <v>YES</v>
      </c>
      <c r="Y23" s="60" t="str">
        <f t="shared" ca="1" si="4"/>
        <v>NO</v>
      </c>
      <c r="Z23" s="60" t="str">
        <f t="shared" ca="1" si="5"/>
        <v>NO</v>
      </c>
    </row>
    <row r="24" spans="1:26">
      <c r="A24" t="s">
        <v>4226</v>
      </c>
      <c r="B24" t="s">
        <v>264</v>
      </c>
      <c r="C24" t="s">
        <v>4227</v>
      </c>
      <c r="D24" t="s">
        <v>562</v>
      </c>
      <c r="E24" t="s">
        <v>161</v>
      </c>
      <c r="F24" t="s">
        <v>717</v>
      </c>
      <c r="G24" t="s">
        <v>192</v>
      </c>
      <c r="H24" s="87">
        <v>44655.621759259258</v>
      </c>
      <c r="I24" s="87">
        <v>44656.482442129629</v>
      </c>
      <c r="J24" t="s">
        <v>455</v>
      </c>
      <c r="K24" t="s">
        <v>443</v>
      </c>
      <c r="L24" s="87">
        <v>44657.400497685187</v>
      </c>
      <c r="M24" t="s">
        <v>718</v>
      </c>
      <c r="N24" t="s">
        <v>463</v>
      </c>
      <c r="P24" s="43"/>
      <c r="Q24" s="43"/>
      <c r="R24" s="43"/>
      <c r="S24" s="43"/>
      <c r="T24" s="43"/>
      <c r="U24" s="43"/>
      <c r="V24" s="43"/>
      <c r="W24" s="60">
        <f ca="1">DATEDIF(H24,SummaryINC!$Z$1,"d")</f>
        <v>1</v>
      </c>
      <c r="X24" s="60" t="str">
        <f t="shared" ca="1" si="3"/>
        <v>YES</v>
      </c>
      <c r="Y24" s="60" t="str">
        <f t="shared" ca="1" si="4"/>
        <v>NO</v>
      </c>
      <c r="Z24" s="60" t="str">
        <f t="shared" ca="1" si="5"/>
        <v>NO</v>
      </c>
    </row>
    <row r="25" spans="1:26">
      <c r="A25" t="s">
        <v>4228</v>
      </c>
      <c r="B25" t="s">
        <v>265</v>
      </c>
      <c r="C25" t="s">
        <v>4229</v>
      </c>
      <c r="D25" t="s">
        <v>473</v>
      </c>
      <c r="E25" t="s">
        <v>161</v>
      </c>
      <c r="F25" t="s">
        <v>4230</v>
      </c>
      <c r="G25" t="s">
        <v>295</v>
      </c>
      <c r="H25" s="87">
        <v>44655.612627314818</v>
      </c>
      <c r="I25" s="87">
        <v>44656.482442129629</v>
      </c>
      <c r="J25" t="s">
        <v>455</v>
      </c>
      <c r="K25" t="s">
        <v>443</v>
      </c>
      <c r="L25" s="87">
        <v>44657.381747685176</v>
      </c>
      <c r="M25" t="b">
        <v>0</v>
      </c>
      <c r="N25" t="b">
        <v>0</v>
      </c>
      <c r="P25" s="43"/>
      <c r="Q25" s="43"/>
      <c r="R25" s="43"/>
      <c r="S25" s="43"/>
      <c r="T25" s="43"/>
      <c r="U25" s="43"/>
      <c r="V25" s="43"/>
      <c r="W25" s="60">
        <f ca="1">DATEDIF(H25,SummaryINC!$Z$1,"d")</f>
        <v>1</v>
      </c>
      <c r="X25" s="60" t="str">
        <f t="shared" ca="1" si="3"/>
        <v>YES</v>
      </c>
      <c r="Y25" s="60" t="str">
        <f t="shared" ca="1" si="4"/>
        <v>NO</v>
      </c>
      <c r="Z25" s="60" t="str">
        <f t="shared" ca="1" si="5"/>
        <v>NO</v>
      </c>
    </row>
    <row r="26" spans="1:26">
      <c r="A26" t="s">
        <v>4231</v>
      </c>
      <c r="B26" t="s">
        <v>265</v>
      </c>
      <c r="C26" t="s">
        <v>4232</v>
      </c>
      <c r="D26" t="s">
        <v>581</v>
      </c>
      <c r="E26" t="s">
        <v>82</v>
      </c>
      <c r="F26" t="s">
        <v>4233</v>
      </c>
      <c r="G26" t="s">
        <v>278</v>
      </c>
      <c r="H26" s="87">
        <v>44655.590925925928</v>
      </c>
      <c r="I26" s="87">
        <v>44656.465289351851</v>
      </c>
      <c r="J26" t="s">
        <v>442</v>
      </c>
      <c r="K26" t="s">
        <v>456</v>
      </c>
      <c r="L26" s="87">
        <v>44657.329872685194</v>
      </c>
      <c r="M26" t="s">
        <v>839</v>
      </c>
      <c r="N26" t="b">
        <v>0</v>
      </c>
      <c r="P26" s="43"/>
      <c r="Q26" s="43"/>
      <c r="R26" s="43"/>
      <c r="S26" s="43"/>
      <c r="T26" s="43"/>
      <c r="U26" s="43"/>
      <c r="V26" s="43"/>
      <c r="W26" s="60">
        <f ca="1">DATEDIF(H26,SummaryINC!$Z$1,"d")</f>
        <v>1</v>
      </c>
      <c r="X26" s="60" t="str">
        <f t="shared" ca="1" si="3"/>
        <v>YES</v>
      </c>
      <c r="Y26" s="60" t="str">
        <f t="shared" ca="1" si="4"/>
        <v>NO</v>
      </c>
      <c r="Z26" s="60" t="str">
        <f t="shared" ca="1" si="5"/>
        <v>NO</v>
      </c>
    </row>
    <row r="27" spans="1:26">
      <c r="A27" t="s">
        <v>4234</v>
      </c>
      <c r="B27" t="s">
        <v>264</v>
      </c>
      <c r="C27" t="s">
        <v>4235</v>
      </c>
      <c r="D27" t="s">
        <v>4191</v>
      </c>
      <c r="E27" t="s">
        <v>159</v>
      </c>
      <c r="F27" t="s">
        <v>3836</v>
      </c>
      <c r="G27" t="s">
        <v>189</v>
      </c>
      <c r="H27" s="87">
        <v>44655.583773148152</v>
      </c>
      <c r="I27" s="87">
        <v>44655.609988425917</v>
      </c>
      <c r="J27" t="s">
        <v>455</v>
      </c>
      <c r="K27" t="s">
        <v>443</v>
      </c>
      <c r="L27" s="87">
        <v>44658.583773148152</v>
      </c>
      <c r="M27" t="b">
        <v>0</v>
      </c>
      <c r="N27" t="b">
        <v>0</v>
      </c>
      <c r="P27" s="43"/>
      <c r="Q27" s="43"/>
      <c r="R27" s="43"/>
      <c r="S27" s="43"/>
      <c r="T27" s="43"/>
      <c r="U27" s="43"/>
      <c r="V27" s="43"/>
      <c r="W27" s="60">
        <f ca="1">DATEDIF(H27,SummaryINC!$Z$1,"d")</f>
        <v>1</v>
      </c>
      <c r="X27" s="60" t="str">
        <f t="shared" ca="1" si="3"/>
        <v>YES</v>
      </c>
      <c r="Y27" s="60" t="str">
        <f t="shared" ca="1" si="4"/>
        <v>NO</v>
      </c>
      <c r="Z27" s="60" t="str">
        <f t="shared" ca="1" si="5"/>
        <v>NO</v>
      </c>
    </row>
    <row r="28" spans="1:26">
      <c r="A28" t="s">
        <v>4236</v>
      </c>
      <c r="B28" t="s">
        <v>265</v>
      </c>
      <c r="C28" t="s">
        <v>4237</v>
      </c>
      <c r="D28" t="s">
        <v>468</v>
      </c>
      <c r="E28" t="s">
        <v>99</v>
      </c>
      <c r="F28" t="s">
        <v>484</v>
      </c>
      <c r="G28" t="s">
        <v>174</v>
      </c>
      <c r="H28" s="87">
        <v>44655.564710648148</v>
      </c>
      <c r="I28" s="87">
        <v>44655.573645833327</v>
      </c>
      <c r="J28" t="b">
        <v>0</v>
      </c>
      <c r="L28" s="87">
        <v>44662.564710648148</v>
      </c>
      <c r="M28" t="b">
        <v>0</v>
      </c>
      <c r="N28" t="b">
        <v>0</v>
      </c>
      <c r="P28" s="43"/>
      <c r="Q28" s="43"/>
      <c r="R28" s="43"/>
      <c r="S28" s="43"/>
      <c r="T28" s="43"/>
      <c r="U28" s="43"/>
      <c r="V28" s="43"/>
      <c r="W28" s="60">
        <f ca="1">DATEDIF(H28,SummaryINC!$Z$1,"d")</f>
        <v>1</v>
      </c>
      <c r="X28" s="60" t="str">
        <f t="shared" ca="1" si="3"/>
        <v>YES</v>
      </c>
      <c r="Y28" s="60" t="str">
        <f t="shared" ca="1" si="4"/>
        <v>NO</v>
      </c>
      <c r="Z28" s="60" t="str">
        <f t="shared" ca="1" si="5"/>
        <v>NO</v>
      </c>
    </row>
    <row r="29" spans="1:26">
      <c r="A29" t="s">
        <v>4239</v>
      </c>
      <c r="B29" t="s">
        <v>265</v>
      </c>
      <c r="C29" t="s">
        <v>4240</v>
      </c>
      <c r="D29" t="s">
        <v>622</v>
      </c>
      <c r="E29" t="s">
        <v>159</v>
      </c>
      <c r="F29" t="s">
        <v>526</v>
      </c>
      <c r="G29" t="s">
        <v>291</v>
      </c>
      <c r="H29" s="87">
        <v>44655.548807870371</v>
      </c>
      <c r="I29" s="87">
        <v>44655.55096064815</v>
      </c>
      <c r="J29" t="s">
        <v>455</v>
      </c>
      <c r="K29" t="s">
        <v>443</v>
      </c>
      <c r="L29" s="87">
        <v>44657.5</v>
      </c>
      <c r="M29" t="b">
        <v>0</v>
      </c>
      <c r="N29" t="b">
        <v>0</v>
      </c>
      <c r="P29" s="43"/>
      <c r="Q29" s="43"/>
      <c r="R29" s="43"/>
      <c r="S29" s="43"/>
      <c r="T29" s="43"/>
      <c r="U29" s="43"/>
      <c r="V29" s="43"/>
      <c r="W29" s="60">
        <f ca="1">DATEDIF(H29,SummaryINC!$Z$1,"d")</f>
        <v>1</v>
      </c>
      <c r="X29" s="60" t="str">
        <f t="shared" ca="1" si="3"/>
        <v>YES</v>
      </c>
      <c r="Y29" s="60" t="str">
        <f t="shared" ca="1" si="4"/>
        <v>NO</v>
      </c>
      <c r="Z29" s="60" t="str">
        <f t="shared" ca="1" si="5"/>
        <v>NO</v>
      </c>
    </row>
    <row r="30" spans="1:26">
      <c r="A30" t="s">
        <v>4241</v>
      </c>
      <c r="B30" t="s">
        <v>265</v>
      </c>
      <c r="C30" t="s">
        <v>4242</v>
      </c>
      <c r="D30" t="s">
        <v>581</v>
      </c>
      <c r="E30" t="s">
        <v>160</v>
      </c>
      <c r="F30" t="s">
        <v>4243</v>
      </c>
      <c r="G30" t="s">
        <v>278</v>
      </c>
      <c r="H30" s="87">
        <v>44655.521296296298</v>
      </c>
      <c r="I30" s="87">
        <v>44656.482442129629</v>
      </c>
      <c r="J30" t="s">
        <v>455</v>
      </c>
      <c r="K30" t="s">
        <v>443</v>
      </c>
      <c r="L30" s="87">
        <v>44657.392858796287</v>
      </c>
      <c r="M30" t="s">
        <v>839</v>
      </c>
      <c r="N30" t="b">
        <v>0</v>
      </c>
      <c r="P30" s="43"/>
      <c r="Q30" s="43"/>
      <c r="R30" s="43"/>
      <c r="S30" s="43"/>
      <c r="T30" s="43"/>
      <c r="U30" s="43"/>
      <c r="V30" s="43"/>
      <c r="W30" s="60">
        <f ca="1">DATEDIF(H30,SummaryINC!$Z$1,"d")</f>
        <v>1</v>
      </c>
      <c r="X30" s="60" t="str">
        <f t="shared" ca="1" si="3"/>
        <v>YES</v>
      </c>
      <c r="Y30" s="60" t="str">
        <f t="shared" ca="1" si="4"/>
        <v>NO</v>
      </c>
      <c r="Z30" s="60" t="str">
        <f t="shared" ca="1" si="5"/>
        <v>NO</v>
      </c>
    </row>
    <row r="31" spans="1:26">
      <c r="A31" t="s">
        <v>4244</v>
      </c>
      <c r="B31" t="s">
        <v>264</v>
      </c>
      <c r="C31" t="s">
        <v>4245</v>
      </c>
      <c r="D31" t="s">
        <v>783</v>
      </c>
      <c r="E31" t="s">
        <v>159</v>
      </c>
      <c r="F31" t="s">
        <v>4246</v>
      </c>
      <c r="G31" t="s">
        <v>174</v>
      </c>
      <c r="H31" s="87">
        <v>44655.479270833333</v>
      </c>
      <c r="I31" s="87">
        <v>44656.449641203697</v>
      </c>
      <c r="J31" t="s">
        <v>455</v>
      </c>
      <c r="K31" t="s">
        <v>456</v>
      </c>
      <c r="L31" s="87">
        <v>44658.479270833333</v>
      </c>
      <c r="M31" t="s">
        <v>784</v>
      </c>
      <c r="N31" t="b">
        <v>0</v>
      </c>
      <c r="P31" s="43"/>
      <c r="Q31" s="43"/>
      <c r="R31" s="43"/>
      <c r="S31" s="43"/>
      <c r="T31" s="43"/>
      <c r="U31" s="43"/>
      <c r="V31" s="43"/>
      <c r="W31" s="60">
        <f ca="1">DATEDIF(H31,SummaryINC!$Z$1,"d")</f>
        <v>1</v>
      </c>
      <c r="X31" s="60" t="str">
        <f t="shared" ca="1" si="3"/>
        <v>YES</v>
      </c>
      <c r="Y31" s="60" t="str">
        <f t="shared" ca="1" si="4"/>
        <v>NO</v>
      </c>
      <c r="Z31" s="60" t="str">
        <f t="shared" ca="1" si="5"/>
        <v>NO</v>
      </c>
    </row>
    <row r="32" spans="1:26">
      <c r="A32" t="s">
        <v>4247</v>
      </c>
      <c r="B32" t="s">
        <v>264</v>
      </c>
      <c r="C32" t="s">
        <v>4248</v>
      </c>
      <c r="D32" t="s">
        <v>570</v>
      </c>
      <c r="E32" t="s">
        <v>99</v>
      </c>
      <c r="F32" t="s">
        <v>621</v>
      </c>
      <c r="G32" t="s">
        <v>170</v>
      </c>
      <c r="H32" s="87">
        <v>44655.429826388892</v>
      </c>
      <c r="I32" s="87">
        <v>44655.687349537038</v>
      </c>
      <c r="J32" t="b">
        <v>0</v>
      </c>
      <c r="L32" s="87">
        <v>44658.429826388892</v>
      </c>
      <c r="M32" t="s">
        <v>4249</v>
      </c>
      <c r="N32" t="s">
        <v>4250</v>
      </c>
      <c r="P32" s="43"/>
      <c r="Q32" s="43"/>
      <c r="R32" s="43"/>
      <c r="S32" s="43"/>
      <c r="T32" s="43"/>
      <c r="U32" s="43"/>
      <c r="V32" s="43"/>
      <c r="W32" s="60">
        <f ca="1">DATEDIF(H32,SummaryINC!$Z$1,"d")</f>
        <v>1</v>
      </c>
      <c r="X32" s="60" t="str">
        <f t="shared" ca="1" si="3"/>
        <v>YES</v>
      </c>
      <c r="Y32" s="60" t="str">
        <f t="shared" ca="1" si="4"/>
        <v>NO</v>
      </c>
      <c r="Z32" s="60" t="str">
        <f t="shared" ca="1" si="5"/>
        <v>NO</v>
      </c>
    </row>
    <row r="33" spans="1:26">
      <c r="A33" t="s">
        <v>4251</v>
      </c>
      <c r="B33" t="s">
        <v>265</v>
      </c>
      <c r="C33" t="s">
        <v>4252</v>
      </c>
      <c r="D33" t="b">
        <v>0</v>
      </c>
      <c r="E33" t="s">
        <v>158</v>
      </c>
      <c r="F33" t="s">
        <v>4253</v>
      </c>
      <c r="G33" t="s">
        <v>288</v>
      </c>
      <c r="H33" s="87">
        <v>44655.415902777779</v>
      </c>
      <c r="I33" s="87">
        <v>44656.425428240742</v>
      </c>
      <c r="J33" t="b">
        <v>0</v>
      </c>
      <c r="M33" t="s">
        <v>617</v>
      </c>
      <c r="N33" t="b">
        <v>0</v>
      </c>
      <c r="P33" s="43"/>
      <c r="Q33" s="43"/>
      <c r="R33" s="43"/>
      <c r="S33" s="43"/>
      <c r="T33" s="43"/>
      <c r="U33" s="43"/>
      <c r="V33" s="43"/>
      <c r="W33" s="60">
        <f ca="1">DATEDIF(H33,SummaryINC!$Z$1,"d")</f>
        <v>1</v>
      </c>
      <c r="X33" s="60" t="str">
        <f t="shared" ca="1" si="3"/>
        <v>YES</v>
      </c>
      <c r="Y33" s="60" t="str">
        <f t="shared" ca="1" si="4"/>
        <v>NO</v>
      </c>
      <c r="Z33" s="60" t="str">
        <f t="shared" ca="1" si="5"/>
        <v>NO</v>
      </c>
    </row>
    <row r="34" spans="1:26">
      <c r="A34" t="s">
        <v>4254</v>
      </c>
      <c r="B34" t="s">
        <v>264</v>
      </c>
      <c r="C34" t="s">
        <v>4255</v>
      </c>
      <c r="D34" t="s">
        <v>489</v>
      </c>
      <c r="E34" t="s">
        <v>160</v>
      </c>
      <c r="F34" t="s">
        <v>2408</v>
      </c>
      <c r="G34" t="s">
        <v>176</v>
      </c>
      <c r="H34" s="87">
        <v>44655.402557870373</v>
      </c>
      <c r="I34" s="87">
        <v>44656.482442129629</v>
      </c>
      <c r="J34" t="s">
        <v>455</v>
      </c>
      <c r="K34" t="s">
        <v>443</v>
      </c>
      <c r="L34" s="87">
        <v>44657.316469907397</v>
      </c>
      <c r="M34" t="b">
        <v>0</v>
      </c>
      <c r="N34" t="b">
        <v>0</v>
      </c>
      <c r="P34" s="43"/>
      <c r="Q34" s="43"/>
      <c r="R34" s="43"/>
      <c r="S34" s="43"/>
      <c r="T34" s="43"/>
      <c r="U34" s="43"/>
      <c r="V34" s="43"/>
      <c r="W34" s="60">
        <f ca="1">DATEDIF(H34,SummaryINC!$Z$1,"d")</f>
        <v>1</v>
      </c>
      <c r="X34" s="60" t="str">
        <f t="shared" ca="1" si="3"/>
        <v>YES</v>
      </c>
      <c r="Y34" s="60" t="str">
        <f t="shared" ca="1" si="4"/>
        <v>NO</v>
      </c>
      <c r="Z34" s="60" t="str">
        <f t="shared" ca="1" si="5"/>
        <v>NO</v>
      </c>
    </row>
    <row r="35" spans="1:26">
      <c r="A35" t="s">
        <v>4256</v>
      </c>
      <c r="B35" t="s">
        <v>265</v>
      </c>
      <c r="C35" t="s">
        <v>4257</v>
      </c>
      <c r="D35" t="s">
        <v>473</v>
      </c>
      <c r="E35" t="s">
        <v>161</v>
      </c>
      <c r="F35" t="s">
        <v>4170</v>
      </c>
      <c r="G35" t="s">
        <v>295</v>
      </c>
      <c r="H35" s="87">
        <v>44655.385671296302</v>
      </c>
      <c r="I35" s="87">
        <v>44656.482442129629</v>
      </c>
      <c r="J35" t="s">
        <v>455</v>
      </c>
      <c r="K35" t="s">
        <v>443</v>
      </c>
      <c r="L35" s="87">
        <v>44657.367858796293</v>
      </c>
      <c r="M35" t="b">
        <v>0</v>
      </c>
      <c r="N35" t="b">
        <v>0</v>
      </c>
      <c r="P35" s="43"/>
      <c r="Q35" s="43"/>
      <c r="R35" s="43"/>
      <c r="S35" s="43"/>
      <c r="T35" s="43"/>
      <c r="U35" s="43"/>
      <c r="V35" s="43"/>
      <c r="W35" s="60">
        <f ca="1">DATEDIF(H35,SummaryINC!$Z$1,"d")</f>
        <v>1</v>
      </c>
      <c r="X35" s="60" t="str">
        <f t="shared" ca="1" si="3"/>
        <v>YES</v>
      </c>
      <c r="Y35" s="60" t="str">
        <f t="shared" ca="1" si="4"/>
        <v>NO</v>
      </c>
      <c r="Z35" s="60" t="str">
        <f t="shared" ca="1" si="5"/>
        <v>NO</v>
      </c>
    </row>
    <row r="36" spans="1:26">
      <c r="A36" t="s">
        <v>4258</v>
      </c>
      <c r="B36" t="s">
        <v>265</v>
      </c>
      <c r="C36" t="s">
        <v>4259</v>
      </c>
      <c r="D36" t="s">
        <v>473</v>
      </c>
      <c r="E36" t="s">
        <v>161</v>
      </c>
      <c r="F36" t="s">
        <v>4170</v>
      </c>
      <c r="G36" t="s">
        <v>295</v>
      </c>
      <c r="H36" s="87">
        <v>44655.385416666657</v>
      </c>
      <c r="I36" s="87">
        <v>44656.482442129629</v>
      </c>
      <c r="J36" t="s">
        <v>455</v>
      </c>
      <c r="K36" t="s">
        <v>443</v>
      </c>
      <c r="L36" s="87">
        <v>44657.367164351846</v>
      </c>
      <c r="M36" t="b">
        <v>0</v>
      </c>
      <c r="N36" t="b">
        <v>0</v>
      </c>
      <c r="P36" s="43"/>
      <c r="Q36" s="43"/>
      <c r="R36" s="43"/>
      <c r="S36" s="43"/>
      <c r="T36" s="43"/>
      <c r="U36" s="43"/>
      <c r="V36" s="43"/>
      <c r="W36" s="60">
        <f ca="1">DATEDIF(H36,SummaryINC!$Z$1,"d")</f>
        <v>1</v>
      </c>
      <c r="X36" s="60" t="str">
        <f t="shared" ca="1" si="3"/>
        <v>YES</v>
      </c>
      <c r="Y36" s="60" t="str">
        <f t="shared" ca="1" si="4"/>
        <v>NO</v>
      </c>
      <c r="Z36" s="60" t="str">
        <f t="shared" ca="1" si="5"/>
        <v>NO</v>
      </c>
    </row>
    <row r="37" spans="1:26">
      <c r="A37" t="s">
        <v>4260</v>
      </c>
      <c r="B37" t="s">
        <v>265</v>
      </c>
      <c r="C37" t="s">
        <v>4261</v>
      </c>
      <c r="D37" t="s">
        <v>473</v>
      </c>
      <c r="E37" t="s">
        <v>161</v>
      </c>
      <c r="F37" t="s">
        <v>4170</v>
      </c>
      <c r="G37" t="s">
        <v>295</v>
      </c>
      <c r="H37" s="87">
        <v>44655.385115740741</v>
      </c>
      <c r="I37" s="87">
        <v>44656.482442129629</v>
      </c>
      <c r="J37" t="s">
        <v>455</v>
      </c>
      <c r="K37" t="s">
        <v>443</v>
      </c>
      <c r="L37" s="87">
        <v>44657.367164351846</v>
      </c>
      <c r="M37" t="b">
        <v>0</v>
      </c>
      <c r="N37" t="b">
        <v>0</v>
      </c>
      <c r="P37" s="43"/>
      <c r="Q37" s="43"/>
      <c r="R37" s="43"/>
      <c r="S37" s="43"/>
      <c r="T37" s="43"/>
      <c r="U37" s="43"/>
      <c r="V37" s="43"/>
      <c r="W37" s="60">
        <f ca="1">DATEDIF(H37,SummaryINC!$Z$1,"d")</f>
        <v>1</v>
      </c>
      <c r="X37" s="60" t="str">
        <f t="shared" ca="1" si="3"/>
        <v>YES</v>
      </c>
      <c r="Y37" s="60" t="str">
        <f t="shared" ca="1" si="4"/>
        <v>NO</v>
      </c>
      <c r="Z37" s="60" t="str">
        <f t="shared" ca="1" si="5"/>
        <v>NO</v>
      </c>
    </row>
    <row r="38" spans="1:26">
      <c r="A38" t="s">
        <v>4262</v>
      </c>
      <c r="B38" t="s">
        <v>265</v>
      </c>
      <c r="C38" t="s">
        <v>4263</v>
      </c>
      <c r="D38" t="s">
        <v>2438</v>
      </c>
      <c r="E38" t="s">
        <v>99</v>
      </c>
      <c r="F38" t="s">
        <v>4170</v>
      </c>
      <c r="G38" t="s">
        <v>281</v>
      </c>
      <c r="H38" s="87">
        <v>44655.384884259263</v>
      </c>
      <c r="I38" s="87">
        <v>44656.450729166667</v>
      </c>
      <c r="J38" t="s">
        <v>455</v>
      </c>
      <c r="K38" t="s">
        <v>443</v>
      </c>
      <c r="L38" s="87">
        <v>44657.301550925928</v>
      </c>
      <c r="M38" t="b">
        <v>0</v>
      </c>
      <c r="N38" t="b">
        <v>0</v>
      </c>
      <c r="P38" s="43"/>
      <c r="Q38" s="43"/>
      <c r="R38" s="43"/>
      <c r="S38" s="43"/>
      <c r="T38" s="43"/>
      <c r="U38" s="43"/>
      <c r="V38" s="43"/>
      <c r="W38" s="60">
        <f ca="1">DATEDIF(H38,SummaryINC!$Z$1,"d")</f>
        <v>1</v>
      </c>
      <c r="X38" s="60" t="str">
        <f t="shared" ca="1" si="3"/>
        <v>YES</v>
      </c>
      <c r="Y38" s="60" t="str">
        <f t="shared" ca="1" si="4"/>
        <v>NO</v>
      </c>
      <c r="Z38" s="60" t="str">
        <f t="shared" ca="1" si="5"/>
        <v>NO</v>
      </c>
    </row>
    <row r="39" spans="1:26">
      <c r="A39" t="s">
        <v>4264</v>
      </c>
      <c r="B39" t="s">
        <v>265</v>
      </c>
      <c r="C39" t="s">
        <v>4265</v>
      </c>
      <c r="D39" t="s">
        <v>725</v>
      </c>
      <c r="E39" t="s">
        <v>82</v>
      </c>
      <c r="F39" t="s">
        <v>1372</v>
      </c>
      <c r="G39" t="s">
        <v>174</v>
      </c>
      <c r="H39" s="87">
        <v>44655.347453703696</v>
      </c>
      <c r="I39" s="87">
        <v>44656.460694444453</v>
      </c>
      <c r="J39" t="s">
        <v>442</v>
      </c>
      <c r="K39" t="s">
        <v>456</v>
      </c>
      <c r="L39" s="87">
        <v>44662.347453703696</v>
      </c>
      <c r="M39" t="s">
        <v>4266</v>
      </c>
      <c r="N39" t="s">
        <v>4267</v>
      </c>
      <c r="P39" s="43"/>
      <c r="Q39" s="43"/>
      <c r="R39" s="43"/>
      <c r="S39" s="43"/>
      <c r="T39" s="43"/>
      <c r="U39" s="43"/>
      <c r="V39" s="43"/>
      <c r="W39" s="60">
        <f ca="1">DATEDIF(H39,SummaryINC!$Z$1,"d")</f>
        <v>1</v>
      </c>
      <c r="X39" s="60" t="str">
        <f t="shared" ca="1" si="3"/>
        <v>YES</v>
      </c>
      <c r="Y39" s="60" t="str">
        <f t="shared" ca="1" si="4"/>
        <v>NO</v>
      </c>
      <c r="Z39" s="60" t="str">
        <f t="shared" ca="1" si="5"/>
        <v>NO</v>
      </c>
    </row>
    <row r="40" spans="1:26">
      <c r="A40" t="s">
        <v>4268</v>
      </c>
      <c r="B40" t="s">
        <v>264</v>
      </c>
      <c r="C40" t="s">
        <v>4269</v>
      </c>
      <c r="D40" t="s">
        <v>846</v>
      </c>
      <c r="E40" t="s">
        <v>159</v>
      </c>
      <c r="F40" t="s">
        <v>4270</v>
      </c>
      <c r="G40" t="s">
        <v>188</v>
      </c>
      <c r="H40" s="87">
        <v>44655.30296296296</v>
      </c>
      <c r="I40" s="87">
        <v>44656.409791666672</v>
      </c>
      <c r="J40" t="s">
        <v>455</v>
      </c>
      <c r="K40" t="s">
        <v>443</v>
      </c>
      <c r="L40" s="87">
        <v>44658.30296296296</v>
      </c>
      <c r="M40" t="b">
        <v>0</v>
      </c>
      <c r="N40" t="b">
        <v>0</v>
      </c>
      <c r="P40" s="43"/>
      <c r="Q40" s="43"/>
      <c r="R40" s="43"/>
      <c r="S40" s="43"/>
      <c r="T40" s="43"/>
      <c r="U40" s="43"/>
      <c r="V40" s="43"/>
      <c r="W40" s="60">
        <f ca="1">DATEDIF(H40,SummaryINC!$Z$1,"d")</f>
        <v>1</v>
      </c>
      <c r="X40" s="60" t="str">
        <f t="shared" ca="1" si="3"/>
        <v>YES</v>
      </c>
      <c r="Y40" s="60" t="str">
        <f t="shared" ca="1" si="4"/>
        <v>NO</v>
      </c>
      <c r="Z40" s="60" t="str">
        <f t="shared" ca="1" si="5"/>
        <v>NO</v>
      </c>
    </row>
    <row r="41" spans="1:26">
      <c r="A41" t="s">
        <v>4271</v>
      </c>
      <c r="B41" t="s">
        <v>264</v>
      </c>
      <c r="C41" t="s">
        <v>4272</v>
      </c>
      <c r="D41" t="s">
        <v>480</v>
      </c>
      <c r="E41" t="s">
        <v>159</v>
      </c>
      <c r="F41" t="s">
        <v>4273</v>
      </c>
      <c r="G41" t="s">
        <v>186</v>
      </c>
      <c r="H41" s="87">
        <v>44655.23233796296</v>
      </c>
      <c r="I41" s="87">
        <v>44655.25099537037</v>
      </c>
      <c r="J41" t="s">
        <v>455</v>
      </c>
      <c r="K41" t="s">
        <v>443</v>
      </c>
      <c r="L41" s="87">
        <v>44658.291666666657</v>
      </c>
      <c r="M41" t="b">
        <v>0</v>
      </c>
      <c r="N41" t="b">
        <v>0</v>
      </c>
      <c r="P41" s="43"/>
      <c r="Q41" s="43"/>
      <c r="R41" s="43"/>
      <c r="S41" s="43"/>
      <c r="T41" s="43"/>
      <c r="U41" s="43"/>
      <c r="V41" s="43"/>
      <c r="W41" s="60">
        <f ca="1">DATEDIF(H41,SummaryINC!$Z$1,"d")</f>
        <v>1</v>
      </c>
      <c r="X41" s="60" t="str">
        <f t="shared" ca="1" si="3"/>
        <v>YES</v>
      </c>
      <c r="Y41" s="60" t="str">
        <f t="shared" ca="1" si="4"/>
        <v>NO</v>
      </c>
      <c r="Z41" s="60" t="str">
        <f t="shared" ca="1" si="5"/>
        <v>NO</v>
      </c>
    </row>
    <row r="42" spans="1:26">
      <c r="A42" t="s">
        <v>4274</v>
      </c>
      <c r="B42" t="s">
        <v>264</v>
      </c>
      <c r="C42" t="s">
        <v>4275</v>
      </c>
      <c r="D42" t="s">
        <v>686</v>
      </c>
      <c r="E42" t="s">
        <v>159</v>
      </c>
      <c r="F42" t="s">
        <v>4276</v>
      </c>
      <c r="G42" t="s">
        <v>297</v>
      </c>
      <c r="H42" s="87">
        <v>44655.081423611111</v>
      </c>
      <c r="I42" s="87">
        <v>44655.10255787037</v>
      </c>
      <c r="J42" t="s">
        <v>455</v>
      </c>
      <c r="K42" t="s">
        <v>443</v>
      </c>
      <c r="L42" s="87">
        <v>44658.291666666657</v>
      </c>
      <c r="M42" t="b">
        <v>0</v>
      </c>
      <c r="N42" t="b">
        <v>0</v>
      </c>
      <c r="P42" s="43"/>
      <c r="Q42" s="43"/>
      <c r="R42" s="43"/>
      <c r="S42" s="43"/>
      <c r="T42" s="43"/>
      <c r="U42" s="43"/>
      <c r="V42" s="43"/>
      <c r="W42" s="60">
        <f ca="1">DATEDIF(H42,SummaryINC!$Z$1,"d")</f>
        <v>1</v>
      </c>
      <c r="X42" s="60" t="str">
        <f t="shared" ca="1" si="3"/>
        <v>YES</v>
      </c>
      <c r="Y42" s="60" t="str">
        <f t="shared" ca="1" si="4"/>
        <v>NO</v>
      </c>
      <c r="Z42" s="60" t="str">
        <f t="shared" ca="1" si="5"/>
        <v>NO</v>
      </c>
    </row>
    <row r="43" spans="1:26">
      <c r="A43" t="s">
        <v>4277</v>
      </c>
      <c r="B43" t="s">
        <v>264</v>
      </c>
      <c r="C43" t="s">
        <v>4278</v>
      </c>
      <c r="D43" t="s">
        <v>709</v>
      </c>
      <c r="E43" t="s">
        <v>159</v>
      </c>
      <c r="F43" t="s">
        <v>4279</v>
      </c>
      <c r="G43" t="s">
        <v>275</v>
      </c>
      <c r="H43" s="87">
        <v>44655.044699074067</v>
      </c>
      <c r="I43" s="87">
        <v>44655.06517361111</v>
      </c>
      <c r="J43" t="s">
        <v>455</v>
      </c>
      <c r="K43" t="s">
        <v>443</v>
      </c>
      <c r="L43" s="87">
        <v>44658.291666666657</v>
      </c>
      <c r="M43" t="b">
        <v>0</v>
      </c>
      <c r="N43" t="b">
        <v>0</v>
      </c>
      <c r="P43" s="43"/>
      <c r="Q43" s="43"/>
      <c r="R43" s="43"/>
      <c r="S43" s="43"/>
      <c r="T43" s="43"/>
      <c r="U43" s="43"/>
      <c r="V43" s="43"/>
      <c r="W43" s="60">
        <f ca="1">DATEDIF(H43,SummaryINC!$Z$1,"d")</f>
        <v>1</v>
      </c>
      <c r="X43" s="60" t="str">
        <f t="shared" ca="1" si="3"/>
        <v>YES</v>
      </c>
      <c r="Y43" s="60" t="str">
        <f t="shared" ca="1" si="4"/>
        <v>NO</v>
      </c>
      <c r="Z43" s="60" t="str">
        <f t="shared" ca="1" si="5"/>
        <v>NO</v>
      </c>
    </row>
    <row r="44" spans="1:26">
      <c r="A44" t="s">
        <v>4280</v>
      </c>
      <c r="B44" t="s">
        <v>264</v>
      </c>
      <c r="C44" t="s">
        <v>4281</v>
      </c>
      <c r="D44" t="s">
        <v>480</v>
      </c>
      <c r="E44" t="s">
        <v>159</v>
      </c>
      <c r="F44" t="s">
        <v>4282</v>
      </c>
      <c r="G44" t="s">
        <v>186</v>
      </c>
      <c r="H44" s="87">
        <v>44655.039479166669</v>
      </c>
      <c r="I44" s="87">
        <v>44655.070300925923</v>
      </c>
      <c r="J44" t="s">
        <v>455</v>
      </c>
      <c r="K44" t="s">
        <v>443</v>
      </c>
      <c r="L44" s="87">
        <v>44658.291666666657</v>
      </c>
      <c r="M44" t="b">
        <v>0</v>
      </c>
      <c r="N44" t="b">
        <v>0</v>
      </c>
      <c r="P44" s="43"/>
      <c r="Q44" s="43"/>
      <c r="R44" s="43"/>
      <c r="S44" s="43"/>
      <c r="T44" s="43"/>
      <c r="U44" s="43"/>
      <c r="V44" s="43"/>
      <c r="W44" s="60">
        <f ca="1">DATEDIF(H44,SummaryINC!$Z$1,"d")</f>
        <v>1</v>
      </c>
      <c r="X44" s="60" t="str">
        <f t="shared" ca="1" si="3"/>
        <v>YES</v>
      </c>
      <c r="Y44" s="60" t="str">
        <f t="shared" ca="1" si="4"/>
        <v>NO</v>
      </c>
      <c r="Z44" s="60" t="str">
        <f t="shared" ca="1" si="5"/>
        <v>NO</v>
      </c>
    </row>
    <row r="45" spans="1:26">
      <c r="A45" t="s">
        <v>4283</v>
      </c>
      <c r="B45" t="s">
        <v>264</v>
      </c>
      <c r="C45" t="s">
        <v>4284</v>
      </c>
      <c r="D45" t="s">
        <v>480</v>
      </c>
      <c r="E45" t="s">
        <v>159</v>
      </c>
      <c r="F45" t="s">
        <v>4285</v>
      </c>
      <c r="G45" t="s">
        <v>186</v>
      </c>
      <c r="H45" s="87">
        <v>44655.019259259258</v>
      </c>
      <c r="I45" s="87">
        <v>44655.02144675926</v>
      </c>
      <c r="J45" t="s">
        <v>455</v>
      </c>
      <c r="K45" t="s">
        <v>443</v>
      </c>
      <c r="L45" s="87">
        <v>44658.291666666657</v>
      </c>
      <c r="M45" t="b">
        <v>0</v>
      </c>
      <c r="N45" t="b">
        <v>0</v>
      </c>
      <c r="P45" s="43"/>
      <c r="Q45" s="43"/>
      <c r="R45" s="43"/>
      <c r="S45" s="43"/>
      <c r="T45" s="43"/>
      <c r="U45" s="43"/>
      <c r="V45" s="43"/>
      <c r="W45" s="60">
        <f ca="1">DATEDIF(H45,SummaryINC!$Z$1,"d")</f>
        <v>1</v>
      </c>
      <c r="X45" s="60" t="str">
        <f t="shared" ca="1" si="3"/>
        <v>YES</v>
      </c>
      <c r="Y45" s="60" t="str">
        <f t="shared" ca="1" si="4"/>
        <v>NO</v>
      </c>
      <c r="Z45" s="60" t="str">
        <f t="shared" ca="1" si="5"/>
        <v>NO</v>
      </c>
    </row>
    <row r="46" spans="1:26">
      <c r="A46" t="s">
        <v>4470</v>
      </c>
      <c r="B46" t="s">
        <v>264</v>
      </c>
      <c r="C46" t="s">
        <v>4471</v>
      </c>
      <c r="D46" t="s">
        <v>480</v>
      </c>
      <c r="E46" t="s">
        <v>159</v>
      </c>
      <c r="F46" t="s">
        <v>4472</v>
      </c>
      <c r="G46" t="s">
        <v>186</v>
      </c>
      <c r="H46" s="87">
        <v>44654.984259259261</v>
      </c>
      <c r="I46" s="87">
        <v>44654.999293981477</v>
      </c>
      <c r="J46" t="s">
        <v>455</v>
      </c>
      <c r="K46" t="s">
        <v>443</v>
      </c>
      <c r="L46" s="87">
        <v>44658.291666666657</v>
      </c>
      <c r="M46" t="b">
        <v>0</v>
      </c>
      <c r="N46" t="b">
        <v>0</v>
      </c>
      <c r="P46" s="43"/>
      <c r="Q46" s="43"/>
      <c r="R46" s="43"/>
      <c r="S46" s="43"/>
      <c r="T46" s="43"/>
      <c r="U46" s="43"/>
      <c r="V46" s="43"/>
      <c r="W46" s="60">
        <f ca="1">DATEDIF(H46,SummaryINC!$Z$1,"d")</f>
        <v>2</v>
      </c>
      <c r="X46" s="60" t="str">
        <f t="shared" ca="1" si="3"/>
        <v>YES</v>
      </c>
      <c r="Y46" s="60" t="str">
        <f t="shared" ca="1" si="4"/>
        <v>NO</v>
      </c>
      <c r="Z46" s="60" t="str">
        <f t="shared" ca="1" si="5"/>
        <v>NO</v>
      </c>
    </row>
    <row r="47" spans="1:26">
      <c r="A47" t="s">
        <v>4473</v>
      </c>
      <c r="B47" t="s">
        <v>265</v>
      </c>
      <c r="C47" t="s">
        <v>4474</v>
      </c>
      <c r="D47" t="s">
        <v>480</v>
      </c>
      <c r="E47" t="s">
        <v>159</v>
      </c>
      <c r="F47" t="s">
        <v>4475</v>
      </c>
      <c r="G47" t="s">
        <v>186</v>
      </c>
      <c r="H47" s="87">
        <v>44654.983020833337</v>
      </c>
      <c r="I47" s="87">
        <v>44654.998310185183</v>
      </c>
      <c r="J47" t="s">
        <v>455</v>
      </c>
      <c r="K47" t="s">
        <v>443</v>
      </c>
      <c r="L47" s="87">
        <v>44662.291666666657</v>
      </c>
      <c r="M47" t="b">
        <v>0</v>
      </c>
      <c r="N47" t="b">
        <v>0</v>
      </c>
      <c r="P47" s="43"/>
      <c r="Q47" s="43"/>
      <c r="R47" s="43"/>
      <c r="S47" s="43"/>
      <c r="T47" s="43"/>
      <c r="U47" s="43"/>
      <c r="V47" s="43"/>
      <c r="W47" s="60">
        <f ca="1">DATEDIF(H47,SummaryINC!$Z$1,"d")</f>
        <v>2</v>
      </c>
      <c r="X47" s="60" t="str">
        <f t="shared" ca="1" si="3"/>
        <v>YES</v>
      </c>
      <c r="Y47" s="60" t="str">
        <f t="shared" ca="1" si="4"/>
        <v>NO</v>
      </c>
      <c r="Z47" s="60" t="str">
        <f t="shared" ca="1" si="5"/>
        <v>NO</v>
      </c>
    </row>
    <row r="48" spans="1:26">
      <c r="A48" t="s">
        <v>4476</v>
      </c>
      <c r="B48" t="s">
        <v>264</v>
      </c>
      <c r="C48" t="s">
        <v>4477</v>
      </c>
      <c r="D48" t="s">
        <v>480</v>
      </c>
      <c r="E48" t="s">
        <v>159</v>
      </c>
      <c r="F48" t="s">
        <v>4282</v>
      </c>
      <c r="G48" t="s">
        <v>186</v>
      </c>
      <c r="H48" s="87">
        <v>44654.980254629627</v>
      </c>
      <c r="I48" s="87">
        <v>44655.039293981477</v>
      </c>
      <c r="J48" t="s">
        <v>455</v>
      </c>
      <c r="K48" t="s">
        <v>443</v>
      </c>
      <c r="L48" s="87">
        <v>44658.291666666657</v>
      </c>
      <c r="M48" t="b">
        <v>0</v>
      </c>
      <c r="N48" t="b">
        <v>0</v>
      </c>
      <c r="P48" s="43"/>
      <c r="Q48" s="43"/>
      <c r="R48" s="43"/>
      <c r="S48" s="43"/>
      <c r="T48" s="43"/>
      <c r="U48" s="43"/>
      <c r="V48" s="43"/>
      <c r="W48" s="60">
        <f ca="1">DATEDIF(H48,SummaryINC!$Z$1,"d")</f>
        <v>2</v>
      </c>
      <c r="X48" s="60" t="str">
        <f t="shared" ca="1" si="3"/>
        <v>YES</v>
      </c>
      <c r="Y48" s="60" t="str">
        <f t="shared" ca="1" si="4"/>
        <v>NO</v>
      </c>
      <c r="Z48" s="60" t="str">
        <f t="shared" ca="1" si="5"/>
        <v>NO</v>
      </c>
    </row>
    <row r="49" spans="1:26">
      <c r="A49" t="s">
        <v>4478</v>
      </c>
      <c r="B49" t="s">
        <v>265</v>
      </c>
      <c r="C49" t="s">
        <v>4479</v>
      </c>
      <c r="D49" t="s">
        <v>538</v>
      </c>
      <c r="E49" t="s">
        <v>159</v>
      </c>
      <c r="F49" t="s">
        <v>539</v>
      </c>
      <c r="G49" t="s">
        <v>288</v>
      </c>
      <c r="H49" s="87">
        <v>44653.510335648149</v>
      </c>
      <c r="I49" s="87">
        <v>44655.518194444441</v>
      </c>
      <c r="J49" t="s">
        <v>455</v>
      </c>
      <c r="K49" t="s">
        <v>443</v>
      </c>
      <c r="M49" t="b">
        <v>0</v>
      </c>
      <c r="N49" t="b">
        <v>0</v>
      </c>
      <c r="P49" s="43"/>
      <c r="Q49" s="43"/>
      <c r="R49" s="43"/>
      <c r="S49" s="43"/>
      <c r="T49" s="43"/>
      <c r="U49" s="43"/>
      <c r="V49" s="43"/>
      <c r="W49" s="60">
        <f ca="1">DATEDIF(H49,SummaryINC!$Z$1,"d")</f>
        <v>3</v>
      </c>
      <c r="X49" s="60" t="str">
        <f t="shared" ca="1" si="3"/>
        <v>YES</v>
      </c>
      <c r="Y49" s="60" t="str">
        <f t="shared" ca="1" si="4"/>
        <v>NO</v>
      </c>
      <c r="Z49" s="60" t="str">
        <f t="shared" ca="1" si="5"/>
        <v>NO</v>
      </c>
    </row>
    <row r="50" spans="1:26">
      <c r="A50" t="s">
        <v>4480</v>
      </c>
      <c r="B50" t="s">
        <v>264</v>
      </c>
      <c r="C50" t="s">
        <v>4481</v>
      </c>
      <c r="D50" t="s">
        <v>771</v>
      </c>
      <c r="E50" t="s">
        <v>82</v>
      </c>
      <c r="F50" t="s">
        <v>4482</v>
      </c>
      <c r="G50" t="s">
        <v>192</v>
      </c>
      <c r="H50" s="87">
        <v>44653.061620370368</v>
      </c>
      <c r="I50" s="87">
        <v>44656.362303240741</v>
      </c>
      <c r="J50" t="s">
        <v>455</v>
      </c>
      <c r="K50" t="s">
        <v>443</v>
      </c>
      <c r="L50" s="87">
        <v>44657.14980324074</v>
      </c>
      <c r="M50" t="b">
        <v>0</v>
      </c>
      <c r="N50" t="b">
        <v>0</v>
      </c>
      <c r="P50" s="43"/>
      <c r="Q50" s="43"/>
      <c r="R50" s="43"/>
      <c r="S50" s="43"/>
      <c r="T50" s="43"/>
      <c r="U50" s="43"/>
      <c r="V50" s="43"/>
      <c r="W50" s="60">
        <f ca="1">DATEDIF(H50,SummaryINC!$Z$1,"d")</f>
        <v>3</v>
      </c>
      <c r="X50" s="60" t="str">
        <f t="shared" ca="1" si="3"/>
        <v>YES</v>
      </c>
      <c r="Y50" s="60" t="str">
        <f t="shared" ca="1" si="4"/>
        <v>NO</v>
      </c>
      <c r="Z50" s="60" t="str">
        <f t="shared" ca="1" si="5"/>
        <v>NO</v>
      </c>
    </row>
    <row r="51" spans="1:26">
      <c r="A51" t="s">
        <v>4483</v>
      </c>
      <c r="B51" t="s">
        <v>265</v>
      </c>
      <c r="C51" t="s">
        <v>4484</v>
      </c>
      <c r="D51" t="s">
        <v>581</v>
      </c>
      <c r="E51" t="s">
        <v>99</v>
      </c>
      <c r="F51" t="s">
        <v>4485</v>
      </c>
      <c r="G51" t="s">
        <v>278</v>
      </c>
      <c r="H51" s="87">
        <v>44652.632719907408</v>
      </c>
      <c r="I51" s="87">
        <v>44656.482442129629</v>
      </c>
      <c r="J51" t="s">
        <v>442</v>
      </c>
      <c r="K51" t="s">
        <v>456</v>
      </c>
      <c r="L51" s="87">
        <v>44657.093553240738</v>
      </c>
      <c r="M51" t="s">
        <v>839</v>
      </c>
      <c r="N51" t="b">
        <v>0</v>
      </c>
      <c r="P51" s="43"/>
      <c r="Q51" s="43"/>
      <c r="R51" s="43"/>
      <c r="S51" s="43"/>
      <c r="T51" s="43"/>
      <c r="U51" s="43"/>
      <c r="V51" s="43"/>
      <c r="W51" s="60">
        <f ca="1">DATEDIF(H51,SummaryINC!$Z$1,"d")</f>
        <v>4</v>
      </c>
      <c r="X51" s="60" t="str">
        <f t="shared" ca="1" si="3"/>
        <v>YES</v>
      </c>
      <c r="Y51" s="60" t="str">
        <f t="shared" ca="1" si="4"/>
        <v>NO</v>
      </c>
      <c r="Z51" s="60" t="str">
        <f t="shared" ca="1" si="5"/>
        <v>NO</v>
      </c>
    </row>
    <row r="52" spans="1:26">
      <c r="A52" t="s">
        <v>4486</v>
      </c>
      <c r="B52" t="s">
        <v>265</v>
      </c>
      <c r="C52" t="s">
        <v>4487</v>
      </c>
      <c r="D52" t="s">
        <v>634</v>
      </c>
      <c r="E52" t="s">
        <v>161</v>
      </c>
      <c r="F52" t="s">
        <v>4488</v>
      </c>
      <c r="G52" t="s">
        <v>278</v>
      </c>
      <c r="H52" s="87">
        <v>44652.579212962963</v>
      </c>
      <c r="I52" s="87">
        <v>44656.482442129629</v>
      </c>
      <c r="J52" t="s">
        <v>455</v>
      </c>
      <c r="K52" t="s">
        <v>443</v>
      </c>
      <c r="L52" s="87">
        <v>44657.352581018517</v>
      </c>
      <c r="M52" t="s">
        <v>839</v>
      </c>
      <c r="N52" t="b">
        <v>0</v>
      </c>
      <c r="P52" s="43"/>
      <c r="Q52" s="43"/>
      <c r="R52" s="43"/>
      <c r="S52" s="43"/>
      <c r="T52" s="43"/>
      <c r="U52" s="43"/>
      <c r="V52" s="43"/>
      <c r="W52" s="60">
        <f ca="1">DATEDIF(H52,SummaryINC!$Z$1,"d")</f>
        <v>4</v>
      </c>
      <c r="X52" s="60" t="str">
        <f t="shared" ca="1" si="3"/>
        <v>YES</v>
      </c>
      <c r="Y52" s="60" t="str">
        <f t="shared" ca="1" si="4"/>
        <v>NO</v>
      </c>
      <c r="Z52" s="60" t="str">
        <f t="shared" ca="1" si="5"/>
        <v>NO</v>
      </c>
    </row>
    <row r="53" spans="1:26">
      <c r="A53" t="s">
        <v>4489</v>
      </c>
      <c r="B53" t="s">
        <v>265</v>
      </c>
      <c r="C53" t="s">
        <v>4490</v>
      </c>
      <c r="D53" t="b">
        <v>0</v>
      </c>
      <c r="E53" t="s">
        <v>158</v>
      </c>
      <c r="F53" t="s">
        <v>513</v>
      </c>
      <c r="G53" t="s">
        <v>296</v>
      </c>
      <c r="H53" s="87">
        <v>44652.577939814822</v>
      </c>
      <c r="I53" s="87">
        <v>44656.44703703704</v>
      </c>
      <c r="J53" t="s">
        <v>455</v>
      </c>
      <c r="K53" t="s">
        <v>443</v>
      </c>
      <c r="M53" t="s">
        <v>4491</v>
      </c>
      <c r="N53" t="s">
        <v>4492</v>
      </c>
      <c r="P53" s="43"/>
      <c r="Q53" s="43"/>
      <c r="R53" s="43"/>
      <c r="S53" s="43"/>
      <c r="T53" s="43"/>
      <c r="U53" s="43"/>
      <c r="V53" s="43"/>
      <c r="W53" s="60">
        <f ca="1">DATEDIF(H53,SummaryINC!$Z$1,"d")</f>
        <v>4</v>
      </c>
      <c r="X53" s="60" t="str">
        <f t="shared" ca="1" si="3"/>
        <v>YES</v>
      </c>
      <c r="Y53" s="60" t="str">
        <f t="shared" ca="1" si="4"/>
        <v>NO</v>
      </c>
      <c r="Z53" s="60" t="str">
        <f t="shared" ca="1" si="5"/>
        <v>NO</v>
      </c>
    </row>
    <row r="54" spans="1:26">
      <c r="A54" t="s">
        <v>4493</v>
      </c>
      <c r="B54" t="s">
        <v>265</v>
      </c>
      <c r="C54" t="s">
        <v>4494</v>
      </c>
      <c r="D54" t="b">
        <v>0</v>
      </c>
      <c r="E54" t="s">
        <v>158</v>
      </c>
      <c r="F54" t="s">
        <v>513</v>
      </c>
      <c r="G54" t="s">
        <v>296</v>
      </c>
      <c r="H54" s="87">
        <v>44652.572638888887</v>
      </c>
      <c r="I54" s="87">
        <v>44656.450381944444</v>
      </c>
      <c r="J54" t="s">
        <v>455</v>
      </c>
      <c r="K54" t="s">
        <v>443</v>
      </c>
      <c r="M54" t="s">
        <v>4491</v>
      </c>
      <c r="N54" t="s">
        <v>4492</v>
      </c>
      <c r="P54" s="43"/>
      <c r="Q54" s="43"/>
      <c r="R54" s="43"/>
      <c r="S54" s="43"/>
      <c r="T54" s="43"/>
      <c r="U54" s="43"/>
      <c r="V54" s="43"/>
      <c r="W54" s="60">
        <f ca="1">DATEDIF(H54,SummaryINC!$Z$1,"d")</f>
        <v>4</v>
      </c>
      <c r="X54" s="60" t="str">
        <f t="shared" ca="1" si="3"/>
        <v>YES</v>
      </c>
      <c r="Y54" s="60" t="str">
        <f t="shared" ca="1" si="4"/>
        <v>NO</v>
      </c>
      <c r="Z54" s="60" t="str">
        <f t="shared" ca="1" si="5"/>
        <v>NO</v>
      </c>
    </row>
    <row r="55" spans="1:26">
      <c r="A55" t="s">
        <v>4495</v>
      </c>
      <c r="B55" t="s">
        <v>265</v>
      </c>
      <c r="C55" t="s">
        <v>4496</v>
      </c>
      <c r="D55" t="b">
        <v>0</v>
      </c>
      <c r="E55" t="s">
        <v>158</v>
      </c>
      <c r="F55" t="s">
        <v>513</v>
      </c>
      <c r="G55" t="s">
        <v>296</v>
      </c>
      <c r="H55" s="87">
        <v>44652.572187500002</v>
      </c>
      <c r="I55" s="87">
        <v>44656.454756944448</v>
      </c>
      <c r="J55" t="s">
        <v>455</v>
      </c>
      <c r="K55" t="s">
        <v>443</v>
      </c>
      <c r="M55" t="s">
        <v>4491</v>
      </c>
      <c r="N55" t="s">
        <v>4492</v>
      </c>
      <c r="P55" s="43"/>
      <c r="Q55" s="43"/>
      <c r="R55" s="43"/>
      <c r="S55" s="43"/>
      <c r="T55" s="43"/>
      <c r="U55" s="43"/>
      <c r="V55" s="43"/>
      <c r="W55" s="60">
        <f ca="1">DATEDIF(H55,SummaryINC!$Z$1,"d")</f>
        <v>4</v>
      </c>
      <c r="X55" s="60" t="str">
        <f t="shared" ca="1" si="3"/>
        <v>YES</v>
      </c>
      <c r="Y55" s="60" t="str">
        <f t="shared" ca="1" si="4"/>
        <v>NO</v>
      </c>
      <c r="Z55" s="60" t="str">
        <f t="shared" ca="1" si="5"/>
        <v>NO</v>
      </c>
    </row>
    <row r="56" spans="1:26">
      <c r="A56" t="s">
        <v>4497</v>
      </c>
      <c r="B56" t="s">
        <v>265</v>
      </c>
      <c r="C56" t="s">
        <v>4498</v>
      </c>
      <c r="D56" t="s">
        <v>4499</v>
      </c>
      <c r="E56" t="s">
        <v>159</v>
      </c>
      <c r="F56" t="s">
        <v>513</v>
      </c>
      <c r="G56" t="s">
        <v>296</v>
      </c>
      <c r="H56" s="87">
        <v>44652.570914351847</v>
      </c>
      <c r="I56" s="87">
        <v>44656.458587962959</v>
      </c>
      <c r="J56" t="s">
        <v>455</v>
      </c>
      <c r="K56" t="s">
        <v>443</v>
      </c>
      <c r="M56" t="s">
        <v>4491</v>
      </c>
      <c r="N56" t="s">
        <v>4492</v>
      </c>
      <c r="P56" s="43"/>
      <c r="Q56" s="43"/>
      <c r="R56" s="43"/>
      <c r="S56" s="43"/>
      <c r="T56" s="43"/>
      <c r="U56" s="59"/>
      <c r="V56" s="43"/>
      <c r="W56" s="60">
        <f ca="1">DATEDIF(H56,SummaryINC!$Z$1,"d")</f>
        <v>4</v>
      </c>
      <c r="X56" s="60" t="str">
        <f t="shared" ca="1" si="3"/>
        <v>YES</v>
      </c>
      <c r="Y56" s="60" t="str">
        <f t="shared" ca="1" si="4"/>
        <v>NO</v>
      </c>
      <c r="Z56" s="60" t="str">
        <f t="shared" ca="1" si="5"/>
        <v>NO</v>
      </c>
    </row>
    <row r="57" spans="1:26">
      <c r="A57" t="s">
        <v>4500</v>
      </c>
      <c r="B57" t="s">
        <v>265</v>
      </c>
      <c r="C57" t="s">
        <v>4501</v>
      </c>
      <c r="D57" t="s">
        <v>647</v>
      </c>
      <c r="E57" t="s">
        <v>99</v>
      </c>
      <c r="F57" t="s">
        <v>826</v>
      </c>
      <c r="G57" t="s">
        <v>282</v>
      </c>
      <c r="H57" s="87">
        <v>44652.528148148151</v>
      </c>
      <c r="I57" s="87">
        <v>44656.422997685193</v>
      </c>
      <c r="J57" t="b">
        <v>0</v>
      </c>
      <c r="M57" t="b">
        <v>0</v>
      </c>
      <c r="N57" t="b">
        <v>0</v>
      </c>
      <c r="P57" s="43"/>
      <c r="Q57" s="43"/>
      <c r="R57" s="43"/>
      <c r="S57" s="43"/>
      <c r="T57" s="43"/>
      <c r="U57" s="43"/>
      <c r="V57" s="43"/>
      <c r="W57" s="60">
        <f ca="1">DATEDIF(H57,SummaryINC!$Z$1,"d")</f>
        <v>4</v>
      </c>
      <c r="X57" s="60" t="str">
        <f t="shared" ca="1" si="3"/>
        <v>YES</v>
      </c>
      <c r="Y57" s="60" t="str">
        <f t="shared" ca="1" si="4"/>
        <v>NO</v>
      </c>
      <c r="Z57" s="60" t="str">
        <f t="shared" ca="1" si="5"/>
        <v>NO</v>
      </c>
    </row>
    <row r="58" spans="1:26">
      <c r="A58" t="s">
        <v>4502</v>
      </c>
      <c r="B58" t="s">
        <v>265</v>
      </c>
      <c r="C58" t="s">
        <v>4503</v>
      </c>
      <c r="D58" t="s">
        <v>886</v>
      </c>
      <c r="E58" t="s">
        <v>82</v>
      </c>
      <c r="F58" t="s">
        <v>4504</v>
      </c>
      <c r="G58" t="s">
        <v>285</v>
      </c>
      <c r="H58" s="87">
        <v>44652.503750000003</v>
      </c>
      <c r="I58" s="87">
        <v>44656.349189814813</v>
      </c>
      <c r="J58" t="s">
        <v>455</v>
      </c>
      <c r="K58" t="s">
        <v>443</v>
      </c>
      <c r="M58" t="b">
        <v>0</v>
      </c>
      <c r="N58" t="b">
        <v>0</v>
      </c>
      <c r="P58" s="43"/>
      <c r="Q58" s="43"/>
      <c r="R58" s="43"/>
      <c r="S58" s="43"/>
      <c r="T58" s="43"/>
      <c r="U58" s="43"/>
      <c r="V58" s="43"/>
      <c r="W58" s="60">
        <f ca="1">DATEDIF(H58,SummaryINC!$Z$1,"d")</f>
        <v>4</v>
      </c>
      <c r="X58" s="60" t="str">
        <f t="shared" ca="1" si="3"/>
        <v>YES</v>
      </c>
      <c r="Y58" s="60" t="str">
        <f t="shared" ca="1" si="4"/>
        <v>NO</v>
      </c>
      <c r="Z58" s="60" t="str">
        <f t="shared" ca="1" si="5"/>
        <v>NO</v>
      </c>
    </row>
    <row r="59" spans="1:26">
      <c r="A59" t="s">
        <v>4505</v>
      </c>
      <c r="B59" t="s">
        <v>264</v>
      </c>
      <c r="C59" t="s">
        <v>4506</v>
      </c>
      <c r="D59" t="s">
        <v>704</v>
      </c>
      <c r="E59" t="s">
        <v>465</v>
      </c>
      <c r="F59" t="s">
        <v>930</v>
      </c>
      <c r="G59" t="s">
        <v>304</v>
      </c>
      <c r="H59" s="87">
        <v>44652.441446759258</v>
      </c>
      <c r="I59" s="87">
        <v>44652.475856481477</v>
      </c>
      <c r="J59" t="s">
        <v>455</v>
      </c>
      <c r="K59" t="s">
        <v>443</v>
      </c>
      <c r="M59" t="b">
        <v>0</v>
      </c>
      <c r="N59" t="b">
        <v>0</v>
      </c>
      <c r="P59" s="43"/>
      <c r="Q59" s="43"/>
      <c r="R59" s="43"/>
      <c r="S59" s="43"/>
      <c r="T59" s="43"/>
      <c r="U59" s="43"/>
      <c r="V59" s="43"/>
      <c r="W59" s="60">
        <f ca="1">DATEDIF(H59,SummaryINC!$Z$1,"d")</f>
        <v>4</v>
      </c>
      <c r="X59" s="60" t="str">
        <f t="shared" ca="1" si="3"/>
        <v>YES</v>
      </c>
      <c r="Y59" s="60" t="str">
        <f t="shared" ca="1" si="4"/>
        <v>NO</v>
      </c>
      <c r="Z59" s="60" t="str">
        <f t="shared" ca="1" si="5"/>
        <v>NO</v>
      </c>
    </row>
    <row r="60" spans="1:26">
      <c r="A60" t="s">
        <v>4507</v>
      </c>
      <c r="B60" t="s">
        <v>264</v>
      </c>
      <c r="C60" t="s">
        <v>4508</v>
      </c>
      <c r="D60" t="s">
        <v>4509</v>
      </c>
      <c r="E60" t="s">
        <v>465</v>
      </c>
      <c r="F60" t="s">
        <v>4510</v>
      </c>
      <c r="G60" t="s">
        <v>4220</v>
      </c>
      <c r="H60" s="87">
        <v>44652.433125000003</v>
      </c>
      <c r="I60" s="87">
        <v>44656.304756944453</v>
      </c>
      <c r="J60" t="s">
        <v>455</v>
      </c>
      <c r="K60" t="s">
        <v>443</v>
      </c>
      <c r="M60" t="b">
        <v>0</v>
      </c>
      <c r="N60" t="b">
        <v>0</v>
      </c>
      <c r="P60" s="43"/>
      <c r="Q60" s="43"/>
      <c r="R60" s="43"/>
      <c r="S60" s="43"/>
      <c r="T60" s="43"/>
      <c r="U60" s="43"/>
      <c r="V60" s="43"/>
      <c r="W60" s="60">
        <f ca="1">DATEDIF(H60,SummaryINC!$Z$1,"d")</f>
        <v>4</v>
      </c>
      <c r="X60" s="60" t="str">
        <f t="shared" ca="1" si="3"/>
        <v>YES</v>
      </c>
      <c r="Y60" s="60" t="str">
        <f t="shared" ca="1" si="4"/>
        <v>NO</v>
      </c>
      <c r="Z60" s="60" t="str">
        <f t="shared" ca="1" si="5"/>
        <v>NO</v>
      </c>
    </row>
    <row r="61" spans="1:26">
      <c r="A61" t="s">
        <v>4511</v>
      </c>
      <c r="B61" t="s">
        <v>265</v>
      </c>
      <c r="C61" t="s">
        <v>4512</v>
      </c>
      <c r="D61" t="s">
        <v>538</v>
      </c>
      <c r="E61" t="s">
        <v>159</v>
      </c>
      <c r="F61" t="s">
        <v>539</v>
      </c>
      <c r="G61" t="s">
        <v>288</v>
      </c>
      <c r="H61" s="87">
        <v>44652.433055555557</v>
      </c>
      <c r="I61" s="87">
        <v>44652.557349537034</v>
      </c>
      <c r="J61" t="s">
        <v>455</v>
      </c>
      <c r="K61" t="s">
        <v>443</v>
      </c>
      <c r="M61" t="b">
        <v>0</v>
      </c>
      <c r="N61" t="b">
        <v>0</v>
      </c>
      <c r="P61" s="43"/>
      <c r="Q61" s="43"/>
      <c r="R61" s="43"/>
      <c r="S61" s="43"/>
      <c r="T61" s="43"/>
      <c r="U61" s="43"/>
      <c r="V61" s="43"/>
      <c r="W61" s="60">
        <f ca="1">DATEDIF(H61,SummaryINC!$Z$1,"d")</f>
        <v>4</v>
      </c>
      <c r="X61" s="60" t="str">
        <f t="shared" ca="1" si="3"/>
        <v>YES</v>
      </c>
      <c r="Y61" s="60" t="str">
        <f t="shared" ca="1" si="4"/>
        <v>NO</v>
      </c>
      <c r="Z61" s="60" t="str">
        <f t="shared" ca="1" si="5"/>
        <v>NO</v>
      </c>
    </row>
    <row r="62" spans="1:26">
      <c r="A62" t="s">
        <v>4513</v>
      </c>
      <c r="B62" t="s">
        <v>265</v>
      </c>
      <c r="C62" t="s">
        <v>4514</v>
      </c>
      <c r="D62" t="s">
        <v>658</v>
      </c>
      <c r="E62" t="s">
        <v>160</v>
      </c>
      <c r="F62" t="s">
        <v>4515</v>
      </c>
      <c r="G62" t="s">
        <v>278</v>
      </c>
      <c r="H62" s="87">
        <v>44652.330590277779</v>
      </c>
      <c r="I62" s="87">
        <v>44656.482442129629</v>
      </c>
      <c r="J62" t="s">
        <v>455</v>
      </c>
      <c r="K62" t="s">
        <v>443</v>
      </c>
      <c r="L62" s="87">
        <v>44657.367164351846</v>
      </c>
      <c r="M62" t="b">
        <v>0</v>
      </c>
      <c r="N62" t="b">
        <v>0</v>
      </c>
      <c r="P62" s="43"/>
      <c r="Q62" s="43"/>
      <c r="R62" s="43"/>
      <c r="S62" s="43"/>
      <c r="T62" s="43"/>
      <c r="U62" s="43"/>
      <c r="V62" s="43"/>
      <c r="W62" s="60">
        <f ca="1">DATEDIF(H62,SummaryINC!$Z$1,"d")</f>
        <v>4</v>
      </c>
      <c r="X62" s="60" t="str">
        <f t="shared" ca="1" si="3"/>
        <v>YES</v>
      </c>
      <c r="Y62" s="60" t="str">
        <f t="shared" ca="1" si="4"/>
        <v>NO</v>
      </c>
      <c r="Z62" s="60" t="str">
        <f t="shared" ca="1" si="5"/>
        <v>NO</v>
      </c>
    </row>
    <row r="63" spans="1:26">
      <c r="A63" t="s">
        <v>4516</v>
      </c>
      <c r="B63" t="s">
        <v>265</v>
      </c>
      <c r="C63" t="s">
        <v>4517</v>
      </c>
      <c r="D63" t="s">
        <v>515</v>
      </c>
      <c r="E63" t="s">
        <v>161</v>
      </c>
      <c r="F63" t="s">
        <v>4518</v>
      </c>
      <c r="G63" t="s">
        <v>278</v>
      </c>
      <c r="H63" s="87">
        <v>44652.242268518523</v>
      </c>
      <c r="I63" s="87">
        <v>44656.482442129629</v>
      </c>
      <c r="J63" t="s">
        <v>455</v>
      </c>
      <c r="K63" t="s">
        <v>443</v>
      </c>
      <c r="L63" s="87">
        <v>44656.608831018522</v>
      </c>
      <c r="M63" t="s">
        <v>843</v>
      </c>
      <c r="N63" t="s">
        <v>4519</v>
      </c>
      <c r="P63" s="43"/>
      <c r="Q63" s="43"/>
      <c r="R63" s="43"/>
      <c r="S63" s="43"/>
      <c r="T63" s="43"/>
      <c r="U63" s="43"/>
      <c r="V63" s="43"/>
      <c r="W63" s="60">
        <f ca="1">DATEDIF(H63,SummaryINC!$Z$1,"d")</f>
        <v>4</v>
      </c>
      <c r="X63" s="60" t="str">
        <f t="shared" ca="1" si="3"/>
        <v>YES</v>
      </c>
      <c r="Y63" s="60" t="str">
        <f t="shared" ca="1" si="4"/>
        <v>NO</v>
      </c>
      <c r="Z63" s="60" t="str">
        <f t="shared" ca="1" si="5"/>
        <v>NO</v>
      </c>
    </row>
    <row r="64" spans="1:26">
      <c r="A64" t="s">
        <v>4520</v>
      </c>
      <c r="B64" t="s">
        <v>264</v>
      </c>
      <c r="C64" t="s">
        <v>4521</v>
      </c>
      <c r="D64" t="s">
        <v>474</v>
      </c>
      <c r="E64" t="s">
        <v>159</v>
      </c>
      <c r="F64" t="s">
        <v>4522</v>
      </c>
      <c r="G64" t="s">
        <v>186</v>
      </c>
      <c r="H64" s="87">
        <v>44652.146874999999</v>
      </c>
      <c r="I64" s="87">
        <v>44655.49423611111</v>
      </c>
      <c r="J64" t="s">
        <v>455</v>
      </c>
      <c r="K64" t="s">
        <v>443</v>
      </c>
      <c r="L64" s="87">
        <v>44657.291666666657</v>
      </c>
      <c r="M64" t="b">
        <v>0</v>
      </c>
      <c r="N64" t="b">
        <v>0</v>
      </c>
      <c r="P64" s="43"/>
      <c r="Q64" s="43"/>
      <c r="R64" s="43"/>
      <c r="S64" s="43"/>
      <c r="T64" s="43"/>
      <c r="U64" s="43"/>
      <c r="V64" s="43"/>
      <c r="W64" s="60">
        <f ca="1">DATEDIF(H64,SummaryINC!$Z$1,"d")</f>
        <v>4</v>
      </c>
      <c r="X64" s="60" t="str">
        <f t="shared" ca="1" si="3"/>
        <v>YES</v>
      </c>
      <c r="Y64" s="60" t="str">
        <f t="shared" ca="1" si="4"/>
        <v>NO</v>
      </c>
      <c r="Z64" s="60" t="str">
        <f t="shared" ca="1" si="5"/>
        <v>NO</v>
      </c>
    </row>
    <row r="65" spans="1:26">
      <c r="A65" t="s">
        <v>4523</v>
      </c>
      <c r="B65" t="s">
        <v>264</v>
      </c>
      <c r="C65" t="s">
        <v>4524</v>
      </c>
      <c r="D65" t="s">
        <v>846</v>
      </c>
      <c r="E65" t="s">
        <v>99</v>
      </c>
      <c r="F65" t="s">
        <v>4525</v>
      </c>
      <c r="G65" t="s">
        <v>188</v>
      </c>
      <c r="H65" s="87">
        <v>44652.061747685177</v>
      </c>
      <c r="I65" s="87">
        <v>44656.482442129629</v>
      </c>
      <c r="J65" t="s">
        <v>455</v>
      </c>
      <c r="K65" t="s">
        <v>443</v>
      </c>
      <c r="L65" s="87">
        <v>44656.576886574083</v>
      </c>
      <c r="M65" t="b">
        <v>0</v>
      </c>
      <c r="N65" t="b">
        <v>0</v>
      </c>
      <c r="P65" s="43"/>
      <c r="Q65" s="43"/>
      <c r="R65" s="43"/>
      <c r="S65" s="43"/>
      <c r="T65" s="43"/>
      <c r="U65" s="43"/>
      <c r="V65" s="43"/>
      <c r="W65" s="60">
        <f ca="1">DATEDIF(H65,SummaryINC!$Z$1,"d")</f>
        <v>4</v>
      </c>
      <c r="X65" s="60" t="str">
        <f t="shared" ca="1" si="3"/>
        <v>YES</v>
      </c>
      <c r="Y65" s="60" t="str">
        <f t="shared" ca="1" si="4"/>
        <v>NO</v>
      </c>
      <c r="Z65" s="60" t="str">
        <f t="shared" ca="1" si="5"/>
        <v>NO</v>
      </c>
    </row>
    <row r="66" spans="1:26">
      <c r="A66" t="s">
        <v>4526</v>
      </c>
      <c r="B66" t="s">
        <v>265</v>
      </c>
      <c r="C66" t="s">
        <v>4527</v>
      </c>
      <c r="D66" t="s">
        <v>4528</v>
      </c>
      <c r="E66" t="s">
        <v>82</v>
      </c>
      <c r="F66" t="s">
        <v>536</v>
      </c>
      <c r="G66" t="s">
        <v>172</v>
      </c>
      <c r="H66" s="87">
        <v>44651.738344907397</v>
      </c>
      <c r="I66" s="87">
        <v>44652.60491898148</v>
      </c>
      <c r="J66" t="b">
        <v>0</v>
      </c>
      <c r="L66" s="87">
        <v>44659.291666666657</v>
      </c>
      <c r="M66" t="b">
        <v>0</v>
      </c>
      <c r="N66" t="b">
        <v>0</v>
      </c>
      <c r="P66" s="43"/>
      <c r="Q66" s="43"/>
      <c r="R66" s="43"/>
      <c r="S66" s="43"/>
      <c r="T66" s="43"/>
      <c r="U66" s="43"/>
      <c r="V66" s="43"/>
      <c r="W66" s="60">
        <f ca="1">DATEDIF(H66,SummaryINC!$Z$1,"d")</f>
        <v>5</v>
      </c>
      <c r="X66" s="60" t="str">
        <f t="shared" ca="1" si="3"/>
        <v>YES</v>
      </c>
      <c r="Y66" s="60" t="str">
        <f t="shared" ca="1" si="4"/>
        <v>NO</v>
      </c>
      <c r="Z66" s="60" t="str">
        <f t="shared" ca="1" si="5"/>
        <v>NO</v>
      </c>
    </row>
    <row r="67" spans="1:26">
      <c r="A67" t="s">
        <v>4529</v>
      </c>
      <c r="B67" t="s">
        <v>265</v>
      </c>
      <c r="C67" t="s">
        <v>4530</v>
      </c>
      <c r="D67" t="s">
        <v>749</v>
      </c>
      <c r="E67" t="s">
        <v>160</v>
      </c>
      <c r="F67" t="s">
        <v>662</v>
      </c>
      <c r="G67" t="s">
        <v>285</v>
      </c>
      <c r="H67" s="87">
        <v>44651.708854166667</v>
      </c>
      <c r="I67" s="87">
        <v>44655.556527777779</v>
      </c>
      <c r="J67" t="s">
        <v>455</v>
      </c>
      <c r="K67" t="s">
        <v>443</v>
      </c>
      <c r="M67" t="s">
        <v>4531</v>
      </c>
      <c r="N67" t="s">
        <v>4532</v>
      </c>
      <c r="P67" s="43"/>
      <c r="Q67" s="43"/>
      <c r="R67" s="43"/>
      <c r="S67" s="43"/>
      <c r="T67" s="43"/>
      <c r="U67" s="43"/>
      <c r="V67" s="43"/>
      <c r="W67" s="60">
        <f ca="1">DATEDIF(H67,SummaryINC!$Z$1,"d")</f>
        <v>5</v>
      </c>
      <c r="X67" s="60" t="str">
        <f t="shared" ref="X67:X130" ca="1" si="6">IF(W67&lt;10,"YES","NO")</f>
        <v>YES</v>
      </c>
      <c r="Y67" s="60" t="str">
        <f t="shared" ref="Y67:Y130" ca="1" si="7">IF(AND(W67&gt;9,W67&lt;21),"YES","NO")</f>
        <v>NO</v>
      </c>
      <c r="Z67" s="60" t="str">
        <f t="shared" ref="Z67:Z130" ca="1" si="8">IF(W67&gt;20,"YES","NO")</f>
        <v>NO</v>
      </c>
    </row>
    <row r="68" spans="1:26">
      <c r="A68" t="s">
        <v>4533</v>
      </c>
      <c r="B68" t="s">
        <v>265</v>
      </c>
      <c r="C68" t="s">
        <v>4534</v>
      </c>
      <c r="D68" t="s">
        <v>2438</v>
      </c>
      <c r="E68" t="s">
        <v>99</v>
      </c>
      <c r="F68" t="s">
        <v>4170</v>
      </c>
      <c r="G68" t="s">
        <v>281</v>
      </c>
      <c r="H68" s="87">
        <v>44651.66133101852</v>
      </c>
      <c r="I68" s="87">
        <v>44656.397349537037</v>
      </c>
      <c r="J68" t="b">
        <v>0</v>
      </c>
      <c r="L68" s="87">
        <v>44655.583333333343</v>
      </c>
      <c r="M68" t="b">
        <v>0</v>
      </c>
      <c r="N68" t="b">
        <v>0</v>
      </c>
      <c r="P68" s="43"/>
      <c r="Q68" s="43"/>
      <c r="R68" s="43"/>
      <c r="S68" s="43"/>
      <c r="T68" s="43"/>
      <c r="U68" s="43"/>
      <c r="V68" s="43"/>
      <c r="W68" s="60">
        <f ca="1">DATEDIF(H68,SummaryINC!$Z$1,"d")</f>
        <v>5</v>
      </c>
      <c r="X68" s="60" t="str">
        <f t="shared" ca="1" si="6"/>
        <v>YES</v>
      </c>
      <c r="Y68" s="60" t="str">
        <f t="shared" ca="1" si="7"/>
        <v>NO</v>
      </c>
      <c r="Z68" s="60" t="str">
        <f t="shared" ca="1" si="8"/>
        <v>NO</v>
      </c>
    </row>
    <row r="69" spans="1:26">
      <c r="A69" t="s">
        <v>4535</v>
      </c>
      <c r="B69" t="s">
        <v>265</v>
      </c>
      <c r="C69" t="s">
        <v>4536</v>
      </c>
      <c r="D69" t="s">
        <v>473</v>
      </c>
      <c r="E69" t="s">
        <v>161</v>
      </c>
      <c r="F69" t="s">
        <v>4537</v>
      </c>
      <c r="G69" t="s">
        <v>295</v>
      </c>
      <c r="H69" s="87">
        <v>44651.629363425927</v>
      </c>
      <c r="I69" s="87">
        <v>44656.482442129629</v>
      </c>
      <c r="J69" t="s">
        <v>455</v>
      </c>
      <c r="K69" t="s">
        <v>443</v>
      </c>
      <c r="L69" s="87">
        <v>44656.691469907397</v>
      </c>
      <c r="M69" t="b">
        <v>0</v>
      </c>
      <c r="N69" t="b">
        <v>0</v>
      </c>
      <c r="P69" s="43"/>
      <c r="Q69" s="43"/>
      <c r="R69" s="43"/>
      <c r="S69" s="43"/>
      <c r="T69" s="43"/>
      <c r="U69" s="59"/>
      <c r="V69" s="43"/>
      <c r="W69" s="60">
        <f ca="1">DATEDIF(H69,SummaryINC!$Z$1,"d")</f>
        <v>5</v>
      </c>
      <c r="X69" s="60" t="str">
        <f t="shared" ca="1" si="6"/>
        <v>YES</v>
      </c>
      <c r="Y69" s="60" t="str">
        <f t="shared" ca="1" si="7"/>
        <v>NO</v>
      </c>
      <c r="Z69" s="60" t="str">
        <f t="shared" ca="1" si="8"/>
        <v>NO</v>
      </c>
    </row>
    <row r="70" spans="1:26">
      <c r="A70" t="s">
        <v>4538</v>
      </c>
      <c r="B70" t="s">
        <v>264</v>
      </c>
      <c r="C70" t="s">
        <v>4539</v>
      </c>
      <c r="D70" t="s">
        <v>4540</v>
      </c>
      <c r="E70" t="s">
        <v>99</v>
      </c>
      <c r="F70" t="s">
        <v>4541</v>
      </c>
      <c r="G70" t="s">
        <v>173</v>
      </c>
      <c r="H70" s="87">
        <v>44651.601817129631</v>
      </c>
      <c r="I70" s="87">
        <v>44656.403043981481</v>
      </c>
      <c r="J70" t="b">
        <v>0</v>
      </c>
      <c r="L70" s="87">
        <v>44656.643483796302</v>
      </c>
      <c r="M70" t="b">
        <v>0</v>
      </c>
      <c r="N70" t="b">
        <v>0</v>
      </c>
      <c r="P70" s="43"/>
      <c r="Q70" s="43"/>
      <c r="R70" s="43"/>
      <c r="S70" s="43"/>
      <c r="T70" s="43"/>
      <c r="U70" s="43"/>
      <c r="V70" s="43"/>
      <c r="W70" s="60">
        <f ca="1">DATEDIF(H70,SummaryINC!$Z$1,"d")</f>
        <v>5</v>
      </c>
      <c r="X70" s="60" t="str">
        <f t="shared" ca="1" si="6"/>
        <v>YES</v>
      </c>
      <c r="Y70" s="60" t="str">
        <f t="shared" ca="1" si="7"/>
        <v>NO</v>
      </c>
      <c r="Z70" s="60" t="str">
        <f t="shared" ca="1" si="8"/>
        <v>NO</v>
      </c>
    </row>
    <row r="71" spans="1:26">
      <c r="A71" t="s">
        <v>4542</v>
      </c>
      <c r="B71" t="s">
        <v>264</v>
      </c>
      <c r="C71" t="s">
        <v>4543</v>
      </c>
      <c r="D71" t="s">
        <v>4540</v>
      </c>
      <c r="E71" t="s">
        <v>99</v>
      </c>
      <c r="F71" t="s">
        <v>4541</v>
      </c>
      <c r="G71" t="s">
        <v>173</v>
      </c>
      <c r="H71" s="87">
        <v>44651.598043981481</v>
      </c>
      <c r="I71" s="87">
        <v>44656.40185185185</v>
      </c>
      <c r="J71" t="b">
        <v>0</v>
      </c>
      <c r="L71" s="87">
        <v>44656.639710648153</v>
      </c>
      <c r="M71" t="b">
        <v>0</v>
      </c>
      <c r="N71" t="b">
        <v>0</v>
      </c>
      <c r="P71" s="43"/>
      <c r="Q71" s="43"/>
      <c r="R71" s="43"/>
      <c r="S71" s="43"/>
      <c r="T71" s="43"/>
      <c r="U71" s="43"/>
      <c r="V71" s="43"/>
      <c r="W71" s="60">
        <f ca="1">DATEDIF(H71,SummaryINC!$Z$1,"d")</f>
        <v>5</v>
      </c>
      <c r="X71" s="60" t="str">
        <f t="shared" ca="1" si="6"/>
        <v>YES</v>
      </c>
      <c r="Y71" s="60" t="str">
        <f t="shared" ca="1" si="7"/>
        <v>NO</v>
      </c>
      <c r="Z71" s="60" t="str">
        <f t="shared" ca="1" si="8"/>
        <v>NO</v>
      </c>
    </row>
    <row r="72" spans="1:26">
      <c r="A72" t="s">
        <v>4544</v>
      </c>
      <c r="B72" t="s">
        <v>264</v>
      </c>
      <c r="C72" t="s">
        <v>4545</v>
      </c>
      <c r="D72" t="s">
        <v>645</v>
      </c>
      <c r="E72" t="s">
        <v>159</v>
      </c>
      <c r="F72" t="s">
        <v>4546</v>
      </c>
      <c r="G72" t="s">
        <v>190</v>
      </c>
      <c r="H72" s="87">
        <v>44651.556956018518</v>
      </c>
      <c r="I72" s="87">
        <v>44656.407164351847</v>
      </c>
      <c r="J72" t="s">
        <v>455</v>
      </c>
      <c r="K72" t="s">
        <v>443</v>
      </c>
      <c r="L72" s="87">
        <v>44656.598622685182</v>
      </c>
      <c r="M72" t="s">
        <v>4547</v>
      </c>
      <c r="N72" t="s">
        <v>477</v>
      </c>
      <c r="P72" s="43"/>
      <c r="Q72" s="43"/>
      <c r="R72" s="43"/>
      <c r="S72" s="43"/>
      <c r="T72" s="43"/>
      <c r="U72" s="43"/>
      <c r="V72" s="43"/>
      <c r="W72" s="60">
        <f ca="1">DATEDIF(H72,SummaryINC!$Z$1,"d")</f>
        <v>5</v>
      </c>
      <c r="X72" s="60" t="str">
        <f t="shared" ca="1" si="6"/>
        <v>YES</v>
      </c>
      <c r="Y72" s="60" t="str">
        <f t="shared" ca="1" si="7"/>
        <v>NO</v>
      </c>
      <c r="Z72" s="60" t="str">
        <f t="shared" ca="1" si="8"/>
        <v>NO</v>
      </c>
    </row>
    <row r="73" spans="1:26">
      <c r="A73" t="s">
        <v>4548</v>
      </c>
      <c r="B73" t="s">
        <v>264</v>
      </c>
      <c r="C73" t="s">
        <v>4549</v>
      </c>
      <c r="D73" t="s">
        <v>647</v>
      </c>
      <c r="E73" t="s">
        <v>160</v>
      </c>
      <c r="F73" t="s">
        <v>901</v>
      </c>
      <c r="G73" t="s">
        <v>282</v>
      </c>
      <c r="H73" s="87">
        <v>44651.517928240741</v>
      </c>
      <c r="I73" s="87">
        <v>44656.426342592589</v>
      </c>
      <c r="J73" t="b">
        <v>0</v>
      </c>
      <c r="M73" t="b">
        <v>0</v>
      </c>
      <c r="N73" t="b">
        <v>0</v>
      </c>
      <c r="P73" s="43"/>
      <c r="Q73" s="43"/>
      <c r="R73" s="43"/>
      <c r="S73" s="43"/>
      <c r="T73" s="43"/>
      <c r="U73" s="43"/>
      <c r="V73" s="43"/>
      <c r="W73" s="60">
        <f ca="1">DATEDIF(H73,SummaryINC!$Z$1,"d")</f>
        <v>5</v>
      </c>
      <c r="X73" s="60" t="str">
        <f t="shared" ca="1" si="6"/>
        <v>YES</v>
      </c>
      <c r="Y73" s="60" t="str">
        <f t="shared" ca="1" si="7"/>
        <v>NO</v>
      </c>
      <c r="Z73" s="60" t="str">
        <f t="shared" ca="1" si="8"/>
        <v>NO</v>
      </c>
    </row>
    <row r="74" spans="1:26">
      <c r="A74" t="s">
        <v>4550</v>
      </c>
      <c r="B74" t="s">
        <v>265</v>
      </c>
      <c r="C74" t="s">
        <v>4551</v>
      </c>
      <c r="D74" t="s">
        <v>515</v>
      </c>
      <c r="E74" t="s">
        <v>160</v>
      </c>
      <c r="F74" t="s">
        <v>1011</v>
      </c>
      <c r="G74" t="s">
        <v>278</v>
      </c>
      <c r="H74" s="87">
        <v>44651.508148148147</v>
      </c>
      <c r="I74" s="87">
        <v>44656.482442129629</v>
      </c>
      <c r="J74" t="s">
        <v>442</v>
      </c>
      <c r="K74" t="s">
        <v>443</v>
      </c>
      <c r="L74" s="87">
        <v>44656.531053240738</v>
      </c>
      <c r="M74" t="s">
        <v>843</v>
      </c>
      <c r="N74" t="s">
        <v>4519</v>
      </c>
      <c r="P74" s="43"/>
      <c r="Q74" s="43"/>
      <c r="R74" s="43"/>
      <c r="S74" s="43"/>
      <c r="T74" s="43"/>
      <c r="U74" s="43"/>
      <c r="V74" s="43"/>
      <c r="W74" s="60">
        <f ca="1">DATEDIF(H74,SummaryINC!$Z$1,"d")</f>
        <v>5</v>
      </c>
      <c r="X74" s="60" t="str">
        <f t="shared" ca="1" si="6"/>
        <v>YES</v>
      </c>
      <c r="Y74" s="60" t="str">
        <f t="shared" ca="1" si="7"/>
        <v>NO</v>
      </c>
      <c r="Z74" s="60" t="str">
        <f t="shared" ca="1" si="8"/>
        <v>NO</v>
      </c>
    </row>
    <row r="75" spans="1:26">
      <c r="A75" t="s">
        <v>4552</v>
      </c>
      <c r="B75" t="s">
        <v>265</v>
      </c>
      <c r="C75" t="s">
        <v>4553</v>
      </c>
      <c r="D75" t="s">
        <v>515</v>
      </c>
      <c r="E75" t="s">
        <v>161</v>
      </c>
      <c r="F75" t="s">
        <v>829</v>
      </c>
      <c r="G75" t="s">
        <v>294</v>
      </c>
      <c r="H75" s="87">
        <v>44651.381261574083</v>
      </c>
      <c r="I75" s="87">
        <v>44656.384525462963</v>
      </c>
      <c r="J75" t="s">
        <v>455</v>
      </c>
      <c r="K75" t="s">
        <v>443</v>
      </c>
      <c r="M75" t="s">
        <v>568</v>
      </c>
      <c r="N75" t="s">
        <v>589</v>
      </c>
      <c r="P75" s="43"/>
      <c r="Q75" s="43"/>
      <c r="R75" s="43"/>
      <c r="S75" s="43"/>
      <c r="T75" s="43"/>
      <c r="U75" s="43"/>
      <c r="V75" s="43"/>
      <c r="W75" s="60">
        <f ca="1">DATEDIF(H75,SummaryINC!$Z$1,"d")</f>
        <v>5</v>
      </c>
      <c r="X75" s="60" t="str">
        <f t="shared" ca="1" si="6"/>
        <v>YES</v>
      </c>
      <c r="Y75" s="60" t="str">
        <f t="shared" ca="1" si="7"/>
        <v>NO</v>
      </c>
      <c r="Z75" s="60" t="str">
        <f t="shared" ca="1" si="8"/>
        <v>NO</v>
      </c>
    </row>
    <row r="76" spans="1:26">
      <c r="A76" t="s">
        <v>4554</v>
      </c>
      <c r="B76" t="s">
        <v>265</v>
      </c>
      <c r="C76" t="s">
        <v>4555</v>
      </c>
      <c r="D76" t="s">
        <v>515</v>
      </c>
      <c r="E76" t="s">
        <v>160</v>
      </c>
      <c r="F76" t="s">
        <v>4556</v>
      </c>
      <c r="G76" t="s">
        <v>295</v>
      </c>
      <c r="H76" s="87">
        <v>44651.351793981477</v>
      </c>
      <c r="I76" s="87">
        <v>44655.520752314813</v>
      </c>
      <c r="J76" t="s">
        <v>455</v>
      </c>
      <c r="K76" t="s">
        <v>443</v>
      </c>
      <c r="L76" s="87">
        <v>44652.344259259262</v>
      </c>
      <c r="M76" t="b">
        <v>0</v>
      </c>
      <c r="N76" t="b">
        <v>0</v>
      </c>
      <c r="P76" s="43"/>
      <c r="Q76" s="43"/>
      <c r="R76" s="43"/>
      <c r="S76" s="43"/>
      <c r="T76" s="43"/>
      <c r="U76" s="43"/>
      <c r="V76" s="43"/>
      <c r="W76" s="60">
        <f ca="1">DATEDIF(H76,SummaryINC!$Z$1,"d")</f>
        <v>5</v>
      </c>
      <c r="X76" s="60" t="str">
        <f t="shared" ca="1" si="6"/>
        <v>YES</v>
      </c>
      <c r="Y76" s="60" t="str">
        <f t="shared" ca="1" si="7"/>
        <v>NO</v>
      </c>
      <c r="Z76" s="60" t="str">
        <f t="shared" ca="1" si="8"/>
        <v>NO</v>
      </c>
    </row>
    <row r="77" spans="1:26">
      <c r="A77" t="s">
        <v>4557</v>
      </c>
      <c r="B77" t="s">
        <v>264</v>
      </c>
      <c r="C77" t="s">
        <v>4558</v>
      </c>
      <c r="D77" t="s">
        <v>562</v>
      </c>
      <c r="E77" t="s">
        <v>465</v>
      </c>
      <c r="F77" t="s">
        <v>4559</v>
      </c>
      <c r="G77" t="s">
        <v>183</v>
      </c>
      <c r="H77" s="87">
        <v>44651.345208333332</v>
      </c>
      <c r="I77" s="87">
        <v>44656.482442129629</v>
      </c>
      <c r="J77" t="s">
        <v>455</v>
      </c>
      <c r="K77" t="s">
        <v>443</v>
      </c>
      <c r="L77" s="87">
        <v>44657.328969907408</v>
      </c>
      <c r="M77" t="s">
        <v>1315</v>
      </c>
      <c r="N77" t="s">
        <v>4238</v>
      </c>
      <c r="P77" s="43"/>
      <c r="Q77" s="43"/>
      <c r="R77" s="43"/>
      <c r="S77" s="43"/>
      <c r="T77" s="43"/>
      <c r="U77" s="43"/>
      <c r="V77" s="43"/>
      <c r="W77" s="60">
        <f ca="1">DATEDIF(H77,SummaryINC!$Z$1,"d")</f>
        <v>5</v>
      </c>
      <c r="X77" s="60" t="str">
        <f t="shared" ca="1" si="6"/>
        <v>YES</v>
      </c>
      <c r="Y77" s="60" t="str">
        <f t="shared" ca="1" si="7"/>
        <v>NO</v>
      </c>
      <c r="Z77" s="60" t="str">
        <f t="shared" ca="1" si="8"/>
        <v>NO</v>
      </c>
    </row>
    <row r="78" spans="1:26">
      <c r="A78" t="s">
        <v>4560</v>
      </c>
      <c r="B78" t="s">
        <v>264</v>
      </c>
      <c r="C78" t="s">
        <v>4561</v>
      </c>
      <c r="D78" t="b">
        <v>0</v>
      </c>
      <c r="E78" t="s">
        <v>158</v>
      </c>
      <c r="F78" t="s">
        <v>4562</v>
      </c>
      <c r="G78" t="s">
        <v>186</v>
      </c>
      <c r="H78" s="87">
        <v>44651.328240740739</v>
      </c>
      <c r="I78" s="87">
        <v>44656.379652777781</v>
      </c>
      <c r="J78" t="s">
        <v>455</v>
      </c>
      <c r="K78" t="s">
        <v>443</v>
      </c>
      <c r="L78" s="87">
        <v>44651.49490740741</v>
      </c>
      <c r="M78" t="s">
        <v>478</v>
      </c>
      <c r="N78" t="s">
        <v>463</v>
      </c>
      <c r="P78" s="43"/>
      <c r="Q78" s="43"/>
      <c r="R78" s="43"/>
      <c r="S78" s="43"/>
      <c r="T78" s="43"/>
      <c r="U78" s="43"/>
      <c r="V78" s="43"/>
      <c r="W78" s="60">
        <f ca="1">DATEDIF(H78,SummaryINC!$Z$1,"d")</f>
        <v>5</v>
      </c>
      <c r="X78" s="60" t="str">
        <f t="shared" ca="1" si="6"/>
        <v>YES</v>
      </c>
      <c r="Y78" s="60" t="str">
        <f t="shared" ca="1" si="7"/>
        <v>NO</v>
      </c>
      <c r="Z78" s="60" t="str">
        <f t="shared" ca="1" si="8"/>
        <v>NO</v>
      </c>
    </row>
    <row r="79" spans="1:26">
      <c r="A79" t="s">
        <v>4563</v>
      </c>
      <c r="B79" t="s">
        <v>265</v>
      </c>
      <c r="C79" t="s">
        <v>4564</v>
      </c>
      <c r="D79" t="s">
        <v>672</v>
      </c>
      <c r="E79" t="s">
        <v>159</v>
      </c>
      <c r="F79" t="s">
        <v>4565</v>
      </c>
      <c r="G79" t="s">
        <v>288</v>
      </c>
      <c r="H79" s="87">
        <v>44651.313391203701</v>
      </c>
      <c r="I79" s="87">
        <v>44651.401134259257</v>
      </c>
      <c r="J79" t="s">
        <v>455</v>
      </c>
      <c r="K79" t="s">
        <v>443</v>
      </c>
      <c r="M79" t="b">
        <v>0</v>
      </c>
      <c r="N79" t="b">
        <v>0</v>
      </c>
      <c r="P79" s="43"/>
      <c r="Q79" s="43"/>
      <c r="R79" s="43"/>
      <c r="S79" s="43"/>
      <c r="T79" s="43"/>
      <c r="U79" s="43"/>
      <c r="V79" s="43"/>
      <c r="W79" s="60">
        <f ca="1">DATEDIF(H79,SummaryINC!$Z$1,"d")</f>
        <v>5</v>
      </c>
      <c r="X79" s="60" t="str">
        <f t="shared" ca="1" si="6"/>
        <v>YES</v>
      </c>
      <c r="Y79" s="60" t="str">
        <f t="shared" ca="1" si="7"/>
        <v>NO</v>
      </c>
      <c r="Z79" s="60" t="str">
        <f t="shared" ca="1" si="8"/>
        <v>NO</v>
      </c>
    </row>
    <row r="80" spans="1:26">
      <c r="A80" t="s">
        <v>4566</v>
      </c>
      <c r="B80" t="s">
        <v>264</v>
      </c>
      <c r="C80" t="s">
        <v>4567</v>
      </c>
      <c r="D80" t="s">
        <v>562</v>
      </c>
      <c r="E80" t="s">
        <v>465</v>
      </c>
      <c r="F80" t="s">
        <v>930</v>
      </c>
      <c r="G80" t="s">
        <v>183</v>
      </c>
      <c r="H80" s="87">
        <v>44651.306342592587</v>
      </c>
      <c r="I80" s="87">
        <v>44656.482442129629</v>
      </c>
      <c r="J80" t="s">
        <v>455</v>
      </c>
      <c r="K80" t="s">
        <v>443</v>
      </c>
      <c r="L80" s="87">
        <v>44657.379664351851</v>
      </c>
      <c r="M80" t="b">
        <v>0</v>
      </c>
      <c r="N80" t="b">
        <v>0</v>
      </c>
      <c r="P80" s="43"/>
      <c r="Q80" s="43"/>
      <c r="R80" s="43"/>
      <c r="S80" s="43"/>
      <c r="T80" s="43"/>
      <c r="U80" s="43"/>
      <c r="V80" s="43"/>
      <c r="W80" s="60">
        <f ca="1">DATEDIF(H80,SummaryINC!$Z$1,"d")</f>
        <v>5</v>
      </c>
      <c r="X80" s="60" t="str">
        <f t="shared" ca="1" si="6"/>
        <v>YES</v>
      </c>
      <c r="Y80" s="60" t="str">
        <f t="shared" ca="1" si="7"/>
        <v>NO</v>
      </c>
      <c r="Z80" s="60" t="str">
        <f t="shared" ca="1" si="8"/>
        <v>NO</v>
      </c>
    </row>
    <row r="81" spans="1:26">
      <c r="A81" t="s">
        <v>4568</v>
      </c>
      <c r="B81" t="s">
        <v>265</v>
      </c>
      <c r="C81" t="s">
        <v>4569</v>
      </c>
      <c r="D81" t="s">
        <v>622</v>
      </c>
      <c r="E81" t="s">
        <v>82</v>
      </c>
      <c r="F81" t="s">
        <v>4570</v>
      </c>
      <c r="G81" t="s">
        <v>291</v>
      </c>
      <c r="H81" s="87">
        <v>44651.295682870368</v>
      </c>
      <c r="I81" s="87">
        <v>44655.337997685187</v>
      </c>
      <c r="J81" t="b">
        <v>0</v>
      </c>
      <c r="L81" s="87">
        <v>44655.33734953704</v>
      </c>
      <c r="M81" t="b">
        <v>0</v>
      </c>
      <c r="N81" t="b">
        <v>0</v>
      </c>
      <c r="P81" s="43"/>
      <c r="Q81" s="43"/>
      <c r="R81" s="43"/>
      <c r="S81" s="43"/>
      <c r="T81" s="43"/>
      <c r="U81" s="43"/>
      <c r="V81" s="43"/>
      <c r="W81" s="60">
        <f ca="1">DATEDIF(H81,SummaryINC!$Z$1,"d")</f>
        <v>5</v>
      </c>
      <c r="X81" s="60" t="str">
        <f t="shared" ca="1" si="6"/>
        <v>YES</v>
      </c>
      <c r="Y81" s="60" t="str">
        <f t="shared" ca="1" si="7"/>
        <v>NO</v>
      </c>
      <c r="Z81" s="60" t="str">
        <f t="shared" ca="1" si="8"/>
        <v>NO</v>
      </c>
    </row>
    <row r="82" spans="1:26">
      <c r="A82" t="s">
        <v>4571</v>
      </c>
      <c r="B82" t="s">
        <v>265</v>
      </c>
      <c r="C82" t="s">
        <v>4572</v>
      </c>
      <c r="D82" t="s">
        <v>515</v>
      </c>
      <c r="E82" t="s">
        <v>99</v>
      </c>
      <c r="F82" t="s">
        <v>3843</v>
      </c>
      <c r="G82" t="s">
        <v>278</v>
      </c>
      <c r="H82" s="87">
        <v>44650.623379629629</v>
      </c>
      <c r="I82" s="87">
        <v>44655.576122685183</v>
      </c>
      <c r="J82" t="s">
        <v>455</v>
      </c>
      <c r="K82" t="s">
        <v>443</v>
      </c>
      <c r="L82" s="87">
        <v>44652.540046296293</v>
      </c>
      <c r="M82" t="s">
        <v>527</v>
      </c>
      <c r="N82" t="s">
        <v>731</v>
      </c>
      <c r="P82" s="43"/>
      <c r="Q82" s="43"/>
      <c r="R82" s="43"/>
      <c r="S82" s="43"/>
      <c r="T82" s="43"/>
      <c r="U82" s="43"/>
      <c r="V82" s="43"/>
      <c r="W82" s="60">
        <f ca="1">DATEDIF(H82,SummaryINC!$Z$1,"d")</f>
        <v>6</v>
      </c>
      <c r="X82" s="60" t="str">
        <f t="shared" ca="1" si="6"/>
        <v>YES</v>
      </c>
      <c r="Y82" s="60" t="str">
        <f t="shared" ca="1" si="7"/>
        <v>NO</v>
      </c>
      <c r="Z82" s="60" t="str">
        <f t="shared" ca="1" si="8"/>
        <v>NO</v>
      </c>
    </row>
    <row r="83" spans="1:26">
      <c r="A83" t="s">
        <v>4573</v>
      </c>
      <c r="B83" t="s">
        <v>264</v>
      </c>
      <c r="C83" t="s">
        <v>4574</v>
      </c>
      <c r="D83" t="s">
        <v>518</v>
      </c>
      <c r="E83" t="s">
        <v>99</v>
      </c>
      <c r="F83" t="s">
        <v>648</v>
      </c>
      <c r="G83" t="s">
        <v>176</v>
      </c>
      <c r="H83" s="87">
        <v>44650.585497685177</v>
      </c>
      <c r="I83" s="87">
        <v>44656.482442129629</v>
      </c>
      <c r="J83" t="s">
        <v>455</v>
      </c>
      <c r="K83" t="s">
        <v>443</v>
      </c>
      <c r="L83" s="87">
        <v>44656.843553240738</v>
      </c>
      <c r="M83" t="s">
        <v>4575</v>
      </c>
      <c r="N83" t="s">
        <v>4576</v>
      </c>
      <c r="P83" s="43"/>
      <c r="Q83" s="43"/>
      <c r="R83" s="43"/>
      <c r="S83" s="43"/>
      <c r="T83" s="43"/>
      <c r="U83" s="43"/>
      <c r="V83" s="43"/>
      <c r="W83" s="60">
        <f ca="1">DATEDIF(H83,SummaryINC!$Z$1,"d")</f>
        <v>6</v>
      </c>
      <c r="X83" s="60" t="str">
        <f t="shared" ca="1" si="6"/>
        <v>YES</v>
      </c>
      <c r="Y83" s="60" t="str">
        <f t="shared" ca="1" si="7"/>
        <v>NO</v>
      </c>
      <c r="Z83" s="60" t="str">
        <f t="shared" ca="1" si="8"/>
        <v>NO</v>
      </c>
    </row>
    <row r="84" spans="1:26">
      <c r="A84" t="s">
        <v>4577</v>
      </c>
      <c r="B84" t="s">
        <v>264</v>
      </c>
      <c r="C84" t="s">
        <v>4578</v>
      </c>
      <c r="D84" t="s">
        <v>4579</v>
      </c>
      <c r="E84" t="s">
        <v>159</v>
      </c>
      <c r="F84" t="s">
        <v>4580</v>
      </c>
      <c r="G84" t="s">
        <v>302</v>
      </c>
      <c r="H84" s="87">
        <v>44650.489895833343</v>
      </c>
      <c r="I84" s="87">
        <v>44656.455729166657</v>
      </c>
      <c r="J84" t="s">
        <v>455</v>
      </c>
      <c r="K84" t="s">
        <v>443</v>
      </c>
      <c r="M84" t="b">
        <v>0</v>
      </c>
      <c r="N84" t="b">
        <v>0</v>
      </c>
      <c r="P84" s="43"/>
      <c r="Q84" s="43"/>
      <c r="R84" s="43"/>
      <c r="S84" s="43"/>
      <c r="T84" s="43"/>
      <c r="U84" s="43"/>
      <c r="V84" s="43"/>
      <c r="W84" s="60">
        <f ca="1">DATEDIF(H84,SummaryINC!$Z$1,"d")</f>
        <v>6</v>
      </c>
      <c r="X84" s="60" t="str">
        <f t="shared" ca="1" si="6"/>
        <v>YES</v>
      </c>
      <c r="Y84" s="60" t="str">
        <f t="shared" ca="1" si="7"/>
        <v>NO</v>
      </c>
      <c r="Z84" s="60" t="str">
        <f t="shared" ca="1" si="8"/>
        <v>NO</v>
      </c>
    </row>
    <row r="85" spans="1:26">
      <c r="A85" t="s">
        <v>4581</v>
      </c>
      <c r="B85" t="s">
        <v>264</v>
      </c>
      <c r="C85" t="s">
        <v>4582</v>
      </c>
      <c r="D85" t="s">
        <v>4540</v>
      </c>
      <c r="E85" t="s">
        <v>99</v>
      </c>
      <c r="F85" t="s">
        <v>4286</v>
      </c>
      <c r="G85" t="s">
        <v>173</v>
      </c>
      <c r="H85" s="87">
        <v>44650.481608796297</v>
      </c>
      <c r="I85" s="87">
        <v>44656.391145833331</v>
      </c>
      <c r="J85" t="b">
        <v>0</v>
      </c>
      <c r="L85" s="87">
        <v>44655.523275462961</v>
      </c>
      <c r="M85" t="b">
        <v>0</v>
      </c>
      <c r="N85" t="b">
        <v>0</v>
      </c>
      <c r="P85" s="43"/>
      <c r="Q85" s="43"/>
      <c r="R85" s="43"/>
      <c r="S85" s="43"/>
      <c r="T85" s="43"/>
      <c r="U85" s="43"/>
      <c r="V85" s="43"/>
      <c r="W85" s="60">
        <f ca="1">DATEDIF(H85,SummaryINC!$Z$1,"d")</f>
        <v>6</v>
      </c>
      <c r="X85" s="60" t="str">
        <f t="shared" ca="1" si="6"/>
        <v>YES</v>
      </c>
      <c r="Y85" s="60" t="str">
        <f t="shared" ca="1" si="7"/>
        <v>NO</v>
      </c>
      <c r="Z85" s="60" t="str">
        <f t="shared" ca="1" si="8"/>
        <v>NO</v>
      </c>
    </row>
    <row r="86" spans="1:26">
      <c r="A86" t="s">
        <v>4583</v>
      </c>
      <c r="B86" t="s">
        <v>265</v>
      </c>
      <c r="C86" t="s">
        <v>4584</v>
      </c>
      <c r="D86" t="s">
        <v>570</v>
      </c>
      <c r="E86" t="s">
        <v>99</v>
      </c>
      <c r="F86" t="s">
        <v>4287</v>
      </c>
      <c r="G86" t="s">
        <v>170</v>
      </c>
      <c r="H86" s="87">
        <v>44650.459965277783</v>
      </c>
      <c r="I86" s="87">
        <v>44656.482442129629</v>
      </c>
      <c r="J86" t="s">
        <v>442</v>
      </c>
      <c r="K86" t="s">
        <v>485</v>
      </c>
      <c r="L86" s="87">
        <v>44656.530358796299</v>
      </c>
      <c r="M86" t="b">
        <v>0</v>
      </c>
      <c r="N86" t="b">
        <v>0</v>
      </c>
      <c r="P86" s="43"/>
      <c r="Q86" s="43"/>
      <c r="R86" s="43"/>
      <c r="S86" s="43"/>
      <c r="T86" s="43"/>
      <c r="U86" s="43"/>
      <c r="V86" s="43"/>
      <c r="W86" s="60">
        <f ca="1">DATEDIF(H86,SummaryINC!$Z$1,"d")</f>
        <v>6</v>
      </c>
      <c r="X86" s="60" t="str">
        <f t="shared" ca="1" si="6"/>
        <v>YES</v>
      </c>
      <c r="Y86" s="60" t="str">
        <f t="shared" ca="1" si="7"/>
        <v>NO</v>
      </c>
      <c r="Z86" s="60" t="str">
        <f t="shared" ca="1" si="8"/>
        <v>NO</v>
      </c>
    </row>
    <row r="87" spans="1:26">
      <c r="A87" t="s">
        <v>4585</v>
      </c>
      <c r="B87" t="s">
        <v>265</v>
      </c>
      <c r="C87" t="s">
        <v>4586</v>
      </c>
      <c r="D87" t="s">
        <v>1072</v>
      </c>
      <c r="E87" t="s">
        <v>159</v>
      </c>
      <c r="F87" t="s">
        <v>826</v>
      </c>
      <c r="G87" t="s">
        <v>282</v>
      </c>
      <c r="H87" s="87">
        <v>44650.454212962963</v>
      </c>
      <c r="I87" s="87">
        <v>44650.476747685178</v>
      </c>
      <c r="J87" t="s">
        <v>455</v>
      </c>
      <c r="K87" t="s">
        <v>443</v>
      </c>
      <c r="M87" t="b">
        <v>0</v>
      </c>
      <c r="N87" t="b">
        <v>0</v>
      </c>
      <c r="P87" s="43"/>
      <c r="Q87" s="43"/>
      <c r="R87" s="43"/>
      <c r="S87" s="43"/>
      <c r="T87" s="43"/>
      <c r="U87" s="43"/>
      <c r="V87" s="43"/>
      <c r="W87" s="60">
        <f ca="1">DATEDIF(H87,SummaryINC!$Z$1,"d")</f>
        <v>6</v>
      </c>
      <c r="X87" s="60" t="str">
        <f t="shared" ca="1" si="6"/>
        <v>YES</v>
      </c>
      <c r="Y87" s="60" t="str">
        <f t="shared" ca="1" si="7"/>
        <v>NO</v>
      </c>
      <c r="Z87" s="60" t="str">
        <f t="shared" ca="1" si="8"/>
        <v>NO</v>
      </c>
    </row>
    <row r="88" spans="1:26">
      <c r="A88" t="s">
        <v>4587</v>
      </c>
      <c r="B88" t="s">
        <v>265</v>
      </c>
      <c r="C88" t="s">
        <v>4588</v>
      </c>
      <c r="D88" t="s">
        <v>555</v>
      </c>
      <c r="E88" t="s">
        <v>99</v>
      </c>
      <c r="F88" t="s">
        <v>4589</v>
      </c>
      <c r="G88" t="s">
        <v>174</v>
      </c>
      <c r="H88" s="87">
        <v>44650.42465277778</v>
      </c>
      <c r="I88" s="87">
        <v>44656.482442129629</v>
      </c>
      <c r="J88" t="b">
        <v>0</v>
      </c>
      <c r="L88" s="87">
        <v>44656.553969907407</v>
      </c>
      <c r="M88" t="s">
        <v>839</v>
      </c>
      <c r="N88" t="b">
        <v>0</v>
      </c>
      <c r="P88" s="43"/>
      <c r="Q88" s="43"/>
      <c r="R88" s="43"/>
      <c r="S88" s="43"/>
      <c r="T88" s="43"/>
      <c r="U88" s="43"/>
      <c r="V88" s="43"/>
      <c r="W88" s="60">
        <f ca="1">DATEDIF(H88,SummaryINC!$Z$1,"d")</f>
        <v>6</v>
      </c>
      <c r="X88" s="60" t="str">
        <f t="shared" ca="1" si="6"/>
        <v>YES</v>
      </c>
      <c r="Y88" s="60" t="str">
        <f t="shared" ca="1" si="7"/>
        <v>NO</v>
      </c>
      <c r="Z88" s="60" t="str">
        <f t="shared" ca="1" si="8"/>
        <v>NO</v>
      </c>
    </row>
    <row r="89" spans="1:26">
      <c r="A89" t="s">
        <v>4590</v>
      </c>
      <c r="B89" t="s">
        <v>264</v>
      </c>
      <c r="C89" t="s">
        <v>4591</v>
      </c>
      <c r="D89" t="s">
        <v>645</v>
      </c>
      <c r="E89" t="s">
        <v>159</v>
      </c>
      <c r="F89" t="s">
        <v>4592</v>
      </c>
      <c r="G89" t="s">
        <v>190</v>
      </c>
      <c r="H89" s="87">
        <v>44650.398912037039</v>
      </c>
      <c r="I89" s="87">
        <v>44655.446932870371</v>
      </c>
      <c r="J89" t="s">
        <v>455</v>
      </c>
      <c r="K89" t="s">
        <v>443</v>
      </c>
      <c r="L89" s="87">
        <v>44655.440578703703</v>
      </c>
      <c r="M89" t="s">
        <v>478</v>
      </c>
      <c r="N89" t="s">
        <v>463</v>
      </c>
      <c r="P89" s="43"/>
      <c r="Q89" s="43"/>
      <c r="R89" s="43"/>
      <c r="S89" s="43"/>
      <c r="T89" s="43"/>
      <c r="U89" s="43"/>
      <c r="V89" s="43"/>
      <c r="W89" s="60">
        <f ca="1">DATEDIF(H89,SummaryINC!$Z$1,"d")</f>
        <v>6</v>
      </c>
      <c r="X89" s="60" t="str">
        <f t="shared" ca="1" si="6"/>
        <v>YES</v>
      </c>
      <c r="Y89" s="60" t="str">
        <f t="shared" ca="1" si="7"/>
        <v>NO</v>
      </c>
      <c r="Z89" s="60" t="str">
        <f t="shared" ca="1" si="8"/>
        <v>NO</v>
      </c>
    </row>
    <row r="90" spans="1:26">
      <c r="A90" t="s">
        <v>4593</v>
      </c>
      <c r="B90" t="s">
        <v>264</v>
      </c>
      <c r="C90" t="s">
        <v>4594</v>
      </c>
      <c r="D90" t="s">
        <v>846</v>
      </c>
      <c r="E90" t="s">
        <v>159</v>
      </c>
      <c r="F90" t="s">
        <v>4595</v>
      </c>
      <c r="G90" t="s">
        <v>188</v>
      </c>
      <c r="H90" s="87">
        <v>44650.32371527778</v>
      </c>
      <c r="I90" s="87">
        <v>44655.372743055559</v>
      </c>
      <c r="J90" t="s">
        <v>455</v>
      </c>
      <c r="K90" t="s">
        <v>443</v>
      </c>
      <c r="L90" s="87">
        <v>44655.365381944437</v>
      </c>
      <c r="M90" t="b">
        <v>0</v>
      </c>
      <c r="N90" t="b">
        <v>0</v>
      </c>
      <c r="P90" s="43"/>
      <c r="Q90" s="43"/>
      <c r="R90" s="43"/>
      <c r="S90" s="43"/>
      <c r="T90" s="43"/>
      <c r="U90" s="43"/>
      <c r="V90" s="43"/>
      <c r="W90" s="60">
        <f ca="1">DATEDIF(H90,SummaryINC!$Z$1,"d")</f>
        <v>6</v>
      </c>
      <c r="X90" s="60" t="str">
        <f t="shared" ca="1" si="6"/>
        <v>YES</v>
      </c>
      <c r="Y90" s="60" t="str">
        <f t="shared" ca="1" si="7"/>
        <v>NO</v>
      </c>
      <c r="Z90" s="60" t="str">
        <f t="shared" ca="1" si="8"/>
        <v>NO</v>
      </c>
    </row>
    <row r="91" spans="1:26">
      <c r="A91" t="s">
        <v>4596</v>
      </c>
      <c r="B91" t="s">
        <v>264</v>
      </c>
      <c r="C91" t="s">
        <v>4597</v>
      </c>
      <c r="D91" t="b">
        <v>0</v>
      </c>
      <c r="E91" t="s">
        <v>158</v>
      </c>
      <c r="F91" t="s">
        <v>4598</v>
      </c>
      <c r="G91" t="s">
        <v>4599</v>
      </c>
      <c r="H91" s="87">
        <v>44650.279456018521</v>
      </c>
      <c r="I91" s="87">
        <v>44650.378576388888</v>
      </c>
      <c r="J91" t="b">
        <v>0</v>
      </c>
      <c r="M91" t="b">
        <v>0</v>
      </c>
      <c r="N91" t="b">
        <v>0</v>
      </c>
      <c r="P91" s="43"/>
      <c r="Q91" s="43"/>
      <c r="R91" s="43"/>
      <c r="S91" s="43"/>
      <c r="T91" s="43"/>
      <c r="U91" s="43"/>
      <c r="V91" s="43"/>
      <c r="W91" s="60">
        <f ca="1">DATEDIF(H91,SummaryINC!$Z$1,"d")</f>
        <v>6</v>
      </c>
      <c r="X91" s="60" t="str">
        <f t="shared" ca="1" si="6"/>
        <v>YES</v>
      </c>
      <c r="Y91" s="60" t="str">
        <f t="shared" ca="1" si="7"/>
        <v>NO</v>
      </c>
      <c r="Z91" s="60" t="str">
        <f t="shared" ca="1" si="8"/>
        <v>NO</v>
      </c>
    </row>
    <row r="92" spans="1:26">
      <c r="A92" t="s">
        <v>4600</v>
      </c>
      <c r="B92" t="s">
        <v>264</v>
      </c>
      <c r="C92" t="s">
        <v>4601</v>
      </c>
      <c r="D92" t="s">
        <v>4602</v>
      </c>
      <c r="E92" t="s">
        <v>159</v>
      </c>
      <c r="F92" t="s">
        <v>4208</v>
      </c>
      <c r="G92" t="s">
        <v>194</v>
      </c>
      <c r="H92" s="87">
        <v>44650.262453703697</v>
      </c>
      <c r="I92" s="87">
        <v>44650.3281712963</v>
      </c>
      <c r="J92" t="s">
        <v>455</v>
      </c>
      <c r="K92" t="s">
        <v>443</v>
      </c>
      <c r="M92" t="s">
        <v>1211</v>
      </c>
      <c r="N92" t="s">
        <v>477</v>
      </c>
      <c r="P92" s="43"/>
      <c r="Q92" s="43"/>
      <c r="R92" s="43"/>
      <c r="S92" s="43"/>
      <c r="T92" s="43"/>
      <c r="U92" s="43"/>
      <c r="V92" s="43"/>
      <c r="W92" s="60">
        <f ca="1">DATEDIF(H92,SummaryINC!$Z$1,"d")</f>
        <v>6</v>
      </c>
      <c r="X92" s="60" t="str">
        <f t="shared" ca="1" si="6"/>
        <v>YES</v>
      </c>
      <c r="Y92" s="60" t="str">
        <f t="shared" ca="1" si="7"/>
        <v>NO</v>
      </c>
      <c r="Z92" s="60" t="str">
        <f t="shared" ca="1" si="8"/>
        <v>NO</v>
      </c>
    </row>
    <row r="93" spans="1:26">
      <c r="A93" t="s">
        <v>4603</v>
      </c>
      <c r="B93" t="s">
        <v>264</v>
      </c>
      <c r="C93" t="s">
        <v>4604</v>
      </c>
      <c r="D93" t="s">
        <v>751</v>
      </c>
      <c r="E93" t="s">
        <v>160</v>
      </c>
      <c r="F93" t="s">
        <v>4605</v>
      </c>
      <c r="G93" t="s">
        <v>170</v>
      </c>
      <c r="H93" s="87">
        <v>44649.518240740741</v>
      </c>
      <c r="I93" s="87">
        <v>44656.482442129629</v>
      </c>
      <c r="J93" t="s">
        <v>455</v>
      </c>
      <c r="K93" t="s">
        <v>443</v>
      </c>
      <c r="L93" s="87">
        <v>44657.141469907408</v>
      </c>
      <c r="M93" t="s">
        <v>898</v>
      </c>
      <c r="N93" t="s">
        <v>463</v>
      </c>
      <c r="P93" s="43"/>
      <c r="Q93" s="43"/>
      <c r="R93" s="43"/>
      <c r="S93" s="43"/>
      <c r="T93" s="43"/>
      <c r="U93" s="43"/>
      <c r="V93" s="43"/>
      <c r="W93" s="60">
        <f ca="1">DATEDIF(H93,SummaryINC!$Z$1,"d")</f>
        <v>7</v>
      </c>
      <c r="X93" s="60" t="str">
        <f t="shared" ca="1" si="6"/>
        <v>YES</v>
      </c>
      <c r="Y93" s="60" t="str">
        <f t="shared" ca="1" si="7"/>
        <v>NO</v>
      </c>
      <c r="Z93" s="60" t="str">
        <f t="shared" ca="1" si="8"/>
        <v>NO</v>
      </c>
    </row>
    <row r="94" spans="1:26">
      <c r="A94" t="s">
        <v>4606</v>
      </c>
      <c r="B94" t="s">
        <v>264</v>
      </c>
      <c r="C94" t="s">
        <v>4607</v>
      </c>
      <c r="D94" t="s">
        <v>487</v>
      </c>
      <c r="E94" t="s">
        <v>159</v>
      </c>
      <c r="F94" t="s">
        <v>4608</v>
      </c>
      <c r="G94" t="s">
        <v>287</v>
      </c>
      <c r="H94" s="87">
        <v>44649.470393518517</v>
      </c>
      <c r="I94" s="87">
        <v>44652.681446759263</v>
      </c>
      <c r="J94" t="s">
        <v>455</v>
      </c>
      <c r="K94" t="s">
        <v>443</v>
      </c>
      <c r="L94" s="87">
        <v>44650.262060185189</v>
      </c>
      <c r="M94" t="s">
        <v>4609</v>
      </c>
      <c r="N94" t="b">
        <v>0</v>
      </c>
      <c r="P94" s="43"/>
      <c r="Q94" s="43"/>
      <c r="R94" s="43"/>
      <c r="S94" s="43"/>
      <c r="T94" s="43"/>
      <c r="U94" s="43"/>
      <c r="V94" s="43"/>
      <c r="W94" s="60">
        <f ca="1">DATEDIF(H94,SummaryINC!$Z$1,"d")</f>
        <v>7</v>
      </c>
      <c r="X94" s="60" t="str">
        <f t="shared" ca="1" si="6"/>
        <v>YES</v>
      </c>
      <c r="Y94" s="60" t="str">
        <f t="shared" ca="1" si="7"/>
        <v>NO</v>
      </c>
      <c r="Z94" s="60" t="str">
        <f t="shared" ca="1" si="8"/>
        <v>NO</v>
      </c>
    </row>
    <row r="95" spans="1:26">
      <c r="A95" t="s">
        <v>4610</v>
      </c>
      <c r="B95" t="s">
        <v>264</v>
      </c>
      <c r="C95" t="s">
        <v>4611</v>
      </c>
      <c r="D95" t="s">
        <v>4191</v>
      </c>
      <c r="E95" t="s">
        <v>159</v>
      </c>
      <c r="F95" t="s">
        <v>4612</v>
      </c>
      <c r="G95" t="s">
        <v>189</v>
      </c>
      <c r="H95" s="87">
        <v>44649.38795138889</v>
      </c>
      <c r="I95" s="87">
        <v>44652.397013888891</v>
      </c>
      <c r="J95" t="s">
        <v>455</v>
      </c>
      <c r="K95" t="s">
        <v>443</v>
      </c>
      <c r="L95" s="87">
        <v>44652.38795138889</v>
      </c>
      <c r="M95" t="b">
        <v>0</v>
      </c>
      <c r="N95" t="b">
        <v>0</v>
      </c>
      <c r="P95" s="43"/>
      <c r="Q95" s="43"/>
      <c r="R95" s="43"/>
      <c r="S95" s="43"/>
      <c r="T95" s="43"/>
      <c r="U95" s="43"/>
      <c r="V95" s="43"/>
      <c r="W95" s="60">
        <f ca="1">DATEDIF(H95,SummaryINC!$Z$1,"d")</f>
        <v>7</v>
      </c>
      <c r="X95" s="60" t="str">
        <f t="shared" ca="1" si="6"/>
        <v>YES</v>
      </c>
      <c r="Y95" s="60" t="str">
        <f t="shared" ca="1" si="7"/>
        <v>NO</v>
      </c>
      <c r="Z95" s="60" t="str">
        <f t="shared" ca="1" si="8"/>
        <v>NO</v>
      </c>
    </row>
    <row r="96" spans="1:26">
      <c r="A96" t="s">
        <v>4613</v>
      </c>
      <c r="B96" t="s">
        <v>264</v>
      </c>
      <c r="C96" t="s">
        <v>4614</v>
      </c>
      <c r="D96" t="b">
        <v>0</v>
      </c>
      <c r="E96" t="s">
        <v>158</v>
      </c>
      <c r="F96" t="s">
        <v>4615</v>
      </c>
      <c r="G96" t="s">
        <v>288</v>
      </c>
      <c r="H96" s="87">
        <v>44649.32775462963</v>
      </c>
      <c r="I96" s="87">
        <v>44649.331805555557</v>
      </c>
      <c r="J96" t="b">
        <v>0</v>
      </c>
      <c r="M96" t="b">
        <v>0</v>
      </c>
      <c r="N96" t="b">
        <v>0</v>
      </c>
      <c r="P96" s="43"/>
      <c r="Q96" s="43"/>
      <c r="R96" s="43"/>
      <c r="S96" s="43"/>
      <c r="T96" s="43"/>
      <c r="U96" s="43"/>
      <c r="V96" s="43"/>
      <c r="W96" s="60">
        <f ca="1">DATEDIF(H96,SummaryINC!$Z$1,"d")</f>
        <v>7</v>
      </c>
      <c r="X96" s="60" t="str">
        <f t="shared" ca="1" si="6"/>
        <v>YES</v>
      </c>
      <c r="Y96" s="60" t="str">
        <f t="shared" ca="1" si="7"/>
        <v>NO</v>
      </c>
      <c r="Z96" s="60" t="str">
        <f t="shared" ca="1" si="8"/>
        <v>NO</v>
      </c>
    </row>
    <row r="97" spans="1:26">
      <c r="A97" t="s">
        <v>4616</v>
      </c>
      <c r="B97" t="s">
        <v>264</v>
      </c>
      <c r="C97" t="s">
        <v>4617</v>
      </c>
      <c r="D97" t="s">
        <v>704</v>
      </c>
      <c r="E97" t="s">
        <v>465</v>
      </c>
      <c r="F97" t="s">
        <v>4618</v>
      </c>
      <c r="G97" t="s">
        <v>304</v>
      </c>
      <c r="H97" s="87">
        <v>44648.531018518523</v>
      </c>
      <c r="I97" s="87">
        <v>44651.272523148153</v>
      </c>
      <c r="J97" t="s">
        <v>455</v>
      </c>
      <c r="K97" t="s">
        <v>443</v>
      </c>
      <c r="M97" t="s">
        <v>1426</v>
      </c>
      <c r="N97" t="s">
        <v>463</v>
      </c>
      <c r="P97" s="43"/>
      <c r="Q97" s="43"/>
      <c r="R97" s="43"/>
      <c r="S97" s="43"/>
      <c r="T97" s="43"/>
      <c r="U97" s="43"/>
      <c r="V97" s="43"/>
      <c r="W97" s="60">
        <f ca="1">DATEDIF(H97,SummaryINC!$Z$1,"d")</f>
        <v>8</v>
      </c>
      <c r="X97" s="60" t="str">
        <f t="shared" ca="1" si="6"/>
        <v>YES</v>
      </c>
      <c r="Y97" s="60" t="str">
        <f t="shared" ca="1" si="7"/>
        <v>NO</v>
      </c>
      <c r="Z97" s="60" t="str">
        <f t="shared" ca="1" si="8"/>
        <v>NO</v>
      </c>
    </row>
    <row r="98" spans="1:26">
      <c r="A98" t="s">
        <v>4619</v>
      </c>
      <c r="B98" t="s">
        <v>264</v>
      </c>
      <c r="C98" t="s">
        <v>4620</v>
      </c>
      <c r="D98" t="s">
        <v>562</v>
      </c>
      <c r="E98" t="s">
        <v>99</v>
      </c>
      <c r="F98" t="s">
        <v>4621</v>
      </c>
      <c r="G98" t="s">
        <v>183</v>
      </c>
      <c r="H98" s="87">
        <v>44648.406053240738</v>
      </c>
      <c r="I98" s="87">
        <v>44656.482442129629</v>
      </c>
      <c r="J98" t="s">
        <v>455</v>
      </c>
      <c r="K98" t="s">
        <v>443</v>
      </c>
      <c r="L98" s="87">
        <v>44657.362303240741</v>
      </c>
      <c r="M98" t="b">
        <v>0</v>
      </c>
      <c r="N98" t="b">
        <v>0</v>
      </c>
      <c r="P98" s="43"/>
      <c r="Q98" s="43"/>
      <c r="R98" s="43"/>
      <c r="S98" s="43"/>
      <c r="T98" s="43"/>
      <c r="U98" s="43"/>
      <c r="V98" s="43"/>
      <c r="W98" s="60">
        <f ca="1">DATEDIF(H98,SummaryINC!$Z$1,"d")</f>
        <v>8</v>
      </c>
      <c r="X98" s="60" t="str">
        <f t="shared" ca="1" si="6"/>
        <v>YES</v>
      </c>
      <c r="Y98" s="60" t="str">
        <f t="shared" ca="1" si="7"/>
        <v>NO</v>
      </c>
      <c r="Z98" s="60" t="str">
        <f t="shared" ca="1" si="8"/>
        <v>NO</v>
      </c>
    </row>
    <row r="99" spans="1:26">
      <c r="A99" t="s">
        <v>4622</v>
      </c>
      <c r="B99" t="s">
        <v>264</v>
      </c>
      <c r="C99" t="s">
        <v>4623</v>
      </c>
      <c r="D99" t="s">
        <v>751</v>
      </c>
      <c r="E99" t="s">
        <v>99</v>
      </c>
      <c r="F99" t="s">
        <v>2471</v>
      </c>
      <c r="G99" t="s">
        <v>170</v>
      </c>
      <c r="H99" s="87">
        <v>44648.335034722222</v>
      </c>
      <c r="I99" s="87">
        <v>44656.407685185193</v>
      </c>
      <c r="J99" t="s">
        <v>455</v>
      </c>
      <c r="K99" t="s">
        <v>443</v>
      </c>
      <c r="L99" s="87">
        <v>44651.339803240742</v>
      </c>
      <c r="M99" t="b">
        <v>0</v>
      </c>
      <c r="N99" t="b">
        <v>0</v>
      </c>
      <c r="P99" s="43"/>
      <c r="Q99" s="43"/>
      <c r="R99" s="43"/>
      <c r="S99" s="43"/>
      <c r="T99" s="43"/>
      <c r="U99" s="43"/>
      <c r="V99" s="43"/>
      <c r="W99" s="60">
        <f ca="1">DATEDIF(H99,SummaryINC!$Z$1,"d")</f>
        <v>8</v>
      </c>
      <c r="X99" s="60" t="str">
        <f t="shared" ca="1" si="6"/>
        <v>YES</v>
      </c>
      <c r="Y99" s="60" t="str">
        <f t="shared" ca="1" si="7"/>
        <v>NO</v>
      </c>
      <c r="Z99" s="60" t="str">
        <f t="shared" ca="1" si="8"/>
        <v>NO</v>
      </c>
    </row>
    <row r="100" spans="1:26">
      <c r="A100" t="s">
        <v>4624</v>
      </c>
      <c r="B100" t="s">
        <v>264</v>
      </c>
      <c r="C100" t="s">
        <v>4625</v>
      </c>
      <c r="D100" t="s">
        <v>562</v>
      </c>
      <c r="E100" t="s">
        <v>161</v>
      </c>
      <c r="F100" t="s">
        <v>717</v>
      </c>
      <c r="G100" t="s">
        <v>192</v>
      </c>
      <c r="H100" s="87">
        <v>44648.287581018521</v>
      </c>
      <c r="I100" s="87">
        <v>44656.482442129629</v>
      </c>
      <c r="J100" t="s">
        <v>455</v>
      </c>
      <c r="K100" t="s">
        <v>443</v>
      </c>
      <c r="L100" s="87">
        <v>44657.133136574077</v>
      </c>
      <c r="M100" t="s">
        <v>4626</v>
      </c>
      <c r="N100" t="s">
        <v>463</v>
      </c>
      <c r="P100" s="43"/>
      <c r="Q100" s="43"/>
      <c r="R100" s="43"/>
      <c r="S100" s="43"/>
      <c r="T100" s="43"/>
      <c r="U100" s="43"/>
      <c r="V100" s="43"/>
      <c r="W100" s="60">
        <f ca="1">DATEDIF(H100,SummaryINC!$Z$1,"d")</f>
        <v>8</v>
      </c>
      <c r="X100" s="60" t="str">
        <f t="shared" ca="1" si="6"/>
        <v>YES</v>
      </c>
      <c r="Y100" s="60" t="str">
        <f t="shared" ca="1" si="7"/>
        <v>NO</v>
      </c>
      <c r="Z100" s="60" t="str">
        <f t="shared" ca="1" si="8"/>
        <v>NO</v>
      </c>
    </row>
    <row r="101" spans="1:26">
      <c r="A101" t="s">
        <v>4627</v>
      </c>
      <c r="B101" t="s">
        <v>264</v>
      </c>
      <c r="C101" t="s">
        <v>4628</v>
      </c>
      <c r="D101" t="s">
        <v>846</v>
      </c>
      <c r="E101" t="s">
        <v>159</v>
      </c>
      <c r="F101" t="s">
        <v>4629</v>
      </c>
      <c r="G101" t="s">
        <v>188</v>
      </c>
      <c r="H101" s="87">
        <v>44648.268472222233</v>
      </c>
      <c r="I101" s="87">
        <v>44651.268587962957</v>
      </c>
      <c r="J101" t="s">
        <v>455</v>
      </c>
      <c r="K101" t="s">
        <v>443</v>
      </c>
      <c r="L101" s="87">
        <v>44651.268472222233</v>
      </c>
      <c r="M101" t="s">
        <v>606</v>
      </c>
      <c r="N101" t="s">
        <v>463</v>
      </c>
      <c r="P101" s="43"/>
      <c r="Q101" s="43"/>
      <c r="R101" s="43"/>
      <c r="S101" s="43"/>
      <c r="T101" s="43"/>
      <c r="U101" s="43"/>
      <c r="V101" s="43"/>
      <c r="W101" s="60">
        <f ca="1">DATEDIF(H101,SummaryINC!$Z$1,"d")</f>
        <v>8</v>
      </c>
      <c r="X101" s="60" t="str">
        <f t="shared" ca="1" si="6"/>
        <v>YES</v>
      </c>
      <c r="Y101" s="60" t="str">
        <f t="shared" ca="1" si="7"/>
        <v>NO</v>
      </c>
      <c r="Z101" s="60" t="str">
        <f t="shared" ca="1" si="8"/>
        <v>NO</v>
      </c>
    </row>
    <row r="102" spans="1:26">
      <c r="A102" t="s">
        <v>4630</v>
      </c>
      <c r="B102" t="s">
        <v>264</v>
      </c>
      <c r="C102" t="s">
        <v>4631</v>
      </c>
      <c r="D102" t="s">
        <v>675</v>
      </c>
      <c r="E102" t="s">
        <v>465</v>
      </c>
      <c r="F102" t="s">
        <v>462</v>
      </c>
      <c r="G102" t="s">
        <v>305</v>
      </c>
      <c r="H102" s="87">
        <v>44648.263344907413</v>
      </c>
      <c r="I102" s="87">
        <v>44648.350034722222</v>
      </c>
      <c r="J102" t="s">
        <v>455</v>
      </c>
      <c r="K102" t="s">
        <v>443</v>
      </c>
      <c r="M102" t="b">
        <v>0</v>
      </c>
      <c r="N102" t="b">
        <v>0</v>
      </c>
      <c r="P102" s="43"/>
      <c r="Q102" s="43"/>
      <c r="R102" s="43"/>
      <c r="S102" s="43"/>
      <c r="T102" s="43"/>
      <c r="U102" s="43"/>
      <c r="V102" s="43"/>
      <c r="W102" s="60">
        <f ca="1">DATEDIF(H102,SummaryINC!$Z$1,"d")</f>
        <v>8</v>
      </c>
      <c r="X102" s="60" t="str">
        <f t="shared" ca="1" si="6"/>
        <v>YES</v>
      </c>
      <c r="Y102" s="60" t="str">
        <f t="shared" ca="1" si="7"/>
        <v>NO</v>
      </c>
      <c r="Z102" s="60" t="str">
        <f t="shared" ca="1" si="8"/>
        <v>NO</v>
      </c>
    </row>
    <row r="103" spans="1:26">
      <c r="A103" t="s">
        <v>4632</v>
      </c>
      <c r="B103" t="s">
        <v>264</v>
      </c>
      <c r="C103" t="s">
        <v>4633</v>
      </c>
      <c r="D103" t="s">
        <v>886</v>
      </c>
      <c r="E103" t="s">
        <v>99</v>
      </c>
      <c r="F103" t="s">
        <v>460</v>
      </c>
      <c r="G103" t="s">
        <v>285</v>
      </c>
      <c r="H103" s="87">
        <v>44648.202268518522</v>
      </c>
      <c r="I103" s="87">
        <v>44652.500277777777</v>
      </c>
      <c r="J103" t="s">
        <v>442</v>
      </c>
      <c r="K103" t="s">
        <v>443</v>
      </c>
      <c r="M103" t="b">
        <v>0</v>
      </c>
      <c r="N103" t="b">
        <v>0</v>
      </c>
      <c r="P103" s="43"/>
      <c r="Q103" s="43"/>
      <c r="R103" s="43"/>
      <c r="S103" s="43"/>
      <c r="T103" s="43"/>
      <c r="U103" s="43"/>
      <c r="V103" s="43"/>
      <c r="W103" s="60">
        <f ca="1">DATEDIF(H103,SummaryINC!$Z$1,"d")</f>
        <v>8</v>
      </c>
      <c r="X103" s="60" t="str">
        <f t="shared" ca="1" si="6"/>
        <v>YES</v>
      </c>
      <c r="Y103" s="60" t="str">
        <f t="shared" ca="1" si="7"/>
        <v>NO</v>
      </c>
      <c r="Z103" s="60" t="str">
        <f t="shared" ca="1" si="8"/>
        <v>NO</v>
      </c>
    </row>
    <row r="104" spans="1:26">
      <c r="A104" t="s">
        <v>4634</v>
      </c>
      <c r="B104" t="s">
        <v>264</v>
      </c>
      <c r="C104" t="s">
        <v>4635</v>
      </c>
      <c r="D104" t="s">
        <v>896</v>
      </c>
      <c r="E104" t="s">
        <v>82</v>
      </c>
      <c r="F104" t="s">
        <v>4636</v>
      </c>
      <c r="G104" t="s">
        <v>311</v>
      </c>
      <c r="H104" s="87">
        <v>44648.158935185187</v>
      </c>
      <c r="I104" s="87">
        <v>44655.83734953704</v>
      </c>
      <c r="J104" t="s">
        <v>442</v>
      </c>
      <c r="K104" t="s">
        <v>443</v>
      </c>
      <c r="L104" s="87">
        <v>44651.25</v>
      </c>
      <c r="M104" t="s">
        <v>898</v>
      </c>
      <c r="N104" t="s">
        <v>463</v>
      </c>
      <c r="P104" s="43"/>
      <c r="Q104" s="43"/>
      <c r="R104" s="43"/>
      <c r="S104" s="43"/>
      <c r="T104" s="43"/>
      <c r="U104" s="43"/>
      <c r="V104" s="43"/>
      <c r="W104" s="60">
        <f ca="1">DATEDIF(H104,SummaryINC!$Z$1,"d")</f>
        <v>8</v>
      </c>
      <c r="X104" s="60" t="str">
        <f t="shared" ca="1" si="6"/>
        <v>YES</v>
      </c>
      <c r="Y104" s="60" t="str">
        <f t="shared" ca="1" si="7"/>
        <v>NO</v>
      </c>
      <c r="Z104" s="60" t="str">
        <f t="shared" ca="1" si="8"/>
        <v>NO</v>
      </c>
    </row>
    <row r="105" spans="1:26">
      <c r="A105" t="s">
        <v>4637</v>
      </c>
      <c r="B105" t="s">
        <v>264</v>
      </c>
      <c r="C105" t="s">
        <v>4638</v>
      </c>
      <c r="D105" t="s">
        <v>846</v>
      </c>
      <c r="E105" t="s">
        <v>159</v>
      </c>
      <c r="F105" t="s">
        <v>1223</v>
      </c>
      <c r="G105" t="s">
        <v>188</v>
      </c>
      <c r="H105" s="87">
        <v>44648.081064814818</v>
      </c>
      <c r="I105" s="87">
        <v>44651.251226851848</v>
      </c>
      <c r="J105" t="s">
        <v>455</v>
      </c>
      <c r="K105" t="s">
        <v>443</v>
      </c>
      <c r="L105" s="87">
        <v>44651.25</v>
      </c>
      <c r="M105" t="b">
        <v>0</v>
      </c>
      <c r="N105" t="b">
        <v>0</v>
      </c>
      <c r="P105" s="43"/>
      <c r="Q105" s="43"/>
      <c r="R105" s="43"/>
      <c r="S105" s="43"/>
      <c r="T105" s="43"/>
      <c r="U105" s="43"/>
      <c r="V105" s="43"/>
      <c r="W105" s="60">
        <f ca="1">DATEDIF(H105,SummaryINC!$Z$1,"d")</f>
        <v>8</v>
      </c>
      <c r="X105" s="60" t="str">
        <f t="shared" ca="1" si="6"/>
        <v>YES</v>
      </c>
      <c r="Y105" s="60" t="str">
        <f t="shared" ca="1" si="7"/>
        <v>NO</v>
      </c>
      <c r="Z105" s="60" t="str">
        <f t="shared" ca="1" si="8"/>
        <v>NO</v>
      </c>
    </row>
    <row r="106" spans="1:26">
      <c r="A106" t="s">
        <v>4639</v>
      </c>
      <c r="B106" t="s">
        <v>265</v>
      </c>
      <c r="C106" t="s">
        <v>4640</v>
      </c>
      <c r="D106" t="s">
        <v>538</v>
      </c>
      <c r="E106" t="s">
        <v>159</v>
      </c>
      <c r="F106" t="s">
        <v>539</v>
      </c>
      <c r="G106" t="s">
        <v>288</v>
      </c>
      <c r="H106" s="87">
        <v>44645.493125000001</v>
      </c>
      <c r="I106" s="87">
        <v>44645.52851851852</v>
      </c>
      <c r="J106" t="s">
        <v>455</v>
      </c>
      <c r="K106" t="s">
        <v>443</v>
      </c>
      <c r="M106" t="b">
        <v>0</v>
      </c>
      <c r="N106" t="b">
        <v>0</v>
      </c>
      <c r="P106" s="43"/>
      <c r="Q106" s="43"/>
      <c r="R106" s="43"/>
      <c r="S106" s="43"/>
      <c r="T106" s="43"/>
      <c r="U106" s="43"/>
      <c r="V106" s="43"/>
      <c r="W106" s="60">
        <f ca="1">DATEDIF(H106,SummaryINC!$Z$1,"d")</f>
        <v>11</v>
      </c>
      <c r="X106" s="60" t="str">
        <f t="shared" ca="1" si="6"/>
        <v>NO</v>
      </c>
      <c r="Y106" s="60" t="str">
        <f t="shared" ca="1" si="7"/>
        <v>YES</v>
      </c>
      <c r="Z106" s="60" t="str">
        <f t="shared" ca="1" si="8"/>
        <v>NO</v>
      </c>
    </row>
    <row r="107" spans="1:26">
      <c r="A107" t="s">
        <v>4641</v>
      </c>
      <c r="B107" t="s">
        <v>264</v>
      </c>
      <c r="C107" t="s">
        <v>4642</v>
      </c>
      <c r="D107" t="s">
        <v>647</v>
      </c>
      <c r="E107" t="s">
        <v>159</v>
      </c>
      <c r="F107" t="s">
        <v>833</v>
      </c>
      <c r="G107" t="s">
        <v>282</v>
      </c>
      <c r="H107" s="87">
        <v>44645.416701388887</v>
      </c>
      <c r="I107" s="87">
        <v>44651.366284722222</v>
      </c>
      <c r="J107" t="b">
        <v>0</v>
      </c>
      <c r="M107" t="b">
        <v>0</v>
      </c>
      <c r="N107" t="b">
        <v>0</v>
      </c>
      <c r="P107" s="43"/>
      <c r="Q107" s="43"/>
      <c r="R107" s="43"/>
      <c r="S107" s="43"/>
      <c r="T107" s="43"/>
      <c r="U107" s="43"/>
      <c r="V107" s="43"/>
      <c r="W107" s="60">
        <f ca="1">DATEDIF(H107,SummaryINC!$Z$1,"d")</f>
        <v>11</v>
      </c>
      <c r="X107" s="60" t="str">
        <f t="shared" ca="1" si="6"/>
        <v>NO</v>
      </c>
      <c r="Y107" s="60" t="str">
        <f t="shared" ca="1" si="7"/>
        <v>YES</v>
      </c>
      <c r="Z107" s="60" t="str">
        <f t="shared" ca="1" si="8"/>
        <v>NO</v>
      </c>
    </row>
    <row r="108" spans="1:26">
      <c r="A108" t="s">
        <v>4643</v>
      </c>
      <c r="B108" t="s">
        <v>264</v>
      </c>
      <c r="C108" t="s">
        <v>4644</v>
      </c>
      <c r="D108" t="b">
        <v>0</v>
      </c>
      <c r="E108" t="s">
        <v>158</v>
      </c>
      <c r="F108" t="s">
        <v>4645</v>
      </c>
      <c r="G108" t="s">
        <v>288</v>
      </c>
      <c r="H108" s="87">
        <v>44645.401701388888</v>
      </c>
      <c r="I108" s="87">
        <v>44645.441111111111</v>
      </c>
      <c r="J108" t="s">
        <v>455</v>
      </c>
      <c r="K108" t="s">
        <v>443</v>
      </c>
      <c r="M108" t="s">
        <v>664</v>
      </c>
      <c r="N108" t="b">
        <v>0</v>
      </c>
      <c r="P108" s="43"/>
      <c r="Q108" s="43"/>
      <c r="R108" s="43"/>
      <c r="S108" s="43"/>
      <c r="T108" s="43"/>
      <c r="U108" s="43"/>
      <c r="V108" s="43"/>
      <c r="W108" s="60">
        <f ca="1">DATEDIF(H108,SummaryINC!$Z$1,"d")</f>
        <v>11</v>
      </c>
      <c r="X108" s="60" t="str">
        <f t="shared" ca="1" si="6"/>
        <v>NO</v>
      </c>
      <c r="Y108" s="60" t="str">
        <f t="shared" ca="1" si="7"/>
        <v>YES</v>
      </c>
      <c r="Z108" s="60" t="str">
        <f t="shared" ca="1" si="8"/>
        <v>NO</v>
      </c>
    </row>
    <row r="109" spans="1:26">
      <c r="A109" t="s">
        <v>4646</v>
      </c>
      <c r="B109" t="s">
        <v>265</v>
      </c>
      <c r="C109" t="s">
        <v>4647</v>
      </c>
      <c r="D109" t="s">
        <v>647</v>
      </c>
      <c r="E109" t="s">
        <v>160</v>
      </c>
      <c r="F109" t="s">
        <v>4648</v>
      </c>
      <c r="G109" t="s">
        <v>282</v>
      </c>
      <c r="H109" s="87">
        <v>44645.293888888889</v>
      </c>
      <c r="I109" s="87">
        <v>44652.612256944441</v>
      </c>
      <c r="J109" t="s">
        <v>455</v>
      </c>
      <c r="K109" t="s">
        <v>443</v>
      </c>
      <c r="M109" t="b">
        <v>0</v>
      </c>
      <c r="N109" t="b">
        <v>0</v>
      </c>
      <c r="P109" s="43"/>
      <c r="Q109" s="43"/>
      <c r="R109" s="43"/>
      <c r="S109" s="43"/>
      <c r="T109" s="43"/>
      <c r="U109" s="59"/>
      <c r="V109" s="43"/>
      <c r="W109" s="60">
        <f ca="1">DATEDIF(H109,SummaryINC!$Z$1,"d")</f>
        <v>11</v>
      </c>
      <c r="X109" s="60" t="str">
        <f t="shared" ca="1" si="6"/>
        <v>NO</v>
      </c>
      <c r="Y109" s="60" t="str">
        <f t="shared" ca="1" si="7"/>
        <v>YES</v>
      </c>
      <c r="Z109" s="60" t="str">
        <f t="shared" ca="1" si="8"/>
        <v>NO</v>
      </c>
    </row>
    <row r="110" spans="1:26">
      <c r="A110" t="s">
        <v>4649</v>
      </c>
      <c r="B110" t="s">
        <v>265</v>
      </c>
      <c r="C110" t="s">
        <v>4650</v>
      </c>
      <c r="D110" t="s">
        <v>473</v>
      </c>
      <c r="E110" t="s">
        <v>161</v>
      </c>
      <c r="F110" t="s">
        <v>1166</v>
      </c>
      <c r="G110" t="s">
        <v>278</v>
      </c>
      <c r="H110" s="87">
        <v>44644.648923611108</v>
      </c>
      <c r="I110" s="87">
        <v>44656.482442129629</v>
      </c>
      <c r="J110" t="s">
        <v>455</v>
      </c>
      <c r="K110" t="s">
        <v>443</v>
      </c>
      <c r="L110" s="87">
        <v>44656.706053240741</v>
      </c>
      <c r="M110" t="b">
        <v>0</v>
      </c>
      <c r="N110" t="b">
        <v>0</v>
      </c>
      <c r="P110" s="43"/>
      <c r="Q110" s="43"/>
      <c r="R110" s="43"/>
      <c r="S110" s="43"/>
      <c r="T110" s="43"/>
      <c r="U110" s="43"/>
      <c r="V110" s="43"/>
      <c r="W110" s="60">
        <f ca="1">DATEDIF(H110,SummaryINC!$Z$1,"d")</f>
        <v>12</v>
      </c>
      <c r="X110" s="60" t="str">
        <f t="shared" ca="1" si="6"/>
        <v>NO</v>
      </c>
      <c r="Y110" s="60" t="str">
        <f t="shared" ca="1" si="7"/>
        <v>YES</v>
      </c>
      <c r="Z110" s="60" t="str">
        <f t="shared" ca="1" si="8"/>
        <v>NO</v>
      </c>
    </row>
    <row r="111" spans="1:26">
      <c r="A111" t="s">
        <v>4651</v>
      </c>
      <c r="B111" t="s">
        <v>265</v>
      </c>
      <c r="C111" t="s">
        <v>4652</v>
      </c>
      <c r="D111" t="s">
        <v>4653</v>
      </c>
      <c r="E111" t="s">
        <v>99</v>
      </c>
      <c r="F111" t="s">
        <v>4654</v>
      </c>
      <c r="G111" t="s">
        <v>282</v>
      </c>
      <c r="H111" s="87">
        <v>44644.612141203703</v>
      </c>
      <c r="I111" s="87">
        <v>44652.719537037039</v>
      </c>
      <c r="J111" t="s">
        <v>455</v>
      </c>
      <c r="K111" t="s">
        <v>443</v>
      </c>
      <c r="M111" t="b">
        <v>0</v>
      </c>
      <c r="N111" t="b">
        <v>0</v>
      </c>
      <c r="P111" s="43"/>
      <c r="Q111" s="43"/>
      <c r="R111" s="43"/>
      <c r="S111" s="43"/>
      <c r="T111" s="43"/>
      <c r="U111" s="43"/>
      <c r="V111" s="43"/>
      <c r="W111" s="60">
        <f ca="1">DATEDIF(H111,SummaryINC!$Z$1,"d")</f>
        <v>12</v>
      </c>
      <c r="X111" s="60" t="str">
        <f t="shared" ca="1" si="6"/>
        <v>NO</v>
      </c>
      <c r="Y111" s="60" t="str">
        <f t="shared" ca="1" si="7"/>
        <v>YES</v>
      </c>
      <c r="Z111" s="60" t="str">
        <f t="shared" ca="1" si="8"/>
        <v>NO</v>
      </c>
    </row>
    <row r="112" spans="1:26">
      <c r="A112" t="s">
        <v>4655</v>
      </c>
      <c r="B112" t="s">
        <v>265</v>
      </c>
      <c r="C112" t="s">
        <v>4656</v>
      </c>
      <c r="D112" t="s">
        <v>468</v>
      </c>
      <c r="E112" t="s">
        <v>160</v>
      </c>
      <c r="F112" t="s">
        <v>4657</v>
      </c>
      <c r="G112" t="s">
        <v>174</v>
      </c>
      <c r="H112" s="87">
        <v>44644.603946759264</v>
      </c>
      <c r="I112" s="87">
        <v>44656.327928240738</v>
      </c>
      <c r="J112" t="b">
        <v>0</v>
      </c>
      <c r="L112" s="87">
        <v>44651.603946759264</v>
      </c>
      <c r="M112" t="s">
        <v>596</v>
      </c>
      <c r="N112" t="s">
        <v>4658</v>
      </c>
      <c r="P112" s="43"/>
      <c r="Q112" s="43"/>
      <c r="R112" s="43"/>
      <c r="S112" s="43"/>
      <c r="T112" s="43"/>
      <c r="U112" s="43"/>
      <c r="V112" s="43"/>
      <c r="W112" s="60">
        <f ca="1">DATEDIF(H112,SummaryINC!$Z$1,"d")</f>
        <v>12</v>
      </c>
      <c r="X112" s="60" t="str">
        <f t="shared" ca="1" si="6"/>
        <v>NO</v>
      </c>
      <c r="Y112" s="60" t="str">
        <f t="shared" ca="1" si="7"/>
        <v>YES</v>
      </c>
      <c r="Z112" s="60" t="str">
        <f t="shared" ca="1" si="8"/>
        <v>NO</v>
      </c>
    </row>
    <row r="113" spans="1:26">
      <c r="A113" t="s">
        <v>4659</v>
      </c>
      <c r="B113" t="s">
        <v>264</v>
      </c>
      <c r="C113" t="s">
        <v>4660</v>
      </c>
      <c r="D113" t="s">
        <v>535</v>
      </c>
      <c r="E113" t="s">
        <v>160</v>
      </c>
      <c r="F113" t="s">
        <v>536</v>
      </c>
      <c r="G113" t="s">
        <v>171</v>
      </c>
      <c r="H113" s="87">
        <v>44644.600312499999</v>
      </c>
      <c r="I113" s="87">
        <v>44652.604143518518</v>
      </c>
      <c r="J113" t="s">
        <v>455</v>
      </c>
      <c r="K113" t="s">
        <v>443</v>
      </c>
      <c r="L113" s="87">
        <v>44650.60260416667</v>
      </c>
      <c r="M113" t="b">
        <v>0</v>
      </c>
      <c r="N113" t="b">
        <v>0</v>
      </c>
      <c r="P113" s="43"/>
      <c r="Q113" s="43"/>
      <c r="R113" s="43"/>
      <c r="S113" s="43"/>
      <c r="T113" s="43"/>
      <c r="U113" s="43"/>
      <c r="V113" s="43"/>
      <c r="W113" s="60">
        <f ca="1">DATEDIF(H113,SummaryINC!$Z$1,"d")</f>
        <v>12</v>
      </c>
      <c r="X113" s="60" t="str">
        <f t="shared" ca="1" si="6"/>
        <v>NO</v>
      </c>
      <c r="Y113" s="60" t="str">
        <f t="shared" ca="1" si="7"/>
        <v>YES</v>
      </c>
      <c r="Z113" s="60" t="str">
        <f t="shared" ca="1" si="8"/>
        <v>NO</v>
      </c>
    </row>
    <row r="114" spans="1:26">
      <c r="A114" t="s">
        <v>4661</v>
      </c>
      <c r="B114" t="s">
        <v>264</v>
      </c>
      <c r="C114" t="s">
        <v>4662</v>
      </c>
      <c r="D114" t="s">
        <v>748</v>
      </c>
      <c r="E114" t="s">
        <v>158</v>
      </c>
      <c r="F114" t="s">
        <v>4388</v>
      </c>
      <c r="G114" t="s">
        <v>326</v>
      </c>
      <c r="H114" s="87">
        <v>44644.112488425933</v>
      </c>
      <c r="I114" s="87">
        <v>44649.254652777781</v>
      </c>
      <c r="J114" t="s">
        <v>455</v>
      </c>
      <c r="K114" t="s">
        <v>443</v>
      </c>
      <c r="L114" s="87">
        <v>44644.416666666657</v>
      </c>
      <c r="M114" t="b">
        <v>0</v>
      </c>
      <c r="N114" t="b">
        <v>0</v>
      </c>
      <c r="P114" s="43"/>
      <c r="Q114" s="43"/>
      <c r="R114" s="43"/>
      <c r="S114" s="43"/>
      <c r="T114" s="43"/>
      <c r="U114" s="43"/>
      <c r="V114" s="43"/>
      <c r="W114" s="60">
        <f ca="1">DATEDIF(H114,SummaryINC!$Z$1,"d")</f>
        <v>12</v>
      </c>
      <c r="X114" s="60" t="str">
        <f t="shared" ca="1" si="6"/>
        <v>NO</v>
      </c>
      <c r="Y114" s="60" t="str">
        <f t="shared" ca="1" si="7"/>
        <v>YES</v>
      </c>
      <c r="Z114" s="60" t="str">
        <f t="shared" ca="1" si="8"/>
        <v>NO</v>
      </c>
    </row>
    <row r="115" spans="1:26">
      <c r="A115" t="s">
        <v>4663</v>
      </c>
      <c r="B115" t="s">
        <v>264</v>
      </c>
      <c r="C115" t="s">
        <v>4664</v>
      </c>
      <c r="D115" t="b">
        <v>0</v>
      </c>
      <c r="E115" t="s">
        <v>158</v>
      </c>
      <c r="F115" t="s">
        <v>4665</v>
      </c>
      <c r="G115" t="s">
        <v>173</v>
      </c>
      <c r="H115" s="87">
        <v>44643.701469907413</v>
      </c>
      <c r="I115" s="87">
        <v>44649.254652777781</v>
      </c>
      <c r="J115" t="b">
        <v>0</v>
      </c>
      <c r="L115" s="87">
        <v>44644.416666666657</v>
      </c>
      <c r="M115" t="s">
        <v>615</v>
      </c>
      <c r="N115" t="s">
        <v>4666</v>
      </c>
      <c r="P115" s="43"/>
      <c r="Q115" s="43"/>
      <c r="R115" s="43"/>
      <c r="S115" s="43"/>
      <c r="T115" s="43"/>
      <c r="U115" s="43"/>
      <c r="V115" s="43"/>
      <c r="W115" s="60">
        <f ca="1">DATEDIF(H115,SummaryINC!$Z$1,"d")</f>
        <v>13</v>
      </c>
      <c r="X115" s="60" t="str">
        <f t="shared" ca="1" si="6"/>
        <v>NO</v>
      </c>
      <c r="Y115" s="60" t="str">
        <f t="shared" ca="1" si="7"/>
        <v>YES</v>
      </c>
      <c r="Z115" s="60" t="str">
        <f t="shared" ca="1" si="8"/>
        <v>NO</v>
      </c>
    </row>
    <row r="116" spans="1:26">
      <c r="A116" t="s">
        <v>4667</v>
      </c>
      <c r="B116" t="s">
        <v>264</v>
      </c>
      <c r="C116" t="s">
        <v>4668</v>
      </c>
      <c r="D116" t="s">
        <v>647</v>
      </c>
      <c r="E116" t="s">
        <v>160</v>
      </c>
      <c r="F116" t="s">
        <v>488</v>
      </c>
      <c r="G116" t="s">
        <v>282</v>
      </c>
      <c r="H116" s="87">
        <v>44643.682476851849</v>
      </c>
      <c r="I116" s="87">
        <v>44650.493877314817</v>
      </c>
      <c r="J116" t="s">
        <v>455</v>
      </c>
      <c r="K116" t="s">
        <v>443</v>
      </c>
      <c r="M116" t="b">
        <v>0</v>
      </c>
      <c r="N116" t="b">
        <v>0</v>
      </c>
      <c r="P116" s="43"/>
      <c r="Q116" s="43"/>
      <c r="R116" s="43"/>
      <c r="S116" s="43"/>
      <c r="T116" s="43"/>
      <c r="U116" s="43"/>
      <c r="V116" s="43"/>
      <c r="W116" s="60">
        <f ca="1">DATEDIF(H116,SummaryINC!$Z$1,"d")</f>
        <v>13</v>
      </c>
      <c r="X116" s="60" t="str">
        <f t="shared" ca="1" si="6"/>
        <v>NO</v>
      </c>
      <c r="Y116" s="60" t="str">
        <f t="shared" ca="1" si="7"/>
        <v>YES</v>
      </c>
      <c r="Z116" s="60" t="str">
        <f t="shared" ca="1" si="8"/>
        <v>NO</v>
      </c>
    </row>
    <row r="117" spans="1:26">
      <c r="A117" t="s">
        <v>4669</v>
      </c>
      <c r="B117" t="s">
        <v>264</v>
      </c>
      <c r="C117" t="s">
        <v>4670</v>
      </c>
      <c r="D117" t="b">
        <v>0</v>
      </c>
      <c r="E117" t="s">
        <v>158</v>
      </c>
      <c r="F117" t="s">
        <v>1155</v>
      </c>
      <c r="G117" t="s">
        <v>173</v>
      </c>
      <c r="H117" s="87">
        <v>44643.636793981481</v>
      </c>
      <c r="I117" s="87">
        <v>44649.254652777781</v>
      </c>
      <c r="J117" t="b">
        <v>0</v>
      </c>
      <c r="L117" s="87">
        <v>44644.416666666657</v>
      </c>
      <c r="M117" t="b">
        <v>0</v>
      </c>
      <c r="N117" t="b">
        <v>0</v>
      </c>
      <c r="P117" s="43"/>
      <c r="Q117" s="43"/>
      <c r="R117" s="43"/>
      <c r="S117" s="43"/>
      <c r="T117" s="43"/>
      <c r="U117" s="43"/>
      <c r="V117" s="43"/>
      <c r="W117" s="60">
        <f ca="1">DATEDIF(H117,SummaryINC!$Z$1,"d")</f>
        <v>13</v>
      </c>
      <c r="X117" s="60" t="str">
        <f t="shared" ca="1" si="6"/>
        <v>NO</v>
      </c>
      <c r="Y117" s="60" t="str">
        <f t="shared" ca="1" si="7"/>
        <v>YES</v>
      </c>
      <c r="Z117" s="60" t="str">
        <f t="shared" ca="1" si="8"/>
        <v>NO</v>
      </c>
    </row>
    <row r="118" spans="1:26">
      <c r="A118" t="s">
        <v>4671</v>
      </c>
      <c r="B118" t="s">
        <v>265</v>
      </c>
      <c r="C118" t="s">
        <v>4672</v>
      </c>
      <c r="D118" t="b">
        <v>0</v>
      </c>
      <c r="E118" t="s">
        <v>158</v>
      </c>
      <c r="F118" t="s">
        <v>1002</v>
      </c>
      <c r="G118" t="s">
        <v>288</v>
      </c>
      <c r="H118" s="87">
        <v>44643.582870370366</v>
      </c>
      <c r="I118" s="87">
        <v>44649.349293981482</v>
      </c>
      <c r="J118" t="s">
        <v>442</v>
      </c>
      <c r="K118" t="s">
        <v>443</v>
      </c>
      <c r="M118" t="s">
        <v>583</v>
      </c>
      <c r="N118" t="b">
        <v>0</v>
      </c>
      <c r="P118" s="43"/>
      <c r="Q118" s="43"/>
      <c r="R118" s="43"/>
      <c r="S118" s="43"/>
      <c r="T118" s="43"/>
      <c r="U118" s="43"/>
      <c r="V118" s="43"/>
      <c r="W118" s="60">
        <f ca="1">DATEDIF(H118,SummaryINC!$Z$1,"d")</f>
        <v>13</v>
      </c>
      <c r="X118" s="60" t="str">
        <f t="shared" ca="1" si="6"/>
        <v>NO</v>
      </c>
      <c r="Y118" s="60" t="str">
        <f t="shared" ca="1" si="7"/>
        <v>YES</v>
      </c>
      <c r="Z118" s="60" t="str">
        <f t="shared" ca="1" si="8"/>
        <v>NO</v>
      </c>
    </row>
    <row r="119" spans="1:26">
      <c r="A119" t="s">
        <v>4673</v>
      </c>
      <c r="B119" t="s">
        <v>264</v>
      </c>
      <c r="C119" t="s">
        <v>4674</v>
      </c>
      <c r="D119" t="b">
        <v>0</v>
      </c>
      <c r="E119" t="s">
        <v>158</v>
      </c>
      <c r="F119" t="s">
        <v>4675</v>
      </c>
      <c r="G119" t="s">
        <v>296</v>
      </c>
      <c r="H119" s="87">
        <v>44643.568437499998</v>
      </c>
      <c r="I119" s="87">
        <v>44643.620370370372</v>
      </c>
      <c r="J119" t="b">
        <v>0</v>
      </c>
      <c r="M119" t="s">
        <v>615</v>
      </c>
      <c r="N119" t="s">
        <v>4666</v>
      </c>
      <c r="P119" s="43"/>
      <c r="Q119" s="43"/>
      <c r="R119" s="43"/>
      <c r="S119" s="43"/>
      <c r="T119" s="43"/>
      <c r="U119" s="43"/>
      <c r="V119" s="43"/>
      <c r="W119" s="60">
        <f ca="1">DATEDIF(H119,SummaryINC!$Z$1,"d")</f>
        <v>13</v>
      </c>
      <c r="X119" s="60" t="str">
        <f t="shared" ca="1" si="6"/>
        <v>NO</v>
      </c>
      <c r="Y119" s="60" t="str">
        <f t="shared" ca="1" si="7"/>
        <v>YES</v>
      </c>
      <c r="Z119" s="60" t="str">
        <f t="shared" ca="1" si="8"/>
        <v>NO</v>
      </c>
    </row>
    <row r="120" spans="1:26">
      <c r="A120" t="s">
        <v>4676</v>
      </c>
      <c r="B120" t="s">
        <v>264</v>
      </c>
      <c r="C120" t="s">
        <v>4677</v>
      </c>
      <c r="D120" t="b">
        <v>0</v>
      </c>
      <c r="E120" t="s">
        <v>158</v>
      </c>
      <c r="F120" t="s">
        <v>4675</v>
      </c>
      <c r="G120" t="s">
        <v>296</v>
      </c>
      <c r="H120" s="87">
        <v>44643.566562499997</v>
      </c>
      <c r="I120" s="87">
        <v>44643.619212962964</v>
      </c>
      <c r="J120" t="b">
        <v>0</v>
      </c>
      <c r="M120" t="s">
        <v>615</v>
      </c>
      <c r="N120" t="s">
        <v>4666</v>
      </c>
      <c r="P120" s="43"/>
      <c r="Q120" s="43"/>
      <c r="R120" s="43"/>
      <c r="S120" s="43"/>
      <c r="T120" s="43"/>
      <c r="U120" s="43"/>
      <c r="V120" s="43"/>
      <c r="W120" s="60">
        <f ca="1">DATEDIF(H120,SummaryINC!$Z$1,"d")</f>
        <v>13</v>
      </c>
      <c r="X120" s="60" t="str">
        <f t="shared" ca="1" si="6"/>
        <v>NO</v>
      </c>
      <c r="Y120" s="60" t="str">
        <f t="shared" ca="1" si="7"/>
        <v>YES</v>
      </c>
      <c r="Z120" s="60" t="str">
        <f t="shared" ca="1" si="8"/>
        <v>NO</v>
      </c>
    </row>
    <row r="121" spans="1:26">
      <c r="A121" t="s">
        <v>4678</v>
      </c>
      <c r="B121" t="s">
        <v>264</v>
      </c>
      <c r="C121" t="s">
        <v>4679</v>
      </c>
      <c r="D121" t="s">
        <v>562</v>
      </c>
      <c r="E121" t="s">
        <v>465</v>
      </c>
      <c r="F121" t="s">
        <v>717</v>
      </c>
      <c r="G121" t="s">
        <v>192</v>
      </c>
      <c r="H121" s="87">
        <v>44643.530578703707</v>
      </c>
      <c r="I121" s="87">
        <v>44656.482442129629</v>
      </c>
      <c r="J121" t="s">
        <v>455</v>
      </c>
      <c r="K121" t="s">
        <v>443</v>
      </c>
      <c r="L121" s="87">
        <v>44657.35119212963</v>
      </c>
      <c r="M121" t="b">
        <v>0</v>
      </c>
      <c r="N121" t="b">
        <v>0</v>
      </c>
      <c r="P121" s="43"/>
      <c r="Q121" s="43"/>
      <c r="R121" s="43"/>
      <c r="S121" s="43"/>
      <c r="T121" s="43"/>
      <c r="U121" s="43"/>
      <c r="V121" s="43"/>
      <c r="W121" s="60">
        <f ca="1">DATEDIF(H121,SummaryINC!$Z$1,"d")</f>
        <v>13</v>
      </c>
      <c r="X121" s="60" t="str">
        <f t="shared" ca="1" si="6"/>
        <v>NO</v>
      </c>
      <c r="Y121" s="60" t="str">
        <f t="shared" ca="1" si="7"/>
        <v>YES</v>
      </c>
      <c r="Z121" s="60" t="str">
        <f t="shared" ca="1" si="8"/>
        <v>NO</v>
      </c>
    </row>
    <row r="122" spans="1:26">
      <c r="A122" t="s">
        <v>4680</v>
      </c>
      <c r="B122" t="s">
        <v>264</v>
      </c>
      <c r="C122" t="s">
        <v>4681</v>
      </c>
      <c r="D122" t="s">
        <v>4682</v>
      </c>
      <c r="E122" t="s">
        <v>82</v>
      </c>
      <c r="F122" t="s">
        <v>4683</v>
      </c>
      <c r="G122" t="s">
        <v>192</v>
      </c>
      <c r="H122" s="87">
        <v>44642.716898148137</v>
      </c>
      <c r="I122" s="87">
        <v>44655.701921296299</v>
      </c>
      <c r="J122" t="s">
        <v>442</v>
      </c>
      <c r="K122" t="s">
        <v>443</v>
      </c>
      <c r="L122" s="87">
        <v>44648.25</v>
      </c>
      <c r="M122" t="b">
        <v>0</v>
      </c>
      <c r="N122" t="b">
        <v>0</v>
      </c>
      <c r="P122" s="43"/>
      <c r="Q122" s="43"/>
      <c r="R122" s="43"/>
      <c r="S122" s="43"/>
      <c r="T122" s="43"/>
      <c r="U122" s="59"/>
      <c r="V122" s="43"/>
      <c r="W122" s="60">
        <f ca="1">DATEDIF(H122,SummaryINC!$Z$1,"d")</f>
        <v>14</v>
      </c>
      <c r="X122" s="60" t="str">
        <f t="shared" ca="1" si="6"/>
        <v>NO</v>
      </c>
      <c r="Y122" s="60" t="str">
        <f t="shared" ca="1" si="7"/>
        <v>YES</v>
      </c>
      <c r="Z122" s="60" t="str">
        <f t="shared" ca="1" si="8"/>
        <v>NO</v>
      </c>
    </row>
    <row r="123" spans="1:26">
      <c r="A123" t="s">
        <v>4684</v>
      </c>
      <c r="B123" t="s">
        <v>264</v>
      </c>
      <c r="C123" t="s">
        <v>4685</v>
      </c>
      <c r="D123" t="b">
        <v>0</v>
      </c>
      <c r="E123" t="s">
        <v>158</v>
      </c>
      <c r="F123" t="s">
        <v>536</v>
      </c>
      <c r="G123" t="s">
        <v>173</v>
      </c>
      <c r="H123" s="87">
        <v>44642.713541666657</v>
      </c>
      <c r="I123" s="87">
        <v>44648.265081018522</v>
      </c>
      <c r="J123" t="b">
        <v>0</v>
      </c>
      <c r="L123" s="87">
        <v>44643.416666666657</v>
      </c>
      <c r="M123" t="b">
        <v>0</v>
      </c>
      <c r="N123" t="b">
        <v>0</v>
      </c>
      <c r="P123" s="43"/>
      <c r="Q123" s="43"/>
      <c r="R123" s="43"/>
      <c r="S123" s="43"/>
      <c r="T123" s="43"/>
      <c r="U123" s="43"/>
      <c r="V123" s="43"/>
      <c r="W123" s="60">
        <f ca="1">DATEDIF(H123,SummaryINC!$Z$1,"d")</f>
        <v>14</v>
      </c>
      <c r="X123" s="60" t="str">
        <f t="shared" ca="1" si="6"/>
        <v>NO</v>
      </c>
      <c r="Y123" s="60" t="str">
        <f t="shared" ca="1" si="7"/>
        <v>YES</v>
      </c>
      <c r="Z123" s="60" t="str">
        <f t="shared" ca="1" si="8"/>
        <v>NO</v>
      </c>
    </row>
    <row r="124" spans="1:26">
      <c r="A124" t="s">
        <v>4686</v>
      </c>
      <c r="B124" t="s">
        <v>265</v>
      </c>
      <c r="C124" t="s">
        <v>4687</v>
      </c>
      <c r="D124" t="s">
        <v>538</v>
      </c>
      <c r="E124" t="s">
        <v>159</v>
      </c>
      <c r="F124" t="s">
        <v>539</v>
      </c>
      <c r="G124" t="s">
        <v>288</v>
      </c>
      <c r="H124" s="87">
        <v>44642.692013888889</v>
      </c>
      <c r="I124" s="87">
        <v>44643.362754629627</v>
      </c>
      <c r="J124" t="s">
        <v>455</v>
      </c>
      <c r="K124" t="s">
        <v>443</v>
      </c>
      <c r="M124" t="b">
        <v>0</v>
      </c>
      <c r="N124" t="b">
        <v>0</v>
      </c>
      <c r="P124" s="43"/>
      <c r="Q124" s="43"/>
      <c r="R124" s="43"/>
      <c r="S124" s="43"/>
      <c r="T124" s="43"/>
      <c r="U124" s="43"/>
      <c r="V124" s="43"/>
      <c r="W124" s="60">
        <f ca="1">DATEDIF(H124,SummaryINC!$Z$1,"d")</f>
        <v>14</v>
      </c>
      <c r="X124" s="60" t="str">
        <f t="shared" ca="1" si="6"/>
        <v>NO</v>
      </c>
      <c r="Y124" s="60" t="str">
        <f t="shared" ca="1" si="7"/>
        <v>YES</v>
      </c>
      <c r="Z124" s="60" t="str">
        <f t="shared" ca="1" si="8"/>
        <v>NO</v>
      </c>
    </row>
    <row r="125" spans="1:26">
      <c r="A125" t="s">
        <v>4688</v>
      </c>
      <c r="B125" t="s">
        <v>264</v>
      </c>
      <c r="C125" t="s">
        <v>4689</v>
      </c>
      <c r="D125" t="s">
        <v>645</v>
      </c>
      <c r="E125" t="s">
        <v>159</v>
      </c>
      <c r="F125" t="s">
        <v>4546</v>
      </c>
      <c r="G125" t="s">
        <v>190</v>
      </c>
      <c r="H125" s="87">
        <v>44642.612870370373</v>
      </c>
      <c r="I125" s="87">
        <v>44649.358854166669</v>
      </c>
      <c r="J125" t="s">
        <v>442</v>
      </c>
      <c r="K125" t="s">
        <v>443</v>
      </c>
      <c r="L125" s="87">
        <v>44645.612870370373</v>
      </c>
      <c r="M125" t="b">
        <v>0</v>
      </c>
      <c r="N125" t="b">
        <v>0</v>
      </c>
      <c r="P125" s="43"/>
      <c r="Q125" s="43"/>
      <c r="R125" s="43"/>
      <c r="S125" s="43"/>
      <c r="T125" s="43"/>
      <c r="U125" s="43"/>
      <c r="V125" s="43"/>
      <c r="W125" s="60">
        <f ca="1">DATEDIF(H125,SummaryINC!$Z$1,"d")</f>
        <v>14</v>
      </c>
      <c r="X125" s="60" t="str">
        <f t="shared" ca="1" si="6"/>
        <v>NO</v>
      </c>
      <c r="Y125" s="60" t="str">
        <f t="shared" ca="1" si="7"/>
        <v>YES</v>
      </c>
      <c r="Z125" s="60" t="str">
        <f t="shared" ca="1" si="8"/>
        <v>NO</v>
      </c>
    </row>
    <row r="126" spans="1:26">
      <c r="A126" t="s">
        <v>4690</v>
      </c>
      <c r="B126" t="s">
        <v>265</v>
      </c>
      <c r="C126" t="s">
        <v>4691</v>
      </c>
      <c r="D126" t="s">
        <v>538</v>
      </c>
      <c r="E126" t="s">
        <v>159</v>
      </c>
      <c r="F126" t="s">
        <v>539</v>
      </c>
      <c r="G126" t="s">
        <v>288</v>
      </c>
      <c r="H126" s="87">
        <v>44642.429351851853</v>
      </c>
      <c r="I126" s="87">
        <v>44642.466469907413</v>
      </c>
      <c r="J126" t="s">
        <v>455</v>
      </c>
      <c r="K126" t="s">
        <v>443</v>
      </c>
      <c r="M126" t="b">
        <v>0</v>
      </c>
      <c r="N126" t="b">
        <v>0</v>
      </c>
      <c r="P126" s="43"/>
      <c r="Q126" s="43"/>
      <c r="R126" s="43"/>
      <c r="S126" s="43"/>
      <c r="T126" s="43"/>
      <c r="U126" s="43"/>
      <c r="V126" s="43"/>
      <c r="W126" s="60">
        <f ca="1">DATEDIF(H126,SummaryINC!$Z$1,"d")</f>
        <v>14</v>
      </c>
      <c r="X126" s="60" t="str">
        <f t="shared" ca="1" si="6"/>
        <v>NO</v>
      </c>
      <c r="Y126" s="60" t="str">
        <f t="shared" ca="1" si="7"/>
        <v>YES</v>
      </c>
      <c r="Z126" s="60" t="str">
        <f t="shared" ca="1" si="8"/>
        <v>NO</v>
      </c>
    </row>
    <row r="127" spans="1:26">
      <c r="A127" t="s">
        <v>4692</v>
      </c>
      <c r="B127" t="s">
        <v>265</v>
      </c>
      <c r="C127" t="s">
        <v>4693</v>
      </c>
      <c r="D127" t="s">
        <v>586</v>
      </c>
      <c r="E127" t="s">
        <v>159</v>
      </c>
      <c r="F127" t="s">
        <v>4694</v>
      </c>
      <c r="G127" t="s">
        <v>173</v>
      </c>
      <c r="H127" s="87">
        <v>44641.563275462962</v>
      </c>
      <c r="I127" s="87">
        <v>44644.376180555562</v>
      </c>
      <c r="J127" t="s">
        <v>455</v>
      </c>
      <c r="K127" t="s">
        <v>443</v>
      </c>
      <c r="L127" s="87">
        <v>44648.563275462962</v>
      </c>
      <c r="M127" t="s">
        <v>615</v>
      </c>
      <c r="N127" t="s">
        <v>591</v>
      </c>
      <c r="P127" s="43"/>
      <c r="Q127" s="43"/>
      <c r="R127" s="43"/>
      <c r="S127" s="43"/>
      <c r="T127" s="43"/>
      <c r="U127" s="43"/>
      <c r="V127" s="43"/>
      <c r="W127" s="60">
        <f ca="1">DATEDIF(H127,SummaryINC!$Z$1,"d")</f>
        <v>15</v>
      </c>
      <c r="X127" s="60" t="str">
        <f t="shared" ca="1" si="6"/>
        <v>NO</v>
      </c>
      <c r="Y127" s="60" t="str">
        <f t="shared" ca="1" si="7"/>
        <v>YES</v>
      </c>
      <c r="Z127" s="60" t="str">
        <f t="shared" ca="1" si="8"/>
        <v>NO</v>
      </c>
    </row>
    <row r="128" spans="1:26">
      <c r="A128" t="s">
        <v>4695</v>
      </c>
      <c r="B128" t="s">
        <v>265</v>
      </c>
      <c r="C128" t="s">
        <v>4696</v>
      </c>
      <c r="D128" t="s">
        <v>538</v>
      </c>
      <c r="E128" t="s">
        <v>159</v>
      </c>
      <c r="F128" t="s">
        <v>539</v>
      </c>
      <c r="G128" t="s">
        <v>288</v>
      </c>
      <c r="H128" s="87">
        <v>44641.520300925928</v>
      </c>
      <c r="I128" s="87">
        <v>44641.5859837963</v>
      </c>
      <c r="J128" t="s">
        <v>455</v>
      </c>
      <c r="K128" t="s">
        <v>443</v>
      </c>
      <c r="M128" t="b">
        <v>0</v>
      </c>
      <c r="N128" t="b">
        <v>0</v>
      </c>
      <c r="P128" s="43"/>
      <c r="Q128" s="43"/>
      <c r="R128" s="43"/>
      <c r="S128" s="43"/>
      <c r="T128" s="43"/>
      <c r="U128" s="43"/>
      <c r="V128" s="43"/>
      <c r="W128" s="60">
        <f ca="1">DATEDIF(H128,SummaryINC!$Z$1,"d")</f>
        <v>15</v>
      </c>
      <c r="X128" s="60" t="str">
        <f t="shared" ca="1" si="6"/>
        <v>NO</v>
      </c>
      <c r="Y128" s="60" t="str">
        <f t="shared" ca="1" si="7"/>
        <v>YES</v>
      </c>
      <c r="Z128" s="60" t="str">
        <f t="shared" ca="1" si="8"/>
        <v>NO</v>
      </c>
    </row>
    <row r="129" spans="1:26">
      <c r="A129" t="s">
        <v>4697</v>
      </c>
      <c r="B129" t="s">
        <v>265</v>
      </c>
      <c r="C129" t="s">
        <v>4698</v>
      </c>
      <c r="D129" t="s">
        <v>445</v>
      </c>
      <c r="E129" t="s">
        <v>159</v>
      </c>
      <c r="F129" t="s">
        <v>4699</v>
      </c>
      <c r="G129" t="s">
        <v>287</v>
      </c>
      <c r="H129" s="87">
        <v>44641.513206018521</v>
      </c>
      <c r="I129" s="87">
        <v>44642.483842592592</v>
      </c>
      <c r="J129" t="s">
        <v>455</v>
      </c>
      <c r="K129" t="s">
        <v>443</v>
      </c>
      <c r="L129" s="87">
        <v>44643.429872685178</v>
      </c>
      <c r="M129" t="s">
        <v>4700</v>
      </c>
      <c r="N129" t="b">
        <v>0</v>
      </c>
      <c r="P129" s="43"/>
      <c r="Q129" s="43"/>
      <c r="R129" s="43"/>
      <c r="S129" s="43"/>
      <c r="T129" s="43"/>
      <c r="U129" s="43"/>
      <c r="V129" s="43"/>
      <c r="W129" s="60">
        <f ca="1">DATEDIF(H129,SummaryINC!$Z$1,"d")</f>
        <v>15</v>
      </c>
      <c r="X129" s="60" t="str">
        <f t="shared" ca="1" si="6"/>
        <v>NO</v>
      </c>
      <c r="Y129" s="60" t="str">
        <f t="shared" ca="1" si="7"/>
        <v>YES</v>
      </c>
      <c r="Z129" s="60" t="str">
        <f t="shared" ca="1" si="8"/>
        <v>NO</v>
      </c>
    </row>
    <row r="130" spans="1:26">
      <c r="A130" t="s">
        <v>4701</v>
      </c>
      <c r="B130" t="s">
        <v>265</v>
      </c>
      <c r="C130" t="s">
        <v>4702</v>
      </c>
      <c r="D130" t="b">
        <v>0</v>
      </c>
      <c r="E130" t="s">
        <v>158</v>
      </c>
      <c r="F130" t="s">
        <v>4703</v>
      </c>
      <c r="G130" t="s">
        <v>288</v>
      </c>
      <c r="H130" s="87">
        <v>44641.506620370368</v>
      </c>
      <c r="I130" s="87">
        <v>44645.351574074077</v>
      </c>
      <c r="J130" t="s">
        <v>455</v>
      </c>
      <c r="K130" t="s">
        <v>443</v>
      </c>
      <c r="M130" t="s">
        <v>4223</v>
      </c>
      <c r="N130" t="b">
        <v>0</v>
      </c>
      <c r="P130" s="43"/>
      <c r="Q130" s="43"/>
      <c r="R130" s="43"/>
      <c r="S130" s="43"/>
      <c r="T130" s="43"/>
      <c r="U130" s="43"/>
      <c r="V130" s="43"/>
      <c r="W130" s="60">
        <f ca="1">DATEDIF(H130,SummaryINC!$Z$1,"d")</f>
        <v>15</v>
      </c>
      <c r="X130" s="60" t="str">
        <f t="shared" ca="1" si="6"/>
        <v>NO</v>
      </c>
      <c r="Y130" s="60" t="str">
        <f t="shared" ca="1" si="7"/>
        <v>YES</v>
      </c>
      <c r="Z130" s="60" t="str">
        <f t="shared" ca="1" si="8"/>
        <v>NO</v>
      </c>
    </row>
    <row r="131" spans="1:26">
      <c r="A131" t="s">
        <v>1394</v>
      </c>
      <c r="B131" t="s">
        <v>265</v>
      </c>
      <c r="C131" t="s">
        <v>1395</v>
      </c>
      <c r="D131" t="s">
        <v>586</v>
      </c>
      <c r="E131" t="s">
        <v>82</v>
      </c>
      <c r="F131" t="s">
        <v>1396</v>
      </c>
      <c r="G131" t="s">
        <v>173</v>
      </c>
      <c r="H131" s="87">
        <v>44641.495798611111</v>
      </c>
      <c r="I131" s="87">
        <v>44651.511608796303</v>
      </c>
      <c r="J131" t="b">
        <v>0</v>
      </c>
      <c r="L131" s="87">
        <v>44651.495648148149</v>
      </c>
      <c r="M131" t="b">
        <v>0</v>
      </c>
      <c r="N131" t="b">
        <v>0</v>
      </c>
      <c r="P131" s="43"/>
      <c r="Q131" s="43"/>
      <c r="R131" s="43"/>
      <c r="S131" s="43"/>
      <c r="T131" s="43"/>
      <c r="U131" s="43"/>
      <c r="V131" s="43"/>
      <c r="W131" s="60">
        <f ca="1">DATEDIF(H131,SummaryINC!$Z$1,"d")</f>
        <v>15</v>
      </c>
      <c r="X131" s="60" t="str">
        <f t="shared" ref="X131:X194" ca="1" si="9">IF(W131&lt;10,"YES","NO")</f>
        <v>NO</v>
      </c>
      <c r="Y131" s="60" t="str">
        <f t="shared" ref="Y131:Y194" ca="1" si="10">IF(AND(W131&gt;9,W131&lt;21),"YES","NO")</f>
        <v>YES</v>
      </c>
      <c r="Z131" s="60" t="str">
        <f t="shared" ref="Z131:Z194" ca="1" si="11">IF(W131&gt;20,"YES","NO")</f>
        <v>NO</v>
      </c>
    </row>
    <row r="132" spans="1:26">
      <c r="A132" t="s">
        <v>4704</v>
      </c>
      <c r="B132" t="s">
        <v>264</v>
      </c>
      <c r="C132" t="s">
        <v>4705</v>
      </c>
      <c r="D132" t="s">
        <v>586</v>
      </c>
      <c r="E132" t="s">
        <v>82</v>
      </c>
      <c r="F132" t="s">
        <v>4706</v>
      </c>
      <c r="G132" t="s">
        <v>173</v>
      </c>
      <c r="H132" s="87">
        <v>44641.272210648152</v>
      </c>
      <c r="I132" s="87">
        <v>44645.275358796287</v>
      </c>
      <c r="J132" t="b">
        <v>0</v>
      </c>
      <c r="L132" s="87">
        <v>44642.295798611107</v>
      </c>
      <c r="M132" t="b">
        <v>0</v>
      </c>
      <c r="N132" t="b">
        <v>0</v>
      </c>
      <c r="P132" s="43"/>
      <c r="Q132" s="43"/>
      <c r="R132" s="43"/>
      <c r="S132" s="43"/>
      <c r="T132" s="43"/>
      <c r="U132" s="43"/>
      <c r="V132" s="43"/>
      <c r="W132" s="60">
        <f ca="1">DATEDIF(H132,SummaryINC!$Z$1,"d")</f>
        <v>15</v>
      </c>
      <c r="X132" s="60" t="str">
        <f t="shared" ca="1" si="9"/>
        <v>NO</v>
      </c>
      <c r="Y132" s="60" t="str">
        <f t="shared" ca="1" si="10"/>
        <v>YES</v>
      </c>
      <c r="Z132" s="60" t="str">
        <f t="shared" ca="1" si="11"/>
        <v>NO</v>
      </c>
    </row>
    <row r="133" spans="1:26">
      <c r="A133" t="s">
        <v>4288</v>
      </c>
      <c r="B133" t="s">
        <v>264</v>
      </c>
      <c r="C133" t="s">
        <v>4289</v>
      </c>
      <c r="D133" t="s">
        <v>562</v>
      </c>
      <c r="E133" t="s">
        <v>465</v>
      </c>
      <c r="F133" t="s">
        <v>462</v>
      </c>
      <c r="G133" t="s">
        <v>192</v>
      </c>
      <c r="H133" s="87">
        <v>44641.226030092592</v>
      </c>
      <c r="I133" s="87">
        <v>44656.482442129629</v>
      </c>
      <c r="J133" t="s">
        <v>455</v>
      </c>
      <c r="K133" t="s">
        <v>443</v>
      </c>
      <c r="L133" s="87">
        <v>44657.005358796298</v>
      </c>
      <c r="M133" t="s">
        <v>4290</v>
      </c>
      <c r="N133" t="s">
        <v>463</v>
      </c>
      <c r="P133" s="43"/>
      <c r="Q133" s="43"/>
      <c r="R133" s="43"/>
      <c r="S133" s="43"/>
      <c r="T133" s="43"/>
      <c r="U133" s="43"/>
      <c r="V133" s="43"/>
      <c r="W133" s="60">
        <f ca="1">DATEDIF(H133,SummaryINC!$Z$1,"d")</f>
        <v>15</v>
      </c>
      <c r="X133" s="60" t="str">
        <f t="shared" ca="1" si="9"/>
        <v>NO</v>
      </c>
      <c r="Y133" s="60" t="str">
        <f t="shared" ca="1" si="10"/>
        <v>YES</v>
      </c>
      <c r="Z133" s="60" t="str">
        <f t="shared" ca="1" si="11"/>
        <v>NO</v>
      </c>
    </row>
    <row r="134" spans="1:26">
      <c r="A134" t="s">
        <v>4291</v>
      </c>
      <c r="B134" t="s">
        <v>264</v>
      </c>
      <c r="C134" t="s">
        <v>4292</v>
      </c>
      <c r="D134" t="s">
        <v>474</v>
      </c>
      <c r="E134" t="s">
        <v>82</v>
      </c>
      <c r="F134" t="s">
        <v>475</v>
      </c>
      <c r="G134" t="s">
        <v>186</v>
      </c>
      <c r="H134" s="87">
        <v>44640.999432870369</v>
      </c>
      <c r="I134" s="87">
        <v>44650.991759259261</v>
      </c>
      <c r="J134" t="b">
        <v>0</v>
      </c>
      <c r="M134" t="s">
        <v>476</v>
      </c>
      <c r="N134" t="s">
        <v>477</v>
      </c>
      <c r="P134" s="43"/>
      <c r="Q134" s="43"/>
      <c r="R134" s="43"/>
      <c r="S134" s="43"/>
      <c r="T134" s="43"/>
      <c r="U134" s="43"/>
      <c r="V134" s="43"/>
      <c r="W134" s="60">
        <f ca="1">DATEDIF(H134,SummaryINC!$Z$1,"d")</f>
        <v>16</v>
      </c>
      <c r="X134" s="60" t="str">
        <f t="shared" ca="1" si="9"/>
        <v>NO</v>
      </c>
      <c r="Y134" s="60" t="str">
        <f t="shared" ca="1" si="10"/>
        <v>YES</v>
      </c>
      <c r="Z134" s="60" t="str">
        <f t="shared" ca="1" si="11"/>
        <v>NO</v>
      </c>
    </row>
    <row r="135" spans="1:26">
      <c r="A135" t="s">
        <v>4293</v>
      </c>
      <c r="B135" t="s">
        <v>265</v>
      </c>
      <c r="C135" t="s">
        <v>542</v>
      </c>
      <c r="D135" t="s">
        <v>672</v>
      </c>
      <c r="E135" t="s">
        <v>161</v>
      </c>
      <c r="F135" t="s">
        <v>543</v>
      </c>
      <c r="G135" t="s">
        <v>288</v>
      </c>
      <c r="H135" s="87">
        <v>44638.516388888893</v>
      </c>
      <c r="I135" s="87">
        <v>44655.466377314813</v>
      </c>
      <c r="J135" t="s">
        <v>455</v>
      </c>
      <c r="K135" t="s">
        <v>443</v>
      </c>
      <c r="M135" t="s">
        <v>692</v>
      </c>
      <c r="N135" t="b">
        <v>0</v>
      </c>
      <c r="P135" s="43"/>
      <c r="Q135" s="43"/>
      <c r="R135" s="43"/>
      <c r="S135" s="43"/>
      <c r="T135" s="43"/>
      <c r="U135" s="43"/>
      <c r="V135" s="43"/>
      <c r="W135" s="60">
        <f ca="1">DATEDIF(H135,SummaryINC!$Z$1,"d")</f>
        <v>18</v>
      </c>
      <c r="X135" s="60" t="str">
        <f t="shared" ca="1" si="9"/>
        <v>NO</v>
      </c>
      <c r="Y135" s="60" t="str">
        <f t="shared" ca="1" si="10"/>
        <v>YES</v>
      </c>
      <c r="Z135" s="60" t="str">
        <f t="shared" ca="1" si="11"/>
        <v>NO</v>
      </c>
    </row>
    <row r="136" spans="1:26">
      <c r="A136" t="s">
        <v>4294</v>
      </c>
      <c r="B136" t="s">
        <v>265</v>
      </c>
      <c r="C136" t="s">
        <v>564</v>
      </c>
      <c r="D136" t="s">
        <v>586</v>
      </c>
      <c r="E136" t="s">
        <v>159</v>
      </c>
      <c r="F136" t="s">
        <v>565</v>
      </c>
      <c r="G136" t="s">
        <v>173</v>
      </c>
      <c r="H136" s="87">
        <v>44638.36010416667</v>
      </c>
      <c r="I136" s="87">
        <v>44645.379942129628</v>
      </c>
      <c r="J136" t="s">
        <v>455</v>
      </c>
      <c r="K136" t="s">
        <v>443</v>
      </c>
      <c r="L136" s="87">
        <v>44645.36010416667</v>
      </c>
      <c r="M136" t="b">
        <v>0</v>
      </c>
      <c r="N136" t="b">
        <v>0</v>
      </c>
      <c r="P136" s="43"/>
      <c r="Q136" s="43"/>
      <c r="R136" s="43"/>
      <c r="S136" s="43"/>
      <c r="T136" s="43"/>
      <c r="U136" s="43"/>
      <c r="V136" s="43"/>
      <c r="W136" s="60">
        <f ca="1">DATEDIF(H136,SummaryINC!$Z$1,"d")</f>
        <v>18</v>
      </c>
      <c r="X136" s="60" t="str">
        <f t="shared" ca="1" si="9"/>
        <v>NO</v>
      </c>
      <c r="Y136" s="60" t="str">
        <f t="shared" ca="1" si="10"/>
        <v>YES</v>
      </c>
      <c r="Z136" s="60" t="str">
        <f t="shared" ca="1" si="11"/>
        <v>NO</v>
      </c>
    </row>
    <row r="137" spans="1:26">
      <c r="A137" t="s">
        <v>4295</v>
      </c>
      <c r="B137" t="s">
        <v>264</v>
      </c>
      <c r="C137" t="s">
        <v>569</v>
      </c>
      <c r="D137" t="s">
        <v>647</v>
      </c>
      <c r="E137" t="s">
        <v>82</v>
      </c>
      <c r="F137" t="s">
        <v>460</v>
      </c>
      <c r="G137" t="s">
        <v>282</v>
      </c>
      <c r="H137" s="87">
        <v>44638.351412037038</v>
      </c>
      <c r="I137" s="87">
        <v>44649.356863425928</v>
      </c>
      <c r="J137" t="b">
        <v>0</v>
      </c>
      <c r="M137" t="b">
        <v>0</v>
      </c>
      <c r="N137" t="b">
        <v>0</v>
      </c>
      <c r="P137" s="43"/>
      <c r="Q137" s="43"/>
      <c r="R137" s="43"/>
      <c r="S137" s="43"/>
      <c r="T137" s="43"/>
      <c r="U137" s="43"/>
      <c r="V137" s="43"/>
      <c r="W137" s="60">
        <f ca="1">DATEDIF(H137,SummaryINC!$Z$1,"d")</f>
        <v>18</v>
      </c>
      <c r="X137" s="60" t="str">
        <f t="shared" ca="1" si="9"/>
        <v>NO</v>
      </c>
      <c r="Y137" s="60" t="str">
        <f t="shared" ca="1" si="10"/>
        <v>YES</v>
      </c>
      <c r="Z137" s="60" t="str">
        <f t="shared" ca="1" si="11"/>
        <v>NO</v>
      </c>
    </row>
    <row r="138" spans="1:26">
      <c r="A138" t="s">
        <v>4296</v>
      </c>
      <c r="B138" t="s">
        <v>265</v>
      </c>
      <c r="C138" t="s">
        <v>4297</v>
      </c>
      <c r="D138" t="s">
        <v>672</v>
      </c>
      <c r="E138" t="s">
        <v>465</v>
      </c>
      <c r="F138" t="s">
        <v>588</v>
      </c>
      <c r="G138" t="s">
        <v>288</v>
      </c>
      <c r="H138" s="87">
        <v>44637.904351851852</v>
      </c>
      <c r="I138" s="87">
        <v>44655.459016203713</v>
      </c>
      <c r="J138" t="s">
        <v>455</v>
      </c>
      <c r="K138" t="s">
        <v>443</v>
      </c>
      <c r="M138" t="s">
        <v>692</v>
      </c>
      <c r="N138" t="b">
        <v>0</v>
      </c>
      <c r="P138" s="43"/>
      <c r="Q138" s="43"/>
      <c r="R138" s="43"/>
      <c r="S138" s="43"/>
      <c r="T138" s="43"/>
      <c r="U138" s="43"/>
      <c r="V138" s="43"/>
      <c r="W138" s="60">
        <f ca="1">DATEDIF(H138,SummaryINC!$Z$1,"d")</f>
        <v>19</v>
      </c>
      <c r="X138" s="60" t="str">
        <f t="shared" ca="1" si="9"/>
        <v>NO</v>
      </c>
      <c r="Y138" s="60" t="str">
        <f t="shared" ca="1" si="10"/>
        <v>YES</v>
      </c>
      <c r="Z138" s="60" t="str">
        <f t="shared" ca="1" si="11"/>
        <v>NO</v>
      </c>
    </row>
    <row r="139" spans="1:26">
      <c r="A139" t="s">
        <v>4298</v>
      </c>
      <c r="B139" t="s">
        <v>264</v>
      </c>
      <c r="C139" t="s">
        <v>4299</v>
      </c>
      <c r="D139" t="s">
        <v>598</v>
      </c>
      <c r="E139" t="s">
        <v>82</v>
      </c>
      <c r="F139" t="s">
        <v>598</v>
      </c>
      <c r="G139" t="s">
        <v>173</v>
      </c>
      <c r="H139" s="87">
        <v>44637.684756944444</v>
      </c>
      <c r="I139" s="87">
        <v>44651.719953703701</v>
      </c>
      <c r="J139" t="s">
        <v>4300</v>
      </c>
      <c r="K139" t="s">
        <v>443</v>
      </c>
      <c r="L139" s="87">
        <v>44643.25</v>
      </c>
      <c r="M139" t="s">
        <v>4301</v>
      </c>
      <c r="N139" t="b">
        <v>0</v>
      </c>
      <c r="P139" s="43"/>
      <c r="Q139" s="43"/>
      <c r="R139" s="43"/>
      <c r="S139" s="43"/>
      <c r="T139" s="43"/>
      <c r="U139" s="43"/>
      <c r="V139" s="43"/>
      <c r="W139" s="60">
        <f ca="1">DATEDIF(H139,SummaryINC!$Z$1,"d")</f>
        <v>19</v>
      </c>
      <c r="X139" s="60" t="str">
        <f t="shared" ca="1" si="9"/>
        <v>NO</v>
      </c>
      <c r="Y139" s="60" t="str">
        <f t="shared" ca="1" si="10"/>
        <v>YES</v>
      </c>
      <c r="Z139" s="60" t="str">
        <f t="shared" ca="1" si="11"/>
        <v>NO</v>
      </c>
    </row>
    <row r="140" spans="1:26">
      <c r="A140" t="s">
        <v>4302</v>
      </c>
      <c r="B140" t="s">
        <v>265</v>
      </c>
      <c r="C140" t="s">
        <v>4303</v>
      </c>
      <c r="D140" t="s">
        <v>468</v>
      </c>
      <c r="E140" t="s">
        <v>99</v>
      </c>
      <c r="F140" t="s">
        <v>4286</v>
      </c>
      <c r="G140" t="s">
        <v>174</v>
      </c>
      <c r="H140" s="87">
        <v>44637.628032407411</v>
      </c>
      <c r="I140" s="87">
        <v>44656.427511574067</v>
      </c>
      <c r="J140" t="b">
        <v>0</v>
      </c>
      <c r="L140" s="87">
        <v>44643.251898148148</v>
      </c>
      <c r="M140" t="b">
        <v>0</v>
      </c>
      <c r="N140" t="b">
        <v>0</v>
      </c>
      <c r="P140" s="43"/>
      <c r="Q140" s="43"/>
      <c r="R140" s="43"/>
      <c r="S140" s="43"/>
      <c r="T140" s="43"/>
      <c r="U140" s="43"/>
      <c r="V140" s="43"/>
      <c r="W140" s="60">
        <f ca="1">DATEDIF(H140,SummaryINC!$Z$1,"d")</f>
        <v>19</v>
      </c>
      <c r="X140" s="60" t="str">
        <f t="shared" ca="1" si="9"/>
        <v>NO</v>
      </c>
      <c r="Y140" s="60" t="str">
        <f t="shared" ca="1" si="10"/>
        <v>YES</v>
      </c>
      <c r="Z140" s="60" t="str">
        <f t="shared" ca="1" si="11"/>
        <v>NO</v>
      </c>
    </row>
    <row r="141" spans="1:26">
      <c r="A141" t="s">
        <v>4304</v>
      </c>
      <c r="B141" t="s">
        <v>265</v>
      </c>
      <c r="C141" t="s">
        <v>4305</v>
      </c>
      <c r="D141" t="s">
        <v>672</v>
      </c>
      <c r="E141" t="s">
        <v>159</v>
      </c>
      <c r="F141" t="s">
        <v>616</v>
      </c>
      <c r="G141" t="s">
        <v>288</v>
      </c>
      <c r="H141" s="87">
        <v>44637.493946759263</v>
      </c>
      <c r="I141" s="87">
        <v>44655.380601851852</v>
      </c>
      <c r="J141" t="s">
        <v>455</v>
      </c>
      <c r="K141" t="s">
        <v>443</v>
      </c>
      <c r="M141" t="s">
        <v>617</v>
      </c>
      <c r="N141" t="b">
        <v>0</v>
      </c>
      <c r="P141" s="43"/>
      <c r="Q141" s="43"/>
      <c r="R141" s="43"/>
      <c r="S141" s="43"/>
      <c r="T141" s="43"/>
      <c r="U141" s="43"/>
      <c r="V141" s="43"/>
      <c r="W141" s="60">
        <f ca="1">DATEDIF(H141,SummaryINC!$Z$1,"d")</f>
        <v>19</v>
      </c>
      <c r="X141" s="60" t="str">
        <f t="shared" ca="1" si="9"/>
        <v>NO</v>
      </c>
      <c r="Y141" s="60" t="str">
        <f t="shared" ca="1" si="10"/>
        <v>YES</v>
      </c>
      <c r="Z141" s="60" t="str">
        <f t="shared" ca="1" si="11"/>
        <v>NO</v>
      </c>
    </row>
    <row r="142" spans="1:26">
      <c r="A142" t="s">
        <v>4306</v>
      </c>
      <c r="B142" t="s">
        <v>265</v>
      </c>
      <c r="C142" t="s">
        <v>4307</v>
      </c>
      <c r="D142" t="b">
        <v>0</v>
      </c>
      <c r="E142" t="s">
        <v>158</v>
      </c>
      <c r="F142" t="s">
        <v>4308</v>
      </c>
      <c r="G142" t="s">
        <v>288</v>
      </c>
      <c r="H142" s="87">
        <v>44637.341504629629</v>
      </c>
      <c r="I142" s="87">
        <v>44637.345891203702</v>
      </c>
      <c r="J142" t="b">
        <v>0</v>
      </c>
      <c r="M142" t="b">
        <v>0</v>
      </c>
      <c r="N142" t="b">
        <v>0</v>
      </c>
      <c r="P142" s="43"/>
      <c r="Q142" s="43"/>
      <c r="R142" s="43"/>
      <c r="S142" s="43"/>
      <c r="T142" s="43"/>
      <c r="U142" s="43"/>
      <c r="V142" s="43"/>
      <c r="W142" s="60">
        <f ca="1">DATEDIF(H142,SummaryINC!$Z$1,"d")</f>
        <v>19</v>
      </c>
      <c r="X142" s="60" t="str">
        <f t="shared" ca="1" si="9"/>
        <v>NO</v>
      </c>
      <c r="Y142" s="60" t="str">
        <f t="shared" ca="1" si="10"/>
        <v>YES</v>
      </c>
      <c r="Z142" s="60" t="str">
        <f t="shared" ca="1" si="11"/>
        <v>NO</v>
      </c>
    </row>
    <row r="143" spans="1:26">
      <c r="A143" t="s">
        <v>4309</v>
      </c>
      <c r="B143" t="s">
        <v>264</v>
      </c>
      <c r="C143" t="s">
        <v>4310</v>
      </c>
      <c r="D143" t="s">
        <v>647</v>
      </c>
      <c r="E143" t="s">
        <v>99</v>
      </c>
      <c r="F143" t="s">
        <v>648</v>
      </c>
      <c r="G143" t="s">
        <v>282</v>
      </c>
      <c r="H143" s="87">
        <v>44637.128969907397</v>
      </c>
      <c r="I143" s="87">
        <v>44649.520624999997</v>
      </c>
      <c r="J143" t="s">
        <v>442</v>
      </c>
      <c r="K143" t="s">
        <v>443</v>
      </c>
      <c r="M143" t="b">
        <v>0</v>
      </c>
      <c r="N143" t="b">
        <v>0</v>
      </c>
      <c r="P143" s="43"/>
      <c r="Q143" s="43"/>
      <c r="R143" s="43"/>
      <c r="S143" s="43"/>
      <c r="T143" s="43"/>
      <c r="U143" s="43"/>
      <c r="V143" s="43"/>
      <c r="W143" s="60">
        <f ca="1">DATEDIF(H143,SummaryINC!$Z$1,"d")</f>
        <v>19</v>
      </c>
      <c r="X143" s="60" t="str">
        <f t="shared" ca="1" si="9"/>
        <v>NO</v>
      </c>
      <c r="Y143" s="60" t="str">
        <f t="shared" ca="1" si="10"/>
        <v>YES</v>
      </c>
      <c r="Z143" s="60" t="str">
        <f t="shared" ca="1" si="11"/>
        <v>NO</v>
      </c>
    </row>
    <row r="144" spans="1:26">
      <c r="A144" t="s">
        <v>4311</v>
      </c>
      <c r="B144" t="s">
        <v>265</v>
      </c>
      <c r="C144" t="s">
        <v>4312</v>
      </c>
      <c r="D144" t="s">
        <v>473</v>
      </c>
      <c r="E144" t="s">
        <v>161</v>
      </c>
      <c r="F144" t="s">
        <v>648</v>
      </c>
      <c r="G144" t="s">
        <v>295</v>
      </c>
      <c r="H144" s="87">
        <v>44636.769062500003</v>
      </c>
      <c r="I144" s="87">
        <v>44655.674479166657</v>
      </c>
      <c r="J144" t="s">
        <v>455</v>
      </c>
      <c r="K144" t="s">
        <v>443</v>
      </c>
      <c r="L144" s="87">
        <v>44643.000509259262</v>
      </c>
      <c r="M144" t="b">
        <v>0</v>
      </c>
      <c r="N144" t="b">
        <v>0</v>
      </c>
      <c r="P144" s="43"/>
      <c r="Q144" s="43"/>
      <c r="R144" s="43"/>
      <c r="S144" s="43"/>
      <c r="T144" s="43"/>
      <c r="U144" s="43"/>
      <c r="V144" s="43"/>
      <c r="W144" s="60">
        <f ca="1">DATEDIF(H144,SummaryINC!$Z$1,"d")</f>
        <v>20</v>
      </c>
      <c r="X144" s="60" t="str">
        <f t="shared" ca="1" si="9"/>
        <v>NO</v>
      </c>
      <c r="Y144" s="60" t="str">
        <f t="shared" ca="1" si="10"/>
        <v>YES</v>
      </c>
      <c r="Z144" s="60" t="str">
        <f t="shared" ca="1" si="11"/>
        <v>NO</v>
      </c>
    </row>
    <row r="145" spans="1:26">
      <c r="A145" t="s">
        <v>4313</v>
      </c>
      <c r="B145" t="s">
        <v>265</v>
      </c>
      <c r="C145" t="s">
        <v>4314</v>
      </c>
      <c r="D145" t="b">
        <v>0</v>
      </c>
      <c r="E145" t="s">
        <v>158</v>
      </c>
      <c r="F145" t="s">
        <v>4315</v>
      </c>
      <c r="G145" t="s">
        <v>288</v>
      </c>
      <c r="H145" s="87">
        <v>44636.5778587963</v>
      </c>
      <c r="I145" s="87">
        <v>44636.580717592587</v>
      </c>
      <c r="J145" t="s">
        <v>455</v>
      </c>
      <c r="K145" t="s">
        <v>443</v>
      </c>
      <c r="M145" t="s">
        <v>664</v>
      </c>
      <c r="N145" t="b">
        <v>0</v>
      </c>
      <c r="P145" s="43"/>
      <c r="Q145" s="43"/>
      <c r="R145" s="43"/>
      <c r="S145" s="43"/>
      <c r="T145" s="43"/>
      <c r="U145" s="43"/>
      <c r="V145" s="43"/>
      <c r="W145" s="60">
        <f ca="1">DATEDIF(H145,SummaryINC!$Z$1,"d")</f>
        <v>20</v>
      </c>
      <c r="X145" s="60" t="str">
        <f t="shared" ca="1" si="9"/>
        <v>NO</v>
      </c>
      <c r="Y145" s="60" t="str">
        <f t="shared" ca="1" si="10"/>
        <v>YES</v>
      </c>
      <c r="Z145" s="60" t="str">
        <f t="shared" ca="1" si="11"/>
        <v>NO</v>
      </c>
    </row>
    <row r="146" spans="1:26">
      <c r="A146" t="s">
        <v>4316</v>
      </c>
      <c r="B146" t="s">
        <v>264</v>
      </c>
      <c r="C146" t="s">
        <v>4317</v>
      </c>
      <c r="D146" t="s">
        <v>647</v>
      </c>
      <c r="E146" t="s">
        <v>99</v>
      </c>
      <c r="F146" t="s">
        <v>648</v>
      </c>
      <c r="G146" t="s">
        <v>282</v>
      </c>
      <c r="H146" s="87">
        <v>44636.45826388889</v>
      </c>
      <c r="I146" s="87">
        <v>44649.52103009259</v>
      </c>
      <c r="J146" t="s">
        <v>455</v>
      </c>
      <c r="K146" t="s">
        <v>443</v>
      </c>
      <c r="M146" t="b">
        <v>0</v>
      </c>
      <c r="N146" t="b">
        <v>0</v>
      </c>
      <c r="P146" s="43"/>
      <c r="Q146" s="43"/>
      <c r="R146" s="43"/>
      <c r="S146" s="43"/>
      <c r="T146" s="43"/>
      <c r="U146" s="43"/>
      <c r="V146" s="43"/>
      <c r="W146" s="60">
        <f ca="1">DATEDIF(H146,SummaryINC!$Z$1,"d")</f>
        <v>20</v>
      </c>
      <c r="X146" s="60" t="str">
        <f t="shared" ca="1" si="9"/>
        <v>NO</v>
      </c>
      <c r="Y146" s="60" t="str">
        <f t="shared" ca="1" si="10"/>
        <v>YES</v>
      </c>
      <c r="Z146" s="60" t="str">
        <f t="shared" ca="1" si="11"/>
        <v>NO</v>
      </c>
    </row>
    <row r="147" spans="1:26">
      <c r="A147" t="s">
        <v>4318</v>
      </c>
      <c r="B147" t="s">
        <v>265</v>
      </c>
      <c r="C147" t="s">
        <v>4319</v>
      </c>
      <c r="D147" t="s">
        <v>672</v>
      </c>
      <c r="E147" t="s">
        <v>161</v>
      </c>
      <c r="F147" t="s">
        <v>676</v>
      </c>
      <c r="G147" t="s">
        <v>288</v>
      </c>
      <c r="H147" s="87">
        <v>44636.408796296288</v>
      </c>
      <c r="I147" s="87">
        <v>44645.662511574083</v>
      </c>
      <c r="J147" t="s">
        <v>455</v>
      </c>
      <c r="K147" t="s">
        <v>443</v>
      </c>
      <c r="M147" t="s">
        <v>664</v>
      </c>
      <c r="N147" t="b">
        <v>0</v>
      </c>
      <c r="P147" s="43"/>
      <c r="Q147" s="43"/>
      <c r="R147" s="43"/>
      <c r="S147" s="43"/>
      <c r="T147" s="43"/>
      <c r="U147" s="43"/>
      <c r="V147" s="43"/>
      <c r="W147" s="60">
        <f ca="1">DATEDIF(H147,SummaryINC!$Z$1,"d")</f>
        <v>20</v>
      </c>
      <c r="X147" s="60" t="str">
        <f t="shared" ca="1" si="9"/>
        <v>NO</v>
      </c>
      <c r="Y147" s="60" t="str">
        <f t="shared" ca="1" si="10"/>
        <v>YES</v>
      </c>
      <c r="Z147" s="60" t="str">
        <f t="shared" ca="1" si="11"/>
        <v>NO</v>
      </c>
    </row>
    <row r="148" spans="1:26">
      <c r="A148" t="s">
        <v>4320</v>
      </c>
      <c r="B148" t="s">
        <v>264</v>
      </c>
      <c r="C148" t="s">
        <v>4321</v>
      </c>
      <c r="D148" t="s">
        <v>586</v>
      </c>
      <c r="E148" t="s">
        <v>82</v>
      </c>
      <c r="F148" t="s">
        <v>693</v>
      </c>
      <c r="G148" t="s">
        <v>173</v>
      </c>
      <c r="H148" s="87">
        <v>44636.336238425924</v>
      </c>
      <c r="I148" s="87">
        <v>44638.369259259263</v>
      </c>
      <c r="J148" t="b">
        <v>0</v>
      </c>
      <c r="M148" t="b">
        <v>0</v>
      </c>
      <c r="N148" t="b">
        <v>0</v>
      </c>
      <c r="P148" s="43"/>
      <c r="Q148" s="43"/>
      <c r="R148" s="43"/>
      <c r="S148" s="43"/>
      <c r="T148" s="43"/>
      <c r="U148" s="43"/>
      <c r="V148" s="43"/>
      <c r="W148" s="60">
        <f ca="1">DATEDIF(H148,SummaryINC!$Z$1,"d")</f>
        <v>20</v>
      </c>
      <c r="X148" s="60" t="str">
        <f t="shared" ca="1" si="9"/>
        <v>NO</v>
      </c>
      <c r="Y148" s="60" t="str">
        <f t="shared" ca="1" si="10"/>
        <v>YES</v>
      </c>
      <c r="Z148" s="60" t="str">
        <f t="shared" ca="1" si="11"/>
        <v>NO</v>
      </c>
    </row>
    <row r="149" spans="1:26">
      <c r="A149" t="s">
        <v>4322</v>
      </c>
      <c r="B149" t="s">
        <v>264</v>
      </c>
      <c r="C149" t="s">
        <v>4323</v>
      </c>
      <c r="D149" t="s">
        <v>647</v>
      </c>
      <c r="E149" t="s">
        <v>99</v>
      </c>
      <c r="F149" t="s">
        <v>648</v>
      </c>
      <c r="G149" t="s">
        <v>282</v>
      </c>
      <c r="H149" s="87">
        <v>44636.106793981482</v>
      </c>
      <c r="I149" s="87">
        <v>44649.522546296299</v>
      </c>
      <c r="J149" t="s">
        <v>442</v>
      </c>
      <c r="K149" t="s">
        <v>456</v>
      </c>
      <c r="M149" t="b">
        <v>0</v>
      </c>
      <c r="N149" t="b">
        <v>0</v>
      </c>
      <c r="P149" s="43"/>
      <c r="Q149" s="43"/>
      <c r="R149" s="43"/>
      <c r="S149" s="43"/>
      <c r="T149" s="43"/>
      <c r="U149" s="43"/>
      <c r="V149" s="43"/>
      <c r="W149" s="60">
        <f ca="1">DATEDIF(H149,SummaryINC!$Z$1,"d")</f>
        <v>20</v>
      </c>
      <c r="X149" s="60" t="str">
        <f t="shared" ca="1" si="9"/>
        <v>NO</v>
      </c>
      <c r="Y149" s="60" t="str">
        <f t="shared" ca="1" si="10"/>
        <v>YES</v>
      </c>
      <c r="Z149" s="60" t="str">
        <f t="shared" ca="1" si="11"/>
        <v>NO</v>
      </c>
    </row>
    <row r="150" spans="1:26">
      <c r="A150" t="s">
        <v>4324</v>
      </c>
      <c r="B150" t="s">
        <v>264</v>
      </c>
      <c r="C150" t="s">
        <v>4325</v>
      </c>
      <c r="D150" t="b">
        <v>0</v>
      </c>
      <c r="E150" t="s">
        <v>158</v>
      </c>
      <c r="F150" t="s">
        <v>705</v>
      </c>
      <c r="G150" t="s">
        <v>186</v>
      </c>
      <c r="H150" s="87">
        <v>44636.079479166663</v>
      </c>
      <c r="I150" s="87">
        <v>44641.251226851848</v>
      </c>
      <c r="J150" t="b">
        <v>0</v>
      </c>
      <c r="L150" s="87">
        <v>44636.416666666657</v>
      </c>
      <c r="M150" t="b">
        <v>0</v>
      </c>
      <c r="N150" t="b">
        <v>0</v>
      </c>
      <c r="P150" s="43"/>
      <c r="Q150" s="43"/>
      <c r="R150" s="43"/>
      <c r="S150" s="43"/>
      <c r="T150" s="43"/>
      <c r="U150" s="43"/>
      <c r="V150" s="43"/>
      <c r="W150" s="60">
        <f ca="1">DATEDIF(H150,SummaryINC!$Z$1,"d")</f>
        <v>20</v>
      </c>
      <c r="X150" s="60" t="str">
        <f t="shared" ca="1" si="9"/>
        <v>NO</v>
      </c>
      <c r="Y150" s="60" t="str">
        <f t="shared" ca="1" si="10"/>
        <v>YES</v>
      </c>
      <c r="Z150" s="60" t="str">
        <f t="shared" ca="1" si="11"/>
        <v>NO</v>
      </c>
    </row>
    <row r="151" spans="1:26">
      <c r="A151" t="s">
        <v>4326</v>
      </c>
      <c r="B151" t="s">
        <v>264</v>
      </c>
      <c r="C151" t="s">
        <v>4327</v>
      </c>
      <c r="D151" t="s">
        <v>716</v>
      </c>
      <c r="E151" t="s">
        <v>465</v>
      </c>
      <c r="F151" t="s">
        <v>717</v>
      </c>
      <c r="G151" t="s">
        <v>192</v>
      </c>
      <c r="H151" s="87">
        <v>44635.58935185185</v>
      </c>
      <c r="I151" s="87">
        <v>44655.586388888893</v>
      </c>
      <c r="J151" t="s">
        <v>455</v>
      </c>
      <c r="K151" t="s">
        <v>443</v>
      </c>
      <c r="L151" s="87">
        <v>44637.563692129632</v>
      </c>
      <c r="M151" t="s">
        <v>718</v>
      </c>
      <c r="N151" t="b">
        <v>0</v>
      </c>
      <c r="P151" s="43"/>
      <c r="Q151" s="43"/>
      <c r="R151" s="43"/>
      <c r="S151" s="43"/>
      <c r="T151" s="43"/>
      <c r="U151" s="43"/>
      <c r="V151" s="43"/>
      <c r="W151" s="60">
        <f ca="1">DATEDIF(H151,SummaryINC!$Z$1,"d")</f>
        <v>21</v>
      </c>
      <c r="X151" s="60" t="str">
        <f t="shared" ca="1" si="9"/>
        <v>NO</v>
      </c>
      <c r="Y151" s="60" t="str">
        <f t="shared" ca="1" si="10"/>
        <v>NO</v>
      </c>
      <c r="Z151" s="60" t="str">
        <f t="shared" ca="1" si="11"/>
        <v>YES</v>
      </c>
    </row>
    <row r="152" spans="1:26">
      <c r="A152" t="s">
        <v>4328</v>
      </c>
      <c r="B152" t="s">
        <v>264</v>
      </c>
      <c r="C152" t="s">
        <v>4329</v>
      </c>
      <c r="D152" t="s">
        <v>726</v>
      </c>
      <c r="E152" t="s">
        <v>159</v>
      </c>
      <c r="F152" t="s">
        <v>4330</v>
      </c>
      <c r="G152" t="s">
        <v>326</v>
      </c>
      <c r="H152" s="87">
        <v>44635.543310185189</v>
      </c>
      <c r="I152" s="87">
        <v>44638.560231481482</v>
      </c>
      <c r="J152" t="s">
        <v>455</v>
      </c>
      <c r="K152" t="s">
        <v>443</v>
      </c>
      <c r="L152" s="87">
        <v>44638.543310185189</v>
      </c>
      <c r="M152" t="s">
        <v>727</v>
      </c>
      <c r="N152" t="s">
        <v>463</v>
      </c>
      <c r="P152" s="43"/>
      <c r="Q152" s="43"/>
      <c r="R152" s="43"/>
      <c r="S152" s="43"/>
      <c r="T152" s="43"/>
      <c r="U152" s="59"/>
      <c r="V152" s="43"/>
      <c r="W152" s="60">
        <f ca="1">DATEDIF(H152,SummaryINC!$Z$1,"d")</f>
        <v>21</v>
      </c>
      <c r="X152" s="60" t="str">
        <f t="shared" ca="1" si="9"/>
        <v>NO</v>
      </c>
      <c r="Y152" s="60" t="str">
        <f t="shared" ca="1" si="10"/>
        <v>NO</v>
      </c>
      <c r="Z152" s="60" t="str">
        <f t="shared" ca="1" si="11"/>
        <v>YES</v>
      </c>
    </row>
    <row r="153" spans="1:26">
      <c r="A153" t="s">
        <v>4331</v>
      </c>
      <c r="B153" t="s">
        <v>265</v>
      </c>
      <c r="C153" t="s">
        <v>4332</v>
      </c>
      <c r="D153" t="s">
        <v>538</v>
      </c>
      <c r="E153" t="s">
        <v>159</v>
      </c>
      <c r="F153" t="s">
        <v>539</v>
      </c>
      <c r="G153" t="s">
        <v>288</v>
      </c>
      <c r="H153" s="87">
        <v>44635.290300925917</v>
      </c>
      <c r="I153" s="87">
        <v>44635.369201388887</v>
      </c>
      <c r="J153" t="s">
        <v>455</v>
      </c>
      <c r="K153" t="s">
        <v>443</v>
      </c>
      <c r="M153" t="b">
        <v>0</v>
      </c>
      <c r="N153" t="b">
        <v>0</v>
      </c>
      <c r="P153" s="43"/>
      <c r="Q153" s="43"/>
      <c r="R153" s="43"/>
      <c r="S153" s="43"/>
      <c r="T153" s="43"/>
      <c r="U153" s="43"/>
      <c r="V153" s="43"/>
      <c r="W153" s="60">
        <f ca="1">DATEDIF(H153,SummaryINC!$Z$1,"d")</f>
        <v>21</v>
      </c>
      <c r="X153" s="60" t="str">
        <f t="shared" ca="1" si="9"/>
        <v>NO</v>
      </c>
      <c r="Y153" s="60" t="str">
        <f t="shared" ca="1" si="10"/>
        <v>NO</v>
      </c>
      <c r="Z153" s="60" t="str">
        <f t="shared" ca="1" si="11"/>
        <v>YES</v>
      </c>
    </row>
    <row r="154" spans="1:26">
      <c r="A154" t="s">
        <v>4333</v>
      </c>
      <c r="B154" t="s">
        <v>264</v>
      </c>
      <c r="C154" t="s">
        <v>4334</v>
      </c>
      <c r="D154" t="b">
        <v>0</v>
      </c>
      <c r="E154" t="s">
        <v>158</v>
      </c>
      <c r="F154" t="s">
        <v>750</v>
      </c>
      <c r="G154" t="s">
        <v>173</v>
      </c>
      <c r="H154" s="87">
        <v>44634.721076388887</v>
      </c>
      <c r="I154" s="87">
        <v>44638.265115740738</v>
      </c>
      <c r="J154" t="b">
        <v>0</v>
      </c>
      <c r="L154" s="87">
        <v>44635.416666666657</v>
      </c>
      <c r="M154" t="b">
        <v>0</v>
      </c>
      <c r="N154" t="b">
        <v>0</v>
      </c>
      <c r="P154" s="43"/>
      <c r="Q154" s="43"/>
      <c r="R154" s="43"/>
      <c r="S154" s="43"/>
      <c r="T154" s="43"/>
      <c r="U154" s="43"/>
      <c r="V154" s="43"/>
      <c r="W154" s="60">
        <f ca="1">DATEDIF(H154,SummaryINC!$Z$1,"d")</f>
        <v>22</v>
      </c>
      <c r="X154" s="60" t="str">
        <f t="shared" ca="1" si="9"/>
        <v>NO</v>
      </c>
      <c r="Y154" s="60" t="str">
        <f t="shared" ca="1" si="10"/>
        <v>NO</v>
      </c>
      <c r="Z154" s="60" t="str">
        <f t="shared" ca="1" si="11"/>
        <v>YES</v>
      </c>
    </row>
    <row r="155" spans="1:26">
      <c r="A155" t="s">
        <v>4335</v>
      </c>
      <c r="B155" t="s">
        <v>264</v>
      </c>
      <c r="C155" t="s">
        <v>4336</v>
      </c>
      <c r="D155" t="s">
        <v>570</v>
      </c>
      <c r="E155" t="s">
        <v>99</v>
      </c>
      <c r="F155" t="s">
        <v>4287</v>
      </c>
      <c r="G155" t="s">
        <v>170</v>
      </c>
      <c r="H155" s="87">
        <v>44634.388124999998</v>
      </c>
      <c r="I155" s="87">
        <v>44656.482442129629</v>
      </c>
      <c r="J155" t="s">
        <v>442</v>
      </c>
      <c r="K155" t="s">
        <v>485</v>
      </c>
      <c r="L155" s="87">
        <v>44656.517858796287</v>
      </c>
      <c r="M155" t="b">
        <v>0</v>
      </c>
      <c r="N155" t="b">
        <v>0</v>
      </c>
      <c r="P155" s="43"/>
      <c r="Q155" s="43"/>
      <c r="R155" s="43"/>
      <c r="S155" s="43"/>
      <c r="T155" s="43"/>
      <c r="U155" s="43"/>
      <c r="V155" s="43"/>
      <c r="W155" s="60">
        <f ca="1">DATEDIF(H155,SummaryINC!$Z$1,"d")</f>
        <v>22</v>
      </c>
      <c r="X155" s="60" t="str">
        <f t="shared" ca="1" si="9"/>
        <v>NO</v>
      </c>
      <c r="Y155" s="60" t="str">
        <f t="shared" ca="1" si="10"/>
        <v>NO</v>
      </c>
      <c r="Z155" s="60" t="str">
        <f t="shared" ca="1" si="11"/>
        <v>YES</v>
      </c>
    </row>
    <row r="156" spans="1:26">
      <c r="A156" t="s">
        <v>810</v>
      </c>
      <c r="B156" t="s">
        <v>265</v>
      </c>
      <c r="C156" t="s">
        <v>811</v>
      </c>
      <c r="D156" t="s">
        <v>647</v>
      </c>
      <c r="E156" t="s">
        <v>99</v>
      </c>
      <c r="F156" t="s">
        <v>648</v>
      </c>
      <c r="G156" t="s">
        <v>282</v>
      </c>
      <c r="H156" s="87">
        <v>44631.145254629628</v>
      </c>
      <c r="I156" s="87">
        <v>44649.560011574067</v>
      </c>
      <c r="J156" t="s">
        <v>442</v>
      </c>
      <c r="K156" t="s">
        <v>443</v>
      </c>
      <c r="M156" t="b">
        <v>0</v>
      </c>
      <c r="N156" t="b">
        <v>0</v>
      </c>
      <c r="P156" s="43"/>
      <c r="Q156" s="43"/>
      <c r="R156" s="43"/>
      <c r="S156" s="43"/>
      <c r="T156" s="43"/>
      <c r="U156" s="43"/>
      <c r="V156" s="43"/>
      <c r="W156" s="60">
        <f ca="1">DATEDIF(H156,SummaryINC!$Z$1,"d")</f>
        <v>25</v>
      </c>
      <c r="X156" s="60" t="str">
        <f t="shared" ca="1" si="9"/>
        <v>NO</v>
      </c>
      <c r="Y156" s="60" t="str">
        <f t="shared" ca="1" si="10"/>
        <v>NO</v>
      </c>
      <c r="Z156" s="60" t="str">
        <f t="shared" ca="1" si="11"/>
        <v>YES</v>
      </c>
    </row>
    <row r="157" spans="1:26">
      <c r="A157" t="s">
        <v>824</v>
      </c>
      <c r="B157" t="s">
        <v>264</v>
      </c>
      <c r="C157" t="s">
        <v>825</v>
      </c>
      <c r="D157" t="s">
        <v>647</v>
      </c>
      <c r="E157" t="s">
        <v>82</v>
      </c>
      <c r="F157" t="s">
        <v>826</v>
      </c>
      <c r="G157" t="s">
        <v>282</v>
      </c>
      <c r="H157" s="87">
        <v>44630.547418981478</v>
      </c>
      <c r="I157" s="87">
        <v>44652.785266203697</v>
      </c>
      <c r="J157" t="s">
        <v>455</v>
      </c>
      <c r="K157" t="s">
        <v>443</v>
      </c>
      <c r="M157" t="b">
        <v>0</v>
      </c>
      <c r="N157" t="b">
        <v>0</v>
      </c>
      <c r="P157" s="43"/>
      <c r="Q157" s="43"/>
      <c r="R157" s="43"/>
      <c r="S157" s="43"/>
      <c r="T157" s="43"/>
      <c r="U157" s="59"/>
      <c r="V157" s="43"/>
      <c r="W157" s="60">
        <f ca="1">DATEDIF(H157,SummaryINC!$Z$1,"d")</f>
        <v>26</v>
      </c>
      <c r="X157" s="60" t="str">
        <f t="shared" ca="1" si="9"/>
        <v>NO</v>
      </c>
      <c r="Y157" s="60" t="str">
        <f t="shared" ca="1" si="10"/>
        <v>NO</v>
      </c>
      <c r="Z157" s="60" t="str">
        <f t="shared" ca="1" si="11"/>
        <v>YES</v>
      </c>
    </row>
    <row r="158" spans="1:26">
      <c r="A158" t="s">
        <v>834</v>
      </c>
      <c r="B158" t="s">
        <v>264</v>
      </c>
      <c r="C158" t="s">
        <v>835</v>
      </c>
      <c r="D158" t="b">
        <v>0</v>
      </c>
      <c r="E158" t="s">
        <v>158</v>
      </c>
      <c r="F158" t="s">
        <v>536</v>
      </c>
      <c r="G158" t="s">
        <v>173</v>
      </c>
      <c r="H158" s="87">
        <v>44630.481747685182</v>
      </c>
      <c r="I158" s="87">
        <v>44635.487303240741</v>
      </c>
      <c r="J158" t="b">
        <v>0</v>
      </c>
      <c r="L158" s="87">
        <v>44630.648414351846</v>
      </c>
      <c r="M158" t="b">
        <v>0</v>
      </c>
      <c r="N158" t="b">
        <v>0</v>
      </c>
      <c r="P158" s="43"/>
      <c r="Q158" s="43"/>
      <c r="R158" s="43"/>
      <c r="S158" s="43"/>
      <c r="T158" s="43"/>
      <c r="U158" s="43"/>
      <c r="V158" s="43"/>
      <c r="W158" s="60">
        <f ca="1">DATEDIF(H158,SummaryINC!$Z$1,"d")</f>
        <v>26</v>
      </c>
      <c r="X158" s="60" t="str">
        <f t="shared" ca="1" si="9"/>
        <v>NO</v>
      </c>
      <c r="Y158" s="60" t="str">
        <f t="shared" ca="1" si="10"/>
        <v>NO</v>
      </c>
      <c r="Z158" s="60" t="str">
        <f t="shared" ca="1" si="11"/>
        <v>YES</v>
      </c>
    </row>
    <row r="159" spans="1:26">
      <c r="A159" t="s">
        <v>848</v>
      </c>
      <c r="B159" t="s">
        <v>264</v>
      </c>
      <c r="C159" t="s">
        <v>849</v>
      </c>
      <c r="D159" t="s">
        <v>760</v>
      </c>
      <c r="E159" t="s">
        <v>160</v>
      </c>
      <c r="F159" t="s">
        <v>850</v>
      </c>
      <c r="G159" t="s">
        <v>175</v>
      </c>
      <c r="H159" s="87">
        <v>44630.370034722233</v>
      </c>
      <c r="I159" s="87">
        <v>44656.482442129629</v>
      </c>
      <c r="J159" t="s">
        <v>455</v>
      </c>
      <c r="K159" t="s">
        <v>443</v>
      </c>
      <c r="L159" s="87">
        <v>44657.030358796299</v>
      </c>
      <c r="M159" t="b">
        <v>0</v>
      </c>
      <c r="N159" t="b">
        <v>0</v>
      </c>
      <c r="P159" s="43"/>
      <c r="Q159" s="43"/>
      <c r="R159" s="43"/>
      <c r="S159" s="43"/>
      <c r="T159" s="43"/>
      <c r="U159" s="43"/>
      <c r="V159" s="43"/>
      <c r="W159" s="60">
        <f ca="1">DATEDIF(H159,SummaryINC!$Z$1,"d")</f>
        <v>26</v>
      </c>
      <c r="X159" s="60" t="str">
        <f t="shared" ca="1" si="9"/>
        <v>NO</v>
      </c>
      <c r="Y159" s="60" t="str">
        <f t="shared" ca="1" si="10"/>
        <v>NO</v>
      </c>
      <c r="Z159" s="60" t="str">
        <f t="shared" ca="1" si="11"/>
        <v>YES</v>
      </c>
    </row>
    <row r="160" spans="1:26">
      <c r="A160" t="s">
        <v>862</v>
      </c>
      <c r="B160" t="s">
        <v>264</v>
      </c>
      <c r="C160" t="s">
        <v>863</v>
      </c>
      <c r="D160" t="s">
        <v>474</v>
      </c>
      <c r="E160" t="s">
        <v>159</v>
      </c>
      <c r="F160" t="s">
        <v>864</v>
      </c>
      <c r="G160" t="s">
        <v>186</v>
      </c>
      <c r="H160" s="87">
        <v>44630.064479166656</v>
      </c>
      <c r="I160" s="87">
        <v>44635.545474537037</v>
      </c>
      <c r="J160" t="s">
        <v>455</v>
      </c>
      <c r="K160" t="s">
        <v>443</v>
      </c>
      <c r="L160" s="87">
        <v>44635.25</v>
      </c>
      <c r="M160" t="b">
        <v>0</v>
      </c>
      <c r="N160" t="b">
        <v>0</v>
      </c>
      <c r="P160" s="43"/>
      <c r="Q160" s="43"/>
      <c r="R160" s="43"/>
      <c r="S160" s="43"/>
      <c r="T160" s="43"/>
      <c r="U160" s="43"/>
      <c r="V160" s="43"/>
      <c r="W160" s="60">
        <f ca="1">DATEDIF(H160,SummaryINC!$Z$1,"d")</f>
        <v>26</v>
      </c>
      <c r="X160" s="60" t="str">
        <f t="shared" ca="1" si="9"/>
        <v>NO</v>
      </c>
      <c r="Y160" s="60" t="str">
        <f t="shared" ca="1" si="10"/>
        <v>NO</v>
      </c>
      <c r="Z160" s="60" t="str">
        <f t="shared" ca="1" si="11"/>
        <v>YES</v>
      </c>
    </row>
    <row r="161" spans="1:26">
      <c r="A161" t="s">
        <v>867</v>
      </c>
      <c r="B161" t="s">
        <v>264</v>
      </c>
      <c r="C161" t="s">
        <v>868</v>
      </c>
      <c r="D161" t="s">
        <v>672</v>
      </c>
      <c r="E161" t="s">
        <v>161</v>
      </c>
      <c r="F161" t="s">
        <v>869</v>
      </c>
      <c r="G161" t="s">
        <v>288</v>
      </c>
      <c r="H161" s="87">
        <v>44629.750706018523</v>
      </c>
      <c r="I161" s="87">
        <v>44655.464814814812</v>
      </c>
      <c r="J161" t="s">
        <v>455</v>
      </c>
      <c r="K161" t="s">
        <v>443</v>
      </c>
      <c r="M161" t="s">
        <v>692</v>
      </c>
      <c r="N161" t="b">
        <v>0</v>
      </c>
      <c r="P161" s="43"/>
      <c r="Q161" s="43"/>
      <c r="R161" s="43"/>
      <c r="S161" s="43"/>
      <c r="T161" s="43"/>
      <c r="U161" s="43"/>
      <c r="V161" s="43"/>
      <c r="W161" s="60">
        <f ca="1">DATEDIF(H161,SummaryINC!$Z$1,"d")</f>
        <v>27</v>
      </c>
      <c r="X161" s="60" t="str">
        <f t="shared" ca="1" si="9"/>
        <v>NO</v>
      </c>
      <c r="Y161" s="60" t="str">
        <f t="shared" ca="1" si="10"/>
        <v>NO</v>
      </c>
      <c r="Z161" s="60" t="str">
        <f t="shared" ca="1" si="11"/>
        <v>YES</v>
      </c>
    </row>
    <row r="162" spans="1:26">
      <c r="A162" t="s">
        <v>870</v>
      </c>
      <c r="B162" t="s">
        <v>265</v>
      </c>
      <c r="C162" t="s">
        <v>871</v>
      </c>
      <c r="D162" t="s">
        <v>4337</v>
      </c>
      <c r="E162" t="s">
        <v>159</v>
      </c>
      <c r="F162" t="s">
        <v>869</v>
      </c>
      <c r="G162" t="s">
        <v>288</v>
      </c>
      <c r="H162" s="87">
        <v>44629.748935185176</v>
      </c>
      <c r="I162" s="87">
        <v>44642.267013888893</v>
      </c>
      <c r="J162" t="s">
        <v>442</v>
      </c>
      <c r="K162" t="s">
        <v>443</v>
      </c>
      <c r="M162" t="b">
        <v>0</v>
      </c>
      <c r="N162" t="b">
        <v>0</v>
      </c>
      <c r="P162" s="43"/>
      <c r="Q162" s="43"/>
      <c r="R162" s="43"/>
      <c r="S162" s="43"/>
      <c r="T162" s="43"/>
      <c r="U162" s="43"/>
      <c r="V162" s="43"/>
      <c r="W162" s="60">
        <f ca="1">DATEDIF(H162,SummaryINC!$Z$1,"d")</f>
        <v>27</v>
      </c>
      <c r="X162" s="60" t="str">
        <f t="shared" ca="1" si="9"/>
        <v>NO</v>
      </c>
      <c r="Y162" s="60" t="str">
        <f t="shared" ca="1" si="10"/>
        <v>NO</v>
      </c>
      <c r="Z162" s="60" t="str">
        <f t="shared" ca="1" si="11"/>
        <v>YES</v>
      </c>
    </row>
    <row r="163" spans="1:26">
      <c r="A163" t="s">
        <v>891</v>
      </c>
      <c r="B163" t="s">
        <v>265</v>
      </c>
      <c r="C163" t="s">
        <v>892</v>
      </c>
      <c r="D163" t="b">
        <v>0</v>
      </c>
      <c r="E163" t="s">
        <v>158</v>
      </c>
      <c r="F163" t="s">
        <v>893</v>
      </c>
      <c r="G163" t="s">
        <v>177</v>
      </c>
      <c r="H163" s="87">
        <v>44629.428171296298</v>
      </c>
      <c r="I163" s="87">
        <v>44656.455034722218</v>
      </c>
      <c r="J163" t="s">
        <v>442</v>
      </c>
      <c r="K163" t="s">
        <v>443</v>
      </c>
      <c r="L163" s="87">
        <v>44630.386504629627</v>
      </c>
      <c r="M163" t="b">
        <v>0</v>
      </c>
      <c r="N163" t="b">
        <v>0</v>
      </c>
      <c r="P163" s="43"/>
      <c r="Q163" s="43"/>
      <c r="R163" s="43"/>
      <c r="S163" s="43"/>
      <c r="T163" s="43"/>
      <c r="U163" s="43"/>
      <c r="V163" s="43"/>
      <c r="W163" s="60">
        <f ca="1">DATEDIF(H163,SummaryINC!$Z$1,"d")</f>
        <v>27</v>
      </c>
      <c r="X163" s="60" t="str">
        <f t="shared" ca="1" si="9"/>
        <v>NO</v>
      </c>
      <c r="Y163" s="60" t="str">
        <f t="shared" ca="1" si="10"/>
        <v>NO</v>
      </c>
      <c r="Z163" s="60" t="str">
        <f t="shared" ca="1" si="11"/>
        <v>YES</v>
      </c>
    </row>
    <row r="164" spans="1:26">
      <c r="A164" t="s">
        <v>915</v>
      </c>
      <c r="B164" t="s">
        <v>265</v>
      </c>
      <c r="C164" t="s">
        <v>916</v>
      </c>
      <c r="D164" t="s">
        <v>473</v>
      </c>
      <c r="E164" t="s">
        <v>99</v>
      </c>
      <c r="F164" t="s">
        <v>917</v>
      </c>
      <c r="G164" t="s">
        <v>278</v>
      </c>
      <c r="H164" s="87">
        <v>44629.360335648147</v>
      </c>
      <c r="I164" s="87">
        <v>44655.674618055556</v>
      </c>
      <c r="J164" t="s">
        <v>455</v>
      </c>
      <c r="K164" t="s">
        <v>443</v>
      </c>
      <c r="L164" s="87">
        <v>44643.931747685187</v>
      </c>
      <c r="M164" t="b">
        <v>0</v>
      </c>
      <c r="N164" t="b">
        <v>0</v>
      </c>
      <c r="P164" s="43"/>
      <c r="Q164" s="43"/>
      <c r="R164" s="43"/>
      <c r="S164" s="43"/>
      <c r="T164" s="43"/>
      <c r="U164" s="43"/>
      <c r="V164" s="43"/>
      <c r="W164" s="60">
        <f ca="1">DATEDIF(H164,SummaryINC!$Z$1,"d")</f>
        <v>27</v>
      </c>
      <c r="X164" s="60" t="str">
        <f t="shared" ca="1" si="9"/>
        <v>NO</v>
      </c>
      <c r="Y164" s="60" t="str">
        <f t="shared" ca="1" si="10"/>
        <v>NO</v>
      </c>
      <c r="Z164" s="60" t="str">
        <f t="shared" ca="1" si="11"/>
        <v>YES</v>
      </c>
    </row>
    <row r="165" spans="1:26">
      <c r="A165" t="s">
        <v>921</v>
      </c>
      <c r="B165" t="s">
        <v>264</v>
      </c>
      <c r="C165" t="s">
        <v>922</v>
      </c>
      <c r="D165" t="s">
        <v>686</v>
      </c>
      <c r="E165" t="s">
        <v>82</v>
      </c>
      <c r="F165" t="s">
        <v>717</v>
      </c>
      <c r="G165" t="s">
        <v>297</v>
      </c>
      <c r="H165" s="87">
        <v>44628.628229166658</v>
      </c>
      <c r="I165" s="87">
        <v>44631.633159722223</v>
      </c>
      <c r="J165" t="s">
        <v>455</v>
      </c>
      <c r="K165" t="s">
        <v>443</v>
      </c>
      <c r="L165" s="87">
        <v>44631.628229166658</v>
      </c>
      <c r="M165" t="b">
        <v>0</v>
      </c>
      <c r="N165" t="s">
        <v>463</v>
      </c>
      <c r="P165" s="43"/>
      <c r="Q165" s="43"/>
      <c r="R165" s="43"/>
      <c r="S165" s="43"/>
      <c r="T165" s="43"/>
      <c r="U165" s="43"/>
      <c r="V165" s="43"/>
      <c r="W165" s="60">
        <f ca="1">DATEDIF(H165,SummaryINC!$Z$1,"d")</f>
        <v>28</v>
      </c>
      <c r="X165" s="60" t="str">
        <f t="shared" ca="1" si="9"/>
        <v>NO</v>
      </c>
      <c r="Y165" s="60" t="str">
        <f t="shared" ca="1" si="10"/>
        <v>NO</v>
      </c>
      <c r="Z165" s="60" t="str">
        <f t="shared" ca="1" si="11"/>
        <v>YES</v>
      </c>
    </row>
    <row r="166" spans="1:26">
      <c r="A166" t="s">
        <v>923</v>
      </c>
      <c r="B166" t="s">
        <v>265</v>
      </c>
      <c r="C166" t="s">
        <v>924</v>
      </c>
      <c r="D166" t="s">
        <v>4338</v>
      </c>
      <c r="E166" t="s">
        <v>159</v>
      </c>
      <c r="F166" t="s">
        <v>722</v>
      </c>
      <c r="G166" t="s">
        <v>173</v>
      </c>
      <c r="H166" s="87">
        <v>44628.625243055547</v>
      </c>
      <c r="I166" s="87">
        <v>44656.38994212963</v>
      </c>
      <c r="J166" t="b">
        <v>0</v>
      </c>
      <c r="L166" s="87">
        <v>44635.25</v>
      </c>
      <c r="M166" t="b">
        <v>0</v>
      </c>
      <c r="N166" t="b">
        <v>0</v>
      </c>
      <c r="P166" s="43"/>
      <c r="Q166" s="43"/>
      <c r="R166" s="43"/>
      <c r="S166" s="43"/>
      <c r="T166" s="43"/>
      <c r="U166" s="43"/>
      <c r="V166" s="43"/>
      <c r="W166" s="60">
        <f ca="1">DATEDIF(H166,SummaryINC!$Z$1,"d")</f>
        <v>28</v>
      </c>
      <c r="X166" s="60" t="str">
        <f t="shared" ca="1" si="9"/>
        <v>NO</v>
      </c>
      <c r="Y166" s="60" t="str">
        <f t="shared" ca="1" si="10"/>
        <v>NO</v>
      </c>
      <c r="Z166" s="60" t="str">
        <f t="shared" ca="1" si="11"/>
        <v>YES</v>
      </c>
    </row>
    <row r="167" spans="1:26">
      <c r="A167" t="s">
        <v>949</v>
      </c>
      <c r="B167" t="s">
        <v>265</v>
      </c>
      <c r="C167" t="s">
        <v>950</v>
      </c>
      <c r="D167" t="s">
        <v>473</v>
      </c>
      <c r="E167" t="s">
        <v>160</v>
      </c>
      <c r="F167" t="s">
        <v>951</v>
      </c>
      <c r="G167" t="s">
        <v>295</v>
      </c>
      <c r="H167" s="87">
        <v>44628.430937500001</v>
      </c>
      <c r="I167" s="87">
        <v>44655.325995370367</v>
      </c>
      <c r="J167" t="s">
        <v>455</v>
      </c>
      <c r="K167" t="s">
        <v>443</v>
      </c>
      <c r="L167" s="87">
        <v>44653.017881944441</v>
      </c>
      <c r="M167" t="b">
        <v>0</v>
      </c>
      <c r="N167" t="b">
        <v>0</v>
      </c>
      <c r="P167" s="43"/>
      <c r="Q167" s="43"/>
      <c r="R167" s="43"/>
      <c r="S167" s="43"/>
      <c r="T167" s="43"/>
      <c r="U167" s="43"/>
      <c r="V167" s="43"/>
      <c r="W167" s="60">
        <f ca="1">DATEDIF(H167,SummaryINC!$Z$1,"d")</f>
        <v>28</v>
      </c>
      <c r="X167" s="60" t="str">
        <f t="shared" ca="1" si="9"/>
        <v>NO</v>
      </c>
      <c r="Y167" s="60" t="str">
        <f t="shared" ca="1" si="10"/>
        <v>NO</v>
      </c>
      <c r="Z167" s="60" t="str">
        <f t="shared" ca="1" si="11"/>
        <v>YES</v>
      </c>
    </row>
    <row r="168" spans="1:26">
      <c r="A168" t="s">
        <v>1014</v>
      </c>
      <c r="B168" t="s">
        <v>264</v>
      </c>
      <c r="C168" t="s">
        <v>1015</v>
      </c>
      <c r="D168" t="s">
        <v>738</v>
      </c>
      <c r="E168" t="s">
        <v>159</v>
      </c>
      <c r="F168" t="s">
        <v>1016</v>
      </c>
      <c r="G168" t="s">
        <v>194</v>
      </c>
      <c r="H168" s="87">
        <v>44624.260243055563</v>
      </c>
      <c r="I168" s="87">
        <v>44624.275555555563</v>
      </c>
      <c r="J168" t="s">
        <v>455</v>
      </c>
      <c r="K168" t="s">
        <v>443</v>
      </c>
      <c r="M168" t="b">
        <v>0</v>
      </c>
      <c r="N168" t="b">
        <v>0</v>
      </c>
      <c r="P168" s="43"/>
      <c r="Q168" s="43"/>
      <c r="R168" s="43"/>
      <c r="S168" s="43"/>
      <c r="T168" s="43"/>
      <c r="U168" s="43"/>
      <c r="V168" s="43"/>
      <c r="W168" s="60">
        <f ca="1">DATEDIF(H168,SummaryINC!$Z$1,"d")</f>
        <v>32</v>
      </c>
      <c r="X168" s="60" t="str">
        <f t="shared" ca="1" si="9"/>
        <v>NO</v>
      </c>
      <c r="Y168" s="60" t="str">
        <f t="shared" ca="1" si="10"/>
        <v>NO</v>
      </c>
      <c r="Z168" s="60" t="str">
        <f t="shared" ca="1" si="11"/>
        <v>YES</v>
      </c>
    </row>
    <row r="169" spans="1:26">
      <c r="A169" t="s">
        <v>1040</v>
      </c>
      <c r="B169" t="s">
        <v>264</v>
      </c>
      <c r="C169" t="s">
        <v>1041</v>
      </c>
      <c r="D169" t="s">
        <v>896</v>
      </c>
      <c r="E169" t="s">
        <v>82</v>
      </c>
      <c r="F169" t="s">
        <v>1042</v>
      </c>
      <c r="G169" t="s">
        <v>194</v>
      </c>
      <c r="H169" s="87">
        <v>44622.598761574067</v>
      </c>
      <c r="I169" s="87">
        <v>44641.427581018521</v>
      </c>
      <c r="J169" t="s">
        <v>455</v>
      </c>
      <c r="K169" t="s">
        <v>443</v>
      </c>
      <c r="M169" t="s">
        <v>898</v>
      </c>
      <c r="N169" t="s">
        <v>463</v>
      </c>
      <c r="P169" s="43"/>
      <c r="Q169" s="43"/>
      <c r="R169" s="43"/>
      <c r="S169" s="43"/>
      <c r="T169" s="43"/>
      <c r="U169" s="43"/>
      <c r="V169" s="43"/>
      <c r="W169" s="60">
        <f ca="1">DATEDIF(H169,SummaryINC!$Z$1,"d")</f>
        <v>34</v>
      </c>
      <c r="X169" s="60" t="str">
        <f t="shared" ca="1" si="9"/>
        <v>NO</v>
      </c>
      <c r="Y169" s="60" t="str">
        <f t="shared" ca="1" si="10"/>
        <v>NO</v>
      </c>
      <c r="Z169" s="60" t="str">
        <f t="shared" ca="1" si="11"/>
        <v>YES</v>
      </c>
    </row>
    <row r="170" spans="1:26">
      <c r="A170" t="s">
        <v>1050</v>
      </c>
      <c r="B170" t="s">
        <v>264</v>
      </c>
      <c r="C170" t="s">
        <v>1051</v>
      </c>
      <c r="D170" t="s">
        <v>1052</v>
      </c>
      <c r="E170" t="s">
        <v>99</v>
      </c>
      <c r="F170" t="s">
        <v>901</v>
      </c>
      <c r="G170" t="s">
        <v>170</v>
      </c>
      <c r="H170" s="87">
        <v>44622.445324074077</v>
      </c>
      <c r="I170" s="87">
        <v>44655.332256944443</v>
      </c>
      <c r="J170" t="s">
        <v>455</v>
      </c>
      <c r="K170" t="s">
        <v>443</v>
      </c>
      <c r="L170" s="87">
        <v>44653.453310185178</v>
      </c>
      <c r="M170" t="b">
        <v>0</v>
      </c>
      <c r="N170" t="b">
        <v>0</v>
      </c>
      <c r="P170" s="43"/>
      <c r="Q170" s="43"/>
      <c r="R170" s="43"/>
      <c r="S170" s="43"/>
      <c r="T170" s="43"/>
      <c r="U170" s="43"/>
      <c r="V170" s="43"/>
      <c r="W170" s="60">
        <f ca="1">DATEDIF(H170,SummaryINC!$Z$1,"d")</f>
        <v>34</v>
      </c>
      <c r="X170" s="60" t="str">
        <f t="shared" ca="1" si="9"/>
        <v>NO</v>
      </c>
      <c r="Y170" s="60" t="str">
        <f t="shared" ca="1" si="10"/>
        <v>NO</v>
      </c>
      <c r="Z170" s="60" t="str">
        <f t="shared" ca="1" si="11"/>
        <v>YES</v>
      </c>
    </row>
    <row r="171" spans="1:26">
      <c r="A171" t="s">
        <v>1088</v>
      </c>
      <c r="B171" t="s">
        <v>264</v>
      </c>
      <c r="C171" t="s">
        <v>1089</v>
      </c>
      <c r="D171" t="s">
        <v>846</v>
      </c>
      <c r="E171" t="s">
        <v>82</v>
      </c>
      <c r="F171" t="s">
        <v>1090</v>
      </c>
      <c r="G171" t="s">
        <v>188</v>
      </c>
      <c r="H171" s="87">
        <v>44616.270949074067</v>
      </c>
      <c r="I171" s="87">
        <v>44656.184560185182</v>
      </c>
      <c r="J171" t="s">
        <v>455</v>
      </c>
      <c r="K171" t="s">
        <v>443</v>
      </c>
      <c r="L171" s="87">
        <v>44621.291666666657</v>
      </c>
      <c r="M171" t="b">
        <v>0</v>
      </c>
      <c r="N171" t="b">
        <v>0</v>
      </c>
      <c r="P171" s="43"/>
      <c r="Q171" s="43"/>
      <c r="R171" s="43"/>
      <c r="S171" s="43"/>
      <c r="T171" s="43"/>
      <c r="U171" s="43"/>
      <c r="V171" s="43"/>
      <c r="W171" s="60">
        <f ca="1">DATEDIF(H171,SummaryINC!$Z$1,"d")</f>
        <v>40</v>
      </c>
      <c r="X171" s="60" t="str">
        <f t="shared" ca="1" si="9"/>
        <v>NO</v>
      </c>
      <c r="Y171" s="60" t="str">
        <f t="shared" ca="1" si="10"/>
        <v>NO</v>
      </c>
      <c r="Z171" s="60" t="str">
        <f t="shared" ca="1" si="11"/>
        <v>YES</v>
      </c>
    </row>
    <row r="172" spans="1:26">
      <c r="A172" t="s">
        <v>1091</v>
      </c>
      <c r="B172" t="s">
        <v>264</v>
      </c>
      <c r="C172" t="s">
        <v>1092</v>
      </c>
      <c r="D172" t="s">
        <v>896</v>
      </c>
      <c r="E172" t="s">
        <v>82</v>
      </c>
      <c r="F172" t="s">
        <v>1093</v>
      </c>
      <c r="G172" t="s">
        <v>194</v>
      </c>
      <c r="H172" s="87">
        <v>44616.203888888893</v>
      </c>
      <c r="I172" s="87">
        <v>44638.313113425917</v>
      </c>
      <c r="J172" t="s">
        <v>455</v>
      </c>
      <c r="K172" t="s">
        <v>443</v>
      </c>
      <c r="M172" t="b">
        <v>0</v>
      </c>
      <c r="N172" t="b">
        <v>0</v>
      </c>
      <c r="P172" s="43"/>
      <c r="Q172" s="43"/>
      <c r="R172" s="43"/>
      <c r="S172" s="43"/>
      <c r="T172" s="43"/>
      <c r="U172" s="59"/>
      <c r="V172" s="43"/>
      <c r="W172" s="60">
        <f ca="1">DATEDIF(H172,SummaryINC!$Z$1,"d")</f>
        <v>40</v>
      </c>
      <c r="X172" s="60" t="str">
        <f t="shared" ca="1" si="9"/>
        <v>NO</v>
      </c>
      <c r="Y172" s="60" t="str">
        <f t="shared" ca="1" si="10"/>
        <v>NO</v>
      </c>
      <c r="Z172" s="60" t="str">
        <f t="shared" ca="1" si="11"/>
        <v>YES</v>
      </c>
    </row>
    <row r="173" spans="1:26">
      <c r="A173" t="s">
        <v>1094</v>
      </c>
      <c r="B173" t="s">
        <v>264</v>
      </c>
      <c r="C173" t="s">
        <v>1095</v>
      </c>
      <c r="D173" t="s">
        <v>672</v>
      </c>
      <c r="E173" t="s">
        <v>82</v>
      </c>
      <c r="F173" t="s">
        <v>516</v>
      </c>
      <c r="G173" t="s">
        <v>288</v>
      </c>
      <c r="H173" s="87">
        <v>44615.538321759261</v>
      </c>
      <c r="I173" s="87">
        <v>44651.663738425923</v>
      </c>
      <c r="J173" t="s">
        <v>455</v>
      </c>
      <c r="K173" t="s">
        <v>443</v>
      </c>
      <c r="M173" t="s">
        <v>830</v>
      </c>
      <c r="N173" t="s">
        <v>1096</v>
      </c>
      <c r="P173" s="43"/>
      <c r="Q173" s="43"/>
      <c r="R173" s="43"/>
      <c r="S173" s="43"/>
      <c r="T173" s="43"/>
      <c r="U173" s="59"/>
      <c r="V173" s="43"/>
      <c r="W173" s="60">
        <f ca="1">DATEDIF(H173,SummaryINC!$Z$1,"d")</f>
        <v>41</v>
      </c>
      <c r="X173" s="60" t="str">
        <f t="shared" ca="1" si="9"/>
        <v>NO</v>
      </c>
      <c r="Y173" s="60" t="str">
        <f t="shared" ca="1" si="10"/>
        <v>NO</v>
      </c>
      <c r="Z173" s="60" t="str">
        <f t="shared" ca="1" si="11"/>
        <v>YES</v>
      </c>
    </row>
    <row r="174" spans="1:26">
      <c r="A174" t="s">
        <v>1103</v>
      </c>
      <c r="B174" t="s">
        <v>265</v>
      </c>
      <c r="C174" t="s">
        <v>1104</v>
      </c>
      <c r="D174" t="s">
        <v>586</v>
      </c>
      <c r="E174" t="s">
        <v>159</v>
      </c>
      <c r="F174" t="s">
        <v>1105</v>
      </c>
      <c r="G174" t="s">
        <v>173</v>
      </c>
      <c r="H174" s="87">
        <v>44614.689872685187</v>
      </c>
      <c r="I174" s="87">
        <v>44621.853321759263</v>
      </c>
      <c r="J174" t="s">
        <v>455</v>
      </c>
      <c r="K174" t="s">
        <v>443</v>
      </c>
      <c r="L174" s="87">
        <v>44622.291666666657</v>
      </c>
      <c r="M174" t="b">
        <v>0</v>
      </c>
      <c r="N174" t="b">
        <v>0</v>
      </c>
      <c r="P174" s="43"/>
      <c r="Q174" s="43"/>
      <c r="R174" s="43"/>
      <c r="S174" s="43"/>
      <c r="T174" s="43"/>
      <c r="U174" s="43"/>
      <c r="V174" s="43"/>
      <c r="W174" s="60">
        <f ca="1">DATEDIF(H174,SummaryINC!$Z$1,"d")</f>
        <v>42</v>
      </c>
      <c r="X174" s="60" t="str">
        <f t="shared" ca="1" si="9"/>
        <v>NO</v>
      </c>
      <c r="Y174" s="60" t="str">
        <f t="shared" ca="1" si="10"/>
        <v>NO</v>
      </c>
      <c r="Z174" s="60" t="str">
        <f t="shared" ca="1" si="11"/>
        <v>YES</v>
      </c>
    </row>
    <row r="175" spans="1:26">
      <c r="A175" t="s">
        <v>1116</v>
      </c>
      <c r="B175" t="s">
        <v>264</v>
      </c>
      <c r="C175" t="s">
        <v>1117</v>
      </c>
      <c r="D175" t="s">
        <v>846</v>
      </c>
      <c r="E175" t="s">
        <v>159</v>
      </c>
      <c r="F175" t="s">
        <v>1118</v>
      </c>
      <c r="G175" t="s">
        <v>188</v>
      </c>
      <c r="H175" s="87">
        <v>44613.192800925928</v>
      </c>
      <c r="I175" s="87">
        <v>44650.304618055547</v>
      </c>
      <c r="J175" t="s">
        <v>455</v>
      </c>
      <c r="K175" t="s">
        <v>443</v>
      </c>
      <c r="L175" s="87">
        <v>44616.291666666657</v>
      </c>
      <c r="M175" t="b">
        <v>0</v>
      </c>
      <c r="N175" t="b">
        <v>0</v>
      </c>
      <c r="P175" s="43"/>
      <c r="Q175" s="43"/>
      <c r="R175" s="43"/>
      <c r="S175" s="43"/>
      <c r="T175" s="43"/>
      <c r="U175" s="43"/>
      <c r="V175" s="43"/>
      <c r="W175" s="60">
        <f ca="1">DATEDIF(H175,SummaryINC!$Z$1,"d")</f>
        <v>43</v>
      </c>
      <c r="X175" s="60" t="str">
        <f t="shared" ca="1" si="9"/>
        <v>NO</v>
      </c>
      <c r="Y175" s="60" t="str">
        <f t="shared" ca="1" si="10"/>
        <v>NO</v>
      </c>
      <c r="Z175" s="60" t="str">
        <f t="shared" ca="1" si="11"/>
        <v>YES</v>
      </c>
    </row>
    <row r="176" spans="1:26">
      <c r="A176" t="s">
        <v>1128</v>
      </c>
      <c r="B176" t="s">
        <v>264</v>
      </c>
      <c r="C176" t="s">
        <v>1129</v>
      </c>
      <c r="D176" t="s">
        <v>586</v>
      </c>
      <c r="E176" t="s">
        <v>82</v>
      </c>
      <c r="F176" t="s">
        <v>1130</v>
      </c>
      <c r="G176" t="s">
        <v>173</v>
      </c>
      <c r="H176" s="87">
        <v>44609.38484953704</v>
      </c>
      <c r="I176" s="87">
        <v>44636.390092592592</v>
      </c>
      <c r="J176" t="s">
        <v>455</v>
      </c>
      <c r="K176" t="s">
        <v>443</v>
      </c>
      <c r="L176" s="87">
        <v>44636.380393518521</v>
      </c>
      <c r="M176" t="b">
        <v>0</v>
      </c>
      <c r="N176" t="b">
        <v>0</v>
      </c>
      <c r="P176" s="43"/>
      <c r="Q176" s="43"/>
      <c r="R176" s="43"/>
      <c r="S176" s="43"/>
      <c r="T176" s="43"/>
      <c r="U176" s="43"/>
      <c r="V176" s="43"/>
      <c r="W176" s="60">
        <f ca="1">DATEDIF(H176,SummaryINC!$Z$1,"d")</f>
        <v>47</v>
      </c>
      <c r="X176" s="60" t="str">
        <f t="shared" ca="1" si="9"/>
        <v>NO</v>
      </c>
      <c r="Y176" s="60" t="str">
        <f t="shared" ca="1" si="10"/>
        <v>NO</v>
      </c>
      <c r="Z176" s="60" t="str">
        <f t="shared" ca="1" si="11"/>
        <v>YES</v>
      </c>
    </row>
    <row r="177" spans="1:26">
      <c r="A177" t="s">
        <v>1131</v>
      </c>
      <c r="B177" t="s">
        <v>264</v>
      </c>
      <c r="C177" t="s">
        <v>1132</v>
      </c>
      <c r="D177" t="s">
        <v>440</v>
      </c>
      <c r="E177" t="s">
        <v>82</v>
      </c>
      <c r="F177" t="s">
        <v>1133</v>
      </c>
      <c r="G177" t="s">
        <v>175</v>
      </c>
      <c r="H177" s="87">
        <v>44607.551782407398</v>
      </c>
      <c r="I177" s="87">
        <v>44656.422592592593</v>
      </c>
      <c r="J177" t="s">
        <v>455</v>
      </c>
      <c r="K177" t="s">
        <v>443</v>
      </c>
      <c r="L177" s="87">
        <v>44610.551782407398</v>
      </c>
      <c r="M177" t="b">
        <v>0</v>
      </c>
      <c r="N177" t="b">
        <v>0</v>
      </c>
      <c r="P177" s="43"/>
      <c r="Q177" s="43"/>
      <c r="R177" s="43"/>
      <c r="S177" s="43"/>
      <c r="T177" s="43"/>
      <c r="U177" s="43"/>
      <c r="V177" s="43"/>
      <c r="W177" s="60">
        <f ca="1">DATEDIF(H177,SummaryINC!$Z$1,"d")</f>
        <v>49</v>
      </c>
      <c r="X177" s="60" t="str">
        <f t="shared" ca="1" si="9"/>
        <v>NO</v>
      </c>
      <c r="Y177" s="60" t="str">
        <f t="shared" ca="1" si="10"/>
        <v>NO</v>
      </c>
      <c r="Z177" s="60" t="str">
        <f t="shared" ca="1" si="11"/>
        <v>YES</v>
      </c>
    </row>
    <row r="178" spans="1:26">
      <c r="A178" t="s">
        <v>1142</v>
      </c>
      <c r="B178" t="s">
        <v>265</v>
      </c>
      <c r="C178" t="s">
        <v>1143</v>
      </c>
      <c r="D178" t="s">
        <v>586</v>
      </c>
      <c r="E178" t="s">
        <v>159</v>
      </c>
      <c r="F178" t="s">
        <v>1144</v>
      </c>
      <c r="G178" t="s">
        <v>173</v>
      </c>
      <c r="H178" s="87">
        <v>44606.334224537037</v>
      </c>
      <c r="I178" s="87">
        <v>44621.853321759263</v>
      </c>
      <c r="J178" t="s">
        <v>455</v>
      </c>
      <c r="K178" t="s">
        <v>443</v>
      </c>
      <c r="L178" s="87">
        <v>44613.334224537037</v>
      </c>
      <c r="M178" t="s">
        <v>615</v>
      </c>
      <c r="N178" t="b">
        <v>0</v>
      </c>
      <c r="P178" s="43"/>
      <c r="Q178" s="43"/>
      <c r="R178" s="43"/>
      <c r="S178" s="43"/>
      <c r="T178" s="43"/>
      <c r="U178" s="43"/>
      <c r="V178" s="43"/>
      <c r="W178" s="60">
        <f ca="1">DATEDIF(H178,SummaryINC!$Z$1,"d")</f>
        <v>50</v>
      </c>
      <c r="X178" s="60" t="str">
        <f t="shared" ca="1" si="9"/>
        <v>NO</v>
      </c>
      <c r="Y178" s="60" t="str">
        <f t="shared" ca="1" si="10"/>
        <v>NO</v>
      </c>
      <c r="Z178" s="60" t="str">
        <f t="shared" ca="1" si="11"/>
        <v>YES</v>
      </c>
    </row>
    <row r="179" spans="1:26">
      <c r="A179" t="s">
        <v>1153</v>
      </c>
      <c r="B179" t="s">
        <v>264</v>
      </c>
      <c r="C179" t="s">
        <v>1154</v>
      </c>
      <c r="D179" t="s">
        <v>586</v>
      </c>
      <c r="E179" t="s">
        <v>82</v>
      </c>
      <c r="F179" t="s">
        <v>1155</v>
      </c>
      <c r="G179" t="s">
        <v>173</v>
      </c>
      <c r="H179" s="87">
        <v>44602.653506944444</v>
      </c>
      <c r="I179" s="87">
        <v>44621.853321759263</v>
      </c>
      <c r="J179" t="b">
        <v>0</v>
      </c>
      <c r="L179" s="87">
        <v>44611.672743055547</v>
      </c>
      <c r="M179" t="b">
        <v>0</v>
      </c>
      <c r="N179" t="b">
        <v>0</v>
      </c>
      <c r="P179" s="43"/>
      <c r="Q179" s="43"/>
      <c r="R179" s="43"/>
      <c r="S179" s="43"/>
      <c r="T179" s="43"/>
      <c r="U179" s="43"/>
      <c r="V179" s="43"/>
      <c r="W179" s="60">
        <f ca="1">DATEDIF(H179,SummaryINC!$Z$1,"d")</f>
        <v>54</v>
      </c>
      <c r="X179" s="60" t="str">
        <f t="shared" ca="1" si="9"/>
        <v>NO</v>
      </c>
      <c r="Y179" s="60" t="str">
        <f t="shared" ca="1" si="10"/>
        <v>NO</v>
      </c>
      <c r="Z179" s="60" t="str">
        <f t="shared" ca="1" si="11"/>
        <v>YES</v>
      </c>
    </row>
    <row r="180" spans="1:26">
      <c r="A180" t="s">
        <v>1159</v>
      </c>
      <c r="B180" t="s">
        <v>264</v>
      </c>
      <c r="C180" t="s">
        <v>1160</v>
      </c>
      <c r="D180" t="s">
        <v>693</v>
      </c>
      <c r="E180" t="s">
        <v>99</v>
      </c>
      <c r="F180" t="s">
        <v>725</v>
      </c>
      <c r="G180" t="s">
        <v>331</v>
      </c>
      <c r="H180" s="87">
        <v>44601.520567129628</v>
      </c>
      <c r="I180" s="87">
        <v>44649.306168981479</v>
      </c>
      <c r="J180" t="s">
        <v>442</v>
      </c>
      <c r="K180" t="s">
        <v>485</v>
      </c>
      <c r="L180" s="87">
        <v>44602.3122337963</v>
      </c>
      <c r="M180" t="b">
        <v>0</v>
      </c>
      <c r="N180" t="b">
        <v>0</v>
      </c>
      <c r="P180" s="43"/>
      <c r="Q180" s="43"/>
      <c r="R180" s="43"/>
      <c r="S180" s="43"/>
      <c r="T180" s="43"/>
      <c r="U180" s="43"/>
      <c r="V180" s="43"/>
      <c r="W180" s="60">
        <f ca="1">DATEDIF(H180,SummaryINC!$Z$1,"d")</f>
        <v>55</v>
      </c>
      <c r="X180" s="60" t="str">
        <f t="shared" ca="1" si="9"/>
        <v>NO</v>
      </c>
      <c r="Y180" s="60" t="str">
        <f t="shared" ca="1" si="10"/>
        <v>NO</v>
      </c>
      <c r="Z180" s="60" t="str">
        <f t="shared" ca="1" si="11"/>
        <v>YES</v>
      </c>
    </row>
    <row r="181" spans="1:26">
      <c r="A181" t="s">
        <v>1161</v>
      </c>
      <c r="B181" t="s">
        <v>264</v>
      </c>
      <c r="C181" t="s">
        <v>1162</v>
      </c>
      <c r="D181" t="s">
        <v>1163</v>
      </c>
      <c r="E181" t="s">
        <v>99</v>
      </c>
      <c r="F181" t="s">
        <v>519</v>
      </c>
      <c r="G181" t="s">
        <v>331</v>
      </c>
      <c r="H181" s="87">
        <v>44600.454062500001</v>
      </c>
      <c r="I181" s="87">
        <v>44649.306666666656</v>
      </c>
      <c r="J181" t="s">
        <v>442</v>
      </c>
      <c r="K181" t="s">
        <v>485</v>
      </c>
      <c r="L181" s="87">
        <v>44600.620729166672</v>
      </c>
      <c r="M181" t="b">
        <v>0</v>
      </c>
      <c r="N181" t="b">
        <v>0</v>
      </c>
      <c r="P181" s="43"/>
      <c r="Q181" s="43"/>
      <c r="R181" s="43"/>
      <c r="S181" s="43"/>
      <c r="T181" s="43"/>
      <c r="U181" s="43"/>
      <c r="V181" s="43"/>
      <c r="W181" s="60">
        <f ca="1">DATEDIF(H181,SummaryINC!$Z$1,"d")</f>
        <v>56</v>
      </c>
      <c r="X181" s="60" t="str">
        <f t="shared" ca="1" si="9"/>
        <v>NO</v>
      </c>
      <c r="Y181" s="60" t="str">
        <f t="shared" ca="1" si="10"/>
        <v>NO</v>
      </c>
      <c r="Z181" s="60" t="str">
        <f t="shared" ca="1" si="11"/>
        <v>YES</v>
      </c>
    </row>
    <row r="182" spans="1:26">
      <c r="A182" t="s">
        <v>1172</v>
      </c>
      <c r="B182" t="s">
        <v>264</v>
      </c>
      <c r="C182" t="s">
        <v>1173</v>
      </c>
      <c r="D182" t="s">
        <v>1163</v>
      </c>
      <c r="E182" t="s">
        <v>99</v>
      </c>
      <c r="F182" t="s">
        <v>519</v>
      </c>
      <c r="G182" t="s">
        <v>331</v>
      </c>
      <c r="H182" s="87">
        <v>44596.683541666673</v>
      </c>
      <c r="I182" s="87">
        <v>44649.307025462957</v>
      </c>
      <c r="J182" t="s">
        <v>455</v>
      </c>
      <c r="K182" t="s">
        <v>443</v>
      </c>
      <c r="L182" s="87">
        <v>44599.458333333343</v>
      </c>
      <c r="M182" t="b">
        <v>0</v>
      </c>
      <c r="N182" t="b">
        <v>0</v>
      </c>
      <c r="P182" s="43"/>
      <c r="Q182" s="43"/>
      <c r="R182" s="43"/>
      <c r="S182" s="43"/>
      <c r="T182" s="43"/>
      <c r="U182" s="43"/>
      <c r="V182" s="43"/>
      <c r="W182" s="60">
        <f ca="1">DATEDIF(H182,SummaryINC!$Z$1,"d")</f>
        <v>60</v>
      </c>
      <c r="X182" s="60" t="str">
        <f t="shared" ca="1" si="9"/>
        <v>NO</v>
      </c>
      <c r="Y182" s="60" t="str">
        <f t="shared" ca="1" si="10"/>
        <v>NO</v>
      </c>
      <c r="Z182" s="60" t="str">
        <f t="shared" ca="1" si="11"/>
        <v>YES</v>
      </c>
    </row>
    <row r="183" spans="1:26">
      <c r="A183" t="s">
        <v>1174</v>
      </c>
      <c r="B183" t="s">
        <v>264</v>
      </c>
      <c r="C183" t="s">
        <v>1175</v>
      </c>
      <c r="D183" t="s">
        <v>1176</v>
      </c>
      <c r="E183" t="s">
        <v>82</v>
      </c>
      <c r="F183" t="s">
        <v>1177</v>
      </c>
      <c r="G183" t="s">
        <v>198</v>
      </c>
      <c r="H183" s="87">
        <v>44596.544456018521</v>
      </c>
      <c r="I183" s="87">
        <v>44628.39984953704</v>
      </c>
      <c r="J183" t="s">
        <v>455</v>
      </c>
      <c r="K183" t="s">
        <v>443</v>
      </c>
      <c r="L183" s="87">
        <v>44601.544456018521</v>
      </c>
      <c r="M183" t="b">
        <v>0</v>
      </c>
      <c r="N183" t="b">
        <v>0</v>
      </c>
      <c r="P183" s="43"/>
      <c r="Q183" s="43"/>
      <c r="R183" s="43"/>
      <c r="S183" s="43"/>
      <c r="T183" s="43"/>
      <c r="U183" s="43"/>
      <c r="V183" s="43"/>
      <c r="W183" s="60">
        <f ca="1">DATEDIF(H183,SummaryINC!$Z$1,"d")</f>
        <v>60</v>
      </c>
      <c r="X183" s="60" t="str">
        <f t="shared" ca="1" si="9"/>
        <v>NO</v>
      </c>
      <c r="Y183" s="60" t="str">
        <f t="shared" ca="1" si="10"/>
        <v>NO</v>
      </c>
      <c r="Z183" s="60" t="str">
        <f t="shared" ca="1" si="11"/>
        <v>YES</v>
      </c>
    </row>
    <row r="184" spans="1:26">
      <c r="A184" t="s">
        <v>1178</v>
      </c>
      <c r="B184" t="s">
        <v>264</v>
      </c>
      <c r="C184" t="s">
        <v>1179</v>
      </c>
      <c r="D184" t="s">
        <v>562</v>
      </c>
      <c r="E184" t="s">
        <v>465</v>
      </c>
      <c r="F184" t="s">
        <v>1180</v>
      </c>
      <c r="G184" t="s">
        <v>192</v>
      </c>
      <c r="H184" s="87">
        <v>44596.352372685193</v>
      </c>
      <c r="I184" s="87">
        <v>44655.58357638889</v>
      </c>
      <c r="J184" t="s">
        <v>455</v>
      </c>
      <c r="K184" t="s">
        <v>443</v>
      </c>
      <c r="L184" s="87">
        <v>44601.352372685193</v>
      </c>
      <c r="M184" t="s">
        <v>623</v>
      </c>
      <c r="N184" t="s">
        <v>463</v>
      </c>
      <c r="P184" s="43"/>
      <c r="Q184" s="43"/>
      <c r="R184" s="43"/>
      <c r="S184" s="43"/>
      <c r="T184" s="43"/>
      <c r="U184" s="43"/>
      <c r="V184" s="43"/>
      <c r="W184" s="60">
        <f ca="1">DATEDIF(H184,SummaryINC!$Z$1,"d")</f>
        <v>60</v>
      </c>
      <c r="X184" s="60" t="str">
        <f t="shared" ca="1" si="9"/>
        <v>NO</v>
      </c>
      <c r="Y184" s="60" t="str">
        <f t="shared" ca="1" si="10"/>
        <v>NO</v>
      </c>
      <c r="Z184" s="60" t="str">
        <f t="shared" ca="1" si="11"/>
        <v>YES</v>
      </c>
    </row>
    <row r="185" spans="1:26">
      <c r="A185" t="s">
        <v>1181</v>
      </c>
      <c r="B185" t="s">
        <v>264</v>
      </c>
      <c r="C185" t="s">
        <v>1182</v>
      </c>
      <c r="D185" t="s">
        <v>896</v>
      </c>
      <c r="E185" t="s">
        <v>82</v>
      </c>
      <c r="F185" t="s">
        <v>1183</v>
      </c>
      <c r="G185" t="s">
        <v>194</v>
      </c>
      <c r="H185" s="87">
        <v>44596.242268518523</v>
      </c>
      <c r="I185" s="87">
        <v>44641.542175925933</v>
      </c>
      <c r="J185" t="s">
        <v>455</v>
      </c>
      <c r="K185" t="s">
        <v>443</v>
      </c>
      <c r="M185" t="s">
        <v>898</v>
      </c>
      <c r="N185" t="s">
        <v>463</v>
      </c>
      <c r="P185" s="43"/>
      <c r="Q185" s="43"/>
      <c r="R185" s="43"/>
      <c r="S185" s="43"/>
      <c r="T185" s="43"/>
      <c r="U185" s="43"/>
      <c r="V185" s="43"/>
      <c r="W185" s="60">
        <f ca="1">DATEDIF(H185,SummaryINC!$Z$1,"d")</f>
        <v>60</v>
      </c>
      <c r="X185" s="60" t="str">
        <f t="shared" ca="1" si="9"/>
        <v>NO</v>
      </c>
      <c r="Y185" s="60" t="str">
        <f t="shared" ca="1" si="10"/>
        <v>NO</v>
      </c>
      <c r="Z185" s="60" t="str">
        <f t="shared" ca="1" si="11"/>
        <v>YES</v>
      </c>
    </row>
    <row r="186" spans="1:26">
      <c r="A186" t="s">
        <v>1184</v>
      </c>
      <c r="B186" t="s">
        <v>264</v>
      </c>
      <c r="C186" t="s">
        <v>1185</v>
      </c>
      <c r="D186" t="s">
        <v>896</v>
      </c>
      <c r="E186" t="s">
        <v>159</v>
      </c>
      <c r="F186" t="s">
        <v>1136</v>
      </c>
      <c r="G186" t="s">
        <v>189</v>
      </c>
      <c r="H186" s="87">
        <v>44595.572800925933</v>
      </c>
      <c r="I186" s="87">
        <v>44621.853321759263</v>
      </c>
      <c r="J186" t="s">
        <v>455</v>
      </c>
      <c r="K186" t="s">
        <v>443</v>
      </c>
      <c r="L186" s="87">
        <v>44600.572800925933</v>
      </c>
      <c r="M186" t="s">
        <v>1186</v>
      </c>
      <c r="N186" t="b">
        <v>0</v>
      </c>
      <c r="P186" s="43"/>
      <c r="Q186" s="43"/>
      <c r="R186" s="43"/>
      <c r="S186" s="43"/>
      <c r="T186" s="43"/>
      <c r="U186" s="43"/>
      <c r="V186" s="43"/>
      <c r="W186" s="60">
        <f ca="1">DATEDIF(H186,SummaryINC!$Z$1,"d")</f>
        <v>61</v>
      </c>
      <c r="X186" s="60" t="str">
        <f t="shared" ca="1" si="9"/>
        <v>NO</v>
      </c>
      <c r="Y186" s="60" t="str">
        <f t="shared" ca="1" si="10"/>
        <v>NO</v>
      </c>
      <c r="Z186" s="60" t="str">
        <f t="shared" ca="1" si="11"/>
        <v>YES</v>
      </c>
    </row>
    <row r="187" spans="1:26">
      <c r="A187" t="s">
        <v>1187</v>
      </c>
      <c r="B187" t="s">
        <v>264</v>
      </c>
      <c r="C187" t="s">
        <v>1188</v>
      </c>
      <c r="D187" t="s">
        <v>760</v>
      </c>
      <c r="E187" t="s">
        <v>99</v>
      </c>
      <c r="F187" t="s">
        <v>761</v>
      </c>
      <c r="G187" t="s">
        <v>175</v>
      </c>
      <c r="H187" s="87">
        <v>44595.570868055547</v>
      </c>
      <c r="I187" s="87">
        <v>44656.330925925933</v>
      </c>
      <c r="J187" t="s">
        <v>442</v>
      </c>
      <c r="K187" t="s">
        <v>443</v>
      </c>
      <c r="L187" s="87">
        <v>44600.570868055547</v>
      </c>
      <c r="M187" t="b">
        <v>0</v>
      </c>
      <c r="N187" t="b">
        <v>0</v>
      </c>
      <c r="P187" s="43"/>
      <c r="Q187" s="43"/>
      <c r="R187" s="43"/>
      <c r="S187" s="43"/>
      <c r="T187" s="43"/>
      <c r="U187" s="43"/>
      <c r="V187" s="43"/>
      <c r="W187" s="60">
        <f ca="1">DATEDIF(H187,SummaryINC!$Z$1,"d")</f>
        <v>61</v>
      </c>
      <c r="X187" s="60" t="str">
        <f t="shared" ca="1" si="9"/>
        <v>NO</v>
      </c>
      <c r="Y187" s="60" t="str">
        <f t="shared" ca="1" si="10"/>
        <v>NO</v>
      </c>
      <c r="Z187" s="60" t="str">
        <f t="shared" ca="1" si="11"/>
        <v>YES</v>
      </c>
    </row>
    <row r="188" spans="1:26">
      <c r="A188" t="s">
        <v>1190</v>
      </c>
      <c r="B188" t="s">
        <v>264</v>
      </c>
      <c r="C188" t="s">
        <v>1191</v>
      </c>
      <c r="D188" t="s">
        <v>896</v>
      </c>
      <c r="E188" t="s">
        <v>82</v>
      </c>
      <c r="F188" t="s">
        <v>1192</v>
      </c>
      <c r="G188" t="s">
        <v>189</v>
      </c>
      <c r="H188" s="87">
        <v>44595.238807870373</v>
      </c>
      <c r="I188" s="87">
        <v>44642.479664351849</v>
      </c>
      <c r="J188" t="s">
        <v>455</v>
      </c>
      <c r="K188" t="s">
        <v>443</v>
      </c>
      <c r="L188" s="87">
        <v>44600.291666666657</v>
      </c>
      <c r="M188" t="s">
        <v>612</v>
      </c>
      <c r="N188" t="s">
        <v>1193</v>
      </c>
      <c r="P188" s="43"/>
      <c r="Q188" s="43"/>
      <c r="R188" s="43"/>
      <c r="S188" s="43"/>
      <c r="T188" s="43"/>
      <c r="U188" s="43"/>
      <c r="V188" s="43"/>
      <c r="W188" s="60">
        <f ca="1">DATEDIF(H188,SummaryINC!$Z$1,"d")</f>
        <v>61</v>
      </c>
      <c r="X188" s="60" t="str">
        <f t="shared" ca="1" si="9"/>
        <v>NO</v>
      </c>
      <c r="Y188" s="60" t="str">
        <f t="shared" ca="1" si="10"/>
        <v>NO</v>
      </c>
      <c r="Z188" s="60" t="str">
        <f t="shared" ca="1" si="11"/>
        <v>YES</v>
      </c>
    </row>
    <row r="189" spans="1:26">
      <c r="A189" t="s">
        <v>1197</v>
      </c>
      <c r="B189" t="s">
        <v>264</v>
      </c>
      <c r="C189" t="s">
        <v>1198</v>
      </c>
      <c r="D189" t="s">
        <v>1199</v>
      </c>
      <c r="E189" t="s">
        <v>82</v>
      </c>
      <c r="F189" t="s">
        <v>901</v>
      </c>
      <c r="G189" t="s">
        <v>281</v>
      </c>
      <c r="H189" s="87">
        <v>44594.453229166669</v>
      </c>
      <c r="I189" s="87">
        <v>44655.708854166667</v>
      </c>
      <c r="J189" t="s">
        <v>442</v>
      </c>
      <c r="K189" t="s">
        <v>443</v>
      </c>
      <c r="M189" t="s">
        <v>1067</v>
      </c>
      <c r="N189" t="s">
        <v>1196</v>
      </c>
      <c r="P189" s="43"/>
      <c r="Q189" s="43"/>
      <c r="R189" s="43"/>
      <c r="S189" s="43"/>
      <c r="T189" s="43"/>
      <c r="U189" s="43"/>
      <c r="V189" s="43"/>
      <c r="W189" s="60">
        <f ca="1">DATEDIF(H189,SummaryINC!$Z$1,"d")</f>
        <v>62</v>
      </c>
      <c r="X189" s="60" t="str">
        <f t="shared" ca="1" si="9"/>
        <v>NO</v>
      </c>
      <c r="Y189" s="60" t="str">
        <f t="shared" ca="1" si="10"/>
        <v>NO</v>
      </c>
      <c r="Z189" s="60" t="str">
        <f t="shared" ca="1" si="11"/>
        <v>YES</v>
      </c>
    </row>
    <row r="190" spans="1:26">
      <c r="A190" t="s">
        <v>1200</v>
      </c>
      <c r="B190" t="s">
        <v>264</v>
      </c>
      <c r="C190" t="s">
        <v>1201</v>
      </c>
      <c r="D190" t="s">
        <v>1199</v>
      </c>
      <c r="E190" t="s">
        <v>82</v>
      </c>
      <c r="F190" t="s">
        <v>901</v>
      </c>
      <c r="G190" t="s">
        <v>281</v>
      </c>
      <c r="H190" s="87">
        <v>44594.452164351853</v>
      </c>
      <c r="I190" s="87">
        <v>44655.441469907397</v>
      </c>
      <c r="J190" t="s">
        <v>442</v>
      </c>
      <c r="K190" t="s">
        <v>443</v>
      </c>
      <c r="M190" t="s">
        <v>1067</v>
      </c>
      <c r="N190" t="s">
        <v>1196</v>
      </c>
      <c r="P190" s="43"/>
      <c r="Q190" s="43"/>
      <c r="R190" s="43"/>
      <c r="S190" s="43"/>
      <c r="T190" s="43"/>
      <c r="U190" s="43"/>
      <c r="V190" s="43"/>
      <c r="W190" s="60">
        <f ca="1">DATEDIF(H190,SummaryINC!$Z$1,"d")</f>
        <v>62</v>
      </c>
      <c r="X190" s="60" t="str">
        <f t="shared" ca="1" si="9"/>
        <v>NO</v>
      </c>
      <c r="Y190" s="60" t="str">
        <f t="shared" ca="1" si="10"/>
        <v>NO</v>
      </c>
      <c r="Z190" s="60" t="str">
        <f t="shared" ca="1" si="11"/>
        <v>YES</v>
      </c>
    </row>
    <row r="191" spans="1:26">
      <c r="A191" t="s">
        <v>1202</v>
      </c>
      <c r="B191" t="s">
        <v>264</v>
      </c>
      <c r="C191" t="s">
        <v>1203</v>
      </c>
      <c r="D191" t="s">
        <v>726</v>
      </c>
      <c r="E191" t="s">
        <v>159</v>
      </c>
      <c r="F191" t="s">
        <v>1204</v>
      </c>
      <c r="G191" t="s">
        <v>194</v>
      </c>
      <c r="H191" s="87">
        <v>44594.416666666657</v>
      </c>
      <c r="I191" s="87">
        <v>44621.853321759263</v>
      </c>
      <c r="J191" t="s">
        <v>455</v>
      </c>
      <c r="K191" t="s">
        <v>443</v>
      </c>
      <c r="M191" t="b">
        <v>0</v>
      </c>
      <c r="N191" t="b">
        <v>0</v>
      </c>
      <c r="P191" s="43"/>
      <c r="Q191" s="43"/>
      <c r="R191" s="43"/>
      <c r="S191" s="43"/>
      <c r="T191" s="43"/>
      <c r="U191" s="59"/>
      <c r="V191" s="43"/>
      <c r="W191" s="60">
        <f ca="1">DATEDIF(H191,SummaryINC!$Z$1,"d")</f>
        <v>62</v>
      </c>
      <c r="X191" s="60" t="str">
        <f t="shared" ca="1" si="9"/>
        <v>NO</v>
      </c>
      <c r="Y191" s="60" t="str">
        <f t="shared" ca="1" si="10"/>
        <v>NO</v>
      </c>
      <c r="Z191" s="60" t="str">
        <f t="shared" ca="1" si="11"/>
        <v>YES</v>
      </c>
    </row>
    <row r="192" spans="1:26">
      <c r="A192" t="s">
        <v>1216</v>
      </c>
      <c r="B192" t="s">
        <v>264</v>
      </c>
      <c r="C192" t="s">
        <v>1217</v>
      </c>
      <c r="D192" t="s">
        <v>586</v>
      </c>
      <c r="E192" t="s">
        <v>82</v>
      </c>
      <c r="F192" t="s">
        <v>1218</v>
      </c>
      <c r="G192" t="s">
        <v>173</v>
      </c>
      <c r="H192" s="87">
        <v>44593.278124999997</v>
      </c>
      <c r="I192" s="87">
        <v>44621.853321759263</v>
      </c>
      <c r="J192" t="s">
        <v>442</v>
      </c>
      <c r="K192" t="s">
        <v>443</v>
      </c>
      <c r="L192" s="87">
        <v>44593.292870370373</v>
      </c>
      <c r="M192" t="b">
        <v>0</v>
      </c>
      <c r="N192" t="b">
        <v>0</v>
      </c>
      <c r="P192" s="43"/>
      <c r="Q192" s="43"/>
      <c r="R192" s="43"/>
      <c r="S192" s="43"/>
      <c r="T192" s="43"/>
      <c r="U192" s="43"/>
      <c r="V192" s="43"/>
      <c r="W192" s="60">
        <f ca="1">DATEDIF(H192,SummaryINC!$Z$1,"d")</f>
        <v>63</v>
      </c>
      <c r="X192" s="60" t="str">
        <f t="shared" ca="1" si="9"/>
        <v>NO</v>
      </c>
      <c r="Y192" s="60" t="str">
        <f t="shared" ca="1" si="10"/>
        <v>NO</v>
      </c>
      <c r="Z192" s="60" t="str">
        <f t="shared" ca="1" si="11"/>
        <v>YES</v>
      </c>
    </row>
    <row r="193" spans="1:26">
      <c r="A193" t="s">
        <v>1219</v>
      </c>
      <c r="B193" t="s">
        <v>265</v>
      </c>
      <c r="C193" t="s">
        <v>1220</v>
      </c>
      <c r="D193" t="s">
        <v>1111</v>
      </c>
      <c r="E193" t="s">
        <v>158</v>
      </c>
      <c r="F193" t="s">
        <v>588</v>
      </c>
      <c r="G193" t="s">
        <v>288</v>
      </c>
      <c r="H193" s="87">
        <v>44587.77175925926</v>
      </c>
      <c r="I193" s="87">
        <v>44621.853321759263</v>
      </c>
      <c r="J193" t="s">
        <v>455</v>
      </c>
      <c r="K193" t="s">
        <v>443</v>
      </c>
      <c r="M193" t="b">
        <v>0</v>
      </c>
      <c r="N193" t="b">
        <v>0</v>
      </c>
      <c r="P193" s="43"/>
      <c r="Q193" s="43"/>
      <c r="R193" s="43"/>
      <c r="S193" s="43"/>
      <c r="T193" s="43"/>
      <c r="U193" s="43"/>
      <c r="V193" s="43"/>
      <c r="W193" s="60">
        <f ca="1">DATEDIF(H193,SummaryINC!$Z$1,"d")</f>
        <v>69</v>
      </c>
      <c r="X193" s="60" t="str">
        <f t="shared" ca="1" si="9"/>
        <v>NO</v>
      </c>
      <c r="Y193" s="60" t="str">
        <f t="shared" ca="1" si="10"/>
        <v>NO</v>
      </c>
      <c r="Z193" s="60" t="str">
        <f t="shared" ca="1" si="11"/>
        <v>YES</v>
      </c>
    </row>
    <row r="194" spans="1:26">
      <c r="A194" t="s">
        <v>1224</v>
      </c>
      <c r="B194" t="s">
        <v>264</v>
      </c>
      <c r="C194" t="s">
        <v>1225</v>
      </c>
      <c r="D194" t="s">
        <v>896</v>
      </c>
      <c r="E194" t="s">
        <v>82</v>
      </c>
      <c r="F194" t="s">
        <v>1226</v>
      </c>
      <c r="G194" t="s">
        <v>194</v>
      </c>
      <c r="H194" s="87">
        <v>44582.320590277777</v>
      </c>
      <c r="I194" s="87">
        <v>44642.451886574083</v>
      </c>
      <c r="J194" t="s">
        <v>455</v>
      </c>
      <c r="K194" t="s">
        <v>443</v>
      </c>
      <c r="M194" t="s">
        <v>898</v>
      </c>
      <c r="N194" t="s">
        <v>463</v>
      </c>
      <c r="P194" s="43"/>
      <c r="Q194" s="43"/>
      <c r="R194" s="43"/>
      <c r="S194" s="43"/>
      <c r="T194" s="43"/>
      <c r="U194" s="43"/>
      <c r="V194" s="43"/>
      <c r="W194" s="60">
        <f ca="1">DATEDIF(H194,SummaryINC!$Z$1,"d")</f>
        <v>74</v>
      </c>
      <c r="X194" s="60" t="str">
        <f t="shared" ca="1" si="9"/>
        <v>NO</v>
      </c>
      <c r="Y194" s="60" t="str">
        <f t="shared" ca="1" si="10"/>
        <v>NO</v>
      </c>
      <c r="Z194" s="60" t="str">
        <f t="shared" ca="1" si="11"/>
        <v>YES</v>
      </c>
    </row>
    <row r="195" spans="1:26">
      <c r="A195" t="s">
        <v>1251</v>
      </c>
      <c r="B195" t="s">
        <v>264</v>
      </c>
      <c r="C195" t="s">
        <v>1252</v>
      </c>
      <c r="D195" t="s">
        <v>846</v>
      </c>
      <c r="E195" t="s">
        <v>82</v>
      </c>
      <c r="F195" t="s">
        <v>1253</v>
      </c>
      <c r="G195" t="s">
        <v>188</v>
      </c>
      <c r="H195" s="87">
        <v>44564.11822916667</v>
      </c>
      <c r="I195" s="87">
        <v>44630.451921296299</v>
      </c>
      <c r="J195" t="s">
        <v>455</v>
      </c>
      <c r="K195" t="s">
        <v>443</v>
      </c>
      <c r="L195" s="87">
        <v>44567.291666666657</v>
      </c>
      <c r="M195" t="b">
        <v>0</v>
      </c>
      <c r="N195" t="b">
        <v>0</v>
      </c>
      <c r="P195" s="43"/>
      <c r="Q195" s="43"/>
      <c r="R195" s="43"/>
      <c r="S195" s="43"/>
      <c r="T195" s="43"/>
      <c r="U195" s="43"/>
      <c r="V195" s="43"/>
      <c r="W195" s="60">
        <f ca="1">DATEDIF(H195,SummaryINC!$Z$1,"d")</f>
        <v>92</v>
      </c>
      <c r="X195" s="60" t="str">
        <f t="shared" ref="X195:X230" ca="1" si="12">IF(W195&lt;10,"YES","NO")</f>
        <v>NO</v>
      </c>
      <c r="Y195" s="60" t="str">
        <f t="shared" ref="Y195:Y230" ca="1" si="13">IF(AND(W195&gt;9,W195&lt;21),"YES","NO")</f>
        <v>NO</v>
      </c>
      <c r="Z195" s="60" t="str">
        <f t="shared" ref="Z195:Z230" ca="1" si="14">IF(W195&gt;20,"YES","NO")</f>
        <v>YES</v>
      </c>
    </row>
    <row r="196" spans="1:26">
      <c r="A196" t="s">
        <v>1265</v>
      </c>
      <c r="B196" t="s">
        <v>264</v>
      </c>
      <c r="C196" t="s">
        <v>1266</v>
      </c>
      <c r="D196" t="s">
        <v>1176</v>
      </c>
      <c r="E196" t="s">
        <v>82</v>
      </c>
      <c r="F196" t="s">
        <v>1267</v>
      </c>
      <c r="G196" t="s">
        <v>198</v>
      </c>
      <c r="H196" s="87">
        <v>44545.512696759259</v>
      </c>
      <c r="I196" s="87">
        <v>44621.853321759263</v>
      </c>
      <c r="J196" t="s">
        <v>455</v>
      </c>
      <c r="K196" t="s">
        <v>443</v>
      </c>
      <c r="L196" s="87">
        <v>44550.512696759259</v>
      </c>
      <c r="M196" t="s">
        <v>1268</v>
      </c>
      <c r="N196" t="b">
        <v>0</v>
      </c>
      <c r="P196" s="43"/>
      <c r="Q196" s="43"/>
      <c r="R196" s="43"/>
      <c r="S196" s="43"/>
      <c r="T196" s="43"/>
      <c r="U196" s="43"/>
      <c r="V196" s="43"/>
      <c r="W196" s="60">
        <f ca="1">DATEDIF(H196,SummaryINC!$Z$1,"d")</f>
        <v>111</v>
      </c>
      <c r="X196" s="60" t="str">
        <f t="shared" ca="1" si="12"/>
        <v>NO</v>
      </c>
      <c r="Y196" s="60" t="str">
        <f t="shared" ca="1" si="13"/>
        <v>NO</v>
      </c>
      <c r="Z196" s="60" t="str">
        <f t="shared" ca="1" si="14"/>
        <v>YES</v>
      </c>
    </row>
    <row r="197" spans="1:26">
      <c r="A197" t="s">
        <v>1275</v>
      </c>
      <c r="B197" t="s">
        <v>265</v>
      </c>
      <c r="C197" t="s">
        <v>1276</v>
      </c>
      <c r="D197" t="s">
        <v>586</v>
      </c>
      <c r="E197" t="s">
        <v>82</v>
      </c>
      <c r="F197" t="s">
        <v>1277</v>
      </c>
      <c r="G197" t="s">
        <v>173</v>
      </c>
      <c r="H197" s="87">
        <v>44536.644317129627</v>
      </c>
      <c r="I197" s="87">
        <v>44621.853321759263</v>
      </c>
      <c r="J197" t="b">
        <v>0</v>
      </c>
      <c r="L197" s="87">
        <v>44545.08520833333</v>
      </c>
      <c r="M197" t="s">
        <v>615</v>
      </c>
      <c r="N197" t="b">
        <v>0</v>
      </c>
      <c r="P197" s="43"/>
      <c r="Q197" s="43"/>
      <c r="R197" s="43"/>
      <c r="S197" s="43"/>
      <c r="T197" s="43"/>
      <c r="U197" s="43"/>
      <c r="V197" s="43"/>
      <c r="W197" s="60">
        <f ca="1">DATEDIF(H197,SummaryINC!$Z$1,"d")</f>
        <v>120</v>
      </c>
      <c r="X197" s="60" t="str">
        <f t="shared" ca="1" si="12"/>
        <v>NO</v>
      </c>
      <c r="Y197" s="60" t="str">
        <f t="shared" ca="1" si="13"/>
        <v>NO</v>
      </c>
      <c r="Z197" s="60" t="str">
        <f t="shared" ca="1" si="14"/>
        <v>YES</v>
      </c>
    </row>
    <row r="198" spans="1:26">
      <c r="A198" t="s">
        <v>1278</v>
      </c>
      <c r="B198" t="s">
        <v>264</v>
      </c>
      <c r="C198" t="s">
        <v>1279</v>
      </c>
      <c r="D198" t="s">
        <v>1259</v>
      </c>
      <c r="E198" t="s">
        <v>159</v>
      </c>
      <c r="F198" t="s">
        <v>579</v>
      </c>
      <c r="G198" t="s">
        <v>194</v>
      </c>
      <c r="H198" s="87">
        <v>44533.609884259262</v>
      </c>
      <c r="I198" s="87">
        <v>44621.853321759263</v>
      </c>
      <c r="J198" t="s">
        <v>455</v>
      </c>
      <c r="K198" t="s">
        <v>443</v>
      </c>
      <c r="M198" t="b">
        <v>0</v>
      </c>
      <c r="N198" t="b">
        <v>0</v>
      </c>
      <c r="P198" s="43"/>
      <c r="Q198" s="43"/>
      <c r="R198" s="43"/>
      <c r="S198" s="43"/>
      <c r="T198" s="43"/>
      <c r="U198" s="43"/>
      <c r="V198" s="43"/>
      <c r="W198" s="60">
        <f ca="1">DATEDIF(H198,SummaryINC!$Z$1,"d")</f>
        <v>123</v>
      </c>
      <c r="X198" s="60" t="str">
        <f t="shared" ca="1" si="12"/>
        <v>NO</v>
      </c>
      <c r="Y198" s="60" t="str">
        <f t="shared" ca="1" si="13"/>
        <v>NO</v>
      </c>
      <c r="Z198" s="60" t="str">
        <f t="shared" ca="1" si="14"/>
        <v>YES</v>
      </c>
    </row>
    <row r="199" spans="1:26">
      <c r="A199" t="s">
        <v>1284</v>
      </c>
      <c r="B199" t="s">
        <v>264</v>
      </c>
      <c r="C199" t="s">
        <v>1285</v>
      </c>
      <c r="D199" t="s">
        <v>586</v>
      </c>
      <c r="E199" t="s">
        <v>159</v>
      </c>
      <c r="F199" t="s">
        <v>1286</v>
      </c>
      <c r="G199" t="s">
        <v>173</v>
      </c>
      <c r="H199" s="87">
        <v>44515.549050925933</v>
      </c>
      <c r="I199" s="87">
        <v>44621.853321759263</v>
      </c>
      <c r="J199" t="s">
        <v>455</v>
      </c>
      <c r="K199" t="s">
        <v>443</v>
      </c>
      <c r="L199" s="87">
        <v>44518.549050925933</v>
      </c>
      <c r="M199" t="b">
        <v>0</v>
      </c>
      <c r="N199" t="b">
        <v>0</v>
      </c>
      <c r="P199" s="43"/>
      <c r="Q199" s="43"/>
      <c r="R199" s="43"/>
      <c r="S199" s="43"/>
      <c r="T199" s="43"/>
      <c r="U199" s="43"/>
      <c r="V199" s="43"/>
      <c r="W199" s="60">
        <f ca="1">DATEDIF(H199,SummaryINC!$Z$1,"d")</f>
        <v>141</v>
      </c>
      <c r="X199" s="60" t="str">
        <f t="shared" ca="1" si="12"/>
        <v>NO</v>
      </c>
      <c r="Y199" s="60" t="str">
        <f t="shared" ca="1" si="13"/>
        <v>NO</v>
      </c>
      <c r="Z199" s="60" t="str">
        <f t="shared" ca="1" si="14"/>
        <v>YES</v>
      </c>
    </row>
    <row r="200" spans="1:26">
      <c r="A200" t="s">
        <v>1287</v>
      </c>
      <c r="B200" t="s">
        <v>264</v>
      </c>
      <c r="C200" t="s">
        <v>1288</v>
      </c>
      <c r="D200" t="s">
        <v>586</v>
      </c>
      <c r="E200" t="s">
        <v>159</v>
      </c>
      <c r="F200" t="s">
        <v>826</v>
      </c>
      <c r="G200" t="s">
        <v>173</v>
      </c>
      <c r="H200" s="87">
        <v>44513.888680555552</v>
      </c>
      <c r="I200" s="87">
        <v>44621.853321759263</v>
      </c>
      <c r="J200" t="s">
        <v>455</v>
      </c>
      <c r="K200" t="s">
        <v>443</v>
      </c>
      <c r="L200" s="87">
        <v>44518.291666666657</v>
      </c>
      <c r="M200" t="b">
        <v>0</v>
      </c>
      <c r="N200" t="b">
        <v>0</v>
      </c>
      <c r="P200" s="43"/>
      <c r="Q200" s="43"/>
      <c r="R200" s="43"/>
      <c r="S200" s="43"/>
      <c r="T200" s="43"/>
      <c r="U200" s="43"/>
      <c r="V200" s="43"/>
      <c r="W200" s="60">
        <f ca="1">DATEDIF(H200,SummaryINC!$Z$1,"d")</f>
        <v>143</v>
      </c>
      <c r="X200" s="60" t="str">
        <f t="shared" ca="1" si="12"/>
        <v>NO</v>
      </c>
      <c r="Y200" s="60" t="str">
        <f t="shared" ca="1" si="13"/>
        <v>NO</v>
      </c>
      <c r="Z200" s="60" t="str">
        <f t="shared" ca="1" si="14"/>
        <v>YES</v>
      </c>
    </row>
    <row r="201" spans="1:26">
      <c r="A201" t="s">
        <v>1306</v>
      </c>
      <c r="B201" t="s">
        <v>264</v>
      </c>
      <c r="C201" t="s">
        <v>1307</v>
      </c>
      <c r="D201" t="s">
        <v>726</v>
      </c>
      <c r="E201" t="s">
        <v>159</v>
      </c>
      <c r="F201" t="s">
        <v>746</v>
      </c>
      <c r="G201" t="s">
        <v>194</v>
      </c>
      <c r="H201" s="87">
        <v>44447.316481481481</v>
      </c>
      <c r="I201" s="87">
        <v>44621.853321759263</v>
      </c>
      <c r="J201" t="b">
        <v>0</v>
      </c>
      <c r="M201" t="s">
        <v>1308</v>
      </c>
      <c r="N201" t="s">
        <v>477</v>
      </c>
      <c r="P201" s="43"/>
      <c r="Q201" s="43"/>
      <c r="R201" s="43"/>
      <c r="S201" s="43"/>
      <c r="T201" s="43"/>
      <c r="U201" s="43"/>
      <c r="V201" s="43"/>
      <c r="W201" s="60">
        <f ca="1">DATEDIF(H201,SummaryINC!$Z$1,"d")</f>
        <v>209</v>
      </c>
      <c r="X201" s="60" t="str">
        <f t="shared" ca="1" si="12"/>
        <v>NO</v>
      </c>
      <c r="Y201" s="60" t="str">
        <f t="shared" ca="1" si="13"/>
        <v>NO</v>
      </c>
      <c r="Z201" s="60" t="str">
        <f t="shared" ca="1" si="14"/>
        <v>YES</v>
      </c>
    </row>
    <row r="202" spans="1:26">
      <c r="A202" t="s">
        <v>1316</v>
      </c>
      <c r="B202" t="s">
        <v>264</v>
      </c>
      <c r="C202" t="s">
        <v>1317</v>
      </c>
      <c r="D202" t="s">
        <v>896</v>
      </c>
      <c r="E202" t="s">
        <v>82</v>
      </c>
      <c r="F202" t="s">
        <v>1318</v>
      </c>
      <c r="G202" t="s">
        <v>194</v>
      </c>
      <c r="H202" s="87">
        <v>44356.506076388891</v>
      </c>
      <c r="I202" s="87">
        <v>44621.853321759263</v>
      </c>
      <c r="J202" t="s">
        <v>455</v>
      </c>
      <c r="K202" t="s">
        <v>443</v>
      </c>
      <c r="M202" t="s">
        <v>898</v>
      </c>
      <c r="N202" t="s">
        <v>463</v>
      </c>
      <c r="P202" s="43"/>
      <c r="Q202" s="43"/>
      <c r="R202" s="43"/>
      <c r="S202" s="43"/>
      <c r="T202" s="43"/>
      <c r="U202" s="43"/>
      <c r="V202" s="43"/>
      <c r="W202" s="60">
        <f ca="1">DATEDIF(H202,SummaryINC!$Z$1,"d")</f>
        <v>300</v>
      </c>
      <c r="X202" s="60" t="str">
        <f t="shared" ca="1" si="12"/>
        <v>NO</v>
      </c>
      <c r="Y202" s="60" t="str">
        <f t="shared" ca="1" si="13"/>
        <v>NO</v>
      </c>
      <c r="Z202" s="60" t="str">
        <f t="shared" ca="1" si="14"/>
        <v>YES</v>
      </c>
    </row>
    <row r="203" spans="1:26">
      <c r="A203" t="s">
        <v>1325</v>
      </c>
      <c r="B203" t="s">
        <v>264</v>
      </c>
      <c r="C203" t="s">
        <v>1326</v>
      </c>
      <c r="D203" t="s">
        <v>846</v>
      </c>
      <c r="E203" t="s">
        <v>159</v>
      </c>
      <c r="F203" t="s">
        <v>1093</v>
      </c>
      <c r="G203" t="s">
        <v>188</v>
      </c>
      <c r="H203" s="87">
        <v>44260.112974537027</v>
      </c>
      <c r="I203" s="87">
        <v>44621.853321759263</v>
      </c>
      <c r="J203" t="s">
        <v>455</v>
      </c>
      <c r="K203" t="s">
        <v>443</v>
      </c>
      <c r="L203" s="87">
        <v>44265.291666666657</v>
      </c>
      <c r="M203" t="b">
        <v>0</v>
      </c>
      <c r="N203" t="b">
        <v>0</v>
      </c>
      <c r="P203" s="43"/>
      <c r="Q203" s="43"/>
      <c r="R203" s="43"/>
      <c r="S203" s="43"/>
      <c r="T203" s="43"/>
      <c r="U203" s="43"/>
      <c r="V203" s="43"/>
      <c r="W203" s="60">
        <f ca="1">DATEDIF(H203,SummaryINC!$Z$1,"d")</f>
        <v>396</v>
      </c>
      <c r="X203" s="60" t="str">
        <f t="shared" ca="1" si="12"/>
        <v>NO</v>
      </c>
      <c r="Y203" s="60" t="str">
        <f t="shared" ca="1" si="13"/>
        <v>NO</v>
      </c>
      <c r="Z203" s="60" t="str">
        <f t="shared" ca="1" si="14"/>
        <v>YES</v>
      </c>
    </row>
    <row r="204" spans="1:26">
      <c r="A204" t="s">
        <v>1327</v>
      </c>
      <c r="B204" t="s">
        <v>264</v>
      </c>
      <c r="C204" t="s">
        <v>1328</v>
      </c>
      <c r="D204" t="s">
        <v>896</v>
      </c>
      <c r="E204" t="s">
        <v>82</v>
      </c>
      <c r="F204" t="s">
        <v>1329</v>
      </c>
      <c r="G204" t="s">
        <v>311</v>
      </c>
      <c r="H204" s="87">
        <v>44229.407361111109</v>
      </c>
      <c r="I204" s="87">
        <v>44621.853321759263</v>
      </c>
      <c r="J204" t="b">
        <v>0</v>
      </c>
      <c r="M204" t="b">
        <v>0</v>
      </c>
      <c r="N204" t="b">
        <v>0</v>
      </c>
      <c r="P204" s="43"/>
      <c r="Q204" s="43"/>
      <c r="R204" s="43"/>
      <c r="S204" s="43"/>
      <c r="T204" s="43"/>
      <c r="U204" s="43"/>
      <c r="V204" s="43"/>
      <c r="W204" s="60">
        <f ca="1">DATEDIF(H204,SummaryINC!$Z$1,"d")</f>
        <v>427</v>
      </c>
      <c r="X204" s="60" t="str">
        <f t="shared" ca="1" si="12"/>
        <v>NO</v>
      </c>
      <c r="Y204" s="60" t="str">
        <f t="shared" ca="1" si="13"/>
        <v>NO</v>
      </c>
      <c r="Z204" s="60" t="str">
        <f t="shared" ca="1" si="14"/>
        <v>YES</v>
      </c>
    </row>
    <row r="205" spans="1:26">
      <c r="A205" t="s">
        <v>1330</v>
      </c>
      <c r="B205" t="s">
        <v>264</v>
      </c>
      <c r="C205" t="s">
        <v>1331</v>
      </c>
      <c r="D205" t="s">
        <v>1259</v>
      </c>
      <c r="E205" t="s">
        <v>82</v>
      </c>
      <c r="F205" t="s">
        <v>750</v>
      </c>
      <c r="G205" t="s">
        <v>194</v>
      </c>
      <c r="H205" s="87">
        <v>44175.08153935185</v>
      </c>
      <c r="I205" s="87">
        <v>44621.853321759263</v>
      </c>
      <c r="J205" t="b">
        <v>0</v>
      </c>
      <c r="M205" t="s">
        <v>1332</v>
      </c>
      <c r="N205" t="s">
        <v>463</v>
      </c>
      <c r="P205" s="43"/>
      <c r="Q205" s="43"/>
      <c r="R205" s="43"/>
      <c r="S205" s="43"/>
      <c r="T205" s="43"/>
      <c r="U205" s="43"/>
      <c r="V205" s="43"/>
      <c r="W205" s="60">
        <f ca="1">DATEDIF(H205,SummaryINC!$Z$1,"d")</f>
        <v>481</v>
      </c>
      <c r="X205" s="60" t="str">
        <f t="shared" ca="1" si="12"/>
        <v>NO</v>
      </c>
      <c r="Y205" s="60" t="str">
        <f t="shared" ca="1" si="13"/>
        <v>NO</v>
      </c>
      <c r="Z205" s="60" t="str">
        <f t="shared" ca="1" si="14"/>
        <v>YES</v>
      </c>
    </row>
    <row r="206" spans="1:26">
      <c r="A206" s="43"/>
      <c r="B206" s="43"/>
      <c r="C206" s="43"/>
      <c r="D206" s="43"/>
      <c r="E206" s="43"/>
      <c r="F206" s="43"/>
      <c r="G206" s="43"/>
      <c r="H206" s="59"/>
      <c r="I206" s="59"/>
      <c r="J206" s="43"/>
      <c r="K206" s="43"/>
      <c r="L206" s="43"/>
      <c r="M206" s="43"/>
      <c r="N206" s="43"/>
      <c r="O206" s="43"/>
      <c r="P206" s="43"/>
      <c r="Q206" s="43"/>
      <c r="R206" s="43"/>
      <c r="S206" s="43"/>
      <c r="T206" s="43"/>
      <c r="U206" s="43"/>
      <c r="V206" s="43"/>
      <c r="W206" s="60">
        <f ca="1">DATEDIF(H206,SummaryINC!$Z$1,"d")</f>
        <v>44656</v>
      </c>
      <c r="X206" s="60" t="str">
        <f t="shared" ca="1" si="12"/>
        <v>NO</v>
      </c>
      <c r="Y206" s="60" t="str">
        <f t="shared" ca="1" si="13"/>
        <v>NO</v>
      </c>
      <c r="Z206" s="60" t="str">
        <f t="shared" ca="1" si="14"/>
        <v>YES</v>
      </c>
    </row>
    <row r="207" spans="1:26">
      <c r="A207" s="43"/>
      <c r="B207" s="43"/>
      <c r="C207" s="43"/>
      <c r="D207" s="43"/>
      <c r="E207" s="43"/>
      <c r="F207" s="43"/>
      <c r="G207" s="43"/>
      <c r="H207" s="59"/>
      <c r="I207" s="59"/>
      <c r="J207" s="43"/>
      <c r="K207" s="43"/>
      <c r="L207" s="43"/>
      <c r="M207" s="43"/>
      <c r="N207" s="43"/>
      <c r="O207" s="43"/>
      <c r="P207" s="43"/>
      <c r="Q207" s="43"/>
      <c r="R207" s="43"/>
      <c r="S207" s="43"/>
      <c r="T207" s="43"/>
      <c r="U207" s="43"/>
      <c r="V207" s="43"/>
      <c r="W207" s="60">
        <f ca="1">DATEDIF(H207,SummaryINC!$Z$1,"d")</f>
        <v>44656</v>
      </c>
      <c r="X207" s="60" t="str">
        <f t="shared" ca="1" si="12"/>
        <v>NO</v>
      </c>
      <c r="Y207" s="60" t="str">
        <f t="shared" ca="1" si="13"/>
        <v>NO</v>
      </c>
      <c r="Z207" s="60" t="str">
        <f t="shared" ca="1" si="14"/>
        <v>YES</v>
      </c>
    </row>
    <row r="208" spans="1:26">
      <c r="A208" s="43"/>
      <c r="B208" s="43"/>
      <c r="C208" s="43"/>
      <c r="D208" s="43"/>
      <c r="E208" s="43"/>
      <c r="F208" s="43"/>
      <c r="G208" s="43"/>
      <c r="H208" s="59"/>
      <c r="I208" s="59"/>
      <c r="J208" s="43"/>
      <c r="K208" s="43"/>
      <c r="L208" s="43"/>
      <c r="M208" s="43"/>
      <c r="N208" s="43"/>
      <c r="O208" s="43"/>
      <c r="P208" s="43"/>
      <c r="Q208" s="43"/>
      <c r="R208" s="43"/>
      <c r="S208" s="43"/>
      <c r="T208" s="43"/>
      <c r="U208" s="43"/>
      <c r="V208" s="43"/>
      <c r="W208" s="60">
        <f ca="1">DATEDIF(H208,SummaryINC!$Z$1,"d")</f>
        <v>44656</v>
      </c>
      <c r="X208" s="60" t="str">
        <f t="shared" ca="1" si="12"/>
        <v>NO</v>
      </c>
      <c r="Y208" s="60" t="str">
        <f t="shared" ca="1" si="13"/>
        <v>NO</v>
      </c>
      <c r="Z208" s="60" t="str">
        <f t="shared" ca="1" si="14"/>
        <v>YES</v>
      </c>
    </row>
    <row r="209" spans="1:26">
      <c r="A209" s="43"/>
      <c r="B209" s="43"/>
      <c r="C209" s="43"/>
      <c r="D209" s="43"/>
      <c r="E209" s="43"/>
      <c r="F209" s="43"/>
      <c r="G209" s="43"/>
      <c r="H209" s="59"/>
      <c r="I209" s="59"/>
      <c r="J209" s="43"/>
      <c r="K209" s="43"/>
      <c r="L209" s="43"/>
      <c r="M209" s="43"/>
      <c r="N209" s="43"/>
      <c r="O209" s="43"/>
      <c r="P209" s="43"/>
      <c r="Q209" s="43"/>
      <c r="R209" s="43"/>
      <c r="S209" s="43"/>
      <c r="T209" s="43"/>
      <c r="U209" s="43"/>
      <c r="V209" s="43"/>
      <c r="W209" s="60">
        <f ca="1">DATEDIF(H209,SummaryINC!$Z$1,"d")</f>
        <v>44656</v>
      </c>
      <c r="X209" s="60" t="str">
        <f t="shared" ca="1" si="12"/>
        <v>NO</v>
      </c>
      <c r="Y209" s="60" t="str">
        <f t="shared" ca="1" si="13"/>
        <v>NO</v>
      </c>
      <c r="Z209" s="60" t="str">
        <f t="shared" ca="1" si="14"/>
        <v>YES</v>
      </c>
    </row>
    <row r="210" spans="1:26">
      <c r="A210" s="43"/>
      <c r="B210" s="43"/>
      <c r="C210" s="43"/>
      <c r="D210" s="43"/>
      <c r="E210" s="43"/>
      <c r="F210" s="43"/>
      <c r="G210" s="43"/>
      <c r="H210" s="59"/>
      <c r="I210" s="59"/>
      <c r="J210" s="43"/>
      <c r="K210" s="43"/>
      <c r="L210" s="43"/>
      <c r="M210" s="43"/>
      <c r="N210" s="43"/>
      <c r="O210" s="43"/>
      <c r="P210" s="43"/>
      <c r="Q210" s="43"/>
      <c r="R210" s="43"/>
      <c r="S210" s="43"/>
      <c r="T210" s="43"/>
      <c r="U210" s="43"/>
      <c r="V210" s="43"/>
      <c r="W210" s="60">
        <f ca="1">DATEDIF(H210,SummaryINC!$Z$1,"d")</f>
        <v>44656</v>
      </c>
      <c r="X210" s="60" t="str">
        <f t="shared" ca="1" si="12"/>
        <v>NO</v>
      </c>
      <c r="Y210" s="60" t="str">
        <f t="shared" ca="1" si="13"/>
        <v>NO</v>
      </c>
      <c r="Z210" s="60" t="str">
        <f t="shared" ca="1" si="14"/>
        <v>YES</v>
      </c>
    </row>
    <row r="211" spans="1:26">
      <c r="A211" s="43"/>
      <c r="B211" s="43"/>
      <c r="C211" s="43"/>
      <c r="D211" s="43"/>
      <c r="E211" s="43"/>
      <c r="F211" s="43"/>
      <c r="G211" s="43"/>
      <c r="H211" s="59"/>
      <c r="I211" s="59"/>
      <c r="J211" s="43"/>
      <c r="K211" s="43"/>
      <c r="L211" s="43"/>
      <c r="M211" s="43"/>
      <c r="N211" s="43"/>
      <c r="O211" s="43"/>
      <c r="P211" s="43"/>
      <c r="Q211" s="43"/>
      <c r="R211" s="43"/>
      <c r="S211" s="43"/>
      <c r="T211" s="43"/>
      <c r="U211" s="43"/>
      <c r="V211" s="43"/>
      <c r="W211" s="60">
        <f ca="1">DATEDIF(H211,SummaryINC!$Z$1,"d")</f>
        <v>44656</v>
      </c>
      <c r="X211" s="60" t="str">
        <f t="shared" ca="1" si="12"/>
        <v>NO</v>
      </c>
      <c r="Y211" s="60" t="str">
        <f t="shared" ca="1" si="13"/>
        <v>NO</v>
      </c>
      <c r="Z211" s="60" t="str">
        <f t="shared" ca="1" si="14"/>
        <v>YES</v>
      </c>
    </row>
    <row r="212" spans="1:26">
      <c r="A212" s="43"/>
      <c r="B212" s="43"/>
      <c r="C212" s="43"/>
      <c r="D212" s="43"/>
      <c r="E212" s="43"/>
      <c r="F212" s="43"/>
      <c r="G212" s="43"/>
      <c r="H212" s="59"/>
      <c r="I212" s="59"/>
      <c r="J212" s="43"/>
      <c r="K212" s="43"/>
      <c r="L212" s="43"/>
      <c r="M212" s="43"/>
      <c r="N212" s="43"/>
      <c r="O212" s="43"/>
      <c r="P212" s="43"/>
      <c r="Q212" s="43"/>
      <c r="R212" s="43"/>
      <c r="S212" s="43"/>
      <c r="T212" s="43"/>
      <c r="U212" s="43"/>
      <c r="V212" s="43"/>
      <c r="W212" s="60">
        <f ca="1">DATEDIF(H212,SummaryINC!$Z$1,"d")</f>
        <v>44656</v>
      </c>
      <c r="X212" s="60" t="str">
        <f t="shared" ca="1" si="12"/>
        <v>NO</v>
      </c>
      <c r="Y212" s="60" t="str">
        <f t="shared" ca="1" si="13"/>
        <v>NO</v>
      </c>
      <c r="Z212" s="60" t="str">
        <f t="shared" ca="1" si="14"/>
        <v>YES</v>
      </c>
    </row>
    <row r="213" spans="1:26">
      <c r="A213" s="43"/>
      <c r="B213" s="43"/>
      <c r="C213" s="43"/>
      <c r="D213" s="43"/>
      <c r="E213" s="43"/>
      <c r="F213" s="43"/>
      <c r="G213" s="43"/>
      <c r="H213" s="59"/>
      <c r="I213" s="59"/>
      <c r="J213" s="43"/>
      <c r="K213" s="43"/>
      <c r="L213" s="43"/>
      <c r="M213" s="43"/>
      <c r="N213" s="43"/>
      <c r="O213" s="43"/>
      <c r="P213" s="43"/>
      <c r="Q213" s="43"/>
      <c r="R213" s="43"/>
      <c r="S213" s="43"/>
      <c r="T213" s="43"/>
      <c r="U213" s="43"/>
      <c r="V213" s="43"/>
      <c r="W213" s="60">
        <f ca="1">DATEDIF(H213,SummaryINC!$Z$1,"d")</f>
        <v>44656</v>
      </c>
      <c r="X213" s="60" t="str">
        <f t="shared" ca="1" si="12"/>
        <v>NO</v>
      </c>
      <c r="Y213" s="60" t="str">
        <f t="shared" ca="1" si="13"/>
        <v>NO</v>
      </c>
      <c r="Z213" s="60" t="str">
        <f t="shared" ca="1" si="14"/>
        <v>YES</v>
      </c>
    </row>
    <row r="214" spans="1:26">
      <c r="A214" s="43"/>
      <c r="B214" s="43"/>
      <c r="C214" s="43"/>
      <c r="D214" s="43"/>
      <c r="E214" s="43"/>
      <c r="F214" s="43"/>
      <c r="G214" s="43"/>
      <c r="H214" s="59"/>
      <c r="I214" s="59"/>
      <c r="J214" s="43"/>
      <c r="K214" s="43"/>
      <c r="L214" s="43"/>
      <c r="M214" s="43"/>
      <c r="N214" s="43"/>
      <c r="O214" s="43"/>
      <c r="P214" s="43"/>
      <c r="Q214" s="43"/>
      <c r="R214" s="43"/>
      <c r="S214" s="43"/>
      <c r="T214" s="43"/>
      <c r="U214" s="43"/>
      <c r="V214" s="43"/>
      <c r="W214" s="60">
        <f ca="1">DATEDIF(H214,SummaryINC!$Z$1,"d")</f>
        <v>44656</v>
      </c>
      <c r="X214" s="60" t="str">
        <f t="shared" ca="1" si="12"/>
        <v>NO</v>
      </c>
      <c r="Y214" s="60" t="str">
        <f t="shared" ca="1" si="13"/>
        <v>NO</v>
      </c>
      <c r="Z214" s="60" t="str">
        <f t="shared" ca="1" si="14"/>
        <v>YES</v>
      </c>
    </row>
    <row r="215" spans="1:26">
      <c r="A215" s="43"/>
      <c r="B215" s="43"/>
      <c r="C215" s="43"/>
      <c r="D215" s="43"/>
      <c r="E215" s="43"/>
      <c r="F215" s="43"/>
      <c r="G215" s="43"/>
      <c r="H215" s="59"/>
      <c r="I215" s="59"/>
      <c r="J215" s="43"/>
      <c r="K215" s="43"/>
      <c r="L215" s="43"/>
      <c r="M215" s="43"/>
      <c r="N215" s="43"/>
      <c r="O215" s="43"/>
      <c r="P215" s="43"/>
      <c r="Q215" s="43"/>
      <c r="R215" s="43"/>
      <c r="S215" s="43"/>
      <c r="T215" s="43"/>
      <c r="U215" s="43"/>
      <c r="V215" s="43"/>
      <c r="W215" s="60">
        <f ca="1">DATEDIF(H215,SummaryINC!$Z$1,"d")</f>
        <v>44656</v>
      </c>
      <c r="X215" s="60" t="str">
        <f t="shared" ca="1" si="12"/>
        <v>NO</v>
      </c>
      <c r="Y215" s="60" t="str">
        <f t="shared" ca="1" si="13"/>
        <v>NO</v>
      </c>
      <c r="Z215" s="60" t="str">
        <f t="shared" ca="1" si="14"/>
        <v>YES</v>
      </c>
    </row>
    <row r="216" spans="1:26">
      <c r="A216" s="43"/>
      <c r="B216" s="43"/>
      <c r="C216" s="43"/>
      <c r="D216" s="43"/>
      <c r="E216" s="43"/>
      <c r="F216" s="43"/>
      <c r="G216" s="43"/>
      <c r="H216" s="59"/>
      <c r="I216" s="59"/>
      <c r="J216" s="43"/>
      <c r="K216" s="43"/>
      <c r="L216" s="43"/>
      <c r="M216" s="43"/>
      <c r="N216" s="43"/>
      <c r="O216" s="43"/>
      <c r="P216" s="43"/>
      <c r="Q216" s="43"/>
      <c r="R216" s="43"/>
      <c r="S216" s="43"/>
      <c r="T216" s="43"/>
      <c r="U216" s="43"/>
      <c r="V216" s="43"/>
      <c r="W216" s="60">
        <f ca="1">DATEDIF(H216,SummaryINC!$Z$1,"d")</f>
        <v>44656</v>
      </c>
      <c r="X216" s="60" t="str">
        <f t="shared" ca="1" si="12"/>
        <v>NO</v>
      </c>
      <c r="Y216" s="60" t="str">
        <f t="shared" ca="1" si="13"/>
        <v>NO</v>
      </c>
      <c r="Z216" s="60" t="str">
        <f t="shared" ca="1" si="14"/>
        <v>YES</v>
      </c>
    </row>
    <row r="217" spans="1:26">
      <c r="A217" s="43"/>
      <c r="B217" s="43"/>
      <c r="C217" s="43"/>
      <c r="D217" s="43"/>
      <c r="E217" s="43"/>
      <c r="F217" s="43"/>
      <c r="G217" s="43"/>
      <c r="H217" s="59"/>
      <c r="I217" s="59"/>
      <c r="J217" s="43"/>
      <c r="K217" s="43"/>
      <c r="L217" s="43"/>
      <c r="M217" s="43"/>
      <c r="N217" s="43"/>
      <c r="O217" s="43"/>
      <c r="P217" s="43"/>
      <c r="Q217" s="43"/>
      <c r="R217" s="43"/>
      <c r="S217" s="43"/>
      <c r="T217" s="43"/>
      <c r="U217" s="43"/>
      <c r="V217" s="43"/>
      <c r="W217" s="60">
        <f ca="1">DATEDIF(H217,SummaryINC!$Z$1,"d")</f>
        <v>44656</v>
      </c>
      <c r="X217" s="60" t="str">
        <f t="shared" ca="1" si="12"/>
        <v>NO</v>
      </c>
      <c r="Y217" s="60" t="str">
        <f t="shared" ca="1" si="13"/>
        <v>NO</v>
      </c>
      <c r="Z217" s="60" t="str">
        <f t="shared" ca="1" si="14"/>
        <v>YES</v>
      </c>
    </row>
    <row r="218" spans="1:26">
      <c r="A218" s="43"/>
      <c r="B218" s="43"/>
      <c r="C218" s="43"/>
      <c r="D218" s="43"/>
      <c r="E218" s="43"/>
      <c r="F218" s="43"/>
      <c r="G218" s="43"/>
      <c r="H218" s="59"/>
      <c r="I218" s="59"/>
      <c r="J218" s="43"/>
      <c r="K218" s="43"/>
      <c r="L218" s="43"/>
      <c r="M218" s="43"/>
      <c r="N218" s="43"/>
      <c r="O218" s="43"/>
      <c r="P218" s="43"/>
      <c r="Q218" s="43"/>
      <c r="R218" s="43"/>
      <c r="S218" s="43"/>
      <c r="T218" s="43"/>
      <c r="U218" s="43"/>
      <c r="V218" s="43"/>
      <c r="W218" s="60">
        <f ca="1">DATEDIF(H218,SummaryINC!$Z$1,"d")</f>
        <v>44656</v>
      </c>
      <c r="X218" s="60" t="str">
        <f t="shared" ca="1" si="12"/>
        <v>NO</v>
      </c>
      <c r="Y218" s="60" t="str">
        <f t="shared" ca="1" si="13"/>
        <v>NO</v>
      </c>
      <c r="Z218" s="60" t="str">
        <f t="shared" ca="1" si="14"/>
        <v>YES</v>
      </c>
    </row>
    <row r="219" spans="1:26">
      <c r="A219" s="43"/>
      <c r="B219" s="43"/>
      <c r="C219" s="43"/>
      <c r="D219" s="43"/>
      <c r="E219" s="43"/>
      <c r="F219" s="43"/>
      <c r="G219" s="43"/>
      <c r="H219" s="59"/>
      <c r="I219" s="59"/>
      <c r="J219" s="43"/>
      <c r="K219" s="43"/>
      <c r="L219" s="43"/>
      <c r="M219" s="43"/>
      <c r="N219" s="43"/>
      <c r="O219" s="43"/>
      <c r="P219" s="43"/>
      <c r="Q219" s="43"/>
      <c r="R219" s="43"/>
      <c r="S219" s="43"/>
      <c r="T219" s="43"/>
      <c r="U219" s="43"/>
      <c r="V219" s="43"/>
      <c r="W219" s="60">
        <f ca="1">DATEDIF(H219,SummaryINC!$Z$1,"d")</f>
        <v>44656</v>
      </c>
      <c r="X219" s="60" t="str">
        <f t="shared" ca="1" si="12"/>
        <v>NO</v>
      </c>
      <c r="Y219" s="60" t="str">
        <f t="shared" ca="1" si="13"/>
        <v>NO</v>
      </c>
      <c r="Z219" s="60" t="str">
        <f t="shared" ca="1" si="14"/>
        <v>YES</v>
      </c>
    </row>
    <row r="220" spans="1:26">
      <c r="A220" s="43"/>
      <c r="B220" s="43"/>
      <c r="C220" s="43"/>
      <c r="D220" s="43"/>
      <c r="E220" s="43"/>
      <c r="F220" s="43"/>
      <c r="G220" s="43"/>
      <c r="H220" s="59"/>
      <c r="I220" s="59"/>
      <c r="J220" s="43"/>
      <c r="K220" s="43"/>
      <c r="L220" s="43"/>
      <c r="M220" s="43"/>
      <c r="N220" s="43"/>
      <c r="O220" s="43"/>
      <c r="P220" s="43"/>
      <c r="Q220" s="43"/>
      <c r="R220" s="43"/>
      <c r="S220" s="43"/>
      <c r="T220" s="43"/>
      <c r="U220" s="43"/>
      <c r="V220" s="43"/>
      <c r="W220" s="60">
        <f ca="1">DATEDIF(H220,SummaryINC!$Z$1,"d")</f>
        <v>44656</v>
      </c>
      <c r="X220" s="60" t="str">
        <f t="shared" ca="1" si="12"/>
        <v>NO</v>
      </c>
      <c r="Y220" s="60" t="str">
        <f t="shared" ca="1" si="13"/>
        <v>NO</v>
      </c>
      <c r="Z220" s="60" t="str">
        <f t="shared" ca="1" si="14"/>
        <v>YES</v>
      </c>
    </row>
    <row r="221" spans="1:26">
      <c r="A221" s="43"/>
      <c r="B221" s="43"/>
      <c r="C221" s="43"/>
      <c r="D221" s="43"/>
      <c r="E221" s="43"/>
      <c r="F221" s="43"/>
      <c r="G221" s="43"/>
      <c r="H221" s="59"/>
      <c r="I221" s="59"/>
      <c r="J221" s="43"/>
      <c r="K221" s="43"/>
      <c r="L221" s="43"/>
      <c r="M221" s="43"/>
      <c r="N221" s="43"/>
      <c r="O221" s="43"/>
      <c r="P221" s="43"/>
      <c r="Q221" s="43"/>
      <c r="R221" s="43"/>
      <c r="S221" s="43"/>
      <c r="T221" s="43"/>
      <c r="U221" s="43"/>
      <c r="V221" s="43"/>
      <c r="W221" s="60">
        <f ca="1">DATEDIF(H221,SummaryINC!$Z$1,"d")</f>
        <v>44656</v>
      </c>
      <c r="X221" s="60" t="str">
        <f t="shared" ca="1" si="12"/>
        <v>NO</v>
      </c>
      <c r="Y221" s="60" t="str">
        <f t="shared" ca="1" si="13"/>
        <v>NO</v>
      </c>
      <c r="Z221" s="60" t="str">
        <f t="shared" ca="1" si="14"/>
        <v>YES</v>
      </c>
    </row>
    <row r="222" spans="1:26">
      <c r="A222" s="43"/>
      <c r="B222" s="43"/>
      <c r="C222" s="43"/>
      <c r="D222" s="43"/>
      <c r="E222" s="43"/>
      <c r="F222" s="43"/>
      <c r="G222" s="43"/>
      <c r="H222" s="59"/>
      <c r="I222" s="59"/>
      <c r="J222" s="43"/>
      <c r="K222" s="43"/>
      <c r="L222" s="43"/>
      <c r="M222" s="43"/>
      <c r="N222" s="43"/>
      <c r="O222" s="43"/>
      <c r="P222" s="43"/>
      <c r="Q222" s="43"/>
      <c r="R222" s="43"/>
      <c r="S222" s="43"/>
      <c r="T222" s="43"/>
      <c r="U222" s="43"/>
      <c r="V222" s="43"/>
      <c r="W222" s="60">
        <f ca="1">DATEDIF(H222,SummaryINC!$Z$1,"d")</f>
        <v>44656</v>
      </c>
      <c r="X222" s="60" t="str">
        <f t="shared" ca="1" si="12"/>
        <v>NO</v>
      </c>
      <c r="Y222" s="60" t="str">
        <f t="shared" ca="1" si="13"/>
        <v>NO</v>
      </c>
      <c r="Z222" s="60" t="str">
        <f t="shared" ca="1" si="14"/>
        <v>YES</v>
      </c>
    </row>
    <row r="223" spans="1:26">
      <c r="A223" s="43"/>
      <c r="B223" s="43"/>
      <c r="C223" s="43"/>
      <c r="D223" s="43"/>
      <c r="E223" s="43"/>
      <c r="F223" s="43"/>
      <c r="G223" s="43"/>
      <c r="H223" s="59"/>
      <c r="I223" s="59"/>
      <c r="J223" s="43"/>
      <c r="K223" s="43"/>
      <c r="L223" s="43"/>
      <c r="M223" s="43"/>
      <c r="N223" s="43"/>
      <c r="O223" s="43"/>
      <c r="P223" s="43"/>
      <c r="Q223" s="43"/>
      <c r="R223" s="43"/>
      <c r="S223" s="43"/>
      <c r="T223" s="43"/>
      <c r="U223" s="43"/>
      <c r="V223" s="43"/>
      <c r="W223" s="60">
        <f ca="1">DATEDIF(H223,SummaryINC!$Z$1,"d")</f>
        <v>44656</v>
      </c>
      <c r="X223" s="60" t="str">
        <f t="shared" ca="1" si="12"/>
        <v>NO</v>
      </c>
      <c r="Y223" s="60" t="str">
        <f t="shared" ca="1" si="13"/>
        <v>NO</v>
      </c>
      <c r="Z223" s="60" t="str">
        <f t="shared" ca="1" si="14"/>
        <v>YES</v>
      </c>
    </row>
    <row r="224" spans="1:26">
      <c r="A224" s="43"/>
      <c r="B224" s="43"/>
      <c r="C224" s="43"/>
      <c r="D224" s="43"/>
      <c r="E224" s="43"/>
      <c r="F224" s="43"/>
      <c r="G224" s="43"/>
      <c r="H224" s="59"/>
      <c r="I224" s="59"/>
      <c r="J224" s="43"/>
      <c r="K224" s="43"/>
      <c r="L224" s="43"/>
      <c r="M224" s="43"/>
      <c r="N224" s="43"/>
      <c r="O224" s="43"/>
      <c r="P224" s="43"/>
      <c r="Q224" s="43"/>
      <c r="R224" s="43"/>
      <c r="S224" s="43"/>
      <c r="T224" s="43"/>
      <c r="U224" s="59"/>
      <c r="V224" s="43"/>
      <c r="W224" s="60">
        <f ca="1">DATEDIF(H224,SummaryINC!$Z$1,"d")</f>
        <v>44656</v>
      </c>
      <c r="X224" s="60" t="str">
        <f t="shared" ca="1" si="12"/>
        <v>NO</v>
      </c>
      <c r="Y224" s="60" t="str">
        <f t="shared" ca="1" si="13"/>
        <v>NO</v>
      </c>
      <c r="Z224" s="60" t="str">
        <f t="shared" ca="1" si="14"/>
        <v>YES</v>
      </c>
    </row>
    <row r="225" spans="1:26">
      <c r="A225" s="43"/>
      <c r="B225" s="43"/>
      <c r="C225" s="43"/>
      <c r="D225" s="43"/>
      <c r="E225" s="43"/>
      <c r="F225" s="43"/>
      <c r="G225" s="43"/>
      <c r="H225" s="59"/>
      <c r="I225" s="59"/>
      <c r="J225" s="43"/>
      <c r="K225" s="43"/>
      <c r="L225" s="43"/>
      <c r="M225" s="43"/>
      <c r="N225" s="43"/>
      <c r="O225" s="43"/>
      <c r="P225" s="43"/>
      <c r="Q225" s="43"/>
      <c r="R225" s="43"/>
      <c r="S225" s="43"/>
      <c r="T225" s="43"/>
      <c r="U225" s="43"/>
      <c r="V225" s="43"/>
      <c r="W225" s="60">
        <f ca="1">DATEDIF(H225,SummaryINC!$Z$1,"d")</f>
        <v>44656</v>
      </c>
      <c r="X225" s="60" t="str">
        <f t="shared" ca="1" si="12"/>
        <v>NO</v>
      </c>
      <c r="Y225" s="60" t="str">
        <f t="shared" ca="1" si="13"/>
        <v>NO</v>
      </c>
      <c r="Z225" s="60" t="str">
        <f t="shared" ca="1" si="14"/>
        <v>YES</v>
      </c>
    </row>
    <row r="226" spans="1:26">
      <c r="A226" s="43"/>
      <c r="B226" s="43"/>
      <c r="C226" s="43"/>
      <c r="D226" s="43"/>
      <c r="E226" s="43"/>
      <c r="F226" s="43"/>
      <c r="G226" s="43"/>
      <c r="H226" s="59"/>
      <c r="I226" s="59"/>
      <c r="J226" s="43"/>
      <c r="K226" s="43"/>
      <c r="L226" s="43"/>
      <c r="M226" s="43"/>
      <c r="N226" s="43"/>
      <c r="O226" s="43"/>
      <c r="P226" s="43"/>
      <c r="Q226" s="43"/>
      <c r="R226" s="43"/>
      <c r="S226" s="43"/>
      <c r="T226" s="43"/>
      <c r="U226" s="59"/>
      <c r="V226" s="43"/>
      <c r="W226" s="60">
        <f ca="1">DATEDIF(H226,SummaryINC!$Z$1,"d")</f>
        <v>44656</v>
      </c>
      <c r="X226" s="60" t="str">
        <f t="shared" ca="1" si="12"/>
        <v>NO</v>
      </c>
      <c r="Y226" s="60" t="str">
        <f t="shared" ca="1" si="13"/>
        <v>NO</v>
      </c>
      <c r="Z226" s="60" t="str">
        <f t="shared" ca="1" si="14"/>
        <v>YES</v>
      </c>
    </row>
    <row r="227" spans="1:26">
      <c r="A227" s="43"/>
      <c r="B227" s="43"/>
      <c r="C227" s="43"/>
      <c r="D227" s="43"/>
      <c r="E227" s="43"/>
      <c r="F227" s="43"/>
      <c r="G227" s="43"/>
      <c r="H227" s="59"/>
      <c r="I227" s="59"/>
      <c r="J227" s="43"/>
      <c r="K227" s="43"/>
      <c r="L227" s="43"/>
      <c r="M227" s="43"/>
      <c r="N227" s="43"/>
      <c r="O227" s="43"/>
      <c r="P227" s="43"/>
      <c r="Q227" s="43"/>
      <c r="R227" s="43"/>
      <c r="S227" s="43"/>
      <c r="T227" s="43"/>
      <c r="U227" s="43"/>
      <c r="V227" s="43"/>
      <c r="W227" s="60">
        <f ca="1">DATEDIF(H227,SummaryINC!$Z$1,"d")</f>
        <v>44656</v>
      </c>
      <c r="X227" s="60" t="str">
        <f t="shared" ca="1" si="12"/>
        <v>NO</v>
      </c>
      <c r="Y227" s="60" t="str">
        <f t="shared" ca="1" si="13"/>
        <v>NO</v>
      </c>
      <c r="Z227" s="60" t="str">
        <f t="shared" ca="1" si="14"/>
        <v>YES</v>
      </c>
    </row>
    <row r="228" spans="1:26">
      <c r="A228" s="43"/>
      <c r="B228" s="43"/>
      <c r="C228" s="43"/>
      <c r="D228" s="43"/>
      <c r="E228" s="43"/>
      <c r="F228" s="43"/>
      <c r="G228" s="43"/>
      <c r="H228" s="59"/>
      <c r="I228" s="59"/>
      <c r="J228" s="43"/>
      <c r="K228" s="43"/>
      <c r="L228" s="43"/>
      <c r="M228" s="43"/>
      <c r="N228" s="43"/>
      <c r="O228" s="43"/>
      <c r="P228" s="43"/>
      <c r="Q228" s="43"/>
      <c r="R228" s="43"/>
      <c r="S228" s="43"/>
      <c r="T228" s="43"/>
      <c r="U228" s="43"/>
      <c r="V228" s="43"/>
      <c r="W228" s="60">
        <f ca="1">DATEDIF(H228,SummaryINC!$Z$1,"d")</f>
        <v>44656</v>
      </c>
      <c r="X228" s="60" t="str">
        <f t="shared" ca="1" si="12"/>
        <v>NO</v>
      </c>
      <c r="Y228" s="60" t="str">
        <f t="shared" ca="1" si="13"/>
        <v>NO</v>
      </c>
      <c r="Z228" s="60" t="str">
        <f t="shared" ca="1" si="14"/>
        <v>YES</v>
      </c>
    </row>
    <row r="229" spans="1:26">
      <c r="A229" s="43"/>
      <c r="B229" s="43"/>
      <c r="C229" s="43"/>
      <c r="D229" s="43"/>
      <c r="E229" s="43"/>
      <c r="F229" s="43"/>
      <c r="G229" s="43"/>
      <c r="H229" s="59"/>
      <c r="I229" s="59"/>
      <c r="J229" s="43"/>
      <c r="K229" s="43"/>
      <c r="L229" s="43"/>
      <c r="M229" s="43"/>
      <c r="N229" s="43"/>
      <c r="O229" s="43"/>
      <c r="P229" s="43"/>
      <c r="Q229" s="43"/>
      <c r="R229" s="43"/>
      <c r="S229" s="43"/>
      <c r="T229" s="43"/>
      <c r="U229" s="43"/>
      <c r="V229" s="43"/>
      <c r="W229" s="60">
        <f ca="1">DATEDIF(H229,SummaryINC!$Z$1,"d")</f>
        <v>44656</v>
      </c>
      <c r="X229" s="60" t="str">
        <f t="shared" ca="1" si="12"/>
        <v>NO</v>
      </c>
      <c r="Y229" s="60" t="str">
        <f t="shared" ca="1" si="13"/>
        <v>NO</v>
      </c>
      <c r="Z229" s="60" t="str">
        <f t="shared" ca="1" si="14"/>
        <v>YES</v>
      </c>
    </row>
    <row r="230" spans="1:26">
      <c r="A230" s="43"/>
      <c r="B230" s="43"/>
      <c r="C230" s="43"/>
      <c r="D230" s="43"/>
      <c r="E230" s="43"/>
      <c r="F230" s="43"/>
      <c r="G230" s="43"/>
      <c r="H230" s="59"/>
      <c r="I230" s="59"/>
      <c r="J230" s="43"/>
      <c r="K230" s="43"/>
      <c r="L230" s="43"/>
      <c r="M230" s="43"/>
      <c r="N230" s="43"/>
      <c r="O230" s="43"/>
      <c r="P230" s="43"/>
      <c r="Q230" s="43"/>
      <c r="R230" s="43"/>
      <c r="S230" s="43"/>
      <c r="T230" s="43"/>
      <c r="U230" s="43"/>
      <c r="V230" s="43"/>
      <c r="W230" s="60">
        <f ca="1">DATEDIF(H230,SummaryINC!$Z$1,"d")</f>
        <v>44656</v>
      </c>
      <c r="X230" s="60" t="str">
        <f t="shared" ca="1" si="12"/>
        <v>NO</v>
      </c>
      <c r="Y230" s="60" t="str">
        <f t="shared" ca="1" si="13"/>
        <v>NO</v>
      </c>
      <c r="Z230" s="60" t="str">
        <f t="shared" ca="1" si="14"/>
        <v>YES</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3336-B5C2-49EA-B487-CCB13F16C221}">
  <sheetPr codeName="Sheet13"/>
  <dimension ref="A1:J80"/>
  <sheetViews>
    <sheetView topLeftCell="D1" zoomScale="120" zoomScaleNormal="120" workbookViewId="0">
      <selection activeCell="D2" sqref="D2:E3"/>
    </sheetView>
  </sheetViews>
  <sheetFormatPr defaultColWidth="8.7109375" defaultRowHeight="15"/>
  <cols>
    <col min="1" max="1" width="32.28515625" hidden="1" customWidth="1"/>
    <col min="2" max="2" width="14.28515625" hidden="1" customWidth="1"/>
    <col min="3" max="3" width="0" hidden="1" customWidth="1"/>
    <col min="4" max="4" width="34.5703125" bestFit="1" customWidth="1"/>
    <col min="9" max="9" width="31.85546875" bestFit="1" customWidth="1"/>
    <col min="10" max="10" width="20.5703125" bestFit="1" customWidth="1"/>
  </cols>
  <sheetData>
    <row r="1" spans="1:10">
      <c r="I1" s="14" t="s">
        <v>255</v>
      </c>
      <c r="J1" t="s">
        <v>261</v>
      </c>
    </row>
    <row r="2" spans="1:10">
      <c r="A2" s="14" t="s">
        <v>252</v>
      </c>
      <c r="B2" t="s">
        <v>253</v>
      </c>
      <c r="D2" s="15" t="s">
        <v>173</v>
      </c>
      <c r="E2" s="15">
        <v>3</v>
      </c>
    </row>
    <row r="3" spans="1:10">
      <c r="D3" s="15" t="s">
        <v>189</v>
      </c>
      <c r="E3" s="15">
        <v>1</v>
      </c>
      <c r="I3" s="14" t="s">
        <v>258</v>
      </c>
      <c r="J3" t="s">
        <v>1475</v>
      </c>
    </row>
    <row r="4" spans="1:10">
      <c r="A4" s="14" t="s">
        <v>258</v>
      </c>
      <c r="B4" t="s">
        <v>259</v>
      </c>
      <c r="D4" s="15"/>
      <c r="E4" s="15"/>
      <c r="I4" s="22" t="s">
        <v>173</v>
      </c>
      <c r="J4">
        <v>3</v>
      </c>
    </row>
    <row r="5" spans="1:10">
      <c r="A5" s="22" t="s">
        <v>170</v>
      </c>
      <c r="B5">
        <v>3</v>
      </c>
      <c r="D5" s="15"/>
      <c r="E5" s="15"/>
      <c r="I5" s="22" t="s">
        <v>189</v>
      </c>
      <c r="J5">
        <v>1</v>
      </c>
    </row>
    <row r="6" spans="1:10">
      <c r="A6" s="22" t="s">
        <v>171</v>
      </c>
      <c r="B6">
        <v>1</v>
      </c>
      <c r="D6" s="15"/>
      <c r="E6" s="15"/>
      <c r="I6" s="22" t="s">
        <v>268</v>
      </c>
      <c r="J6">
        <v>4</v>
      </c>
    </row>
    <row r="7" spans="1:10">
      <c r="A7" s="22" t="s">
        <v>173</v>
      </c>
      <c r="B7">
        <v>3</v>
      </c>
      <c r="D7" s="15"/>
      <c r="E7" s="15"/>
    </row>
    <row r="8" spans="1:10">
      <c r="A8" s="22" t="s">
        <v>174</v>
      </c>
      <c r="B8">
        <v>14</v>
      </c>
      <c r="D8" s="15"/>
      <c r="E8" s="15"/>
    </row>
    <row r="9" spans="1:10">
      <c r="A9" s="22" t="s">
        <v>175</v>
      </c>
      <c r="B9">
        <v>2</v>
      </c>
      <c r="D9" s="15"/>
      <c r="E9" s="15"/>
    </row>
    <row r="10" spans="1:10">
      <c r="A10" s="22" t="s">
        <v>176</v>
      </c>
      <c r="B10">
        <v>18</v>
      </c>
      <c r="D10" s="15"/>
      <c r="E10" s="15"/>
    </row>
    <row r="11" spans="1:10">
      <c r="A11" s="22" t="s">
        <v>183</v>
      </c>
      <c r="B11">
        <v>4</v>
      </c>
      <c r="D11" s="15"/>
      <c r="E11" s="15"/>
    </row>
    <row r="12" spans="1:10">
      <c r="A12" s="22" t="s">
        <v>186</v>
      </c>
      <c r="B12">
        <v>1</v>
      </c>
      <c r="D12" s="15"/>
      <c r="E12" s="15"/>
    </row>
    <row r="13" spans="1:10">
      <c r="A13" s="22" t="s">
        <v>187</v>
      </c>
      <c r="B13">
        <v>6</v>
      </c>
      <c r="D13" s="15"/>
      <c r="E13" s="15"/>
    </row>
    <row r="14" spans="1:10">
      <c r="A14" s="22" t="s">
        <v>190</v>
      </c>
      <c r="B14">
        <v>1</v>
      </c>
      <c r="D14" s="15"/>
      <c r="E14" s="15"/>
    </row>
    <row r="15" spans="1:10">
      <c r="A15" s="22" t="s">
        <v>198</v>
      </c>
      <c r="B15">
        <v>1</v>
      </c>
      <c r="D15" s="15"/>
      <c r="E15" s="15"/>
    </row>
    <row r="16" spans="1:10">
      <c r="A16" s="22" t="s">
        <v>297</v>
      </c>
      <c r="B16">
        <v>1</v>
      </c>
      <c r="D16" s="15"/>
      <c r="E16" s="15"/>
    </row>
    <row r="17" spans="1:5">
      <c r="A17" s="22" t="s">
        <v>192</v>
      </c>
      <c r="B17">
        <v>2</v>
      </c>
      <c r="D17" s="15"/>
      <c r="E17" s="15"/>
    </row>
    <row r="18" spans="1:5">
      <c r="A18" s="22" t="s">
        <v>169</v>
      </c>
      <c r="B18">
        <v>3</v>
      </c>
      <c r="D18" s="15"/>
      <c r="E18" s="15"/>
    </row>
    <row r="19" spans="1:5">
      <c r="A19" s="22" t="s">
        <v>299</v>
      </c>
      <c r="B19">
        <v>1</v>
      </c>
      <c r="D19" s="15"/>
      <c r="E19" s="15"/>
    </row>
    <row r="20" spans="1:5">
      <c r="A20" s="22" t="s">
        <v>310</v>
      </c>
      <c r="B20">
        <v>2</v>
      </c>
      <c r="D20" s="15"/>
      <c r="E20" s="15"/>
    </row>
    <row r="21" spans="1:5">
      <c r="A21" s="22" t="s">
        <v>304</v>
      </c>
      <c r="B21">
        <v>1</v>
      </c>
      <c r="D21" s="15"/>
      <c r="E21" s="15"/>
    </row>
    <row r="22" spans="1:5">
      <c r="A22" s="22" t="s">
        <v>302</v>
      </c>
      <c r="B22">
        <v>1</v>
      </c>
      <c r="D22" s="15"/>
      <c r="E22" s="15"/>
    </row>
    <row r="23" spans="1:5">
      <c r="A23" s="22" t="s">
        <v>275</v>
      </c>
      <c r="B23">
        <v>1</v>
      </c>
      <c r="D23" s="15"/>
      <c r="E23" s="15"/>
    </row>
    <row r="24" spans="1:5">
      <c r="A24" s="22" t="s">
        <v>278</v>
      </c>
      <c r="B24">
        <v>3</v>
      </c>
      <c r="D24" s="15"/>
      <c r="E24" s="15"/>
    </row>
    <row r="25" spans="1:5">
      <c r="A25" s="22" t="s">
        <v>276</v>
      </c>
      <c r="B25">
        <v>7</v>
      </c>
      <c r="D25" s="15"/>
      <c r="E25" s="15"/>
    </row>
    <row r="26" spans="1:5">
      <c r="A26" s="22" t="s">
        <v>281</v>
      </c>
      <c r="B26">
        <v>1</v>
      </c>
      <c r="D26" s="15"/>
      <c r="E26" s="15"/>
    </row>
    <row r="27" spans="1:5">
      <c r="A27" s="22" t="s">
        <v>287</v>
      </c>
      <c r="B27">
        <v>1</v>
      </c>
      <c r="D27" s="15"/>
      <c r="E27" s="15"/>
    </row>
    <row r="28" spans="1:5">
      <c r="A28" s="22" t="s">
        <v>322</v>
      </c>
      <c r="B28">
        <v>2</v>
      </c>
      <c r="D28" s="15"/>
      <c r="E28" s="15"/>
    </row>
    <row r="29" spans="1:5">
      <c r="A29" s="22" t="s">
        <v>294</v>
      </c>
      <c r="B29">
        <v>2</v>
      </c>
      <c r="D29" s="15"/>
      <c r="E29" s="15"/>
    </row>
    <row r="30" spans="1:5">
      <c r="A30" s="22" t="s">
        <v>285</v>
      </c>
      <c r="B30">
        <v>2</v>
      </c>
      <c r="D30" s="15"/>
      <c r="E30" s="15"/>
    </row>
    <row r="31" spans="1:5">
      <c r="A31" s="22" t="s">
        <v>295</v>
      </c>
      <c r="B31">
        <v>1</v>
      </c>
      <c r="D31" s="15"/>
      <c r="E31" s="15"/>
    </row>
    <row r="32" spans="1:5">
      <c r="A32" s="22" t="s">
        <v>296</v>
      </c>
      <c r="B32">
        <v>1</v>
      </c>
      <c r="D32" s="15"/>
      <c r="E32" s="15"/>
    </row>
    <row r="33" spans="1:10">
      <c r="A33" s="22" t="s">
        <v>288</v>
      </c>
      <c r="B33">
        <v>10</v>
      </c>
      <c r="D33" s="15"/>
      <c r="E33" s="15"/>
    </row>
    <row r="34" spans="1:10">
      <c r="A34" s="22" t="s">
        <v>291</v>
      </c>
      <c r="B34">
        <v>9</v>
      </c>
      <c r="D34" s="15"/>
      <c r="E34" s="15"/>
    </row>
    <row r="35" spans="1:10">
      <c r="A35" s="22" t="s">
        <v>268</v>
      </c>
      <c r="B35">
        <v>105</v>
      </c>
      <c r="D35" s="15"/>
      <c r="E35" s="15"/>
    </row>
    <row r="36" spans="1:10">
      <c r="D36" s="15"/>
      <c r="E36" s="15"/>
    </row>
    <row r="37" spans="1:10">
      <c r="D37" s="15"/>
      <c r="E37" s="15"/>
    </row>
    <row r="38" spans="1:10">
      <c r="D38" s="15"/>
      <c r="E38" s="15"/>
    </row>
    <row r="39" spans="1:10">
      <c r="D39" s="15"/>
      <c r="E39" s="15"/>
    </row>
    <row r="42" spans="1:10">
      <c r="I42" s="14" t="s">
        <v>255</v>
      </c>
      <c r="J42" t="s">
        <v>1476</v>
      </c>
    </row>
    <row r="43" spans="1:10">
      <c r="D43" s="15"/>
      <c r="E43" s="15"/>
    </row>
    <row r="44" spans="1:10">
      <c r="D44" s="15"/>
      <c r="E44" s="15"/>
      <c r="I44" s="14" t="s">
        <v>258</v>
      </c>
      <c r="J44" t="s">
        <v>259</v>
      </c>
    </row>
    <row r="45" spans="1:10">
      <c r="D45" s="15"/>
      <c r="E45" s="15"/>
      <c r="I45" s="22" t="s">
        <v>268</v>
      </c>
    </row>
    <row r="46" spans="1:10">
      <c r="D46" s="15"/>
      <c r="E46" s="15"/>
    </row>
    <row r="47" spans="1:10">
      <c r="D47" s="15"/>
      <c r="E47" s="15"/>
    </row>
    <row r="48" spans="1:10">
      <c r="D48" s="15"/>
      <c r="E48" s="15"/>
    </row>
    <row r="49" spans="4:5">
      <c r="D49" s="15"/>
      <c r="E49" s="15"/>
    </row>
    <row r="50" spans="4:5">
      <c r="D50" s="15"/>
      <c r="E50" s="15"/>
    </row>
    <row r="51" spans="4:5">
      <c r="D51" s="15"/>
      <c r="E51" s="15"/>
    </row>
    <row r="52" spans="4:5">
      <c r="D52" s="15"/>
      <c r="E52" s="15"/>
    </row>
    <row r="53" spans="4:5">
      <c r="D53" s="15"/>
      <c r="E53" s="15"/>
    </row>
    <row r="54" spans="4:5">
      <c r="D54" s="15"/>
      <c r="E54" s="15"/>
    </row>
    <row r="55" spans="4:5">
      <c r="D55" s="15"/>
      <c r="E55" s="15"/>
    </row>
    <row r="56" spans="4:5">
      <c r="D56" s="15"/>
      <c r="E56" s="15"/>
    </row>
    <row r="57" spans="4:5">
      <c r="D57" s="15"/>
      <c r="E57" s="15"/>
    </row>
    <row r="58" spans="4:5">
      <c r="D58" s="15"/>
      <c r="E58" s="15"/>
    </row>
    <row r="59" spans="4:5">
      <c r="D59" s="15"/>
      <c r="E59" s="15"/>
    </row>
    <row r="60" spans="4:5">
      <c r="D60" s="15"/>
      <c r="E60" s="15"/>
    </row>
    <row r="61" spans="4:5">
      <c r="D61" s="15"/>
      <c r="E61" s="15"/>
    </row>
    <row r="62" spans="4:5">
      <c r="D62" s="15"/>
      <c r="E62" s="15"/>
    </row>
    <row r="63" spans="4:5">
      <c r="D63" s="15"/>
      <c r="E63" s="15"/>
    </row>
    <row r="64" spans="4:5">
      <c r="D64" s="15"/>
      <c r="E64" s="15"/>
    </row>
    <row r="65" spans="4:5">
      <c r="D65" s="15"/>
      <c r="E65" s="15"/>
    </row>
    <row r="66" spans="4:5">
      <c r="D66" s="15"/>
      <c r="E66" s="15"/>
    </row>
    <row r="67" spans="4:5">
      <c r="D67" s="15"/>
      <c r="E67" s="15"/>
    </row>
    <row r="68" spans="4:5">
      <c r="D68" s="15"/>
      <c r="E68" s="15"/>
    </row>
    <row r="69" spans="4:5">
      <c r="D69" s="15"/>
      <c r="E69" s="15"/>
    </row>
    <row r="70" spans="4:5">
      <c r="D70" s="15"/>
      <c r="E70" s="15"/>
    </row>
    <row r="71" spans="4:5">
      <c r="D71" s="15"/>
      <c r="E71" s="15"/>
    </row>
    <row r="72" spans="4:5">
      <c r="D72" s="15"/>
      <c r="E72" s="15"/>
    </row>
    <row r="73" spans="4:5">
      <c r="D73" s="15"/>
      <c r="E73" s="15"/>
    </row>
    <row r="74" spans="4:5">
      <c r="D74" s="15"/>
      <c r="E74" s="15"/>
    </row>
    <row r="75" spans="4:5">
      <c r="D75" s="15"/>
      <c r="E75" s="15"/>
    </row>
    <row r="76" spans="4:5">
      <c r="D76" s="15"/>
      <c r="E76" s="15"/>
    </row>
    <row r="77" spans="4:5">
      <c r="D77" s="15"/>
      <c r="E77" s="15"/>
    </row>
    <row r="78" spans="4:5">
      <c r="D78" s="15"/>
      <c r="E78" s="15"/>
    </row>
    <row r="79" spans="4:5">
      <c r="D79" s="15"/>
      <c r="E79" s="15"/>
    </row>
    <row r="80" spans="4:5">
      <c r="D80" s="15"/>
      <c r="E80" s="15"/>
    </row>
  </sheetData>
  <pageMargins left="0.7" right="0.7" top="0.75" bottom="0.75" header="0.3" footer="0.3"/>
  <pageSetup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15238-C38E-493B-9A27-B6B483261E41}">
  <sheetPr codeName="Sheet15"/>
  <dimension ref="A1:V134"/>
  <sheetViews>
    <sheetView workbookViewId="0">
      <selection activeCell="A2" sqref="A2:V61"/>
    </sheetView>
  </sheetViews>
  <sheetFormatPr defaultColWidth="8.7109375" defaultRowHeight="15"/>
  <sheetData>
    <row r="1" spans="1:22">
      <c r="A1" s="2" t="s">
        <v>420</v>
      </c>
      <c r="B1" s="2" t="s">
        <v>255</v>
      </c>
      <c r="C1" s="2" t="s">
        <v>421</v>
      </c>
      <c r="D1" s="2" t="s">
        <v>422</v>
      </c>
      <c r="E1" s="2" t="s">
        <v>212</v>
      </c>
      <c r="F1" s="2" t="s">
        <v>127</v>
      </c>
      <c r="G1" s="2" t="s">
        <v>423</v>
      </c>
      <c r="H1" s="2" t="s">
        <v>211</v>
      </c>
      <c r="I1" s="2" t="s">
        <v>424</v>
      </c>
      <c r="J1" s="2" t="s">
        <v>425</v>
      </c>
      <c r="K1" s="2" t="s">
        <v>426</v>
      </c>
      <c r="L1" s="2" t="s">
        <v>427</v>
      </c>
      <c r="M1" s="2" t="s">
        <v>428</v>
      </c>
      <c r="N1" s="2" t="s">
        <v>429</v>
      </c>
      <c r="O1" s="2" t="s">
        <v>430</v>
      </c>
      <c r="P1" s="2" t="s">
        <v>431</v>
      </c>
      <c r="Q1" s="2" t="s">
        <v>432</v>
      </c>
      <c r="R1" s="2" t="s">
        <v>433</v>
      </c>
      <c r="S1" s="2" t="s">
        <v>434</v>
      </c>
      <c r="T1" s="2" t="s">
        <v>435</v>
      </c>
      <c r="U1" s="2" t="s">
        <v>436</v>
      </c>
      <c r="V1" s="2" t="s">
        <v>437</v>
      </c>
    </row>
    <row r="2" spans="1:22">
      <c r="A2" s="43"/>
      <c r="B2" s="43"/>
      <c r="C2" s="43"/>
      <c r="D2" s="43"/>
      <c r="E2" s="43"/>
      <c r="F2" s="43"/>
      <c r="G2" s="43"/>
      <c r="H2" s="59"/>
      <c r="I2" s="59"/>
      <c r="J2" s="43"/>
      <c r="K2" s="43"/>
      <c r="L2" s="43"/>
      <c r="M2" s="59"/>
      <c r="N2" s="43"/>
      <c r="O2" s="59"/>
      <c r="P2" s="43"/>
      <c r="Q2" s="43"/>
      <c r="R2" s="43"/>
      <c r="S2" s="43"/>
      <c r="T2" s="43"/>
      <c r="U2" s="43"/>
      <c r="V2" s="43"/>
    </row>
    <row r="3" spans="1:22">
      <c r="A3" s="43"/>
      <c r="B3" s="43"/>
      <c r="C3" s="43"/>
      <c r="D3" s="43"/>
      <c r="E3" s="43"/>
      <c r="F3" s="43"/>
      <c r="G3" s="43"/>
      <c r="H3" s="59"/>
      <c r="I3" s="59"/>
      <c r="J3" s="43"/>
      <c r="K3" s="43"/>
      <c r="L3" s="43"/>
      <c r="M3" s="59"/>
      <c r="N3" s="43"/>
      <c r="O3" s="59"/>
      <c r="P3" s="43"/>
      <c r="Q3" s="43"/>
      <c r="R3" s="43"/>
      <c r="S3" s="43"/>
      <c r="T3" s="43"/>
      <c r="U3" s="43"/>
      <c r="V3" s="43"/>
    </row>
    <row r="4" spans="1:22">
      <c r="A4" s="43"/>
      <c r="B4" s="43"/>
      <c r="C4" s="43"/>
      <c r="D4" s="43"/>
      <c r="E4" s="43"/>
      <c r="F4" s="43"/>
      <c r="G4" s="43"/>
      <c r="H4" s="59"/>
      <c r="I4" s="59"/>
      <c r="J4" s="43"/>
      <c r="K4" s="43"/>
      <c r="L4" s="43"/>
      <c r="M4" s="59"/>
      <c r="N4" s="43"/>
      <c r="O4" s="59"/>
      <c r="P4" s="43"/>
      <c r="Q4" s="43"/>
      <c r="R4" s="43"/>
      <c r="S4" s="43"/>
      <c r="T4" s="43"/>
      <c r="U4" s="43"/>
      <c r="V4" s="43"/>
    </row>
    <row r="5" spans="1:22">
      <c r="A5" s="43"/>
      <c r="B5" s="43"/>
      <c r="C5" s="43"/>
      <c r="D5" s="43"/>
      <c r="E5" s="43"/>
      <c r="F5" s="43"/>
      <c r="G5" s="43"/>
      <c r="H5" s="59"/>
      <c r="I5" s="59"/>
      <c r="J5" s="43"/>
      <c r="K5" s="43"/>
      <c r="L5" s="43"/>
      <c r="M5" s="59"/>
      <c r="N5" s="43"/>
      <c r="O5" s="59"/>
      <c r="P5" s="43"/>
      <c r="Q5" s="43"/>
      <c r="R5" s="43"/>
      <c r="S5" s="43"/>
      <c r="T5" s="43"/>
      <c r="U5" s="43"/>
      <c r="V5" s="43"/>
    </row>
    <row r="6" spans="1:22">
      <c r="A6" s="43"/>
      <c r="B6" s="43"/>
      <c r="C6" s="43"/>
      <c r="D6" s="43"/>
      <c r="E6" s="43"/>
      <c r="F6" s="43"/>
      <c r="G6" s="43"/>
      <c r="H6" s="59"/>
      <c r="I6" s="59"/>
      <c r="J6" s="43"/>
      <c r="K6" s="43"/>
      <c r="L6" s="43"/>
      <c r="M6" s="59"/>
      <c r="N6" s="43"/>
      <c r="O6" s="59"/>
      <c r="P6" s="43"/>
      <c r="Q6" s="43"/>
      <c r="R6" s="43"/>
      <c r="S6" s="43"/>
      <c r="T6" s="43"/>
      <c r="U6" s="43"/>
      <c r="V6" s="43"/>
    </row>
    <row r="7" spans="1:22">
      <c r="A7" s="43"/>
      <c r="B7" s="43"/>
      <c r="C7" s="43"/>
      <c r="D7" s="43"/>
      <c r="E7" s="43"/>
      <c r="F7" s="43"/>
      <c r="G7" s="43"/>
      <c r="H7" s="59"/>
      <c r="I7" s="59"/>
      <c r="J7" s="43"/>
      <c r="K7" s="43"/>
      <c r="L7" s="43"/>
      <c r="M7" s="59"/>
      <c r="N7" s="43"/>
      <c r="O7" s="59"/>
      <c r="P7" s="43"/>
      <c r="Q7" s="43"/>
      <c r="R7" s="43"/>
      <c r="S7" s="43"/>
      <c r="T7" s="43"/>
      <c r="U7" s="43"/>
      <c r="V7" s="43"/>
    </row>
    <row r="8" spans="1:22">
      <c r="A8" s="43"/>
      <c r="B8" s="43"/>
      <c r="C8" s="43"/>
      <c r="D8" s="43"/>
      <c r="E8" s="43"/>
      <c r="F8" s="43"/>
      <c r="G8" s="43"/>
      <c r="H8" s="59"/>
      <c r="I8" s="59"/>
      <c r="J8" s="43"/>
      <c r="K8" s="43"/>
      <c r="L8" s="43"/>
      <c r="M8" s="59"/>
      <c r="N8" s="43"/>
      <c r="O8" s="59"/>
      <c r="P8" s="43"/>
      <c r="Q8" s="43"/>
      <c r="R8" s="43"/>
      <c r="S8" s="43"/>
      <c r="T8" s="43"/>
      <c r="U8" s="43"/>
      <c r="V8" s="43"/>
    </row>
    <row r="9" spans="1:22">
      <c r="A9" s="43"/>
      <c r="B9" s="43"/>
      <c r="C9" s="43"/>
      <c r="D9" s="43"/>
      <c r="E9" s="43"/>
      <c r="F9" s="43"/>
      <c r="G9" s="43"/>
      <c r="H9" s="59"/>
      <c r="I9" s="59"/>
      <c r="J9" s="43"/>
      <c r="K9" s="43"/>
      <c r="L9" s="43"/>
      <c r="M9" s="59"/>
      <c r="N9" s="43"/>
      <c r="O9" s="59"/>
      <c r="P9" s="43"/>
      <c r="Q9" s="43"/>
      <c r="R9" s="43"/>
      <c r="S9" s="43"/>
      <c r="T9" s="43"/>
      <c r="U9" s="43"/>
      <c r="V9" s="43"/>
    </row>
    <row r="10" spans="1:22">
      <c r="A10" s="43"/>
      <c r="B10" s="43"/>
      <c r="C10" s="43"/>
      <c r="D10" s="43"/>
      <c r="E10" s="43"/>
      <c r="F10" s="43"/>
      <c r="G10" s="43"/>
      <c r="H10" s="59"/>
      <c r="I10" s="59"/>
      <c r="J10" s="43"/>
      <c r="K10" s="43"/>
      <c r="L10" s="43"/>
      <c r="M10" s="59"/>
      <c r="N10" s="43"/>
      <c r="O10" s="59"/>
      <c r="P10" s="43"/>
      <c r="Q10" s="43"/>
      <c r="R10" s="43"/>
      <c r="S10" s="43"/>
      <c r="T10" s="43"/>
      <c r="U10" s="43"/>
      <c r="V10" s="43"/>
    </row>
    <row r="11" spans="1:22">
      <c r="A11" s="43"/>
      <c r="B11" s="43"/>
      <c r="C11" s="43"/>
      <c r="D11" s="43"/>
      <c r="E11" s="43"/>
      <c r="F11" s="43"/>
      <c r="G11" s="43"/>
      <c r="H11" s="59"/>
      <c r="I11" s="59"/>
      <c r="J11" s="43"/>
      <c r="K11" s="43"/>
      <c r="L11" s="43"/>
      <c r="M11" s="59"/>
      <c r="N11" s="43"/>
      <c r="O11" s="59"/>
      <c r="P11" s="43"/>
      <c r="Q11" s="43"/>
      <c r="R11" s="43"/>
      <c r="S11" s="43"/>
      <c r="T11" s="43"/>
      <c r="U11" s="43"/>
      <c r="V11" s="43"/>
    </row>
    <row r="12" spans="1:22">
      <c r="A12" s="43"/>
      <c r="B12" s="43"/>
      <c r="C12" s="43"/>
      <c r="D12" s="43"/>
      <c r="E12" s="43"/>
      <c r="F12" s="43"/>
      <c r="G12" s="43"/>
      <c r="H12" s="59"/>
      <c r="I12" s="59"/>
      <c r="J12" s="43"/>
      <c r="K12" s="43"/>
      <c r="L12" s="43"/>
      <c r="M12" s="59"/>
      <c r="N12" s="43"/>
      <c r="O12" s="59"/>
      <c r="P12" s="43"/>
      <c r="Q12" s="43"/>
      <c r="R12" s="43"/>
      <c r="S12" s="43"/>
      <c r="T12" s="43"/>
      <c r="U12" s="43"/>
      <c r="V12" s="43"/>
    </row>
    <row r="13" spans="1:22">
      <c r="A13" s="43"/>
      <c r="B13" s="43"/>
      <c r="C13" s="43"/>
      <c r="D13" s="43"/>
      <c r="E13" s="43"/>
      <c r="F13" s="43"/>
      <c r="G13" s="43"/>
      <c r="H13" s="59"/>
      <c r="I13" s="59"/>
      <c r="J13" s="43"/>
      <c r="K13" s="43"/>
      <c r="L13" s="43"/>
      <c r="M13" s="59"/>
      <c r="N13" s="43"/>
      <c r="O13" s="59"/>
      <c r="P13" s="43"/>
      <c r="Q13" s="43"/>
      <c r="R13" s="43"/>
      <c r="S13" s="43"/>
      <c r="T13" s="43"/>
      <c r="U13" s="43"/>
      <c r="V13" s="43"/>
    </row>
    <row r="14" spans="1:22">
      <c r="A14" s="43"/>
      <c r="B14" s="43"/>
      <c r="C14" s="43"/>
      <c r="D14" s="43"/>
      <c r="E14" s="43"/>
      <c r="F14" s="43"/>
      <c r="G14" s="43"/>
      <c r="H14" s="59"/>
      <c r="I14" s="59"/>
      <c r="J14" s="43"/>
      <c r="K14" s="43"/>
      <c r="L14" s="43"/>
      <c r="M14" s="59"/>
      <c r="N14" s="43"/>
      <c r="O14" s="59"/>
      <c r="P14" s="43"/>
      <c r="Q14" s="43"/>
      <c r="R14" s="43"/>
      <c r="S14" s="43"/>
      <c r="T14" s="43"/>
      <c r="U14" s="43"/>
      <c r="V14" s="43"/>
    </row>
    <row r="15" spans="1:22">
      <c r="A15" s="43"/>
      <c r="B15" s="43"/>
      <c r="C15" s="43"/>
      <c r="D15" s="43"/>
      <c r="E15" s="43"/>
      <c r="F15" s="43"/>
      <c r="G15" s="43"/>
      <c r="H15" s="59"/>
      <c r="I15" s="59"/>
      <c r="J15" s="43"/>
      <c r="K15" s="43"/>
      <c r="L15" s="43"/>
      <c r="M15" s="59"/>
      <c r="N15" s="43"/>
      <c r="O15" s="59"/>
      <c r="P15" s="43"/>
      <c r="Q15" s="43"/>
      <c r="R15" s="43"/>
      <c r="S15" s="43"/>
      <c r="T15" s="43"/>
      <c r="U15" s="43"/>
      <c r="V15" s="43"/>
    </row>
    <row r="16" spans="1:22">
      <c r="A16" s="43"/>
      <c r="B16" s="43"/>
      <c r="C16" s="43"/>
      <c r="D16" s="43"/>
      <c r="E16" s="43"/>
      <c r="F16" s="43"/>
      <c r="G16" s="43"/>
      <c r="H16" s="59"/>
      <c r="I16" s="59"/>
      <c r="J16" s="43"/>
      <c r="K16" s="43"/>
      <c r="L16" s="43"/>
      <c r="M16" s="59"/>
      <c r="N16" s="43"/>
      <c r="O16" s="59"/>
      <c r="P16" s="43"/>
      <c r="Q16" s="43"/>
      <c r="R16" s="43"/>
      <c r="S16" s="43"/>
      <c r="T16" s="43"/>
      <c r="U16" s="43"/>
      <c r="V16" s="43"/>
    </row>
    <row r="17" spans="1:22">
      <c r="A17" s="43"/>
      <c r="B17" s="43"/>
      <c r="C17" s="43"/>
      <c r="D17" s="43"/>
      <c r="E17" s="43"/>
      <c r="F17" s="43"/>
      <c r="G17" s="43"/>
      <c r="H17" s="59"/>
      <c r="I17" s="59"/>
      <c r="J17" s="43"/>
      <c r="K17" s="43"/>
      <c r="L17" s="43"/>
      <c r="M17" s="59"/>
      <c r="N17" s="43"/>
      <c r="O17" s="59"/>
      <c r="P17" s="43"/>
      <c r="Q17" s="43"/>
      <c r="R17" s="43"/>
      <c r="S17" s="43"/>
      <c r="T17" s="43"/>
      <c r="U17" s="43"/>
      <c r="V17" s="43"/>
    </row>
    <row r="18" spans="1:22">
      <c r="A18" s="43"/>
      <c r="B18" s="43"/>
      <c r="C18" s="43"/>
      <c r="D18" s="43"/>
      <c r="E18" s="43"/>
      <c r="F18" s="43"/>
      <c r="G18" s="43"/>
      <c r="H18" s="59"/>
      <c r="I18" s="59"/>
      <c r="J18" s="43"/>
      <c r="K18" s="43"/>
      <c r="L18" s="43"/>
      <c r="M18" s="59"/>
      <c r="N18" s="43"/>
      <c r="O18" s="59"/>
      <c r="P18" s="43"/>
      <c r="Q18" s="43"/>
      <c r="R18" s="43"/>
      <c r="S18" s="43"/>
      <c r="T18" s="43"/>
      <c r="U18" s="43"/>
      <c r="V18" s="43"/>
    </row>
    <row r="19" spans="1:22">
      <c r="A19" s="43"/>
      <c r="B19" s="43"/>
      <c r="C19" s="43"/>
      <c r="D19" s="43"/>
      <c r="E19" s="43"/>
      <c r="F19" s="43"/>
      <c r="G19" s="43"/>
      <c r="H19" s="59"/>
      <c r="I19" s="59"/>
      <c r="J19" s="43"/>
      <c r="K19" s="43"/>
      <c r="L19" s="43"/>
      <c r="M19" s="59"/>
      <c r="N19" s="43"/>
      <c r="O19" s="59"/>
      <c r="P19" s="43"/>
      <c r="Q19" s="43"/>
      <c r="R19" s="43"/>
      <c r="S19" s="43"/>
      <c r="T19" s="43"/>
      <c r="U19" s="43"/>
      <c r="V19" s="43"/>
    </row>
    <row r="20" spans="1:22">
      <c r="A20" s="43"/>
      <c r="B20" s="43"/>
      <c r="C20" s="43"/>
      <c r="D20" s="43"/>
      <c r="E20" s="43"/>
      <c r="F20" s="43"/>
      <c r="G20" s="43"/>
      <c r="H20" s="59"/>
      <c r="I20" s="59"/>
      <c r="J20" s="43"/>
      <c r="K20" s="43"/>
      <c r="L20" s="43"/>
      <c r="M20" s="59"/>
      <c r="N20" s="43"/>
      <c r="O20" s="59"/>
      <c r="P20" s="43"/>
      <c r="Q20" s="43"/>
      <c r="R20" s="43"/>
      <c r="S20" s="43"/>
      <c r="T20" s="43"/>
      <c r="U20" s="43"/>
      <c r="V20" s="43"/>
    </row>
    <row r="21" spans="1:22">
      <c r="A21" s="43"/>
      <c r="B21" s="43"/>
      <c r="C21" s="43"/>
      <c r="D21" s="43"/>
      <c r="E21" s="43"/>
      <c r="F21" s="43"/>
      <c r="G21" s="43"/>
      <c r="H21" s="59"/>
      <c r="I21" s="59"/>
      <c r="J21" s="43"/>
      <c r="K21" s="43"/>
      <c r="L21" s="43"/>
      <c r="M21" s="59"/>
      <c r="N21" s="43"/>
      <c r="O21" s="59"/>
      <c r="P21" s="43"/>
      <c r="Q21" s="43"/>
      <c r="R21" s="43"/>
      <c r="S21" s="43"/>
      <c r="T21" s="43"/>
      <c r="U21" s="43"/>
      <c r="V21" s="43"/>
    </row>
    <row r="22" spans="1:22">
      <c r="A22" s="43"/>
      <c r="B22" s="43"/>
      <c r="C22" s="43"/>
      <c r="D22" s="43"/>
      <c r="E22" s="43"/>
      <c r="F22" s="43"/>
      <c r="G22" s="43"/>
      <c r="H22" s="59"/>
      <c r="I22" s="59"/>
      <c r="J22" s="43"/>
      <c r="K22" s="43"/>
      <c r="L22" s="43"/>
      <c r="M22" s="59"/>
      <c r="N22" s="43"/>
      <c r="O22" s="59"/>
      <c r="P22" s="43"/>
      <c r="Q22" s="43"/>
      <c r="R22" s="43"/>
      <c r="S22" s="43"/>
      <c r="T22" s="43"/>
      <c r="U22" s="43"/>
      <c r="V22" s="43"/>
    </row>
    <row r="23" spans="1:22">
      <c r="A23" s="43"/>
      <c r="B23" s="43"/>
      <c r="C23" s="43"/>
      <c r="D23" s="43"/>
      <c r="E23" s="43"/>
      <c r="F23" s="43"/>
      <c r="G23" s="43"/>
      <c r="H23" s="59"/>
      <c r="I23" s="59"/>
      <c r="J23" s="43"/>
      <c r="K23" s="43"/>
      <c r="L23" s="43"/>
      <c r="M23" s="59"/>
      <c r="N23" s="43"/>
      <c r="O23" s="59"/>
      <c r="P23" s="43"/>
      <c r="Q23" s="43"/>
      <c r="R23" s="43"/>
      <c r="S23" s="43"/>
      <c r="T23" s="43"/>
      <c r="U23" s="43"/>
      <c r="V23" s="43"/>
    </row>
    <row r="24" spans="1:22">
      <c r="A24" s="43"/>
      <c r="B24" s="43"/>
      <c r="C24" s="43"/>
      <c r="D24" s="43"/>
      <c r="E24" s="43"/>
      <c r="F24" s="43"/>
      <c r="G24" s="43"/>
      <c r="H24" s="59"/>
      <c r="I24" s="59"/>
      <c r="J24" s="43"/>
      <c r="K24" s="43"/>
      <c r="L24" s="43"/>
      <c r="M24" s="59"/>
      <c r="N24" s="43"/>
      <c r="O24" s="59"/>
      <c r="P24" s="43"/>
      <c r="Q24" s="43"/>
      <c r="R24" s="43"/>
      <c r="S24" s="43"/>
      <c r="T24" s="43"/>
      <c r="U24" s="43"/>
      <c r="V24" s="43"/>
    </row>
    <row r="25" spans="1:22">
      <c r="A25" s="43"/>
      <c r="B25" s="43"/>
      <c r="C25" s="43"/>
      <c r="D25" s="43"/>
      <c r="E25" s="43"/>
      <c r="F25" s="43"/>
      <c r="G25" s="43"/>
      <c r="H25" s="59"/>
      <c r="I25" s="59"/>
      <c r="J25" s="43"/>
      <c r="K25" s="43"/>
      <c r="L25" s="43"/>
      <c r="M25" s="59"/>
      <c r="N25" s="43"/>
      <c r="O25" s="59"/>
      <c r="P25" s="43"/>
      <c r="Q25" s="43"/>
      <c r="R25" s="43"/>
      <c r="S25" s="43"/>
      <c r="T25" s="43"/>
      <c r="U25" s="43"/>
      <c r="V25" s="43"/>
    </row>
    <row r="26" spans="1:22">
      <c r="A26" s="43"/>
      <c r="B26" s="43"/>
      <c r="C26" s="43"/>
      <c r="D26" s="43"/>
      <c r="E26" s="43"/>
      <c r="F26" s="43"/>
      <c r="G26" s="43"/>
      <c r="H26" s="59"/>
      <c r="I26" s="59"/>
      <c r="J26" s="43"/>
      <c r="K26" s="43"/>
      <c r="L26" s="43"/>
      <c r="M26" s="59"/>
      <c r="N26" s="43"/>
      <c r="O26" s="59"/>
      <c r="P26" s="43"/>
      <c r="Q26" s="43"/>
      <c r="R26" s="43"/>
      <c r="S26" s="43"/>
      <c r="T26" s="43"/>
      <c r="U26" s="43"/>
      <c r="V26" s="43"/>
    </row>
    <row r="27" spans="1:22">
      <c r="A27" s="43"/>
      <c r="B27" s="43"/>
      <c r="C27" s="43"/>
      <c r="D27" s="43"/>
      <c r="E27" s="43"/>
      <c r="F27" s="43"/>
      <c r="G27" s="43"/>
      <c r="H27" s="59"/>
      <c r="I27" s="59"/>
      <c r="J27" s="43"/>
      <c r="K27" s="43"/>
      <c r="L27" s="43"/>
      <c r="M27" s="59"/>
      <c r="N27" s="43"/>
      <c r="O27" s="59"/>
      <c r="P27" s="43"/>
      <c r="Q27" s="43"/>
      <c r="R27" s="43"/>
      <c r="S27" s="43"/>
      <c r="T27" s="43"/>
      <c r="U27" s="43"/>
      <c r="V27" s="43"/>
    </row>
    <row r="28" spans="1:22">
      <c r="A28" s="43"/>
      <c r="B28" s="43"/>
      <c r="C28" s="43"/>
      <c r="D28" s="43"/>
      <c r="E28" s="43"/>
      <c r="F28" s="43"/>
      <c r="G28" s="43"/>
      <c r="H28" s="59"/>
      <c r="I28" s="59"/>
      <c r="J28" s="43"/>
      <c r="K28" s="43"/>
      <c r="L28" s="43"/>
      <c r="M28" s="59"/>
      <c r="N28" s="43"/>
      <c r="O28" s="59"/>
      <c r="P28" s="43"/>
      <c r="Q28" s="43"/>
      <c r="R28" s="43"/>
      <c r="S28" s="43"/>
      <c r="T28" s="43"/>
      <c r="U28" s="43"/>
      <c r="V28" s="43"/>
    </row>
    <row r="29" spans="1:22">
      <c r="A29" s="43"/>
      <c r="B29" s="43"/>
      <c r="C29" s="43"/>
      <c r="D29" s="43"/>
      <c r="E29" s="43"/>
      <c r="F29" s="43"/>
      <c r="G29" s="43"/>
      <c r="H29" s="59"/>
      <c r="I29" s="59"/>
      <c r="J29" s="43"/>
      <c r="K29" s="43"/>
      <c r="L29" s="43"/>
      <c r="M29" s="59"/>
      <c r="N29" s="43"/>
      <c r="O29" s="59"/>
      <c r="P29" s="43"/>
      <c r="Q29" s="43"/>
      <c r="R29" s="43"/>
      <c r="S29" s="43"/>
      <c r="T29" s="43"/>
      <c r="U29" s="43"/>
      <c r="V29" s="43"/>
    </row>
    <row r="30" spans="1:22">
      <c r="A30" s="43"/>
      <c r="B30" s="43"/>
      <c r="C30" s="43"/>
      <c r="D30" s="43"/>
      <c r="E30" s="43"/>
      <c r="F30" s="43"/>
      <c r="G30" s="43"/>
      <c r="H30" s="59"/>
      <c r="I30" s="59"/>
      <c r="J30" s="43"/>
      <c r="K30" s="43"/>
      <c r="L30" s="43"/>
      <c r="M30" s="59"/>
      <c r="N30" s="43"/>
      <c r="O30" s="59"/>
      <c r="P30" s="43"/>
      <c r="Q30" s="43"/>
      <c r="R30" s="43"/>
      <c r="S30" s="43"/>
      <c r="T30" s="43"/>
      <c r="U30" s="43"/>
      <c r="V30" s="43"/>
    </row>
    <row r="31" spans="1:22">
      <c r="A31" s="43"/>
      <c r="B31" s="43"/>
      <c r="C31" s="43"/>
      <c r="D31" s="43"/>
      <c r="E31" s="43"/>
      <c r="F31" s="43"/>
      <c r="G31" s="43"/>
      <c r="H31" s="59"/>
      <c r="I31" s="59"/>
      <c r="J31" s="43"/>
      <c r="K31" s="43"/>
      <c r="L31" s="43"/>
      <c r="M31" s="59"/>
      <c r="N31" s="43"/>
      <c r="O31" s="59"/>
      <c r="P31" s="43"/>
      <c r="Q31" s="43"/>
      <c r="R31" s="43"/>
      <c r="S31" s="43"/>
      <c r="T31" s="43"/>
      <c r="U31" s="43"/>
      <c r="V31" s="43"/>
    </row>
    <row r="32" spans="1:22">
      <c r="A32" s="43"/>
      <c r="B32" s="43"/>
      <c r="C32" s="43"/>
      <c r="D32" s="43"/>
      <c r="E32" s="43"/>
      <c r="F32" s="43"/>
      <c r="G32" s="43"/>
      <c r="H32" s="59"/>
      <c r="I32" s="59"/>
      <c r="J32" s="43"/>
      <c r="K32" s="43"/>
      <c r="L32" s="43"/>
      <c r="M32" s="59"/>
      <c r="N32" s="43"/>
      <c r="O32" s="59"/>
      <c r="P32" s="43"/>
      <c r="Q32" s="43"/>
      <c r="R32" s="43"/>
      <c r="S32" s="43"/>
      <c r="T32" s="43"/>
      <c r="U32" s="43"/>
      <c r="V32" s="43"/>
    </row>
    <row r="33" spans="1:22">
      <c r="A33" s="43"/>
      <c r="B33" s="43"/>
      <c r="C33" s="43"/>
      <c r="D33" s="43"/>
      <c r="E33" s="43"/>
      <c r="F33" s="43"/>
      <c r="G33" s="43"/>
      <c r="H33" s="59"/>
      <c r="I33" s="59"/>
      <c r="J33" s="43"/>
      <c r="K33" s="43"/>
      <c r="L33" s="43"/>
      <c r="M33" s="59"/>
      <c r="N33" s="43"/>
      <c r="O33" s="59"/>
      <c r="P33" s="43"/>
      <c r="Q33" s="43"/>
      <c r="R33" s="43"/>
      <c r="S33" s="43"/>
      <c r="T33" s="43"/>
      <c r="U33" s="43"/>
      <c r="V33" s="43"/>
    </row>
    <row r="34" spans="1:22">
      <c r="A34" s="43"/>
      <c r="B34" s="43"/>
      <c r="C34" s="43"/>
      <c r="D34" s="43"/>
      <c r="E34" s="43"/>
      <c r="F34" s="43"/>
      <c r="G34" s="43"/>
      <c r="H34" s="59"/>
      <c r="I34" s="59"/>
      <c r="J34" s="43"/>
      <c r="K34" s="43"/>
      <c r="L34" s="43"/>
      <c r="M34" s="59"/>
      <c r="N34" s="43"/>
      <c r="O34" s="59"/>
      <c r="P34" s="43"/>
      <c r="Q34" s="43"/>
      <c r="R34" s="43"/>
      <c r="S34" s="43"/>
      <c r="T34" s="43"/>
      <c r="U34" s="43"/>
      <c r="V34" s="43"/>
    </row>
    <row r="35" spans="1:22">
      <c r="A35" s="43"/>
      <c r="B35" s="43"/>
      <c r="C35" s="43"/>
      <c r="D35" s="43"/>
      <c r="E35" s="43"/>
      <c r="F35" s="43"/>
      <c r="G35" s="43"/>
      <c r="H35" s="59"/>
      <c r="I35" s="59"/>
      <c r="J35" s="43"/>
      <c r="K35" s="43"/>
      <c r="L35" s="43"/>
      <c r="M35" s="59"/>
      <c r="N35" s="43"/>
      <c r="O35" s="59"/>
      <c r="P35" s="43"/>
      <c r="Q35" s="43"/>
      <c r="R35" s="43"/>
      <c r="S35" s="43"/>
      <c r="T35" s="43"/>
      <c r="U35" s="43"/>
      <c r="V35" s="43"/>
    </row>
    <row r="36" spans="1:22">
      <c r="A36" s="43"/>
      <c r="B36" s="43"/>
      <c r="C36" s="43"/>
      <c r="D36" s="43"/>
      <c r="E36" s="43"/>
      <c r="F36" s="43"/>
      <c r="G36" s="43"/>
      <c r="H36" s="59"/>
      <c r="I36" s="59"/>
      <c r="J36" s="43"/>
      <c r="K36" s="43"/>
      <c r="L36" s="43"/>
      <c r="M36" s="59"/>
      <c r="N36" s="43"/>
      <c r="O36" s="59"/>
      <c r="P36" s="43"/>
      <c r="Q36" s="43"/>
      <c r="R36" s="43"/>
      <c r="S36" s="43"/>
      <c r="T36" s="43"/>
      <c r="U36" s="43"/>
      <c r="V36" s="43"/>
    </row>
    <row r="37" spans="1:22">
      <c r="A37" s="43"/>
      <c r="B37" s="43"/>
      <c r="C37" s="43"/>
      <c r="D37" s="43"/>
      <c r="E37" s="43"/>
      <c r="F37" s="43"/>
      <c r="G37" s="43"/>
      <c r="H37" s="59"/>
      <c r="I37" s="59"/>
      <c r="J37" s="43"/>
      <c r="K37" s="43"/>
      <c r="L37" s="43"/>
      <c r="M37" s="59"/>
      <c r="N37" s="43"/>
      <c r="O37" s="59"/>
      <c r="P37" s="43"/>
      <c r="Q37" s="43"/>
      <c r="R37" s="43"/>
      <c r="S37" s="43"/>
      <c r="T37" s="43"/>
      <c r="U37" s="43"/>
      <c r="V37" s="43"/>
    </row>
    <row r="38" spans="1:22">
      <c r="A38" s="43"/>
      <c r="B38" s="43"/>
      <c r="C38" s="43"/>
      <c r="D38" s="43"/>
      <c r="E38" s="43"/>
      <c r="F38" s="43"/>
      <c r="G38" s="43"/>
      <c r="H38" s="59"/>
      <c r="I38" s="59"/>
      <c r="J38" s="43"/>
      <c r="K38" s="43"/>
      <c r="L38" s="43"/>
      <c r="M38" s="59"/>
      <c r="N38" s="43"/>
      <c r="O38" s="59"/>
      <c r="P38" s="43"/>
      <c r="Q38" s="43"/>
      <c r="R38" s="43"/>
      <c r="S38" s="43"/>
      <c r="T38" s="43"/>
      <c r="U38" s="43"/>
      <c r="V38" s="43"/>
    </row>
    <row r="39" spans="1:22">
      <c r="A39" s="43"/>
      <c r="B39" s="43"/>
      <c r="C39" s="43"/>
      <c r="D39" s="43"/>
      <c r="E39" s="43"/>
      <c r="F39" s="43"/>
      <c r="G39" s="43"/>
      <c r="H39" s="59"/>
      <c r="I39" s="59"/>
      <c r="J39" s="43"/>
      <c r="K39" s="43"/>
      <c r="L39" s="43"/>
      <c r="M39" s="59"/>
      <c r="N39" s="43"/>
      <c r="O39" s="59"/>
      <c r="P39" s="43"/>
      <c r="Q39" s="43"/>
      <c r="R39" s="43"/>
      <c r="S39" s="43"/>
      <c r="T39" s="43"/>
      <c r="U39" s="43"/>
      <c r="V39" s="43"/>
    </row>
    <row r="40" spans="1:22">
      <c r="A40" s="43"/>
      <c r="B40" s="43"/>
      <c r="C40" s="43"/>
      <c r="D40" s="43"/>
      <c r="E40" s="43"/>
      <c r="F40" s="43"/>
      <c r="G40" s="43"/>
      <c r="H40" s="59"/>
      <c r="I40" s="59"/>
      <c r="J40" s="43"/>
      <c r="K40" s="43"/>
      <c r="L40" s="43"/>
      <c r="M40" s="59"/>
      <c r="N40" s="43"/>
      <c r="O40" s="59"/>
      <c r="P40" s="43"/>
      <c r="Q40" s="43"/>
      <c r="R40" s="43"/>
      <c r="S40" s="43"/>
      <c r="T40" s="43"/>
      <c r="U40" s="43"/>
      <c r="V40" s="43"/>
    </row>
    <row r="41" spans="1:22">
      <c r="A41" s="43"/>
      <c r="B41" s="43"/>
      <c r="C41" s="43"/>
      <c r="D41" s="43"/>
      <c r="E41" s="43"/>
      <c r="F41" s="43"/>
      <c r="G41" s="43"/>
      <c r="H41" s="59"/>
      <c r="I41" s="59"/>
      <c r="J41" s="43"/>
      <c r="K41" s="43"/>
      <c r="L41" s="43"/>
      <c r="M41" s="59"/>
      <c r="N41" s="43"/>
      <c r="O41" s="59"/>
      <c r="P41" s="43"/>
      <c r="Q41" s="43"/>
      <c r="R41" s="43"/>
      <c r="S41" s="43"/>
      <c r="T41" s="43"/>
      <c r="U41" s="43"/>
      <c r="V41" s="43"/>
    </row>
    <row r="42" spans="1:22">
      <c r="A42" s="43"/>
      <c r="B42" s="43"/>
      <c r="C42" s="43"/>
      <c r="D42" s="43"/>
      <c r="E42" s="43"/>
      <c r="F42" s="43"/>
      <c r="G42" s="43"/>
      <c r="H42" s="59"/>
      <c r="I42" s="59"/>
      <c r="J42" s="43"/>
      <c r="K42" s="43"/>
      <c r="L42" s="43"/>
      <c r="M42" s="59"/>
      <c r="N42" s="43"/>
      <c r="O42" s="59"/>
      <c r="P42" s="43"/>
      <c r="Q42" s="43"/>
      <c r="R42" s="43"/>
      <c r="S42" s="43"/>
      <c r="T42" s="43"/>
      <c r="U42" s="43"/>
      <c r="V42" s="43"/>
    </row>
    <row r="43" spans="1:22">
      <c r="A43" s="43"/>
      <c r="B43" s="43"/>
      <c r="C43" s="43"/>
      <c r="D43" s="43"/>
      <c r="E43" s="43"/>
      <c r="F43" s="43"/>
      <c r="G43" s="43"/>
      <c r="H43" s="59"/>
      <c r="I43" s="59"/>
      <c r="J43" s="43"/>
      <c r="K43" s="43"/>
      <c r="L43" s="43"/>
      <c r="M43" s="59"/>
      <c r="N43" s="43"/>
      <c r="O43" s="59"/>
      <c r="P43" s="43"/>
      <c r="Q43" s="43"/>
      <c r="R43" s="43"/>
      <c r="S43" s="43"/>
      <c r="T43" s="43"/>
      <c r="U43" s="43"/>
      <c r="V43" s="43"/>
    </row>
    <row r="44" spans="1:22">
      <c r="A44" s="43"/>
      <c r="B44" s="43"/>
      <c r="C44" s="43"/>
      <c r="D44" s="43"/>
      <c r="E44" s="43"/>
      <c r="F44" s="43"/>
      <c r="G44" s="43"/>
      <c r="H44" s="59"/>
      <c r="I44" s="59"/>
      <c r="J44" s="43"/>
      <c r="K44" s="43"/>
      <c r="L44" s="43"/>
      <c r="M44" s="59"/>
      <c r="N44" s="43"/>
      <c r="O44" s="59"/>
      <c r="P44" s="43"/>
      <c r="Q44" s="43"/>
      <c r="R44" s="43"/>
      <c r="S44" s="43"/>
      <c r="T44" s="43"/>
      <c r="U44" s="43"/>
      <c r="V44" s="43"/>
    </row>
    <row r="45" spans="1:22">
      <c r="A45" s="43"/>
      <c r="B45" s="43"/>
      <c r="C45" s="43"/>
      <c r="D45" s="43"/>
      <c r="E45" s="43"/>
      <c r="F45" s="43"/>
      <c r="G45" s="43"/>
      <c r="H45" s="59"/>
      <c r="I45" s="59"/>
      <c r="J45" s="43"/>
      <c r="K45" s="43"/>
      <c r="L45" s="43"/>
      <c r="M45" s="59"/>
      <c r="N45" s="43"/>
      <c r="O45" s="59"/>
      <c r="P45" s="43"/>
      <c r="Q45" s="43"/>
      <c r="R45" s="43"/>
      <c r="S45" s="43"/>
      <c r="T45" s="43"/>
      <c r="U45" s="43"/>
      <c r="V45" s="43"/>
    </row>
    <row r="46" spans="1:22">
      <c r="A46" s="43"/>
      <c r="B46" s="43"/>
      <c r="C46" s="43"/>
      <c r="D46" s="43"/>
      <c r="E46" s="43"/>
      <c r="F46" s="43"/>
      <c r="G46" s="43"/>
      <c r="H46" s="59"/>
      <c r="I46" s="59"/>
      <c r="J46" s="43"/>
      <c r="K46" s="43"/>
      <c r="L46" s="43"/>
      <c r="M46" s="59"/>
      <c r="N46" s="43"/>
      <c r="O46" s="59"/>
      <c r="P46" s="43"/>
      <c r="Q46" s="43"/>
      <c r="R46" s="43"/>
      <c r="S46" s="43"/>
      <c r="T46" s="43"/>
      <c r="U46" s="43"/>
      <c r="V46" s="43"/>
    </row>
    <row r="47" spans="1:22">
      <c r="A47" s="43"/>
      <c r="B47" s="43"/>
      <c r="C47" s="43"/>
      <c r="D47" s="43"/>
      <c r="E47" s="43"/>
      <c r="F47" s="43"/>
      <c r="G47" s="43"/>
      <c r="H47" s="59"/>
      <c r="I47" s="59"/>
      <c r="J47" s="43"/>
      <c r="K47" s="43"/>
      <c r="L47" s="43"/>
      <c r="M47" s="59"/>
      <c r="N47" s="43"/>
      <c r="O47" s="59"/>
      <c r="P47" s="43"/>
      <c r="Q47" s="43"/>
      <c r="R47" s="43"/>
      <c r="S47" s="43"/>
      <c r="T47" s="43"/>
      <c r="U47" s="43"/>
      <c r="V47" s="43"/>
    </row>
    <row r="48" spans="1:22">
      <c r="A48" s="43"/>
      <c r="B48" s="43"/>
      <c r="C48" s="43"/>
      <c r="D48" s="43"/>
      <c r="E48" s="43"/>
      <c r="F48" s="43"/>
      <c r="G48" s="43"/>
      <c r="H48" s="59"/>
      <c r="I48" s="59"/>
      <c r="J48" s="43"/>
      <c r="K48" s="43"/>
      <c r="L48" s="43"/>
      <c r="M48" s="59"/>
      <c r="N48" s="43"/>
      <c r="O48" s="59"/>
      <c r="P48" s="43"/>
      <c r="Q48" s="43"/>
      <c r="R48" s="43"/>
      <c r="S48" s="43"/>
      <c r="T48" s="43"/>
      <c r="U48" s="43"/>
      <c r="V48" s="43"/>
    </row>
    <row r="49" spans="1:22">
      <c r="A49" s="43"/>
      <c r="B49" s="43"/>
      <c r="C49" s="43"/>
      <c r="D49" s="43"/>
      <c r="E49" s="43"/>
      <c r="F49" s="43"/>
      <c r="G49" s="43"/>
      <c r="H49" s="59"/>
      <c r="I49" s="59"/>
      <c r="J49" s="43"/>
      <c r="K49" s="43"/>
      <c r="L49" s="43"/>
      <c r="M49" s="59"/>
      <c r="N49" s="43"/>
      <c r="O49" s="59"/>
      <c r="P49" s="43"/>
      <c r="Q49" s="43"/>
      <c r="R49" s="43"/>
      <c r="S49" s="43"/>
      <c r="T49" s="43"/>
      <c r="U49" s="43"/>
      <c r="V49" s="43"/>
    </row>
    <row r="50" spans="1:22">
      <c r="A50" s="43"/>
      <c r="B50" s="43"/>
      <c r="C50" s="43"/>
      <c r="D50" s="43"/>
      <c r="E50" s="43"/>
      <c r="F50" s="43"/>
      <c r="G50" s="43"/>
      <c r="H50" s="59"/>
      <c r="I50" s="59"/>
      <c r="J50" s="43"/>
      <c r="K50" s="43"/>
      <c r="L50" s="43"/>
      <c r="M50" s="59"/>
      <c r="N50" s="43"/>
      <c r="O50" s="59"/>
      <c r="P50" s="43"/>
      <c r="Q50" s="43"/>
      <c r="R50" s="43"/>
      <c r="S50" s="43"/>
      <c r="T50" s="43"/>
      <c r="U50" s="43"/>
      <c r="V50" s="43"/>
    </row>
    <row r="51" spans="1:22">
      <c r="A51" s="43"/>
      <c r="B51" s="43"/>
      <c r="C51" s="43"/>
      <c r="D51" s="43"/>
      <c r="E51" s="43"/>
      <c r="F51" s="43"/>
      <c r="G51" s="43"/>
      <c r="H51" s="59"/>
      <c r="I51" s="59"/>
      <c r="J51" s="43"/>
      <c r="K51" s="43"/>
      <c r="L51" s="43"/>
      <c r="M51" s="59"/>
      <c r="N51" s="43"/>
      <c r="O51" s="59"/>
      <c r="P51" s="43"/>
      <c r="Q51" s="43"/>
      <c r="R51" s="43"/>
      <c r="S51" s="43"/>
      <c r="T51" s="43"/>
      <c r="U51" s="43"/>
      <c r="V51" s="43"/>
    </row>
    <row r="52" spans="1:22">
      <c r="A52" s="43"/>
      <c r="B52" s="43"/>
      <c r="C52" s="43"/>
      <c r="D52" s="43"/>
      <c r="E52" s="43"/>
      <c r="F52" s="43"/>
      <c r="G52" s="43"/>
      <c r="H52" s="59"/>
      <c r="I52" s="59"/>
      <c r="J52" s="43"/>
      <c r="K52" s="43"/>
      <c r="L52" s="43"/>
      <c r="M52" s="59"/>
      <c r="N52" s="43"/>
      <c r="O52" s="59"/>
      <c r="P52" s="43"/>
      <c r="Q52" s="43"/>
      <c r="R52" s="43"/>
      <c r="S52" s="43"/>
      <c r="T52" s="43"/>
      <c r="U52" s="43"/>
      <c r="V52" s="43"/>
    </row>
    <row r="53" spans="1:22">
      <c r="A53" s="43"/>
      <c r="B53" s="43"/>
      <c r="C53" s="43"/>
      <c r="D53" s="43"/>
      <c r="E53" s="43"/>
      <c r="F53" s="43"/>
      <c r="G53" s="43"/>
      <c r="H53" s="59"/>
      <c r="I53" s="59"/>
      <c r="J53" s="43"/>
      <c r="K53" s="43"/>
      <c r="L53" s="43"/>
      <c r="M53" s="59"/>
      <c r="N53" s="43"/>
      <c r="O53" s="59"/>
      <c r="P53" s="43"/>
      <c r="Q53" s="43"/>
      <c r="R53" s="43"/>
      <c r="S53" s="43"/>
      <c r="T53" s="43"/>
      <c r="U53" s="43"/>
      <c r="V53" s="43"/>
    </row>
    <row r="54" spans="1:22">
      <c r="A54" s="43"/>
      <c r="B54" s="43"/>
      <c r="C54" s="43"/>
      <c r="D54" s="43"/>
      <c r="E54" s="43"/>
      <c r="F54" s="43"/>
      <c r="G54" s="43"/>
      <c r="H54" s="59"/>
      <c r="I54" s="59"/>
      <c r="J54" s="43"/>
      <c r="K54" s="43"/>
      <c r="L54" s="43"/>
      <c r="M54" s="59"/>
      <c r="N54" s="43"/>
      <c r="O54" s="59"/>
      <c r="P54" s="43"/>
      <c r="Q54" s="43"/>
      <c r="R54" s="43"/>
      <c r="S54" s="43"/>
      <c r="T54" s="43"/>
      <c r="U54" s="43"/>
      <c r="V54" s="43"/>
    </row>
    <row r="55" spans="1:22">
      <c r="A55" s="43"/>
      <c r="B55" s="43"/>
      <c r="C55" s="43"/>
      <c r="D55" s="43"/>
      <c r="E55" s="43"/>
      <c r="F55" s="43"/>
      <c r="G55" s="43"/>
      <c r="H55" s="59"/>
      <c r="I55" s="59"/>
      <c r="J55" s="43"/>
      <c r="K55" s="43"/>
      <c r="L55" s="43"/>
      <c r="M55" s="59"/>
      <c r="N55" s="43"/>
      <c r="O55" s="59"/>
      <c r="P55" s="43"/>
      <c r="Q55" s="43"/>
      <c r="R55" s="43"/>
      <c r="S55" s="43"/>
      <c r="T55" s="43"/>
      <c r="U55" s="43"/>
      <c r="V55" s="43"/>
    </row>
    <row r="56" spans="1:22">
      <c r="A56" s="43"/>
      <c r="B56" s="43"/>
      <c r="C56" s="43"/>
      <c r="D56" s="43"/>
      <c r="E56" s="43"/>
      <c r="F56" s="43"/>
      <c r="G56" s="43"/>
      <c r="H56" s="59"/>
      <c r="I56" s="59"/>
      <c r="J56" s="43"/>
      <c r="K56" s="43"/>
      <c r="L56" s="43"/>
      <c r="M56" s="59"/>
      <c r="N56" s="43"/>
      <c r="O56" s="59"/>
      <c r="P56" s="43"/>
      <c r="Q56" s="43"/>
      <c r="R56" s="43"/>
      <c r="S56" s="43"/>
      <c r="T56" s="43"/>
      <c r="U56" s="43"/>
      <c r="V56" s="43"/>
    </row>
    <row r="57" spans="1:22">
      <c r="A57" s="43"/>
      <c r="B57" s="43"/>
      <c r="C57" s="43"/>
      <c r="D57" s="43"/>
      <c r="E57" s="43"/>
      <c r="F57" s="43"/>
      <c r="G57" s="43"/>
      <c r="H57" s="59"/>
      <c r="I57" s="59"/>
      <c r="J57" s="43"/>
      <c r="K57" s="43"/>
      <c r="L57" s="43"/>
      <c r="M57" s="59"/>
      <c r="N57" s="43"/>
      <c r="O57" s="59"/>
      <c r="P57" s="43"/>
      <c r="Q57" s="43"/>
      <c r="R57" s="43"/>
      <c r="S57" s="43"/>
      <c r="T57" s="43"/>
      <c r="U57" s="43"/>
      <c r="V57" s="43"/>
    </row>
    <row r="58" spans="1:22">
      <c r="A58" s="43"/>
      <c r="B58" s="43"/>
      <c r="C58" s="43"/>
      <c r="D58" s="43"/>
      <c r="E58" s="43"/>
      <c r="F58" s="43"/>
      <c r="G58" s="43"/>
      <c r="H58" s="59"/>
      <c r="I58" s="59"/>
      <c r="J58" s="43"/>
      <c r="K58" s="43"/>
      <c r="L58" s="43"/>
      <c r="M58" s="59"/>
      <c r="N58" s="43"/>
      <c r="O58" s="59"/>
      <c r="P58" s="43"/>
      <c r="Q58" s="43"/>
      <c r="R58" s="43"/>
      <c r="S58" s="43"/>
      <c r="T58" s="43"/>
      <c r="U58" s="43"/>
      <c r="V58" s="43"/>
    </row>
    <row r="59" spans="1:22">
      <c r="A59" s="43"/>
      <c r="B59" s="43"/>
      <c r="C59" s="43"/>
      <c r="D59" s="43"/>
      <c r="E59" s="43"/>
      <c r="F59" s="43"/>
      <c r="G59" s="43"/>
      <c r="H59" s="59"/>
      <c r="I59" s="59"/>
      <c r="J59" s="43"/>
      <c r="K59" s="43"/>
      <c r="L59" s="43"/>
      <c r="M59" s="59"/>
      <c r="N59" s="43"/>
      <c r="O59" s="59"/>
      <c r="P59" s="43"/>
      <c r="Q59" s="43"/>
      <c r="R59" s="43"/>
      <c r="S59" s="43"/>
      <c r="T59" s="43"/>
      <c r="U59" s="43"/>
      <c r="V59" s="43"/>
    </row>
    <row r="60" spans="1:22">
      <c r="A60" s="43"/>
      <c r="B60" s="43"/>
      <c r="C60" s="43"/>
      <c r="D60" s="43"/>
      <c r="E60" s="43"/>
      <c r="F60" s="43"/>
      <c r="G60" s="43"/>
      <c r="H60" s="59"/>
      <c r="I60" s="59"/>
      <c r="J60" s="43"/>
      <c r="K60" s="43"/>
      <c r="L60" s="43"/>
      <c r="M60" s="59"/>
      <c r="N60" s="43"/>
      <c r="O60" s="59"/>
      <c r="P60" s="43"/>
      <c r="Q60" s="43"/>
      <c r="R60" s="43"/>
      <c r="S60" s="43"/>
      <c r="T60" s="43"/>
      <c r="U60" s="43"/>
      <c r="V60" s="43"/>
    </row>
    <row r="61" spans="1:22">
      <c r="A61" s="43"/>
      <c r="B61" s="43"/>
      <c r="C61" s="43"/>
      <c r="D61" s="43"/>
      <c r="E61" s="43"/>
      <c r="F61" s="43"/>
      <c r="G61" s="43"/>
      <c r="H61" s="59"/>
      <c r="I61" s="59"/>
      <c r="J61" s="43"/>
      <c r="K61" s="43"/>
      <c r="L61" s="43"/>
      <c r="M61" s="59"/>
      <c r="N61" s="43"/>
      <c r="O61" s="59"/>
      <c r="P61" s="43"/>
      <c r="Q61" s="43"/>
      <c r="R61" s="43"/>
      <c r="S61" s="43"/>
      <c r="T61" s="43"/>
      <c r="U61" s="43"/>
      <c r="V61" s="43"/>
    </row>
    <row r="62" spans="1:22">
      <c r="A62" s="43"/>
      <c r="B62" s="43"/>
      <c r="C62" s="43"/>
      <c r="D62" s="43"/>
      <c r="E62" s="43"/>
      <c r="F62" s="43"/>
      <c r="G62" s="43"/>
      <c r="H62" s="59"/>
      <c r="I62" s="59"/>
      <c r="J62" s="43"/>
      <c r="K62" s="43"/>
      <c r="L62" s="43"/>
      <c r="M62" s="59"/>
      <c r="N62" s="43"/>
      <c r="O62" s="59"/>
      <c r="P62" s="43"/>
      <c r="Q62" s="43"/>
      <c r="R62" s="43"/>
      <c r="S62" s="43"/>
      <c r="T62" s="43"/>
      <c r="U62" s="43"/>
      <c r="V62" s="43"/>
    </row>
    <row r="63" spans="1:22">
      <c r="A63" s="43"/>
      <c r="B63" s="43"/>
      <c r="C63" s="43"/>
      <c r="D63" s="43"/>
      <c r="E63" s="43"/>
      <c r="F63" s="43"/>
      <c r="G63" s="43"/>
      <c r="H63" s="59"/>
      <c r="I63" s="59"/>
      <c r="J63" s="43"/>
      <c r="K63" s="43"/>
      <c r="L63" s="43"/>
      <c r="M63" s="59"/>
      <c r="N63" s="43"/>
      <c r="O63" s="59"/>
      <c r="P63" s="43"/>
      <c r="Q63" s="43"/>
      <c r="R63" s="43"/>
      <c r="S63" s="43"/>
      <c r="T63" s="43"/>
      <c r="U63" s="43"/>
      <c r="V63" s="43"/>
    </row>
    <row r="64" spans="1:22">
      <c r="A64" s="43"/>
      <c r="B64" s="43"/>
      <c r="C64" s="43"/>
      <c r="D64" s="43"/>
      <c r="E64" s="43"/>
      <c r="F64" s="43"/>
      <c r="G64" s="43"/>
      <c r="H64" s="59"/>
      <c r="I64" s="59"/>
      <c r="J64" s="43"/>
      <c r="K64" s="43"/>
      <c r="L64" s="43"/>
      <c r="M64" s="59"/>
      <c r="N64" s="43"/>
      <c r="O64" s="59"/>
      <c r="P64" s="43"/>
      <c r="Q64" s="43"/>
      <c r="R64" s="43"/>
      <c r="S64" s="43"/>
      <c r="T64" s="43"/>
      <c r="U64" s="43"/>
      <c r="V64" s="43"/>
    </row>
    <row r="65" spans="1:22">
      <c r="A65" s="43"/>
      <c r="B65" s="43"/>
      <c r="C65" s="43"/>
      <c r="D65" s="43"/>
      <c r="E65" s="43"/>
      <c r="F65" s="43"/>
      <c r="G65" s="43"/>
      <c r="H65" s="59"/>
      <c r="I65" s="59"/>
      <c r="J65" s="43"/>
      <c r="K65" s="43"/>
      <c r="L65" s="43"/>
      <c r="M65" s="59"/>
      <c r="N65" s="43"/>
      <c r="O65" s="59"/>
      <c r="P65" s="43"/>
      <c r="Q65" s="43"/>
      <c r="R65" s="43"/>
      <c r="S65" s="43"/>
      <c r="T65" s="43"/>
      <c r="U65" s="43"/>
      <c r="V65" s="43"/>
    </row>
    <row r="66" spans="1:22">
      <c r="A66" s="43"/>
      <c r="B66" s="43"/>
      <c r="C66" s="43"/>
      <c r="D66" s="43"/>
      <c r="E66" s="43"/>
      <c r="F66" s="43"/>
      <c r="G66" s="43"/>
      <c r="H66" s="59"/>
      <c r="I66" s="59"/>
      <c r="J66" s="43"/>
      <c r="K66" s="43"/>
      <c r="L66" s="43"/>
      <c r="M66" s="59"/>
      <c r="N66" s="43"/>
      <c r="O66" s="59"/>
      <c r="P66" s="43"/>
      <c r="Q66" s="43"/>
      <c r="R66" s="43"/>
      <c r="S66" s="43"/>
      <c r="T66" s="43"/>
      <c r="U66" s="43"/>
      <c r="V66" s="43"/>
    </row>
    <row r="67" spans="1:22">
      <c r="A67" s="43"/>
      <c r="B67" s="43"/>
      <c r="C67" s="43"/>
      <c r="D67" s="43"/>
      <c r="E67" s="43"/>
      <c r="F67" s="43"/>
      <c r="G67" s="43"/>
      <c r="H67" s="59"/>
      <c r="I67" s="59"/>
      <c r="J67" s="43"/>
      <c r="K67" s="43"/>
      <c r="L67" s="43"/>
      <c r="M67" s="59"/>
      <c r="N67" s="43"/>
      <c r="O67" s="59"/>
      <c r="P67" s="43"/>
      <c r="Q67" s="43"/>
      <c r="R67" s="43"/>
      <c r="S67" s="43"/>
      <c r="T67" s="43"/>
      <c r="U67" s="43"/>
      <c r="V67" s="43"/>
    </row>
    <row r="68" spans="1:22">
      <c r="A68" s="43"/>
      <c r="B68" s="43"/>
      <c r="C68" s="43"/>
      <c r="D68" s="43"/>
      <c r="E68" s="43"/>
      <c r="F68" s="43"/>
      <c r="G68" s="43"/>
      <c r="H68" s="59"/>
      <c r="I68" s="59"/>
      <c r="J68" s="43"/>
      <c r="K68" s="43"/>
      <c r="L68" s="43"/>
      <c r="M68" s="59"/>
      <c r="N68" s="43"/>
      <c r="O68" s="59"/>
      <c r="P68" s="43"/>
      <c r="Q68" s="43"/>
      <c r="R68" s="43"/>
      <c r="S68" s="43"/>
      <c r="T68" s="43"/>
      <c r="U68" s="43"/>
      <c r="V68" s="43"/>
    </row>
    <row r="69" spans="1:22">
      <c r="A69" s="43"/>
      <c r="B69" s="43"/>
      <c r="C69" s="43"/>
      <c r="D69" s="43"/>
      <c r="E69" s="43"/>
      <c r="F69" s="43"/>
      <c r="G69" s="43"/>
      <c r="H69" s="59"/>
      <c r="I69" s="59"/>
      <c r="J69" s="43"/>
      <c r="K69" s="43"/>
      <c r="L69" s="43"/>
      <c r="M69" s="59"/>
      <c r="N69" s="43"/>
      <c r="O69" s="59"/>
      <c r="P69" s="43"/>
      <c r="Q69" s="43"/>
      <c r="R69" s="43"/>
      <c r="S69" s="43"/>
      <c r="T69" s="43"/>
      <c r="U69" s="43"/>
      <c r="V69" s="43"/>
    </row>
    <row r="70" spans="1:22">
      <c r="A70" s="43"/>
      <c r="B70" s="43"/>
      <c r="C70" s="43"/>
      <c r="D70" s="43"/>
      <c r="E70" s="43"/>
      <c r="F70" s="43"/>
      <c r="G70" s="43"/>
      <c r="H70" s="59"/>
      <c r="I70" s="59"/>
      <c r="J70" s="43"/>
      <c r="K70" s="43"/>
      <c r="L70" s="43"/>
      <c r="M70" s="59"/>
      <c r="N70" s="43"/>
      <c r="O70" s="59"/>
      <c r="P70" s="43"/>
      <c r="Q70" s="43"/>
      <c r="R70" s="43"/>
      <c r="S70" s="43"/>
      <c r="T70" s="43"/>
      <c r="U70" s="43"/>
      <c r="V70" s="43"/>
    </row>
    <row r="71" spans="1:22">
      <c r="A71" s="43"/>
      <c r="B71" s="43"/>
      <c r="C71" s="43"/>
      <c r="D71" s="43"/>
      <c r="E71" s="43"/>
      <c r="F71" s="43"/>
      <c r="G71" s="43"/>
      <c r="H71" s="59"/>
      <c r="I71" s="59"/>
      <c r="J71" s="43"/>
      <c r="K71" s="43"/>
      <c r="L71" s="43"/>
      <c r="M71" s="59"/>
      <c r="N71" s="43"/>
      <c r="O71" s="59"/>
      <c r="P71" s="43"/>
      <c r="Q71" s="43"/>
      <c r="R71" s="43"/>
      <c r="S71" s="43"/>
      <c r="T71" s="43"/>
      <c r="U71" s="43"/>
      <c r="V71" s="43"/>
    </row>
    <row r="72" spans="1:22">
      <c r="A72" s="43"/>
      <c r="B72" s="43"/>
      <c r="C72" s="43"/>
      <c r="D72" s="43"/>
      <c r="E72" s="43"/>
      <c r="F72" s="43"/>
      <c r="G72" s="43"/>
      <c r="H72" s="59"/>
      <c r="I72" s="59"/>
      <c r="J72" s="43"/>
      <c r="K72" s="43"/>
      <c r="L72" s="43"/>
      <c r="M72" s="59"/>
      <c r="N72" s="43"/>
      <c r="O72" s="59"/>
      <c r="P72" s="43"/>
      <c r="Q72" s="43"/>
      <c r="R72" s="43"/>
      <c r="S72" s="43"/>
      <c r="T72" s="43"/>
      <c r="U72" s="43"/>
      <c r="V72" s="43"/>
    </row>
    <row r="73" spans="1:22">
      <c r="A73" s="43"/>
      <c r="B73" s="43"/>
      <c r="C73" s="43"/>
      <c r="D73" s="43"/>
      <c r="E73" s="43"/>
      <c r="F73" s="43"/>
      <c r="G73" s="43"/>
      <c r="H73" s="59"/>
      <c r="I73" s="59"/>
      <c r="J73" s="43"/>
      <c r="K73" s="43"/>
      <c r="L73" s="43"/>
      <c r="M73" s="59"/>
      <c r="N73" s="43"/>
      <c r="O73" s="59"/>
      <c r="P73" s="43"/>
      <c r="Q73" s="43"/>
      <c r="R73" s="43"/>
      <c r="S73" s="43"/>
      <c r="T73" s="43"/>
      <c r="U73" s="43"/>
      <c r="V73" s="43"/>
    </row>
    <row r="74" spans="1:22">
      <c r="A74" s="43"/>
      <c r="B74" s="43"/>
      <c r="C74" s="43"/>
      <c r="D74" s="43"/>
      <c r="E74" s="43"/>
      <c r="F74" s="43"/>
      <c r="G74" s="43"/>
      <c r="H74" s="59"/>
      <c r="I74" s="59"/>
      <c r="J74" s="43"/>
      <c r="K74" s="43"/>
      <c r="L74" s="43"/>
      <c r="M74" s="59"/>
      <c r="N74" s="43"/>
      <c r="O74" s="59"/>
      <c r="P74" s="43"/>
      <c r="Q74" s="43"/>
      <c r="R74" s="43"/>
      <c r="S74" s="43"/>
      <c r="T74" s="43"/>
      <c r="U74" s="43"/>
      <c r="V74" s="43"/>
    </row>
    <row r="75" spans="1:22">
      <c r="A75" s="43"/>
      <c r="B75" s="43"/>
      <c r="C75" s="43"/>
      <c r="D75" s="43"/>
      <c r="E75" s="43"/>
      <c r="F75" s="43"/>
      <c r="G75" s="43"/>
      <c r="H75" s="59"/>
      <c r="I75" s="59"/>
      <c r="J75" s="43"/>
      <c r="K75" s="43"/>
      <c r="L75" s="43"/>
      <c r="M75" s="59"/>
      <c r="N75" s="43"/>
      <c r="O75" s="59"/>
      <c r="P75" s="43"/>
      <c r="Q75" s="43"/>
      <c r="R75" s="43"/>
      <c r="S75" s="43"/>
      <c r="T75" s="43"/>
      <c r="U75" s="43"/>
      <c r="V75" s="43"/>
    </row>
    <row r="76" spans="1:22">
      <c r="A76" s="43"/>
      <c r="B76" s="43"/>
      <c r="C76" s="43"/>
      <c r="D76" s="43"/>
      <c r="E76" s="43"/>
      <c r="F76" s="43"/>
      <c r="G76" s="43"/>
      <c r="H76" s="59"/>
      <c r="I76" s="59"/>
      <c r="J76" s="43"/>
      <c r="K76" s="43"/>
      <c r="L76" s="43"/>
      <c r="M76" s="59"/>
      <c r="N76" s="43"/>
      <c r="O76" s="59"/>
      <c r="P76" s="43"/>
      <c r="Q76" s="43"/>
      <c r="R76" s="43"/>
      <c r="S76" s="43"/>
      <c r="T76" s="43"/>
      <c r="U76" s="43"/>
      <c r="V76" s="43"/>
    </row>
    <row r="77" spans="1:22">
      <c r="A77" s="43"/>
      <c r="B77" s="43"/>
      <c r="C77" s="43"/>
      <c r="D77" s="43"/>
      <c r="E77" s="43"/>
      <c r="F77" s="43"/>
      <c r="G77" s="43"/>
      <c r="H77" s="59"/>
      <c r="I77" s="59"/>
      <c r="J77" s="43"/>
      <c r="K77" s="43"/>
      <c r="L77" s="43"/>
      <c r="M77" s="59"/>
      <c r="N77" s="43"/>
      <c r="O77" s="59"/>
      <c r="P77" s="43"/>
      <c r="Q77" s="43"/>
      <c r="R77" s="43"/>
      <c r="S77" s="43"/>
      <c r="T77" s="43"/>
      <c r="U77" s="43"/>
      <c r="V77" s="43"/>
    </row>
    <row r="78" spans="1:22">
      <c r="A78" s="43"/>
      <c r="B78" s="43"/>
      <c r="C78" s="43"/>
      <c r="D78" s="43"/>
      <c r="E78" s="43"/>
      <c r="F78" s="43"/>
      <c r="G78" s="43"/>
      <c r="H78" s="59"/>
      <c r="I78" s="59"/>
      <c r="J78" s="43"/>
      <c r="K78" s="43"/>
      <c r="L78" s="43"/>
      <c r="M78" s="59"/>
      <c r="N78" s="43"/>
      <c r="O78" s="59"/>
      <c r="P78" s="43"/>
      <c r="Q78" s="43"/>
      <c r="R78" s="43"/>
      <c r="S78" s="43"/>
      <c r="T78" s="43"/>
      <c r="U78" s="43"/>
      <c r="V78" s="43"/>
    </row>
    <row r="79" spans="1:22">
      <c r="A79" s="43"/>
      <c r="B79" s="43"/>
      <c r="C79" s="43"/>
      <c r="D79" s="43"/>
      <c r="E79" s="43"/>
      <c r="F79" s="43"/>
      <c r="G79" s="43"/>
      <c r="H79" s="59"/>
      <c r="I79" s="59"/>
      <c r="J79" s="43"/>
      <c r="K79" s="43"/>
      <c r="L79" s="43"/>
      <c r="M79" s="59"/>
      <c r="N79" s="43"/>
      <c r="O79" s="59"/>
      <c r="P79" s="43"/>
      <c r="Q79" s="43"/>
      <c r="R79" s="43"/>
      <c r="S79" s="43"/>
      <c r="T79" s="43"/>
      <c r="U79" s="43"/>
      <c r="V79" s="43"/>
    </row>
    <row r="80" spans="1:22">
      <c r="A80" s="43"/>
      <c r="B80" s="43"/>
      <c r="C80" s="43"/>
      <c r="D80" s="43"/>
      <c r="E80" s="43"/>
      <c r="F80" s="43"/>
      <c r="G80" s="43"/>
      <c r="H80" s="59"/>
      <c r="I80" s="59"/>
      <c r="J80" s="43"/>
      <c r="K80" s="43"/>
      <c r="L80" s="43"/>
      <c r="M80" s="59"/>
      <c r="N80" s="43"/>
      <c r="O80" s="59"/>
      <c r="P80" s="43"/>
      <c r="Q80" s="43"/>
      <c r="R80" s="43"/>
      <c r="S80" s="43"/>
      <c r="T80" s="43"/>
      <c r="U80" s="43"/>
      <c r="V80" s="43"/>
    </row>
    <row r="81" spans="1:22">
      <c r="A81" s="43"/>
      <c r="B81" s="43"/>
      <c r="C81" s="43"/>
      <c r="D81" s="43"/>
      <c r="E81" s="43"/>
      <c r="F81" s="43"/>
      <c r="G81" s="43"/>
      <c r="H81" s="59"/>
      <c r="I81" s="59"/>
      <c r="J81" s="43"/>
      <c r="K81" s="43"/>
      <c r="L81" s="43"/>
      <c r="M81" s="59"/>
      <c r="N81" s="43"/>
      <c r="O81" s="59"/>
      <c r="P81" s="43"/>
      <c r="Q81" s="43"/>
      <c r="R81" s="43"/>
      <c r="S81" s="43"/>
      <c r="T81" s="43"/>
      <c r="U81" s="43"/>
      <c r="V81" s="43"/>
    </row>
    <row r="82" spans="1:22">
      <c r="A82" s="43"/>
      <c r="B82" s="43"/>
      <c r="C82" s="43"/>
      <c r="D82" s="43"/>
      <c r="E82" s="43"/>
      <c r="F82" s="43"/>
      <c r="G82" s="43"/>
      <c r="H82" s="59"/>
      <c r="I82" s="59"/>
      <c r="J82" s="43"/>
      <c r="K82" s="43"/>
      <c r="L82" s="43"/>
      <c r="M82" s="59"/>
      <c r="N82" s="43"/>
      <c r="O82" s="59"/>
      <c r="P82" s="43"/>
      <c r="Q82" s="43"/>
      <c r="R82" s="43"/>
      <c r="S82" s="43"/>
      <c r="T82" s="43"/>
      <c r="U82" s="43"/>
      <c r="V82" s="43"/>
    </row>
    <row r="83" spans="1:22">
      <c r="A83" s="43"/>
      <c r="B83" s="43"/>
      <c r="C83" s="43"/>
      <c r="D83" s="43"/>
      <c r="E83" s="43"/>
      <c r="F83" s="43"/>
      <c r="G83" s="43"/>
      <c r="H83" s="59"/>
      <c r="I83" s="59"/>
      <c r="J83" s="43"/>
      <c r="K83" s="43"/>
      <c r="L83" s="43"/>
      <c r="M83" s="59"/>
      <c r="N83" s="43"/>
      <c r="O83" s="59"/>
      <c r="P83" s="43"/>
      <c r="Q83" s="43"/>
      <c r="R83" s="43"/>
      <c r="S83" s="43"/>
      <c r="T83" s="43"/>
      <c r="U83" s="43"/>
      <c r="V83" s="43"/>
    </row>
    <row r="84" spans="1:22">
      <c r="A84" s="43"/>
      <c r="B84" s="43"/>
      <c r="C84" s="43"/>
      <c r="D84" s="43"/>
      <c r="E84" s="43"/>
      <c r="F84" s="43"/>
      <c r="G84" s="43"/>
      <c r="H84" s="59"/>
      <c r="I84" s="59"/>
      <c r="J84" s="43"/>
      <c r="K84" s="43"/>
      <c r="L84" s="43"/>
      <c r="M84" s="59"/>
      <c r="N84" s="43"/>
      <c r="O84" s="59"/>
      <c r="P84" s="43"/>
      <c r="Q84" s="43"/>
      <c r="R84" s="43"/>
      <c r="S84" s="43"/>
      <c r="T84" s="43"/>
      <c r="U84" s="43"/>
      <c r="V84" s="43"/>
    </row>
    <row r="85" spans="1:22">
      <c r="A85" s="43"/>
      <c r="B85" s="43"/>
      <c r="C85" s="43"/>
      <c r="D85" s="43"/>
      <c r="E85" s="43"/>
      <c r="F85" s="43"/>
      <c r="G85" s="43"/>
      <c r="H85" s="59"/>
      <c r="I85" s="59"/>
      <c r="J85" s="43"/>
      <c r="K85" s="43"/>
      <c r="L85" s="43"/>
      <c r="M85" s="59"/>
      <c r="N85" s="43"/>
      <c r="O85" s="59"/>
      <c r="P85" s="43"/>
      <c r="Q85" s="43"/>
      <c r="R85" s="43"/>
      <c r="S85" s="43"/>
      <c r="T85" s="43"/>
      <c r="U85" s="43"/>
      <c r="V85" s="43"/>
    </row>
    <row r="86" spans="1:22">
      <c r="A86" s="43"/>
      <c r="B86" s="43"/>
      <c r="C86" s="43"/>
      <c r="D86" s="43"/>
      <c r="E86" s="43"/>
      <c r="F86" s="43"/>
      <c r="G86" s="43"/>
      <c r="H86" s="59"/>
      <c r="I86" s="59"/>
      <c r="J86" s="43"/>
      <c r="K86" s="43"/>
      <c r="L86" s="43"/>
      <c r="M86" s="59"/>
      <c r="N86" s="43"/>
      <c r="O86" s="59"/>
      <c r="P86" s="43"/>
      <c r="Q86" s="43"/>
      <c r="R86" s="43"/>
      <c r="S86" s="43"/>
      <c r="T86" s="43"/>
      <c r="U86" s="43"/>
      <c r="V86" s="43"/>
    </row>
    <row r="87" spans="1:22">
      <c r="A87" s="43"/>
      <c r="B87" s="43"/>
      <c r="C87" s="43"/>
      <c r="D87" s="43"/>
      <c r="E87" s="43"/>
      <c r="F87" s="43"/>
      <c r="G87" s="43"/>
      <c r="H87" s="59"/>
      <c r="I87" s="59"/>
      <c r="J87" s="43"/>
      <c r="K87" s="43"/>
      <c r="L87" s="43"/>
      <c r="M87" s="59"/>
      <c r="N87" s="43"/>
      <c r="O87" s="59"/>
      <c r="P87" s="43"/>
      <c r="Q87" s="43"/>
      <c r="R87" s="43"/>
      <c r="S87" s="43"/>
      <c r="T87" s="43"/>
      <c r="U87" s="43"/>
      <c r="V87" s="43"/>
    </row>
    <row r="88" spans="1:22">
      <c r="A88" s="43"/>
      <c r="B88" s="43"/>
      <c r="C88" s="43"/>
      <c r="D88" s="43"/>
      <c r="E88" s="43"/>
      <c r="F88" s="43"/>
      <c r="G88" s="43"/>
      <c r="H88" s="59"/>
      <c r="I88" s="59"/>
      <c r="J88" s="43"/>
      <c r="K88" s="43"/>
      <c r="L88" s="43"/>
      <c r="M88" s="59"/>
      <c r="N88" s="43"/>
      <c r="O88" s="59"/>
      <c r="P88" s="43"/>
      <c r="Q88" s="43"/>
      <c r="R88" s="43"/>
      <c r="S88" s="43"/>
      <c r="T88" s="43"/>
      <c r="U88" s="43"/>
      <c r="V88" s="43"/>
    </row>
    <row r="89" spans="1:22">
      <c r="A89" s="43"/>
      <c r="B89" s="43"/>
      <c r="C89" s="43"/>
      <c r="D89" s="43"/>
      <c r="E89" s="43"/>
      <c r="F89" s="43"/>
      <c r="G89" s="43"/>
      <c r="H89" s="59"/>
      <c r="I89" s="59"/>
      <c r="J89" s="43"/>
      <c r="K89" s="43"/>
      <c r="L89" s="43"/>
      <c r="M89" s="59"/>
      <c r="N89" s="43"/>
      <c r="O89" s="59"/>
      <c r="P89" s="43"/>
      <c r="Q89" s="43"/>
      <c r="R89" s="43"/>
      <c r="S89" s="43"/>
      <c r="T89" s="43"/>
      <c r="U89" s="43"/>
      <c r="V89" s="43"/>
    </row>
    <row r="90" spans="1:22">
      <c r="A90" s="43"/>
      <c r="B90" s="43"/>
      <c r="C90" s="43"/>
      <c r="D90" s="43"/>
      <c r="E90" s="43"/>
      <c r="F90" s="43"/>
      <c r="G90" s="43"/>
      <c r="H90" s="59"/>
      <c r="I90" s="59"/>
      <c r="J90" s="43"/>
      <c r="K90" s="43"/>
      <c r="L90" s="43"/>
      <c r="M90" s="59"/>
      <c r="N90" s="43"/>
      <c r="O90" s="59"/>
      <c r="P90" s="43"/>
      <c r="Q90" s="43"/>
      <c r="R90" s="43"/>
      <c r="S90" s="43"/>
      <c r="T90" s="43"/>
      <c r="U90" s="43"/>
      <c r="V90" s="43"/>
    </row>
    <row r="91" spans="1:22">
      <c r="A91" s="43"/>
      <c r="B91" s="43"/>
      <c r="C91" s="43"/>
      <c r="D91" s="43"/>
      <c r="E91" s="43"/>
      <c r="F91" s="43"/>
      <c r="G91" s="43"/>
      <c r="H91" s="59"/>
      <c r="I91" s="59"/>
      <c r="J91" s="43"/>
      <c r="K91" s="43"/>
      <c r="L91" s="43"/>
      <c r="M91" s="59"/>
      <c r="N91" s="43"/>
      <c r="O91" s="59"/>
      <c r="P91" s="43"/>
      <c r="Q91" s="43"/>
      <c r="R91" s="43"/>
      <c r="S91" s="43"/>
      <c r="T91" s="43"/>
      <c r="U91" s="43"/>
      <c r="V91" s="43"/>
    </row>
    <row r="92" spans="1:22">
      <c r="A92" s="43"/>
      <c r="B92" s="43"/>
      <c r="C92" s="43"/>
      <c r="D92" s="43"/>
      <c r="E92" s="43"/>
      <c r="F92" s="43"/>
      <c r="G92" s="43"/>
      <c r="H92" s="59"/>
      <c r="I92" s="59"/>
      <c r="J92" s="43"/>
      <c r="K92" s="43"/>
      <c r="L92" s="43"/>
      <c r="M92" s="59"/>
      <c r="N92" s="43"/>
      <c r="O92" s="59"/>
      <c r="P92" s="43"/>
      <c r="Q92" s="43"/>
      <c r="R92" s="43"/>
      <c r="S92" s="43"/>
      <c r="T92" s="43"/>
      <c r="U92" s="43"/>
      <c r="V92" s="43"/>
    </row>
    <row r="93" spans="1:22">
      <c r="A93" s="43"/>
      <c r="B93" s="43"/>
      <c r="C93" s="43"/>
      <c r="D93" s="43"/>
      <c r="E93" s="43"/>
      <c r="F93" s="43"/>
      <c r="G93" s="43"/>
      <c r="H93" s="59"/>
      <c r="I93" s="59"/>
      <c r="J93" s="43"/>
      <c r="K93" s="43"/>
      <c r="L93" s="43"/>
      <c r="M93" s="59"/>
      <c r="N93" s="43"/>
      <c r="O93" s="59"/>
      <c r="P93" s="43"/>
      <c r="Q93" s="43"/>
      <c r="R93" s="43"/>
      <c r="S93" s="43"/>
      <c r="T93" s="43"/>
      <c r="U93" s="43"/>
      <c r="V93" s="43"/>
    </row>
    <row r="94" spans="1:22">
      <c r="A94" s="43"/>
      <c r="B94" s="43"/>
      <c r="C94" s="43"/>
      <c r="D94" s="43"/>
      <c r="E94" s="43"/>
      <c r="F94" s="43"/>
      <c r="G94" s="43"/>
      <c r="H94" s="59"/>
      <c r="I94" s="59"/>
      <c r="J94" s="43"/>
      <c r="K94" s="43"/>
      <c r="L94" s="43"/>
      <c r="M94" s="59"/>
      <c r="N94" s="43"/>
      <c r="O94" s="59"/>
      <c r="P94" s="43"/>
      <c r="Q94" s="43"/>
      <c r="R94" s="43"/>
      <c r="S94" s="43"/>
      <c r="T94" s="43"/>
      <c r="U94" s="43"/>
      <c r="V94" s="43"/>
    </row>
    <row r="95" spans="1:22">
      <c r="A95" s="43"/>
      <c r="B95" s="43"/>
      <c r="C95" s="43"/>
      <c r="D95" s="43"/>
      <c r="E95" s="43"/>
      <c r="F95" s="43"/>
      <c r="G95" s="43"/>
      <c r="H95" s="59"/>
      <c r="I95" s="59"/>
      <c r="J95" s="43"/>
      <c r="K95" s="43"/>
      <c r="L95" s="43"/>
      <c r="M95" s="59"/>
      <c r="N95" s="43"/>
      <c r="O95" s="59"/>
      <c r="P95" s="43"/>
      <c r="Q95" s="43"/>
      <c r="R95" s="43"/>
      <c r="S95" s="43"/>
      <c r="T95" s="43"/>
      <c r="U95" s="43"/>
      <c r="V95" s="43"/>
    </row>
    <row r="96" spans="1:22">
      <c r="A96" s="43"/>
      <c r="B96" s="43"/>
      <c r="C96" s="43"/>
      <c r="D96" s="43"/>
      <c r="E96" s="43"/>
      <c r="F96" s="43"/>
      <c r="G96" s="43"/>
      <c r="H96" s="59"/>
      <c r="I96" s="59"/>
      <c r="J96" s="43"/>
      <c r="K96" s="43"/>
      <c r="L96" s="43"/>
      <c r="M96" s="59"/>
      <c r="N96" s="43"/>
      <c r="O96" s="59"/>
      <c r="P96" s="43"/>
      <c r="Q96" s="43"/>
      <c r="R96" s="43"/>
      <c r="S96" s="43"/>
      <c r="T96" s="43"/>
      <c r="U96" s="43"/>
      <c r="V96" s="43"/>
    </row>
    <row r="97" spans="1:22">
      <c r="A97" s="43"/>
      <c r="B97" s="43"/>
      <c r="C97" s="43"/>
      <c r="D97" s="43"/>
      <c r="E97" s="43"/>
      <c r="F97" s="43"/>
      <c r="G97" s="43"/>
      <c r="H97" s="59"/>
      <c r="I97" s="59"/>
      <c r="J97" s="43"/>
      <c r="K97" s="43"/>
      <c r="L97" s="43"/>
      <c r="M97" s="59"/>
      <c r="N97" s="43"/>
      <c r="O97" s="59"/>
      <c r="P97" s="43"/>
      <c r="Q97" s="43"/>
      <c r="R97" s="43"/>
      <c r="S97" s="43"/>
      <c r="T97" s="43"/>
      <c r="U97" s="43"/>
      <c r="V97" s="43"/>
    </row>
    <row r="98" spans="1:22">
      <c r="A98" s="43"/>
      <c r="B98" s="43"/>
      <c r="C98" s="43"/>
      <c r="D98" s="43"/>
      <c r="E98" s="43"/>
      <c r="F98" s="43"/>
      <c r="G98" s="43"/>
      <c r="H98" s="59"/>
      <c r="I98" s="59"/>
      <c r="J98" s="43"/>
      <c r="K98" s="43"/>
      <c r="L98" s="43"/>
      <c r="M98" s="59"/>
      <c r="N98" s="43"/>
      <c r="O98" s="59"/>
      <c r="P98" s="43"/>
      <c r="Q98" s="43"/>
      <c r="R98" s="43"/>
      <c r="S98" s="43"/>
      <c r="T98" s="43"/>
      <c r="U98" s="43"/>
      <c r="V98" s="43"/>
    </row>
    <row r="99" spans="1:22">
      <c r="A99" s="43"/>
      <c r="B99" s="43"/>
      <c r="C99" s="43"/>
      <c r="D99" s="43"/>
      <c r="E99" s="43"/>
      <c r="F99" s="43"/>
      <c r="G99" s="43"/>
      <c r="H99" s="59"/>
      <c r="I99" s="59"/>
      <c r="J99" s="43"/>
      <c r="K99" s="43"/>
      <c r="L99" s="43"/>
      <c r="M99" s="59"/>
      <c r="N99" s="43"/>
      <c r="O99" s="59"/>
      <c r="P99" s="43"/>
      <c r="Q99" s="43"/>
      <c r="R99" s="43"/>
      <c r="S99" s="43"/>
      <c r="T99" s="43"/>
      <c r="U99" s="43"/>
      <c r="V99" s="43"/>
    </row>
    <row r="100" spans="1:22">
      <c r="A100" s="43"/>
      <c r="B100" s="43"/>
      <c r="C100" s="43"/>
      <c r="D100" s="43"/>
      <c r="E100" s="43"/>
      <c r="F100" s="43"/>
      <c r="G100" s="43"/>
      <c r="H100" s="59"/>
      <c r="I100" s="59"/>
      <c r="J100" s="43"/>
      <c r="K100" s="43"/>
      <c r="L100" s="43"/>
      <c r="M100" s="59"/>
      <c r="N100" s="43"/>
      <c r="O100" s="59"/>
      <c r="P100" s="43"/>
      <c r="Q100" s="43"/>
      <c r="R100" s="43"/>
      <c r="S100" s="43"/>
      <c r="T100" s="43"/>
      <c r="U100" s="43"/>
      <c r="V100" s="43"/>
    </row>
    <row r="101" spans="1:22">
      <c r="A101" s="43"/>
      <c r="B101" s="43"/>
      <c r="C101" s="43"/>
      <c r="D101" s="43"/>
      <c r="E101" s="43"/>
      <c r="F101" s="43"/>
      <c r="G101" s="43"/>
      <c r="H101" s="59"/>
      <c r="I101" s="59"/>
      <c r="J101" s="43"/>
      <c r="K101" s="43"/>
      <c r="L101" s="43"/>
      <c r="M101" s="59"/>
      <c r="N101" s="43"/>
      <c r="O101" s="59"/>
      <c r="P101" s="43"/>
      <c r="Q101" s="43"/>
      <c r="R101" s="43"/>
      <c r="S101" s="43"/>
      <c r="T101" s="43"/>
      <c r="U101" s="43"/>
      <c r="V101" s="43"/>
    </row>
    <row r="102" spans="1:22">
      <c r="A102" s="43"/>
      <c r="B102" s="43"/>
      <c r="C102" s="43"/>
      <c r="D102" s="43"/>
      <c r="E102" s="43"/>
      <c r="F102" s="43"/>
      <c r="G102" s="43"/>
      <c r="H102" s="59"/>
      <c r="I102" s="59"/>
      <c r="J102" s="43"/>
      <c r="K102" s="43"/>
      <c r="L102" s="43"/>
      <c r="M102" s="59"/>
      <c r="N102" s="43"/>
      <c r="O102" s="59"/>
      <c r="P102" s="43"/>
      <c r="Q102" s="43"/>
      <c r="R102" s="43"/>
      <c r="S102" s="43"/>
      <c r="T102" s="43"/>
      <c r="U102" s="43"/>
      <c r="V102" s="43"/>
    </row>
    <row r="103" spans="1:22">
      <c r="A103" s="43"/>
      <c r="B103" s="43"/>
      <c r="C103" s="43"/>
      <c r="D103" s="43"/>
      <c r="E103" s="43"/>
      <c r="F103" s="43"/>
      <c r="G103" s="43"/>
      <c r="H103" s="59"/>
      <c r="I103" s="59"/>
      <c r="J103" s="43"/>
      <c r="K103" s="43"/>
      <c r="L103" s="43"/>
      <c r="M103" s="59"/>
      <c r="N103" s="43"/>
      <c r="O103" s="59"/>
      <c r="P103" s="43"/>
      <c r="Q103" s="43"/>
      <c r="R103" s="43"/>
      <c r="S103" s="43"/>
      <c r="T103" s="43"/>
      <c r="U103" s="43"/>
      <c r="V103" s="43"/>
    </row>
    <row r="104" spans="1:22">
      <c r="A104" s="43"/>
      <c r="B104" s="43"/>
      <c r="C104" s="43"/>
      <c r="D104" s="43"/>
      <c r="E104" s="43"/>
      <c r="F104" s="43"/>
      <c r="G104" s="43"/>
      <c r="H104" s="59"/>
      <c r="I104" s="59"/>
      <c r="J104" s="43"/>
      <c r="K104" s="43"/>
      <c r="L104" s="43"/>
      <c r="M104" s="59"/>
      <c r="N104" s="43"/>
      <c r="O104" s="59"/>
      <c r="P104" s="43"/>
      <c r="Q104" s="43"/>
      <c r="R104" s="43"/>
      <c r="S104" s="43"/>
      <c r="T104" s="43"/>
      <c r="U104" s="43"/>
      <c r="V104" s="43"/>
    </row>
    <row r="105" spans="1:22">
      <c r="A105" s="43"/>
      <c r="B105" s="43"/>
      <c r="C105" s="43"/>
      <c r="D105" s="43"/>
      <c r="E105" s="43"/>
      <c r="F105" s="43"/>
      <c r="G105" s="43"/>
      <c r="H105" s="59"/>
      <c r="I105" s="59"/>
      <c r="J105" s="43"/>
      <c r="K105" s="43"/>
      <c r="L105" s="43"/>
      <c r="M105" s="59"/>
      <c r="N105" s="43"/>
      <c r="O105" s="59"/>
      <c r="P105" s="43"/>
      <c r="Q105" s="43"/>
      <c r="R105" s="43"/>
      <c r="S105" s="43"/>
      <c r="T105" s="43"/>
      <c r="U105" s="43"/>
      <c r="V105" s="43"/>
    </row>
    <row r="106" spans="1:22">
      <c r="A106" s="43"/>
      <c r="B106" s="43"/>
      <c r="C106" s="43"/>
      <c r="D106" s="43"/>
      <c r="E106" s="43"/>
      <c r="F106" s="43"/>
      <c r="G106" s="43"/>
      <c r="H106" s="59"/>
      <c r="I106" s="59"/>
      <c r="J106" s="43"/>
      <c r="K106" s="43"/>
      <c r="L106" s="43"/>
      <c r="M106" s="59"/>
      <c r="N106" s="43"/>
      <c r="O106" s="59"/>
      <c r="P106" s="43"/>
      <c r="Q106" s="43"/>
      <c r="R106" s="43"/>
      <c r="S106" s="43"/>
      <c r="T106" s="43"/>
      <c r="U106" s="43"/>
      <c r="V106" s="43"/>
    </row>
    <row r="107" spans="1:22">
      <c r="A107" s="43"/>
      <c r="B107" s="43"/>
      <c r="C107" s="43"/>
      <c r="D107" s="43"/>
      <c r="E107" s="43"/>
      <c r="F107" s="43"/>
      <c r="G107" s="43"/>
      <c r="H107" s="59"/>
      <c r="I107" s="59"/>
      <c r="J107" s="43"/>
      <c r="K107" s="43"/>
      <c r="L107" s="43"/>
      <c r="M107" s="59"/>
      <c r="N107" s="43"/>
      <c r="O107" s="59"/>
      <c r="P107" s="43"/>
      <c r="Q107" s="43"/>
      <c r="R107" s="43"/>
      <c r="S107" s="43"/>
      <c r="T107" s="43"/>
      <c r="U107" s="43"/>
      <c r="V107" s="43"/>
    </row>
    <row r="108" spans="1:22">
      <c r="A108" s="43"/>
      <c r="B108" s="43"/>
      <c r="C108" s="43"/>
      <c r="D108" s="43"/>
      <c r="E108" s="43"/>
      <c r="F108" s="43"/>
      <c r="G108" s="43"/>
      <c r="H108" s="59"/>
      <c r="I108" s="59"/>
      <c r="J108" s="43"/>
      <c r="K108" s="43"/>
      <c r="L108" s="43"/>
      <c r="M108" s="59"/>
      <c r="N108" s="43"/>
      <c r="O108" s="59"/>
      <c r="P108" s="43"/>
      <c r="Q108" s="43"/>
      <c r="R108" s="43"/>
      <c r="S108" s="43"/>
      <c r="T108" s="43"/>
      <c r="U108" s="43"/>
      <c r="V108" s="43"/>
    </row>
    <row r="109" spans="1:22">
      <c r="A109" s="43"/>
      <c r="B109" s="43"/>
      <c r="C109" s="43"/>
      <c r="D109" s="43"/>
      <c r="E109" s="43"/>
      <c r="F109" s="43"/>
      <c r="G109" s="43"/>
      <c r="H109" s="59"/>
      <c r="I109" s="59"/>
      <c r="J109" s="43"/>
      <c r="K109" s="43"/>
      <c r="L109" s="43"/>
      <c r="M109" s="59"/>
      <c r="N109" s="43"/>
      <c r="O109" s="59"/>
      <c r="P109" s="43"/>
      <c r="Q109" s="43"/>
      <c r="R109" s="43"/>
      <c r="S109" s="43"/>
      <c r="T109" s="43"/>
      <c r="U109" s="43"/>
      <c r="V109" s="43"/>
    </row>
    <row r="110" spans="1:22">
      <c r="A110" s="43"/>
      <c r="B110" s="43"/>
      <c r="C110" s="43"/>
      <c r="D110" s="43"/>
      <c r="E110" s="43"/>
      <c r="F110" s="43"/>
      <c r="G110" s="43"/>
      <c r="H110" s="59"/>
      <c r="I110" s="59"/>
      <c r="J110" s="43"/>
      <c r="K110" s="43"/>
      <c r="L110" s="43"/>
      <c r="M110" s="59"/>
      <c r="N110" s="43"/>
      <c r="O110" s="59"/>
      <c r="P110" s="43"/>
      <c r="Q110" s="43"/>
      <c r="R110" s="43"/>
      <c r="S110" s="43"/>
      <c r="T110" s="43"/>
      <c r="U110" s="43"/>
      <c r="V110" s="43"/>
    </row>
    <row r="111" spans="1:22">
      <c r="A111" s="43"/>
      <c r="B111" s="43"/>
      <c r="C111" s="43"/>
      <c r="D111" s="43"/>
      <c r="E111" s="43"/>
      <c r="F111" s="43"/>
      <c r="G111" s="43"/>
      <c r="H111" s="59"/>
      <c r="I111" s="59"/>
      <c r="J111" s="43"/>
      <c r="K111" s="43"/>
      <c r="L111" s="43"/>
      <c r="M111" s="59"/>
      <c r="N111" s="43"/>
      <c r="O111" s="59"/>
      <c r="P111" s="43"/>
      <c r="Q111" s="43"/>
      <c r="R111" s="43"/>
      <c r="S111" s="43"/>
      <c r="T111" s="43"/>
      <c r="U111" s="43"/>
      <c r="V111" s="43"/>
    </row>
    <row r="112" spans="1:22">
      <c r="A112" s="43"/>
      <c r="B112" s="43"/>
      <c r="C112" s="43"/>
      <c r="D112" s="43"/>
      <c r="E112" s="43"/>
      <c r="F112" s="43"/>
      <c r="G112" s="43"/>
      <c r="H112" s="59"/>
      <c r="I112" s="59"/>
      <c r="J112" s="43"/>
      <c r="K112" s="43"/>
      <c r="L112" s="43"/>
      <c r="M112" s="59"/>
      <c r="N112" s="43"/>
      <c r="O112" s="59"/>
      <c r="P112" s="43"/>
      <c r="Q112" s="43"/>
      <c r="R112" s="43"/>
      <c r="S112" s="43"/>
      <c r="T112" s="43"/>
      <c r="U112" s="43"/>
      <c r="V112" s="43"/>
    </row>
    <row r="113" spans="1:22">
      <c r="A113" s="43"/>
      <c r="B113" s="43"/>
      <c r="C113" s="43"/>
      <c r="D113" s="43"/>
      <c r="E113" s="43"/>
      <c r="F113" s="43"/>
      <c r="G113" s="43"/>
      <c r="H113" s="59"/>
      <c r="I113" s="59"/>
      <c r="J113" s="43"/>
      <c r="K113" s="43"/>
      <c r="L113" s="43"/>
      <c r="M113" s="59"/>
      <c r="N113" s="43"/>
      <c r="O113" s="59"/>
      <c r="P113" s="43"/>
      <c r="Q113" s="43"/>
      <c r="R113" s="43"/>
      <c r="S113" s="43"/>
      <c r="T113" s="43"/>
      <c r="U113" s="43"/>
      <c r="V113" s="43"/>
    </row>
    <row r="114" spans="1:22">
      <c r="A114" s="43"/>
      <c r="B114" s="43"/>
      <c r="C114" s="43"/>
      <c r="D114" s="43"/>
      <c r="E114" s="43"/>
      <c r="F114" s="43"/>
      <c r="G114" s="43"/>
      <c r="H114" s="59"/>
      <c r="I114" s="59"/>
      <c r="J114" s="43"/>
      <c r="K114" s="43"/>
      <c r="L114" s="43"/>
      <c r="M114" s="59"/>
      <c r="N114" s="43"/>
      <c r="O114" s="59"/>
      <c r="P114" s="43"/>
      <c r="Q114" s="43"/>
      <c r="R114" s="43"/>
      <c r="S114" s="43"/>
      <c r="T114" s="43"/>
      <c r="U114" s="43"/>
      <c r="V114" s="43"/>
    </row>
    <row r="115" spans="1:22">
      <c r="A115" s="43"/>
      <c r="B115" s="43"/>
      <c r="C115" s="43"/>
      <c r="D115" s="43"/>
      <c r="E115" s="43"/>
      <c r="F115" s="43"/>
      <c r="G115" s="43"/>
      <c r="H115" s="59"/>
      <c r="I115" s="59"/>
      <c r="J115" s="43"/>
      <c r="K115" s="43"/>
      <c r="L115" s="43"/>
      <c r="M115" s="59"/>
      <c r="N115" s="43"/>
      <c r="O115" s="59"/>
      <c r="P115" s="43"/>
      <c r="Q115" s="43"/>
      <c r="R115" s="43"/>
      <c r="S115" s="43"/>
      <c r="T115" s="43"/>
      <c r="U115" s="43"/>
      <c r="V115" s="43"/>
    </row>
    <row r="116" spans="1:22">
      <c r="A116" s="43"/>
      <c r="B116" s="43"/>
      <c r="C116" s="43"/>
      <c r="D116" s="43"/>
      <c r="E116" s="43"/>
      <c r="F116" s="43"/>
      <c r="G116" s="43"/>
      <c r="H116" s="59"/>
      <c r="I116" s="59"/>
      <c r="J116" s="43"/>
      <c r="K116" s="43"/>
      <c r="L116" s="43"/>
      <c r="M116" s="59"/>
      <c r="N116" s="43"/>
      <c r="O116" s="59"/>
      <c r="P116" s="43"/>
      <c r="Q116" s="43"/>
      <c r="R116" s="43"/>
      <c r="S116" s="43"/>
      <c r="T116" s="43"/>
      <c r="U116" s="43"/>
      <c r="V116" s="43"/>
    </row>
    <row r="117" spans="1:22">
      <c r="A117" s="43"/>
      <c r="B117" s="43"/>
      <c r="C117" s="43"/>
      <c r="D117" s="43"/>
      <c r="E117" s="43"/>
      <c r="F117" s="43"/>
      <c r="G117" s="43"/>
      <c r="H117" s="59"/>
      <c r="I117" s="59"/>
      <c r="J117" s="43"/>
      <c r="K117" s="43"/>
      <c r="L117" s="43"/>
      <c r="M117" s="59"/>
      <c r="N117" s="43"/>
      <c r="O117" s="59"/>
      <c r="P117" s="43"/>
      <c r="Q117" s="43"/>
      <c r="R117" s="43"/>
      <c r="S117" s="43"/>
      <c r="T117" s="43"/>
      <c r="U117" s="43"/>
      <c r="V117" s="43"/>
    </row>
    <row r="118" spans="1:22">
      <c r="A118" s="43"/>
      <c r="B118" s="43"/>
      <c r="C118" s="43"/>
      <c r="D118" s="43"/>
      <c r="E118" s="43"/>
      <c r="F118" s="43"/>
      <c r="G118" s="43"/>
      <c r="H118" s="59"/>
      <c r="I118" s="59"/>
      <c r="J118" s="43"/>
      <c r="K118" s="43"/>
      <c r="L118" s="43"/>
      <c r="M118" s="59"/>
      <c r="N118" s="43"/>
      <c r="O118" s="59"/>
      <c r="P118" s="43"/>
      <c r="Q118" s="43"/>
      <c r="R118" s="43"/>
      <c r="S118" s="43"/>
      <c r="T118" s="43"/>
      <c r="U118" s="43"/>
      <c r="V118" s="43"/>
    </row>
    <row r="119" spans="1:22">
      <c r="A119" s="43"/>
      <c r="B119" s="43"/>
      <c r="C119" s="43"/>
      <c r="D119" s="43"/>
      <c r="E119" s="43"/>
      <c r="F119" s="43"/>
      <c r="G119" s="43"/>
      <c r="H119" s="59"/>
      <c r="I119" s="59"/>
      <c r="J119" s="43"/>
      <c r="K119" s="43"/>
      <c r="L119" s="43"/>
      <c r="M119" s="59"/>
      <c r="N119" s="43"/>
      <c r="O119" s="59"/>
      <c r="P119" s="43"/>
      <c r="Q119" s="43"/>
      <c r="R119" s="43"/>
      <c r="S119" s="43"/>
      <c r="T119" s="43"/>
      <c r="U119" s="43"/>
      <c r="V119" s="43"/>
    </row>
    <row r="120" spans="1:22">
      <c r="A120" s="43"/>
      <c r="B120" s="43"/>
      <c r="C120" s="43"/>
      <c r="D120" s="43"/>
      <c r="E120" s="43"/>
      <c r="F120" s="43"/>
      <c r="G120" s="43"/>
      <c r="H120" s="59"/>
      <c r="I120" s="59"/>
      <c r="J120" s="43"/>
      <c r="K120" s="43"/>
      <c r="L120" s="43"/>
      <c r="M120" s="59"/>
      <c r="N120" s="43"/>
      <c r="O120" s="59"/>
      <c r="P120" s="43"/>
      <c r="Q120" s="43"/>
      <c r="R120" s="43"/>
      <c r="S120" s="43"/>
      <c r="T120" s="43"/>
      <c r="U120" s="43"/>
      <c r="V120" s="43"/>
    </row>
    <row r="121" spans="1:22">
      <c r="A121" s="43"/>
      <c r="B121" s="43"/>
      <c r="C121" s="43"/>
      <c r="D121" s="43"/>
      <c r="E121" s="43"/>
      <c r="F121" s="43"/>
      <c r="G121" s="43"/>
      <c r="H121" s="59"/>
      <c r="I121" s="59"/>
      <c r="J121" s="43"/>
      <c r="K121" s="43"/>
      <c r="L121" s="43"/>
      <c r="M121" s="59"/>
      <c r="N121" s="43"/>
      <c r="O121" s="59"/>
      <c r="P121" s="43"/>
      <c r="Q121" s="43"/>
      <c r="R121" s="43"/>
      <c r="S121" s="43"/>
      <c r="T121" s="43"/>
      <c r="U121" s="43"/>
      <c r="V121" s="43"/>
    </row>
    <row r="122" spans="1:22">
      <c r="A122" s="43"/>
      <c r="B122" s="43"/>
      <c r="C122" s="43"/>
      <c r="D122" s="43"/>
      <c r="E122" s="43"/>
      <c r="F122" s="43"/>
      <c r="G122" s="43"/>
      <c r="H122" s="59"/>
      <c r="I122" s="59"/>
      <c r="J122" s="43"/>
      <c r="K122" s="43"/>
      <c r="L122" s="43"/>
      <c r="M122" s="59"/>
      <c r="N122" s="43"/>
      <c r="O122" s="43"/>
      <c r="P122" s="43"/>
      <c r="Q122" s="43"/>
      <c r="R122" s="43"/>
      <c r="S122" s="43"/>
      <c r="T122" s="43"/>
      <c r="U122" s="43"/>
      <c r="V122" s="43"/>
    </row>
    <row r="123" spans="1:22">
      <c r="A123" s="43"/>
      <c r="B123" s="43"/>
      <c r="C123" s="43"/>
      <c r="D123" s="43"/>
      <c r="E123" s="43"/>
      <c r="F123" s="43"/>
      <c r="G123" s="43"/>
      <c r="H123" s="59"/>
      <c r="I123" s="59"/>
      <c r="J123" s="43"/>
      <c r="K123" s="43"/>
      <c r="L123" s="43"/>
      <c r="M123" s="59"/>
      <c r="N123" s="43"/>
      <c r="O123" s="43"/>
      <c r="P123" s="43"/>
      <c r="Q123" s="43"/>
      <c r="R123" s="43"/>
      <c r="S123" s="43"/>
      <c r="T123" s="43"/>
      <c r="U123" s="43"/>
      <c r="V123" s="43"/>
    </row>
    <row r="124" spans="1:22">
      <c r="A124" s="43"/>
      <c r="B124" s="43"/>
      <c r="C124" s="43"/>
      <c r="D124" s="43"/>
      <c r="E124" s="43"/>
      <c r="F124" s="43"/>
      <c r="G124" s="43"/>
      <c r="H124" s="59"/>
      <c r="I124" s="59"/>
      <c r="J124" s="43"/>
      <c r="K124" s="43"/>
      <c r="L124" s="43"/>
      <c r="M124" s="59"/>
      <c r="N124" s="43"/>
      <c r="O124" s="59"/>
      <c r="P124" s="43"/>
      <c r="Q124" s="43"/>
      <c r="R124" s="43"/>
      <c r="S124" s="43"/>
      <c r="T124" s="43"/>
      <c r="U124" s="43"/>
      <c r="V124" s="43"/>
    </row>
    <row r="125" spans="1:22">
      <c r="A125" s="43"/>
      <c r="B125" s="43"/>
      <c r="C125" s="43"/>
      <c r="D125" s="43"/>
      <c r="E125" s="43"/>
      <c r="F125" s="43"/>
      <c r="G125" s="43"/>
      <c r="H125" s="59"/>
      <c r="I125" s="59"/>
      <c r="J125" s="43"/>
      <c r="K125" s="43"/>
      <c r="L125" s="43"/>
      <c r="M125" s="59"/>
      <c r="N125" s="43"/>
      <c r="O125" s="43"/>
      <c r="P125" s="43"/>
      <c r="Q125" s="43"/>
      <c r="R125" s="43"/>
      <c r="S125" s="43"/>
      <c r="T125" s="43"/>
      <c r="U125" s="43"/>
      <c r="V125" s="43"/>
    </row>
    <row r="126" spans="1:22">
      <c r="A126" s="43"/>
      <c r="B126" s="43"/>
      <c r="C126" s="43"/>
      <c r="D126" s="43"/>
      <c r="E126" s="43"/>
      <c r="F126" s="43"/>
      <c r="G126" s="43"/>
      <c r="H126" s="59"/>
      <c r="I126" s="59"/>
      <c r="J126" s="43"/>
      <c r="K126" s="43"/>
      <c r="L126" s="43"/>
      <c r="M126" s="59"/>
      <c r="N126" s="43"/>
      <c r="O126" s="59"/>
      <c r="P126" s="43"/>
      <c r="Q126" s="43"/>
      <c r="R126" s="43"/>
      <c r="S126" s="43"/>
      <c r="T126" s="43"/>
      <c r="U126" s="43"/>
      <c r="V126" s="43"/>
    </row>
    <row r="127" spans="1:22">
      <c r="A127" s="43"/>
      <c r="B127" s="43"/>
      <c r="C127" s="43"/>
      <c r="D127" s="43"/>
      <c r="E127" s="43"/>
      <c r="F127" s="43"/>
      <c r="G127" s="43"/>
      <c r="H127" s="59"/>
      <c r="I127" s="59"/>
      <c r="J127" s="43"/>
      <c r="K127" s="43"/>
      <c r="L127" s="43"/>
      <c r="M127" s="59"/>
      <c r="N127" s="43"/>
      <c r="O127" s="59"/>
      <c r="P127" s="43"/>
      <c r="Q127" s="43"/>
      <c r="R127" s="43"/>
      <c r="S127" s="43"/>
      <c r="T127" s="43"/>
      <c r="U127" s="43"/>
      <c r="V127" s="43"/>
    </row>
    <row r="128" spans="1:22">
      <c r="A128" s="43"/>
      <c r="B128" s="43"/>
      <c r="C128" s="43"/>
      <c r="D128" s="43"/>
      <c r="E128" s="43"/>
      <c r="F128" s="43"/>
      <c r="G128" s="43"/>
      <c r="H128" s="59"/>
      <c r="I128" s="59"/>
      <c r="J128" s="43"/>
      <c r="K128" s="43"/>
      <c r="L128" s="43"/>
      <c r="M128" s="59"/>
      <c r="N128" s="43"/>
      <c r="O128" s="59"/>
      <c r="P128" s="43"/>
      <c r="Q128" s="43"/>
      <c r="R128" s="43"/>
      <c r="S128" s="43"/>
      <c r="T128" s="43"/>
      <c r="U128" s="43"/>
      <c r="V128" s="43"/>
    </row>
    <row r="129" spans="1:22">
      <c r="A129" s="43"/>
      <c r="B129" s="43"/>
      <c r="C129" s="43"/>
      <c r="D129" s="43"/>
      <c r="E129" s="43"/>
      <c r="F129" s="43"/>
      <c r="G129" s="43"/>
      <c r="H129" s="59"/>
      <c r="I129" s="59"/>
      <c r="J129" s="43"/>
      <c r="K129" s="43"/>
      <c r="L129" s="43"/>
      <c r="M129" s="59"/>
      <c r="N129" s="43"/>
      <c r="O129" s="59"/>
      <c r="P129" s="43"/>
      <c r="Q129" s="43"/>
      <c r="R129" s="43"/>
      <c r="S129" s="43"/>
      <c r="T129" s="43"/>
      <c r="U129" s="59"/>
      <c r="V129" s="43"/>
    </row>
    <row r="130" spans="1:22">
      <c r="A130" s="43"/>
      <c r="B130" s="43"/>
      <c r="C130" s="43"/>
      <c r="D130" s="43"/>
      <c r="E130" s="43"/>
      <c r="F130" s="43"/>
      <c r="G130" s="43"/>
      <c r="H130" s="59"/>
      <c r="I130" s="59"/>
      <c r="J130" s="43"/>
      <c r="K130" s="43"/>
      <c r="L130" s="43"/>
      <c r="M130" s="59"/>
      <c r="N130" s="43"/>
      <c r="O130" s="43"/>
      <c r="P130" s="43"/>
      <c r="Q130" s="43"/>
      <c r="R130" s="43"/>
      <c r="S130" s="43"/>
      <c r="T130" s="43"/>
      <c r="U130" s="43"/>
      <c r="V130" s="43"/>
    </row>
    <row r="131" spans="1:22">
      <c r="A131" s="43"/>
      <c r="B131" s="43"/>
      <c r="C131" s="43"/>
      <c r="D131" s="43"/>
      <c r="E131" s="43"/>
      <c r="F131" s="43"/>
      <c r="G131" s="43"/>
      <c r="H131" s="59"/>
      <c r="I131" s="59"/>
      <c r="J131" s="43"/>
      <c r="K131" s="43"/>
      <c r="L131" s="43"/>
      <c r="M131" s="59"/>
      <c r="N131" s="43"/>
      <c r="O131" s="43"/>
      <c r="P131" s="43"/>
      <c r="Q131" s="43"/>
      <c r="R131" s="43"/>
      <c r="S131" s="43"/>
      <c r="T131" s="43"/>
      <c r="U131" s="43"/>
      <c r="V131" s="43"/>
    </row>
    <row r="132" spans="1:22">
      <c r="A132" s="43"/>
      <c r="B132" s="43"/>
      <c r="C132" s="43"/>
      <c r="D132" s="43"/>
      <c r="E132" s="43"/>
      <c r="F132" s="43"/>
      <c r="G132" s="43"/>
      <c r="H132" s="59"/>
      <c r="I132" s="59"/>
      <c r="J132" s="43"/>
      <c r="K132" s="43"/>
      <c r="L132" s="43"/>
      <c r="M132" s="59"/>
      <c r="N132" s="43"/>
      <c r="O132" s="43"/>
      <c r="P132" s="43"/>
      <c r="Q132" s="43"/>
      <c r="R132" s="43"/>
      <c r="S132" s="43"/>
      <c r="T132" s="43"/>
      <c r="U132" s="43"/>
      <c r="V132" s="43"/>
    </row>
    <row r="133" spans="1:22">
      <c r="A133" s="43"/>
      <c r="B133" s="43"/>
      <c r="C133" s="43"/>
      <c r="D133" s="43"/>
      <c r="E133" s="43"/>
      <c r="F133" s="43"/>
      <c r="G133" s="43"/>
      <c r="H133" s="59"/>
      <c r="I133" s="59"/>
      <c r="J133" s="43"/>
      <c r="K133" s="43"/>
      <c r="L133" s="43"/>
      <c r="M133" s="59"/>
      <c r="N133" s="43"/>
      <c r="O133" s="43"/>
      <c r="P133" s="43"/>
      <c r="Q133" s="43"/>
      <c r="R133" s="43"/>
      <c r="S133" s="43"/>
      <c r="T133" s="43"/>
      <c r="U133" s="43"/>
      <c r="V133" s="43"/>
    </row>
    <row r="134" spans="1:22">
      <c r="A134" s="43"/>
      <c r="B134" s="43"/>
      <c r="C134" s="43"/>
      <c r="D134" s="43"/>
      <c r="E134" s="43"/>
      <c r="F134" s="43"/>
      <c r="G134" s="43"/>
      <c r="H134" s="59"/>
      <c r="I134" s="59"/>
      <c r="J134" s="43"/>
      <c r="K134" s="43"/>
      <c r="L134" s="43"/>
      <c r="M134" s="59"/>
      <c r="N134" s="43"/>
      <c r="O134" s="59"/>
      <c r="P134" s="43"/>
      <c r="Q134" s="43"/>
      <c r="R134" s="43"/>
      <c r="S134" s="43"/>
      <c r="T134" s="43"/>
      <c r="U134" s="43"/>
      <c r="V134" s="43"/>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2BA91-5B79-4BD9-8FAC-659171F130F0}">
  <sheetPr codeName="Sheet14"/>
  <dimension ref="A1:V515"/>
  <sheetViews>
    <sheetView workbookViewId="0">
      <selection activeCell="A2" sqref="A2:O173"/>
    </sheetView>
  </sheetViews>
  <sheetFormatPr defaultColWidth="8.7109375" defaultRowHeight="15"/>
  <sheetData>
    <row r="1" spans="1:22">
      <c r="A1" s="2" t="s">
        <v>420</v>
      </c>
      <c r="B1" s="2" t="s">
        <v>255</v>
      </c>
      <c r="C1" s="2" t="s">
        <v>421</v>
      </c>
      <c r="D1" s="2" t="s">
        <v>422</v>
      </c>
      <c r="E1" s="2" t="s">
        <v>212</v>
      </c>
      <c r="F1" s="2" t="s">
        <v>127</v>
      </c>
      <c r="G1" s="2" t="s">
        <v>423</v>
      </c>
      <c r="H1" s="2" t="s">
        <v>211</v>
      </c>
      <c r="I1" s="2" t="s">
        <v>424</v>
      </c>
      <c r="J1" s="2" t="s">
        <v>425</v>
      </c>
      <c r="K1" s="2" t="s">
        <v>427</v>
      </c>
      <c r="L1" s="2" t="s">
        <v>428</v>
      </c>
      <c r="M1" s="2" t="s">
        <v>2990</v>
      </c>
      <c r="N1" s="2" t="s">
        <v>2991</v>
      </c>
      <c r="O1" s="2" t="s">
        <v>435</v>
      </c>
      <c r="P1" s="2" t="s">
        <v>431</v>
      </c>
      <c r="Q1" s="2" t="s">
        <v>432</v>
      </c>
      <c r="R1" s="2" t="s">
        <v>433</v>
      </c>
      <c r="S1" s="2" t="s">
        <v>434</v>
      </c>
      <c r="T1" s="2" t="s">
        <v>435</v>
      </c>
      <c r="U1" s="2" t="s">
        <v>436</v>
      </c>
      <c r="V1" s="2" t="s">
        <v>437</v>
      </c>
    </row>
    <row r="2" spans="1:22" ht="315">
      <c r="A2" s="43" t="s">
        <v>1340</v>
      </c>
      <c r="B2" s="43" t="s">
        <v>261</v>
      </c>
      <c r="C2" s="43" t="s">
        <v>1341</v>
      </c>
      <c r="D2" s="43" t="s">
        <v>562</v>
      </c>
      <c r="E2" s="43" t="s">
        <v>161</v>
      </c>
      <c r="F2" s="43" t="s">
        <v>1342</v>
      </c>
      <c r="G2" s="43" t="s">
        <v>192</v>
      </c>
      <c r="H2" s="59">
        <v>44641.373240740737</v>
      </c>
      <c r="I2" s="59">
        <v>44641.527951388889</v>
      </c>
      <c r="J2" s="43" t="s">
        <v>455</v>
      </c>
      <c r="K2" s="43" t="s">
        <v>456</v>
      </c>
      <c r="L2" s="59">
        <v>44644.373240740737</v>
      </c>
      <c r="M2" s="43" t="s">
        <v>1343</v>
      </c>
      <c r="N2" s="43" t="s">
        <v>607</v>
      </c>
      <c r="O2" s="43"/>
      <c r="P2" s="43"/>
      <c r="Q2" s="43"/>
      <c r="R2" s="43"/>
      <c r="S2" s="43"/>
      <c r="T2" s="43"/>
      <c r="U2" s="43"/>
      <c r="V2" s="43"/>
    </row>
    <row r="3" spans="1:22" ht="90">
      <c r="A3" s="43" t="s">
        <v>439</v>
      </c>
      <c r="B3" s="43" t="s">
        <v>260</v>
      </c>
      <c r="C3" s="43" t="s">
        <v>274</v>
      </c>
      <c r="D3" s="43" t="s">
        <v>440</v>
      </c>
      <c r="E3" s="43" t="s">
        <v>160</v>
      </c>
      <c r="F3" s="43" t="s">
        <v>441</v>
      </c>
      <c r="G3" s="43" t="s">
        <v>175</v>
      </c>
      <c r="H3" s="59">
        <v>44623.513645833344</v>
      </c>
      <c r="I3" s="59">
        <v>44638.677812499998</v>
      </c>
      <c r="J3" s="43" t="s">
        <v>442</v>
      </c>
      <c r="K3" s="43" t="s">
        <v>443</v>
      </c>
      <c r="L3" s="43"/>
      <c r="M3" s="43" t="b">
        <v>0</v>
      </c>
      <c r="N3" s="43" t="b">
        <v>0</v>
      </c>
      <c r="O3" s="43"/>
      <c r="P3" s="43"/>
      <c r="Q3" s="43"/>
      <c r="R3" s="43"/>
      <c r="S3" s="43"/>
      <c r="T3" s="43"/>
      <c r="U3" s="43"/>
      <c r="V3" s="43"/>
    </row>
    <row r="4" spans="1:22" ht="90">
      <c r="A4" s="43" t="s">
        <v>444</v>
      </c>
      <c r="B4" s="43" t="s">
        <v>261</v>
      </c>
      <c r="C4" s="43" t="s">
        <v>3004</v>
      </c>
      <c r="D4" s="43" t="s">
        <v>445</v>
      </c>
      <c r="E4" s="43" t="s">
        <v>82</v>
      </c>
      <c r="F4" s="43" t="s">
        <v>446</v>
      </c>
      <c r="G4" s="43" t="s">
        <v>287</v>
      </c>
      <c r="H4" s="59">
        <v>44630.338240740741</v>
      </c>
      <c r="I4" s="59">
        <v>44637.399386574078</v>
      </c>
      <c r="J4" s="43" t="s">
        <v>442</v>
      </c>
      <c r="K4" s="43" t="s">
        <v>443</v>
      </c>
      <c r="L4" s="59">
        <v>44631.338240740741</v>
      </c>
      <c r="M4" s="43" t="s">
        <v>447</v>
      </c>
      <c r="N4" s="43" t="s">
        <v>448</v>
      </c>
      <c r="O4" s="43"/>
      <c r="P4" s="43"/>
      <c r="Q4" s="43"/>
      <c r="R4" s="43"/>
      <c r="S4" s="43"/>
      <c r="T4" s="43"/>
      <c r="U4" s="43"/>
      <c r="V4" s="43"/>
    </row>
    <row r="5" spans="1:22" ht="195">
      <c r="A5" s="43" t="s">
        <v>1344</v>
      </c>
      <c r="B5" s="43" t="b">
        <v>0</v>
      </c>
      <c r="C5" s="43" t="s">
        <v>1345</v>
      </c>
      <c r="D5" s="43" t="b">
        <v>0</v>
      </c>
      <c r="E5" s="43" t="s">
        <v>158</v>
      </c>
      <c r="F5" s="43" t="s">
        <v>1346</v>
      </c>
      <c r="G5" s="43" t="s">
        <v>169</v>
      </c>
      <c r="H5" s="59">
        <v>44641.567245370366</v>
      </c>
      <c r="I5" s="59">
        <v>44641.567245370366</v>
      </c>
      <c r="J5" s="43" t="b">
        <v>0</v>
      </c>
      <c r="K5" s="43"/>
      <c r="L5" s="43"/>
      <c r="M5" s="43" t="b">
        <v>0</v>
      </c>
      <c r="N5" s="43" t="b">
        <v>0</v>
      </c>
      <c r="O5" s="43"/>
      <c r="P5" s="43"/>
      <c r="Q5" s="43"/>
      <c r="R5" s="43"/>
      <c r="S5" s="43"/>
      <c r="T5" s="43"/>
      <c r="U5" s="43"/>
      <c r="V5" s="43"/>
    </row>
    <row r="6" spans="1:22" ht="165">
      <c r="A6" s="43" t="s">
        <v>1347</v>
      </c>
      <c r="B6" s="43" t="s">
        <v>261</v>
      </c>
      <c r="C6" s="43" t="s">
        <v>1348</v>
      </c>
      <c r="D6" s="43" t="s">
        <v>679</v>
      </c>
      <c r="E6" s="43" t="s">
        <v>82</v>
      </c>
      <c r="F6" s="43" t="s">
        <v>1349</v>
      </c>
      <c r="G6" s="43" t="s">
        <v>174</v>
      </c>
      <c r="H6" s="59">
        <v>44641.566469907397</v>
      </c>
      <c r="I6" s="59">
        <v>44641.568043981482</v>
      </c>
      <c r="J6" s="43" t="b">
        <v>0</v>
      </c>
      <c r="K6" s="43"/>
      <c r="L6" s="59">
        <v>44642.358136574083</v>
      </c>
      <c r="M6" s="43" t="s">
        <v>1350</v>
      </c>
      <c r="N6" s="43" t="b">
        <v>0</v>
      </c>
      <c r="O6" s="43"/>
      <c r="P6" s="43"/>
      <c r="Q6" s="43"/>
      <c r="R6" s="43"/>
      <c r="S6" s="43"/>
      <c r="T6" s="43"/>
      <c r="U6" s="43"/>
      <c r="V6" s="43"/>
    </row>
    <row r="7" spans="1:22" ht="75">
      <c r="A7" s="43" t="s">
        <v>1351</v>
      </c>
      <c r="B7" s="43" t="b">
        <v>0</v>
      </c>
      <c r="C7" s="43" t="s">
        <v>3005</v>
      </c>
      <c r="D7" s="43" t="b">
        <v>0</v>
      </c>
      <c r="E7" s="43" t="s">
        <v>158</v>
      </c>
      <c r="F7" s="43" t="s">
        <v>549</v>
      </c>
      <c r="G7" s="43" t="s">
        <v>276</v>
      </c>
      <c r="H7" s="59">
        <v>44641.566018518519</v>
      </c>
      <c r="I7" s="59">
        <v>44641.566018518519</v>
      </c>
      <c r="J7" s="43" t="b">
        <v>0</v>
      </c>
      <c r="K7" s="43"/>
      <c r="L7" s="43"/>
      <c r="M7" s="43" t="b">
        <v>0</v>
      </c>
      <c r="N7" s="43" t="b">
        <v>0</v>
      </c>
      <c r="O7" s="43"/>
      <c r="P7" s="43"/>
      <c r="Q7" s="43"/>
      <c r="R7" s="43"/>
      <c r="S7" s="43"/>
      <c r="T7" s="43"/>
      <c r="U7" s="43"/>
      <c r="V7" s="43"/>
    </row>
    <row r="8" spans="1:22" ht="90">
      <c r="A8" s="43" t="s">
        <v>1352</v>
      </c>
      <c r="B8" s="43" t="b">
        <v>0</v>
      </c>
      <c r="C8" s="43" t="s">
        <v>1353</v>
      </c>
      <c r="D8" s="43" t="b">
        <v>0</v>
      </c>
      <c r="E8" s="43" t="s">
        <v>158</v>
      </c>
      <c r="F8" s="43" t="s">
        <v>536</v>
      </c>
      <c r="G8" s="43" t="s">
        <v>183</v>
      </c>
      <c r="H8" s="59">
        <v>44641.565833333327</v>
      </c>
      <c r="I8" s="59">
        <v>44641.565833333327</v>
      </c>
      <c r="J8" s="43" t="b">
        <v>0</v>
      </c>
      <c r="K8" s="43"/>
      <c r="L8" s="43"/>
      <c r="M8" s="43" t="b">
        <v>0</v>
      </c>
      <c r="N8" s="43" t="b">
        <v>0</v>
      </c>
      <c r="O8" s="43"/>
      <c r="P8" s="43"/>
      <c r="Q8" s="43"/>
      <c r="R8" s="43"/>
      <c r="S8" s="43"/>
      <c r="T8" s="43"/>
      <c r="U8" s="43"/>
      <c r="V8" s="43"/>
    </row>
    <row r="9" spans="1:22" ht="75">
      <c r="A9" s="43" t="s">
        <v>1354</v>
      </c>
      <c r="B9" s="43" t="b">
        <v>0</v>
      </c>
      <c r="C9" s="43" t="s">
        <v>1355</v>
      </c>
      <c r="D9" s="43" t="b">
        <v>0</v>
      </c>
      <c r="E9" s="43" t="s">
        <v>158</v>
      </c>
      <c r="F9" s="43" t="s">
        <v>1356</v>
      </c>
      <c r="G9" s="43" t="s">
        <v>310</v>
      </c>
      <c r="H9" s="59">
        <v>44641.565138888887</v>
      </c>
      <c r="I9" s="59">
        <v>44641.565138888887</v>
      </c>
      <c r="J9" s="43" t="b">
        <v>0</v>
      </c>
      <c r="K9" s="43"/>
      <c r="L9" s="43"/>
      <c r="M9" s="43" t="b">
        <v>0</v>
      </c>
      <c r="N9" s="43" t="b">
        <v>0</v>
      </c>
      <c r="O9" s="43"/>
      <c r="P9" s="43"/>
      <c r="Q9" s="43"/>
      <c r="R9" s="43"/>
      <c r="S9" s="43"/>
      <c r="T9" s="43"/>
      <c r="U9" s="43"/>
      <c r="V9" s="43"/>
    </row>
    <row r="10" spans="1:22" ht="120">
      <c r="A10" s="43" t="s">
        <v>1357</v>
      </c>
      <c r="B10" s="43" t="b">
        <v>0</v>
      </c>
      <c r="C10" s="43" t="s">
        <v>1358</v>
      </c>
      <c r="D10" s="43" t="b">
        <v>0</v>
      </c>
      <c r="E10" s="43" t="s">
        <v>158</v>
      </c>
      <c r="F10" s="43" t="s">
        <v>823</v>
      </c>
      <c r="G10" s="43" t="s">
        <v>276</v>
      </c>
      <c r="H10" s="59">
        <v>44641.563703703701</v>
      </c>
      <c r="I10" s="59">
        <v>44641.563703703701</v>
      </c>
      <c r="J10" s="43" t="b">
        <v>0</v>
      </c>
      <c r="K10" s="43"/>
      <c r="L10" s="43"/>
      <c r="M10" s="43" t="b">
        <v>0</v>
      </c>
      <c r="N10" s="43" t="b">
        <v>0</v>
      </c>
      <c r="O10" s="43"/>
      <c r="P10" s="43"/>
      <c r="Q10" s="43"/>
      <c r="R10" s="43"/>
      <c r="S10" s="43"/>
      <c r="T10" s="43"/>
      <c r="U10" s="43"/>
      <c r="V10" s="43"/>
    </row>
    <row r="11" spans="1:22" ht="105">
      <c r="A11" s="43" t="s">
        <v>1359</v>
      </c>
      <c r="B11" s="43" t="s">
        <v>261</v>
      </c>
      <c r="C11" s="43" t="s">
        <v>1360</v>
      </c>
      <c r="D11" s="43" t="s">
        <v>559</v>
      </c>
      <c r="E11" s="43" t="s">
        <v>159</v>
      </c>
      <c r="F11" s="43" t="s">
        <v>1361</v>
      </c>
      <c r="G11" s="43" t="s">
        <v>187</v>
      </c>
      <c r="H11" s="59">
        <v>44641.562488425923</v>
      </c>
      <c r="I11" s="59">
        <v>44641.562488425923</v>
      </c>
      <c r="J11" s="43" t="s">
        <v>455</v>
      </c>
      <c r="K11" s="43" t="s">
        <v>456</v>
      </c>
      <c r="L11" s="59">
        <v>44644.562488425923</v>
      </c>
      <c r="M11" s="43" t="b">
        <v>0</v>
      </c>
      <c r="N11" s="43" t="b">
        <v>0</v>
      </c>
      <c r="O11" s="43"/>
      <c r="P11" s="43"/>
      <c r="Q11" s="43"/>
      <c r="R11" s="43"/>
      <c r="S11" s="43"/>
      <c r="T11" s="43"/>
      <c r="U11" s="43"/>
      <c r="V11" s="43"/>
    </row>
    <row r="12" spans="1:22" ht="90">
      <c r="A12" s="43" t="s">
        <v>1362</v>
      </c>
      <c r="B12" s="43" t="s">
        <v>261</v>
      </c>
      <c r="C12" s="43" t="s">
        <v>1363</v>
      </c>
      <c r="D12" s="43" t="s">
        <v>559</v>
      </c>
      <c r="E12" s="43" t="s">
        <v>159</v>
      </c>
      <c r="F12" s="43" t="s">
        <v>1180</v>
      </c>
      <c r="G12" s="43" t="s">
        <v>187</v>
      </c>
      <c r="H12" s="59">
        <v>44641.561400462961</v>
      </c>
      <c r="I12" s="59">
        <v>44641.561400462961</v>
      </c>
      <c r="J12" s="43" t="s">
        <v>455</v>
      </c>
      <c r="K12" s="43" t="s">
        <v>456</v>
      </c>
      <c r="L12" s="59">
        <v>44644.561400462961</v>
      </c>
      <c r="M12" s="43" t="b">
        <v>0</v>
      </c>
      <c r="N12" s="43" t="b">
        <v>0</v>
      </c>
      <c r="O12" s="43"/>
      <c r="P12" s="43"/>
      <c r="Q12" s="43"/>
      <c r="R12" s="43"/>
      <c r="S12" s="43"/>
      <c r="T12" s="43"/>
      <c r="U12" s="43"/>
      <c r="V12" s="43"/>
    </row>
    <row r="13" spans="1:22" ht="90">
      <c r="A13" s="43" t="s">
        <v>1364</v>
      </c>
      <c r="B13" s="43" t="s">
        <v>261</v>
      </c>
      <c r="C13" s="43" t="s">
        <v>1365</v>
      </c>
      <c r="D13" s="43" t="s">
        <v>559</v>
      </c>
      <c r="E13" s="43" t="s">
        <v>159</v>
      </c>
      <c r="F13" s="43" t="s">
        <v>1366</v>
      </c>
      <c r="G13" s="43" t="s">
        <v>187</v>
      </c>
      <c r="H13" s="59">
        <v>44641.56040509259</v>
      </c>
      <c r="I13" s="59">
        <v>44641.56040509259</v>
      </c>
      <c r="J13" s="43" t="s">
        <v>455</v>
      </c>
      <c r="K13" s="43" t="s">
        <v>456</v>
      </c>
      <c r="L13" s="59">
        <v>44644.56040509259</v>
      </c>
      <c r="M13" s="43" t="b">
        <v>0</v>
      </c>
      <c r="N13" s="43" t="b">
        <v>0</v>
      </c>
      <c r="O13" s="43"/>
      <c r="P13" s="43"/>
      <c r="Q13" s="43"/>
      <c r="R13" s="43"/>
      <c r="S13" s="43"/>
      <c r="T13" s="43"/>
      <c r="U13" s="43"/>
      <c r="V13" s="43"/>
    </row>
    <row r="14" spans="1:22" ht="90">
      <c r="A14" s="43" t="s">
        <v>1367</v>
      </c>
      <c r="B14" s="43" t="s">
        <v>261</v>
      </c>
      <c r="C14" s="43" t="s">
        <v>1368</v>
      </c>
      <c r="D14" s="43" t="s">
        <v>559</v>
      </c>
      <c r="E14" s="43" t="s">
        <v>159</v>
      </c>
      <c r="F14" s="43" t="s">
        <v>1369</v>
      </c>
      <c r="G14" s="43" t="s">
        <v>187</v>
      </c>
      <c r="H14" s="59">
        <v>44641.558993055558</v>
      </c>
      <c r="I14" s="59">
        <v>44641.558993055558</v>
      </c>
      <c r="J14" s="43" t="s">
        <v>455</v>
      </c>
      <c r="K14" s="43" t="s">
        <v>456</v>
      </c>
      <c r="L14" s="59">
        <v>44644.558993055558</v>
      </c>
      <c r="M14" s="43" t="b">
        <v>0</v>
      </c>
      <c r="N14" s="43" t="b">
        <v>0</v>
      </c>
      <c r="O14" s="43"/>
      <c r="P14" s="43"/>
      <c r="Q14" s="43"/>
      <c r="R14" s="43"/>
      <c r="S14" s="43"/>
      <c r="T14" s="43"/>
      <c r="U14" s="43"/>
      <c r="V14" s="43"/>
    </row>
    <row r="15" spans="1:22" ht="195">
      <c r="A15" s="43" t="s">
        <v>1370</v>
      </c>
      <c r="B15" s="43" t="s">
        <v>261</v>
      </c>
      <c r="C15" s="43" t="s">
        <v>1371</v>
      </c>
      <c r="D15" s="43" t="b">
        <v>0</v>
      </c>
      <c r="E15" s="43" t="s">
        <v>158</v>
      </c>
      <c r="F15" s="43" t="s">
        <v>1372</v>
      </c>
      <c r="G15" s="43" t="s">
        <v>176</v>
      </c>
      <c r="H15" s="59">
        <v>44641.548946759263</v>
      </c>
      <c r="I15" s="59">
        <v>44641.548946759263</v>
      </c>
      <c r="J15" s="43" t="b">
        <v>0</v>
      </c>
      <c r="K15" s="43"/>
      <c r="L15" s="59">
        <v>44642.340613425928</v>
      </c>
      <c r="M15" s="43" t="b">
        <v>0</v>
      </c>
      <c r="N15" s="43" t="b">
        <v>0</v>
      </c>
      <c r="O15" s="43"/>
      <c r="P15" s="43"/>
      <c r="Q15" s="43"/>
      <c r="R15" s="43"/>
      <c r="S15" s="43"/>
      <c r="T15" s="43"/>
      <c r="U15" s="43"/>
      <c r="V15" s="43"/>
    </row>
    <row r="16" spans="1:22" ht="195">
      <c r="A16" s="43" t="s">
        <v>1373</v>
      </c>
      <c r="B16" s="43" t="s">
        <v>261</v>
      </c>
      <c r="C16" s="43" t="s">
        <v>1374</v>
      </c>
      <c r="D16" s="43" t="b">
        <v>0</v>
      </c>
      <c r="E16" s="43" t="s">
        <v>158</v>
      </c>
      <c r="F16" s="43" t="s">
        <v>1372</v>
      </c>
      <c r="G16" s="43" t="s">
        <v>176</v>
      </c>
      <c r="H16" s="59">
        <v>44641.548935185187</v>
      </c>
      <c r="I16" s="59">
        <v>44641.548935185187</v>
      </c>
      <c r="J16" s="43" t="b">
        <v>0</v>
      </c>
      <c r="K16" s="43"/>
      <c r="L16" s="59">
        <v>44642.340601851851</v>
      </c>
      <c r="M16" s="43" t="b">
        <v>0</v>
      </c>
      <c r="N16" s="43" t="b">
        <v>0</v>
      </c>
      <c r="O16" s="43"/>
      <c r="P16" s="43"/>
      <c r="Q16" s="43"/>
      <c r="R16" s="43"/>
      <c r="S16" s="43"/>
      <c r="T16" s="43"/>
      <c r="U16" s="43"/>
      <c r="V16" s="43"/>
    </row>
    <row r="17" spans="1:22" ht="120">
      <c r="A17" s="43" t="s">
        <v>1375</v>
      </c>
      <c r="B17" s="43" t="b">
        <v>0</v>
      </c>
      <c r="C17" s="43" t="s">
        <v>1376</v>
      </c>
      <c r="D17" s="43" t="b">
        <v>0</v>
      </c>
      <c r="E17" s="43" t="s">
        <v>158</v>
      </c>
      <c r="F17" s="43" t="s">
        <v>1377</v>
      </c>
      <c r="G17" s="43" t="s">
        <v>276</v>
      </c>
      <c r="H17" s="59">
        <v>44641.546770833331</v>
      </c>
      <c r="I17" s="59">
        <v>44641.546770833331</v>
      </c>
      <c r="J17" s="43" t="b">
        <v>0</v>
      </c>
      <c r="K17" s="43"/>
      <c r="L17" s="43"/>
      <c r="M17" s="43" t="b">
        <v>0</v>
      </c>
      <c r="N17" s="43" t="b">
        <v>0</v>
      </c>
      <c r="O17" s="43"/>
      <c r="P17" s="43"/>
      <c r="Q17" s="43"/>
      <c r="R17" s="43"/>
      <c r="S17" s="43"/>
      <c r="T17" s="43"/>
      <c r="U17" s="43"/>
      <c r="V17" s="43"/>
    </row>
    <row r="18" spans="1:22" ht="180">
      <c r="A18" s="43" t="s">
        <v>1378</v>
      </c>
      <c r="B18" s="43" t="s">
        <v>266</v>
      </c>
      <c r="C18" s="43" t="s">
        <v>1379</v>
      </c>
      <c r="D18" s="43" t="s">
        <v>679</v>
      </c>
      <c r="E18" s="43" t="s">
        <v>82</v>
      </c>
      <c r="F18" s="43" t="s">
        <v>459</v>
      </c>
      <c r="G18" s="43" t="s">
        <v>174</v>
      </c>
      <c r="H18" s="59">
        <v>44641.536574074067</v>
      </c>
      <c r="I18" s="59">
        <v>44641.563703703701</v>
      </c>
      <c r="J18" s="43" t="b">
        <v>0</v>
      </c>
      <c r="K18" s="43"/>
      <c r="L18" s="59">
        <v>44641.578240740739</v>
      </c>
      <c r="M18" s="43" t="b">
        <v>0</v>
      </c>
      <c r="N18" s="43" t="b">
        <v>0</v>
      </c>
      <c r="O18" s="43"/>
      <c r="P18" s="43"/>
      <c r="Q18" s="43"/>
      <c r="R18" s="43"/>
      <c r="S18" s="43"/>
      <c r="T18" s="43"/>
      <c r="U18" s="43"/>
      <c r="V18" s="43"/>
    </row>
    <row r="19" spans="1:22" ht="165">
      <c r="A19" s="43" t="s">
        <v>1380</v>
      </c>
      <c r="B19" s="43" t="s">
        <v>261</v>
      </c>
      <c r="C19" s="43" t="s">
        <v>1381</v>
      </c>
      <c r="D19" s="43" t="b">
        <v>0</v>
      </c>
      <c r="E19" s="43" t="s">
        <v>158</v>
      </c>
      <c r="F19" s="43" t="s">
        <v>1372</v>
      </c>
      <c r="G19" s="43" t="s">
        <v>176</v>
      </c>
      <c r="H19" s="59">
        <v>44641.533402777779</v>
      </c>
      <c r="I19" s="59">
        <v>44641.533437500002</v>
      </c>
      <c r="J19" s="43" t="b">
        <v>0</v>
      </c>
      <c r="K19" s="43"/>
      <c r="L19" s="59">
        <v>44642.325069444443</v>
      </c>
      <c r="M19" s="43" t="b">
        <v>0</v>
      </c>
      <c r="N19" s="43" t="b">
        <v>0</v>
      </c>
      <c r="O19" s="43"/>
      <c r="P19" s="43"/>
      <c r="Q19" s="43"/>
      <c r="R19" s="43"/>
      <c r="S19" s="43"/>
      <c r="T19" s="43"/>
      <c r="U19" s="43"/>
      <c r="V19" s="43"/>
    </row>
    <row r="20" spans="1:22" ht="90">
      <c r="A20" s="43" t="s">
        <v>1382</v>
      </c>
      <c r="B20" s="43" t="s">
        <v>261</v>
      </c>
      <c r="C20" s="43" t="s">
        <v>1383</v>
      </c>
      <c r="D20" s="43" t="s">
        <v>663</v>
      </c>
      <c r="E20" s="43" t="s">
        <v>159</v>
      </c>
      <c r="F20" s="43" t="s">
        <v>1384</v>
      </c>
      <c r="G20" s="43" t="s">
        <v>285</v>
      </c>
      <c r="H20" s="59">
        <v>44641.522291666668</v>
      </c>
      <c r="I20" s="59">
        <v>44641.554155092592</v>
      </c>
      <c r="J20" s="43" t="s">
        <v>455</v>
      </c>
      <c r="K20" s="43" t="s">
        <v>456</v>
      </c>
      <c r="L20" s="43"/>
      <c r="M20" s="43" t="s">
        <v>1385</v>
      </c>
      <c r="N20" s="43" t="b">
        <v>0</v>
      </c>
      <c r="O20" s="43"/>
      <c r="P20" s="43"/>
      <c r="Q20" s="43"/>
      <c r="R20" s="43"/>
      <c r="S20" s="43"/>
      <c r="T20" s="43"/>
      <c r="U20" s="43"/>
      <c r="V20" s="43"/>
    </row>
    <row r="21" spans="1:22" ht="105">
      <c r="A21" s="43" t="s">
        <v>1386</v>
      </c>
      <c r="B21" s="43" t="s">
        <v>261</v>
      </c>
      <c r="C21" s="43" t="s">
        <v>1387</v>
      </c>
      <c r="D21" s="43" t="s">
        <v>575</v>
      </c>
      <c r="E21" s="43" t="s">
        <v>465</v>
      </c>
      <c r="F21" s="43" t="s">
        <v>1388</v>
      </c>
      <c r="G21" s="43" t="s">
        <v>276</v>
      </c>
      <c r="H21" s="59">
        <v>44641.517372685194</v>
      </c>
      <c r="I21" s="59">
        <v>44641.564675925933</v>
      </c>
      <c r="J21" s="43" t="s">
        <v>455</v>
      </c>
      <c r="K21" s="43" t="s">
        <v>456</v>
      </c>
      <c r="L21" s="59">
        <v>44643.083333333343</v>
      </c>
      <c r="M21" s="43" t="b">
        <v>0</v>
      </c>
      <c r="N21" s="43" t="b">
        <v>0</v>
      </c>
      <c r="O21" s="43"/>
      <c r="P21" s="43"/>
      <c r="Q21" s="43"/>
      <c r="R21" s="43"/>
      <c r="S21" s="43"/>
      <c r="T21" s="43"/>
      <c r="U21" s="43"/>
      <c r="V21" s="43"/>
    </row>
    <row r="22" spans="1:22" ht="165">
      <c r="A22" s="43" t="s">
        <v>1389</v>
      </c>
      <c r="B22" s="43" t="s">
        <v>261</v>
      </c>
      <c r="C22" s="43" t="s">
        <v>1390</v>
      </c>
      <c r="D22" s="43" t="s">
        <v>489</v>
      </c>
      <c r="E22" s="43" t="s">
        <v>159</v>
      </c>
      <c r="F22" s="43" t="s">
        <v>484</v>
      </c>
      <c r="G22" s="43" t="s">
        <v>176</v>
      </c>
      <c r="H22" s="59">
        <v>44641.500405092593</v>
      </c>
      <c r="I22" s="59">
        <v>44641.50545138889</v>
      </c>
      <c r="J22" s="43" t="s">
        <v>455</v>
      </c>
      <c r="K22" s="43" t="s">
        <v>456</v>
      </c>
      <c r="L22" s="59">
        <v>44642.292071759257</v>
      </c>
      <c r="M22" s="43" t="b">
        <v>0</v>
      </c>
      <c r="N22" s="43" t="b">
        <v>0</v>
      </c>
      <c r="O22" s="43"/>
      <c r="P22" s="43"/>
      <c r="Q22" s="43"/>
      <c r="R22" s="43"/>
      <c r="S22" s="43"/>
      <c r="T22" s="43"/>
      <c r="U22" s="43"/>
      <c r="V22" s="43"/>
    </row>
    <row r="23" spans="1:22" ht="90">
      <c r="A23" s="43" t="s">
        <v>1391</v>
      </c>
      <c r="B23" s="43" t="s">
        <v>261</v>
      </c>
      <c r="C23" s="43" t="s">
        <v>1392</v>
      </c>
      <c r="D23" s="43" t="s">
        <v>641</v>
      </c>
      <c r="E23" s="43" t="s">
        <v>160</v>
      </c>
      <c r="F23" s="43" t="s">
        <v>1393</v>
      </c>
      <c r="G23" s="43" t="s">
        <v>278</v>
      </c>
      <c r="H23" s="59">
        <v>44641.498067129629</v>
      </c>
      <c r="I23" s="59">
        <v>44641.565787037027</v>
      </c>
      <c r="J23" s="43" t="s">
        <v>455</v>
      </c>
      <c r="K23" s="43" t="s">
        <v>456</v>
      </c>
      <c r="L23" s="59">
        <v>44642.538703703707</v>
      </c>
      <c r="M23" s="43" t="b">
        <v>0</v>
      </c>
      <c r="N23" s="43" t="b">
        <v>0</v>
      </c>
      <c r="O23" s="43"/>
      <c r="P23" s="43"/>
      <c r="Q23" s="43"/>
      <c r="R23" s="43"/>
      <c r="S23" s="43"/>
      <c r="T23" s="43"/>
      <c r="U23" s="59"/>
      <c r="V23" s="43"/>
    </row>
    <row r="24" spans="1:22" ht="105">
      <c r="A24" s="43" t="s">
        <v>1394</v>
      </c>
      <c r="B24" s="43" t="b">
        <v>0</v>
      </c>
      <c r="C24" s="43" t="s">
        <v>1395</v>
      </c>
      <c r="D24" s="43" t="b">
        <v>0</v>
      </c>
      <c r="E24" s="43" t="s">
        <v>158</v>
      </c>
      <c r="F24" s="43" t="s">
        <v>1396</v>
      </c>
      <c r="G24" s="43" t="s">
        <v>169</v>
      </c>
      <c r="H24" s="59">
        <v>44641.495798611111</v>
      </c>
      <c r="I24" s="59">
        <v>44641.495798611111</v>
      </c>
      <c r="J24" s="43" t="b">
        <v>0</v>
      </c>
      <c r="K24" s="43"/>
      <c r="L24" s="43"/>
      <c r="M24" s="43" t="b">
        <v>0</v>
      </c>
      <c r="N24" s="43" t="b">
        <v>0</v>
      </c>
      <c r="O24" s="43"/>
      <c r="P24" s="43"/>
      <c r="Q24" s="43"/>
      <c r="R24" s="43"/>
      <c r="S24" s="43"/>
      <c r="T24" s="43"/>
      <c r="U24" s="43"/>
      <c r="V24" s="43"/>
    </row>
    <row r="25" spans="1:22" ht="225">
      <c r="A25" s="43" t="s">
        <v>1397</v>
      </c>
      <c r="B25" s="43" t="s">
        <v>261</v>
      </c>
      <c r="C25" s="43" t="s">
        <v>1398</v>
      </c>
      <c r="D25" s="43" t="s">
        <v>1399</v>
      </c>
      <c r="E25" s="43" t="s">
        <v>159</v>
      </c>
      <c r="F25" s="43" t="s">
        <v>490</v>
      </c>
      <c r="G25" s="43" t="s">
        <v>175</v>
      </c>
      <c r="H25" s="59">
        <v>44641.494641203702</v>
      </c>
      <c r="I25" s="59">
        <v>44641.494641203702</v>
      </c>
      <c r="J25" s="43" t="s">
        <v>455</v>
      </c>
      <c r="K25" s="43" t="s">
        <v>456</v>
      </c>
      <c r="L25" s="59">
        <v>44642.286307870367</v>
      </c>
      <c r="M25" s="43" t="b">
        <v>0</v>
      </c>
      <c r="N25" s="43" t="b">
        <v>0</v>
      </c>
      <c r="O25" s="43"/>
      <c r="P25" s="43"/>
      <c r="Q25" s="43"/>
      <c r="R25" s="43"/>
      <c r="S25" s="43"/>
      <c r="T25" s="43"/>
      <c r="U25" s="43"/>
      <c r="V25" s="43"/>
    </row>
    <row r="26" spans="1:22" ht="225">
      <c r="A26" s="43" t="s">
        <v>1400</v>
      </c>
      <c r="B26" s="43" t="s">
        <v>261</v>
      </c>
      <c r="C26" s="43" t="s">
        <v>1401</v>
      </c>
      <c r="D26" s="43" t="s">
        <v>1082</v>
      </c>
      <c r="E26" s="43" t="s">
        <v>82</v>
      </c>
      <c r="F26" s="43" t="s">
        <v>490</v>
      </c>
      <c r="G26" s="43" t="s">
        <v>176</v>
      </c>
      <c r="H26" s="59">
        <v>44641.468807870369</v>
      </c>
      <c r="I26" s="59">
        <v>44641.563703703701</v>
      </c>
      <c r="J26" s="43" t="b">
        <v>0</v>
      </c>
      <c r="K26" s="43"/>
      <c r="L26" s="59">
        <v>44642.260474537034</v>
      </c>
      <c r="M26" s="43" t="b">
        <v>0</v>
      </c>
      <c r="N26" s="43" t="b">
        <v>0</v>
      </c>
      <c r="O26" s="43"/>
      <c r="P26" s="43"/>
      <c r="Q26" s="43"/>
      <c r="R26" s="43"/>
      <c r="S26" s="43"/>
      <c r="T26" s="43"/>
      <c r="U26" s="43"/>
      <c r="V26" s="43"/>
    </row>
    <row r="27" spans="1:22" ht="225">
      <c r="A27" s="43" t="s">
        <v>1402</v>
      </c>
      <c r="B27" s="43" t="s">
        <v>261</v>
      </c>
      <c r="C27" s="43" t="s">
        <v>1403</v>
      </c>
      <c r="D27" s="43" t="s">
        <v>679</v>
      </c>
      <c r="E27" s="43" t="s">
        <v>82</v>
      </c>
      <c r="F27" s="43" t="s">
        <v>472</v>
      </c>
      <c r="G27" s="43" t="s">
        <v>174</v>
      </c>
      <c r="H27" s="59">
        <v>44641.468530092592</v>
      </c>
      <c r="I27" s="59">
        <v>44641.547685185193</v>
      </c>
      <c r="J27" s="43" t="b">
        <v>0</v>
      </c>
      <c r="K27" s="43"/>
      <c r="L27" s="43"/>
      <c r="M27" s="43" t="b">
        <v>0</v>
      </c>
      <c r="N27" s="43" t="b">
        <v>0</v>
      </c>
      <c r="O27" s="43"/>
      <c r="P27" s="43"/>
      <c r="Q27" s="43"/>
      <c r="R27" s="43"/>
      <c r="S27" s="43"/>
      <c r="T27" s="43"/>
      <c r="U27" s="43"/>
      <c r="V27" s="43"/>
    </row>
    <row r="28" spans="1:22" ht="300">
      <c r="A28" s="43" t="s">
        <v>1404</v>
      </c>
      <c r="B28" s="43" t="s">
        <v>261</v>
      </c>
      <c r="C28" s="43" t="s">
        <v>1405</v>
      </c>
      <c r="D28" s="43" t="s">
        <v>1406</v>
      </c>
      <c r="E28" s="43" t="s">
        <v>82</v>
      </c>
      <c r="F28" s="43" t="s">
        <v>1407</v>
      </c>
      <c r="G28" s="43" t="s">
        <v>176</v>
      </c>
      <c r="H28" s="59">
        <v>44641.467233796298</v>
      </c>
      <c r="I28" s="59">
        <v>44641.563703703701</v>
      </c>
      <c r="J28" s="43" t="b">
        <v>0</v>
      </c>
      <c r="K28" s="43"/>
      <c r="L28" s="59">
        <v>44642.258900462963</v>
      </c>
      <c r="M28" s="43" t="b">
        <v>0</v>
      </c>
      <c r="N28" s="43" t="b">
        <v>0</v>
      </c>
      <c r="O28" s="43"/>
      <c r="P28" s="43"/>
      <c r="Q28" s="43"/>
      <c r="R28" s="43"/>
      <c r="S28" s="43"/>
      <c r="T28" s="43"/>
      <c r="U28" s="43"/>
      <c r="V28" s="43"/>
    </row>
    <row r="29" spans="1:22" ht="255">
      <c r="A29" s="43" t="s">
        <v>1408</v>
      </c>
      <c r="B29" s="43" t="s">
        <v>261</v>
      </c>
      <c r="C29" s="43" t="s">
        <v>1409</v>
      </c>
      <c r="D29" s="43" t="s">
        <v>489</v>
      </c>
      <c r="E29" s="43" t="s">
        <v>82</v>
      </c>
      <c r="F29" s="43" t="s">
        <v>519</v>
      </c>
      <c r="G29" s="43" t="s">
        <v>176</v>
      </c>
      <c r="H29" s="59">
        <v>44641.46565972222</v>
      </c>
      <c r="I29" s="59">
        <v>44641.563703703701</v>
      </c>
      <c r="J29" s="43" t="b">
        <v>0</v>
      </c>
      <c r="K29" s="43"/>
      <c r="L29" s="59">
        <v>44642.257326388892</v>
      </c>
      <c r="M29" s="43" t="b">
        <v>0</v>
      </c>
      <c r="N29" s="43" t="b">
        <v>0</v>
      </c>
      <c r="O29" s="43"/>
      <c r="P29" s="43"/>
      <c r="Q29" s="43"/>
      <c r="R29" s="43"/>
      <c r="S29" s="43"/>
      <c r="T29" s="43"/>
      <c r="U29" s="43"/>
      <c r="V29" s="43"/>
    </row>
    <row r="30" spans="1:22" ht="315">
      <c r="A30" s="43" t="s">
        <v>1410</v>
      </c>
      <c r="B30" s="43" t="s">
        <v>262</v>
      </c>
      <c r="C30" s="43" t="s">
        <v>1411</v>
      </c>
      <c r="D30" s="43" t="s">
        <v>1406</v>
      </c>
      <c r="E30" s="43" t="s">
        <v>159</v>
      </c>
      <c r="F30" s="43" t="s">
        <v>1412</v>
      </c>
      <c r="G30" s="43" t="s">
        <v>176</v>
      </c>
      <c r="H30" s="59">
        <v>44641.465567129628</v>
      </c>
      <c r="I30" s="59">
        <v>44641.530347222222</v>
      </c>
      <c r="J30" s="43" t="s">
        <v>455</v>
      </c>
      <c r="K30" s="43" t="s">
        <v>456</v>
      </c>
      <c r="L30" s="59">
        <v>44643.382233796299</v>
      </c>
      <c r="M30" s="43" t="b">
        <v>0</v>
      </c>
      <c r="N30" s="43" t="b">
        <v>0</v>
      </c>
      <c r="O30" s="43"/>
      <c r="P30" s="43"/>
      <c r="Q30" s="43"/>
      <c r="R30" s="43"/>
      <c r="S30" s="43"/>
      <c r="T30" s="43"/>
      <c r="U30" s="43"/>
      <c r="V30" s="43"/>
    </row>
    <row r="31" spans="1:22" ht="300">
      <c r="A31" s="43" t="s">
        <v>1413</v>
      </c>
      <c r="B31" s="43" t="s">
        <v>262</v>
      </c>
      <c r="C31" s="43" t="s">
        <v>1414</v>
      </c>
      <c r="D31" s="43" t="s">
        <v>1406</v>
      </c>
      <c r="E31" s="43" t="s">
        <v>159</v>
      </c>
      <c r="F31" s="43" t="s">
        <v>1415</v>
      </c>
      <c r="G31" s="43" t="s">
        <v>176</v>
      </c>
      <c r="H31" s="59">
        <v>44641.462708333333</v>
      </c>
      <c r="I31" s="59">
        <v>44641.530798611107</v>
      </c>
      <c r="J31" s="43" t="s">
        <v>455</v>
      </c>
      <c r="K31" s="43" t="s">
        <v>456</v>
      </c>
      <c r="L31" s="59">
        <v>44643.379374999997</v>
      </c>
      <c r="M31" s="43" t="b">
        <v>0</v>
      </c>
      <c r="N31" s="43" t="b">
        <v>0</v>
      </c>
      <c r="O31" s="43"/>
      <c r="P31" s="43"/>
      <c r="Q31" s="43"/>
      <c r="R31" s="43"/>
      <c r="S31" s="43"/>
      <c r="T31" s="43"/>
      <c r="U31" s="43"/>
      <c r="V31" s="43"/>
    </row>
    <row r="32" spans="1:22" ht="270">
      <c r="A32" s="43" t="s">
        <v>1416</v>
      </c>
      <c r="B32" s="43" t="s">
        <v>261</v>
      </c>
      <c r="C32" s="43" t="s">
        <v>1417</v>
      </c>
      <c r="D32" s="43" t="s">
        <v>1406</v>
      </c>
      <c r="E32" s="43" t="s">
        <v>82</v>
      </c>
      <c r="F32" s="43" t="s">
        <v>519</v>
      </c>
      <c r="G32" s="43" t="s">
        <v>176</v>
      </c>
      <c r="H32" s="59">
        <v>44641.458333333343</v>
      </c>
      <c r="I32" s="59">
        <v>44641.546354166669</v>
      </c>
      <c r="J32" s="43" t="b">
        <v>0</v>
      </c>
      <c r="K32" s="43"/>
      <c r="L32" s="59">
        <v>44642.25</v>
      </c>
      <c r="M32" s="43" t="b">
        <v>0</v>
      </c>
      <c r="N32" s="43" t="b">
        <v>0</v>
      </c>
      <c r="O32" s="43"/>
      <c r="P32" s="43"/>
      <c r="Q32" s="43"/>
      <c r="R32" s="43"/>
      <c r="S32" s="43"/>
      <c r="T32" s="43"/>
      <c r="U32" s="43"/>
      <c r="V32" s="43"/>
    </row>
    <row r="33" spans="1:22" ht="75">
      <c r="A33" s="43" t="s">
        <v>1418</v>
      </c>
      <c r="B33" s="43" t="s">
        <v>262</v>
      </c>
      <c r="C33" s="43" t="s">
        <v>1419</v>
      </c>
      <c r="D33" s="43" t="s">
        <v>672</v>
      </c>
      <c r="E33" s="43" t="s">
        <v>159</v>
      </c>
      <c r="F33" s="43" t="s">
        <v>608</v>
      </c>
      <c r="G33" s="43" t="s">
        <v>288</v>
      </c>
      <c r="H33" s="59">
        <v>44641.456076388888</v>
      </c>
      <c r="I33" s="59">
        <v>44641.461215277777</v>
      </c>
      <c r="J33" s="43" t="s">
        <v>455</v>
      </c>
      <c r="K33" s="43" t="s">
        <v>456</v>
      </c>
      <c r="L33" s="43"/>
      <c r="M33" s="43" t="s">
        <v>617</v>
      </c>
      <c r="N33" s="43" t="b">
        <v>0</v>
      </c>
      <c r="O33" s="43"/>
      <c r="P33" s="43"/>
      <c r="Q33" s="43"/>
      <c r="R33" s="43"/>
      <c r="S33" s="43"/>
      <c r="T33" s="43"/>
      <c r="U33" s="43"/>
      <c r="V33" s="43"/>
    </row>
    <row r="34" spans="1:22" ht="105">
      <c r="A34" s="43" t="s">
        <v>1420</v>
      </c>
      <c r="B34" s="43" t="s">
        <v>261</v>
      </c>
      <c r="C34" s="43" t="s">
        <v>1421</v>
      </c>
      <c r="D34" s="43" t="s">
        <v>581</v>
      </c>
      <c r="E34" s="43" t="s">
        <v>159</v>
      </c>
      <c r="F34" s="43" t="s">
        <v>1422</v>
      </c>
      <c r="G34" s="43" t="s">
        <v>322</v>
      </c>
      <c r="H34" s="59">
        <v>44641.45171296296</v>
      </c>
      <c r="I34" s="59">
        <v>44641.559270833342</v>
      </c>
      <c r="J34" s="43" t="s">
        <v>455</v>
      </c>
      <c r="K34" s="43" t="s">
        <v>456</v>
      </c>
      <c r="L34" s="59">
        <v>44642.45171296296</v>
      </c>
      <c r="M34" s="43" t="b">
        <v>0</v>
      </c>
      <c r="N34" s="43" t="b">
        <v>0</v>
      </c>
      <c r="O34" s="43"/>
      <c r="P34" s="43"/>
      <c r="Q34" s="43"/>
      <c r="R34" s="43"/>
      <c r="S34" s="43"/>
      <c r="T34" s="43"/>
      <c r="U34" s="43"/>
      <c r="V34" s="43"/>
    </row>
    <row r="35" spans="1:22" ht="105">
      <c r="A35" s="43" t="s">
        <v>1423</v>
      </c>
      <c r="B35" s="43" t="s">
        <v>261</v>
      </c>
      <c r="C35" s="43" t="s">
        <v>1424</v>
      </c>
      <c r="D35" s="43" t="s">
        <v>704</v>
      </c>
      <c r="E35" s="43" t="s">
        <v>159</v>
      </c>
      <c r="F35" s="43" t="s">
        <v>1425</v>
      </c>
      <c r="G35" s="43" t="s">
        <v>304</v>
      </c>
      <c r="H35" s="59">
        <v>44641.431909722232</v>
      </c>
      <c r="I35" s="59">
        <v>44641.458009259259</v>
      </c>
      <c r="J35" s="43" t="s">
        <v>455</v>
      </c>
      <c r="K35" s="43" t="s">
        <v>456</v>
      </c>
      <c r="L35" s="43"/>
      <c r="M35" s="43" t="s">
        <v>1426</v>
      </c>
      <c r="N35" s="43" t="s">
        <v>607</v>
      </c>
      <c r="O35" s="43"/>
      <c r="P35" s="43"/>
      <c r="Q35" s="43"/>
      <c r="R35" s="43"/>
      <c r="S35" s="43"/>
      <c r="T35" s="43"/>
      <c r="U35" s="43"/>
      <c r="V35" s="43"/>
    </row>
    <row r="36" spans="1:22" ht="180">
      <c r="A36" s="43" t="s">
        <v>1427</v>
      </c>
      <c r="B36" s="43" t="s">
        <v>261</v>
      </c>
      <c r="C36" s="43" t="s">
        <v>1428</v>
      </c>
      <c r="D36" s="43" t="s">
        <v>734</v>
      </c>
      <c r="E36" s="43" t="s">
        <v>82</v>
      </c>
      <c r="F36" s="43" t="s">
        <v>459</v>
      </c>
      <c r="G36" s="43" t="s">
        <v>174</v>
      </c>
      <c r="H36" s="59">
        <v>44641.421446759261</v>
      </c>
      <c r="I36" s="59">
        <v>44641.511620370373</v>
      </c>
      <c r="J36" s="43" t="b">
        <v>0</v>
      </c>
      <c r="K36" s="43"/>
      <c r="L36" s="59">
        <v>44641.588113425933</v>
      </c>
      <c r="M36" s="43" t="b">
        <v>0</v>
      </c>
      <c r="N36" s="43" t="b">
        <v>0</v>
      </c>
      <c r="O36" s="43"/>
      <c r="P36" s="43"/>
      <c r="Q36" s="43"/>
      <c r="R36" s="43"/>
      <c r="S36" s="43"/>
      <c r="T36" s="43"/>
      <c r="U36" s="43"/>
      <c r="V36" s="43"/>
    </row>
    <row r="37" spans="1:22" ht="210">
      <c r="A37" s="43" t="s">
        <v>1429</v>
      </c>
      <c r="B37" s="43" t="s">
        <v>262</v>
      </c>
      <c r="C37" s="43" t="s">
        <v>1430</v>
      </c>
      <c r="D37" s="43" t="s">
        <v>489</v>
      </c>
      <c r="E37" s="43" t="s">
        <v>159</v>
      </c>
      <c r="F37" s="43" t="s">
        <v>1431</v>
      </c>
      <c r="G37" s="43" t="s">
        <v>176</v>
      </c>
      <c r="H37" s="59">
        <v>44641.421041666668</v>
      </c>
      <c r="I37" s="59">
        <v>44641.517685185187</v>
      </c>
      <c r="J37" s="43" t="s">
        <v>455</v>
      </c>
      <c r="K37" s="43" t="s">
        <v>456</v>
      </c>
      <c r="L37" s="59">
        <v>44643.337708333333</v>
      </c>
      <c r="M37" s="43" t="s">
        <v>784</v>
      </c>
      <c r="N37" s="43" t="b">
        <v>0</v>
      </c>
      <c r="O37" s="43"/>
      <c r="P37" s="43"/>
      <c r="Q37" s="43"/>
      <c r="R37" s="43"/>
      <c r="S37" s="43"/>
      <c r="T37" s="43"/>
      <c r="U37" s="43"/>
      <c r="V37" s="43"/>
    </row>
    <row r="38" spans="1:22" ht="165">
      <c r="A38" s="43" t="s">
        <v>1432</v>
      </c>
      <c r="B38" s="43" t="s">
        <v>262</v>
      </c>
      <c r="C38" s="43" t="s">
        <v>1433</v>
      </c>
      <c r="D38" s="43" t="s">
        <v>489</v>
      </c>
      <c r="E38" s="43" t="s">
        <v>159</v>
      </c>
      <c r="F38" s="43" t="s">
        <v>1434</v>
      </c>
      <c r="G38" s="43" t="s">
        <v>176</v>
      </c>
      <c r="H38" s="59">
        <v>44641.416307870371</v>
      </c>
      <c r="I38" s="59">
        <v>44641.530081018522</v>
      </c>
      <c r="J38" s="43" t="s">
        <v>455</v>
      </c>
      <c r="K38" s="43" t="s">
        <v>456</v>
      </c>
      <c r="L38" s="59">
        <v>44643.332974537043</v>
      </c>
      <c r="M38" s="43" t="b">
        <v>0</v>
      </c>
      <c r="N38" s="43" t="b">
        <v>0</v>
      </c>
      <c r="O38" s="43"/>
      <c r="P38" s="43"/>
      <c r="Q38" s="43"/>
      <c r="R38" s="43"/>
      <c r="S38" s="43"/>
      <c r="T38" s="43"/>
      <c r="U38" s="43"/>
      <c r="V38" s="43"/>
    </row>
    <row r="39" spans="1:22" ht="105">
      <c r="A39" s="43" t="s">
        <v>1435</v>
      </c>
      <c r="B39" s="43" t="s">
        <v>261</v>
      </c>
      <c r="C39" s="43" t="s">
        <v>1436</v>
      </c>
      <c r="D39" s="43" t="s">
        <v>1065</v>
      </c>
      <c r="E39" s="43" t="s">
        <v>159</v>
      </c>
      <c r="F39" s="43" t="s">
        <v>1437</v>
      </c>
      <c r="G39" s="43" t="s">
        <v>322</v>
      </c>
      <c r="H39" s="59">
        <v>44641.385405092587</v>
      </c>
      <c r="I39" s="59">
        <v>44641.426388888889</v>
      </c>
      <c r="J39" s="43" t="s">
        <v>455</v>
      </c>
      <c r="K39" s="43" t="s">
        <v>456</v>
      </c>
      <c r="L39" s="59">
        <v>44642.385405092587</v>
      </c>
      <c r="M39" s="43" t="s">
        <v>625</v>
      </c>
      <c r="N39" s="43" t="b">
        <v>0</v>
      </c>
      <c r="O39" s="43"/>
      <c r="P39" s="43"/>
      <c r="Q39" s="43"/>
      <c r="R39" s="43"/>
      <c r="S39" s="43"/>
      <c r="T39" s="43"/>
      <c r="U39" s="43"/>
      <c r="V39" s="43"/>
    </row>
    <row r="40" spans="1:22" ht="105">
      <c r="A40" s="43" t="s">
        <v>1438</v>
      </c>
      <c r="B40" s="43" t="s">
        <v>261</v>
      </c>
      <c r="C40" s="43" t="s">
        <v>1439</v>
      </c>
      <c r="D40" s="43" t="s">
        <v>669</v>
      </c>
      <c r="E40" s="43" t="s">
        <v>159</v>
      </c>
      <c r="F40" s="43" t="s">
        <v>1440</v>
      </c>
      <c r="G40" s="43" t="s">
        <v>291</v>
      </c>
      <c r="H40" s="59">
        <v>44641.382523148153</v>
      </c>
      <c r="I40" s="59">
        <v>44641.388877314806</v>
      </c>
      <c r="J40" s="43" t="s">
        <v>455</v>
      </c>
      <c r="K40" s="43" t="s">
        <v>456</v>
      </c>
      <c r="L40" s="59">
        <v>44642.382523148153</v>
      </c>
      <c r="M40" s="43" t="b">
        <v>0</v>
      </c>
      <c r="N40" s="43" t="b">
        <v>0</v>
      </c>
      <c r="O40" s="43"/>
      <c r="P40" s="43"/>
      <c r="Q40" s="43"/>
      <c r="R40" s="43"/>
      <c r="S40" s="43"/>
      <c r="T40" s="43"/>
      <c r="U40" s="43"/>
      <c r="V40" s="43"/>
    </row>
    <row r="41" spans="1:22" ht="150">
      <c r="A41" s="43" t="s">
        <v>1441</v>
      </c>
      <c r="B41" s="43" t="b">
        <v>0</v>
      </c>
      <c r="C41" s="43" t="s">
        <v>1442</v>
      </c>
      <c r="D41" s="43" t="b">
        <v>0</v>
      </c>
      <c r="E41" s="43" t="s">
        <v>158</v>
      </c>
      <c r="F41" s="43" t="s">
        <v>1443</v>
      </c>
      <c r="G41" s="43" t="s">
        <v>173</v>
      </c>
      <c r="H41" s="59">
        <v>44641.380011574067</v>
      </c>
      <c r="I41" s="59">
        <v>44641.380011574067</v>
      </c>
      <c r="J41" s="43" t="b">
        <v>0</v>
      </c>
      <c r="K41" s="43"/>
      <c r="L41" s="43"/>
      <c r="M41" s="43" t="b">
        <v>0</v>
      </c>
      <c r="N41" s="43" t="b">
        <v>0</v>
      </c>
      <c r="O41" s="43"/>
      <c r="P41" s="43"/>
      <c r="Q41" s="43"/>
      <c r="R41" s="43"/>
      <c r="S41" s="43"/>
      <c r="T41" s="43"/>
      <c r="U41" s="43"/>
      <c r="V41" s="43"/>
    </row>
    <row r="42" spans="1:22" ht="315">
      <c r="A42" s="43" t="s">
        <v>1444</v>
      </c>
      <c r="B42" s="43" t="s">
        <v>261</v>
      </c>
      <c r="C42" s="43" t="s">
        <v>1445</v>
      </c>
      <c r="D42" s="43" t="s">
        <v>562</v>
      </c>
      <c r="E42" s="43" t="s">
        <v>161</v>
      </c>
      <c r="F42" s="43" t="s">
        <v>772</v>
      </c>
      <c r="G42" s="43" t="s">
        <v>192</v>
      </c>
      <c r="H42" s="59">
        <v>44641.349270833343</v>
      </c>
      <c r="I42" s="59">
        <v>44641.565787037027</v>
      </c>
      <c r="J42" s="43" t="s">
        <v>455</v>
      </c>
      <c r="K42" s="43" t="s">
        <v>456</v>
      </c>
      <c r="L42" s="59">
        <v>44642.388009259259</v>
      </c>
      <c r="M42" s="43" t="s">
        <v>1343</v>
      </c>
      <c r="N42" s="43" t="s">
        <v>607</v>
      </c>
      <c r="O42" s="43"/>
      <c r="P42" s="43"/>
      <c r="Q42" s="43"/>
      <c r="R42" s="43"/>
      <c r="S42" s="43"/>
      <c r="T42" s="43"/>
      <c r="U42" s="43"/>
      <c r="V42" s="43"/>
    </row>
    <row r="43" spans="1:22" ht="135">
      <c r="A43" s="43" t="s">
        <v>1446</v>
      </c>
      <c r="B43" s="43" t="s">
        <v>261</v>
      </c>
      <c r="C43" s="43" t="s">
        <v>1447</v>
      </c>
      <c r="D43" s="43" t="s">
        <v>634</v>
      </c>
      <c r="E43" s="43" t="s">
        <v>82</v>
      </c>
      <c r="F43" s="43" t="s">
        <v>1448</v>
      </c>
      <c r="G43" s="43" t="s">
        <v>294</v>
      </c>
      <c r="H43" s="59">
        <v>44641.342488425929</v>
      </c>
      <c r="I43" s="59">
        <v>44641.489340277767</v>
      </c>
      <c r="J43" s="43" t="s">
        <v>455</v>
      </c>
      <c r="K43" s="43" t="s">
        <v>456</v>
      </c>
      <c r="L43" s="43"/>
      <c r="M43" s="43" t="b">
        <v>0</v>
      </c>
      <c r="N43" s="43" t="b">
        <v>0</v>
      </c>
      <c r="O43" s="43"/>
      <c r="P43" s="43"/>
      <c r="Q43" s="43"/>
      <c r="R43" s="43"/>
      <c r="S43" s="43"/>
      <c r="T43" s="43"/>
      <c r="U43" s="43"/>
      <c r="V43" s="43"/>
    </row>
    <row r="44" spans="1:22" ht="165">
      <c r="A44" s="43" t="s">
        <v>1449</v>
      </c>
      <c r="B44" s="43" t="s">
        <v>262</v>
      </c>
      <c r="C44" s="43" t="s">
        <v>1450</v>
      </c>
      <c r="D44" s="43" t="s">
        <v>581</v>
      </c>
      <c r="E44" s="43" t="s">
        <v>160</v>
      </c>
      <c r="F44" s="43" t="s">
        <v>1451</v>
      </c>
      <c r="G44" s="43" t="s">
        <v>278</v>
      </c>
      <c r="H44" s="59">
        <v>44641.34171296296</v>
      </c>
      <c r="I44" s="59">
        <v>44641.565787037027</v>
      </c>
      <c r="J44" s="43" t="s">
        <v>442</v>
      </c>
      <c r="K44" s="43" t="s">
        <v>485</v>
      </c>
      <c r="L44" s="59">
        <v>44642.446342592593</v>
      </c>
      <c r="M44" s="43" t="s">
        <v>784</v>
      </c>
      <c r="N44" s="43" t="b">
        <v>0</v>
      </c>
      <c r="O44" s="43"/>
      <c r="P44" s="43"/>
      <c r="Q44" s="43"/>
      <c r="R44" s="43"/>
      <c r="S44" s="43"/>
      <c r="T44" s="43"/>
      <c r="U44" s="43"/>
      <c r="V44" s="43"/>
    </row>
    <row r="45" spans="1:22" ht="105">
      <c r="A45" s="43" t="s">
        <v>1452</v>
      </c>
      <c r="B45" s="43" t="b">
        <v>0</v>
      </c>
      <c r="C45" s="43" t="s">
        <v>1453</v>
      </c>
      <c r="D45" s="43" t="b">
        <v>0</v>
      </c>
      <c r="E45" s="43" t="s">
        <v>158</v>
      </c>
      <c r="F45" s="43" t="s">
        <v>1454</v>
      </c>
      <c r="G45" s="43" t="s">
        <v>169</v>
      </c>
      <c r="H45" s="59">
        <v>44641.33353009259</v>
      </c>
      <c r="I45" s="59">
        <v>44641.33353009259</v>
      </c>
      <c r="J45" s="43" t="b">
        <v>0</v>
      </c>
      <c r="K45" s="43"/>
      <c r="L45" s="43"/>
      <c r="M45" s="43" t="b">
        <v>0</v>
      </c>
      <c r="N45" s="43" t="b">
        <v>0</v>
      </c>
      <c r="O45" s="43"/>
      <c r="P45" s="43"/>
      <c r="Q45" s="43"/>
      <c r="R45" s="43"/>
      <c r="S45" s="43"/>
      <c r="T45" s="43"/>
      <c r="U45" s="43"/>
      <c r="V45" s="43"/>
    </row>
    <row r="46" spans="1:22" ht="120">
      <c r="A46" s="43" t="s">
        <v>1455</v>
      </c>
      <c r="B46" s="43" t="s">
        <v>261</v>
      </c>
      <c r="C46" s="43" t="s">
        <v>1456</v>
      </c>
      <c r="D46" s="43" t="s">
        <v>792</v>
      </c>
      <c r="E46" s="43" t="s">
        <v>159</v>
      </c>
      <c r="F46" s="43" t="s">
        <v>1457</v>
      </c>
      <c r="G46" s="43" t="s">
        <v>187</v>
      </c>
      <c r="H46" s="59">
        <v>44641.324502314812</v>
      </c>
      <c r="I46" s="59">
        <v>44641.347141203703</v>
      </c>
      <c r="J46" s="43" t="s">
        <v>455</v>
      </c>
      <c r="K46" s="43" t="s">
        <v>456</v>
      </c>
      <c r="L46" s="59">
        <v>44644.324502314812</v>
      </c>
      <c r="M46" s="43" t="b">
        <v>0</v>
      </c>
      <c r="N46" s="43" t="b">
        <v>0</v>
      </c>
      <c r="O46" s="43"/>
      <c r="P46" s="43"/>
      <c r="Q46" s="43"/>
      <c r="R46" s="43"/>
      <c r="S46" s="43"/>
      <c r="T46" s="43"/>
      <c r="U46" s="43"/>
      <c r="V46" s="43"/>
    </row>
    <row r="47" spans="1:22" ht="135">
      <c r="A47" s="43" t="s">
        <v>1458</v>
      </c>
      <c r="B47" s="43" t="s">
        <v>261</v>
      </c>
      <c r="C47" s="43" t="s">
        <v>1459</v>
      </c>
      <c r="D47" s="43" t="s">
        <v>672</v>
      </c>
      <c r="E47" s="43" t="s">
        <v>159</v>
      </c>
      <c r="F47" s="43" t="s">
        <v>1460</v>
      </c>
      <c r="G47" s="43" t="s">
        <v>288</v>
      </c>
      <c r="H47" s="59">
        <v>44641.315196759257</v>
      </c>
      <c r="I47" s="59">
        <v>44641.500127314823</v>
      </c>
      <c r="J47" s="43" t="s">
        <v>455</v>
      </c>
      <c r="K47" s="43" t="s">
        <v>456</v>
      </c>
      <c r="L47" s="43"/>
      <c r="M47" s="43" t="b">
        <v>0</v>
      </c>
      <c r="N47" s="43" t="b">
        <v>0</v>
      </c>
      <c r="O47" s="43"/>
      <c r="P47" s="43"/>
      <c r="Q47" s="43"/>
      <c r="R47" s="43"/>
      <c r="S47" s="43"/>
      <c r="T47" s="43"/>
      <c r="U47" s="43"/>
      <c r="V47" s="43"/>
    </row>
    <row r="48" spans="1:22" ht="75">
      <c r="A48" s="43" t="s">
        <v>1461</v>
      </c>
      <c r="B48" s="43" t="s">
        <v>261</v>
      </c>
      <c r="C48" s="43" t="s">
        <v>1462</v>
      </c>
      <c r="D48" s="43" t="s">
        <v>570</v>
      </c>
      <c r="E48" s="43" t="s">
        <v>82</v>
      </c>
      <c r="F48" s="43" t="s">
        <v>1356</v>
      </c>
      <c r="G48" s="43" t="s">
        <v>170</v>
      </c>
      <c r="H48" s="59">
        <v>44641.303356481483</v>
      </c>
      <c r="I48" s="59">
        <v>44641.534849537027</v>
      </c>
      <c r="J48" s="43" t="s">
        <v>455</v>
      </c>
      <c r="K48" s="43" t="s">
        <v>456</v>
      </c>
      <c r="L48" s="59">
        <v>44641.479074074072</v>
      </c>
      <c r="M48" s="43" t="b">
        <v>0</v>
      </c>
      <c r="N48" s="43" t="b">
        <v>0</v>
      </c>
      <c r="O48" s="43"/>
      <c r="P48" s="43"/>
      <c r="Q48" s="43"/>
      <c r="R48" s="43"/>
      <c r="S48" s="43"/>
      <c r="T48" s="43"/>
      <c r="U48" s="43"/>
      <c r="V48" s="43"/>
    </row>
    <row r="49" spans="1:22" ht="75">
      <c r="A49" s="43" t="s">
        <v>1463</v>
      </c>
      <c r="B49" s="43" t="s">
        <v>261</v>
      </c>
      <c r="C49" s="43" t="s">
        <v>1464</v>
      </c>
      <c r="D49" s="43" t="s">
        <v>562</v>
      </c>
      <c r="E49" s="43" t="s">
        <v>82</v>
      </c>
      <c r="F49" s="43" t="s">
        <v>1465</v>
      </c>
      <c r="G49" s="43" t="s">
        <v>310</v>
      </c>
      <c r="H49" s="59">
        <v>44641.29828703704</v>
      </c>
      <c r="I49" s="59">
        <v>44641.541458333333</v>
      </c>
      <c r="J49" s="43" t="s">
        <v>455</v>
      </c>
      <c r="K49" s="43" t="s">
        <v>456</v>
      </c>
      <c r="L49" s="43"/>
      <c r="M49" s="43" t="b">
        <v>0</v>
      </c>
      <c r="N49" s="43" t="b">
        <v>0</v>
      </c>
      <c r="O49" s="43"/>
      <c r="P49" s="43"/>
      <c r="Q49" s="43"/>
      <c r="R49" s="43"/>
      <c r="S49" s="43"/>
      <c r="T49" s="43"/>
      <c r="U49" s="43"/>
      <c r="V49" s="43"/>
    </row>
    <row r="50" spans="1:22" ht="120">
      <c r="A50" s="43" t="s">
        <v>1466</v>
      </c>
      <c r="B50" s="43" t="s">
        <v>261</v>
      </c>
      <c r="C50" s="43" t="s">
        <v>1467</v>
      </c>
      <c r="D50" s="43" t="s">
        <v>562</v>
      </c>
      <c r="E50" s="43" t="s">
        <v>465</v>
      </c>
      <c r="F50" s="43" t="s">
        <v>1468</v>
      </c>
      <c r="G50" s="43" t="s">
        <v>183</v>
      </c>
      <c r="H50" s="59">
        <v>44641.292002314818</v>
      </c>
      <c r="I50" s="59">
        <v>44641.565787037027</v>
      </c>
      <c r="J50" s="43" t="s">
        <v>455</v>
      </c>
      <c r="K50" s="43" t="s">
        <v>456</v>
      </c>
      <c r="L50" s="59">
        <v>44642.332453703697</v>
      </c>
      <c r="M50" s="43" t="b">
        <v>0</v>
      </c>
      <c r="N50" s="43" t="b">
        <v>0</v>
      </c>
      <c r="O50" s="43"/>
      <c r="P50" s="43"/>
      <c r="Q50" s="43"/>
      <c r="R50" s="43"/>
      <c r="S50" s="43"/>
      <c r="T50" s="43"/>
      <c r="U50" s="43"/>
      <c r="V50" s="43"/>
    </row>
    <row r="51" spans="1:22" ht="105">
      <c r="A51" s="43" t="s">
        <v>1469</v>
      </c>
      <c r="B51" s="43" t="s">
        <v>261</v>
      </c>
      <c r="C51" s="43" t="s">
        <v>1470</v>
      </c>
      <c r="D51" s="43" t="s">
        <v>575</v>
      </c>
      <c r="E51" s="43" t="s">
        <v>465</v>
      </c>
      <c r="F51" s="43" t="s">
        <v>1471</v>
      </c>
      <c r="G51" s="43" t="s">
        <v>276</v>
      </c>
      <c r="H51" s="59">
        <v>44641.291701388887</v>
      </c>
      <c r="I51" s="59">
        <v>44641.565787037027</v>
      </c>
      <c r="J51" s="43" t="s">
        <v>455</v>
      </c>
      <c r="K51" s="43" t="s">
        <v>456</v>
      </c>
      <c r="L51" s="59">
        <v>44642.537314814806</v>
      </c>
      <c r="M51" s="43" t="b">
        <v>0</v>
      </c>
      <c r="N51" s="43" t="b">
        <v>0</v>
      </c>
      <c r="O51" s="43"/>
      <c r="P51" s="43"/>
      <c r="Q51" s="43"/>
      <c r="R51" s="43"/>
      <c r="S51" s="43"/>
      <c r="T51" s="43"/>
      <c r="U51" s="43"/>
      <c r="V51" s="43"/>
    </row>
    <row r="52" spans="1:22" ht="120">
      <c r="A52" s="43" t="s">
        <v>1472</v>
      </c>
      <c r="B52" s="43" t="s">
        <v>261</v>
      </c>
      <c r="C52" s="43" t="s">
        <v>1473</v>
      </c>
      <c r="D52" s="43" t="s">
        <v>634</v>
      </c>
      <c r="E52" s="43" t="s">
        <v>161</v>
      </c>
      <c r="F52" s="43" t="s">
        <v>1474</v>
      </c>
      <c r="G52" s="43" t="s">
        <v>276</v>
      </c>
      <c r="H52" s="59">
        <v>44641.278402777767</v>
      </c>
      <c r="I52" s="59">
        <v>44641.565787037027</v>
      </c>
      <c r="J52" s="43" t="s">
        <v>455</v>
      </c>
      <c r="K52" s="43" t="s">
        <v>456</v>
      </c>
      <c r="L52" s="59">
        <v>44642.487314814818</v>
      </c>
      <c r="M52" s="43" t="b">
        <v>0</v>
      </c>
      <c r="N52" s="43" t="b">
        <v>0</v>
      </c>
      <c r="O52" s="43"/>
      <c r="P52" s="43"/>
      <c r="Q52" s="43"/>
      <c r="R52" s="43"/>
      <c r="S52" s="43"/>
      <c r="T52" s="43"/>
      <c r="U52" s="43"/>
      <c r="V52" s="43"/>
    </row>
    <row r="53" spans="1:22" ht="105">
      <c r="A53" s="43" t="s">
        <v>449</v>
      </c>
      <c r="B53" s="43" t="s">
        <v>261</v>
      </c>
      <c r="C53" s="43" t="s">
        <v>450</v>
      </c>
      <c r="D53" s="43" t="s">
        <v>669</v>
      </c>
      <c r="E53" s="43" t="s">
        <v>159</v>
      </c>
      <c r="F53" s="43" t="s">
        <v>451</v>
      </c>
      <c r="G53" s="43" t="s">
        <v>291</v>
      </c>
      <c r="H53" s="59">
        <v>44641.254791666674</v>
      </c>
      <c r="I53" s="59">
        <v>44641.494259259263</v>
      </c>
      <c r="J53" s="43" t="s">
        <v>455</v>
      </c>
      <c r="K53" s="43" t="s">
        <v>456</v>
      </c>
      <c r="L53" s="59">
        <v>44642.291666666657</v>
      </c>
      <c r="M53" s="43" t="b">
        <v>0</v>
      </c>
      <c r="N53" s="43" t="b">
        <v>0</v>
      </c>
      <c r="O53" s="43"/>
      <c r="P53" s="43"/>
      <c r="Q53" s="43"/>
      <c r="R53" s="43"/>
      <c r="S53" s="43"/>
      <c r="T53" s="43"/>
      <c r="U53" s="43"/>
      <c r="V53" s="43"/>
    </row>
    <row r="54" spans="1:22" ht="135">
      <c r="A54" s="43" t="s">
        <v>452</v>
      </c>
      <c r="B54" s="43" t="s">
        <v>261</v>
      </c>
      <c r="C54" s="43" t="s">
        <v>415</v>
      </c>
      <c r="D54" s="43" t="s">
        <v>461</v>
      </c>
      <c r="E54" s="43" t="s">
        <v>82</v>
      </c>
      <c r="F54" s="43" t="s">
        <v>454</v>
      </c>
      <c r="G54" s="43" t="s">
        <v>299</v>
      </c>
      <c r="H54" s="59">
        <v>44641.248229166667</v>
      </c>
      <c r="I54" s="59">
        <v>44641.442314814813</v>
      </c>
      <c r="J54" s="43" t="b">
        <v>0</v>
      </c>
      <c r="K54" s="43"/>
      <c r="L54" s="43"/>
      <c r="M54" s="43" t="s">
        <v>457</v>
      </c>
      <c r="N54" s="43" t="b">
        <v>0</v>
      </c>
      <c r="O54" s="43"/>
      <c r="P54" s="43"/>
      <c r="Q54" s="43"/>
      <c r="R54" s="43"/>
      <c r="S54" s="43"/>
      <c r="T54" s="43"/>
      <c r="U54" s="43"/>
      <c r="V54" s="43"/>
    </row>
    <row r="55" spans="1:22" ht="195">
      <c r="A55" s="43" t="s">
        <v>467</v>
      </c>
      <c r="B55" s="43" t="s">
        <v>260</v>
      </c>
      <c r="C55" s="43" t="s">
        <v>313</v>
      </c>
      <c r="D55" s="43" t="s">
        <v>468</v>
      </c>
      <c r="E55" s="43" t="s">
        <v>99</v>
      </c>
      <c r="F55" s="43" t="s">
        <v>469</v>
      </c>
      <c r="G55" s="43" t="s">
        <v>174</v>
      </c>
      <c r="H55" s="59">
        <v>44641.148159722223</v>
      </c>
      <c r="I55" s="59">
        <v>44641.538391203707</v>
      </c>
      <c r="J55" s="43" t="b">
        <v>0</v>
      </c>
      <c r="K55" s="43"/>
      <c r="L55" s="59">
        <v>44641.231493055559</v>
      </c>
      <c r="M55" s="43" t="s">
        <v>470</v>
      </c>
      <c r="N55" s="43" t="b">
        <v>0</v>
      </c>
      <c r="O55" s="43"/>
      <c r="P55" s="43"/>
      <c r="Q55" s="43"/>
      <c r="R55" s="43"/>
      <c r="S55" s="43"/>
      <c r="T55" s="43"/>
      <c r="U55" s="43"/>
      <c r="V55" s="43"/>
    </row>
    <row r="56" spans="1:22" ht="195">
      <c r="A56" s="43" t="s">
        <v>471</v>
      </c>
      <c r="B56" s="43" t="s">
        <v>261</v>
      </c>
      <c r="C56" s="43" t="s">
        <v>318</v>
      </c>
      <c r="D56" s="43" t="s">
        <v>468</v>
      </c>
      <c r="E56" s="43" t="s">
        <v>99</v>
      </c>
      <c r="F56" s="43" t="s">
        <v>459</v>
      </c>
      <c r="G56" s="43" t="s">
        <v>174</v>
      </c>
      <c r="H56" s="59">
        <v>44641.094675925917</v>
      </c>
      <c r="I56" s="59">
        <v>44641.465081018519</v>
      </c>
      <c r="J56" s="43" t="s">
        <v>455</v>
      </c>
      <c r="K56" s="43" t="s">
        <v>456</v>
      </c>
      <c r="L56" s="59">
        <v>44641.416666666657</v>
      </c>
      <c r="M56" s="43" t="b">
        <v>0</v>
      </c>
      <c r="N56" s="43" t="b">
        <v>0</v>
      </c>
      <c r="O56" s="43"/>
      <c r="P56" s="43"/>
      <c r="Q56" s="43"/>
      <c r="R56" s="43"/>
      <c r="S56" s="43"/>
      <c r="T56" s="43"/>
      <c r="U56" s="43"/>
      <c r="V56" s="43"/>
    </row>
    <row r="57" spans="1:22" ht="75">
      <c r="A57" s="43" t="s">
        <v>479</v>
      </c>
      <c r="B57" s="43" t="s">
        <v>261</v>
      </c>
      <c r="C57" s="43" t="s">
        <v>412</v>
      </c>
      <c r="D57" s="43" t="s">
        <v>480</v>
      </c>
      <c r="E57" s="43" t="s">
        <v>159</v>
      </c>
      <c r="F57" s="43" t="s">
        <v>481</v>
      </c>
      <c r="G57" s="43" t="s">
        <v>186</v>
      </c>
      <c r="H57" s="59">
        <v>44640.991412037038</v>
      </c>
      <c r="I57" s="59">
        <v>44641.053078703713</v>
      </c>
      <c r="J57" s="43" t="s">
        <v>455</v>
      </c>
      <c r="K57" s="43" t="s">
        <v>456</v>
      </c>
      <c r="L57" s="59">
        <v>44644.25</v>
      </c>
      <c r="M57" s="43" t="b">
        <v>0</v>
      </c>
      <c r="N57" s="43" t="b">
        <v>0</v>
      </c>
      <c r="O57" s="43"/>
      <c r="P57" s="43"/>
      <c r="Q57" s="43"/>
      <c r="R57" s="43"/>
      <c r="S57" s="43"/>
      <c r="T57" s="43"/>
      <c r="U57" s="43"/>
      <c r="V57" s="43"/>
    </row>
    <row r="58" spans="1:22" ht="165">
      <c r="A58" s="43" t="s">
        <v>482</v>
      </c>
      <c r="B58" s="43" t="s">
        <v>261</v>
      </c>
      <c r="C58" s="43" t="s">
        <v>408</v>
      </c>
      <c r="D58" s="43" t="s">
        <v>483</v>
      </c>
      <c r="E58" s="43" t="s">
        <v>99</v>
      </c>
      <c r="F58" s="43" t="s">
        <v>484</v>
      </c>
      <c r="G58" s="43" t="s">
        <v>176</v>
      </c>
      <c r="H58" s="59">
        <v>44640.908888888887</v>
      </c>
      <c r="I58" s="59">
        <v>44641.565787037027</v>
      </c>
      <c r="J58" s="43" t="s">
        <v>442</v>
      </c>
      <c r="K58" s="43" t="s">
        <v>485</v>
      </c>
      <c r="L58" s="59">
        <v>44642.044259259259</v>
      </c>
      <c r="M58" s="43" t="b">
        <v>0</v>
      </c>
      <c r="N58" s="43" t="b">
        <v>0</v>
      </c>
      <c r="O58" s="43"/>
      <c r="P58" s="43"/>
      <c r="Q58" s="43"/>
      <c r="R58" s="43"/>
      <c r="S58" s="43"/>
      <c r="T58" s="43"/>
      <c r="U58" s="43"/>
      <c r="V58" s="43"/>
    </row>
    <row r="59" spans="1:22" ht="105">
      <c r="A59" s="43" t="s">
        <v>486</v>
      </c>
      <c r="B59" s="43" t="s">
        <v>261</v>
      </c>
      <c r="C59" s="43" t="s">
        <v>419</v>
      </c>
      <c r="D59" s="43" t="s">
        <v>487</v>
      </c>
      <c r="E59" s="43" t="s">
        <v>159</v>
      </c>
      <c r="F59" s="43" t="s">
        <v>488</v>
      </c>
      <c r="G59" s="43" t="s">
        <v>287</v>
      </c>
      <c r="H59" s="59">
        <v>44640.905474537038</v>
      </c>
      <c r="I59" s="59">
        <v>44640.96466435185</v>
      </c>
      <c r="J59" s="43" t="s">
        <v>455</v>
      </c>
      <c r="K59" s="43" t="s">
        <v>456</v>
      </c>
      <c r="L59" s="43"/>
      <c r="M59" s="43" t="b">
        <v>0</v>
      </c>
      <c r="N59" s="43" t="b">
        <v>0</v>
      </c>
      <c r="O59" s="43"/>
      <c r="P59" s="43"/>
      <c r="Q59" s="43"/>
      <c r="R59" s="43"/>
      <c r="S59" s="43"/>
      <c r="T59" s="43"/>
      <c r="U59" s="43"/>
      <c r="V59" s="43"/>
    </row>
    <row r="60" spans="1:22" ht="225">
      <c r="A60" s="43" t="s">
        <v>492</v>
      </c>
      <c r="B60" s="43" t="s">
        <v>261</v>
      </c>
      <c r="C60" s="43" t="s">
        <v>381</v>
      </c>
      <c r="D60" s="43" t="s">
        <v>493</v>
      </c>
      <c r="E60" s="43" t="s">
        <v>99</v>
      </c>
      <c r="F60" s="43" t="s">
        <v>472</v>
      </c>
      <c r="G60" s="43" t="s">
        <v>174</v>
      </c>
      <c r="H60" s="59">
        <v>44640.671053240738</v>
      </c>
      <c r="I60" s="59">
        <v>44641.565787037027</v>
      </c>
      <c r="J60" s="43" t="s">
        <v>455</v>
      </c>
      <c r="K60" s="43" t="s">
        <v>443</v>
      </c>
      <c r="L60" s="59">
        <v>44641.712314814817</v>
      </c>
      <c r="M60" s="43" t="b">
        <v>0</v>
      </c>
      <c r="N60" s="43" t="b">
        <v>0</v>
      </c>
      <c r="O60" s="43"/>
      <c r="P60" s="43"/>
      <c r="Q60" s="43"/>
      <c r="R60" s="43"/>
      <c r="S60" s="43"/>
      <c r="T60" s="43"/>
      <c r="U60" s="43"/>
      <c r="V60" s="43"/>
    </row>
    <row r="61" spans="1:22" ht="75">
      <c r="A61" s="43" t="s">
        <v>496</v>
      </c>
      <c r="B61" s="43" t="s">
        <v>261</v>
      </c>
      <c r="C61" s="43" t="s">
        <v>497</v>
      </c>
      <c r="D61" s="43" t="b">
        <v>0</v>
      </c>
      <c r="E61" s="43" t="s">
        <v>158</v>
      </c>
      <c r="F61" s="43" t="s">
        <v>498</v>
      </c>
      <c r="G61" s="43" t="s">
        <v>173</v>
      </c>
      <c r="H61" s="59">
        <v>44640.391018518523</v>
      </c>
      <c r="I61" s="59">
        <v>44641.424826388888</v>
      </c>
      <c r="J61" s="43" t="b">
        <v>0</v>
      </c>
      <c r="K61" s="43"/>
      <c r="L61" s="59">
        <v>44641.416666666657</v>
      </c>
      <c r="M61" s="43" t="b">
        <v>0</v>
      </c>
      <c r="N61" s="43" t="b">
        <v>0</v>
      </c>
      <c r="O61" s="43"/>
      <c r="P61" s="43"/>
      <c r="Q61" s="43"/>
      <c r="R61" s="43"/>
      <c r="S61" s="43"/>
      <c r="T61" s="43"/>
      <c r="U61" s="43"/>
      <c r="V61" s="43"/>
    </row>
    <row r="62" spans="1:22" ht="180">
      <c r="A62" s="43" t="s">
        <v>500</v>
      </c>
      <c r="B62" s="43" t="s">
        <v>261</v>
      </c>
      <c r="C62" s="43" t="s">
        <v>501</v>
      </c>
      <c r="D62" s="43" t="s">
        <v>493</v>
      </c>
      <c r="E62" s="43" t="s">
        <v>99</v>
      </c>
      <c r="F62" s="43" t="s">
        <v>469</v>
      </c>
      <c r="G62" s="43" t="s">
        <v>174</v>
      </c>
      <c r="H62" s="59">
        <v>44640.284189814818</v>
      </c>
      <c r="I62" s="59">
        <v>44641.565787037027</v>
      </c>
      <c r="J62" s="43" t="s">
        <v>455</v>
      </c>
      <c r="K62" s="43" t="s">
        <v>443</v>
      </c>
      <c r="L62" s="59">
        <v>44641.697731481479</v>
      </c>
      <c r="M62" s="43" t="s">
        <v>502</v>
      </c>
      <c r="N62" s="43" t="b">
        <v>0</v>
      </c>
      <c r="O62" s="43"/>
      <c r="P62" s="43"/>
      <c r="Q62" s="43"/>
      <c r="R62" s="43"/>
      <c r="S62" s="43"/>
      <c r="T62" s="43"/>
      <c r="U62" s="43"/>
      <c r="V62" s="43"/>
    </row>
    <row r="63" spans="1:22" ht="195">
      <c r="A63" s="43" t="s">
        <v>505</v>
      </c>
      <c r="B63" s="43" t="s">
        <v>261</v>
      </c>
      <c r="C63" s="43" t="s">
        <v>506</v>
      </c>
      <c r="D63" s="43" t="s">
        <v>493</v>
      </c>
      <c r="E63" s="43" t="s">
        <v>99</v>
      </c>
      <c r="F63" s="43" t="s">
        <v>469</v>
      </c>
      <c r="G63" s="43" t="s">
        <v>174</v>
      </c>
      <c r="H63" s="59">
        <v>44639.895636574067</v>
      </c>
      <c r="I63" s="59">
        <v>44641.283518518518</v>
      </c>
      <c r="J63" s="43" t="s">
        <v>455</v>
      </c>
      <c r="K63" s="43" t="s">
        <v>443</v>
      </c>
      <c r="L63" s="43"/>
      <c r="M63" s="43" t="s">
        <v>507</v>
      </c>
      <c r="N63" s="43" t="b">
        <v>0</v>
      </c>
      <c r="O63" s="43"/>
      <c r="P63" s="43"/>
      <c r="Q63" s="43"/>
      <c r="R63" s="43"/>
      <c r="S63" s="43"/>
      <c r="T63" s="43"/>
      <c r="U63" s="43"/>
      <c r="V63" s="43"/>
    </row>
    <row r="64" spans="1:22" ht="75">
      <c r="A64" s="43" t="s">
        <v>511</v>
      </c>
      <c r="B64" s="43" t="s">
        <v>261</v>
      </c>
      <c r="C64" s="43" t="s">
        <v>512</v>
      </c>
      <c r="D64" s="43" t="b">
        <v>0</v>
      </c>
      <c r="E64" s="43" t="s">
        <v>158</v>
      </c>
      <c r="F64" s="43" t="s">
        <v>513</v>
      </c>
      <c r="G64" s="43" t="s">
        <v>296</v>
      </c>
      <c r="H64" s="59">
        <v>44638.817465277767</v>
      </c>
      <c r="I64" s="59">
        <v>44641.402766203697</v>
      </c>
      <c r="J64" s="43" t="s">
        <v>455</v>
      </c>
      <c r="K64" s="43" t="s">
        <v>443</v>
      </c>
      <c r="L64" s="43"/>
      <c r="M64" s="43" t="b">
        <v>0</v>
      </c>
      <c r="N64" s="43" t="b">
        <v>0</v>
      </c>
      <c r="O64" s="43"/>
      <c r="P64" s="43"/>
      <c r="Q64" s="43"/>
      <c r="R64" s="43"/>
      <c r="S64" s="43"/>
      <c r="T64" s="43"/>
      <c r="U64" s="43"/>
      <c r="V64" s="43"/>
    </row>
    <row r="65" spans="1:22" ht="255">
      <c r="A65" s="43" t="s">
        <v>517</v>
      </c>
      <c r="B65" s="43" t="s">
        <v>260</v>
      </c>
      <c r="C65" s="43" t="s">
        <v>284</v>
      </c>
      <c r="D65" s="43" t="s">
        <v>518</v>
      </c>
      <c r="E65" s="43" t="s">
        <v>99</v>
      </c>
      <c r="F65" s="43" t="s">
        <v>519</v>
      </c>
      <c r="G65" s="43" t="s">
        <v>176</v>
      </c>
      <c r="H65" s="59">
        <v>44638.640752314823</v>
      </c>
      <c r="I65" s="59">
        <v>44641.561643518522</v>
      </c>
      <c r="J65" s="43" t="s">
        <v>455</v>
      </c>
      <c r="K65" s="43" t="s">
        <v>443</v>
      </c>
      <c r="L65" s="59">
        <v>44638.724085648151</v>
      </c>
      <c r="M65" s="43" t="b">
        <v>0</v>
      </c>
      <c r="N65" s="43" t="b">
        <v>0</v>
      </c>
      <c r="O65" s="43"/>
      <c r="P65" s="43"/>
      <c r="Q65" s="43"/>
      <c r="R65" s="43"/>
      <c r="S65" s="43"/>
      <c r="T65" s="43"/>
      <c r="U65" s="43"/>
      <c r="V65" s="43"/>
    </row>
    <row r="66" spans="1:22" ht="120">
      <c r="A66" s="43" t="s">
        <v>520</v>
      </c>
      <c r="B66" s="43" t="s">
        <v>261</v>
      </c>
      <c r="C66" s="43" t="s">
        <v>521</v>
      </c>
      <c r="D66" s="43" t="s">
        <v>522</v>
      </c>
      <c r="E66" s="43" t="s">
        <v>159</v>
      </c>
      <c r="F66" s="43" t="s">
        <v>523</v>
      </c>
      <c r="G66" s="43" t="s">
        <v>198</v>
      </c>
      <c r="H66" s="59">
        <v>44638.6330787037</v>
      </c>
      <c r="I66" s="59">
        <v>44638.633738425917</v>
      </c>
      <c r="J66" s="43" t="s">
        <v>455</v>
      </c>
      <c r="K66" s="43" t="s">
        <v>443</v>
      </c>
      <c r="L66" s="59">
        <v>44644.25</v>
      </c>
      <c r="M66" s="43" t="s">
        <v>524</v>
      </c>
      <c r="N66" s="43" t="b">
        <v>0</v>
      </c>
      <c r="O66" s="43"/>
      <c r="P66" s="43"/>
      <c r="Q66" s="43"/>
      <c r="R66" s="43"/>
      <c r="S66" s="43"/>
      <c r="T66" s="43"/>
      <c r="U66" s="43"/>
      <c r="V66" s="43"/>
    </row>
    <row r="67" spans="1:22" ht="225">
      <c r="A67" s="43" t="s">
        <v>529</v>
      </c>
      <c r="B67" s="43" t="s">
        <v>261</v>
      </c>
      <c r="C67" s="43" t="s">
        <v>530</v>
      </c>
      <c r="D67" s="43" t="s">
        <v>679</v>
      </c>
      <c r="E67" s="43" t="s">
        <v>99</v>
      </c>
      <c r="F67" s="43" t="s">
        <v>472</v>
      </c>
      <c r="G67" s="43" t="s">
        <v>174</v>
      </c>
      <c r="H67" s="59">
        <v>44638.588414351849</v>
      </c>
      <c r="I67" s="59">
        <v>44641.294895833344</v>
      </c>
      <c r="J67" s="43" t="s">
        <v>442</v>
      </c>
      <c r="K67" s="43" t="s">
        <v>485</v>
      </c>
      <c r="L67" s="43"/>
      <c r="M67" s="43" t="b">
        <v>0</v>
      </c>
      <c r="N67" s="43" t="b">
        <v>0</v>
      </c>
      <c r="O67" s="43"/>
      <c r="P67" s="43"/>
      <c r="Q67" s="43"/>
      <c r="R67" s="43"/>
      <c r="S67" s="43"/>
      <c r="T67" s="43"/>
      <c r="U67" s="43"/>
      <c r="V67" s="43"/>
    </row>
    <row r="68" spans="1:22" ht="90">
      <c r="A68" s="43" t="s">
        <v>533</v>
      </c>
      <c r="B68" s="43" t="s">
        <v>261</v>
      </c>
      <c r="C68" s="43" t="s">
        <v>534</v>
      </c>
      <c r="D68" s="43" t="s">
        <v>535</v>
      </c>
      <c r="E68" s="43" t="s">
        <v>159</v>
      </c>
      <c r="F68" s="43" t="s">
        <v>536</v>
      </c>
      <c r="G68" s="43" t="s">
        <v>171</v>
      </c>
      <c r="H68" s="59">
        <v>44638.549270833333</v>
      </c>
      <c r="I68" s="59">
        <v>44641.268553240741</v>
      </c>
      <c r="J68" s="43" t="s">
        <v>455</v>
      </c>
      <c r="K68" s="43" t="s">
        <v>443</v>
      </c>
      <c r="L68" s="59">
        <v>44641.340937499997</v>
      </c>
      <c r="M68" s="43" t="b">
        <v>0</v>
      </c>
      <c r="N68" s="43" t="b">
        <v>0</v>
      </c>
      <c r="O68" s="43"/>
      <c r="P68" s="43"/>
      <c r="Q68" s="43"/>
      <c r="R68" s="43"/>
      <c r="S68" s="43"/>
      <c r="T68" s="43"/>
      <c r="U68" s="43"/>
      <c r="V68" s="43"/>
    </row>
    <row r="69" spans="1:22" ht="120">
      <c r="A69" s="43" t="s">
        <v>544</v>
      </c>
      <c r="B69" s="43" t="s">
        <v>261</v>
      </c>
      <c r="C69" s="43" t="s">
        <v>545</v>
      </c>
      <c r="D69" s="43" t="s">
        <v>546</v>
      </c>
      <c r="E69" s="43" t="s">
        <v>160</v>
      </c>
      <c r="F69" s="43" t="s">
        <v>547</v>
      </c>
      <c r="G69" s="43" t="s">
        <v>176</v>
      </c>
      <c r="H69" s="59">
        <v>44638.484270833331</v>
      </c>
      <c r="I69" s="59">
        <v>44641.565787037027</v>
      </c>
      <c r="J69" s="43" t="s">
        <v>455</v>
      </c>
      <c r="K69" s="43" t="s">
        <v>443</v>
      </c>
      <c r="L69" s="59">
        <v>44642.344953703701</v>
      </c>
      <c r="M69" s="43" t="b">
        <v>0</v>
      </c>
      <c r="N69" s="43" t="b">
        <v>0</v>
      </c>
      <c r="O69" s="43"/>
      <c r="P69" s="43"/>
      <c r="Q69" s="43"/>
      <c r="R69" s="43"/>
      <c r="S69" s="43"/>
      <c r="T69" s="43"/>
      <c r="U69" s="43"/>
      <c r="V69" s="43"/>
    </row>
    <row r="70" spans="1:22" ht="75">
      <c r="A70" s="43" t="s">
        <v>553</v>
      </c>
      <c r="B70" s="43" t="s">
        <v>261</v>
      </c>
      <c r="C70" s="43" t="s">
        <v>554</v>
      </c>
      <c r="D70" s="43" t="s">
        <v>634</v>
      </c>
      <c r="E70" s="43" t="s">
        <v>160</v>
      </c>
      <c r="F70" s="43" t="s">
        <v>556</v>
      </c>
      <c r="G70" s="43" t="s">
        <v>278</v>
      </c>
      <c r="H70" s="59">
        <v>44638.425752314812</v>
      </c>
      <c r="I70" s="59">
        <v>44641.43608796296</v>
      </c>
      <c r="J70" s="43" t="s">
        <v>442</v>
      </c>
      <c r="K70" s="43" t="s">
        <v>456</v>
      </c>
      <c r="L70" s="59">
        <v>44641.425752314812</v>
      </c>
      <c r="M70" s="43" t="b">
        <v>0</v>
      </c>
      <c r="N70" s="43" t="b">
        <v>0</v>
      </c>
      <c r="O70" s="43"/>
      <c r="P70" s="43"/>
      <c r="Q70" s="43"/>
      <c r="R70" s="43"/>
      <c r="S70" s="43"/>
      <c r="T70" s="43"/>
      <c r="U70" s="43"/>
      <c r="V70" s="43"/>
    </row>
    <row r="71" spans="1:22" ht="75">
      <c r="A71" s="43" t="s">
        <v>557</v>
      </c>
      <c r="B71" s="43" t="s">
        <v>261</v>
      </c>
      <c r="C71" s="43" t="s">
        <v>558</v>
      </c>
      <c r="D71" s="43" t="s">
        <v>559</v>
      </c>
      <c r="E71" s="43" t="s">
        <v>82</v>
      </c>
      <c r="F71" s="43" t="s">
        <v>560</v>
      </c>
      <c r="G71" s="43" t="s">
        <v>187</v>
      </c>
      <c r="H71" s="59">
        <v>44638.402361111112</v>
      </c>
      <c r="I71" s="59">
        <v>44638.406157407408</v>
      </c>
      <c r="J71" s="43" t="b">
        <v>0</v>
      </c>
      <c r="K71" s="43"/>
      <c r="L71" s="43"/>
      <c r="M71" s="43" t="b">
        <v>0</v>
      </c>
      <c r="N71" s="43" t="b">
        <v>0</v>
      </c>
      <c r="O71" s="43"/>
      <c r="P71" s="43"/>
      <c r="Q71" s="43"/>
      <c r="R71" s="43"/>
      <c r="S71" s="43"/>
      <c r="T71" s="43"/>
      <c r="U71" s="43"/>
      <c r="V71" s="43"/>
    </row>
    <row r="72" spans="1:22" ht="60">
      <c r="A72" s="43" t="s">
        <v>571</v>
      </c>
      <c r="B72" s="43" t="s">
        <v>261</v>
      </c>
      <c r="C72" s="43" t="s">
        <v>572</v>
      </c>
      <c r="D72" s="43" t="b">
        <v>0</v>
      </c>
      <c r="E72" s="43" t="s">
        <v>158</v>
      </c>
      <c r="F72" s="43" t="s">
        <v>573</v>
      </c>
      <c r="G72" s="43" t="s">
        <v>288</v>
      </c>
      <c r="H72" s="59">
        <v>44638.350543981483</v>
      </c>
      <c r="I72" s="59">
        <v>44638.391145833331</v>
      </c>
      <c r="J72" s="43" t="s">
        <v>455</v>
      </c>
      <c r="K72" s="43" t="s">
        <v>443</v>
      </c>
      <c r="L72" s="43"/>
      <c r="M72" s="43" t="b">
        <v>0</v>
      </c>
      <c r="N72" s="43" t="b">
        <v>0</v>
      </c>
      <c r="O72" s="43"/>
      <c r="P72" s="43"/>
      <c r="Q72" s="43"/>
      <c r="R72" s="43"/>
      <c r="S72" s="43"/>
      <c r="T72" s="43"/>
      <c r="U72" s="43"/>
      <c r="V72" s="43"/>
    </row>
    <row r="73" spans="1:22" ht="120">
      <c r="A73" s="43" t="s">
        <v>592</v>
      </c>
      <c r="B73" s="43" t="s">
        <v>261</v>
      </c>
      <c r="C73" s="43" t="s">
        <v>593</v>
      </c>
      <c r="D73" s="43" t="s">
        <v>594</v>
      </c>
      <c r="E73" s="43" t="s">
        <v>82</v>
      </c>
      <c r="F73" s="43" t="s">
        <v>595</v>
      </c>
      <c r="G73" s="43" t="s">
        <v>285</v>
      </c>
      <c r="H73" s="59">
        <v>44637.730555555558</v>
      </c>
      <c r="I73" s="59">
        <v>44641.458865740737</v>
      </c>
      <c r="J73" s="43" t="s">
        <v>442</v>
      </c>
      <c r="K73" s="43" t="s">
        <v>443</v>
      </c>
      <c r="L73" s="43"/>
      <c r="M73" s="43" t="s">
        <v>596</v>
      </c>
      <c r="N73" s="43" t="s">
        <v>597</v>
      </c>
      <c r="O73" s="43"/>
      <c r="P73" s="43"/>
      <c r="Q73" s="43"/>
      <c r="R73" s="43"/>
      <c r="S73" s="43"/>
      <c r="T73" s="43"/>
      <c r="U73" s="43"/>
      <c r="V73" s="43"/>
    </row>
    <row r="74" spans="1:22" ht="180">
      <c r="A74" s="43" t="s">
        <v>599</v>
      </c>
      <c r="B74" s="43" t="s">
        <v>261</v>
      </c>
      <c r="C74" s="43" t="s">
        <v>600</v>
      </c>
      <c r="D74" s="43" t="s">
        <v>562</v>
      </c>
      <c r="E74" s="43" t="s">
        <v>465</v>
      </c>
      <c r="F74" s="43" t="s">
        <v>601</v>
      </c>
      <c r="G74" s="43" t="s">
        <v>183</v>
      </c>
      <c r="H74" s="59">
        <v>44637.664884259262</v>
      </c>
      <c r="I74" s="59">
        <v>44641.565787037027</v>
      </c>
      <c r="J74" s="43" t="s">
        <v>455</v>
      </c>
      <c r="K74" s="43" t="s">
        <v>443</v>
      </c>
      <c r="L74" s="59">
        <v>44641.985231481478</v>
      </c>
      <c r="M74" s="43" t="b">
        <v>0</v>
      </c>
      <c r="N74" s="43" t="b">
        <v>0</v>
      </c>
      <c r="O74" s="43"/>
      <c r="P74" s="43"/>
      <c r="Q74" s="43"/>
      <c r="R74" s="43"/>
      <c r="S74" s="43"/>
      <c r="T74" s="43"/>
      <c r="U74" s="43"/>
      <c r="V74" s="43"/>
    </row>
    <row r="75" spans="1:22" ht="105">
      <c r="A75" s="43" t="s">
        <v>602</v>
      </c>
      <c r="B75" s="43" t="s">
        <v>261</v>
      </c>
      <c r="C75" s="43" t="s">
        <v>603</v>
      </c>
      <c r="D75" s="43" t="s">
        <v>604</v>
      </c>
      <c r="E75" s="43" t="s">
        <v>465</v>
      </c>
      <c r="F75" s="43" t="s">
        <v>605</v>
      </c>
      <c r="G75" s="43" t="s">
        <v>183</v>
      </c>
      <c r="H75" s="59">
        <v>44637.631689814807</v>
      </c>
      <c r="I75" s="59">
        <v>44641.565787037027</v>
      </c>
      <c r="J75" s="43" t="s">
        <v>455</v>
      </c>
      <c r="K75" s="43" t="s">
        <v>443</v>
      </c>
      <c r="L75" s="59">
        <v>44642.022731481477</v>
      </c>
      <c r="M75" s="43" t="s">
        <v>606</v>
      </c>
      <c r="N75" s="43" t="s">
        <v>607</v>
      </c>
      <c r="O75" s="43"/>
      <c r="P75" s="43"/>
      <c r="Q75" s="43"/>
      <c r="R75" s="43"/>
      <c r="S75" s="43"/>
      <c r="T75" s="43"/>
      <c r="U75" s="43"/>
      <c r="V75" s="43"/>
    </row>
    <row r="76" spans="1:22" ht="165">
      <c r="A76" s="43" t="s">
        <v>609</v>
      </c>
      <c r="B76" s="43" t="s">
        <v>261</v>
      </c>
      <c r="C76" s="43" t="s">
        <v>610</v>
      </c>
      <c r="D76" s="43" t="s">
        <v>546</v>
      </c>
      <c r="E76" s="43" t="s">
        <v>160</v>
      </c>
      <c r="F76" s="43" t="s">
        <v>484</v>
      </c>
      <c r="G76" s="43" t="s">
        <v>176</v>
      </c>
      <c r="H76" s="59">
        <v>44637.569675925923</v>
      </c>
      <c r="I76" s="59">
        <v>44641.565787037027</v>
      </c>
      <c r="J76" s="43" t="s">
        <v>442</v>
      </c>
      <c r="K76" s="43" t="s">
        <v>443</v>
      </c>
      <c r="L76" s="59">
        <v>44642.315787037027</v>
      </c>
      <c r="M76" s="43" t="b">
        <v>0</v>
      </c>
      <c r="N76" s="43" t="b">
        <v>0</v>
      </c>
      <c r="O76" s="43"/>
      <c r="P76" s="43"/>
      <c r="Q76" s="43"/>
      <c r="R76" s="43"/>
      <c r="S76" s="43"/>
      <c r="T76" s="43"/>
      <c r="U76" s="43"/>
      <c r="V76" s="43"/>
    </row>
    <row r="77" spans="1:22" ht="90">
      <c r="A77" s="43" t="s">
        <v>618</v>
      </c>
      <c r="B77" s="43" t="s">
        <v>261</v>
      </c>
      <c r="C77" s="43" t="s">
        <v>619</v>
      </c>
      <c r="D77" s="43" t="s">
        <v>620</v>
      </c>
      <c r="E77" s="43" t="s">
        <v>159</v>
      </c>
      <c r="F77" s="43" t="s">
        <v>621</v>
      </c>
      <c r="G77" s="43" t="s">
        <v>302</v>
      </c>
      <c r="H77" s="59">
        <v>44637.481273148151</v>
      </c>
      <c r="I77" s="59">
        <v>44637.902083333327</v>
      </c>
      <c r="J77" s="43" t="s">
        <v>455</v>
      </c>
      <c r="K77" s="43" t="s">
        <v>443</v>
      </c>
      <c r="L77" s="43"/>
      <c r="M77" s="43" t="b">
        <v>0</v>
      </c>
      <c r="N77" s="43" t="b">
        <v>0</v>
      </c>
      <c r="O77" s="43"/>
      <c r="P77" s="43"/>
      <c r="Q77" s="43"/>
      <c r="R77" s="43"/>
      <c r="S77" s="43"/>
      <c r="T77" s="43"/>
      <c r="U77" s="43"/>
      <c r="V77" s="43"/>
    </row>
    <row r="78" spans="1:22" ht="165">
      <c r="A78" s="43" t="s">
        <v>628</v>
      </c>
      <c r="B78" s="43" t="s">
        <v>261</v>
      </c>
      <c r="C78" s="43" t="s">
        <v>629</v>
      </c>
      <c r="D78" s="43" t="s">
        <v>499</v>
      </c>
      <c r="E78" s="43" t="s">
        <v>160</v>
      </c>
      <c r="F78" s="43" t="s">
        <v>630</v>
      </c>
      <c r="G78" s="43" t="s">
        <v>170</v>
      </c>
      <c r="H78" s="59">
        <v>44637.355243055557</v>
      </c>
      <c r="I78" s="59">
        <v>44641.426249999997</v>
      </c>
      <c r="J78" s="43" t="s">
        <v>442</v>
      </c>
      <c r="K78" s="43" t="s">
        <v>443</v>
      </c>
      <c r="L78" s="59">
        <v>44637.521909722222</v>
      </c>
      <c r="M78" s="43" t="b">
        <v>0</v>
      </c>
      <c r="N78" s="43" t="b">
        <v>0</v>
      </c>
      <c r="O78" s="43"/>
      <c r="P78" s="43"/>
      <c r="Q78" s="43"/>
      <c r="R78" s="43"/>
      <c r="S78" s="43"/>
      <c r="T78" s="43"/>
      <c r="U78" s="43"/>
      <c r="V78" s="43"/>
    </row>
    <row r="79" spans="1:22" ht="60">
      <c r="A79" s="43" t="s">
        <v>631</v>
      </c>
      <c r="B79" s="43" t="s">
        <v>261</v>
      </c>
      <c r="C79" s="43" t="s">
        <v>632</v>
      </c>
      <c r="D79" s="43" t="b">
        <v>0</v>
      </c>
      <c r="E79" s="43" t="s">
        <v>158</v>
      </c>
      <c r="F79" s="43" t="s">
        <v>633</v>
      </c>
      <c r="G79" s="43" t="s">
        <v>288</v>
      </c>
      <c r="H79" s="59">
        <v>44637.333634259259</v>
      </c>
      <c r="I79" s="59">
        <v>44637.340509259258</v>
      </c>
      <c r="J79" s="43" t="b">
        <v>0</v>
      </c>
      <c r="K79" s="43"/>
      <c r="L79" s="43"/>
      <c r="M79" s="43" t="b">
        <v>0</v>
      </c>
      <c r="N79" s="43" t="b">
        <v>0</v>
      </c>
      <c r="O79" s="43"/>
      <c r="P79" s="43"/>
      <c r="Q79" s="43"/>
      <c r="R79" s="43"/>
      <c r="S79" s="43"/>
      <c r="T79" s="43"/>
      <c r="U79" s="43"/>
      <c r="V79" s="43"/>
    </row>
    <row r="80" spans="1:22" ht="135">
      <c r="A80" s="43" t="s">
        <v>635</v>
      </c>
      <c r="B80" s="43" t="s">
        <v>261</v>
      </c>
      <c r="C80" s="43" t="s">
        <v>636</v>
      </c>
      <c r="D80" s="43" t="s">
        <v>796</v>
      </c>
      <c r="E80" s="43" t="s">
        <v>159</v>
      </c>
      <c r="F80" s="43" t="s">
        <v>637</v>
      </c>
      <c r="G80" s="43" t="s">
        <v>291</v>
      </c>
      <c r="H80" s="59">
        <v>44637.314745370371</v>
      </c>
      <c r="I80" s="59">
        <v>44641.323587962957</v>
      </c>
      <c r="J80" s="43" t="s">
        <v>455</v>
      </c>
      <c r="K80" s="43" t="s">
        <v>456</v>
      </c>
      <c r="L80" s="59">
        <v>44638.314745370371</v>
      </c>
      <c r="M80" s="43" t="b">
        <v>0</v>
      </c>
      <c r="N80" s="43" t="b">
        <v>0</v>
      </c>
      <c r="O80" s="43"/>
      <c r="P80" s="43"/>
      <c r="Q80" s="43"/>
      <c r="R80" s="43"/>
      <c r="S80" s="43"/>
      <c r="T80" s="43"/>
      <c r="U80" s="43"/>
      <c r="V80" s="43"/>
    </row>
    <row r="81" spans="1:22" ht="135">
      <c r="A81" s="43" t="s">
        <v>639</v>
      </c>
      <c r="B81" s="43" t="s">
        <v>261</v>
      </c>
      <c r="C81" s="43" t="s">
        <v>640</v>
      </c>
      <c r="D81" s="43" t="s">
        <v>1199</v>
      </c>
      <c r="E81" s="43" t="s">
        <v>99</v>
      </c>
      <c r="F81" s="43" t="s">
        <v>642</v>
      </c>
      <c r="G81" s="43" t="s">
        <v>281</v>
      </c>
      <c r="H81" s="59">
        <v>44637.306562500002</v>
      </c>
      <c r="I81" s="59">
        <v>44641.469606481478</v>
      </c>
      <c r="J81" s="43" t="s">
        <v>455</v>
      </c>
      <c r="K81" s="43" t="s">
        <v>443</v>
      </c>
      <c r="L81" s="59">
        <v>44638.306562500002</v>
      </c>
      <c r="M81" s="43" t="s">
        <v>839</v>
      </c>
      <c r="N81" s="43" t="b">
        <v>0</v>
      </c>
      <c r="O81" s="43"/>
      <c r="P81" s="43"/>
      <c r="Q81" s="43"/>
      <c r="R81" s="43"/>
      <c r="S81" s="43"/>
      <c r="T81" s="43"/>
      <c r="U81" s="43"/>
      <c r="V81" s="43"/>
    </row>
    <row r="82" spans="1:22" ht="135">
      <c r="A82" s="43" t="s">
        <v>643</v>
      </c>
      <c r="B82" s="43" t="s">
        <v>261</v>
      </c>
      <c r="C82" s="43" t="s">
        <v>644</v>
      </c>
      <c r="D82" s="43" t="s">
        <v>645</v>
      </c>
      <c r="E82" s="43" t="s">
        <v>159</v>
      </c>
      <c r="F82" s="43" t="s">
        <v>646</v>
      </c>
      <c r="G82" s="43" t="s">
        <v>190</v>
      </c>
      <c r="H82" s="59">
        <v>44637.283020833333</v>
      </c>
      <c r="I82" s="59">
        <v>44638.473449074067</v>
      </c>
      <c r="J82" s="43" t="s">
        <v>455</v>
      </c>
      <c r="K82" s="43" t="s">
        <v>443</v>
      </c>
      <c r="L82" s="59">
        <v>44642.283020833333</v>
      </c>
      <c r="M82" s="43" t="s">
        <v>476</v>
      </c>
      <c r="N82" s="43" t="s">
        <v>607</v>
      </c>
      <c r="O82" s="43"/>
      <c r="P82" s="43"/>
      <c r="Q82" s="43"/>
      <c r="R82" s="43"/>
      <c r="S82" s="43"/>
      <c r="T82" s="43"/>
      <c r="U82" s="43"/>
      <c r="V82" s="43"/>
    </row>
    <row r="83" spans="1:22" ht="120">
      <c r="A83" s="43" t="s">
        <v>649</v>
      </c>
      <c r="B83" s="43" t="s">
        <v>261</v>
      </c>
      <c r="C83" s="43" t="s">
        <v>650</v>
      </c>
      <c r="D83" s="43" t="s">
        <v>483</v>
      </c>
      <c r="E83" s="43" t="s">
        <v>99</v>
      </c>
      <c r="F83" s="43" t="s">
        <v>651</v>
      </c>
      <c r="G83" s="43" t="s">
        <v>176</v>
      </c>
      <c r="H83" s="59">
        <v>44636.949641203697</v>
      </c>
      <c r="I83" s="59">
        <v>44641.565787037027</v>
      </c>
      <c r="J83" s="43" t="s">
        <v>455</v>
      </c>
      <c r="K83" s="43" t="s">
        <v>443</v>
      </c>
      <c r="L83" s="59">
        <v>44641.876898148148</v>
      </c>
      <c r="M83" s="43" t="b">
        <v>0</v>
      </c>
      <c r="N83" s="43" t="b">
        <v>0</v>
      </c>
      <c r="O83" s="43"/>
      <c r="P83" s="43"/>
      <c r="Q83" s="43"/>
      <c r="R83" s="43"/>
      <c r="S83" s="43"/>
      <c r="T83" s="43"/>
      <c r="U83" s="43"/>
      <c r="V83" s="43"/>
    </row>
    <row r="84" spans="1:22" ht="165">
      <c r="A84" s="43" t="s">
        <v>652</v>
      </c>
      <c r="B84" s="43" t="s">
        <v>261</v>
      </c>
      <c r="C84" s="43" t="s">
        <v>653</v>
      </c>
      <c r="D84" s="43" t="s">
        <v>654</v>
      </c>
      <c r="E84" s="43" t="s">
        <v>99</v>
      </c>
      <c r="F84" s="43" t="s">
        <v>655</v>
      </c>
      <c r="G84" s="43" t="s">
        <v>174</v>
      </c>
      <c r="H84" s="59">
        <v>44636.710659722223</v>
      </c>
      <c r="I84" s="59">
        <v>44641.295416666668</v>
      </c>
      <c r="J84" s="43" t="s">
        <v>442</v>
      </c>
      <c r="K84" s="43" t="s">
        <v>443</v>
      </c>
      <c r="L84" s="59">
        <v>44638.419247685182</v>
      </c>
      <c r="M84" s="43" t="b">
        <v>0</v>
      </c>
      <c r="N84" s="43" t="b">
        <v>0</v>
      </c>
      <c r="O84" s="43"/>
      <c r="P84" s="43"/>
      <c r="Q84" s="43"/>
      <c r="R84" s="43"/>
      <c r="S84" s="43"/>
      <c r="T84" s="43"/>
      <c r="U84" s="43"/>
      <c r="V84" s="43"/>
    </row>
    <row r="85" spans="1:22" ht="150">
      <c r="A85" s="43" t="s">
        <v>656</v>
      </c>
      <c r="B85" s="43" t="s">
        <v>261</v>
      </c>
      <c r="C85" s="43" t="s">
        <v>657</v>
      </c>
      <c r="D85" s="43" t="s">
        <v>658</v>
      </c>
      <c r="E85" s="43" t="s">
        <v>465</v>
      </c>
      <c r="F85" s="43" t="s">
        <v>659</v>
      </c>
      <c r="G85" s="43" t="s">
        <v>294</v>
      </c>
      <c r="H85" s="59">
        <v>44636.70826388889</v>
      </c>
      <c r="I85" s="59">
        <v>44638.645740740743</v>
      </c>
      <c r="J85" s="43" t="s">
        <v>455</v>
      </c>
      <c r="K85" s="43" t="s">
        <v>443</v>
      </c>
      <c r="L85" s="43"/>
      <c r="M85" s="43" t="s">
        <v>660</v>
      </c>
      <c r="N85" s="43" t="s">
        <v>661</v>
      </c>
      <c r="O85" s="43"/>
      <c r="P85" s="43"/>
      <c r="Q85" s="43"/>
      <c r="R85" s="43"/>
      <c r="S85" s="43"/>
      <c r="T85" s="43"/>
      <c r="U85" s="43"/>
      <c r="V85" s="43"/>
    </row>
    <row r="86" spans="1:22" ht="120">
      <c r="A86" s="43" t="s">
        <v>665</v>
      </c>
      <c r="B86" s="43" t="s">
        <v>261</v>
      </c>
      <c r="C86" s="43" t="s">
        <v>666</v>
      </c>
      <c r="D86" s="43" t="s">
        <v>667</v>
      </c>
      <c r="E86" s="43" t="s">
        <v>160</v>
      </c>
      <c r="F86" s="43" t="s">
        <v>668</v>
      </c>
      <c r="G86" s="43" t="s">
        <v>175</v>
      </c>
      <c r="H86" s="59">
        <v>44636.572939814818</v>
      </c>
      <c r="I86" s="59">
        <v>44638.708333333343</v>
      </c>
      <c r="J86" s="43" t="s">
        <v>455</v>
      </c>
      <c r="K86" s="43" t="s">
        <v>443</v>
      </c>
      <c r="L86" s="43"/>
      <c r="M86" s="43" t="b">
        <v>0</v>
      </c>
      <c r="N86" s="43" t="b">
        <v>0</v>
      </c>
      <c r="O86" s="43"/>
      <c r="P86" s="43"/>
      <c r="Q86" s="43"/>
      <c r="R86" s="43"/>
      <c r="S86" s="43"/>
      <c r="T86" s="43"/>
      <c r="U86" s="43"/>
      <c r="V86" s="43"/>
    </row>
    <row r="87" spans="1:22" ht="60">
      <c r="A87" s="43" t="s">
        <v>670</v>
      </c>
      <c r="B87" s="43" t="s">
        <v>261</v>
      </c>
      <c r="C87" s="43" t="s">
        <v>671</v>
      </c>
      <c r="D87" s="43" t="s">
        <v>672</v>
      </c>
      <c r="E87" s="43" t="s">
        <v>159</v>
      </c>
      <c r="F87" s="43" t="s">
        <v>673</v>
      </c>
      <c r="G87" s="43" t="s">
        <v>288</v>
      </c>
      <c r="H87" s="59">
        <v>44636.478726851848</v>
      </c>
      <c r="I87" s="59">
        <v>44638.362245370372</v>
      </c>
      <c r="J87" s="43" t="s">
        <v>455</v>
      </c>
      <c r="K87" s="43" t="s">
        <v>443</v>
      </c>
      <c r="L87" s="43"/>
      <c r="M87" s="43" t="b">
        <v>0</v>
      </c>
      <c r="N87" s="43" t="b">
        <v>0</v>
      </c>
      <c r="O87" s="43"/>
      <c r="P87" s="43"/>
      <c r="Q87" s="43"/>
      <c r="R87" s="43"/>
      <c r="S87" s="43"/>
      <c r="T87" s="43"/>
      <c r="U87" s="43"/>
      <c r="V87" s="43"/>
    </row>
    <row r="88" spans="1:22" ht="225">
      <c r="A88" s="43" t="s">
        <v>677</v>
      </c>
      <c r="B88" s="43" t="s">
        <v>261</v>
      </c>
      <c r="C88" s="43" t="s">
        <v>678</v>
      </c>
      <c r="D88" s="43" t="s">
        <v>679</v>
      </c>
      <c r="E88" s="43" t="s">
        <v>99</v>
      </c>
      <c r="F88" s="43" t="s">
        <v>472</v>
      </c>
      <c r="G88" s="43" t="s">
        <v>174</v>
      </c>
      <c r="H88" s="59">
        <v>44636.406180555547</v>
      </c>
      <c r="I88" s="59">
        <v>44641.282384259262</v>
      </c>
      <c r="J88" s="43" t="s">
        <v>442</v>
      </c>
      <c r="K88" s="43" t="s">
        <v>443</v>
      </c>
      <c r="L88" s="59">
        <v>44636.572847222233</v>
      </c>
      <c r="M88" s="43" t="b">
        <v>0</v>
      </c>
      <c r="N88" s="43" t="b">
        <v>0</v>
      </c>
      <c r="O88" s="43"/>
      <c r="P88" s="43"/>
      <c r="Q88" s="43"/>
      <c r="R88" s="43"/>
      <c r="S88" s="43"/>
      <c r="T88" s="43"/>
      <c r="U88" s="43"/>
      <c r="V88" s="43"/>
    </row>
    <row r="89" spans="1:22" ht="105">
      <c r="A89" s="43" t="s">
        <v>680</v>
      </c>
      <c r="B89" s="43" t="s">
        <v>261</v>
      </c>
      <c r="C89" s="43" t="s">
        <v>681</v>
      </c>
      <c r="D89" s="43" t="s">
        <v>682</v>
      </c>
      <c r="E89" s="43" t="s">
        <v>465</v>
      </c>
      <c r="F89" s="43" t="s">
        <v>683</v>
      </c>
      <c r="G89" s="43" t="s">
        <v>276</v>
      </c>
      <c r="H89" s="59">
        <v>44636.395254629628</v>
      </c>
      <c r="I89" s="59">
        <v>44641.565787037027</v>
      </c>
      <c r="J89" s="43" t="s">
        <v>455</v>
      </c>
      <c r="K89" s="43" t="s">
        <v>443</v>
      </c>
      <c r="L89" s="59">
        <v>44641.753287037027</v>
      </c>
      <c r="M89" s="43" t="b">
        <v>0</v>
      </c>
      <c r="N89" s="43" t="b">
        <v>0</v>
      </c>
      <c r="O89" s="43"/>
      <c r="P89" s="43"/>
      <c r="Q89" s="43"/>
      <c r="R89" s="43"/>
      <c r="S89" s="43"/>
      <c r="T89" s="43"/>
      <c r="U89" s="43"/>
      <c r="V89" s="43"/>
    </row>
    <row r="90" spans="1:22" ht="90">
      <c r="A90" s="43" t="s">
        <v>684</v>
      </c>
      <c r="B90" s="43" t="s">
        <v>261</v>
      </c>
      <c r="C90" s="43" t="s">
        <v>685</v>
      </c>
      <c r="D90" s="43" t="s">
        <v>686</v>
      </c>
      <c r="E90" s="43" t="s">
        <v>159</v>
      </c>
      <c r="F90" s="43" t="s">
        <v>687</v>
      </c>
      <c r="G90" s="43" t="s">
        <v>297</v>
      </c>
      <c r="H90" s="59">
        <v>44636.386736111112</v>
      </c>
      <c r="I90" s="59">
        <v>44641.390081018522</v>
      </c>
      <c r="J90" s="43" t="s">
        <v>455</v>
      </c>
      <c r="K90" s="43" t="s">
        <v>443</v>
      </c>
      <c r="L90" s="59">
        <v>44641.386736111112</v>
      </c>
      <c r="M90" s="43" t="s">
        <v>688</v>
      </c>
      <c r="N90" s="43" t="s">
        <v>607</v>
      </c>
      <c r="O90" s="43"/>
      <c r="P90" s="43"/>
      <c r="Q90" s="43"/>
      <c r="R90" s="43"/>
      <c r="S90" s="43"/>
      <c r="T90" s="43"/>
      <c r="U90" s="43"/>
      <c r="V90" s="43"/>
    </row>
    <row r="91" spans="1:22" ht="90">
      <c r="A91" s="43" t="s">
        <v>689</v>
      </c>
      <c r="B91" s="43" t="s">
        <v>261</v>
      </c>
      <c r="C91" s="43" t="s">
        <v>690</v>
      </c>
      <c r="D91" s="43" t="s">
        <v>672</v>
      </c>
      <c r="E91" s="43" t="s">
        <v>161</v>
      </c>
      <c r="F91" s="43" t="s">
        <v>691</v>
      </c>
      <c r="G91" s="43" t="s">
        <v>288</v>
      </c>
      <c r="H91" s="59">
        <v>44636.344328703701</v>
      </c>
      <c r="I91" s="59">
        <v>44636.446979166663</v>
      </c>
      <c r="J91" s="43" t="s">
        <v>455</v>
      </c>
      <c r="K91" s="43" t="s">
        <v>443</v>
      </c>
      <c r="L91" s="43"/>
      <c r="M91" s="43" t="s">
        <v>692</v>
      </c>
      <c r="N91" s="43" t="b">
        <v>0</v>
      </c>
      <c r="O91" s="43"/>
      <c r="P91" s="43"/>
      <c r="Q91" s="43"/>
      <c r="R91" s="43"/>
      <c r="S91" s="43"/>
      <c r="T91" s="43"/>
      <c r="U91" s="43"/>
      <c r="V91" s="43"/>
    </row>
    <row r="92" spans="1:22" ht="105">
      <c r="A92" s="43" t="s">
        <v>694</v>
      </c>
      <c r="B92" s="43" t="s">
        <v>261</v>
      </c>
      <c r="C92" s="43" t="s">
        <v>695</v>
      </c>
      <c r="D92" s="43" t="s">
        <v>696</v>
      </c>
      <c r="E92" s="43" t="s">
        <v>159</v>
      </c>
      <c r="F92" s="43" t="s">
        <v>697</v>
      </c>
      <c r="G92" s="43" t="s">
        <v>291</v>
      </c>
      <c r="H92" s="59">
        <v>44636.287453703713</v>
      </c>
      <c r="I92" s="59">
        <v>44637.292847222219</v>
      </c>
      <c r="J92" s="43" t="s">
        <v>455</v>
      </c>
      <c r="K92" s="43" t="s">
        <v>443</v>
      </c>
      <c r="L92" s="59">
        <v>44637.291666666657</v>
      </c>
      <c r="M92" s="43" t="b">
        <v>0</v>
      </c>
      <c r="N92" s="43" t="b">
        <v>0</v>
      </c>
      <c r="O92" s="43"/>
      <c r="P92" s="43"/>
      <c r="Q92" s="43"/>
      <c r="R92" s="43"/>
      <c r="S92" s="43"/>
      <c r="T92" s="43"/>
      <c r="U92" s="43"/>
      <c r="V92" s="43"/>
    </row>
    <row r="93" spans="1:22" ht="165">
      <c r="A93" s="43" t="s">
        <v>698</v>
      </c>
      <c r="B93" s="43" t="s">
        <v>261</v>
      </c>
      <c r="C93" s="43" t="s">
        <v>699</v>
      </c>
      <c r="D93" s="43" t="b">
        <v>0</v>
      </c>
      <c r="E93" s="43" t="s">
        <v>158</v>
      </c>
      <c r="F93" s="43" t="s">
        <v>700</v>
      </c>
      <c r="G93" s="43" t="s">
        <v>288</v>
      </c>
      <c r="H93" s="59">
        <v>44636.28628472222</v>
      </c>
      <c r="I93" s="59">
        <v>44636.367210648154</v>
      </c>
      <c r="J93" s="43" t="b">
        <v>0</v>
      </c>
      <c r="K93" s="43"/>
      <c r="L93" s="43"/>
      <c r="M93" s="43" t="b">
        <v>0</v>
      </c>
      <c r="N93" s="43" t="b">
        <v>0</v>
      </c>
      <c r="O93" s="43"/>
      <c r="P93" s="43"/>
      <c r="Q93" s="43"/>
      <c r="R93" s="43"/>
      <c r="S93" s="43"/>
      <c r="T93" s="43"/>
      <c r="U93" s="43"/>
      <c r="V93" s="43"/>
    </row>
    <row r="94" spans="1:22" ht="105">
      <c r="A94" s="43" t="s">
        <v>701</v>
      </c>
      <c r="B94" s="43" t="s">
        <v>261</v>
      </c>
      <c r="C94" s="43" t="s">
        <v>702</v>
      </c>
      <c r="D94" s="43" t="s">
        <v>696</v>
      </c>
      <c r="E94" s="43" t="s">
        <v>159</v>
      </c>
      <c r="F94" s="43" t="s">
        <v>703</v>
      </c>
      <c r="G94" s="43" t="s">
        <v>291</v>
      </c>
      <c r="H94" s="59">
        <v>44636.286076388889</v>
      </c>
      <c r="I94" s="59">
        <v>44637.292847222219</v>
      </c>
      <c r="J94" s="43" t="s">
        <v>455</v>
      </c>
      <c r="K94" s="43" t="s">
        <v>443</v>
      </c>
      <c r="L94" s="59">
        <v>44637.291666666657</v>
      </c>
      <c r="M94" s="43" t="b">
        <v>0</v>
      </c>
      <c r="N94" s="43" t="b">
        <v>0</v>
      </c>
      <c r="O94" s="43"/>
      <c r="P94" s="43"/>
      <c r="Q94" s="43"/>
      <c r="R94" s="43"/>
      <c r="S94" s="43"/>
      <c r="T94" s="43"/>
      <c r="U94" s="43"/>
      <c r="V94" s="43"/>
    </row>
    <row r="95" spans="1:22" ht="210">
      <c r="A95" s="43" t="s">
        <v>707</v>
      </c>
      <c r="B95" s="43" t="s">
        <v>262</v>
      </c>
      <c r="C95" s="43" t="s">
        <v>708</v>
      </c>
      <c r="D95" s="43" t="s">
        <v>709</v>
      </c>
      <c r="E95" s="43" t="s">
        <v>159</v>
      </c>
      <c r="F95" s="43" t="s">
        <v>710</v>
      </c>
      <c r="G95" s="43" t="s">
        <v>275</v>
      </c>
      <c r="H95" s="59">
        <v>44635.887777777767</v>
      </c>
      <c r="I95" s="59">
        <v>44641.090254629627</v>
      </c>
      <c r="J95" s="43" t="s">
        <v>455</v>
      </c>
      <c r="K95" s="43" t="s">
        <v>443</v>
      </c>
      <c r="L95" s="59">
        <v>44643.25</v>
      </c>
      <c r="M95" s="43" t="b">
        <v>0</v>
      </c>
      <c r="N95" s="43" t="b">
        <v>0</v>
      </c>
      <c r="O95" s="43"/>
      <c r="P95" s="43"/>
      <c r="Q95" s="43"/>
      <c r="R95" s="43"/>
      <c r="S95" s="43"/>
      <c r="T95" s="43"/>
      <c r="U95" s="43"/>
      <c r="V95" s="43"/>
    </row>
    <row r="96" spans="1:22" ht="135">
      <c r="A96" s="43" t="s">
        <v>711</v>
      </c>
      <c r="B96" s="43" t="s">
        <v>261</v>
      </c>
      <c r="C96" s="43" t="s">
        <v>712</v>
      </c>
      <c r="D96" s="43" t="s">
        <v>622</v>
      </c>
      <c r="E96" s="43" t="s">
        <v>159</v>
      </c>
      <c r="F96" s="43" t="s">
        <v>713</v>
      </c>
      <c r="G96" s="43" t="s">
        <v>291</v>
      </c>
      <c r="H96" s="59">
        <v>44635.678495370368</v>
      </c>
      <c r="I96" s="59">
        <v>44637.08452546296</v>
      </c>
      <c r="J96" s="43" t="s">
        <v>455</v>
      </c>
      <c r="K96" s="43" t="s">
        <v>443</v>
      </c>
      <c r="L96" s="59">
        <v>44637.083333333343</v>
      </c>
      <c r="M96" s="43" t="b">
        <v>0</v>
      </c>
      <c r="N96" s="43" t="b">
        <v>0</v>
      </c>
      <c r="O96" s="43"/>
      <c r="P96" s="43"/>
      <c r="Q96" s="43"/>
      <c r="R96" s="43"/>
      <c r="S96" s="43"/>
      <c r="T96" s="43"/>
      <c r="U96" s="43"/>
      <c r="V96" s="43"/>
    </row>
    <row r="97" spans="1:22" ht="105">
      <c r="A97" s="43" t="s">
        <v>719</v>
      </c>
      <c r="B97" s="43" t="s">
        <v>261</v>
      </c>
      <c r="C97" s="43" t="s">
        <v>720</v>
      </c>
      <c r="D97" s="43" t="s">
        <v>546</v>
      </c>
      <c r="E97" s="43" t="s">
        <v>82</v>
      </c>
      <c r="F97" s="43" t="s">
        <v>721</v>
      </c>
      <c r="G97" s="43" t="s">
        <v>176</v>
      </c>
      <c r="H97" s="59">
        <v>44635.584641203714</v>
      </c>
      <c r="I97" s="59">
        <v>44641.491516203707</v>
      </c>
      <c r="J97" s="43" t="s">
        <v>442</v>
      </c>
      <c r="K97" s="43" t="s">
        <v>443</v>
      </c>
      <c r="L97" s="59">
        <v>44642.160266203697</v>
      </c>
      <c r="M97" s="43" t="b">
        <v>0</v>
      </c>
      <c r="N97" s="43" t="b">
        <v>0</v>
      </c>
      <c r="O97" s="43"/>
      <c r="P97" s="43"/>
      <c r="Q97" s="43"/>
      <c r="R97" s="43"/>
      <c r="S97" s="43"/>
      <c r="T97" s="43"/>
      <c r="U97" s="43"/>
      <c r="V97" s="43"/>
    </row>
    <row r="98" spans="1:22" ht="105">
      <c r="A98" s="43" t="s">
        <v>729</v>
      </c>
      <c r="B98" s="43" t="s">
        <v>262</v>
      </c>
      <c r="C98" s="43" t="s">
        <v>730</v>
      </c>
      <c r="D98" s="43" t="b">
        <v>0</v>
      </c>
      <c r="E98" s="43" t="s">
        <v>158</v>
      </c>
      <c r="F98" s="43" t="s">
        <v>526</v>
      </c>
      <c r="G98" s="43" t="s">
        <v>173</v>
      </c>
      <c r="H98" s="59">
        <v>44635.464421296303</v>
      </c>
      <c r="I98" s="59">
        <v>44637.397048611107</v>
      </c>
      <c r="J98" s="43" t="b">
        <v>0</v>
      </c>
      <c r="K98" s="43"/>
      <c r="L98" s="59">
        <v>44636.422754629632</v>
      </c>
      <c r="M98" s="43" t="s">
        <v>527</v>
      </c>
      <c r="N98" s="43" t="s">
        <v>528</v>
      </c>
      <c r="O98" s="43"/>
      <c r="P98" s="43"/>
      <c r="Q98" s="43"/>
      <c r="R98" s="43"/>
      <c r="S98" s="43"/>
      <c r="T98" s="43"/>
      <c r="U98" s="43"/>
      <c r="V98" s="43"/>
    </row>
    <row r="99" spans="1:22" ht="225">
      <c r="A99" s="43" t="s">
        <v>732</v>
      </c>
      <c r="B99" s="43" t="s">
        <v>261</v>
      </c>
      <c r="C99" s="43" t="s">
        <v>733</v>
      </c>
      <c r="D99" s="43" t="s">
        <v>734</v>
      </c>
      <c r="E99" s="43" t="s">
        <v>82</v>
      </c>
      <c r="F99" s="43" t="s">
        <v>490</v>
      </c>
      <c r="G99" s="43" t="s">
        <v>174</v>
      </c>
      <c r="H99" s="59">
        <v>44635.461770833332</v>
      </c>
      <c r="I99" s="59">
        <v>44641.303263888891</v>
      </c>
      <c r="J99" s="43" t="b">
        <v>0</v>
      </c>
      <c r="K99" s="43"/>
      <c r="L99" s="59">
        <v>44636.253437500003</v>
      </c>
      <c r="M99" s="43" t="b">
        <v>0</v>
      </c>
      <c r="N99" s="43" t="b">
        <v>0</v>
      </c>
      <c r="O99" s="43"/>
      <c r="P99" s="43"/>
      <c r="Q99" s="43"/>
      <c r="R99" s="43"/>
      <c r="S99" s="43"/>
      <c r="T99" s="43"/>
      <c r="U99" s="43"/>
      <c r="V99" s="43"/>
    </row>
    <row r="100" spans="1:22" ht="90">
      <c r="A100" s="43" t="s">
        <v>735</v>
      </c>
      <c r="B100" s="43" t="s">
        <v>261</v>
      </c>
      <c r="C100" s="43" t="s">
        <v>736</v>
      </c>
      <c r="D100" s="43" t="s">
        <v>473</v>
      </c>
      <c r="E100" s="43" t="s">
        <v>161</v>
      </c>
      <c r="F100" s="43" t="s">
        <v>737</v>
      </c>
      <c r="G100" s="43" t="s">
        <v>295</v>
      </c>
      <c r="H100" s="59">
        <v>44635.441400462973</v>
      </c>
      <c r="I100" s="59">
        <v>44641.305486111109</v>
      </c>
      <c r="J100" s="43" t="s">
        <v>442</v>
      </c>
      <c r="K100" s="43" t="s">
        <v>443</v>
      </c>
      <c r="L100" s="59">
        <v>44637.397685185177</v>
      </c>
      <c r="M100" s="43" t="b">
        <v>0</v>
      </c>
      <c r="N100" s="43" t="b">
        <v>0</v>
      </c>
      <c r="O100" s="43"/>
      <c r="P100" s="43"/>
      <c r="Q100" s="43"/>
      <c r="R100" s="43"/>
      <c r="S100" s="43"/>
      <c r="T100" s="43"/>
      <c r="U100" s="59"/>
      <c r="V100" s="43"/>
    </row>
    <row r="101" spans="1:22" ht="75">
      <c r="A101" s="43" t="s">
        <v>739</v>
      </c>
      <c r="B101" s="43" t="s">
        <v>261</v>
      </c>
      <c r="C101" s="43" t="s">
        <v>740</v>
      </c>
      <c r="D101" s="43" t="s">
        <v>696</v>
      </c>
      <c r="E101" s="43" t="s">
        <v>159</v>
      </c>
      <c r="F101" s="43" t="s">
        <v>741</v>
      </c>
      <c r="G101" s="43" t="s">
        <v>291</v>
      </c>
      <c r="H101" s="59">
        <v>44635.378958333327</v>
      </c>
      <c r="I101" s="59">
        <v>44636.439988425933</v>
      </c>
      <c r="J101" s="43" t="s">
        <v>455</v>
      </c>
      <c r="K101" s="43" t="s">
        <v>443</v>
      </c>
      <c r="L101" s="59">
        <v>44636.378958333327</v>
      </c>
      <c r="M101" s="43" t="b">
        <v>0</v>
      </c>
      <c r="N101" s="43" t="b">
        <v>0</v>
      </c>
      <c r="O101" s="43"/>
      <c r="P101" s="43"/>
      <c r="Q101" s="43"/>
      <c r="R101" s="43"/>
      <c r="S101" s="43"/>
      <c r="T101" s="43"/>
      <c r="U101" s="43"/>
      <c r="V101" s="43"/>
    </row>
    <row r="102" spans="1:22" ht="75">
      <c r="A102" s="43" t="s">
        <v>742</v>
      </c>
      <c r="B102" s="43" t="s">
        <v>261</v>
      </c>
      <c r="C102" s="43" t="s">
        <v>743</v>
      </c>
      <c r="D102" s="43" t="s">
        <v>744</v>
      </c>
      <c r="E102" s="43" t="s">
        <v>82</v>
      </c>
      <c r="F102" s="43" t="s">
        <v>745</v>
      </c>
      <c r="G102" s="43" t="s">
        <v>170</v>
      </c>
      <c r="H102" s="59">
        <v>44635.349328703713</v>
      </c>
      <c r="I102" s="59">
        <v>44641.496631944443</v>
      </c>
      <c r="J102" s="43" t="s">
        <v>455</v>
      </c>
      <c r="K102" s="43" t="s">
        <v>443</v>
      </c>
      <c r="L102" s="59">
        <v>44636.510127314818</v>
      </c>
      <c r="M102" s="43" t="b">
        <v>0</v>
      </c>
      <c r="N102" s="43" t="b">
        <v>0</v>
      </c>
      <c r="O102" s="43"/>
      <c r="P102" s="43"/>
      <c r="Q102" s="43"/>
      <c r="R102" s="43"/>
      <c r="S102" s="43"/>
      <c r="T102" s="43"/>
      <c r="U102" s="43"/>
      <c r="V102" s="43"/>
    </row>
    <row r="103" spans="1:22" ht="135">
      <c r="A103" s="43" t="s">
        <v>756</v>
      </c>
      <c r="B103" s="43" t="s">
        <v>261</v>
      </c>
      <c r="C103" s="43" t="s">
        <v>757</v>
      </c>
      <c r="D103" s="43" t="b">
        <v>0</v>
      </c>
      <c r="E103" s="43" t="s">
        <v>158</v>
      </c>
      <c r="F103" s="43" t="s">
        <v>758</v>
      </c>
      <c r="G103" s="43" t="s">
        <v>288</v>
      </c>
      <c r="H103" s="59">
        <v>44634.581585648149</v>
      </c>
      <c r="I103" s="59">
        <v>44636.547731481478</v>
      </c>
      <c r="J103" s="43" t="s">
        <v>442</v>
      </c>
      <c r="K103" s="43" t="s">
        <v>443</v>
      </c>
      <c r="L103" s="43"/>
      <c r="M103" s="43" t="s">
        <v>759</v>
      </c>
      <c r="N103" s="43" t="b">
        <v>0</v>
      </c>
      <c r="O103" s="43"/>
      <c r="P103" s="43"/>
      <c r="Q103" s="43"/>
      <c r="R103" s="43"/>
      <c r="S103" s="43"/>
      <c r="T103" s="43"/>
      <c r="U103" s="43"/>
      <c r="V103" s="43"/>
    </row>
    <row r="104" spans="1:22" ht="75">
      <c r="A104" s="43" t="s">
        <v>762</v>
      </c>
      <c r="B104" s="43" t="s">
        <v>261</v>
      </c>
      <c r="C104" s="43" t="s">
        <v>763</v>
      </c>
      <c r="D104" s="43" t="s">
        <v>672</v>
      </c>
      <c r="E104" s="43" t="s">
        <v>82</v>
      </c>
      <c r="F104" s="43" t="s">
        <v>764</v>
      </c>
      <c r="G104" s="43" t="s">
        <v>288</v>
      </c>
      <c r="H104" s="59">
        <v>44634.451678240737</v>
      </c>
      <c r="I104" s="59">
        <v>44641.528287037043</v>
      </c>
      <c r="J104" s="43" t="s">
        <v>455</v>
      </c>
      <c r="K104" s="43" t="s">
        <v>443</v>
      </c>
      <c r="L104" s="43"/>
      <c r="M104" s="43" t="s">
        <v>692</v>
      </c>
      <c r="N104" s="43" t="b">
        <v>0</v>
      </c>
      <c r="O104" s="43"/>
      <c r="P104" s="43"/>
      <c r="Q104" s="43"/>
      <c r="R104" s="43"/>
      <c r="S104" s="43"/>
      <c r="T104" s="43"/>
      <c r="U104" s="43"/>
      <c r="V104" s="43"/>
    </row>
    <row r="105" spans="1:22" ht="105">
      <c r="A105" s="43" t="s">
        <v>765</v>
      </c>
      <c r="B105" s="43" t="s">
        <v>261</v>
      </c>
      <c r="C105" s="43" t="s">
        <v>766</v>
      </c>
      <c r="D105" s="43" t="s">
        <v>669</v>
      </c>
      <c r="E105" s="43" t="s">
        <v>159</v>
      </c>
      <c r="F105" s="43" t="s">
        <v>674</v>
      </c>
      <c r="G105" s="43" t="s">
        <v>291</v>
      </c>
      <c r="H105" s="59">
        <v>44634.389756944453</v>
      </c>
      <c r="I105" s="59">
        <v>44641.337731481479</v>
      </c>
      <c r="J105" s="43" t="s">
        <v>455</v>
      </c>
      <c r="K105" s="43" t="s">
        <v>443</v>
      </c>
      <c r="L105" s="59">
        <v>44635.389756944453</v>
      </c>
      <c r="M105" s="43" t="b">
        <v>0</v>
      </c>
      <c r="N105" s="43" t="b">
        <v>0</v>
      </c>
      <c r="O105" s="43"/>
      <c r="P105" s="43"/>
      <c r="Q105" s="43"/>
      <c r="R105" s="43"/>
      <c r="S105" s="43"/>
      <c r="T105" s="43"/>
      <c r="U105" s="59"/>
      <c r="V105" s="43"/>
    </row>
    <row r="106" spans="1:22" ht="75">
      <c r="A106" s="43" t="s">
        <v>768</v>
      </c>
      <c r="B106" s="43" t="s">
        <v>261</v>
      </c>
      <c r="C106" s="43" t="s">
        <v>769</v>
      </c>
      <c r="D106" s="43" t="s">
        <v>669</v>
      </c>
      <c r="E106" s="43" t="s">
        <v>99</v>
      </c>
      <c r="F106" s="43" t="s">
        <v>770</v>
      </c>
      <c r="G106" s="43" t="s">
        <v>291</v>
      </c>
      <c r="H106" s="59">
        <v>44634.291412037041</v>
      </c>
      <c r="I106" s="59">
        <v>44636.435717592591</v>
      </c>
      <c r="J106" s="43" t="s">
        <v>455</v>
      </c>
      <c r="K106" s="43" t="s">
        <v>443</v>
      </c>
      <c r="L106" s="59">
        <v>44635.291666666657</v>
      </c>
      <c r="M106" s="43" t="b">
        <v>0</v>
      </c>
      <c r="N106" s="43" t="b">
        <v>0</v>
      </c>
      <c r="O106" s="43"/>
      <c r="P106" s="43"/>
      <c r="Q106" s="43"/>
      <c r="R106" s="43"/>
      <c r="S106" s="43"/>
      <c r="T106" s="43"/>
      <c r="U106" s="43"/>
      <c r="V106" s="43"/>
    </row>
    <row r="107" spans="1:22" ht="165">
      <c r="A107" s="43" t="s">
        <v>773</v>
      </c>
      <c r="B107" s="43" t="s">
        <v>261</v>
      </c>
      <c r="C107" s="43" t="s">
        <v>774</v>
      </c>
      <c r="D107" s="43" t="s">
        <v>679</v>
      </c>
      <c r="E107" s="43" t="s">
        <v>99</v>
      </c>
      <c r="F107" s="43" t="s">
        <v>775</v>
      </c>
      <c r="G107" s="43" t="s">
        <v>174</v>
      </c>
      <c r="H107" s="59">
        <v>44633.17728009259</v>
      </c>
      <c r="I107" s="59">
        <v>44641.281678240739</v>
      </c>
      <c r="J107" s="43" t="s">
        <v>442</v>
      </c>
      <c r="K107" s="43" t="s">
        <v>443</v>
      </c>
      <c r="L107" s="59">
        <v>44634.416666666657</v>
      </c>
      <c r="M107" s="43" t="s">
        <v>776</v>
      </c>
      <c r="N107" s="43" t="b">
        <v>0</v>
      </c>
      <c r="O107" s="43"/>
      <c r="P107" s="43"/>
      <c r="Q107" s="43"/>
      <c r="R107" s="43"/>
      <c r="S107" s="43"/>
      <c r="T107" s="43"/>
      <c r="U107" s="43"/>
      <c r="V107" s="43"/>
    </row>
    <row r="108" spans="1:22" ht="75">
      <c r="A108" s="43" t="s">
        <v>777</v>
      </c>
      <c r="B108" s="43" t="s">
        <v>261</v>
      </c>
      <c r="C108" s="43" t="s">
        <v>778</v>
      </c>
      <c r="D108" s="43" t="b">
        <v>0</v>
      </c>
      <c r="E108" s="43" t="s">
        <v>158</v>
      </c>
      <c r="F108" s="43" t="s">
        <v>779</v>
      </c>
      <c r="G108" s="43" t="s">
        <v>288</v>
      </c>
      <c r="H108" s="59">
        <v>44632.362083333333</v>
      </c>
      <c r="I108" s="59">
        <v>44632.828657407408</v>
      </c>
      <c r="J108" s="43" t="b">
        <v>0</v>
      </c>
      <c r="K108" s="43"/>
      <c r="L108" s="43"/>
      <c r="M108" s="43" t="b">
        <v>0</v>
      </c>
      <c r="N108" s="43" t="b">
        <v>0</v>
      </c>
      <c r="O108" s="43"/>
      <c r="P108" s="43"/>
      <c r="Q108" s="43"/>
      <c r="R108" s="43"/>
      <c r="S108" s="43"/>
      <c r="T108" s="43"/>
      <c r="U108" s="59"/>
      <c r="V108" s="43"/>
    </row>
    <row r="109" spans="1:22" ht="105">
      <c r="A109" s="43" t="s">
        <v>780</v>
      </c>
      <c r="B109" s="43" t="s">
        <v>262</v>
      </c>
      <c r="C109" s="43" t="s">
        <v>781</v>
      </c>
      <c r="D109" s="43" t="s">
        <v>749</v>
      </c>
      <c r="E109" s="43" t="s">
        <v>82</v>
      </c>
      <c r="F109" s="43" t="s">
        <v>782</v>
      </c>
      <c r="G109" s="43" t="s">
        <v>285</v>
      </c>
      <c r="H109" s="59">
        <v>44631.734189814822</v>
      </c>
      <c r="I109" s="59">
        <v>44641.340775462973</v>
      </c>
      <c r="J109" s="43" t="s">
        <v>455</v>
      </c>
      <c r="K109" s="43" t="s">
        <v>443</v>
      </c>
      <c r="L109" s="43"/>
      <c r="M109" s="43" t="b">
        <v>0</v>
      </c>
      <c r="N109" s="43" t="b">
        <v>0</v>
      </c>
      <c r="O109" s="43"/>
      <c r="P109" s="43"/>
      <c r="Q109" s="43"/>
      <c r="R109" s="43"/>
      <c r="S109" s="43"/>
      <c r="T109" s="43"/>
      <c r="U109" s="43"/>
      <c r="V109" s="43"/>
    </row>
    <row r="110" spans="1:22" ht="90">
      <c r="A110" s="43" t="s">
        <v>787</v>
      </c>
      <c r="B110" s="43" t="s">
        <v>262</v>
      </c>
      <c r="C110" s="43" t="s">
        <v>788</v>
      </c>
      <c r="D110" s="43" t="s">
        <v>672</v>
      </c>
      <c r="E110" s="43" t="s">
        <v>159</v>
      </c>
      <c r="F110" s="43" t="s">
        <v>789</v>
      </c>
      <c r="G110" s="43" t="s">
        <v>288</v>
      </c>
      <c r="H110" s="59">
        <v>44631.576863425929</v>
      </c>
      <c r="I110" s="59">
        <v>44634.520821759259</v>
      </c>
      <c r="J110" s="43" t="s">
        <v>455</v>
      </c>
      <c r="K110" s="43" t="s">
        <v>443</v>
      </c>
      <c r="L110" s="43"/>
      <c r="M110" s="43" t="s">
        <v>692</v>
      </c>
      <c r="N110" s="43" t="b">
        <v>0</v>
      </c>
      <c r="O110" s="43"/>
      <c r="P110" s="43"/>
      <c r="Q110" s="43"/>
      <c r="R110" s="43"/>
      <c r="S110" s="43"/>
      <c r="T110" s="43"/>
      <c r="U110" s="43"/>
      <c r="V110" s="43"/>
    </row>
    <row r="111" spans="1:22" ht="105">
      <c r="A111" s="43" t="s">
        <v>794</v>
      </c>
      <c r="B111" s="43" t="s">
        <v>261</v>
      </c>
      <c r="C111" s="43" t="s">
        <v>795</v>
      </c>
      <c r="D111" s="43" t="s">
        <v>796</v>
      </c>
      <c r="E111" s="43" t="s">
        <v>159</v>
      </c>
      <c r="F111" s="43" t="s">
        <v>797</v>
      </c>
      <c r="G111" s="43" t="s">
        <v>291</v>
      </c>
      <c r="H111" s="59">
        <v>44631.505486111113</v>
      </c>
      <c r="I111" s="59">
        <v>44635.087997685187</v>
      </c>
      <c r="J111" s="43" t="s">
        <v>455</v>
      </c>
      <c r="K111" s="43" t="s">
        <v>443</v>
      </c>
      <c r="L111" s="59">
        <v>44635.083333333343</v>
      </c>
      <c r="M111" s="43" t="b">
        <v>0</v>
      </c>
      <c r="N111" s="43" t="b">
        <v>0</v>
      </c>
      <c r="O111" s="43"/>
      <c r="P111" s="43"/>
      <c r="Q111" s="43"/>
      <c r="R111" s="43"/>
      <c r="S111" s="43"/>
      <c r="T111" s="43"/>
      <c r="U111" s="43"/>
      <c r="V111" s="43"/>
    </row>
    <row r="112" spans="1:22" ht="90">
      <c r="A112" s="43" t="s">
        <v>798</v>
      </c>
      <c r="B112" s="43" t="s">
        <v>261</v>
      </c>
      <c r="C112" s="43" t="s">
        <v>799</v>
      </c>
      <c r="D112" s="43" t="s">
        <v>555</v>
      </c>
      <c r="E112" s="43" t="s">
        <v>160</v>
      </c>
      <c r="F112" s="43" t="s">
        <v>722</v>
      </c>
      <c r="G112" s="43" t="s">
        <v>174</v>
      </c>
      <c r="H112" s="59">
        <v>44631.436307870368</v>
      </c>
      <c r="I112" s="59">
        <v>44641.396331018521</v>
      </c>
      <c r="J112" s="43" t="s">
        <v>442</v>
      </c>
      <c r="K112" s="43" t="s">
        <v>456</v>
      </c>
      <c r="L112" s="59">
        <v>44634.603321759263</v>
      </c>
      <c r="M112" s="43" t="b">
        <v>0</v>
      </c>
      <c r="N112" s="43" t="b">
        <v>0</v>
      </c>
      <c r="O112" s="43"/>
      <c r="P112" s="43"/>
      <c r="Q112" s="43"/>
      <c r="R112" s="43"/>
      <c r="S112" s="43"/>
      <c r="T112" s="43"/>
      <c r="U112" s="43"/>
      <c r="V112" s="43"/>
    </row>
    <row r="113" spans="1:22" ht="210">
      <c r="A113" s="43" t="s">
        <v>802</v>
      </c>
      <c r="B113" s="43" t="s">
        <v>261</v>
      </c>
      <c r="C113" s="43" t="s">
        <v>803</v>
      </c>
      <c r="D113" s="43" t="b">
        <v>0</v>
      </c>
      <c r="E113" s="43" t="s">
        <v>158</v>
      </c>
      <c r="F113" s="43" t="s">
        <v>804</v>
      </c>
      <c r="G113" s="43" t="s">
        <v>288</v>
      </c>
      <c r="H113" s="59">
        <v>44631.368356481478</v>
      </c>
      <c r="I113" s="59">
        <v>44631.413831018523</v>
      </c>
      <c r="J113" s="43" t="b">
        <v>0</v>
      </c>
      <c r="K113" s="43"/>
      <c r="L113" s="43"/>
      <c r="M113" s="43" t="b">
        <v>0</v>
      </c>
      <c r="N113" s="43" t="b">
        <v>0</v>
      </c>
      <c r="O113" s="43"/>
      <c r="P113" s="43"/>
      <c r="Q113" s="43"/>
      <c r="R113" s="43"/>
      <c r="S113" s="43"/>
      <c r="T113" s="43"/>
      <c r="U113" s="43"/>
      <c r="V113" s="43"/>
    </row>
    <row r="114" spans="1:22" ht="210">
      <c r="A114" s="43" t="s">
        <v>808</v>
      </c>
      <c r="B114" s="43" t="s">
        <v>261</v>
      </c>
      <c r="C114" s="43" t="s">
        <v>809</v>
      </c>
      <c r="D114" s="43" t="b">
        <v>0</v>
      </c>
      <c r="E114" s="43" t="s">
        <v>158</v>
      </c>
      <c r="F114" s="43" t="s">
        <v>804</v>
      </c>
      <c r="G114" s="43" t="s">
        <v>288</v>
      </c>
      <c r="H114" s="59">
        <v>44631.366701388892</v>
      </c>
      <c r="I114" s="59">
        <v>44631.413518518522</v>
      </c>
      <c r="J114" s="43" t="b">
        <v>0</v>
      </c>
      <c r="K114" s="43"/>
      <c r="L114" s="43"/>
      <c r="M114" s="43" t="b">
        <v>0</v>
      </c>
      <c r="N114" s="43" t="b">
        <v>0</v>
      </c>
      <c r="O114" s="43"/>
      <c r="P114" s="43"/>
      <c r="Q114" s="43"/>
      <c r="R114" s="43"/>
      <c r="S114" s="43"/>
      <c r="T114" s="43"/>
      <c r="U114" s="43"/>
      <c r="V114" s="43"/>
    </row>
    <row r="115" spans="1:22" ht="60">
      <c r="A115" s="43" t="s">
        <v>812</v>
      </c>
      <c r="B115" s="43" t="s">
        <v>261</v>
      </c>
      <c r="C115" s="43" t="s">
        <v>813</v>
      </c>
      <c r="D115" s="43" t="b">
        <v>0</v>
      </c>
      <c r="E115" s="43" t="s">
        <v>158</v>
      </c>
      <c r="F115" s="43" t="s">
        <v>814</v>
      </c>
      <c r="G115" s="43" t="s">
        <v>288</v>
      </c>
      <c r="H115" s="59">
        <v>44630.636979166673</v>
      </c>
      <c r="I115" s="59">
        <v>44631.346342592587</v>
      </c>
      <c r="J115" s="43" t="b">
        <v>0</v>
      </c>
      <c r="K115" s="43"/>
      <c r="L115" s="43"/>
      <c r="M115" s="43" t="b">
        <v>0</v>
      </c>
      <c r="N115" s="43" t="b">
        <v>0</v>
      </c>
      <c r="O115" s="43"/>
      <c r="P115" s="43"/>
      <c r="Q115" s="43"/>
      <c r="R115" s="43"/>
      <c r="S115" s="43"/>
      <c r="T115" s="43"/>
      <c r="U115" s="43"/>
      <c r="V115" s="43"/>
    </row>
    <row r="116" spans="1:22" ht="120">
      <c r="A116" s="43" t="s">
        <v>815</v>
      </c>
      <c r="B116" s="43" t="s">
        <v>262</v>
      </c>
      <c r="C116" s="43" t="s">
        <v>816</v>
      </c>
      <c r="D116" s="43" t="s">
        <v>672</v>
      </c>
      <c r="E116" s="43" t="s">
        <v>82</v>
      </c>
      <c r="F116" s="43" t="s">
        <v>817</v>
      </c>
      <c r="G116" s="43" t="s">
        <v>288</v>
      </c>
      <c r="H116" s="59">
        <v>44630.620219907411</v>
      </c>
      <c r="I116" s="59">
        <v>44637.680405092593</v>
      </c>
      <c r="J116" s="43" t="s">
        <v>455</v>
      </c>
      <c r="K116" s="43" t="s">
        <v>443</v>
      </c>
      <c r="L116" s="43"/>
      <c r="M116" s="43" t="s">
        <v>692</v>
      </c>
      <c r="N116" s="43" t="b">
        <v>0</v>
      </c>
      <c r="O116" s="43"/>
    </row>
    <row r="117" spans="1:22" ht="120">
      <c r="A117" s="43" t="s">
        <v>818</v>
      </c>
      <c r="B117" s="43" t="s">
        <v>261</v>
      </c>
      <c r="C117" s="43" t="s">
        <v>819</v>
      </c>
      <c r="D117" s="43" t="s">
        <v>622</v>
      </c>
      <c r="E117" s="43" t="s">
        <v>82</v>
      </c>
      <c r="F117" s="43" t="s">
        <v>820</v>
      </c>
      <c r="G117" s="43" t="s">
        <v>291</v>
      </c>
      <c r="H117" s="59">
        <v>44630.604027777779</v>
      </c>
      <c r="I117" s="59">
        <v>44641.367743055547</v>
      </c>
      <c r="J117" s="43" t="b">
        <v>0</v>
      </c>
      <c r="K117" s="43"/>
      <c r="L117" s="59">
        <v>44634.083333333343</v>
      </c>
      <c r="M117" s="43" t="b">
        <v>0</v>
      </c>
      <c r="N117" s="43" t="b">
        <v>0</v>
      </c>
      <c r="O117" s="43"/>
    </row>
    <row r="118" spans="1:22" ht="120">
      <c r="A118" s="43" t="s">
        <v>821</v>
      </c>
      <c r="B118" s="43" t="s">
        <v>261</v>
      </c>
      <c r="C118" s="43" t="s">
        <v>822</v>
      </c>
      <c r="D118" s="43" t="s">
        <v>669</v>
      </c>
      <c r="E118" s="43" t="s">
        <v>99</v>
      </c>
      <c r="F118" s="43" t="s">
        <v>823</v>
      </c>
      <c r="G118" s="43" t="s">
        <v>291</v>
      </c>
      <c r="H118" s="59">
        <v>44630.587800925918</v>
      </c>
      <c r="I118" s="59">
        <v>44636.435057870367</v>
      </c>
      <c r="J118" s="43" t="s">
        <v>455</v>
      </c>
      <c r="K118" s="43" t="s">
        <v>443</v>
      </c>
      <c r="L118" s="59">
        <v>44634.083333333343</v>
      </c>
      <c r="M118" s="43" t="b">
        <v>0</v>
      </c>
      <c r="N118" s="43" t="b">
        <v>0</v>
      </c>
      <c r="O118" s="43"/>
    </row>
    <row r="119" spans="1:22" ht="105">
      <c r="A119" s="43" t="s">
        <v>827</v>
      </c>
      <c r="B119" s="43" t="s">
        <v>262</v>
      </c>
      <c r="C119" s="43" t="s">
        <v>828</v>
      </c>
      <c r="D119" s="43" t="s">
        <v>672</v>
      </c>
      <c r="E119" s="43" t="s">
        <v>159</v>
      </c>
      <c r="F119" s="43" t="s">
        <v>829</v>
      </c>
      <c r="G119" s="43" t="s">
        <v>288</v>
      </c>
      <c r="H119" s="59">
        <v>44630.485752314817</v>
      </c>
      <c r="I119" s="59">
        <v>44634.52207175926</v>
      </c>
      <c r="J119" s="43" t="s">
        <v>455</v>
      </c>
      <c r="K119" s="43" t="s">
        <v>443</v>
      </c>
      <c r="L119" s="43"/>
      <c r="M119" s="43" t="s">
        <v>830</v>
      </c>
      <c r="N119" s="43" t="b">
        <v>0</v>
      </c>
      <c r="O119" s="43"/>
    </row>
    <row r="120" spans="1:22" ht="75">
      <c r="A120" s="43" t="s">
        <v>836</v>
      </c>
      <c r="B120" s="43" t="s">
        <v>262</v>
      </c>
      <c r="C120" s="43" t="s">
        <v>837</v>
      </c>
      <c r="D120" s="43" t="s">
        <v>581</v>
      </c>
      <c r="E120" s="43" t="s">
        <v>161</v>
      </c>
      <c r="F120" s="43" t="s">
        <v>838</v>
      </c>
      <c r="G120" s="43" t="s">
        <v>278</v>
      </c>
      <c r="H120" s="59">
        <v>44630.470324074071</v>
      </c>
      <c r="I120" s="59">
        <v>44641.312719907408</v>
      </c>
      <c r="J120" s="43" t="b">
        <v>0</v>
      </c>
      <c r="K120" s="43"/>
      <c r="L120" s="59">
        <v>44635.345324074071</v>
      </c>
      <c r="M120" s="43" t="s">
        <v>839</v>
      </c>
      <c r="N120" s="43" t="b">
        <v>0</v>
      </c>
      <c r="O120" s="43"/>
    </row>
    <row r="121" spans="1:22" ht="150">
      <c r="A121" s="43" t="s">
        <v>840</v>
      </c>
      <c r="B121" s="43" t="s">
        <v>261</v>
      </c>
      <c r="C121" s="43" t="s">
        <v>841</v>
      </c>
      <c r="D121" s="43" t="s">
        <v>473</v>
      </c>
      <c r="E121" s="43" t="s">
        <v>160</v>
      </c>
      <c r="F121" s="43" t="s">
        <v>842</v>
      </c>
      <c r="G121" s="43" t="s">
        <v>278</v>
      </c>
      <c r="H121" s="59">
        <v>44630.43645833333</v>
      </c>
      <c r="I121" s="59">
        <v>44641.265115740738</v>
      </c>
      <c r="J121" s="43" t="s">
        <v>455</v>
      </c>
      <c r="K121" s="43" t="s">
        <v>443</v>
      </c>
      <c r="L121" s="59">
        <v>44639.690081018518</v>
      </c>
      <c r="M121" s="43" t="s">
        <v>843</v>
      </c>
      <c r="N121" s="43" t="b">
        <v>0</v>
      </c>
      <c r="O121" s="43"/>
    </row>
    <row r="122" spans="1:22" ht="105">
      <c r="A122" s="43" t="s">
        <v>844</v>
      </c>
      <c r="B122" s="43" t="s">
        <v>261</v>
      </c>
      <c r="C122" s="43" t="s">
        <v>845</v>
      </c>
      <c r="D122" s="43" t="s">
        <v>846</v>
      </c>
      <c r="E122" s="43" t="s">
        <v>159</v>
      </c>
      <c r="F122" s="43" t="s">
        <v>847</v>
      </c>
      <c r="G122" s="43" t="s">
        <v>188</v>
      </c>
      <c r="H122" s="59">
        <v>44630.381284722222</v>
      </c>
      <c r="I122" s="59">
        <v>44635.383148148147</v>
      </c>
      <c r="J122" s="43" t="s">
        <v>455</v>
      </c>
      <c r="K122" s="43" t="s">
        <v>443</v>
      </c>
      <c r="L122" s="59">
        <v>44635.381284722222</v>
      </c>
      <c r="M122" s="43" t="b">
        <v>0</v>
      </c>
      <c r="N122" s="43" t="b">
        <v>0</v>
      </c>
      <c r="O122" s="43"/>
    </row>
    <row r="123" spans="1:22" ht="120">
      <c r="A123" s="43" t="s">
        <v>853</v>
      </c>
      <c r="B123" s="43" t="s">
        <v>261</v>
      </c>
      <c r="C123" s="43" t="s">
        <v>854</v>
      </c>
      <c r="D123" s="43" t="b">
        <v>0</v>
      </c>
      <c r="E123" s="43" t="s">
        <v>158</v>
      </c>
      <c r="F123" s="43" t="s">
        <v>855</v>
      </c>
      <c r="G123" s="43" t="s">
        <v>291</v>
      </c>
      <c r="H123" s="59">
        <v>44630.315787037027</v>
      </c>
      <c r="I123" s="59">
        <v>44631.320648148147</v>
      </c>
      <c r="J123" s="43" t="s">
        <v>455</v>
      </c>
      <c r="K123" s="43" t="s">
        <v>443</v>
      </c>
      <c r="L123" s="59">
        <v>44630.482453703713</v>
      </c>
      <c r="M123" s="43" t="b">
        <v>0</v>
      </c>
      <c r="N123" s="43" t="b">
        <v>0</v>
      </c>
      <c r="O123" s="43"/>
    </row>
    <row r="124" spans="1:22" ht="90">
      <c r="A124" s="43" t="s">
        <v>865</v>
      </c>
      <c r="B124" s="43" t="b">
        <v>0</v>
      </c>
      <c r="C124" s="43" t="s">
        <v>866</v>
      </c>
      <c r="D124" s="43" t="b">
        <v>0</v>
      </c>
      <c r="E124" s="43" t="s">
        <v>158</v>
      </c>
      <c r="F124" s="43" t="s">
        <v>598</v>
      </c>
      <c r="G124" s="43" t="s">
        <v>173</v>
      </c>
      <c r="H124" s="59">
        <v>44629.94253472222</v>
      </c>
      <c r="I124" s="59">
        <v>44629.942893518521</v>
      </c>
      <c r="J124" s="43" t="b">
        <v>0</v>
      </c>
      <c r="K124" s="43"/>
      <c r="L124" s="43"/>
      <c r="M124" s="43" t="b">
        <v>0</v>
      </c>
      <c r="N124" s="43" t="b">
        <v>0</v>
      </c>
      <c r="O124" s="43"/>
    </row>
    <row r="125" spans="1:22" ht="120">
      <c r="A125" s="43" t="s">
        <v>872</v>
      </c>
      <c r="B125" s="43" t="b">
        <v>0</v>
      </c>
      <c r="C125" s="43" t="s">
        <v>873</v>
      </c>
      <c r="D125" s="43" t="b">
        <v>0</v>
      </c>
      <c r="E125" s="43" t="s">
        <v>158</v>
      </c>
      <c r="F125" s="43" t="s">
        <v>874</v>
      </c>
      <c r="G125" s="43" t="s">
        <v>187</v>
      </c>
      <c r="H125" s="59">
        <v>44629.695879629631</v>
      </c>
      <c r="I125" s="59">
        <v>44629.695879629631</v>
      </c>
      <c r="J125" s="43" t="b">
        <v>0</v>
      </c>
      <c r="K125" s="43"/>
      <c r="L125" s="43"/>
      <c r="M125" s="43" t="b">
        <v>0</v>
      </c>
      <c r="N125" s="43" t="b">
        <v>0</v>
      </c>
      <c r="O125" s="43"/>
    </row>
    <row r="126" spans="1:22" ht="90">
      <c r="A126" s="43" t="s">
        <v>884</v>
      </c>
      <c r="B126" s="43" t="s">
        <v>262</v>
      </c>
      <c r="C126" s="43" t="s">
        <v>885</v>
      </c>
      <c r="D126" s="43" t="s">
        <v>886</v>
      </c>
      <c r="E126" s="43" t="s">
        <v>160</v>
      </c>
      <c r="F126" s="43" t="s">
        <v>887</v>
      </c>
      <c r="G126" s="43" t="s">
        <v>285</v>
      </c>
      <c r="H126" s="59">
        <v>44629.462523148148</v>
      </c>
      <c r="I126" s="59">
        <v>44638.573344907411</v>
      </c>
      <c r="J126" s="43" t="s">
        <v>455</v>
      </c>
      <c r="K126" s="43" t="s">
        <v>443</v>
      </c>
      <c r="L126" s="43"/>
      <c r="M126" s="43" t="b">
        <v>0</v>
      </c>
      <c r="N126" s="43" t="b">
        <v>0</v>
      </c>
      <c r="O126" s="43"/>
    </row>
    <row r="127" spans="1:22" ht="75">
      <c r="A127" s="43" t="s">
        <v>888</v>
      </c>
      <c r="B127" s="43" t="s">
        <v>261</v>
      </c>
      <c r="C127" s="43" t="s">
        <v>889</v>
      </c>
      <c r="D127" s="43" t="b">
        <v>0</v>
      </c>
      <c r="E127" s="43" t="s">
        <v>158</v>
      </c>
      <c r="F127" s="43" t="s">
        <v>890</v>
      </c>
      <c r="G127" s="43" t="s">
        <v>173</v>
      </c>
      <c r="H127" s="59">
        <v>44629.442511574067</v>
      </c>
      <c r="I127" s="59">
        <v>44629.619247685187</v>
      </c>
      <c r="J127" s="43" t="b">
        <v>0</v>
      </c>
      <c r="K127" s="43"/>
      <c r="L127" s="59">
        <v>44629.609178240738</v>
      </c>
      <c r="M127" s="43" t="s">
        <v>615</v>
      </c>
      <c r="N127" s="43" t="b">
        <v>0</v>
      </c>
      <c r="O127" s="43"/>
    </row>
    <row r="128" spans="1:22" ht="75">
      <c r="A128" s="43" t="s">
        <v>902</v>
      </c>
      <c r="B128" s="43" t="s">
        <v>261</v>
      </c>
      <c r="C128" s="43" t="s">
        <v>903</v>
      </c>
      <c r="D128" s="43" t="b">
        <v>0</v>
      </c>
      <c r="E128" s="43" t="s">
        <v>158</v>
      </c>
      <c r="F128" s="43" t="s">
        <v>904</v>
      </c>
      <c r="G128" s="43" t="s">
        <v>288</v>
      </c>
      <c r="H128" s="59">
        <v>44629.393923611111</v>
      </c>
      <c r="I128" s="59">
        <v>44634.535069444442</v>
      </c>
      <c r="J128" s="43" t="s">
        <v>455</v>
      </c>
      <c r="K128" s="43" t="s">
        <v>443</v>
      </c>
      <c r="L128" s="43"/>
      <c r="M128" s="43" t="b">
        <v>0</v>
      </c>
      <c r="N128" s="43" t="b">
        <v>0</v>
      </c>
      <c r="O128" s="43"/>
    </row>
    <row r="129" spans="1:15" ht="90">
      <c r="A129" s="43" t="s">
        <v>905</v>
      </c>
      <c r="B129" s="43" t="s">
        <v>261</v>
      </c>
      <c r="C129" s="43" t="s">
        <v>906</v>
      </c>
      <c r="D129" s="43" t="s">
        <v>672</v>
      </c>
      <c r="E129" s="43" t="s">
        <v>159</v>
      </c>
      <c r="F129" s="43" t="s">
        <v>829</v>
      </c>
      <c r="G129" s="43" t="s">
        <v>288</v>
      </c>
      <c r="H129" s="59">
        <v>44629.393726851849</v>
      </c>
      <c r="I129" s="59">
        <v>44638.550682870373</v>
      </c>
      <c r="J129" s="43" t="s">
        <v>455</v>
      </c>
      <c r="K129" s="43" t="s">
        <v>443</v>
      </c>
      <c r="L129" s="43"/>
      <c r="M129" s="43" t="b">
        <v>0</v>
      </c>
      <c r="N129" s="43" t="b">
        <v>0</v>
      </c>
      <c r="O129" s="43"/>
    </row>
    <row r="130" spans="1:15" ht="90">
      <c r="A130" s="43" t="s">
        <v>907</v>
      </c>
      <c r="B130" s="43" t="s">
        <v>261</v>
      </c>
      <c r="C130" s="43" t="s">
        <v>908</v>
      </c>
      <c r="D130" s="43" t="s">
        <v>672</v>
      </c>
      <c r="E130" s="43" t="s">
        <v>159</v>
      </c>
      <c r="F130" s="43" t="s">
        <v>829</v>
      </c>
      <c r="G130" s="43" t="s">
        <v>288</v>
      </c>
      <c r="H130" s="59">
        <v>44629.393310185187</v>
      </c>
      <c r="I130" s="59">
        <v>44638.550706018519</v>
      </c>
      <c r="J130" s="43" t="s">
        <v>455</v>
      </c>
      <c r="K130" s="43" t="s">
        <v>443</v>
      </c>
      <c r="L130" s="43"/>
      <c r="M130" s="43" t="s">
        <v>692</v>
      </c>
      <c r="N130" s="43" t="b">
        <v>0</v>
      </c>
      <c r="O130" s="43"/>
    </row>
    <row r="131" spans="1:15" ht="135">
      <c r="A131" s="43" t="s">
        <v>913</v>
      </c>
      <c r="B131" s="43" t="s">
        <v>262</v>
      </c>
      <c r="C131" s="43" t="s">
        <v>914</v>
      </c>
      <c r="D131" s="43" t="s">
        <v>755</v>
      </c>
      <c r="E131" s="43" t="s">
        <v>99</v>
      </c>
      <c r="F131" s="43" t="s">
        <v>648</v>
      </c>
      <c r="G131" s="43" t="s">
        <v>281</v>
      </c>
      <c r="H131" s="59">
        <v>44629.375127314823</v>
      </c>
      <c r="I131" s="59">
        <v>44638.502592592587</v>
      </c>
      <c r="J131" s="43" t="s">
        <v>442</v>
      </c>
      <c r="K131" s="43" t="s">
        <v>485</v>
      </c>
      <c r="L131" s="59">
        <v>44634.250127314823</v>
      </c>
      <c r="M131" s="43" t="b">
        <v>0</v>
      </c>
      <c r="N131" s="43" t="b">
        <v>0</v>
      </c>
      <c r="O131" s="43"/>
    </row>
    <row r="132" spans="1:15" ht="165">
      <c r="A132" s="43" t="s">
        <v>918</v>
      </c>
      <c r="B132" s="43" t="s">
        <v>262</v>
      </c>
      <c r="C132" s="43" t="s">
        <v>919</v>
      </c>
      <c r="D132" s="43" t="s">
        <v>672</v>
      </c>
      <c r="E132" s="43" t="s">
        <v>161</v>
      </c>
      <c r="F132" s="43" t="s">
        <v>920</v>
      </c>
      <c r="G132" s="43" t="s">
        <v>288</v>
      </c>
      <c r="H132" s="59">
        <v>44628.833136574067</v>
      </c>
      <c r="I132" s="59">
        <v>44641.401064814818</v>
      </c>
      <c r="J132" s="43" t="s">
        <v>455</v>
      </c>
      <c r="K132" s="43" t="s">
        <v>443</v>
      </c>
      <c r="L132" s="43"/>
      <c r="M132" s="43" t="s">
        <v>692</v>
      </c>
      <c r="N132" s="43" t="b">
        <v>0</v>
      </c>
      <c r="O132" s="43"/>
    </row>
    <row r="133" spans="1:15" ht="135">
      <c r="A133" s="43" t="s">
        <v>925</v>
      </c>
      <c r="B133" s="43" t="s">
        <v>261</v>
      </c>
      <c r="C133" s="43" t="s">
        <v>926</v>
      </c>
      <c r="D133" s="43" t="s">
        <v>570</v>
      </c>
      <c r="E133" s="43" t="s">
        <v>99</v>
      </c>
      <c r="F133" s="43" t="s">
        <v>927</v>
      </c>
      <c r="G133" s="43" t="s">
        <v>170</v>
      </c>
      <c r="H133" s="59">
        <v>44628.526979166672</v>
      </c>
      <c r="I133" s="59">
        <v>44641.4221875</v>
      </c>
      <c r="J133" s="43" t="b">
        <v>0</v>
      </c>
      <c r="K133" s="43"/>
      <c r="L133" s="59">
        <v>44629.318645833337</v>
      </c>
      <c r="M133" s="43" t="b">
        <v>0</v>
      </c>
      <c r="N133" s="43" t="b">
        <v>0</v>
      </c>
      <c r="O133" s="43"/>
    </row>
    <row r="134" spans="1:15" ht="240">
      <c r="A134" s="43" t="s">
        <v>931</v>
      </c>
      <c r="B134" s="43" t="s">
        <v>261</v>
      </c>
      <c r="C134" s="43" t="s">
        <v>932</v>
      </c>
      <c r="D134" s="43" t="s">
        <v>669</v>
      </c>
      <c r="E134" s="43" t="s">
        <v>82</v>
      </c>
      <c r="F134" s="43" t="s">
        <v>933</v>
      </c>
      <c r="G134" s="43" t="s">
        <v>291</v>
      </c>
      <c r="H134" s="59">
        <v>44628.492013888892</v>
      </c>
      <c r="I134" s="59">
        <v>44636.674143518518</v>
      </c>
      <c r="J134" s="43" t="s">
        <v>455</v>
      </c>
      <c r="K134" s="43" t="s">
        <v>443</v>
      </c>
      <c r="L134" s="59">
        <v>44630.083333333343</v>
      </c>
      <c r="M134" s="43" t="b">
        <v>0</v>
      </c>
      <c r="N134" s="43" t="b">
        <v>0</v>
      </c>
      <c r="O134" s="43"/>
    </row>
    <row r="135" spans="1:15" ht="90">
      <c r="A135" s="43" t="s">
        <v>934</v>
      </c>
      <c r="B135" s="43" t="s">
        <v>261</v>
      </c>
      <c r="C135" s="43" t="s">
        <v>935</v>
      </c>
      <c r="D135" s="43" t="s">
        <v>645</v>
      </c>
      <c r="E135" s="43" t="s">
        <v>159</v>
      </c>
      <c r="F135" s="43" t="s">
        <v>936</v>
      </c>
      <c r="G135" s="43" t="s">
        <v>190</v>
      </c>
      <c r="H135" s="59">
        <v>44628.485578703701</v>
      </c>
      <c r="I135" s="59">
        <v>44631.494259259263</v>
      </c>
      <c r="J135" s="43" t="s">
        <v>455</v>
      </c>
      <c r="K135" s="43" t="s">
        <v>443</v>
      </c>
      <c r="L135" s="59">
        <v>44631.485578703701</v>
      </c>
      <c r="M135" s="43" t="s">
        <v>937</v>
      </c>
      <c r="N135" s="43" t="s">
        <v>938</v>
      </c>
      <c r="O135" s="43"/>
    </row>
    <row r="136" spans="1:15" ht="105">
      <c r="A136" s="43" t="s">
        <v>939</v>
      </c>
      <c r="B136" s="43" t="s">
        <v>261</v>
      </c>
      <c r="C136" s="43" t="s">
        <v>940</v>
      </c>
      <c r="D136" s="43" t="s">
        <v>647</v>
      </c>
      <c r="E136" s="43" t="s">
        <v>159</v>
      </c>
      <c r="F136" s="43" t="s">
        <v>850</v>
      </c>
      <c r="G136" s="43" t="s">
        <v>314</v>
      </c>
      <c r="H136" s="59">
        <v>44628.481736111113</v>
      </c>
      <c r="I136" s="59">
        <v>44628.481736111113</v>
      </c>
      <c r="J136" s="43" t="s">
        <v>455</v>
      </c>
      <c r="K136" s="43" t="s">
        <v>443</v>
      </c>
      <c r="L136" s="43"/>
      <c r="M136" s="43" t="b">
        <v>0</v>
      </c>
      <c r="N136" s="43" t="b">
        <v>0</v>
      </c>
      <c r="O136" s="43"/>
    </row>
    <row r="137" spans="1:15" ht="105">
      <c r="A137" s="43" t="s">
        <v>941</v>
      </c>
      <c r="B137" s="43" t="s">
        <v>261</v>
      </c>
      <c r="C137" s="43" t="s">
        <v>942</v>
      </c>
      <c r="D137" s="43" t="s">
        <v>647</v>
      </c>
      <c r="E137" s="43" t="s">
        <v>159</v>
      </c>
      <c r="F137" s="43" t="s">
        <v>850</v>
      </c>
      <c r="G137" s="43" t="s">
        <v>314</v>
      </c>
      <c r="H137" s="59">
        <v>44628.473993055559</v>
      </c>
      <c r="I137" s="59">
        <v>44628.473993055559</v>
      </c>
      <c r="J137" s="43" t="s">
        <v>455</v>
      </c>
      <c r="K137" s="43" t="s">
        <v>443</v>
      </c>
      <c r="L137" s="43"/>
      <c r="M137" s="43" t="b">
        <v>0</v>
      </c>
      <c r="N137" s="43" t="b">
        <v>0</v>
      </c>
      <c r="O137" s="43"/>
    </row>
    <row r="138" spans="1:15" ht="90">
      <c r="A138" s="43" t="s">
        <v>946</v>
      </c>
      <c r="B138" s="43" t="b">
        <v>0</v>
      </c>
      <c r="C138" s="43" t="s">
        <v>947</v>
      </c>
      <c r="D138" s="43" t="b">
        <v>0</v>
      </c>
      <c r="E138" s="43" t="s">
        <v>158</v>
      </c>
      <c r="F138" s="43" t="s">
        <v>948</v>
      </c>
      <c r="G138" s="43" t="s">
        <v>173</v>
      </c>
      <c r="H138" s="59">
        <v>44628.439409722218</v>
      </c>
      <c r="I138" s="59">
        <v>44628.44027777778</v>
      </c>
      <c r="J138" s="43" t="b">
        <v>0</v>
      </c>
      <c r="K138" s="43"/>
      <c r="L138" s="43"/>
      <c r="M138" s="43" t="b">
        <v>0</v>
      </c>
      <c r="N138" s="43" t="b">
        <v>0</v>
      </c>
      <c r="O138" s="43"/>
    </row>
    <row r="139" spans="1:15" ht="105">
      <c r="A139" s="43" t="s">
        <v>952</v>
      </c>
      <c r="B139" s="43" t="s">
        <v>261</v>
      </c>
      <c r="C139" s="43" t="s">
        <v>953</v>
      </c>
      <c r="D139" s="43" t="s">
        <v>622</v>
      </c>
      <c r="E139" s="43" t="s">
        <v>82</v>
      </c>
      <c r="F139" s="43" t="s">
        <v>954</v>
      </c>
      <c r="G139" s="43" t="s">
        <v>291</v>
      </c>
      <c r="H139" s="59">
        <v>44628.430787037039</v>
      </c>
      <c r="I139" s="59">
        <v>44630.591979166667</v>
      </c>
      <c r="J139" s="43" t="s">
        <v>455</v>
      </c>
      <c r="K139" s="43" t="s">
        <v>443</v>
      </c>
      <c r="L139" s="59">
        <v>44629.430787037039</v>
      </c>
      <c r="M139" s="43" t="b">
        <v>0</v>
      </c>
      <c r="N139" s="43" t="b">
        <v>0</v>
      </c>
      <c r="O139" s="43"/>
    </row>
    <row r="140" spans="1:15" ht="75">
      <c r="A140" s="43" t="s">
        <v>955</v>
      </c>
      <c r="B140" s="43" t="s">
        <v>261</v>
      </c>
      <c r="C140" s="43" t="s">
        <v>956</v>
      </c>
      <c r="D140" s="43" t="b">
        <v>0</v>
      </c>
      <c r="E140" s="43" t="s">
        <v>158</v>
      </c>
      <c r="F140" s="43" t="s">
        <v>957</v>
      </c>
      <c r="G140" s="43" t="s">
        <v>291</v>
      </c>
      <c r="H140" s="59">
        <v>44628.424375000002</v>
      </c>
      <c r="I140" s="59">
        <v>44629.428287037037</v>
      </c>
      <c r="J140" s="43" t="b">
        <v>0</v>
      </c>
      <c r="K140" s="43"/>
      <c r="L140" s="59">
        <v>44628.591041666667</v>
      </c>
      <c r="M140" s="43" t="b">
        <v>0</v>
      </c>
      <c r="N140" s="43" t="b">
        <v>0</v>
      </c>
      <c r="O140" s="43"/>
    </row>
    <row r="141" spans="1:15" ht="60">
      <c r="A141" s="43" t="s">
        <v>958</v>
      </c>
      <c r="B141" s="43" t="s">
        <v>261</v>
      </c>
      <c r="C141" s="43" t="s">
        <v>959</v>
      </c>
      <c r="D141" s="43" t="s">
        <v>672</v>
      </c>
      <c r="E141" s="43" t="s">
        <v>159</v>
      </c>
      <c r="F141" s="43" t="s">
        <v>960</v>
      </c>
      <c r="G141" s="43" t="s">
        <v>288</v>
      </c>
      <c r="H141" s="59">
        <v>44628.404895833337</v>
      </c>
      <c r="I141" s="59">
        <v>44631.406736111108</v>
      </c>
      <c r="J141" s="43" t="s">
        <v>455</v>
      </c>
      <c r="K141" s="43" t="s">
        <v>443</v>
      </c>
      <c r="L141" s="43"/>
      <c r="M141" s="43" t="b">
        <v>0</v>
      </c>
      <c r="N141" s="43" t="b">
        <v>0</v>
      </c>
      <c r="O141" s="43"/>
    </row>
    <row r="142" spans="1:15" ht="105">
      <c r="A142" s="43" t="s">
        <v>961</v>
      </c>
      <c r="B142" s="43" t="s">
        <v>261</v>
      </c>
      <c r="C142" s="43" t="s">
        <v>962</v>
      </c>
      <c r="D142" s="43" t="s">
        <v>622</v>
      </c>
      <c r="E142" s="43" t="s">
        <v>82</v>
      </c>
      <c r="F142" s="43" t="s">
        <v>963</v>
      </c>
      <c r="G142" s="43" t="s">
        <v>291</v>
      </c>
      <c r="H142" s="59">
        <v>44628.381516203714</v>
      </c>
      <c r="I142" s="59">
        <v>44630.592511574083</v>
      </c>
      <c r="J142" s="43" t="s">
        <v>455</v>
      </c>
      <c r="K142" s="43" t="s">
        <v>443</v>
      </c>
      <c r="L142" s="59">
        <v>44629.381516203714</v>
      </c>
      <c r="M142" s="43" t="b">
        <v>0</v>
      </c>
      <c r="N142" s="43" t="b">
        <v>0</v>
      </c>
      <c r="O142" s="43"/>
    </row>
    <row r="143" spans="1:15" ht="105">
      <c r="A143" s="43" t="s">
        <v>964</v>
      </c>
      <c r="B143" s="43" t="s">
        <v>261</v>
      </c>
      <c r="C143" s="43" t="s">
        <v>965</v>
      </c>
      <c r="D143" s="43" t="s">
        <v>669</v>
      </c>
      <c r="E143" s="43" t="s">
        <v>99</v>
      </c>
      <c r="F143" s="43" t="s">
        <v>966</v>
      </c>
      <c r="G143" s="43" t="s">
        <v>291</v>
      </c>
      <c r="H143" s="59">
        <v>44628.377349537041</v>
      </c>
      <c r="I143" s="59">
        <v>44636.434398148151</v>
      </c>
      <c r="J143" s="43" t="s">
        <v>455</v>
      </c>
      <c r="K143" s="43" t="s">
        <v>443</v>
      </c>
      <c r="L143" s="59">
        <v>44629.377349537041</v>
      </c>
      <c r="M143" s="43" t="b">
        <v>0</v>
      </c>
      <c r="N143" s="43" t="b">
        <v>0</v>
      </c>
      <c r="O143" s="43"/>
    </row>
    <row r="144" spans="1:15" ht="105">
      <c r="A144" s="43" t="s">
        <v>967</v>
      </c>
      <c r="B144" s="43" t="s">
        <v>261</v>
      </c>
      <c r="C144" s="43" t="s">
        <v>968</v>
      </c>
      <c r="D144" s="43" t="s">
        <v>969</v>
      </c>
      <c r="E144" s="43" t="s">
        <v>465</v>
      </c>
      <c r="F144" s="43" t="s">
        <v>970</v>
      </c>
      <c r="G144" s="43" t="s">
        <v>322</v>
      </c>
      <c r="H144" s="59">
        <v>44628.375879629632</v>
      </c>
      <c r="I144" s="59">
        <v>44641.441180555557</v>
      </c>
      <c r="J144" s="43" t="s">
        <v>455</v>
      </c>
      <c r="K144" s="43" t="s">
        <v>443</v>
      </c>
      <c r="L144" s="43"/>
      <c r="M144" s="43" t="s">
        <v>971</v>
      </c>
      <c r="N144" s="43" t="s">
        <v>972</v>
      </c>
      <c r="O144" s="43"/>
    </row>
    <row r="145" spans="1:15" ht="105">
      <c r="A145" s="43" t="s">
        <v>975</v>
      </c>
      <c r="B145" s="43" t="s">
        <v>261</v>
      </c>
      <c r="C145" s="43" t="s">
        <v>976</v>
      </c>
      <c r="D145" s="43" t="s">
        <v>846</v>
      </c>
      <c r="E145" s="43" t="s">
        <v>159</v>
      </c>
      <c r="F145" s="43" t="s">
        <v>977</v>
      </c>
      <c r="G145" s="43" t="s">
        <v>188</v>
      </c>
      <c r="H145" s="59">
        <v>44628.334143518521</v>
      </c>
      <c r="I145" s="59">
        <v>44631.337997685187</v>
      </c>
      <c r="J145" s="43" t="s">
        <v>455</v>
      </c>
      <c r="K145" s="43" t="s">
        <v>443</v>
      </c>
      <c r="L145" s="59">
        <v>44631.334143518521</v>
      </c>
      <c r="M145" s="43" t="s">
        <v>524</v>
      </c>
      <c r="N145" s="43" t="s">
        <v>978</v>
      </c>
      <c r="O145" s="43"/>
    </row>
    <row r="146" spans="1:15" ht="105">
      <c r="A146" s="43" t="s">
        <v>979</v>
      </c>
      <c r="B146" s="43" t="s">
        <v>261</v>
      </c>
      <c r="C146" s="43" t="s">
        <v>980</v>
      </c>
      <c r="D146" s="43" t="s">
        <v>440</v>
      </c>
      <c r="E146" s="43" t="s">
        <v>82</v>
      </c>
      <c r="F146" s="43" t="s">
        <v>761</v>
      </c>
      <c r="G146" s="43" t="s">
        <v>175</v>
      </c>
      <c r="H146" s="59">
        <v>44627.742835648147</v>
      </c>
      <c r="I146" s="59">
        <v>44641.521377314813</v>
      </c>
      <c r="J146" s="43" t="s">
        <v>455</v>
      </c>
      <c r="K146" s="43" t="s">
        <v>443</v>
      </c>
      <c r="L146" s="59">
        <v>44638.809537037043</v>
      </c>
      <c r="M146" s="43" t="b">
        <v>0</v>
      </c>
      <c r="N146" s="43" t="b">
        <v>0</v>
      </c>
      <c r="O146" s="43"/>
    </row>
    <row r="147" spans="1:15" ht="60">
      <c r="A147" s="43" t="s">
        <v>985</v>
      </c>
      <c r="B147" s="43" t="s">
        <v>261</v>
      </c>
      <c r="C147" s="43" t="s">
        <v>986</v>
      </c>
      <c r="D147" s="43" t="b">
        <v>0</v>
      </c>
      <c r="E147" s="43" t="s">
        <v>158</v>
      </c>
      <c r="F147" s="43" t="s">
        <v>987</v>
      </c>
      <c r="G147" s="43" t="s">
        <v>288</v>
      </c>
      <c r="H147" s="59">
        <v>44627.497476851851</v>
      </c>
      <c r="I147" s="59">
        <v>44634.533078703702</v>
      </c>
      <c r="J147" s="43" t="s">
        <v>455</v>
      </c>
      <c r="K147" s="43" t="s">
        <v>443</v>
      </c>
      <c r="L147" s="43"/>
      <c r="M147" s="43" t="b">
        <v>0</v>
      </c>
      <c r="N147" s="43" t="b">
        <v>0</v>
      </c>
      <c r="O147" s="43"/>
    </row>
    <row r="148" spans="1:15" ht="75">
      <c r="A148" s="43" t="s">
        <v>988</v>
      </c>
      <c r="B148" s="43" t="b">
        <v>0</v>
      </c>
      <c r="C148" s="43" t="s">
        <v>989</v>
      </c>
      <c r="D148" s="43" t="b">
        <v>0</v>
      </c>
      <c r="E148" s="43" t="s">
        <v>158</v>
      </c>
      <c r="F148" s="43" t="s">
        <v>693</v>
      </c>
      <c r="G148" s="43" t="s">
        <v>173</v>
      </c>
      <c r="H148" s="59">
        <v>44627.492199074077</v>
      </c>
      <c r="I148" s="59">
        <v>44627.492199074077</v>
      </c>
      <c r="J148" s="43" t="b">
        <v>0</v>
      </c>
      <c r="K148" s="43"/>
      <c r="L148" s="43"/>
      <c r="M148" s="43" t="b">
        <v>0</v>
      </c>
      <c r="N148" s="43" t="b">
        <v>0</v>
      </c>
      <c r="O148" s="43"/>
    </row>
    <row r="149" spans="1:15" ht="120">
      <c r="A149" s="43" t="s">
        <v>990</v>
      </c>
      <c r="B149" s="43" t="s">
        <v>261</v>
      </c>
      <c r="C149" s="43" t="s">
        <v>991</v>
      </c>
      <c r="D149" s="43" t="s">
        <v>622</v>
      </c>
      <c r="E149" s="43" t="s">
        <v>82</v>
      </c>
      <c r="F149" s="43" t="s">
        <v>992</v>
      </c>
      <c r="G149" s="43" t="s">
        <v>291</v>
      </c>
      <c r="H149" s="59">
        <v>44627.483622685177</v>
      </c>
      <c r="I149" s="59">
        <v>44630.593541666669</v>
      </c>
      <c r="J149" s="43" t="b">
        <v>0</v>
      </c>
      <c r="K149" s="43"/>
      <c r="L149" s="59">
        <v>44629.083333333343</v>
      </c>
      <c r="M149" s="43" t="b">
        <v>0</v>
      </c>
      <c r="N149" s="43" t="b">
        <v>0</v>
      </c>
      <c r="O149" s="43"/>
    </row>
    <row r="150" spans="1:15" ht="90">
      <c r="A150" s="43" t="s">
        <v>993</v>
      </c>
      <c r="B150" s="43" t="s">
        <v>260</v>
      </c>
      <c r="C150" s="43" t="s">
        <v>293</v>
      </c>
      <c r="D150" s="43" t="s">
        <v>767</v>
      </c>
      <c r="E150" s="43" t="s">
        <v>161</v>
      </c>
      <c r="F150" s="43" t="s">
        <v>994</v>
      </c>
      <c r="G150" s="43" t="s">
        <v>287</v>
      </c>
      <c r="H150" s="59">
        <v>44627.429918981477</v>
      </c>
      <c r="I150" s="59">
        <v>44641.54215277778</v>
      </c>
      <c r="J150" s="43" t="s">
        <v>442</v>
      </c>
      <c r="K150" s="43" t="s">
        <v>443</v>
      </c>
      <c r="L150" s="59">
        <v>44627.763252314813</v>
      </c>
      <c r="M150" s="43" t="b">
        <v>0</v>
      </c>
      <c r="N150" s="43" t="b">
        <v>0</v>
      </c>
      <c r="O150" s="43"/>
    </row>
    <row r="151" spans="1:15" ht="120">
      <c r="A151" s="43" t="s">
        <v>998</v>
      </c>
      <c r="B151" s="43" t="s">
        <v>261</v>
      </c>
      <c r="C151" s="43" t="s">
        <v>999</v>
      </c>
      <c r="D151" s="43" t="s">
        <v>622</v>
      </c>
      <c r="E151" s="43" t="s">
        <v>82</v>
      </c>
      <c r="F151" s="43" t="s">
        <v>992</v>
      </c>
      <c r="G151" s="43" t="s">
        <v>291</v>
      </c>
      <c r="H151" s="59">
        <v>44627.402939814812</v>
      </c>
      <c r="I151" s="59">
        <v>44630.594108796293</v>
      </c>
      <c r="J151" s="43" t="s">
        <v>455</v>
      </c>
      <c r="K151" s="43" t="s">
        <v>443</v>
      </c>
      <c r="L151" s="59">
        <v>44628.402939814812</v>
      </c>
      <c r="M151" s="43" t="b">
        <v>0</v>
      </c>
      <c r="N151" s="43" t="b">
        <v>0</v>
      </c>
      <c r="O151" s="43"/>
    </row>
    <row r="152" spans="1:15" ht="105">
      <c r="A152" s="43" t="s">
        <v>1000</v>
      </c>
      <c r="B152" s="43" t="s">
        <v>261</v>
      </c>
      <c r="C152" s="43" t="s">
        <v>1001</v>
      </c>
      <c r="D152" s="43" t="s">
        <v>538</v>
      </c>
      <c r="E152" s="43" t="s">
        <v>159</v>
      </c>
      <c r="F152" s="43" t="s">
        <v>1002</v>
      </c>
      <c r="G152" s="43" t="s">
        <v>288</v>
      </c>
      <c r="H152" s="59">
        <v>44627.354594907411</v>
      </c>
      <c r="I152" s="59">
        <v>44629.420069444437</v>
      </c>
      <c r="J152" s="43" t="s">
        <v>455</v>
      </c>
      <c r="K152" s="43" t="s">
        <v>443</v>
      </c>
      <c r="L152" s="43"/>
      <c r="M152" s="43" t="s">
        <v>1003</v>
      </c>
      <c r="N152" s="43" t="s">
        <v>661</v>
      </c>
      <c r="O152" s="43"/>
    </row>
    <row r="153" spans="1:15" ht="90">
      <c r="A153" s="43" t="s">
        <v>1004</v>
      </c>
      <c r="B153" s="43" t="s">
        <v>261</v>
      </c>
      <c r="C153" s="43" t="s">
        <v>1005</v>
      </c>
      <c r="D153" s="43" t="s">
        <v>440</v>
      </c>
      <c r="E153" s="43" t="s">
        <v>99</v>
      </c>
      <c r="F153" s="43" t="s">
        <v>750</v>
      </c>
      <c r="G153" s="43" t="s">
        <v>175</v>
      </c>
      <c r="H153" s="59">
        <v>44624.598391203697</v>
      </c>
      <c r="I153" s="59">
        <v>44641.565787037027</v>
      </c>
      <c r="J153" s="43" t="s">
        <v>455</v>
      </c>
      <c r="K153" s="43" t="s">
        <v>443</v>
      </c>
      <c r="L153" s="59">
        <v>44642.056064814817</v>
      </c>
      <c r="M153" s="43" t="b">
        <v>0</v>
      </c>
      <c r="N153" s="43" t="b">
        <v>0</v>
      </c>
      <c r="O153" s="43"/>
    </row>
    <row r="154" spans="1:15" ht="135">
      <c r="A154" s="43" t="s">
        <v>1009</v>
      </c>
      <c r="B154" s="43" t="s">
        <v>261</v>
      </c>
      <c r="C154" s="43" t="s">
        <v>1010</v>
      </c>
      <c r="D154" s="43" t="s">
        <v>493</v>
      </c>
      <c r="E154" s="43" t="s">
        <v>82</v>
      </c>
      <c r="F154" s="43" t="s">
        <v>1011</v>
      </c>
      <c r="G154" s="43" t="s">
        <v>174</v>
      </c>
      <c r="H154" s="59">
        <v>44624.437361111108</v>
      </c>
      <c r="I154" s="59">
        <v>44641.379016203697</v>
      </c>
      <c r="J154" s="43" t="b">
        <v>0</v>
      </c>
      <c r="K154" s="43"/>
      <c r="L154" s="59">
        <v>44624.604027777779</v>
      </c>
      <c r="M154" s="43" t="s">
        <v>839</v>
      </c>
      <c r="N154" s="43" t="b">
        <v>0</v>
      </c>
      <c r="O154" s="43"/>
    </row>
    <row r="155" spans="1:15" ht="105">
      <c r="A155" s="43" t="s">
        <v>1012</v>
      </c>
      <c r="B155" s="43" t="s">
        <v>261</v>
      </c>
      <c r="C155" s="43" t="s">
        <v>1013</v>
      </c>
      <c r="D155" s="43" t="s">
        <v>562</v>
      </c>
      <c r="E155" s="43" t="s">
        <v>161</v>
      </c>
      <c r="F155" s="43" t="s">
        <v>717</v>
      </c>
      <c r="G155" s="43" t="s">
        <v>192</v>
      </c>
      <c r="H155" s="59">
        <v>44624.324490740742</v>
      </c>
      <c r="I155" s="59">
        <v>44641.565787037027</v>
      </c>
      <c r="J155" s="43" t="s">
        <v>455</v>
      </c>
      <c r="K155" s="43" t="s">
        <v>443</v>
      </c>
      <c r="L155" s="59">
        <v>44642.278981481482</v>
      </c>
      <c r="M155" s="43" t="s">
        <v>623</v>
      </c>
      <c r="N155" s="43" t="s">
        <v>607</v>
      </c>
      <c r="O155" s="43"/>
    </row>
    <row r="156" spans="1:15" ht="180">
      <c r="A156" s="43" t="s">
        <v>1022</v>
      </c>
      <c r="B156" s="43" t="s">
        <v>261</v>
      </c>
      <c r="C156" s="43" t="s">
        <v>1023</v>
      </c>
      <c r="D156" s="43" t="s">
        <v>622</v>
      </c>
      <c r="E156" s="43" t="s">
        <v>82</v>
      </c>
      <c r="F156" s="43" t="s">
        <v>1024</v>
      </c>
      <c r="G156" s="43" t="s">
        <v>291</v>
      </c>
      <c r="H156" s="59">
        <v>44623.456458333327</v>
      </c>
      <c r="I156" s="59">
        <v>44630.594687500001</v>
      </c>
      <c r="J156" s="43" t="s">
        <v>455</v>
      </c>
      <c r="K156" s="43" t="s">
        <v>443</v>
      </c>
      <c r="L156" s="59">
        <v>44624.456458333327</v>
      </c>
      <c r="M156" s="43" t="b">
        <v>0</v>
      </c>
      <c r="N156" s="43" t="b">
        <v>0</v>
      </c>
      <c r="O156" s="43"/>
    </row>
    <row r="157" spans="1:15" ht="120">
      <c r="A157" s="43" t="s">
        <v>1025</v>
      </c>
      <c r="B157" s="43" t="s">
        <v>261</v>
      </c>
      <c r="C157" s="43" t="s">
        <v>1026</v>
      </c>
      <c r="D157" s="43" t="s">
        <v>622</v>
      </c>
      <c r="E157" s="43" t="s">
        <v>82</v>
      </c>
      <c r="F157" s="43" t="s">
        <v>1027</v>
      </c>
      <c r="G157" s="43" t="s">
        <v>291</v>
      </c>
      <c r="H157" s="59">
        <v>44623.441817129627</v>
      </c>
      <c r="I157" s="59">
        <v>44628.38486111111</v>
      </c>
      <c r="J157" s="43" t="b">
        <v>0</v>
      </c>
      <c r="K157" s="43"/>
      <c r="L157" s="43"/>
      <c r="M157" s="43" t="b">
        <v>0</v>
      </c>
      <c r="N157" s="43" t="b">
        <v>0</v>
      </c>
      <c r="O157" s="43"/>
    </row>
    <row r="158" spans="1:15" ht="105">
      <c r="A158" s="43" t="s">
        <v>1030</v>
      </c>
      <c r="B158" s="43" t="s">
        <v>261</v>
      </c>
      <c r="C158" s="43" t="s">
        <v>1031</v>
      </c>
      <c r="D158" s="43" t="s">
        <v>538</v>
      </c>
      <c r="E158" s="43" t="s">
        <v>159</v>
      </c>
      <c r="F158" s="43" t="s">
        <v>1032</v>
      </c>
      <c r="G158" s="43" t="s">
        <v>288</v>
      </c>
      <c r="H158" s="59">
        <v>44623.384965277779</v>
      </c>
      <c r="I158" s="59">
        <v>44631.4059375</v>
      </c>
      <c r="J158" s="43" t="s">
        <v>455</v>
      </c>
      <c r="K158" s="43" t="s">
        <v>443</v>
      </c>
      <c r="L158" s="43"/>
      <c r="M158" s="43" t="b">
        <v>0</v>
      </c>
      <c r="N158" s="43" t="b">
        <v>0</v>
      </c>
      <c r="O158" s="43"/>
    </row>
    <row r="159" spans="1:15" ht="150">
      <c r="A159" s="43" t="s">
        <v>1035</v>
      </c>
      <c r="B159" s="43" t="s">
        <v>261</v>
      </c>
      <c r="C159" s="43" t="s">
        <v>1036</v>
      </c>
      <c r="D159" s="43" t="s">
        <v>581</v>
      </c>
      <c r="E159" s="43" t="s">
        <v>99</v>
      </c>
      <c r="F159" s="43" t="s">
        <v>1037</v>
      </c>
      <c r="G159" s="43" t="s">
        <v>278</v>
      </c>
      <c r="H159" s="59">
        <v>44622.677546296298</v>
      </c>
      <c r="I159" s="59">
        <v>44641.378680555557</v>
      </c>
      <c r="J159" s="43" t="s">
        <v>1038</v>
      </c>
      <c r="K159" s="43" t="s">
        <v>485</v>
      </c>
      <c r="L159" s="59">
        <v>44624.291666666657</v>
      </c>
      <c r="M159" s="43" t="s">
        <v>1039</v>
      </c>
      <c r="N159" s="43" t="b">
        <v>0</v>
      </c>
      <c r="O159" s="43"/>
    </row>
    <row r="160" spans="1:15" ht="75">
      <c r="A160" s="43" t="s">
        <v>1043</v>
      </c>
      <c r="B160" s="43" t="s">
        <v>261</v>
      </c>
      <c r="C160" s="43" t="s">
        <v>1044</v>
      </c>
      <c r="D160" s="43" t="s">
        <v>672</v>
      </c>
      <c r="E160" s="43" t="s">
        <v>159</v>
      </c>
      <c r="F160" s="43" t="s">
        <v>1045</v>
      </c>
      <c r="G160" s="43" t="s">
        <v>288</v>
      </c>
      <c r="H160" s="59">
        <v>44622.568738425929</v>
      </c>
      <c r="I160" s="59">
        <v>44631.405358796299</v>
      </c>
      <c r="J160" s="43" t="s">
        <v>455</v>
      </c>
      <c r="K160" s="43" t="s">
        <v>443</v>
      </c>
      <c r="L160" s="43"/>
      <c r="M160" s="43" t="b">
        <v>0</v>
      </c>
      <c r="N160" s="43" t="b">
        <v>0</v>
      </c>
      <c r="O160" s="43"/>
    </row>
    <row r="161" spans="1:15" ht="120">
      <c r="A161" s="43" t="s">
        <v>1053</v>
      </c>
      <c r="B161" s="43" t="s">
        <v>261</v>
      </c>
      <c r="C161" s="43" t="s">
        <v>1054</v>
      </c>
      <c r="D161" s="43" t="s">
        <v>480</v>
      </c>
      <c r="E161" s="43" t="s">
        <v>82</v>
      </c>
      <c r="F161" s="43" t="s">
        <v>1055</v>
      </c>
      <c r="G161" s="43" t="s">
        <v>186</v>
      </c>
      <c r="H161" s="59">
        <v>44621.988715277781</v>
      </c>
      <c r="I161" s="59">
        <v>44627.292893518519</v>
      </c>
      <c r="J161" s="43" t="s">
        <v>455</v>
      </c>
      <c r="K161" s="43" t="s">
        <v>443</v>
      </c>
      <c r="L161" s="59">
        <v>44627.291666666657</v>
      </c>
      <c r="M161" s="43" t="b">
        <v>0</v>
      </c>
      <c r="N161" s="43" t="b">
        <v>0</v>
      </c>
      <c r="O161" s="43"/>
    </row>
    <row r="162" spans="1:15" ht="120">
      <c r="A162" s="43" t="s">
        <v>1063</v>
      </c>
      <c r="B162" s="43" t="s">
        <v>261</v>
      </c>
      <c r="C162" s="43" t="s">
        <v>1064</v>
      </c>
      <c r="D162" s="43" t="s">
        <v>1065</v>
      </c>
      <c r="E162" s="43" t="s">
        <v>82</v>
      </c>
      <c r="F162" s="43" t="s">
        <v>1066</v>
      </c>
      <c r="G162" s="43" t="s">
        <v>322</v>
      </c>
      <c r="H162" s="59">
        <v>44620.709976851853</v>
      </c>
      <c r="I162" s="59">
        <v>44624.436631944453</v>
      </c>
      <c r="J162" s="43" t="s">
        <v>455</v>
      </c>
      <c r="K162" s="43" t="s">
        <v>443</v>
      </c>
      <c r="L162" s="59">
        <v>44622.083333333343</v>
      </c>
      <c r="M162" s="43" t="s">
        <v>1067</v>
      </c>
      <c r="N162" s="43" t="b">
        <v>0</v>
      </c>
      <c r="O162" s="43"/>
    </row>
    <row r="163" spans="1:15" ht="75">
      <c r="A163" s="43" t="s">
        <v>1068</v>
      </c>
      <c r="B163" s="43" t="s">
        <v>262</v>
      </c>
      <c r="C163" s="43" t="s">
        <v>1069</v>
      </c>
      <c r="D163" s="43" t="s">
        <v>672</v>
      </c>
      <c r="E163" s="43" t="s">
        <v>161</v>
      </c>
      <c r="F163" s="43" t="s">
        <v>676</v>
      </c>
      <c r="G163" s="43" t="s">
        <v>288</v>
      </c>
      <c r="H163" s="59">
        <v>44620.523379629631</v>
      </c>
      <c r="I163" s="59">
        <v>44637.615474537037</v>
      </c>
      <c r="J163" s="43" t="s">
        <v>455</v>
      </c>
      <c r="K163" s="43" t="s">
        <v>443</v>
      </c>
      <c r="L163" s="43"/>
      <c r="M163" s="43" t="b">
        <v>0</v>
      </c>
      <c r="N163" s="43" t="b">
        <v>0</v>
      </c>
      <c r="O163" s="43"/>
    </row>
    <row r="164" spans="1:15" ht="120">
      <c r="A164" s="43" t="s">
        <v>1074</v>
      </c>
      <c r="B164" s="43" t="s">
        <v>261</v>
      </c>
      <c r="C164" s="43" t="s">
        <v>1075</v>
      </c>
      <c r="D164" s="43" t="s">
        <v>538</v>
      </c>
      <c r="E164" s="43" t="s">
        <v>159</v>
      </c>
      <c r="F164" s="43" t="s">
        <v>1076</v>
      </c>
      <c r="G164" s="43" t="s">
        <v>288</v>
      </c>
      <c r="H164" s="59">
        <v>44617.50644675926</v>
      </c>
      <c r="I164" s="59">
        <v>44622.472615740742</v>
      </c>
      <c r="J164" s="43" t="s">
        <v>455</v>
      </c>
      <c r="K164" s="43" t="s">
        <v>443</v>
      </c>
      <c r="L164" s="43"/>
      <c r="M164" s="43" t="s">
        <v>660</v>
      </c>
      <c r="N164" s="43" t="s">
        <v>661</v>
      </c>
      <c r="O164" s="43"/>
    </row>
    <row r="165" spans="1:15" ht="105">
      <c r="A165" s="43" t="s">
        <v>1077</v>
      </c>
      <c r="B165" s="43" t="s">
        <v>261</v>
      </c>
      <c r="C165" s="43" t="s">
        <v>1078</v>
      </c>
      <c r="D165" s="43" t="s">
        <v>1079</v>
      </c>
      <c r="E165" s="43" t="s">
        <v>82</v>
      </c>
      <c r="F165" s="43" t="s">
        <v>523</v>
      </c>
      <c r="G165" s="43" t="s">
        <v>194</v>
      </c>
      <c r="H165" s="59">
        <v>44617.352546296293</v>
      </c>
      <c r="I165" s="59">
        <v>44627.592002314806</v>
      </c>
      <c r="J165" s="43" t="s">
        <v>455</v>
      </c>
      <c r="K165" s="43" t="s">
        <v>443</v>
      </c>
      <c r="L165" s="43"/>
      <c r="M165" s="43" t="s">
        <v>1080</v>
      </c>
      <c r="N165" s="43" t="s">
        <v>607</v>
      </c>
      <c r="O165" s="43"/>
    </row>
    <row r="166" spans="1:15" ht="180">
      <c r="A166" s="43" t="s">
        <v>1081</v>
      </c>
      <c r="B166" s="43" t="s">
        <v>260</v>
      </c>
      <c r="C166" s="43" t="s">
        <v>280</v>
      </c>
      <c r="D166" s="43" t="s">
        <v>1082</v>
      </c>
      <c r="E166" s="43" t="s">
        <v>82</v>
      </c>
      <c r="F166" s="43" t="s">
        <v>598</v>
      </c>
      <c r="G166" s="43" t="s">
        <v>176</v>
      </c>
      <c r="H166" s="59">
        <v>44616.487581018519</v>
      </c>
      <c r="I166" s="59">
        <v>44638.625509259262</v>
      </c>
      <c r="J166" s="43" t="s">
        <v>442</v>
      </c>
      <c r="K166" s="43" t="s">
        <v>443</v>
      </c>
      <c r="L166" s="59">
        <v>44616.570914351847</v>
      </c>
      <c r="M166" s="43" t="s">
        <v>1083</v>
      </c>
      <c r="N166" s="43" t="s">
        <v>1084</v>
      </c>
      <c r="O166" s="43"/>
    </row>
    <row r="167" spans="1:15" ht="90">
      <c r="A167" s="43" t="s">
        <v>1097</v>
      </c>
      <c r="B167" s="43" t="s">
        <v>261</v>
      </c>
      <c r="C167" s="43" t="s">
        <v>1098</v>
      </c>
      <c r="D167" s="43" t="s">
        <v>969</v>
      </c>
      <c r="E167" s="43" t="s">
        <v>465</v>
      </c>
      <c r="F167" s="43" t="s">
        <v>576</v>
      </c>
      <c r="G167" s="43" t="s">
        <v>322</v>
      </c>
      <c r="H167" s="59">
        <v>44615.412835648152</v>
      </c>
      <c r="I167" s="59">
        <v>44641.441180555557</v>
      </c>
      <c r="J167" s="43" t="s">
        <v>455</v>
      </c>
      <c r="K167" s="43" t="s">
        <v>443</v>
      </c>
      <c r="L167" s="59">
        <v>44616.412835648152</v>
      </c>
      <c r="M167" s="43" t="b">
        <v>0</v>
      </c>
      <c r="N167" s="43" t="b">
        <v>0</v>
      </c>
      <c r="O167" s="43"/>
    </row>
    <row r="168" spans="1:15" ht="150">
      <c r="A168" s="43" t="s">
        <v>1109</v>
      </c>
      <c r="B168" s="43" t="s">
        <v>261</v>
      </c>
      <c r="C168" s="43" t="s">
        <v>1110</v>
      </c>
      <c r="D168" s="43" t="s">
        <v>1111</v>
      </c>
      <c r="E168" s="43" t="s">
        <v>159</v>
      </c>
      <c r="F168" s="43" t="s">
        <v>960</v>
      </c>
      <c r="G168" s="43" t="s">
        <v>288</v>
      </c>
      <c r="H168" s="59">
        <v>44614.498877314807</v>
      </c>
      <c r="I168" s="59">
        <v>44622.426180555558</v>
      </c>
      <c r="J168" s="43" t="s">
        <v>442</v>
      </c>
      <c r="K168" s="43" t="s">
        <v>443</v>
      </c>
      <c r="L168" s="43"/>
      <c r="M168" s="43" t="s">
        <v>664</v>
      </c>
      <c r="N168" s="43" t="s">
        <v>661</v>
      </c>
      <c r="O168" s="43"/>
    </row>
    <row r="169" spans="1:15" ht="210">
      <c r="A169" s="43" t="s">
        <v>1119</v>
      </c>
      <c r="B169" s="43" t="s">
        <v>261</v>
      </c>
      <c r="C169" s="43" t="s">
        <v>1120</v>
      </c>
      <c r="D169" s="43" t="s">
        <v>725</v>
      </c>
      <c r="E169" s="43" t="s">
        <v>99</v>
      </c>
      <c r="F169" s="43" t="s">
        <v>1121</v>
      </c>
      <c r="G169" s="43" t="s">
        <v>174</v>
      </c>
      <c r="H169" s="59">
        <v>44612.973333333342</v>
      </c>
      <c r="I169" s="59">
        <v>44638.38045138889</v>
      </c>
      <c r="J169" s="43" t="b">
        <v>0</v>
      </c>
      <c r="K169" s="43"/>
      <c r="L169" s="59">
        <v>44614.456793981481</v>
      </c>
      <c r="M169" s="43" t="b">
        <v>0</v>
      </c>
      <c r="N169" s="43" t="b">
        <v>0</v>
      </c>
      <c r="O169" s="43"/>
    </row>
    <row r="170" spans="1:15" ht="90">
      <c r="A170" s="43" t="s">
        <v>1125</v>
      </c>
      <c r="B170" s="43" t="s">
        <v>261</v>
      </c>
      <c r="C170" s="43" t="s">
        <v>1126</v>
      </c>
      <c r="D170" s="43" t="s">
        <v>487</v>
      </c>
      <c r="E170" s="43" t="s">
        <v>82</v>
      </c>
      <c r="F170" s="43" t="s">
        <v>1127</v>
      </c>
      <c r="G170" s="43" t="s">
        <v>287</v>
      </c>
      <c r="H170" s="59">
        <v>44609.451805555553</v>
      </c>
      <c r="I170" s="59">
        <v>44636.43378472222</v>
      </c>
      <c r="J170" s="43" t="s">
        <v>442</v>
      </c>
      <c r="K170" s="43" t="s">
        <v>443</v>
      </c>
      <c r="L170" s="59">
        <v>44610.451805555553</v>
      </c>
      <c r="M170" s="43" t="b">
        <v>0</v>
      </c>
      <c r="N170" s="43" t="b">
        <v>0</v>
      </c>
      <c r="O170" s="43"/>
    </row>
    <row r="171" spans="1:15" ht="120">
      <c r="A171" s="43" t="s">
        <v>1134</v>
      </c>
      <c r="B171" s="43" t="b">
        <v>0</v>
      </c>
      <c r="C171" s="43" t="s">
        <v>1135</v>
      </c>
      <c r="D171" s="43" t="b">
        <v>0</v>
      </c>
      <c r="E171" s="43" t="s">
        <v>158</v>
      </c>
      <c r="F171" s="43" t="s">
        <v>1136</v>
      </c>
      <c r="G171" s="43" t="s">
        <v>272</v>
      </c>
      <c r="H171" s="59">
        <v>44606.616805555554</v>
      </c>
      <c r="I171" s="59">
        <v>44621.853321759263</v>
      </c>
      <c r="J171" s="43" t="b">
        <v>0</v>
      </c>
      <c r="K171" s="43"/>
      <c r="L171" s="43"/>
      <c r="M171" s="43" t="b">
        <v>0</v>
      </c>
      <c r="N171" s="43" t="b">
        <v>0</v>
      </c>
      <c r="O171" s="43"/>
    </row>
    <row r="172" spans="1:15" ht="120">
      <c r="A172" s="43" t="s">
        <v>1137</v>
      </c>
      <c r="B172" s="43" t="b">
        <v>0</v>
      </c>
      <c r="C172" s="43" t="s">
        <v>1138</v>
      </c>
      <c r="D172" s="43" t="b">
        <v>0</v>
      </c>
      <c r="E172" s="43" t="s">
        <v>158</v>
      </c>
      <c r="F172" s="43" t="s">
        <v>752</v>
      </c>
      <c r="G172" s="43" t="s">
        <v>272</v>
      </c>
      <c r="H172" s="59">
        <v>44606.609525462962</v>
      </c>
      <c r="I172" s="59">
        <v>44621.853321759263</v>
      </c>
      <c r="J172" s="43" t="b">
        <v>0</v>
      </c>
      <c r="K172" s="43"/>
      <c r="L172" s="43"/>
      <c r="M172" s="43" t="b">
        <v>0</v>
      </c>
      <c r="N172" s="43" t="b">
        <v>0</v>
      </c>
      <c r="O172" s="43"/>
    </row>
    <row r="173" spans="1:15" ht="150">
      <c r="A173" s="43" t="s">
        <v>1150</v>
      </c>
      <c r="B173" s="43" t="s">
        <v>261</v>
      </c>
      <c r="C173" s="43" t="s">
        <v>1151</v>
      </c>
      <c r="D173" s="43" t="s">
        <v>581</v>
      </c>
      <c r="E173" s="43" t="s">
        <v>161</v>
      </c>
      <c r="F173" s="43" t="s">
        <v>1152</v>
      </c>
      <c r="G173" s="43" t="s">
        <v>278</v>
      </c>
      <c r="H173" s="59">
        <v>44602.661504629628</v>
      </c>
      <c r="I173" s="59">
        <v>44641.565787037027</v>
      </c>
      <c r="J173" s="43" t="s">
        <v>442</v>
      </c>
      <c r="K173" s="43" t="s">
        <v>456</v>
      </c>
      <c r="L173" s="59">
        <v>44642.013009259259</v>
      </c>
      <c r="M173" s="43" t="s">
        <v>839</v>
      </c>
      <c r="N173" s="43" t="b">
        <v>0</v>
      </c>
      <c r="O173" s="43"/>
    </row>
    <row r="174" spans="1:15" ht="135">
      <c r="A174" s="43" t="s">
        <v>1156</v>
      </c>
      <c r="B174" s="43" t="s">
        <v>261</v>
      </c>
      <c r="C174" s="43" t="s">
        <v>1157</v>
      </c>
      <c r="D174" s="43" t="s">
        <v>1207</v>
      </c>
      <c r="E174" s="43" t="s">
        <v>159</v>
      </c>
      <c r="F174" s="43" t="s">
        <v>1158</v>
      </c>
      <c r="G174" s="43" t="s">
        <v>170</v>
      </c>
      <c r="H174" s="59">
        <v>44602.627974537027</v>
      </c>
      <c r="I174" s="59">
        <v>44641.435127314813</v>
      </c>
      <c r="J174" s="43" t="s">
        <v>442</v>
      </c>
      <c r="K174" s="43" t="s">
        <v>443</v>
      </c>
      <c r="L174" s="43"/>
      <c r="M174" s="43" t="b">
        <v>0</v>
      </c>
      <c r="N174" s="43" t="b">
        <v>0</v>
      </c>
      <c r="O174" s="43"/>
    </row>
    <row r="175" spans="1:15" ht="315">
      <c r="A175" s="43" t="s">
        <v>1164</v>
      </c>
      <c r="B175" s="43" t="s">
        <v>261</v>
      </c>
      <c r="C175" s="43" t="s">
        <v>1165</v>
      </c>
      <c r="D175" s="43" t="s">
        <v>581</v>
      </c>
      <c r="E175" s="43" t="s">
        <v>161</v>
      </c>
      <c r="F175" s="43" t="s">
        <v>1166</v>
      </c>
      <c r="G175" s="43" t="s">
        <v>278</v>
      </c>
      <c r="H175" s="59">
        <v>44600.444560185177</v>
      </c>
      <c r="I175" s="59">
        <v>44638.813530092593</v>
      </c>
      <c r="J175" s="43" t="s">
        <v>442</v>
      </c>
      <c r="K175" s="43" t="s">
        <v>456</v>
      </c>
      <c r="L175" s="59">
        <v>44601.444560185177</v>
      </c>
      <c r="M175" s="43" t="s">
        <v>1167</v>
      </c>
      <c r="N175" s="43" t="s">
        <v>1168</v>
      </c>
      <c r="O175" s="43"/>
    </row>
    <row r="176" spans="1:15" ht="90">
      <c r="A176" s="43" t="s">
        <v>1169</v>
      </c>
      <c r="B176" s="43" t="s">
        <v>261</v>
      </c>
      <c r="C176" s="43" t="s">
        <v>1170</v>
      </c>
      <c r="D176" s="43" t="s">
        <v>1171</v>
      </c>
      <c r="E176" s="43" t="s">
        <v>82</v>
      </c>
      <c r="F176" s="43" t="s">
        <v>598</v>
      </c>
      <c r="G176" s="43" t="s">
        <v>173</v>
      </c>
      <c r="H176" s="59">
        <v>44599.511562500003</v>
      </c>
      <c r="I176" s="59">
        <v>44621.853321759263</v>
      </c>
      <c r="J176" s="43" t="s">
        <v>455</v>
      </c>
      <c r="K176" s="43" t="s">
        <v>443</v>
      </c>
      <c r="L176" s="59">
        <v>44600.303229166668</v>
      </c>
      <c r="M176" s="43" t="b">
        <v>0</v>
      </c>
      <c r="N176" s="43" t="b">
        <v>0</v>
      </c>
      <c r="O176" s="43"/>
    </row>
    <row r="177" spans="1:15" ht="195">
      <c r="A177" s="43" t="s">
        <v>1189</v>
      </c>
      <c r="B177" s="43" t="s">
        <v>260</v>
      </c>
      <c r="C177" s="43" t="s">
        <v>290</v>
      </c>
      <c r="D177" s="43" t="s">
        <v>445</v>
      </c>
      <c r="E177" s="43" t="s">
        <v>82</v>
      </c>
      <c r="F177" s="43" t="s">
        <v>441</v>
      </c>
      <c r="G177" s="43" t="s">
        <v>287</v>
      </c>
      <c r="H177" s="59">
        <v>44595.535451388889</v>
      </c>
      <c r="I177" s="59">
        <v>44638.653182870366</v>
      </c>
      <c r="J177" s="43" t="s">
        <v>455</v>
      </c>
      <c r="K177" s="43" t="s">
        <v>443</v>
      </c>
      <c r="L177" s="59">
        <v>44595.868784722217</v>
      </c>
      <c r="M177" s="43" t="b">
        <v>0</v>
      </c>
      <c r="N177" s="43" t="b">
        <v>0</v>
      </c>
      <c r="O177" s="43"/>
    </row>
    <row r="178" spans="1:15" ht="135">
      <c r="A178" s="43" t="s">
        <v>1205</v>
      </c>
      <c r="B178" s="43" t="s">
        <v>261</v>
      </c>
      <c r="C178" s="43" t="s">
        <v>1206</v>
      </c>
      <c r="D178" s="43" t="s">
        <v>1207</v>
      </c>
      <c r="E178" s="43" t="s">
        <v>161</v>
      </c>
      <c r="F178" s="43" t="s">
        <v>901</v>
      </c>
      <c r="G178" s="43" t="s">
        <v>170</v>
      </c>
      <c r="H178" s="59">
        <v>44593.600590277783</v>
      </c>
      <c r="I178" s="59">
        <v>44638.529918981483</v>
      </c>
      <c r="J178" s="43" t="s">
        <v>442</v>
      </c>
      <c r="K178" s="43" t="s">
        <v>443</v>
      </c>
      <c r="L178" s="59">
        <v>44594.392256944448</v>
      </c>
      <c r="M178" s="43" t="b">
        <v>0</v>
      </c>
      <c r="N178" s="43" t="b">
        <v>0</v>
      </c>
      <c r="O178" s="43"/>
    </row>
    <row r="179" spans="1:15" ht="105">
      <c r="A179" s="43" t="s">
        <v>1208</v>
      </c>
      <c r="B179" s="43" t="s">
        <v>261</v>
      </c>
      <c r="C179" s="43" t="s">
        <v>1209</v>
      </c>
      <c r="D179" s="43" t="s">
        <v>645</v>
      </c>
      <c r="E179" s="43" t="s">
        <v>82</v>
      </c>
      <c r="F179" s="43" t="s">
        <v>1210</v>
      </c>
      <c r="G179" s="43" t="s">
        <v>190</v>
      </c>
      <c r="H179" s="59">
        <v>44593.441076388888</v>
      </c>
      <c r="I179" s="59">
        <v>44621.853321759263</v>
      </c>
      <c r="J179" s="43" t="s">
        <v>455</v>
      </c>
      <c r="K179" s="43" t="s">
        <v>443</v>
      </c>
      <c r="L179" s="59">
        <v>44596.441076388888</v>
      </c>
      <c r="M179" s="43" t="s">
        <v>1211</v>
      </c>
      <c r="N179" s="43" t="s">
        <v>607</v>
      </c>
      <c r="O179" s="43"/>
    </row>
    <row r="180" spans="1:15" ht="90">
      <c r="A180" s="43" t="s">
        <v>1212</v>
      </c>
      <c r="B180" s="43" t="s">
        <v>261</v>
      </c>
      <c r="C180" s="43" t="s">
        <v>1213</v>
      </c>
      <c r="D180" s="43" t="s">
        <v>738</v>
      </c>
      <c r="E180" s="43" t="s">
        <v>159</v>
      </c>
      <c r="F180" s="43" t="s">
        <v>1214</v>
      </c>
      <c r="G180" s="43" t="s">
        <v>303</v>
      </c>
      <c r="H180" s="59">
        <v>44593.348981481482</v>
      </c>
      <c r="I180" s="59">
        <v>44621.853321759263</v>
      </c>
      <c r="J180" s="43" t="s">
        <v>455</v>
      </c>
      <c r="K180" s="43" t="s">
        <v>443</v>
      </c>
      <c r="L180" s="59">
        <v>44596.348981481482</v>
      </c>
      <c r="M180" s="43" t="s">
        <v>1080</v>
      </c>
      <c r="N180" s="43" t="s">
        <v>1215</v>
      </c>
      <c r="O180" s="43"/>
    </row>
    <row r="181" spans="1:15" ht="105">
      <c r="A181" s="43" t="s">
        <v>1221</v>
      </c>
      <c r="B181" s="43" t="s">
        <v>262</v>
      </c>
      <c r="C181" s="43" t="s">
        <v>1222</v>
      </c>
      <c r="D181" s="43" t="s">
        <v>846</v>
      </c>
      <c r="E181" s="43" t="s">
        <v>82</v>
      </c>
      <c r="F181" s="43" t="s">
        <v>1223</v>
      </c>
      <c r="G181" s="43" t="s">
        <v>188</v>
      </c>
      <c r="H181" s="59">
        <v>44585.012546296297</v>
      </c>
      <c r="I181" s="59">
        <v>44621.853321759263</v>
      </c>
      <c r="J181" s="43" t="s">
        <v>455</v>
      </c>
      <c r="K181" s="43" t="s">
        <v>443</v>
      </c>
      <c r="L181" s="59">
        <v>44592.935914351852</v>
      </c>
      <c r="M181" s="43" t="s">
        <v>753</v>
      </c>
      <c r="N181" s="43" t="b">
        <v>0</v>
      </c>
      <c r="O181" s="43"/>
    </row>
    <row r="182" spans="1:15" ht="105">
      <c r="A182" s="43" t="s">
        <v>1227</v>
      </c>
      <c r="B182" s="43" t="s">
        <v>261</v>
      </c>
      <c r="C182" s="43" t="s">
        <v>1228</v>
      </c>
      <c r="D182" s="43" t="s">
        <v>846</v>
      </c>
      <c r="E182" s="43" t="s">
        <v>82</v>
      </c>
      <c r="F182" s="43" t="s">
        <v>1229</v>
      </c>
      <c r="G182" s="43" t="s">
        <v>188</v>
      </c>
      <c r="H182" s="59">
        <v>44582.145729166667</v>
      </c>
      <c r="I182" s="59">
        <v>44621.853321759263</v>
      </c>
      <c r="J182" s="43" t="s">
        <v>442</v>
      </c>
      <c r="K182" s="43" t="s">
        <v>443</v>
      </c>
      <c r="L182" s="59">
        <v>44606.292222222219</v>
      </c>
      <c r="M182" s="43" t="b">
        <v>0</v>
      </c>
      <c r="N182" s="43" t="b">
        <v>0</v>
      </c>
      <c r="O182" s="43"/>
    </row>
    <row r="183" spans="1:15" ht="150">
      <c r="A183" s="43" t="s">
        <v>1233</v>
      </c>
      <c r="B183" s="43" t="s">
        <v>261</v>
      </c>
      <c r="C183" s="43" t="s">
        <v>1234</v>
      </c>
      <c r="D183" s="43" t="s">
        <v>846</v>
      </c>
      <c r="E183" s="43" t="s">
        <v>159</v>
      </c>
      <c r="F183" s="43" t="s">
        <v>1235</v>
      </c>
      <c r="G183" s="43" t="s">
        <v>188</v>
      </c>
      <c r="H183" s="59">
        <v>44580.103576388887</v>
      </c>
      <c r="I183" s="59">
        <v>44621.853321759263</v>
      </c>
      <c r="J183" s="43" t="s">
        <v>455</v>
      </c>
      <c r="K183" s="43" t="s">
        <v>443</v>
      </c>
      <c r="L183" s="59">
        <v>44585.291666666657</v>
      </c>
      <c r="M183" s="43" t="b">
        <v>0</v>
      </c>
      <c r="N183" s="43" t="b">
        <v>0</v>
      </c>
      <c r="O183" s="43"/>
    </row>
    <row r="184" spans="1:15" ht="90">
      <c r="A184" s="43" t="s">
        <v>1238</v>
      </c>
      <c r="B184" s="43" t="s">
        <v>262</v>
      </c>
      <c r="C184" s="43" t="s">
        <v>1239</v>
      </c>
      <c r="D184" s="43" t="s">
        <v>672</v>
      </c>
      <c r="E184" s="43" t="s">
        <v>465</v>
      </c>
      <c r="F184" s="43" t="s">
        <v>1240</v>
      </c>
      <c r="G184" s="43" t="s">
        <v>288</v>
      </c>
      <c r="H184" s="59">
        <v>44579.513784722221</v>
      </c>
      <c r="I184" s="59">
        <v>44638.693437499998</v>
      </c>
      <c r="J184" s="43" t="s">
        <v>455</v>
      </c>
      <c r="K184" s="43" t="s">
        <v>443</v>
      </c>
      <c r="L184" s="43"/>
      <c r="M184" s="43" t="s">
        <v>830</v>
      </c>
      <c r="N184" s="43" t="b">
        <v>0</v>
      </c>
      <c r="O184" s="43"/>
    </row>
    <row r="185" spans="1:15" ht="90">
      <c r="A185" s="43" t="s">
        <v>1241</v>
      </c>
      <c r="B185" s="43" t="s">
        <v>261</v>
      </c>
      <c r="C185" s="43" t="s">
        <v>1242</v>
      </c>
      <c r="D185" s="43" t="s">
        <v>896</v>
      </c>
      <c r="E185" s="43" t="s">
        <v>82</v>
      </c>
      <c r="F185" s="43" t="s">
        <v>536</v>
      </c>
      <c r="G185" s="43" t="s">
        <v>189</v>
      </c>
      <c r="H185" s="59">
        <v>44575.350497685176</v>
      </c>
      <c r="I185" s="59">
        <v>44621.853321759263</v>
      </c>
      <c r="J185" s="43" t="s">
        <v>455</v>
      </c>
      <c r="K185" s="43" t="s">
        <v>443</v>
      </c>
      <c r="L185" s="59">
        <v>44580.350497685176</v>
      </c>
      <c r="M185" s="43" t="b">
        <v>0</v>
      </c>
      <c r="N185" s="43" t="b">
        <v>0</v>
      </c>
      <c r="O185" s="43"/>
    </row>
    <row r="186" spans="1:15" ht="180">
      <c r="A186" s="43" t="s">
        <v>1243</v>
      </c>
      <c r="B186" s="43" t="s">
        <v>260</v>
      </c>
      <c r="C186" s="43" t="s">
        <v>270</v>
      </c>
      <c r="D186" s="43" t="s">
        <v>1171</v>
      </c>
      <c r="E186" s="43" t="s">
        <v>159</v>
      </c>
      <c r="F186" s="43" t="s">
        <v>598</v>
      </c>
      <c r="G186" s="43" t="s">
        <v>173</v>
      </c>
      <c r="H186" s="59">
        <v>44573.581655092603</v>
      </c>
      <c r="I186" s="59">
        <v>44621.853321759263</v>
      </c>
      <c r="J186" s="43" t="s">
        <v>455</v>
      </c>
      <c r="K186" s="43" t="s">
        <v>443</v>
      </c>
      <c r="L186" s="59">
        <v>44573.664988425917</v>
      </c>
      <c r="M186" s="43" t="s">
        <v>1244</v>
      </c>
      <c r="N186" s="43" t="b">
        <v>0</v>
      </c>
      <c r="O186" s="43"/>
    </row>
    <row r="187" spans="1:15" ht="135">
      <c r="A187" s="43" t="s">
        <v>1245</v>
      </c>
      <c r="B187" s="43" t="s">
        <v>261</v>
      </c>
      <c r="C187" s="43" t="s">
        <v>1246</v>
      </c>
      <c r="D187" s="43" t="s">
        <v>755</v>
      </c>
      <c r="E187" s="43" t="s">
        <v>161</v>
      </c>
      <c r="F187" s="43" t="s">
        <v>648</v>
      </c>
      <c r="G187" s="43" t="s">
        <v>281</v>
      </c>
      <c r="H187" s="59">
        <v>44572.460775462961</v>
      </c>
      <c r="I187" s="59">
        <v>44636.434999999998</v>
      </c>
      <c r="J187" s="43" t="b">
        <v>0</v>
      </c>
      <c r="K187" s="43"/>
      <c r="L187" s="43"/>
      <c r="M187" s="43" t="b">
        <v>0</v>
      </c>
      <c r="N187" s="43" t="b">
        <v>0</v>
      </c>
      <c r="O187" s="43"/>
    </row>
    <row r="188" spans="1:15" ht="180">
      <c r="A188" s="43" t="s">
        <v>1247</v>
      </c>
      <c r="B188" s="43" t="s">
        <v>261</v>
      </c>
      <c r="C188" s="43" t="s">
        <v>1248</v>
      </c>
      <c r="D188" s="43" t="s">
        <v>760</v>
      </c>
      <c r="E188" s="43" t="s">
        <v>99</v>
      </c>
      <c r="F188" s="43" t="s">
        <v>761</v>
      </c>
      <c r="G188" s="43" t="s">
        <v>175</v>
      </c>
      <c r="H188" s="59">
        <v>44567.563194444447</v>
      </c>
      <c r="I188" s="59">
        <v>44639.898668981477</v>
      </c>
      <c r="J188" s="43" t="s">
        <v>455</v>
      </c>
      <c r="K188" s="43" t="s">
        <v>443</v>
      </c>
      <c r="L188" s="59">
        <v>44568.354861111111</v>
      </c>
      <c r="M188" s="43" t="s">
        <v>1249</v>
      </c>
      <c r="N188" s="43" t="s">
        <v>1250</v>
      </c>
      <c r="O188" s="43"/>
    </row>
    <row r="189" spans="1:15" ht="120">
      <c r="A189" s="43" t="s">
        <v>1254</v>
      </c>
      <c r="B189" s="43" t="s">
        <v>261</v>
      </c>
      <c r="C189" s="43" t="s">
        <v>1255</v>
      </c>
      <c r="D189" s="43" t="s">
        <v>586</v>
      </c>
      <c r="E189" s="43" t="s">
        <v>159</v>
      </c>
      <c r="F189" s="43" t="s">
        <v>1256</v>
      </c>
      <c r="G189" s="43" t="s">
        <v>173</v>
      </c>
      <c r="H189" s="59">
        <v>44558.794270833343</v>
      </c>
      <c r="I189" s="59">
        <v>44621.853321759263</v>
      </c>
      <c r="J189" s="43" t="s">
        <v>455</v>
      </c>
      <c r="K189" s="43" t="s">
        <v>443</v>
      </c>
      <c r="L189" s="59">
        <v>44559.458333333343</v>
      </c>
      <c r="M189" s="43" t="b">
        <v>0</v>
      </c>
      <c r="N189" s="43" t="b">
        <v>0</v>
      </c>
      <c r="O189" s="43"/>
    </row>
    <row r="190" spans="1:15" ht="120">
      <c r="A190" s="43" t="s">
        <v>1257</v>
      </c>
      <c r="B190" s="43" t="s">
        <v>261</v>
      </c>
      <c r="C190" s="43" t="s">
        <v>1258</v>
      </c>
      <c r="D190" s="43" t="s">
        <v>1259</v>
      </c>
      <c r="E190" s="43" t="s">
        <v>159</v>
      </c>
      <c r="F190" s="43" t="s">
        <v>1260</v>
      </c>
      <c r="G190" s="43" t="s">
        <v>187</v>
      </c>
      <c r="H190" s="59">
        <v>44551.547268518523</v>
      </c>
      <c r="I190" s="59">
        <v>44621.853321759263</v>
      </c>
      <c r="J190" s="43" t="s">
        <v>455</v>
      </c>
      <c r="K190" s="43" t="s">
        <v>443</v>
      </c>
      <c r="L190" s="59">
        <v>44554.547268518523</v>
      </c>
      <c r="M190" s="43" t="s">
        <v>1261</v>
      </c>
      <c r="N190" s="43" t="b">
        <v>0</v>
      </c>
      <c r="O190" s="43"/>
    </row>
    <row r="191" spans="1:15" ht="105">
      <c r="A191" s="43" t="s">
        <v>1262</v>
      </c>
      <c r="B191" s="43" t="s">
        <v>262</v>
      </c>
      <c r="C191" s="43" t="s">
        <v>1263</v>
      </c>
      <c r="D191" s="43" t="s">
        <v>669</v>
      </c>
      <c r="E191" s="43" t="s">
        <v>99</v>
      </c>
      <c r="F191" s="43" t="s">
        <v>1264</v>
      </c>
      <c r="G191" s="43" t="s">
        <v>291</v>
      </c>
      <c r="H191" s="59">
        <v>44551.436712962961</v>
      </c>
      <c r="I191" s="59">
        <v>44635.521956018521</v>
      </c>
      <c r="J191" s="43" t="s">
        <v>455</v>
      </c>
      <c r="K191" s="43" t="s">
        <v>443</v>
      </c>
      <c r="L191" s="59">
        <v>44554.436712962961</v>
      </c>
      <c r="M191" s="43" t="b">
        <v>0</v>
      </c>
      <c r="N191" s="43" t="b">
        <v>0</v>
      </c>
      <c r="O191" s="43"/>
    </row>
    <row r="192" spans="1:15" ht="120">
      <c r="A192" s="43" t="s">
        <v>1280</v>
      </c>
      <c r="B192" s="43" t="s">
        <v>261</v>
      </c>
      <c r="C192" s="43" t="s">
        <v>1281</v>
      </c>
      <c r="D192" s="43" t="b">
        <v>0</v>
      </c>
      <c r="E192" s="43" t="s">
        <v>158</v>
      </c>
      <c r="F192" s="43" t="s">
        <v>752</v>
      </c>
      <c r="G192" s="43" t="s">
        <v>272</v>
      </c>
      <c r="H192" s="59">
        <v>44519.550555555557</v>
      </c>
      <c r="I192" s="59">
        <v>44621.853321759263</v>
      </c>
      <c r="J192" s="43" t="b">
        <v>0</v>
      </c>
      <c r="K192" s="43"/>
      <c r="L192" s="43"/>
      <c r="M192" s="43" t="b">
        <v>0</v>
      </c>
      <c r="N192" s="43" t="b">
        <v>0</v>
      </c>
      <c r="O192" s="43"/>
    </row>
    <row r="193" spans="1:15" ht="120">
      <c r="A193" s="43" t="s">
        <v>1282</v>
      </c>
      <c r="B193" s="43" t="s">
        <v>261</v>
      </c>
      <c r="C193" s="43" t="s">
        <v>1283</v>
      </c>
      <c r="D193" s="43" t="b">
        <v>0</v>
      </c>
      <c r="E193" s="43" t="s">
        <v>158</v>
      </c>
      <c r="F193" s="43" t="s">
        <v>752</v>
      </c>
      <c r="G193" s="43" t="s">
        <v>272</v>
      </c>
      <c r="H193" s="59">
        <v>44519.545983796299</v>
      </c>
      <c r="I193" s="59">
        <v>44621.853321759263</v>
      </c>
      <c r="J193" s="43" t="b">
        <v>0</v>
      </c>
      <c r="K193" s="43"/>
      <c r="L193" s="43"/>
      <c r="M193" s="43" t="b">
        <v>0</v>
      </c>
      <c r="N193" s="43" t="b">
        <v>0</v>
      </c>
      <c r="O193" s="43"/>
    </row>
    <row r="194" spans="1:15" ht="150">
      <c r="A194" s="43" t="s">
        <v>1289</v>
      </c>
      <c r="B194" s="43" t="s">
        <v>261</v>
      </c>
      <c r="C194" s="43" t="s">
        <v>1290</v>
      </c>
      <c r="D194" s="43" t="b">
        <v>0</v>
      </c>
      <c r="E194" s="43" t="s">
        <v>158</v>
      </c>
      <c r="F194" s="43" t="s">
        <v>752</v>
      </c>
      <c r="G194" s="43" t="s">
        <v>272</v>
      </c>
      <c r="H194" s="59">
        <v>44510.641018518523</v>
      </c>
      <c r="I194" s="59">
        <v>44621.853321759263</v>
      </c>
      <c r="J194" s="43" t="b">
        <v>0</v>
      </c>
      <c r="K194" s="43"/>
      <c r="L194" s="43"/>
      <c r="M194" s="43" t="b">
        <v>0</v>
      </c>
      <c r="N194" s="43" t="b">
        <v>0</v>
      </c>
      <c r="O194" s="43"/>
    </row>
    <row r="195" spans="1:15" ht="120">
      <c r="A195" s="43" t="s">
        <v>1291</v>
      </c>
      <c r="B195" s="43" t="s">
        <v>261</v>
      </c>
      <c r="C195" s="43" t="s">
        <v>1292</v>
      </c>
      <c r="D195" s="43" t="b">
        <v>0</v>
      </c>
      <c r="E195" s="43" t="s">
        <v>158</v>
      </c>
      <c r="F195" s="43" t="s">
        <v>752</v>
      </c>
      <c r="G195" s="43" t="s">
        <v>272</v>
      </c>
      <c r="H195" s="59">
        <v>44510.635706018518</v>
      </c>
      <c r="I195" s="59">
        <v>44621.853321759263</v>
      </c>
      <c r="J195" s="43" t="b">
        <v>0</v>
      </c>
      <c r="K195" s="43"/>
      <c r="L195" s="43"/>
      <c r="M195" s="43" t="b">
        <v>0</v>
      </c>
      <c r="N195" s="43" t="b">
        <v>0</v>
      </c>
      <c r="O195" s="43"/>
    </row>
    <row r="196" spans="1:15" ht="120">
      <c r="A196" s="43" t="s">
        <v>1311</v>
      </c>
      <c r="B196" s="43" t="s">
        <v>261</v>
      </c>
      <c r="C196" s="43" t="s">
        <v>1312</v>
      </c>
      <c r="D196" s="43" t="s">
        <v>748</v>
      </c>
      <c r="E196" s="43" t="s">
        <v>159</v>
      </c>
      <c r="F196" s="43" t="s">
        <v>717</v>
      </c>
      <c r="G196" s="43" t="s">
        <v>194</v>
      </c>
      <c r="H196" s="59">
        <v>44410.719502314823</v>
      </c>
      <c r="I196" s="59">
        <v>44621.853321759263</v>
      </c>
      <c r="J196" s="43" t="s">
        <v>455</v>
      </c>
      <c r="K196" s="43" t="s">
        <v>443</v>
      </c>
      <c r="L196" s="43"/>
      <c r="M196" s="43" t="s">
        <v>606</v>
      </c>
      <c r="N196" s="43" t="s">
        <v>1215</v>
      </c>
      <c r="O196" s="43"/>
    </row>
    <row r="197" spans="1:15" ht="150">
      <c r="A197" s="43" t="s">
        <v>1313</v>
      </c>
      <c r="B197" s="43" t="s">
        <v>261</v>
      </c>
      <c r="C197" s="43" t="s">
        <v>1314</v>
      </c>
      <c r="D197" s="43" t="s">
        <v>1259</v>
      </c>
      <c r="E197" s="43" t="s">
        <v>82</v>
      </c>
      <c r="F197" s="43" t="s">
        <v>705</v>
      </c>
      <c r="G197" s="43" t="s">
        <v>308</v>
      </c>
      <c r="H197" s="59">
        <v>44368.06459490741</v>
      </c>
      <c r="I197" s="59">
        <v>44621.853321759263</v>
      </c>
      <c r="J197" s="43" t="s">
        <v>455</v>
      </c>
      <c r="K197" s="43" t="s">
        <v>443</v>
      </c>
      <c r="L197" s="59">
        <v>44371.291666666657</v>
      </c>
      <c r="M197" s="43" t="s">
        <v>1315</v>
      </c>
      <c r="N197" s="43" t="s">
        <v>463</v>
      </c>
      <c r="O197" s="43"/>
    </row>
    <row r="198" spans="1:15" ht="105">
      <c r="A198" s="43" t="s">
        <v>1319</v>
      </c>
      <c r="B198" s="43" t="s">
        <v>261</v>
      </c>
      <c r="C198" s="43" t="s">
        <v>1320</v>
      </c>
      <c r="D198" s="43" t="s">
        <v>726</v>
      </c>
      <c r="E198" s="43" t="s">
        <v>159</v>
      </c>
      <c r="F198" s="43" t="s">
        <v>1321</v>
      </c>
      <c r="G198" s="43" t="s">
        <v>194</v>
      </c>
      <c r="H198" s="59">
        <v>44340.668263888889</v>
      </c>
      <c r="I198" s="59">
        <v>44621.853321759263</v>
      </c>
      <c r="J198" s="43" t="s">
        <v>455</v>
      </c>
      <c r="K198" s="43" t="s">
        <v>443</v>
      </c>
      <c r="L198" s="43"/>
      <c r="M198" s="43" t="s">
        <v>727</v>
      </c>
      <c r="N198" s="43" t="s">
        <v>607</v>
      </c>
      <c r="O198" s="43"/>
    </row>
    <row r="199" spans="1:15" ht="240">
      <c r="A199" s="43" t="s">
        <v>1322</v>
      </c>
      <c r="B199" s="43" t="s">
        <v>261</v>
      </c>
      <c r="C199" s="43" t="s">
        <v>1323</v>
      </c>
      <c r="D199" s="43" t="s">
        <v>896</v>
      </c>
      <c r="E199" s="43" t="s">
        <v>82</v>
      </c>
      <c r="F199" s="43" t="s">
        <v>1324</v>
      </c>
      <c r="G199" s="43" t="s">
        <v>194</v>
      </c>
      <c r="H199" s="59">
        <v>44281.311319444438</v>
      </c>
      <c r="I199" s="59">
        <v>44621.853321759263</v>
      </c>
      <c r="J199" s="43" t="b">
        <v>0</v>
      </c>
      <c r="K199" s="43"/>
      <c r="L199" s="43"/>
      <c r="M199" s="43" t="s">
        <v>478</v>
      </c>
      <c r="N199" s="43" t="s">
        <v>607</v>
      </c>
      <c r="O199" s="43"/>
    </row>
    <row r="200" spans="1:15">
      <c r="A200" s="43"/>
      <c r="B200" s="43"/>
      <c r="C200" s="43"/>
      <c r="D200" s="43"/>
      <c r="E200" s="43"/>
      <c r="F200" s="43"/>
      <c r="G200" s="43"/>
      <c r="H200" s="59"/>
      <c r="I200" s="59"/>
      <c r="J200" s="43"/>
      <c r="K200" s="43"/>
      <c r="L200" s="59"/>
      <c r="M200" s="43"/>
      <c r="N200" s="43"/>
      <c r="O200" s="43"/>
    </row>
    <row r="201" spans="1:15">
      <c r="A201" s="43"/>
      <c r="B201" s="43"/>
      <c r="C201" s="43"/>
      <c r="D201" s="43"/>
      <c r="E201" s="43"/>
      <c r="F201" s="43"/>
      <c r="G201" s="43"/>
      <c r="H201" s="59"/>
      <c r="I201" s="59"/>
      <c r="J201" s="43"/>
      <c r="K201" s="43"/>
      <c r="L201" s="59"/>
      <c r="M201" s="43"/>
      <c r="N201" s="43"/>
      <c r="O201" s="43"/>
    </row>
    <row r="202" spans="1:15">
      <c r="A202" s="43"/>
      <c r="B202" s="43"/>
      <c r="C202" s="43"/>
      <c r="D202" s="43"/>
      <c r="E202" s="43"/>
      <c r="F202" s="43"/>
      <c r="G202" s="43"/>
      <c r="H202" s="59"/>
      <c r="I202" s="59"/>
      <c r="J202" s="43"/>
      <c r="K202" s="43"/>
      <c r="L202" s="59"/>
      <c r="M202" s="43"/>
      <c r="N202" s="43"/>
      <c r="O202" s="43"/>
    </row>
    <row r="203" spans="1:15">
      <c r="A203" s="43"/>
      <c r="B203" s="43"/>
      <c r="C203" s="43"/>
      <c r="D203" s="43"/>
      <c r="E203" s="43"/>
      <c r="F203" s="43"/>
      <c r="G203" s="43"/>
      <c r="H203" s="59"/>
      <c r="I203" s="59"/>
      <c r="J203" s="43"/>
      <c r="K203" s="43"/>
      <c r="L203" s="43"/>
      <c r="M203" s="43"/>
      <c r="N203" s="43"/>
      <c r="O203" s="43"/>
    </row>
    <row r="204" spans="1:15">
      <c r="A204" s="43"/>
      <c r="B204" s="43"/>
      <c r="C204" s="43"/>
      <c r="D204" s="43"/>
      <c r="E204" s="43"/>
      <c r="F204" s="43"/>
      <c r="G204" s="43"/>
      <c r="H204" s="59"/>
      <c r="I204" s="59"/>
      <c r="J204" s="43"/>
      <c r="K204" s="43"/>
      <c r="L204" s="59"/>
      <c r="M204" s="43"/>
      <c r="N204" s="43"/>
      <c r="O204" s="43"/>
    </row>
    <row r="205" spans="1:15">
      <c r="A205" s="43"/>
      <c r="B205" s="43"/>
      <c r="C205" s="43"/>
      <c r="D205" s="43"/>
      <c r="E205" s="43"/>
      <c r="F205" s="43"/>
      <c r="G205" s="43"/>
      <c r="H205" s="59"/>
      <c r="I205" s="59"/>
      <c r="J205" s="43"/>
      <c r="K205" s="43"/>
      <c r="L205" s="59"/>
      <c r="M205" s="43"/>
      <c r="N205" s="43"/>
      <c r="O205" s="43"/>
    </row>
    <row r="206" spans="1:15">
      <c r="A206" s="43"/>
      <c r="B206" s="43"/>
      <c r="C206" s="43"/>
      <c r="D206" s="43"/>
      <c r="E206" s="43"/>
      <c r="F206" s="43"/>
      <c r="G206" s="43"/>
      <c r="H206" s="59"/>
      <c r="I206" s="59"/>
      <c r="J206" s="43"/>
      <c r="K206" s="43"/>
      <c r="L206" s="59"/>
      <c r="M206" s="43"/>
      <c r="N206" s="43"/>
      <c r="O206" s="43"/>
    </row>
    <row r="207" spans="1:15">
      <c r="A207" s="43"/>
      <c r="B207" s="43"/>
      <c r="C207" s="43"/>
      <c r="D207" s="43"/>
      <c r="E207" s="43"/>
      <c r="F207" s="43"/>
      <c r="G207" s="43"/>
      <c r="H207" s="59"/>
      <c r="I207" s="59"/>
      <c r="J207" s="43"/>
      <c r="K207" s="43"/>
      <c r="L207" s="59"/>
      <c r="M207" s="43"/>
      <c r="N207" s="43"/>
      <c r="O207" s="43"/>
    </row>
    <row r="208" spans="1:15">
      <c r="A208" s="43"/>
      <c r="B208" s="43"/>
      <c r="C208" s="43"/>
      <c r="D208" s="43"/>
      <c r="E208" s="43"/>
      <c r="F208" s="43"/>
      <c r="G208" s="43"/>
      <c r="H208" s="59"/>
      <c r="I208" s="59"/>
      <c r="J208" s="43"/>
      <c r="K208" s="43"/>
      <c r="L208" s="59"/>
      <c r="M208" s="43"/>
      <c r="N208" s="43"/>
      <c r="O208" s="43"/>
    </row>
    <row r="209" spans="1:15">
      <c r="A209" s="43"/>
      <c r="B209" s="43"/>
      <c r="C209" s="43"/>
      <c r="D209" s="43"/>
      <c r="E209" s="43"/>
      <c r="F209" s="43"/>
      <c r="G209" s="43"/>
      <c r="H209" s="59"/>
      <c r="I209" s="59"/>
      <c r="J209" s="43"/>
      <c r="K209" s="43"/>
      <c r="L209" s="59"/>
      <c r="M209" s="43"/>
      <c r="N209" s="43"/>
      <c r="O209" s="43"/>
    </row>
    <row r="210" spans="1:15">
      <c r="A210" s="43"/>
      <c r="B210" s="43"/>
      <c r="C210" s="43"/>
      <c r="D210" s="43"/>
      <c r="E210" s="43"/>
      <c r="F210" s="43"/>
      <c r="G210" s="43"/>
      <c r="H210" s="59"/>
      <c r="I210" s="59"/>
      <c r="J210" s="43"/>
      <c r="K210" s="43"/>
      <c r="L210" s="59"/>
      <c r="M210" s="43"/>
      <c r="N210" s="43"/>
      <c r="O210" s="43"/>
    </row>
    <row r="211" spans="1:15">
      <c r="A211" s="43"/>
      <c r="B211" s="43"/>
      <c r="C211" s="43"/>
      <c r="D211" s="43"/>
      <c r="E211" s="43"/>
      <c r="F211" s="43"/>
      <c r="G211" s="43"/>
      <c r="H211" s="59"/>
      <c r="I211" s="59"/>
      <c r="J211" s="43"/>
      <c r="K211" s="43"/>
      <c r="L211" s="43"/>
      <c r="M211" s="43"/>
      <c r="N211" s="43"/>
      <c r="O211" s="43"/>
    </row>
    <row r="212" spans="1:15">
      <c r="A212" s="43"/>
      <c r="B212" s="43"/>
      <c r="C212" s="43"/>
      <c r="D212" s="43"/>
      <c r="E212" s="43"/>
      <c r="F212" s="43"/>
      <c r="G212" s="43"/>
      <c r="H212" s="59"/>
      <c r="I212" s="59"/>
      <c r="J212" s="43"/>
      <c r="K212" s="43"/>
      <c r="L212" s="59"/>
      <c r="M212" s="43"/>
      <c r="N212" s="43"/>
      <c r="O212" s="43"/>
    </row>
    <row r="213" spans="1:15">
      <c r="A213" s="43"/>
      <c r="B213" s="43"/>
      <c r="C213" s="43"/>
      <c r="D213" s="43"/>
      <c r="E213" s="43"/>
      <c r="F213" s="43"/>
      <c r="G213" s="43"/>
      <c r="H213" s="59"/>
      <c r="I213" s="59"/>
      <c r="J213" s="43"/>
      <c r="K213" s="43"/>
      <c r="L213" s="59"/>
      <c r="M213" s="43"/>
      <c r="N213" s="43"/>
      <c r="O213" s="43"/>
    </row>
    <row r="214" spans="1:15">
      <c r="A214" s="43"/>
      <c r="B214" s="43"/>
      <c r="C214" s="43"/>
      <c r="D214" s="43"/>
      <c r="E214" s="43"/>
      <c r="F214" s="43"/>
      <c r="G214" s="43"/>
      <c r="H214" s="59"/>
      <c r="I214" s="59"/>
      <c r="J214" s="43"/>
      <c r="K214" s="43"/>
      <c r="L214" s="59"/>
      <c r="M214" s="43"/>
      <c r="N214" s="43"/>
      <c r="O214" s="43"/>
    </row>
    <row r="215" spans="1:15">
      <c r="A215" s="43"/>
      <c r="B215" s="43"/>
      <c r="C215" s="43"/>
      <c r="D215" s="43"/>
      <c r="E215" s="43"/>
      <c r="F215" s="43"/>
      <c r="G215" s="43"/>
      <c r="H215" s="59"/>
      <c r="I215" s="59"/>
      <c r="J215" s="43"/>
      <c r="K215" s="43"/>
      <c r="L215" s="59"/>
      <c r="M215" s="43"/>
      <c r="N215" s="43"/>
      <c r="O215" s="43"/>
    </row>
    <row r="216" spans="1:15">
      <c r="A216" s="43"/>
      <c r="B216" s="43"/>
      <c r="C216" s="43"/>
      <c r="D216" s="43"/>
      <c r="E216" s="43"/>
      <c r="F216" s="43"/>
      <c r="G216" s="43"/>
      <c r="H216" s="59"/>
      <c r="I216" s="59"/>
      <c r="J216" s="43"/>
      <c r="K216" s="43"/>
      <c r="L216" s="59"/>
      <c r="M216" s="43"/>
      <c r="N216" s="43"/>
      <c r="O216" s="43"/>
    </row>
    <row r="217" spans="1:15">
      <c r="A217" s="43"/>
      <c r="B217" s="43"/>
      <c r="C217" s="43"/>
      <c r="D217" s="43"/>
      <c r="E217" s="43"/>
      <c r="F217" s="43"/>
      <c r="G217" s="43"/>
      <c r="H217" s="59"/>
      <c r="I217" s="59"/>
      <c r="J217" s="43"/>
      <c r="K217" s="43"/>
      <c r="L217" s="59"/>
      <c r="M217" s="43"/>
      <c r="N217" s="43"/>
      <c r="O217" s="43"/>
    </row>
    <row r="218" spans="1:15">
      <c r="A218" s="43"/>
      <c r="B218" s="43"/>
      <c r="C218" s="43"/>
      <c r="D218" s="43"/>
      <c r="E218" s="43"/>
      <c r="F218" s="43"/>
      <c r="G218" s="43"/>
      <c r="H218" s="59"/>
      <c r="I218" s="59"/>
      <c r="J218" s="43"/>
      <c r="K218" s="43"/>
      <c r="L218" s="59"/>
      <c r="M218" s="43"/>
      <c r="N218" s="43"/>
      <c r="O218" s="43"/>
    </row>
    <row r="219" spans="1:15">
      <c r="A219" s="43"/>
      <c r="B219" s="43"/>
      <c r="C219" s="43"/>
      <c r="D219" s="43"/>
      <c r="E219" s="43"/>
      <c r="F219" s="43"/>
      <c r="G219" s="43"/>
      <c r="H219" s="59"/>
      <c r="I219" s="59"/>
      <c r="J219" s="43"/>
      <c r="K219" s="43"/>
      <c r="L219" s="43"/>
      <c r="M219" s="43"/>
      <c r="N219" s="43"/>
      <c r="O219" s="43"/>
    </row>
    <row r="220" spans="1:15">
      <c r="A220" s="43"/>
      <c r="B220" s="43"/>
      <c r="C220" s="43"/>
      <c r="D220" s="43"/>
      <c r="E220" s="43"/>
      <c r="F220" s="43"/>
      <c r="G220" s="43"/>
      <c r="H220" s="59"/>
      <c r="I220" s="59"/>
      <c r="J220" s="43"/>
      <c r="K220" s="43"/>
      <c r="L220" s="59"/>
      <c r="M220" s="43"/>
      <c r="N220" s="43"/>
      <c r="O220" s="43"/>
    </row>
    <row r="221" spans="1:15">
      <c r="A221" s="43"/>
      <c r="B221" s="43"/>
      <c r="C221" s="43"/>
      <c r="D221" s="43"/>
      <c r="E221" s="43"/>
      <c r="F221" s="43"/>
      <c r="G221" s="43"/>
      <c r="H221" s="59"/>
      <c r="I221" s="59"/>
      <c r="J221" s="43"/>
      <c r="K221" s="43"/>
      <c r="L221" s="59"/>
      <c r="M221" s="43"/>
      <c r="N221" s="43"/>
      <c r="O221" s="43"/>
    </row>
    <row r="222" spans="1:15">
      <c r="A222" s="43"/>
      <c r="B222" s="43"/>
      <c r="C222" s="43"/>
      <c r="D222" s="43"/>
      <c r="E222" s="43"/>
      <c r="F222" s="43"/>
      <c r="G222" s="43"/>
      <c r="H222" s="59"/>
      <c r="I222" s="59"/>
      <c r="J222" s="43"/>
      <c r="K222" s="43"/>
      <c r="L222" s="59"/>
      <c r="M222" s="43"/>
      <c r="N222" s="43"/>
      <c r="O222" s="43"/>
    </row>
    <row r="223" spans="1:15">
      <c r="A223" s="43"/>
      <c r="B223" s="43"/>
      <c r="C223" s="43"/>
      <c r="D223" s="43"/>
      <c r="E223" s="43"/>
      <c r="F223" s="43"/>
      <c r="G223" s="43"/>
      <c r="H223" s="59"/>
      <c r="I223" s="59"/>
      <c r="J223" s="43"/>
      <c r="K223" s="43"/>
      <c r="L223" s="43"/>
      <c r="M223" s="43"/>
      <c r="N223" s="43"/>
      <c r="O223" s="43"/>
    </row>
    <row r="224" spans="1:15">
      <c r="A224" s="43"/>
      <c r="B224" s="43"/>
      <c r="C224" s="43"/>
      <c r="D224" s="43"/>
      <c r="E224" s="43"/>
      <c r="F224" s="43"/>
      <c r="G224" s="43"/>
      <c r="H224" s="59"/>
      <c r="I224" s="59"/>
      <c r="J224" s="43"/>
      <c r="K224" s="43"/>
      <c r="L224" s="43"/>
      <c r="M224" s="43"/>
      <c r="N224" s="43"/>
      <c r="O224" s="43"/>
    </row>
    <row r="225" spans="1:15">
      <c r="A225" s="43"/>
      <c r="B225" s="43"/>
      <c r="C225" s="43"/>
      <c r="D225" s="43"/>
      <c r="E225" s="43"/>
      <c r="F225" s="43"/>
      <c r="G225" s="43"/>
      <c r="H225" s="59"/>
      <c r="I225" s="59"/>
      <c r="J225" s="43"/>
      <c r="K225" s="43"/>
      <c r="L225" s="43"/>
      <c r="M225" s="43"/>
      <c r="N225" s="43"/>
      <c r="O225" s="43"/>
    </row>
    <row r="226" spans="1:15">
      <c r="A226" s="43"/>
      <c r="B226" s="43"/>
      <c r="C226" s="43"/>
      <c r="D226" s="43"/>
      <c r="E226" s="43"/>
      <c r="F226" s="43"/>
      <c r="G226" s="43"/>
      <c r="H226" s="59"/>
      <c r="I226" s="59"/>
      <c r="J226" s="43"/>
      <c r="K226" s="43"/>
      <c r="L226" s="59"/>
      <c r="M226" s="43"/>
      <c r="N226" s="43"/>
      <c r="O226" s="43"/>
    </row>
    <row r="227" spans="1:15">
      <c r="A227" s="43"/>
      <c r="B227" s="43"/>
      <c r="C227" s="43"/>
      <c r="D227" s="43"/>
      <c r="E227" s="43"/>
      <c r="F227" s="43"/>
      <c r="G227" s="43"/>
      <c r="H227" s="59"/>
      <c r="I227" s="59"/>
      <c r="J227" s="43"/>
      <c r="K227" s="43"/>
      <c r="L227" s="59"/>
      <c r="M227" s="43"/>
      <c r="N227" s="43"/>
      <c r="O227" s="43"/>
    </row>
    <row r="228" spans="1:15">
      <c r="A228" s="43"/>
      <c r="B228" s="43"/>
      <c r="C228" s="43"/>
      <c r="D228" s="43"/>
      <c r="E228" s="43"/>
      <c r="F228" s="43"/>
      <c r="G228" s="43"/>
      <c r="H228" s="59"/>
      <c r="I228" s="59"/>
      <c r="J228" s="43"/>
      <c r="K228" s="43"/>
      <c r="L228" s="59"/>
      <c r="M228" s="43"/>
      <c r="N228" s="43"/>
      <c r="O228" s="43"/>
    </row>
    <row r="229" spans="1:15">
      <c r="A229" s="43"/>
      <c r="B229" s="43"/>
      <c r="C229" s="43"/>
      <c r="D229" s="43"/>
      <c r="E229" s="43"/>
      <c r="F229" s="43"/>
      <c r="G229" s="43"/>
      <c r="H229" s="59"/>
      <c r="I229" s="59"/>
      <c r="J229" s="43"/>
      <c r="K229" s="43"/>
      <c r="L229" s="59"/>
      <c r="M229" s="43"/>
      <c r="N229" s="43"/>
      <c r="O229" s="43"/>
    </row>
    <row r="230" spans="1:15">
      <c r="A230" s="43"/>
      <c r="B230" s="43"/>
      <c r="C230" s="43"/>
      <c r="D230" s="43"/>
      <c r="E230" s="43"/>
      <c r="F230" s="43"/>
      <c r="G230" s="43"/>
      <c r="H230" s="59"/>
      <c r="I230" s="59"/>
      <c r="J230" s="43"/>
      <c r="K230" s="43"/>
      <c r="L230" s="59"/>
      <c r="M230" s="43"/>
      <c r="N230" s="43"/>
      <c r="O230" s="43"/>
    </row>
    <row r="231" spans="1:15">
      <c r="A231" s="43"/>
      <c r="B231" s="43"/>
      <c r="C231" s="43"/>
      <c r="D231" s="43"/>
      <c r="E231" s="43"/>
      <c r="F231" s="43"/>
      <c r="G231" s="43"/>
      <c r="H231" s="59"/>
      <c r="I231" s="59"/>
      <c r="J231" s="43"/>
      <c r="K231" s="43"/>
      <c r="L231" s="43"/>
      <c r="M231" s="43"/>
      <c r="N231" s="43"/>
      <c r="O231" s="43"/>
    </row>
    <row r="232" spans="1:15">
      <c r="A232" s="43"/>
      <c r="B232" s="43"/>
      <c r="C232" s="43"/>
      <c r="D232" s="43"/>
      <c r="E232" s="43"/>
      <c r="F232" s="43"/>
      <c r="G232" s="43"/>
      <c r="H232" s="59"/>
      <c r="I232" s="59"/>
      <c r="J232" s="43"/>
      <c r="K232" s="43"/>
      <c r="L232" s="59"/>
      <c r="M232" s="43"/>
      <c r="N232" s="43"/>
      <c r="O232" s="43"/>
    </row>
    <row r="233" spans="1:15">
      <c r="A233" s="43"/>
      <c r="B233" s="43"/>
      <c r="C233" s="43"/>
      <c r="D233" s="43"/>
      <c r="E233" s="43"/>
      <c r="F233" s="43"/>
      <c r="G233" s="43"/>
      <c r="H233" s="59"/>
      <c r="I233" s="59"/>
      <c r="J233" s="43"/>
      <c r="K233" s="43"/>
      <c r="L233" s="59"/>
      <c r="M233" s="43"/>
      <c r="N233" s="43"/>
      <c r="O233" s="43"/>
    </row>
    <row r="234" spans="1:15">
      <c r="A234" s="43"/>
      <c r="B234" s="43"/>
      <c r="C234" s="43"/>
      <c r="D234" s="43"/>
      <c r="E234" s="43"/>
      <c r="F234" s="43"/>
      <c r="G234" s="43"/>
      <c r="H234" s="59"/>
      <c r="I234" s="59"/>
      <c r="J234" s="43"/>
      <c r="K234" s="43"/>
      <c r="L234" s="59"/>
      <c r="M234" s="43"/>
      <c r="N234" s="43"/>
      <c r="O234" s="43"/>
    </row>
    <row r="235" spans="1:15">
      <c r="A235" s="43"/>
      <c r="B235" s="43"/>
      <c r="C235" s="43"/>
      <c r="D235" s="43"/>
      <c r="E235" s="43"/>
      <c r="F235" s="43"/>
      <c r="G235" s="43"/>
      <c r="H235" s="59"/>
      <c r="I235" s="59"/>
      <c r="J235" s="43"/>
      <c r="K235" s="43"/>
      <c r="L235" s="59"/>
      <c r="M235" s="43"/>
      <c r="N235" s="43"/>
      <c r="O235" s="43"/>
    </row>
    <row r="236" spans="1:15">
      <c r="A236" s="43"/>
      <c r="B236" s="43"/>
      <c r="C236" s="43"/>
      <c r="D236" s="43"/>
      <c r="E236" s="43"/>
      <c r="F236" s="43"/>
      <c r="G236" s="43"/>
      <c r="H236" s="59"/>
      <c r="I236" s="59"/>
      <c r="J236" s="43"/>
      <c r="K236" s="43"/>
      <c r="L236" s="59"/>
      <c r="M236" s="43"/>
      <c r="N236" s="43"/>
      <c r="O236" s="43"/>
    </row>
    <row r="237" spans="1:15">
      <c r="A237" s="43"/>
      <c r="B237" s="43"/>
      <c r="C237" s="43"/>
      <c r="D237" s="43"/>
      <c r="E237" s="43"/>
      <c r="F237" s="43"/>
      <c r="G237" s="43"/>
      <c r="H237" s="59"/>
      <c r="I237" s="59"/>
      <c r="J237" s="43"/>
      <c r="K237" s="43"/>
      <c r="L237" s="43"/>
      <c r="M237" s="43"/>
      <c r="N237" s="43"/>
      <c r="O237" s="43"/>
    </row>
    <row r="238" spans="1:15">
      <c r="A238" s="43"/>
      <c r="B238" s="43"/>
      <c r="C238" s="43"/>
      <c r="D238" s="43"/>
      <c r="E238" s="43"/>
      <c r="F238" s="43"/>
      <c r="G238" s="43"/>
      <c r="H238" s="59"/>
      <c r="I238" s="59"/>
      <c r="J238" s="43"/>
      <c r="K238" s="43"/>
      <c r="L238" s="59"/>
      <c r="M238" s="43"/>
      <c r="N238" s="43"/>
      <c r="O238" s="43"/>
    </row>
    <row r="239" spans="1:15">
      <c r="A239" s="43"/>
      <c r="B239" s="43"/>
      <c r="C239" s="43"/>
      <c r="D239" s="43"/>
      <c r="E239" s="43"/>
      <c r="F239" s="43"/>
      <c r="G239" s="43"/>
      <c r="H239" s="59"/>
      <c r="I239" s="59"/>
      <c r="J239" s="43"/>
      <c r="K239" s="43"/>
      <c r="L239" s="59"/>
      <c r="M239" s="43"/>
      <c r="N239" s="43"/>
      <c r="O239" s="43"/>
    </row>
    <row r="240" spans="1:15">
      <c r="A240" s="43"/>
      <c r="B240" s="43"/>
      <c r="C240" s="43"/>
      <c r="D240" s="43"/>
      <c r="E240" s="43"/>
      <c r="F240" s="43"/>
      <c r="G240" s="43"/>
      <c r="H240" s="59"/>
      <c r="I240" s="59"/>
      <c r="J240" s="43"/>
      <c r="K240" s="43"/>
      <c r="L240" s="59"/>
      <c r="M240" s="43"/>
      <c r="N240" s="43"/>
      <c r="O240" s="43"/>
    </row>
    <row r="241" spans="1:15">
      <c r="A241" s="43"/>
      <c r="B241" s="43"/>
      <c r="C241" s="43"/>
      <c r="D241" s="43"/>
      <c r="E241" s="43"/>
      <c r="F241" s="43"/>
      <c r="G241" s="43"/>
      <c r="H241" s="59"/>
      <c r="I241" s="59"/>
      <c r="J241" s="43"/>
      <c r="K241" s="43"/>
      <c r="L241" s="59"/>
      <c r="M241" s="43"/>
      <c r="N241" s="43"/>
      <c r="O241" s="43"/>
    </row>
    <row r="242" spans="1:15">
      <c r="A242" s="43"/>
      <c r="B242" s="43"/>
      <c r="C242" s="43"/>
      <c r="D242" s="43"/>
      <c r="E242" s="43"/>
      <c r="F242" s="43"/>
      <c r="G242" s="43"/>
      <c r="H242" s="59"/>
      <c r="I242" s="59"/>
      <c r="J242" s="43"/>
      <c r="K242" s="43"/>
      <c r="L242" s="59"/>
      <c r="M242" s="43"/>
      <c r="N242" s="43"/>
      <c r="O242" s="43"/>
    </row>
    <row r="243" spans="1:15">
      <c r="A243" s="43"/>
      <c r="B243" s="43"/>
      <c r="C243" s="43"/>
      <c r="D243" s="43"/>
      <c r="E243" s="43"/>
      <c r="F243" s="43"/>
      <c r="G243" s="43"/>
      <c r="H243" s="59"/>
      <c r="I243" s="59"/>
      <c r="J243" s="43"/>
      <c r="K243" s="43"/>
      <c r="L243" s="59"/>
      <c r="M243" s="43"/>
      <c r="N243" s="43"/>
      <c r="O243" s="43"/>
    </row>
    <row r="244" spans="1:15">
      <c r="A244" s="43"/>
      <c r="B244" s="43"/>
      <c r="C244" s="43"/>
      <c r="D244" s="43"/>
      <c r="E244" s="43"/>
      <c r="F244" s="43"/>
      <c r="G244" s="43"/>
      <c r="H244" s="59"/>
      <c r="I244" s="59"/>
      <c r="J244" s="43"/>
      <c r="K244" s="43"/>
      <c r="L244" s="59"/>
      <c r="M244" s="43"/>
      <c r="N244" s="43"/>
      <c r="O244" s="43"/>
    </row>
    <row r="245" spans="1:15">
      <c r="A245" s="43"/>
      <c r="B245" s="43"/>
      <c r="C245" s="43"/>
      <c r="D245" s="43"/>
      <c r="E245" s="43"/>
      <c r="F245" s="43"/>
      <c r="G245" s="43"/>
      <c r="H245" s="59"/>
      <c r="I245" s="59"/>
      <c r="J245" s="43"/>
      <c r="K245" s="43"/>
      <c r="L245" s="43"/>
      <c r="M245" s="43"/>
      <c r="N245" s="43"/>
      <c r="O245" s="43"/>
    </row>
    <row r="246" spans="1:15">
      <c r="A246" s="43"/>
      <c r="B246" s="43"/>
      <c r="C246" s="43"/>
      <c r="D246" s="43"/>
      <c r="E246" s="43"/>
      <c r="F246" s="43"/>
      <c r="G246" s="43"/>
      <c r="H246" s="59"/>
      <c r="I246" s="59"/>
      <c r="J246" s="43"/>
      <c r="K246" s="43"/>
      <c r="L246" s="59"/>
      <c r="M246" s="43"/>
      <c r="N246" s="43"/>
      <c r="O246" s="43"/>
    </row>
    <row r="247" spans="1:15">
      <c r="A247" s="43"/>
      <c r="B247" s="43"/>
      <c r="C247" s="43"/>
      <c r="D247" s="43"/>
      <c r="E247" s="43"/>
      <c r="F247" s="43"/>
      <c r="G247" s="43"/>
      <c r="H247" s="59"/>
      <c r="I247" s="59"/>
      <c r="J247" s="43"/>
      <c r="K247" s="43"/>
      <c r="L247" s="59"/>
      <c r="M247" s="43"/>
      <c r="N247" s="43"/>
      <c r="O247" s="43"/>
    </row>
    <row r="248" spans="1:15">
      <c r="A248" s="43"/>
      <c r="B248" s="43"/>
      <c r="C248" s="43"/>
      <c r="D248" s="43"/>
      <c r="E248" s="43"/>
      <c r="F248" s="43"/>
      <c r="G248" s="43"/>
      <c r="H248" s="59"/>
      <c r="I248" s="59"/>
      <c r="J248" s="43"/>
      <c r="K248" s="43"/>
      <c r="L248" s="59"/>
      <c r="M248" s="43"/>
      <c r="N248" s="43"/>
      <c r="O248" s="43"/>
    </row>
    <row r="249" spans="1:15">
      <c r="A249" s="43"/>
      <c r="B249" s="43"/>
      <c r="C249" s="43"/>
      <c r="D249" s="43"/>
      <c r="E249" s="43"/>
      <c r="F249" s="43"/>
      <c r="G249" s="43"/>
      <c r="H249" s="59"/>
      <c r="I249" s="59"/>
      <c r="J249" s="43"/>
      <c r="K249" s="43"/>
      <c r="L249" s="43"/>
      <c r="M249" s="43"/>
      <c r="N249" s="43"/>
      <c r="O249" s="43"/>
    </row>
    <row r="250" spans="1:15">
      <c r="A250" s="43"/>
      <c r="B250" s="43"/>
      <c r="C250" s="43"/>
      <c r="D250" s="43"/>
      <c r="E250" s="43"/>
      <c r="F250" s="43"/>
      <c r="G250" s="43"/>
      <c r="H250" s="59"/>
      <c r="I250" s="59"/>
      <c r="J250" s="43"/>
      <c r="K250" s="43"/>
      <c r="L250" s="59"/>
      <c r="M250" s="43"/>
      <c r="N250" s="43"/>
      <c r="O250" s="43"/>
    </row>
    <row r="251" spans="1:15">
      <c r="A251" s="43"/>
      <c r="B251" s="43"/>
      <c r="C251" s="43"/>
      <c r="D251" s="43"/>
      <c r="E251" s="43"/>
      <c r="F251" s="43"/>
      <c r="G251" s="43"/>
      <c r="H251" s="59"/>
      <c r="I251" s="59"/>
      <c r="J251" s="43"/>
      <c r="K251" s="43"/>
      <c r="L251" s="59"/>
      <c r="M251" s="43"/>
      <c r="N251" s="43"/>
      <c r="O251" s="43"/>
    </row>
    <row r="252" spans="1:15">
      <c r="A252" s="43"/>
      <c r="B252" s="43"/>
      <c r="C252" s="43"/>
      <c r="D252" s="43"/>
      <c r="E252" s="43"/>
      <c r="F252" s="43"/>
      <c r="G252" s="43"/>
      <c r="H252" s="59"/>
      <c r="I252" s="59"/>
      <c r="J252" s="43"/>
      <c r="K252" s="43"/>
      <c r="L252" s="59"/>
      <c r="M252" s="43"/>
      <c r="N252" s="43"/>
      <c r="O252" s="43"/>
    </row>
    <row r="253" spans="1:15">
      <c r="A253" s="43"/>
      <c r="B253" s="43"/>
      <c r="C253" s="43"/>
      <c r="D253" s="43"/>
      <c r="E253" s="43"/>
      <c r="F253" s="43"/>
      <c r="G253" s="43"/>
      <c r="H253" s="59"/>
      <c r="I253" s="59"/>
      <c r="J253" s="43"/>
      <c r="K253" s="43"/>
      <c r="L253" s="59"/>
      <c r="M253" s="43"/>
      <c r="N253" s="43"/>
      <c r="O253" s="43"/>
    </row>
    <row r="254" spans="1:15">
      <c r="A254" s="43"/>
      <c r="B254" s="43"/>
      <c r="C254" s="43"/>
      <c r="D254" s="43"/>
      <c r="E254" s="43"/>
      <c r="F254" s="43"/>
      <c r="G254" s="43"/>
      <c r="H254" s="59"/>
      <c r="I254" s="59"/>
      <c r="J254" s="43"/>
      <c r="K254" s="43"/>
      <c r="L254" s="59"/>
      <c r="M254" s="43"/>
      <c r="N254" s="43"/>
      <c r="O254" s="43"/>
    </row>
    <row r="255" spans="1:15">
      <c r="A255" s="43"/>
      <c r="B255" s="43"/>
      <c r="C255" s="43"/>
      <c r="D255" s="43"/>
      <c r="E255" s="43"/>
      <c r="F255" s="43"/>
      <c r="G255" s="43"/>
      <c r="H255" s="59"/>
      <c r="I255" s="59"/>
      <c r="J255" s="43"/>
      <c r="K255" s="43"/>
      <c r="L255" s="59"/>
      <c r="M255" s="43"/>
      <c r="N255" s="43"/>
      <c r="O255" s="43"/>
    </row>
    <row r="256" spans="1:15">
      <c r="A256" s="43"/>
      <c r="B256" s="43"/>
      <c r="C256" s="43"/>
      <c r="D256" s="43"/>
      <c r="E256" s="43"/>
      <c r="F256" s="43"/>
      <c r="G256" s="43"/>
      <c r="H256" s="59"/>
      <c r="I256" s="59"/>
      <c r="J256" s="43"/>
      <c r="K256" s="43"/>
      <c r="L256" s="43"/>
      <c r="M256" s="43"/>
      <c r="N256" s="43"/>
      <c r="O256" s="43"/>
    </row>
    <row r="257" spans="1:15">
      <c r="A257" s="43"/>
      <c r="B257" s="43"/>
      <c r="C257" s="43"/>
      <c r="D257" s="43"/>
      <c r="E257" s="43"/>
      <c r="F257" s="43"/>
      <c r="G257" s="43"/>
      <c r="H257" s="59"/>
      <c r="I257" s="59"/>
      <c r="J257" s="43"/>
      <c r="K257" s="43"/>
      <c r="L257" s="43"/>
      <c r="M257" s="43"/>
      <c r="N257" s="43"/>
      <c r="O257" s="43"/>
    </row>
    <row r="258" spans="1:15">
      <c r="A258" s="43"/>
      <c r="B258" s="43"/>
      <c r="C258" s="43"/>
      <c r="D258" s="43"/>
      <c r="E258" s="43"/>
      <c r="F258" s="43"/>
      <c r="G258" s="43"/>
      <c r="H258" s="59"/>
      <c r="I258" s="59"/>
      <c r="J258" s="43"/>
      <c r="K258" s="43"/>
      <c r="L258" s="59"/>
      <c r="M258" s="43"/>
      <c r="N258" s="43"/>
      <c r="O258" s="43"/>
    </row>
    <row r="259" spans="1:15">
      <c r="A259" s="43"/>
      <c r="B259" s="43"/>
      <c r="C259" s="43"/>
      <c r="D259" s="43"/>
      <c r="E259" s="43"/>
      <c r="F259" s="43"/>
      <c r="G259" s="43"/>
      <c r="H259" s="59"/>
      <c r="I259" s="59"/>
      <c r="J259" s="43"/>
      <c r="K259" s="43"/>
      <c r="L259" s="59"/>
      <c r="M259" s="43"/>
      <c r="N259" s="43"/>
      <c r="O259" s="43"/>
    </row>
    <row r="260" spans="1:15">
      <c r="A260" s="43"/>
      <c r="B260" s="43"/>
      <c r="C260" s="43"/>
      <c r="D260" s="43"/>
      <c r="E260" s="43"/>
      <c r="F260" s="43"/>
      <c r="G260" s="43"/>
      <c r="H260" s="59"/>
      <c r="I260" s="59"/>
      <c r="J260" s="43"/>
      <c r="K260" s="43"/>
      <c r="L260" s="43"/>
      <c r="M260" s="43"/>
      <c r="N260" s="43"/>
      <c r="O260" s="43"/>
    </row>
    <row r="261" spans="1:15">
      <c r="A261" s="43"/>
      <c r="B261" s="43"/>
      <c r="C261" s="43"/>
      <c r="D261" s="43"/>
      <c r="E261" s="43"/>
      <c r="F261" s="43"/>
      <c r="G261" s="43"/>
      <c r="H261" s="59"/>
      <c r="I261" s="59"/>
      <c r="J261" s="43"/>
      <c r="K261" s="43"/>
      <c r="L261" s="43"/>
      <c r="M261" s="43"/>
      <c r="N261" s="43"/>
      <c r="O261" s="43"/>
    </row>
    <row r="262" spans="1:15">
      <c r="A262" s="43"/>
      <c r="B262" s="43"/>
      <c r="C262" s="43"/>
      <c r="D262" s="43"/>
      <c r="E262" s="43"/>
      <c r="F262" s="43"/>
      <c r="G262" s="43"/>
      <c r="H262" s="59"/>
      <c r="I262" s="59"/>
      <c r="J262" s="43"/>
      <c r="K262" s="43"/>
      <c r="L262" s="59"/>
      <c r="M262" s="43"/>
      <c r="N262" s="43"/>
      <c r="O262" s="43"/>
    </row>
    <row r="263" spans="1:15">
      <c r="A263" s="43"/>
      <c r="B263" s="43"/>
      <c r="C263" s="43"/>
      <c r="D263" s="43"/>
      <c r="E263" s="43"/>
      <c r="F263" s="43"/>
      <c r="G263" s="43"/>
      <c r="H263" s="59"/>
      <c r="I263" s="59"/>
      <c r="J263" s="43"/>
      <c r="K263" s="43"/>
      <c r="L263" s="59"/>
      <c r="M263" s="43"/>
      <c r="N263" s="43"/>
      <c r="O263" s="43"/>
    </row>
    <row r="264" spans="1:15">
      <c r="A264" s="43"/>
      <c r="B264" s="43"/>
      <c r="C264" s="43"/>
      <c r="D264" s="43"/>
      <c r="E264" s="43"/>
      <c r="F264" s="43"/>
      <c r="G264" s="43"/>
      <c r="H264" s="59"/>
      <c r="I264" s="59"/>
      <c r="J264" s="43"/>
      <c r="K264" s="43"/>
      <c r="L264" s="43"/>
      <c r="M264" s="43"/>
      <c r="N264" s="43"/>
      <c r="O264" s="43"/>
    </row>
    <row r="265" spans="1:15">
      <c r="A265" s="43"/>
      <c r="B265" s="43"/>
      <c r="C265" s="43"/>
      <c r="D265" s="43"/>
      <c r="E265" s="43"/>
      <c r="F265" s="43"/>
      <c r="G265" s="43"/>
      <c r="H265" s="59"/>
      <c r="I265" s="59"/>
      <c r="J265" s="43"/>
      <c r="K265" s="43"/>
      <c r="L265" s="43"/>
      <c r="M265" s="43"/>
      <c r="N265" s="43"/>
      <c r="O265" s="43"/>
    </row>
    <row r="266" spans="1:15">
      <c r="A266" s="43"/>
      <c r="B266" s="43"/>
      <c r="C266" s="43"/>
      <c r="D266" s="43"/>
      <c r="E266" s="43"/>
      <c r="F266" s="43"/>
      <c r="G266" s="43"/>
      <c r="H266" s="59"/>
      <c r="I266" s="59"/>
      <c r="J266" s="43"/>
      <c r="K266" s="43"/>
      <c r="L266" s="43"/>
      <c r="M266" s="43"/>
      <c r="N266" s="43"/>
      <c r="O266" s="43"/>
    </row>
    <row r="267" spans="1:15">
      <c r="A267" s="43"/>
      <c r="B267" s="43"/>
      <c r="C267" s="43"/>
      <c r="D267" s="43"/>
      <c r="E267" s="43"/>
      <c r="F267" s="43"/>
      <c r="G267" s="43"/>
      <c r="H267" s="59"/>
      <c r="I267" s="59"/>
      <c r="J267" s="43"/>
      <c r="K267" s="43"/>
      <c r="L267" s="43"/>
      <c r="M267" s="43"/>
      <c r="N267" s="43"/>
      <c r="O267" s="43"/>
    </row>
    <row r="268" spans="1:15">
      <c r="A268" s="43"/>
      <c r="B268" s="43"/>
      <c r="C268" s="43"/>
      <c r="D268" s="43"/>
      <c r="E268" s="43"/>
      <c r="F268" s="43"/>
      <c r="G268" s="43"/>
      <c r="H268" s="59"/>
      <c r="I268" s="59"/>
      <c r="J268" s="43"/>
      <c r="K268" s="43"/>
      <c r="L268" s="43"/>
      <c r="M268" s="43"/>
      <c r="N268" s="43"/>
      <c r="O268" s="43"/>
    </row>
    <row r="269" spans="1:15">
      <c r="A269" s="43"/>
      <c r="B269" s="43"/>
      <c r="C269" s="43"/>
      <c r="D269" s="43"/>
      <c r="E269" s="43"/>
      <c r="F269" s="43"/>
      <c r="G269" s="43"/>
      <c r="H269" s="59"/>
      <c r="I269" s="59"/>
      <c r="J269" s="43"/>
      <c r="K269" s="43"/>
      <c r="L269" s="43"/>
      <c r="M269" s="43"/>
      <c r="N269" s="43"/>
      <c r="O269" s="43"/>
    </row>
    <row r="270" spans="1:15">
      <c r="A270" s="43"/>
      <c r="B270" s="43"/>
      <c r="C270" s="43"/>
      <c r="D270" s="43"/>
      <c r="E270" s="43"/>
      <c r="F270" s="43"/>
      <c r="G270" s="43"/>
      <c r="H270" s="59"/>
      <c r="I270" s="59"/>
      <c r="J270" s="43"/>
      <c r="K270" s="43"/>
      <c r="L270" s="43"/>
      <c r="M270" s="43"/>
      <c r="N270" s="43"/>
      <c r="O270" s="43"/>
    </row>
    <row r="271" spans="1:15">
      <c r="A271" s="43"/>
      <c r="B271" s="43"/>
      <c r="C271" s="43"/>
      <c r="D271" s="43"/>
      <c r="E271" s="43"/>
      <c r="F271" s="43"/>
      <c r="G271" s="43"/>
      <c r="H271" s="59"/>
      <c r="I271" s="59"/>
      <c r="J271" s="43"/>
      <c r="K271" s="43"/>
      <c r="L271" s="43"/>
      <c r="M271" s="43"/>
      <c r="N271" s="43"/>
      <c r="O271" s="43"/>
    </row>
    <row r="272" spans="1:15">
      <c r="A272" s="43"/>
      <c r="B272" s="43"/>
      <c r="C272" s="43"/>
      <c r="D272" s="43"/>
      <c r="E272" s="43"/>
      <c r="F272" s="43"/>
      <c r="G272" s="43"/>
      <c r="H272" s="59"/>
      <c r="I272" s="59"/>
      <c r="J272" s="43"/>
      <c r="K272" s="43"/>
      <c r="L272" s="43"/>
      <c r="M272" s="43"/>
      <c r="N272" s="43"/>
      <c r="O272" s="43"/>
    </row>
    <row r="273" spans="1:15">
      <c r="A273" s="43"/>
      <c r="B273" s="43"/>
      <c r="C273" s="43"/>
      <c r="D273" s="43"/>
      <c r="E273" s="43"/>
      <c r="F273" s="43"/>
      <c r="G273" s="43"/>
      <c r="H273" s="59"/>
      <c r="I273" s="59"/>
      <c r="J273" s="43"/>
      <c r="K273" s="43"/>
      <c r="L273" s="43"/>
      <c r="M273" s="43"/>
      <c r="N273" s="43"/>
      <c r="O273" s="43"/>
    </row>
    <row r="274" spans="1:15">
      <c r="A274" s="43"/>
      <c r="B274" s="43"/>
      <c r="C274" s="43"/>
      <c r="D274" s="43"/>
      <c r="E274" s="43"/>
      <c r="F274" s="43"/>
      <c r="G274" s="43"/>
      <c r="H274" s="59"/>
      <c r="I274" s="59"/>
      <c r="J274" s="43"/>
      <c r="K274" s="43"/>
      <c r="L274" s="43"/>
      <c r="M274" s="43"/>
      <c r="N274" s="43"/>
      <c r="O274" s="43"/>
    </row>
    <row r="275" spans="1:15">
      <c r="A275" s="43"/>
      <c r="B275" s="43"/>
      <c r="C275" s="43"/>
      <c r="D275" s="43"/>
      <c r="E275" s="43"/>
      <c r="F275" s="43"/>
      <c r="G275" s="43"/>
      <c r="H275" s="59"/>
      <c r="I275" s="59"/>
      <c r="J275" s="43"/>
      <c r="K275" s="43"/>
      <c r="L275" s="43"/>
      <c r="M275" s="43"/>
      <c r="N275" s="43"/>
      <c r="O275" s="43"/>
    </row>
    <row r="276" spans="1:15">
      <c r="A276" s="43"/>
      <c r="B276" s="43"/>
      <c r="C276" s="43"/>
      <c r="D276" s="43"/>
      <c r="E276" s="43"/>
      <c r="F276" s="43"/>
      <c r="G276" s="43"/>
      <c r="H276" s="59"/>
      <c r="I276" s="59"/>
      <c r="J276" s="43"/>
      <c r="K276" s="43"/>
      <c r="L276" s="43"/>
      <c r="M276" s="43"/>
      <c r="N276" s="43"/>
      <c r="O276" s="43"/>
    </row>
    <row r="277" spans="1:15">
      <c r="A277" s="43"/>
      <c r="B277" s="43"/>
      <c r="C277" s="43"/>
      <c r="D277" s="43"/>
      <c r="E277" s="43"/>
      <c r="F277" s="43"/>
      <c r="G277" s="43"/>
      <c r="H277" s="59"/>
      <c r="I277" s="59"/>
      <c r="J277" s="43"/>
      <c r="K277" s="43"/>
      <c r="L277" s="43"/>
      <c r="M277" s="43"/>
      <c r="N277" s="43"/>
      <c r="O277" s="43"/>
    </row>
    <row r="278" spans="1:15">
      <c r="A278" s="43"/>
      <c r="B278" s="43"/>
      <c r="C278" s="43"/>
      <c r="D278" s="43"/>
      <c r="E278" s="43"/>
      <c r="F278" s="43"/>
      <c r="G278" s="43"/>
      <c r="H278" s="59"/>
      <c r="I278" s="59"/>
      <c r="J278" s="43"/>
      <c r="K278" s="43"/>
      <c r="L278" s="59"/>
      <c r="M278" s="43"/>
      <c r="N278" s="43"/>
      <c r="O278" s="43"/>
    </row>
    <row r="279" spans="1:15">
      <c r="A279" s="43"/>
      <c r="B279" s="43"/>
      <c r="C279" s="43"/>
      <c r="D279" s="43"/>
      <c r="E279" s="43"/>
      <c r="F279" s="43"/>
      <c r="G279" s="43"/>
      <c r="H279" s="59"/>
      <c r="I279" s="59"/>
      <c r="J279" s="43"/>
      <c r="K279" s="43"/>
      <c r="L279" s="59"/>
      <c r="M279" s="43"/>
      <c r="N279" s="43"/>
      <c r="O279" s="43"/>
    </row>
    <row r="280" spans="1:15">
      <c r="A280" s="43"/>
      <c r="B280" s="43"/>
      <c r="C280" s="43"/>
      <c r="D280" s="43"/>
      <c r="E280" s="43"/>
      <c r="F280" s="43"/>
      <c r="G280" s="43"/>
      <c r="H280" s="59"/>
      <c r="I280" s="59"/>
      <c r="J280" s="43"/>
      <c r="K280" s="43"/>
      <c r="L280" s="43"/>
      <c r="M280" s="43"/>
      <c r="N280" s="43"/>
      <c r="O280" s="43"/>
    </row>
    <row r="281" spans="1:15">
      <c r="A281" s="43"/>
      <c r="B281" s="43"/>
      <c r="C281" s="43"/>
      <c r="D281" s="43"/>
      <c r="E281" s="43"/>
      <c r="F281" s="43"/>
      <c r="G281" s="43"/>
      <c r="H281" s="59"/>
      <c r="I281" s="59"/>
      <c r="J281" s="43"/>
      <c r="K281" s="43"/>
      <c r="L281" s="43"/>
      <c r="M281" s="43"/>
      <c r="N281" s="43"/>
      <c r="O281" s="43"/>
    </row>
    <row r="282" spans="1:15">
      <c r="A282" s="43"/>
      <c r="B282" s="43"/>
      <c r="C282" s="43"/>
      <c r="D282" s="43"/>
      <c r="E282" s="43"/>
      <c r="F282" s="43"/>
      <c r="G282" s="43"/>
      <c r="H282" s="59"/>
      <c r="I282" s="59"/>
      <c r="J282" s="43"/>
      <c r="K282" s="43"/>
      <c r="L282" s="43"/>
      <c r="M282" s="43"/>
      <c r="N282" s="43"/>
      <c r="O282" s="43"/>
    </row>
    <row r="283" spans="1:15">
      <c r="A283" s="43"/>
      <c r="B283" s="43"/>
      <c r="C283" s="43"/>
      <c r="D283" s="43"/>
      <c r="E283" s="43"/>
      <c r="F283" s="43"/>
      <c r="G283" s="43"/>
      <c r="H283" s="59"/>
      <c r="I283" s="59"/>
      <c r="J283" s="43"/>
      <c r="K283" s="43"/>
      <c r="L283" s="43"/>
      <c r="M283" s="43"/>
      <c r="N283" s="43"/>
      <c r="O283" s="43"/>
    </row>
    <row r="284" spans="1:15">
      <c r="A284" s="43"/>
      <c r="B284" s="43"/>
      <c r="C284" s="43"/>
      <c r="D284" s="43"/>
      <c r="E284" s="43"/>
      <c r="F284" s="43"/>
      <c r="G284" s="43"/>
      <c r="H284" s="59"/>
      <c r="I284" s="59"/>
      <c r="J284" s="43"/>
      <c r="K284" s="43"/>
      <c r="L284" s="43"/>
      <c r="M284" s="43"/>
      <c r="N284" s="43"/>
      <c r="O284" s="43"/>
    </row>
    <row r="285" spans="1:15">
      <c r="A285" s="43"/>
      <c r="B285" s="43"/>
      <c r="C285" s="43"/>
      <c r="D285" s="43"/>
      <c r="E285" s="43"/>
      <c r="F285" s="43"/>
      <c r="G285" s="43"/>
      <c r="H285" s="59"/>
      <c r="I285" s="59"/>
      <c r="J285" s="43"/>
      <c r="K285" s="43"/>
      <c r="L285" s="59"/>
      <c r="M285" s="43"/>
      <c r="N285" s="43"/>
      <c r="O285" s="43"/>
    </row>
    <row r="286" spans="1:15">
      <c r="A286" s="43"/>
      <c r="B286" s="43"/>
      <c r="C286" s="43"/>
      <c r="D286" s="43"/>
      <c r="E286" s="43"/>
      <c r="F286" s="43"/>
      <c r="G286" s="43"/>
      <c r="H286" s="59"/>
      <c r="I286" s="59"/>
      <c r="J286" s="43"/>
      <c r="K286" s="43"/>
      <c r="L286" s="43"/>
      <c r="M286" s="43"/>
      <c r="N286" s="43"/>
      <c r="O286" s="43"/>
    </row>
    <row r="287" spans="1:15">
      <c r="A287" s="43"/>
      <c r="B287" s="43"/>
      <c r="C287" s="43"/>
      <c r="D287" s="43"/>
      <c r="E287" s="43"/>
      <c r="F287" s="43"/>
      <c r="G287" s="43"/>
      <c r="H287" s="59"/>
      <c r="I287" s="59"/>
      <c r="J287" s="43"/>
      <c r="K287" s="43"/>
      <c r="L287" s="43"/>
      <c r="M287" s="43"/>
      <c r="N287" s="43"/>
      <c r="O287" s="43"/>
    </row>
    <row r="288" spans="1:15">
      <c r="A288" s="43"/>
      <c r="B288" s="43"/>
      <c r="C288" s="43"/>
      <c r="D288" s="43"/>
      <c r="E288" s="43"/>
      <c r="F288" s="43"/>
      <c r="G288" s="43"/>
      <c r="H288" s="59"/>
      <c r="I288" s="59"/>
      <c r="J288" s="43"/>
      <c r="K288" s="43"/>
      <c r="L288" s="43"/>
      <c r="M288" s="43"/>
      <c r="N288" s="43"/>
      <c r="O288" s="43"/>
    </row>
    <row r="289" spans="1:15">
      <c r="A289" s="43"/>
      <c r="B289" s="43"/>
      <c r="C289" s="43"/>
      <c r="D289" s="43"/>
      <c r="E289" s="43"/>
      <c r="F289" s="43"/>
      <c r="G289" s="43"/>
      <c r="H289" s="59"/>
      <c r="I289" s="59"/>
      <c r="J289" s="43"/>
      <c r="K289" s="43"/>
      <c r="L289" s="43"/>
      <c r="M289" s="43"/>
      <c r="N289" s="43"/>
      <c r="O289" s="43"/>
    </row>
    <row r="290" spans="1:15">
      <c r="A290" s="43"/>
      <c r="B290" s="43"/>
      <c r="C290" s="43"/>
      <c r="D290" s="43"/>
      <c r="E290" s="43"/>
      <c r="F290" s="43"/>
      <c r="G290" s="43"/>
      <c r="H290" s="59"/>
      <c r="I290" s="59"/>
      <c r="J290" s="43"/>
      <c r="K290" s="43"/>
      <c r="L290" s="43"/>
      <c r="M290" s="43"/>
      <c r="N290" s="43"/>
      <c r="O290" s="43"/>
    </row>
    <row r="291" spans="1:15">
      <c r="A291" s="43"/>
      <c r="B291" s="43"/>
      <c r="C291" s="43"/>
      <c r="D291" s="43"/>
      <c r="E291" s="43"/>
      <c r="F291" s="43"/>
      <c r="G291" s="43"/>
      <c r="H291" s="59"/>
      <c r="I291" s="59"/>
      <c r="J291" s="43"/>
      <c r="K291" s="43"/>
      <c r="L291" s="43"/>
      <c r="M291" s="43"/>
      <c r="N291" s="43"/>
      <c r="O291" s="43"/>
    </row>
    <row r="292" spans="1:15">
      <c r="A292" s="43"/>
      <c r="B292" s="43"/>
      <c r="C292" s="43"/>
      <c r="D292" s="43"/>
      <c r="E292" s="43"/>
      <c r="F292" s="43"/>
      <c r="G292" s="43"/>
      <c r="H292" s="59"/>
      <c r="I292" s="59"/>
      <c r="J292" s="43"/>
      <c r="K292" s="43"/>
      <c r="L292" s="43"/>
      <c r="M292" s="43"/>
      <c r="N292" s="43"/>
      <c r="O292" s="43"/>
    </row>
    <row r="293" spans="1:15">
      <c r="A293" s="43"/>
      <c r="B293" s="43"/>
      <c r="C293" s="43"/>
      <c r="D293" s="43"/>
      <c r="E293" s="43"/>
      <c r="F293" s="43"/>
      <c r="G293" s="43"/>
      <c r="H293" s="59"/>
      <c r="I293" s="59"/>
      <c r="J293" s="43"/>
      <c r="K293" s="43"/>
      <c r="L293" s="43"/>
      <c r="M293" s="43"/>
      <c r="N293" s="43"/>
      <c r="O293" s="43"/>
    </row>
    <row r="294" spans="1:15">
      <c r="A294" s="43"/>
      <c r="B294" s="43"/>
      <c r="C294" s="43"/>
      <c r="D294" s="43"/>
      <c r="E294" s="43"/>
      <c r="F294" s="43"/>
      <c r="G294" s="43"/>
      <c r="H294" s="59"/>
      <c r="I294" s="59"/>
      <c r="J294" s="43"/>
      <c r="K294" s="43"/>
      <c r="L294" s="43"/>
      <c r="M294" s="43"/>
      <c r="N294" s="43"/>
      <c r="O294" s="43"/>
    </row>
    <row r="295" spans="1:15">
      <c r="A295" s="43"/>
      <c r="B295" s="43"/>
      <c r="C295" s="43"/>
      <c r="D295" s="43"/>
      <c r="E295" s="43"/>
      <c r="F295" s="43"/>
      <c r="G295" s="43"/>
      <c r="H295" s="59"/>
      <c r="I295" s="59"/>
      <c r="J295" s="43"/>
      <c r="K295" s="43"/>
      <c r="L295" s="43"/>
      <c r="M295" s="43"/>
      <c r="N295" s="43"/>
      <c r="O295" s="43"/>
    </row>
    <row r="296" spans="1:15">
      <c r="A296" s="43"/>
      <c r="B296" s="43"/>
      <c r="C296" s="43"/>
      <c r="D296" s="43"/>
      <c r="E296" s="43"/>
      <c r="F296" s="43"/>
      <c r="G296" s="43"/>
      <c r="H296" s="59"/>
      <c r="I296" s="59"/>
      <c r="J296" s="43"/>
      <c r="K296" s="43"/>
      <c r="L296" s="59"/>
      <c r="M296" s="43"/>
      <c r="N296" s="43"/>
      <c r="O296" s="43"/>
    </row>
    <row r="297" spans="1:15">
      <c r="A297" s="43"/>
      <c r="B297" s="43"/>
      <c r="C297" s="43"/>
      <c r="D297" s="43"/>
      <c r="E297" s="43"/>
      <c r="F297" s="43"/>
      <c r="G297" s="43"/>
      <c r="H297" s="59"/>
      <c r="I297" s="59"/>
      <c r="J297" s="43"/>
      <c r="K297" s="43"/>
      <c r="L297" s="43"/>
      <c r="M297" s="43"/>
      <c r="N297" s="43"/>
      <c r="O297" s="43"/>
    </row>
    <row r="298" spans="1:15">
      <c r="A298" s="43"/>
      <c r="B298" s="43"/>
      <c r="C298" s="43"/>
      <c r="D298" s="43"/>
      <c r="E298" s="43"/>
      <c r="F298" s="43"/>
      <c r="G298" s="43"/>
      <c r="H298" s="59"/>
      <c r="I298" s="59"/>
      <c r="J298" s="43"/>
      <c r="K298" s="43"/>
      <c r="L298" s="43"/>
      <c r="M298" s="43"/>
      <c r="N298" s="43"/>
      <c r="O298" s="43"/>
    </row>
    <row r="299" spans="1:15">
      <c r="A299" s="43"/>
      <c r="B299" s="43"/>
      <c r="C299" s="43"/>
      <c r="D299" s="43"/>
      <c r="E299" s="43"/>
      <c r="F299" s="43"/>
      <c r="G299" s="43"/>
      <c r="H299" s="59"/>
      <c r="I299" s="59"/>
      <c r="J299" s="43"/>
      <c r="K299" s="43"/>
      <c r="L299" s="43"/>
      <c r="M299" s="43"/>
      <c r="N299" s="43"/>
      <c r="O299" s="43"/>
    </row>
    <row r="300" spans="1:15">
      <c r="A300" s="43"/>
      <c r="B300" s="43"/>
      <c r="C300" s="43"/>
      <c r="D300" s="43"/>
      <c r="E300" s="43"/>
      <c r="F300" s="43"/>
      <c r="G300" s="43"/>
      <c r="H300" s="59"/>
      <c r="I300" s="59"/>
      <c r="J300" s="43"/>
      <c r="K300" s="43"/>
      <c r="L300" s="43"/>
      <c r="M300" s="43"/>
      <c r="N300" s="43"/>
      <c r="O300" s="43"/>
    </row>
    <row r="301" spans="1:15">
      <c r="A301" s="43"/>
      <c r="B301" s="43"/>
      <c r="C301" s="43"/>
      <c r="D301" s="43"/>
      <c r="E301" s="43"/>
      <c r="F301" s="43"/>
      <c r="G301" s="43"/>
      <c r="H301" s="59"/>
      <c r="I301" s="59"/>
      <c r="J301" s="43"/>
      <c r="K301" s="43"/>
      <c r="L301" s="43"/>
      <c r="M301" s="43"/>
      <c r="N301" s="43"/>
      <c r="O301" s="43"/>
    </row>
    <row r="302" spans="1:15">
      <c r="A302" s="43"/>
      <c r="B302" s="43"/>
      <c r="C302" s="43"/>
      <c r="D302" s="43"/>
      <c r="E302" s="43"/>
      <c r="F302" s="43"/>
      <c r="G302" s="43"/>
      <c r="H302" s="59"/>
      <c r="I302" s="59"/>
      <c r="J302" s="43"/>
      <c r="K302" s="43"/>
      <c r="L302" s="43"/>
      <c r="M302" s="43"/>
      <c r="N302" s="43"/>
      <c r="O302" s="43"/>
    </row>
    <row r="303" spans="1:15">
      <c r="A303" s="43"/>
      <c r="B303" s="43"/>
      <c r="C303" s="43"/>
      <c r="D303" s="43"/>
      <c r="E303" s="43"/>
      <c r="F303" s="43"/>
      <c r="G303" s="43"/>
      <c r="H303" s="59"/>
      <c r="I303" s="59"/>
      <c r="J303" s="43"/>
      <c r="K303" s="43"/>
      <c r="L303" s="43"/>
      <c r="M303" s="43"/>
      <c r="N303" s="43"/>
      <c r="O303" s="43"/>
    </row>
    <row r="304" spans="1:15">
      <c r="A304" s="43"/>
      <c r="B304" s="43"/>
      <c r="C304" s="43"/>
      <c r="D304" s="43"/>
      <c r="E304" s="43"/>
      <c r="F304" s="43"/>
      <c r="G304" s="43"/>
      <c r="H304" s="59"/>
      <c r="I304" s="59"/>
      <c r="J304" s="43"/>
      <c r="K304" s="43"/>
      <c r="L304" s="43"/>
      <c r="M304" s="43"/>
      <c r="N304" s="43"/>
      <c r="O304" s="43"/>
    </row>
    <row r="305" spans="1:15">
      <c r="A305" s="43"/>
      <c r="B305" s="43"/>
      <c r="C305" s="43"/>
      <c r="D305" s="43"/>
      <c r="E305" s="43"/>
      <c r="F305" s="43"/>
      <c r="G305" s="43"/>
      <c r="H305" s="59"/>
      <c r="I305" s="59"/>
      <c r="J305" s="43"/>
      <c r="K305" s="43"/>
      <c r="L305" s="43"/>
      <c r="M305" s="43"/>
      <c r="N305" s="43"/>
      <c r="O305" s="43"/>
    </row>
    <row r="306" spans="1:15">
      <c r="A306" s="43"/>
      <c r="B306" s="43"/>
      <c r="C306" s="43"/>
      <c r="D306" s="43"/>
      <c r="E306" s="43"/>
      <c r="F306" s="43"/>
      <c r="G306" s="43"/>
      <c r="H306" s="59"/>
      <c r="I306" s="59"/>
      <c r="J306" s="43"/>
      <c r="K306" s="43"/>
      <c r="L306" s="43"/>
      <c r="M306" s="43"/>
      <c r="N306" s="43"/>
      <c r="O306" s="43"/>
    </row>
    <row r="307" spans="1:15">
      <c r="A307" s="43"/>
      <c r="B307" s="43"/>
      <c r="C307" s="43"/>
      <c r="D307" s="43"/>
      <c r="E307" s="43"/>
      <c r="F307" s="43"/>
      <c r="G307" s="43"/>
      <c r="H307" s="59"/>
      <c r="I307" s="59"/>
      <c r="J307" s="43"/>
      <c r="K307" s="43"/>
      <c r="L307" s="43"/>
      <c r="M307" s="43"/>
      <c r="N307" s="43"/>
      <c r="O307" s="43"/>
    </row>
    <row r="308" spans="1:15">
      <c r="A308" s="43"/>
      <c r="B308" s="43"/>
      <c r="C308" s="43"/>
      <c r="D308" s="43"/>
      <c r="E308" s="43"/>
      <c r="F308" s="43"/>
      <c r="G308" s="43"/>
      <c r="H308" s="59"/>
      <c r="I308" s="59"/>
      <c r="J308" s="43"/>
      <c r="K308" s="43"/>
      <c r="L308" s="43"/>
      <c r="M308" s="43"/>
      <c r="N308" s="43"/>
      <c r="O308" s="43"/>
    </row>
    <row r="309" spans="1:15">
      <c r="A309" s="43"/>
      <c r="B309" s="43"/>
      <c r="C309" s="43"/>
      <c r="D309" s="43"/>
      <c r="E309" s="43"/>
      <c r="F309" s="43"/>
      <c r="G309" s="43"/>
      <c r="H309" s="59"/>
      <c r="I309" s="59"/>
      <c r="J309" s="43"/>
      <c r="K309" s="43"/>
      <c r="L309" s="59"/>
      <c r="M309" s="43"/>
      <c r="N309" s="43"/>
      <c r="O309" s="43"/>
    </row>
    <row r="310" spans="1:15">
      <c r="A310" s="43"/>
      <c r="B310" s="43"/>
      <c r="C310" s="43"/>
      <c r="D310" s="43"/>
      <c r="E310" s="43"/>
      <c r="F310" s="43"/>
      <c r="G310" s="43"/>
      <c r="H310" s="59"/>
      <c r="I310" s="59"/>
      <c r="J310" s="43"/>
      <c r="K310" s="43"/>
      <c r="L310" s="43"/>
      <c r="M310" s="43"/>
      <c r="N310" s="43"/>
      <c r="O310" s="43"/>
    </row>
    <row r="311" spans="1:15">
      <c r="A311" s="43"/>
      <c r="B311" s="43"/>
      <c r="C311" s="43"/>
      <c r="D311" s="43"/>
      <c r="E311" s="43"/>
      <c r="F311" s="43"/>
      <c r="G311" s="43"/>
      <c r="H311" s="59"/>
      <c r="I311" s="59"/>
      <c r="J311" s="43"/>
      <c r="K311" s="43"/>
      <c r="L311" s="43"/>
      <c r="M311" s="43"/>
      <c r="N311" s="43"/>
      <c r="O311" s="43"/>
    </row>
    <row r="312" spans="1:15">
      <c r="A312" s="43"/>
      <c r="B312" s="43"/>
      <c r="C312" s="43"/>
      <c r="D312" s="43"/>
      <c r="E312" s="43"/>
      <c r="F312" s="43"/>
      <c r="G312" s="43"/>
      <c r="H312" s="59"/>
      <c r="I312" s="59"/>
      <c r="J312" s="43"/>
      <c r="K312" s="43"/>
      <c r="L312" s="43"/>
      <c r="M312" s="43"/>
      <c r="N312" s="43"/>
      <c r="O312" s="43"/>
    </row>
    <row r="313" spans="1:15">
      <c r="A313" s="43"/>
      <c r="B313" s="43"/>
      <c r="C313" s="43"/>
      <c r="D313" s="43"/>
      <c r="E313" s="43"/>
      <c r="F313" s="43"/>
      <c r="G313" s="43"/>
      <c r="H313" s="59"/>
      <c r="I313" s="59"/>
      <c r="J313" s="43"/>
      <c r="K313" s="43"/>
      <c r="L313" s="43"/>
      <c r="M313" s="43"/>
      <c r="N313" s="43"/>
      <c r="O313" s="43"/>
    </row>
    <row r="314" spans="1:15">
      <c r="A314" s="43"/>
      <c r="B314" s="43"/>
      <c r="C314" s="43"/>
      <c r="D314" s="43"/>
      <c r="E314" s="43"/>
      <c r="F314" s="43"/>
      <c r="G314" s="43"/>
      <c r="H314" s="59"/>
      <c r="I314" s="59"/>
      <c r="J314" s="43"/>
      <c r="K314" s="43"/>
      <c r="L314" s="43"/>
      <c r="M314" s="43"/>
      <c r="N314" s="43"/>
      <c r="O314" s="43"/>
    </row>
    <row r="315" spans="1:15">
      <c r="A315" s="43"/>
      <c r="B315" s="43"/>
      <c r="C315" s="43"/>
      <c r="D315" s="43"/>
      <c r="E315" s="43"/>
      <c r="F315" s="43"/>
      <c r="G315" s="43"/>
      <c r="H315" s="59"/>
      <c r="I315" s="59"/>
      <c r="J315" s="43"/>
      <c r="K315" s="43"/>
      <c r="L315" s="43"/>
      <c r="M315" s="43"/>
      <c r="N315" s="43"/>
      <c r="O315" s="43"/>
    </row>
    <row r="316" spans="1:15">
      <c r="A316" s="43"/>
      <c r="B316" s="43"/>
      <c r="C316" s="43"/>
      <c r="D316" s="43"/>
      <c r="E316" s="43"/>
      <c r="F316" s="43"/>
      <c r="G316" s="43"/>
      <c r="H316" s="59"/>
      <c r="I316" s="59"/>
      <c r="J316" s="43"/>
      <c r="K316" s="43"/>
      <c r="L316" s="43"/>
      <c r="M316" s="43"/>
      <c r="N316" s="43"/>
      <c r="O316" s="43"/>
    </row>
    <row r="317" spans="1:15">
      <c r="A317" s="43"/>
      <c r="B317" s="43"/>
      <c r="C317" s="43"/>
      <c r="D317" s="43"/>
      <c r="E317" s="43"/>
      <c r="F317" s="43"/>
      <c r="G317" s="43"/>
      <c r="H317" s="59"/>
      <c r="I317" s="59"/>
      <c r="J317" s="43"/>
      <c r="K317" s="43"/>
      <c r="L317" s="43"/>
      <c r="M317" s="43"/>
      <c r="N317" s="43"/>
      <c r="O317" s="43"/>
    </row>
    <row r="318" spans="1:15">
      <c r="A318" s="43"/>
      <c r="B318" s="43"/>
      <c r="C318" s="43"/>
      <c r="D318" s="43"/>
      <c r="E318" s="43"/>
      <c r="F318" s="43"/>
      <c r="G318" s="43"/>
      <c r="H318" s="59"/>
      <c r="I318" s="59"/>
      <c r="J318" s="43"/>
      <c r="K318" s="43"/>
      <c r="L318" s="59"/>
      <c r="M318" s="43"/>
      <c r="N318" s="43"/>
      <c r="O318" s="43"/>
    </row>
    <row r="319" spans="1:15">
      <c r="A319" s="43"/>
      <c r="B319" s="43"/>
      <c r="C319" s="43"/>
      <c r="D319" s="43"/>
      <c r="E319" s="43"/>
      <c r="F319" s="43"/>
      <c r="G319" s="43"/>
      <c r="H319" s="59"/>
      <c r="I319" s="59"/>
      <c r="J319" s="43"/>
      <c r="K319" s="43"/>
      <c r="L319" s="43"/>
      <c r="M319" s="43"/>
      <c r="N319" s="43"/>
      <c r="O319" s="43"/>
    </row>
    <row r="320" spans="1:15">
      <c r="A320" s="43"/>
      <c r="B320" s="43"/>
      <c r="C320" s="43"/>
      <c r="D320" s="43"/>
      <c r="E320" s="43"/>
      <c r="F320" s="43"/>
      <c r="G320" s="43"/>
      <c r="H320" s="59"/>
      <c r="I320" s="59"/>
      <c r="J320" s="43"/>
      <c r="K320" s="43"/>
      <c r="L320" s="43"/>
      <c r="M320" s="43"/>
      <c r="N320" s="43"/>
      <c r="O320" s="43"/>
    </row>
    <row r="321" spans="1:15">
      <c r="A321" s="43"/>
      <c r="B321" s="43"/>
      <c r="C321" s="43"/>
      <c r="D321" s="43"/>
      <c r="E321" s="43"/>
      <c r="F321" s="43"/>
      <c r="G321" s="43"/>
      <c r="H321" s="59"/>
      <c r="I321" s="59"/>
      <c r="J321" s="43"/>
      <c r="K321" s="43"/>
      <c r="L321" s="43"/>
      <c r="M321" s="43"/>
      <c r="N321" s="43"/>
      <c r="O321" s="43"/>
    </row>
    <row r="322" spans="1:15">
      <c r="A322" s="43"/>
      <c r="B322" s="43"/>
      <c r="C322" s="43"/>
      <c r="D322" s="43"/>
      <c r="E322" s="43"/>
      <c r="F322" s="43"/>
      <c r="G322" s="43"/>
      <c r="H322" s="59"/>
      <c r="I322" s="59"/>
      <c r="J322" s="43"/>
      <c r="K322" s="43"/>
      <c r="L322" s="43"/>
      <c r="M322" s="43"/>
      <c r="N322" s="43"/>
      <c r="O322" s="43"/>
    </row>
    <row r="323" spans="1:15">
      <c r="A323" s="43"/>
      <c r="B323" s="43"/>
      <c r="C323" s="43"/>
      <c r="D323" s="43"/>
      <c r="E323" s="43"/>
      <c r="F323" s="43"/>
      <c r="G323" s="43"/>
      <c r="H323" s="59"/>
      <c r="I323" s="59"/>
      <c r="J323" s="43"/>
      <c r="K323" s="43"/>
      <c r="L323" s="43"/>
      <c r="M323" s="43"/>
      <c r="N323" s="43"/>
      <c r="O323" s="43"/>
    </row>
    <row r="324" spans="1:15">
      <c r="A324" s="43"/>
      <c r="B324" s="43"/>
      <c r="C324" s="43"/>
      <c r="D324" s="43"/>
      <c r="E324" s="43"/>
      <c r="F324" s="43"/>
      <c r="G324" s="43"/>
      <c r="H324" s="59"/>
      <c r="I324" s="59"/>
      <c r="J324" s="43"/>
      <c r="K324" s="43"/>
      <c r="L324" s="43"/>
      <c r="M324" s="43"/>
      <c r="N324" s="43"/>
      <c r="O324" s="43"/>
    </row>
    <row r="325" spans="1:15">
      <c r="A325" s="43"/>
      <c r="B325" s="43"/>
      <c r="C325" s="43"/>
      <c r="D325" s="43"/>
      <c r="E325" s="43"/>
      <c r="F325" s="43"/>
      <c r="G325" s="43"/>
      <c r="H325" s="59"/>
      <c r="I325" s="59"/>
      <c r="J325" s="43"/>
      <c r="K325" s="43"/>
      <c r="L325" s="43"/>
      <c r="M325" s="43"/>
      <c r="N325" s="43"/>
      <c r="O325" s="43"/>
    </row>
    <row r="326" spans="1:15">
      <c r="A326" s="43"/>
      <c r="B326" s="43"/>
      <c r="C326" s="43"/>
      <c r="D326" s="43"/>
      <c r="E326" s="43"/>
      <c r="F326" s="43"/>
      <c r="G326" s="43"/>
      <c r="H326" s="59"/>
      <c r="I326" s="59"/>
      <c r="J326" s="43"/>
      <c r="K326" s="43"/>
      <c r="L326" s="43"/>
      <c r="M326" s="43"/>
      <c r="N326" s="43"/>
      <c r="O326" s="43"/>
    </row>
    <row r="327" spans="1:15">
      <c r="A327" s="43"/>
      <c r="B327" s="43"/>
      <c r="C327" s="43"/>
      <c r="D327" s="43"/>
      <c r="E327" s="43"/>
      <c r="F327" s="43"/>
      <c r="G327" s="43"/>
      <c r="H327" s="59"/>
      <c r="I327" s="59"/>
      <c r="J327" s="43"/>
      <c r="K327" s="43"/>
      <c r="L327" s="43"/>
      <c r="M327" s="43"/>
      <c r="N327" s="43"/>
      <c r="O327" s="43"/>
    </row>
    <row r="328" spans="1:15">
      <c r="A328" s="43"/>
      <c r="B328" s="43"/>
      <c r="C328" s="43"/>
      <c r="D328" s="43"/>
      <c r="E328" s="43"/>
      <c r="F328" s="43"/>
      <c r="G328" s="43"/>
      <c r="H328" s="59"/>
      <c r="I328" s="59"/>
      <c r="J328" s="43"/>
      <c r="K328" s="43"/>
      <c r="L328" s="59"/>
      <c r="M328" s="43"/>
      <c r="N328" s="43"/>
      <c r="O328" s="43"/>
    </row>
    <row r="329" spans="1:15">
      <c r="A329" s="43"/>
      <c r="B329" s="43"/>
      <c r="C329" s="43"/>
      <c r="D329" s="43"/>
      <c r="E329" s="43"/>
      <c r="F329" s="43"/>
      <c r="G329" s="43"/>
      <c r="H329" s="59"/>
      <c r="I329" s="59"/>
      <c r="J329" s="43"/>
      <c r="K329" s="43"/>
      <c r="L329" s="43"/>
      <c r="M329" s="43"/>
      <c r="N329" s="43"/>
      <c r="O329" s="43"/>
    </row>
    <row r="330" spans="1:15">
      <c r="A330" s="43"/>
      <c r="B330" s="43"/>
      <c r="C330" s="43"/>
      <c r="D330" s="43"/>
      <c r="E330" s="43"/>
      <c r="F330" s="43"/>
      <c r="G330" s="43"/>
      <c r="H330" s="59"/>
      <c r="I330" s="59"/>
      <c r="J330" s="43"/>
      <c r="K330" s="43"/>
      <c r="L330" s="43"/>
      <c r="M330" s="43"/>
      <c r="N330" s="43"/>
      <c r="O330" s="43"/>
    </row>
    <row r="331" spans="1:15">
      <c r="A331" s="43"/>
      <c r="B331" s="43"/>
      <c r="C331" s="43"/>
      <c r="D331" s="43"/>
      <c r="E331" s="43"/>
      <c r="F331" s="43"/>
      <c r="G331" s="43"/>
      <c r="H331" s="59"/>
      <c r="I331" s="59"/>
      <c r="J331" s="43"/>
      <c r="K331" s="43"/>
      <c r="L331" s="43"/>
      <c r="M331" s="43"/>
      <c r="N331" s="43"/>
      <c r="O331" s="43"/>
    </row>
    <row r="332" spans="1:15">
      <c r="A332" s="43"/>
      <c r="B332" s="43"/>
      <c r="C332" s="43"/>
      <c r="D332" s="43"/>
      <c r="E332" s="43"/>
      <c r="F332" s="43"/>
      <c r="G332" s="43"/>
      <c r="H332" s="59"/>
      <c r="I332" s="59"/>
      <c r="J332" s="43"/>
      <c r="K332" s="43"/>
      <c r="L332" s="43"/>
      <c r="M332" s="43"/>
      <c r="N332" s="43"/>
      <c r="O332" s="43"/>
    </row>
    <row r="333" spans="1:15">
      <c r="A333" s="43"/>
      <c r="B333" s="43"/>
      <c r="C333" s="43"/>
      <c r="D333" s="43"/>
      <c r="E333" s="43"/>
      <c r="F333" s="43"/>
      <c r="G333" s="43"/>
      <c r="H333" s="59"/>
      <c r="I333" s="59"/>
      <c r="J333" s="43"/>
      <c r="K333" s="43"/>
      <c r="L333" s="43"/>
      <c r="M333" s="43"/>
      <c r="N333" s="43"/>
      <c r="O333" s="43"/>
    </row>
    <row r="334" spans="1:15">
      <c r="A334" s="43"/>
      <c r="B334" s="43"/>
      <c r="C334" s="43"/>
      <c r="D334" s="43"/>
      <c r="E334" s="43"/>
      <c r="F334" s="43"/>
      <c r="G334" s="43"/>
      <c r="H334" s="59"/>
      <c r="I334" s="59"/>
      <c r="J334" s="43"/>
      <c r="K334" s="43"/>
      <c r="L334" s="43"/>
      <c r="M334" s="43"/>
      <c r="N334" s="43"/>
      <c r="O334" s="43"/>
    </row>
    <row r="335" spans="1:15">
      <c r="A335" s="43"/>
      <c r="B335" s="43"/>
      <c r="C335" s="43"/>
      <c r="D335" s="43"/>
      <c r="E335" s="43"/>
      <c r="F335" s="43"/>
      <c r="G335" s="43"/>
      <c r="H335" s="59"/>
      <c r="I335" s="59"/>
      <c r="J335" s="43"/>
      <c r="K335" s="43"/>
      <c r="L335" s="43"/>
      <c r="M335" s="43"/>
      <c r="N335" s="43"/>
      <c r="O335" s="43"/>
    </row>
    <row r="336" spans="1:15">
      <c r="A336" s="43"/>
      <c r="B336" s="43"/>
      <c r="C336" s="43"/>
      <c r="D336" s="43"/>
      <c r="E336" s="43"/>
      <c r="F336" s="43"/>
      <c r="G336" s="43"/>
      <c r="H336" s="59"/>
      <c r="I336" s="59"/>
      <c r="J336" s="43"/>
      <c r="K336" s="43"/>
      <c r="L336" s="43"/>
      <c r="M336" s="43"/>
      <c r="N336" s="43"/>
      <c r="O336" s="43"/>
    </row>
    <row r="337" spans="1:15">
      <c r="A337" s="43"/>
      <c r="B337" s="43"/>
      <c r="C337" s="43"/>
      <c r="D337" s="43"/>
      <c r="E337" s="43"/>
      <c r="F337" s="43"/>
      <c r="G337" s="43"/>
      <c r="H337" s="59"/>
      <c r="I337" s="59"/>
      <c r="J337" s="43"/>
      <c r="K337" s="43"/>
      <c r="L337" s="43"/>
      <c r="M337" s="43"/>
      <c r="N337" s="43"/>
      <c r="O337" s="43"/>
    </row>
    <row r="338" spans="1:15">
      <c r="A338" s="43"/>
      <c r="B338" s="43"/>
      <c r="C338" s="43"/>
      <c r="D338" s="43"/>
      <c r="E338" s="43"/>
      <c r="F338" s="43"/>
      <c r="G338" s="43"/>
      <c r="H338" s="59"/>
      <c r="I338" s="59"/>
      <c r="J338" s="43"/>
      <c r="K338" s="43"/>
      <c r="L338" s="43"/>
      <c r="M338" s="43"/>
      <c r="N338" s="43"/>
      <c r="O338" s="43"/>
    </row>
    <row r="339" spans="1:15">
      <c r="A339" s="43"/>
      <c r="B339" s="43"/>
      <c r="C339" s="43"/>
      <c r="D339" s="43"/>
      <c r="E339" s="43"/>
      <c r="F339" s="43"/>
      <c r="G339" s="43"/>
      <c r="H339" s="59"/>
      <c r="I339" s="59"/>
      <c r="J339" s="43"/>
      <c r="K339" s="43"/>
      <c r="L339" s="59"/>
      <c r="M339" s="43"/>
      <c r="N339" s="43"/>
      <c r="O339" s="43"/>
    </row>
    <row r="340" spans="1:15">
      <c r="A340" s="43"/>
      <c r="B340" s="43"/>
      <c r="C340" s="43"/>
      <c r="D340" s="43"/>
      <c r="E340" s="43"/>
      <c r="F340" s="43"/>
      <c r="G340" s="43"/>
      <c r="H340" s="59"/>
      <c r="I340" s="59"/>
      <c r="J340" s="43"/>
      <c r="K340" s="43"/>
      <c r="L340" s="43"/>
      <c r="M340" s="43"/>
      <c r="N340" s="43"/>
      <c r="O340" s="43"/>
    </row>
    <row r="341" spans="1:15">
      <c r="A341" s="43"/>
      <c r="B341" s="43"/>
      <c r="C341" s="43"/>
      <c r="D341" s="43"/>
      <c r="E341" s="43"/>
      <c r="F341" s="43"/>
      <c r="G341" s="43"/>
      <c r="H341" s="59"/>
      <c r="I341" s="59"/>
      <c r="J341" s="43"/>
      <c r="K341" s="43"/>
      <c r="L341" s="59"/>
      <c r="M341" s="43"/>
      <c r="N341" s="43"/>
      <c r="O341" s="43"/>
    </row>
    <row r="342" spans="1:15">
      <c r="A342" s="43"/>
      <c r="B342" s="43"/>
      <c r="C342" s="43"/>
      <c r="D342" s="43"/>
      <c r="E342" s="43"/>
      <c r="F342" s="43"/>
      <c r="G342" s="43"/>
      <c r="H342" s="59"/>
      <c r="I342" s="59"/>
      <c r="J342" s="43"/>
      <c r="K342" s="43"/>
      <c r="L342" s="43"/>
      <c r="M342" s="43"/>
      <c r="N342" s="43"/>
      <c r="O342" s="43"/>
    </row>
    <row r="343" spans="1:15">
      <c r="A343" s="43"/>
      <c r="B343" s="43"/>
      <c r="C343" s="43"/>
      <c r="D343" s="43"/>
      <c r="E343" s="43"/>
      <c r="F343" s="43"/>
      <c r="G343" s="43"/>
      <c r="H343" s="59"/>
      <c r="I343" s="59"/>
      <c r="J343" s="43"/>
      <c r="K343" s="43"/>
      <c r="L343" s="43"/>
      <c r="M343" s="43"/>
      <c r="N343" s="43"/>
      <c r="O343" s="43"/>
    </row>
    <row r="344" spans="1:15">
      <c r="A344" s="43"/>
      <c r="B344" s="43"/>
      <c r="C344" s="43"/>
      <c r="D344" s="43"/>
      <c r="E344" s="43"/>
      <c r="F344" s="43"/>
      <c r="G344" s="43"/>
      <c r="H344" s="59"/>
      <c r="I344" s="59"/>
      <c r="J344" s="43"/>
      <c r="K344" s="43"/>
      <c r="L344" s="43"/>
      <c r="M344" s="43"/>
      <c r="N344" s="43"/>
      <c r="O344" s="43"/>
    </row>
    <row r="345" spans="1:15">
      <c r="A345" s="43"/>
      <c r="B345" s="43"/>
      <c r="C345" s="43"/>
      <c r="D345" s="43"/>
      <c r="E345" s="43"/>
      <c r="F345" s="43"/>
      <c r="G345" s="43"/>
      <c r="H345" s="59"/>
      <c r="I345" s="59"/>
      <c r="J345" s="43"/>
      <c r="K345" s="43"/>
      <c r="L345" s="59"/>
      <c r="M345" s="43"/>
      <c r="N345" s="43"/>
      <c r="O345" s="43"/>
    </row>
    <row r="346" spans="1:15">
      <c r="A346" s="43"/>
      <c r="B346" s="43"/>
      <c r="C346" s="43"/>
      <c r="D346" s="43"/>
      <c r="E346" s="43"/>
      <c r="F346" s="43"/>
      <c r="G346" s="43"/>
      <c r="H346" s="59"/>
      <c r="I346" s="59"/>
      <c r="J346" s="43"/>
      <c r="K346" s="43"/>
      <c r="L346" s="43"/>
      <c r="M346" s="43"/>
      <c r="N346" s="43"/>
      <c r="O346" s="43"/>
    </row>
    <row r="347" spans="1:15">
      <c r="A347" s="43"/>
      <c r="B347" s="43"/>
      <c r="C347" s="43"/>
      <c r="D347" s="43"/>
      <c r="E347" s="43"/>
      <c r="F347" s="43"/>
      <c r="G347" s="43"/>
      <c r="H347" s="59"/>
      <c r="I347" s="59"/>
      <c r="J347" s="43"/>
      <c r="K347" s="43"/>
      <c r="L347" s="43"/>
      <c r="M347" s="43"/>
      <c r="N347" s="43"/>
      <c r="O347" s="43"/>
    </row>
    <row r="348" spans="1:15">
      <c r="A348" s="43"/>
      <c r="B348" s="43"/>
      <c r="C348" s="43"/>
      <c r="D348" s="43"/>
      <c r="E348" s="43"/>
      <c r="F348" s="43"/>
      <c r="G348" s="43"/>
      <c r="H348" s="59"/>
      <c r="I348" s="59"/>
      <c r="J348" s="43"/>
      <c r="K348" s="43"/>
      <c r="L348" s="59"/>
      <c r="M348" s="43"/>
      <c r="N348" s="43"/>
      <c r="O348" s="43"/>
    </row>
    <row r="349" spans="1:15">
      <c r="A349" s="43"/>
      <c r="B349" s="43"/>
      <c r="C349" s="43"/>
      <c r="D349" s="43"/>
      <c r="E349" s="43"/>
      <c r="F349" s="43"/>
      <c r="G349" s="43"/>
      <c r="H349" s="59"/>
      <c r="I349" s="59"/>
      <c r="J349" s="43"/>
      <c r="K349" s="43"/>
      <c r="L349" s="59"/>
      <c r="M349" s="43"/>
      <c r="N349" s="43"/>
      <c r="O349" s="43"/>
    </row>
    <row r="350" spans="1:15">
      <c r="A350" s="43"/>
      <c r="B350" s="43"/>
      <c r="C350" s="43"/>
      <c r="D350" s="43"/>
      <c r="E350" s="43"/>
      <c r="F350" s="43"/>
      <c r="G350" s="43"/>
      <c r="H350" s="59"/>
      <c r="I350" s="59"/>
      <c r="J350" s="43"/>
      <c r="K350" s="43"/>
      <c r="L350" s="43"/>
      <c r="M350" s="43"/>
      <c r="N350" s="43"/>
      <c r="O350" s="43"/>
    </row>
    <row r="351" spans="1:15">
      <c r="A351" s="43"/>
      <c r="B351" s="43"/>
      <c r="C351" s="43"/>
      <c r="D351" s="43"/>
      <c r="E351" s="43"/>
      <c r="F351" s="43"/>
      <c r="G351" s="43"/>
      <c r="H351" s="59"/>
      <c r="I351" s="59"/>
      <c r="J351" s="43"/>
      <c r="K351" s="43"/>
      <c r="L351" s="43"/>
      <c r="M351" s="43"/>
      <c r="N351" s="43"/>
      <c r="O351" s="43"/>
    </row>
    <row r="352" spans="1:15">
      <c r="A352" s="43"/>
      <c r="B352" s="43"/>
      <c r="C352" s="43"/>
      <c r="D352" s="43"/>
      <c r="E352" s="43"/>
      <c r="F352" s="43"/>
      <c r="G352" s="43"/>
      <c r="H352" s="59"/>
      <c r="I352" s="59"/>
      <c r="J352" s="43"/>
      <c r="K352" s="43"/>
      <c r="L352" s="59"/>
      <c r="M352" s="43"/>
      <c r="N352" s="43"/>
      <c r="O352" s="43"/>
    </row>
    <row r="353" spans="1:15">
      <c r="A353" s="43"/>
      <c r="B353" s="43"/>
      <c r="C353" s="43"/>
      <c r="D353" s="43"/>
      <c r="E353" s="43"/>
      <c r="F353" s="43"/>
      <c r="G353" s="43"/>
      <c r="H353" s="59"/>
      <c r="I353" s="59"/>
      <c r="J353" s="43"/>
      <c r="K353" s="43"/>
      <c r="L353" s="43"/>
      <c r="M353" s="43"/>
      <c r="N353" s="43"/>
      <c r="O353" s="43"/>
    </row>
    <row r="354" spans="1:15">
      <c r="A354" s="43"/>
      <c r="B354" s="43"/>
      <c r="C354" s="43"/>
      <c r="D354" s="43"/>
      <c r="E354" s="43"/>
      <c r="F354" s="43"/>
      <c r="G354" s="43"/>
      <c r="H354" s="59"/>
      <c r="I354" s="59"/>
      <c r="J354" s="43"/>
      <c r="K354" s="43"/>
      <c r="L354" s="59"/>
      <c r="M354" s="43"/>
      <c r="N354" s="43"/>
      <c r="O354" s="43"/>
    </row>
    <row r="355" spans="1:15">
      <c r="A355" s="43"/>
      <c r="B355" s="43"/>
      <c r="C355" s="43"/>
      <c r="D355" s="43"/>
      <c r="E355" s="43"/>
      <c r="F355" s="43"/>
      <c r="G355" s="43"/>
      <c r="H355" s="59"/>
      <c r="I355" s="59"/>
      <c r="J355" s="43"/>
      <c r="K355" s="43"/>
      <c r="L355" s="43"/>
      <c r="M355" s="43"/>
      <c r="N355" s="43"/>
      <c r="O355" s="43"/>
    </row>
    <row r="356" spans="1:15">
      <c r="A356" s="43"/>
      <c r="B356" s="43"/>
      <c r="C356" s="43"/>
      <c r="D356" s="43"/>
      <c r="E356" s="43"/>
      <c r="F356" s="43"/>
      <c r="G356" s="43"/>
      <c r="H356" s="59"/>
      <c r="I356" s="59"/>
      <c r="J356" s="43"/>
      <c r="K356" s="43"/>
      <c r="L356" s="59"/>
      <c r="M356" s="43"/>
      <c r="N356" s="43"/>
      <c r="O356" s="43"/>
    </row>
    <row r="357" spans="1:15">
      <c r="A357" s="43"/>
      <c r="B357" s="43"/>
      <c r="C357" s="43"/>
      <c r="D357" s="43"/>
      <c r="E357" s="43"/>
      <c r="F357" s="43"/>
      <c r="G357" s="43"/>
      <c r="H357" s="59"/>
      <c r="I357" s="59"/>
      <c r="J357" s="43"/>
      <c r="K357" s="43"/>
      <c r="L357" s="43"/>
      <c r="M357" s="43"/>
      <c r="N357" s="43"/>
      <c r="O357" s="43"/>
    </row>
    <row r="358" spans="1:15">
      <c r="A358" s="43"/>
      <c r="B358" s="43"/>
      <c r="C358" s="43"/>
      <c r="D358" s="43"/>
      <c r="E358" s="43"/>
      <c r="F358" s="43"/>
      <c r="G358" s="43"/>
      <c r="H358" s="59"/>
      <c r="I358" s="59"/>
      <c r="J358" s="43"/>
      <c r="K358" s="43"/>
      <c r="L358" s="43"/>
      <c r="M358" s="43"/>
      <c r="N358" s="43"/>
      <c r="O358" s="43"/>
    </row>
    <row r="359" spans="1:15">
      <c r="A359" s="43"/>
      <c r="B359" s="43"/>
      <c r="C359" s="43"/>
      <c r="D359" s="43"/>
      <c r="E359" s="43"/>
      <c r="F359" s="43"/>
      <c r="G359" s="43"/>
      <c r="H359" s="59"/>
      <c r="I359" s="59"/>
      <c r="J359" s="43"/>
      <c r="K359" s="43"/>
      <c r="L359" s="43"/>
      <c r="M359" s="43"/>
      <c r="N359" s="43"/>
      <c r="O359" s="43"/>
    </row>
    <row r="360" spans="1:15">
      <c r="A360" s="43"/>
      <c r="B360" s="43"/>
      <c r="C360" s="43"/>
      <c r="D360" s="43"/>
      <c r="E360" s="43"/>
      <c r="F360" s="43"/>
      <c r="G360" s="43"/>
      <c r="H360" s="59"/>
      <c r="I360" s="59"/>
      <c r="J360" s="43"/>
      <c r="K360" s="43"/>
      <c r="L360" s="43"/>
      <c r="M360" s="43"/>
      <c r="N360" s="43"/>
      <c r="O360" s="43"/>
    </row>
    <row r="361" spans="1:15">
      <c r="A361" s="43"/>
      <c r="B361" s="43"/>
      <c r="C361" s="43"/>
      <c r="D361" s="43"/>
      <c r="E361" s="43"/>
      <c r="F361" s="43"/>
      <c r="G361" s="43"/>
      <c r="H361" s="59"/>
      <c r="I361" s="59"/>
      <c r="J361" s="43"/>
      <c r="K361" s="43"/>
      <c r="L361" s="43"/>
      <c r="M361" s="43"/>
      <c r="N361" s="43"/>
      <c r="O361" s="43"/>
    </row>
    <row r="362" spans="1:15">
      <c r="A362" s="43"/>
      <c r="B362" s="43"/>
      <c r="C362" s="43"/>
      <c r="D362" s="43"/>
      <c r="E362" s="43"/>
      <c r="F362" s="43"/>
      <c r="G362" s="43"/>
      <c r="H362" s="59"/>
      <c r="I362" s="59"/>
      <c r="J362" s="43"/>
      <c r="K362" s="43"/>
      <c r="L362" s="43"/>
      <c r="M362" s="43"/>
      <c r="N362" s="43"/>
      <c r="O362" s="43"/>
    </row>
    <row r="363" spans="1:15">
      <c r="A363" s="43"/>
      <c r="B363" s="43"/>
      <c r="C363" s="43"/>
      <c r="D363" s="43"/>
      <c r="E363" s="43"/>
      <c r="F363" s="43"/>
      <c r="G363" s="43"/>
      <c r="H363" s="59"/>
      <c r="I363" s="59"/>
      <c r="J363" s="43"/>
      <c r="K363" s="43"/>
      <c r="L363" s="59"/>
      <c r="M363" s="43"/>
      <c r="N363" s="43"/>
      <c r="O363" s="43"/>
    </row>
    <row r="364" spans="1:15">
      <c r="A364" s="43"/>
      <c r="B364" s="43"/>
      <c r="C364" s="43"/>
      <c r="D364" s="43"/>
      <c r="E364" s="43"/>
      <c r="F364" s="43"/>
      <c r="G364" s="43"/>
      <c r="H364" s="59"/>
      <c r="I364" s="59"/>
      <c r="J364" s="43"/>
      <c r="K364" s="43"/>
      <c r="L364" s="43"/>
      <c r="M364" s="43"/>
      <c r="N364" s="43"/>
      <c r="O364" s="43"/>
    </row>
    <row r="365" spans="1:15">
      <c r="A365" s="43"/>
      <c r="B365" s="43"/>
      <c r="C365" s="43"/>
      <c r="D365" s="43"/>
      <c r="E365" s="43"/>
      <c r="F365" s="43"/>
      <c r="G365" s="43"/>
      <c r="H365" s="59"/>
      <c r="I365" s="59"/>
      <c r="J365" s="43"/>
      <c r="K365" s="43"/>
      <c r="L365" s="59"/>
      <c r="M365" s="43"/>
      <c r="N365" s="43"/>
      <c r="O365" s="43"/>
    </row>
    <row r="366" spans="1:15">
      <c r="A366" s="43"/>
      <c r="B366" s="43"/>
      <c r="C366" s="43"/>
      <c r="D366" s="43"/>
      <c r="E366" s="43"/>
      <c r="F366" s="43"/>
      <c r="G366" s="43"/>
      <c r="H366" s="59"/>
      <c r="I366" s="59"/>
      <c r="J366" s="43"/>
      <c r="K366" s="43"/>
      <c r="L366" s="43"/>
      <c r="M366" s="43"/>
      <c r="N366" s="43"/>
      <c r="O366" s="43"/>
    </row>
    <row r="367" spans="1:15">
      <c r="A367" s="43"/>
      <c r="B367" s="43"/>
      <c r="C367" s="43"/>
      <c r="D367" s="43"/>
      <c r="E367" s="43"/>
      <c r="F367" s="43"/>
      <c r="G367" s="43"/>
      <c r="H367" s="59"/>
      <c r="I367" s="59"/>
      <c r="J367" s="43"/>
      <c r="K367" s="43"/>
      <c r="L367" s="43"/>
      <c r="M367" s="43"/>
      <c r="N367" s="43"/>
      <c r="O367" s="43"/>
    </row>
    <row r="368" spans="1:15">
      <c r="A368" s="43"/>
      <c r="B368" s="43"/>
      <c r="C368" s="43"/>
      <c r="D368" s="43"/>
      <c r="E368" s="43"/>
      <c r="F368" s="43"/>
      <c r="G368" s="43"/>
      <c r="H368" s="59"/>
      <c r="I368" s="59"/>
      <c r="J368" s="43"/>
      <c r="K368" s="43"/>
      <c r="L368" s="43"/>
      <c r="M368" s="43"/>
      <c r="N368" s="43"/>
      <c r="O368" s="43"/>
    </row>
    <row r="369" spans="1:15">
      <c r="A369" s="43"/>
      <c r="B369" s="43"/>
      <c r="C369" s="43"/>
      <c r="D369" s="43"/>
      <c r="E369" s="43"/>
      <c r="F369" s="43"/>
      <c r="G369" s="43"/>
      <c r="H369" s="59"/>
      <c r="I369" s="59"/>
      <c r="J369" s="43"/>
      <c r="K369" s="43"/>
      <c r="L369" s="59"/>
      <c r="M369" s="43"/>
      <c r="N369" s="43"/>
      <c r="O369" s="43"/>
    </row>
    <row r="370" spans="1:15">
      <c r="A370" s="43"/>
      <c r="B370" s="43"/>
      <c r="C370" s="43"/>
      <c r="D370" s="43"/>
      <c r="E370" s="43"/>
      <c r="F370" s="43"/>
      <c r="G370" s="43"/>
      <c r="H370" s="59"/>
      <c r="I370" s="59"/>
      <c r="J370" s="43"/>
      <c r="K370" s="43"/>
      <c r="L370" s="43"/>
      <c r="M370" s="43"/>
      <c r="N370" s="43"/>
      <c r="O370" s="43"/>
    </row>
    <row r="371" spans="1:15">
      <c r="A371" s="43"/>
      <c r="B371" s="43"/>
      <c r="C371" s="43"/>
      <c r="D371" s="43"/>
      <c r="E371" s="43"/>
      <c r="F371" s="43"/>
      <c r="G371" s="43"/>
      <c r="H371" s="59"/>
      <c r="I371" s="59"/>
      <c r="J371" s="43"/>
      <c r="K371" s="43"/>
      <c r="L371" s="43"/>
      <c r="M371" s="43"/>
      <c r="N371" s="43"/>
      <c r="O371" s="43"/>
    </row>
    <row r="372" spans="1:15">
      <c r="A372" s="43"/>
      <c r="B372" s="43"/>
      <c r="C372" s="43"/>
      <c r="D372" s="43"/>
      <c r="E372" s="43"/>
      <c r="F372" s="43"/>
      <c r="G372" s="43"/>
      <c r="H372" s="59"/>
      <c r="I372" s="59"/>
      <c r="J372" s="43"/>
      <c r="K372" s="43"/>
      <c r="L372" s="43"/>
      <c r="M372" s="43"/>
      <c r="N372" s="43"/>
      <c r="O372" s="43"/>
    </row>
    <row r="373" spans="1:15">
      <c r="A373" s="43"/>
      <c r="B373" s="43"/>
      <c r="C373" s="43"/>
      <c r="D373" s="43"/>
      <c r="E373" s="43"/>
      <c r="F373" s="43"/>
      <c r="G373" s="43"/>
      <c r="H373" s="59"/>
      <c r="I373" s="59"/>
      <c r="J373" s="43"/>
      <c r="K373" s="43"/>
      <c r="L373" s="43"/>
      <c r="M373" s="43"/>
      <c r="N373" s="43"/>
      <c r="O373" s="43"/>
    </row>
    <row r="374" spans="1:15">
      <c r="A374" s="43"/>
      <c r="B374" s="43"/>
      <c r="C374" s="43"/>
      <c r="D374" s="43"/>
      <c r="E374" s="43"/>
      <c r="F374" s="43"/>
      <c r="G374" s="43"/>
      <c r="H374" s="59"/>
      <c r="I374" s="59"/>
      <c r="J374" s="43"/>
      <c r="K374" s="43"/>
      <c r="L374" s="43"/>
      <c r="M374" s="43"/>
      <c r="N374" s="43"/>
      <c r="O374" s="43"/>
    </row>
    <row r="375" spans="1:15">
      <c r="A375" s="43"/>
      <c r="B375" s="43"/>
      <c r="C375" s="43"/>
      <c r="D375" s="43"/>
      <c r="E375" s="43"/>
      <c r="F375" s="43"/>
      <c r="G375" s="43"/>
      <c r="H375" s="59"/>
      <c r="I375" s="59"/>
      <c r="J375" s="43"/>
      <c r="K375" s="43"/>
      <c r="L375" s="43"/>
      <c r="M375" s="43"/>
      <c r="N375" s="43"/>
      <c r="O375" s="43"/>
    </row>
    <row r="376" spans="1:15">
      <c r="A376" s="43"/>
      <c r="B376" s="43"/>
      <c r="C376" s="43"/>
      <c r="D376" s="43"/>
      <c r="E376" s="43"/>
      <c r="F376" s="43"/>
      <c r="G376" s="43"/>
      <c r="H376" s="59"/>
      <c r="I376" s="59"/>
      <c r="J376" s="43"/>
      <c r="K376" s="43"/>
      <c r="L376" s="43"/>
      <c r="M376" s="43"/>
      <c r="N376" s="43"/>
      <c r="O376" s="43"/>
    </row>
    <row r="377" spans="1:15">
      <c r="A377" s="43"/>
      <c r="B377" s="43"/>
      <c r="C377" s="43"/>
      <c r="D377" s="43"/>
      <c r="E377" s="43"/>
      <c r="F377" s="43"/>
      <c r="G377" s="43"/>
      <c r="H377" s="59"/>
      <c r="I377" s="59"/>
      <c r="J377" s="43"/>
      <c r="K377" s="43"/>
      <c r="L377" s="43"/>
      <c r="M377" s="43"/>
      <c r="N377" s="43"/>
      <c r="O377" s="43"/>
    </row>
    <row r="378" spans="1:15">
      <c r="A378" s="43"/>
      <c r="B378" s="43"/>
      <c r="C378" s="43"/>
      <c r="D378" s="43"/>
      <c r="E378" s="43"/>
      <c r="F378" s="43"/>
      <c r="G378" s="43"/>
      <c r="H378" s="59"/>
      <c r="I378" s="59"/>
      <c r="J378" s="43"/>
      <c r="K378" s="43"/>
      <c r="L378" s="43"/>
      <c r="M378" s="43"/>
      <c r="N378" s="43"/>
      <c r="O378" s="43"/>
    </row>
    <row r="379" spans="1:15">
      <c r="A379" s="43"/>
      <c r="B379" s="43"/>
      <c r="C379" s="43"/>
      <c r="D379" s="43"/>
      <c r="E379" s="43"/>
      <c r="F379" s="43"/>
      <c r="G379" s="43"/>
      <c r="H379" s="59"/>
      <c r="I379" s="59"/>
      <c r="J379" s="43"/>
      <c r="K379" s="43"/>
      <c r="L379" s="43"/>
      <c r="M379" s="43"/>
      <c r="N379" s="43"/>
      <c r="O379" s="43"/>
    </row>
    <row r="380" spans="1:15">
      <c r="A380" s="43"/>
      <c r="B380" s="43"/>
      <c r="C380" s="43"/>
      <c r="D380" s="43"/>
      <c r="E380" s="43"/>
      <c r="F380" s="43"/>
      <c r="G380" s="43"/>
      <c r="H380" s="59"/>
      <c r="I380" s="59"/>
      <c r="J380" s="43"/>
      <c r="K380" s="43"/>
      <c r="L380" s="43"/>
      <c r="M380" s="43"/>
      <c r="N380" s="43"/>
      <c r="O380" s="43"/>
    </row>
    <row r="381" spans="1:15">
      <c r="A381" s="43"/>
      <c r="B381" s="43"/>
      <c r="C381" s="43"/>
      <c r="D381" s="43"/>
      <c r="E381" s="43"/>
      <c r="F381" s="43"/>
      <c r="G381" s="43"/>
      <c r="H381" s="59"/>
      <c r="I381" s="59"/>
      <c r="J381" s="43"/>
      <c r="K381" s="43"/>
      <c r="L381" s="43"/>
      <c r="M381" s="43"/>
      <c r="N381" s="43"/>
      <c r="O381" s="43"/>
    </row>
    <row r="382" spans="1:15">
      <c r="A382" s="43"/>
      <c r="B382" s="43"/>
      <c r="C382" s="43"/>
      <c r="D382" s="43"/>
      <c r="E382" s="43"/>
      <c r="F382" s="43"/>
      <c r="G382" s="43"/>
      <c r="H382" s="59"/>
      <c r="I382" s="59"/>
      <c r="J382" s="43"/>
      <c r="K382" s="43"/>
      <c r="L382" s="43"/>
      <c r="M382" s="43"/>
      <c r="N382" s="43"/>
      <c r="O382" s="43"/>
    </row>
    <row r="383" spans="1:15">
      <c r="A383" s="43"/>
      <c r="B383" s="43"/>
      <c r="C383" s="43"/>
      <c r="D383" s="43"/>
      <c r="E383" s="43"/>
      <c r="F383" s="43"/>
      <c r="G383" s="43"/>
      <c r="H383" s="59"/>
      <c r="I383" s="59"/>
      <c r="J383" s="43"/>
      <c r="K383" s="43"/>
      <c r="L383" s="43"/>
      <c r="M383" s="43"/>
      <c r="N383" s="43"/>
      <c r="O383" s="43"/>
    </row>
    <row r="384" spans="1:15">
      <c r="A384" s="43"/>
      <c r="B384" s="43"/>
      <c r="C384" s="43"/>
      <c r="D384" s="43"/>
      <c r="E384" s="43"/>
      <c r="F384" s="43"/>
      <c r="G384" s="43"/>
      <c r="H384" s="59"/>
      <c r="I384" s="59"/>
      <c r="J384" s="43"/>
      <c r="K384" s="43"/>
      <c r="L384" s="43"/>
      <c r="M384" s="43"/>
      <c r="N384" s="43"/>
      <c r="O384" s="43"/>
    </row>
    <row r="385" spans="1:15">
      <c r="A385" s="43"/>
      <c r="B385" s="43"/>
      <c r="C385" s="43"/>
      <c r="D385" s="43"/>
      <c r="E385" s="43"/>
      <c r="F385" s="43"/>
      <c r="G385" s="43"/>
      <c r="H385" s="59"/>
      <c r="I385" s="59"/>
      <c r="J385" s="43"/>
      <c r="K385" s="43"/>
      <c r="L385" s="43"/>
      <c r="M385" s="43"/>
      <c r="N385" s="43"/>
      <c r="O385" s="43"/>
    </row>
    <row r="386" spans="1:15">
      <c r="A386" s="43"/>
      <c r="B386" s="43"/>
      <c r="C386" s="43"/>
      <c r="D386" s="43"/>
      <c r="E386" s="43"/>
      <c r="F386" s="43"/>
      <c r="G386" s="43"/>
      <c r="H386" s="59"/>
      <c r="I386" s="59"/>
      <c r="J386" s="43"/>
      <c r="K386" s="43"/>
      <c r="L386" s="43"/>
      <c r="M386" s="43"/>
      <c r="N386" s="43"/>
      <c r="O386" s="43"/>
    </row>
    <row r="387" spans="1:15">
      <c r="A387" s="43"/>
      <c r="B387" s="43"/>
      <c r="C387" s="43"/>
      <c r="D387" s="43"/>
      <c r="E387" s="43"/>
      <c r="F387" s="43"/>
      <c r="G387" s="43"/>
      <c r="H387" s="59"/>
      <c r="I387" s="59"/>
      <c r="J387" s="43"/>
      <c r="K387" s="43"/>
      <c r="L387" s="43"/>
      <c r="M387" s="43"/>
      <c r="N387" s="43"/>
      <c r="O387" s="43"/>
    </row>
    <row r="388" spans="1:15">
      <c r="A388" s="43"/>
      <c r="B388" s="43"/>
      <c r="C388" s="43"/>
      <c r="D388" s="43"/>
      <c r="E388" s="43"/>
      <c r="F388" s="43"/>
      <c r="G388" s="43"/>
      <c r="H388" s="59"/>
      <c r="I388" s="59"/>
      <c r="J388" s="43"/>
      <c r="K388" s="43"/>
      <c r="L388" s="43"/>
      <c r="M388" s="43"/>
      <c r="N388" s="43"/>
      <c r="O388" s="43"/>
    </row>
    <row r="389" spans="1:15">
      <c r="A389" s="43"/>
      <c r="B389" s="43"/>
      <c r="C389" s="43"/>
      <c r="D389" s="43"/>
      <c r="E389" s="43"/>
      <c r="F389" s="43"/>
      <c r="G389" s="43"/>
      <c r="H389" s="59"/>
      <c r="I389" s="59"/>
      <c r="J389" s="43"/>
      <c r="K389" s="43"/>
      <c r="L389" s="43"/>
      <c r="M389" s="43"/>
      <c r="N389" s="43"/>
      <c r="O389" s="43"/>
    </row>
    <row r="390" spans="1:15">
      <c r="A390" s="43"/>
      <c r="B390" s="43"/>
      <c r="C390" s="43"/>
      <c r="D390" s="43"/>
      <c r="E390" s="43"/>
      <c r="F390" s="43"/>
      <c r="G390" s="43"/>
      <c r="H390" s="59"/>
      <c r="I390" s="59"/>
      <c r="J390" s="43"/>
      <c r="K390" s="43"/>
      <c r="L390" s="43"/>
      <c r="M390" s="43"/>
      <c r="N390" s="43"/>
      <c r="O390" s="43"/>
    </row>
    <row r="391" spans="1:15">
      <c r="A391" s="43"/>
      <c r="B391" s="43"/>
      <c r="C391" s="43"/>
      <c r="D391" s="43"/>
      <c r="E391" s="43"/>
      <c r="F391" s="43"/>
      <c r="G391" s="43"/>
      <c r="H391" s="59"/>
      <c r="I391" s="59"/>
      <c r="J391" s="43"/>
      <c r="K391" s="43"/>
      <c r="L391" s="43"/>
      <c r="M391" s="43"/>
      <c r="N391" s="43"/>
      <c r="O391" s="43"/>
    </row>
    <row r="392" spans="1:15">
      <c r="A392" s="43"/>
      <c r="B392" s="43"/>
      <c r="C392" s="43"/>
      <c r="D392" s="43"/>
      <c r="E392" s="43"/>
      <c r="F392" s="43"/>
      <c r="G392" s="43"/>
      <c r="H392" s="59"/>
      <c r="I392" s="59"/>
      <c r="J392" s="43"/>
      <c r="K392" s="43"/>
      <c r="L392" s="43"/>
      <c r="M392" s="43"/>
      <c r="N392" s="43"/>
      <c r="O392" s="43"/>
    </row>
    <row r="393" spans="1:15">
      <c r="A393" s="43"/>
      <c r="B393" s="43"/>
      <c r="C393" s="43"/>
      <c r="D393" s="43"/>
      <c r="E393" s="43"/>
      <c r="F393" s="43"/>
      <c r="G393" s="43"/>
      <c r="H393" s="59"/>
      <c r="I393" s="59"/>
      <c r="J393" s="43"/>
      <c r="K393" s="43"/>
      <c r="L393" s="43"/>
      <c r="M393" s="43"/>
      <c r="N393" s="43"/>
      <c r="O393" s="43"/>
    </row>
    <row r="394" spans="1:15">
      <c r="A394" s="43"/>
      <c r="B394" s="43"/>
      <c r="C394" s="43"/>
      <c r="D394" s="43"/>
      <c r="E394" s="43"/>
      <c r="F394" s="43"/>
      <c r="G394" s="43"/>
      <c r="H394" s="59"/>
      <c r="I394" s="59"/>
      <c r="J394" s="43"/>
      <c r="K394" s="43"/>
      <c r="L394" s="59"/>
      <c r="M394" s="43"/>
      <c r="N394" s="43"/>
      <c r="O394" s="43"/>
    </row>
    <row r="395" spans="1:15">
      <c r="A395" s="43"/>
      <c r="B395" s="43"/>
      <c r="C395" s="43"/>
      <c r="D395" s="43"/>
      <c r="E395" s="43"/>
      <c r="F395" s="43"/>
      <c r="G395" s="43"/>
      <c r="H395" s="59"/>
      <c r="I395" s="59"/>
      <c r="J395" s="43"/>
      <c r="K395" s="43"/>
      <c r="L395" s="59"/>
      <c r="M395" s="43"/>
      <c r="N395" s="43"/>
      <c r="O395" s="43"/>
    </row>
    <row r="396" spans="1:15">
      <c r="A396" s="43"/>
      <c r="B396" s="43"/>
      <c r="C396" s="43"/>
      <c r="D396" s="43"/>
      <c r="E396" s="43"/>
      <c r="F396" s="43"/>
      <c r="G396" s="43"/>
      <c r="H396" s="59"/>
      <c r="I396" s="59"/>
      <c r="J396" s="43"/>
      <c r="K396" s="43"/>
      <c r="L396" s="43"/>
      <c r="M396" s="43"/>
      <c r="N396" s="43"/>
      <c r="O396" s="43"/>
    </row>
    <row r="397" spans="1:15">
      <c r="A397" s="43"/>
      <c r="B397" s="43"/>
      <c r="C397" s="43"/>
      <c r="D397" s="43"/>
      <c r="E397" s="43"/>
      <c r="F397" s="43"/>
      <c r="G397" s="43"/>
      <c r="H397" s="59"/>
      <c r="I397" s="59"/>
      <c r="J397" s="43"/>
      <c r="K397" s="43"/>
      <c r="L397" s="59"/>
      <c r="M397" s="43"/>
      <c r="N397" s="43"/>
      <c r="O397" s="43"/>
    </row>
    <row r="398" spans="1:15">
      <c r="A398" s="43"/>
      <c r="B398" s="43"/>
      <c r="C398" s="43"/>
      <c r="D398" s="43"/>
      <c r="E398" s="43"/>
      <c r="F398" s="43"/>
      <c r="G398" s="43"/>
      <c r="H398" s="59"/>
      <c r="I398" s="59"/>
      <c r="J398" s="43"/>
      <c r="K398" s="43"/>
      <c r="L398" s="43"/>
      <c r="M398" s="43"/>
      <c r="N398" s="43"/>
      <c r="O398" s="43"/>
    </row>
    <row r="399" spans="1:15">
      <c r="A399" s="43"/>
      <c r="B399" s="43"/>
      <c r="C399" s="43"/>
      <c r="D399" s="43"/>
      <c r="E399" s="43"/>
      <c r="F399" s="43"/>
      <c r="G399" s="43"/>
      <c r="H399" s="59"/>
      <c r="I399" s="59"/>
      <c r="J399" s="43"/>
      <c r="K399" s="43"/>
      <c r="L399" s="43"/>
      <c r="M399" s="43"/>
      <c r="N399" s="43"/>
      <c r="O399" s="43"/>
    </row>
    <row r="400" spans="1:15">
      <c r="A400" s="43"/>
      <c r="B400" s="43"/>
      <c r="C400" s="43"/>
      <c r="D400" s="43"/>
      <c r="E400" s="43"/>
      <c r="F400" s="43"/>
      <c r="G400" s="43"/>
      <c r="H400" s="59"/>
      <c r="I400" s="59"/>
      <c r="J400" s="43"/>
      <c r="K400" s="43"/>
      <c r="L400" s="43"/>
      <c r="M400" s="43"/>
      <c r="N400" s="43"/>
      <c r="O400" s="43"/>
    </row>
    <row r="401" spans="1:15">
      <c r="A401" s="43"/>
      <c r="B401" s="43"/>
      <c r="C401" s="43"/>
      <c r="D401" s="43"/>
      <c r="E401" s="43"/>
      <c r="F401" s="43"/>
      <c r="G401" s="43"/>
      <c r="H401" s="59"/>
      <c r="I401" s="59"/>
      <c r="J401" s="43"/>
      <c r="K401" s="43"/>
      <c r="L401" s="43"/>
      <c r="M401" s="43"/>
      <c r="N401" s="43"/>
      <c r="O401" s="43"/>
    </row>
    <row r="402" spans="1:15">
      <c r="A402" s="43"/>
      <c r="B402" s="43"/>
      <c r="C402" s="43"/>
      <c r="D402" s="43"/>
      <c r="E402" s="43"/>
      <c r="F402" s="43"/>
      <c r="G402" s="43"/>
      <c r="H402" s="59"/>
      <c r="I402" s="59"/>
      <c r="J402" s="43"/>
      <c r="K402" s="43"/>
      <c r="L402" s="43"/>
      <c r="M402" s="43"/>
      <c r="N402" s="43"/>
      <c r="O402" s="43"/>
    </row>
    <row r="403" spans="1:15">
      <c r="A403" s="43"/>
      <c r="B403" s="43"/>
      <c r="C403" s="43"/>
      <c r="D403" s="43"/>
      <c r="E403" s="43"/>
      <c r="F403" s="43"/>
      <c r="G403" s="43"/>
      <c r="H403" s="59"/>
      <c r="I403" s="59"/>
      <c r="J403" s="43"/>
      <c r="K403" s="43"/>
      <c r="L403" s="43"/>
      <c r="M403" s="43"/>
      <c r="N403" s="43"/>
      <c r="O403" s="43"/>
    </row>
    <row r="404" spans="1:15">
      <c r="A404" s="43"/>
      <c r="B404" s="43"/>
      <c r="C404" s="43"/>
      <c r="D404" s="43"/>
      <c r="E404" s="43"/>
      <c r="F404" s="43"/>
      <c r="G404" s="43"/>
      <c r="H404" s="59"/>
      <c r="I404" s="59"/>
      <c r="J404" s="43"/>
      <c r="K404" s="43"/>
      <c r="L404" s="43"/>
      <c r="M404" s="43"/>
      <c r="N404" s="43"/>
      <c r="O404" s="43"/>
    </row>
    <row r="405" spans="1:15">
      <c r="A405" s="43"/>
      <c r="B405" s="43"/>
      <c r="C405" s="43"/>
      <c r="D405" s="43"/>
      <c r="E405" s="43"/>
      <c r="F405" s="43"/>
      <c r="G405" s="43"/>
      <c r="H405" s="59"/>
      <c r="I405" s="59"/>
      <c r="J405" s="43"/>
      <c r="K405" s="43"/>
      <c r="L405" s="43"/>
      <c r="M405" s="43"/>
      <c r="N405" s="43"/>
      <c r="O405" s="43"/>
    </row>
    <row r="406" spans="1:15">
      <c r="A406" s="43"/>
      <c r="B406" s="43"/>
      <c r="C406" s="43"/>
      <c r="D406" s="43"/>
      <c r="E406" s="43"/>
      <c r="F406" s="43"/>
      <c r="G406" s="43"/>
      <c r="H406" s="59"/>
      <c r="I406" s="59"/>
      <c r="J406" s="43"/>
      <c r="K406" s="43"/>
      <c r="L406" s="43"/>
      <c r="M406" s="43"/>
      <c r="N406" s="43"/>
      <c r="O406" s="43"/>
    </row>
    <row r="407" spans="1:15">
      <c r="A407" s="43"/>
      <c r="B407" s="43"/>
      <c r="C407" s="43"/>
      <c r="D407" s="43"/>
      <c r="E407" s="43"/>
      <c r="F407" s="43"/>
      <c r="G407" s="43"/>
      <c r="H407" s="59"/>
      <c r="I407" s="59"/>
      <c r="J407" s="43"/>
      <c r="K407" s="43"/>
      <c r="L407" s="43"/>
      <c r="M407" s="43"/>
      <c r="N407" s="43"/>
      <c r="O407" s="43"/>
    </row>
    <row r="408" spans="1:15">
      <c r="A408" s="43"/>
      <c r="B408" s="43"/>
      <c r="C408" s="43"/>
      <c r="D408" s="43"/>
      <c r="E408" s="43"/>
      <c r="F408" s="43"/>
      <c r="G408" s="43"/>
      <c r="H408" s="59"/>
      <c r="I408" s="59"/>
      <c r="J408" s="43"/>
      <c r="K408" s="43"/>
      <c r="L408" s="43"/>
      <c r="M408" s="43"/>
      <c r="N408" s="43"/>
      <c r="O408" s="43"/>
    </row>
    <row r="409" spans="1:15">
      <c r="A409" s="43"/>
      <c r="B409" s="43"/>
      <c r="C409" s="43"/>
      <c r="D409" s="43"/>
      <c r="E409" s="43"/>
      <c r="F409" s="43"/>
      <c r="G409" s="43"/>
      <c r="H409" s="59"/>
      <c r="I409" s="59"/>
      <c r="J409" s="43"/>
      <c r="K409" s="43"/>
      <c r="L409" s="43"/>
      <c r="M409" s="43"/>
      <c r="N409" s="43"/>
      <c r="O409" s="43"/>
    </row>
    <row r="410" spans="1:15">
      <c r="A410" s="43"/>
      <c r="B410" s="43"/>
      <c r="C410" s="43"/>
      <c r="D410" s="43"/>
      <c r="E410" s="43"/>
      <c r="F410" s="43"/>
      <c r="G410" s="43"/>
      <c r="H410" s="59"/>
      <c r="I410" s="59"/>
      <c r="J410" s="43"/>
      <c r="K410" s="43"/>
      <c r="L410" s="59"/>
      <c r="M410" s="43"/>
      <c r="N410" s="43"/>
      <c r="O410" s="43"/>
    </row>
    <row r="411" spans="1:15">
      <c r="A411" s="43"/>
      <c r="B411" s="43"/>
      <c r="C411" s="43"/>
      <c r="D411" s="43"/>
      <c r="E411" s="43"/>
      <c r="F411" s="43"/>
      <c r="G411" s="43"/>
      <c r="H411" s="59"/>
      <c r="I411" s="59"/>
      <c r="J411" s="43"/>
      <c r="K411" s="43"/>
      <c r="L411" s="43"/>
      <c r="M411" s="43"/>
      <c r="N411" s="43"/>
      <c r="O411" s="43"/>
    </row>
    <row r="412" spans="1:15">
      <c r="A412" s="43"/>
      <c r="B412" s="43"/>
      <c r="C412" s="43"/>
      <c r="D412" s="43"/>
      <c r="E412" s="43"/>
      <c r="F412" s="43"/>
      <c r="G412" s="43"/>
      <c r="H412" s="59"/>
      <c r="I412" s="59"/>
      <c r="J412" s="43"/>
      <c r="K412" s="43"/>
      <c r="L412" s="43"/>
      <c r="M412" s="43"/>
      <c r="N412" s="43"/>
      <c r="O412" s="43"/>
    </row>
    <row r="413" spans="1:15">
      <c r="A413" s="43"/>
      <c r="B413" s="43"/>
      <c r="C413" s="43"/>
      <c r="D413" s="43"/>
      <c r="E413" s="43"/>
      <c r="F413" s="43"/>
      <c r="G413" s="43"/>
      <c r="H413" s="59"/>
      <c r="I413" s="59"/>
      <c r="J413" s="43"/>
      <c r="K413" s="43"/>
      <c r="L413" s="43"/>
      <c r="M413" s="43"/>
      <c r="N413" s="43"/>
      <c r="O413" s="43"/>
    </row>
    <row r="414" spans="1:15">
      <c r="A414" s="43"/>
      <c r="B414" s="43"/>
      <c r="C414" s="43"/>
      <c r="D414" s="43"/>
      <c r="E414" s="43"/>
      <c r="F414" s="43"/>
      <c r="G414" s="43"/>
      <c r="H414" s="59"/>
      <c r="I414" s="59"/>
      <c r="J414" s="43"/>
      <c r="K414" s="43"/>
      <c r="L414" s="43"/>
      <c r="M414" s="43"/>
      <c r="N414" s="43"/>
      <c r="O414" s="43"/>
    </row>
    <row r="415" spans="1:15">
      <c r="A415" s="43"/>
      <c r="B415" s="43"/>
      <c r="C415" s="43"/>
      <c r="D415" s="43"/>
      <c r="E415" s="43"/>
      <c r="F415" s="43"/>
      <c r="G415" s="43"/>
      <c r="H415" s="59"/>
      <c r="I415" s="59"/>
      <c r="J415" s="43"/>
      <c r="K415" s="43"/>
      <c r="L415" s="43"/>
      <c r="M415" s="43"/>
      <c r="N415" s="43"/>
      <c r="O415" s="43"/>
    </row>
    <row r="416" spans="1:15">
      <c r="A416" s="43"/>
      <c r="B416" s="43"/>
      <c r="C416" s="43"/>
      <c r="D416" s="43"/>
      <c r="E416" s="43"/>
      <c r="F416" s="43"/>
      <c r="G416" s="43"/>
      <c r="H416" s="59"/>
      <c r="I416" s="59"/>
      <c r="J416" s="43"/>
      <c r="K416" s="43"/>
      <c r="L416" s="43"/>
      <c r="M416" s="43"/>
      <c r="N416" s="43"/>
      <c r="O416" s="43"/>
    </row>
    <row r="417" spans="1:15">
      <c r="A417" s="43"/>
      <c r="B417" s="43"/>
      <c r="C417" s="43"/>
      <c r="D417" s="43"/>
      <c r="E417" s="43"/>
      <c r="F417" s="43"/>
      <c r="G417" s="43"/>
      <c r="H417" s="59"/>
      <c r="I417" s="59"/>
      <c r="J417" s="43"/>
      <c r="K417" s="43"/>
      <c r="L417" s="43"/>
      <c r="M417" s="43"/>
      <c r="N417" s="43"/>
      <c r="O417" s="43"/>
    </row>
    <row r="418" spans="1:15">
      <c r="A418" s="43"/>
      <c r="B418" s="43"/>
      <c r="C418" s="43"/>
      <c r="D418" s="43"/>
      <c r="E418" s="43"/>
      <c r="F418" s="43"/>
      <c r="G418" s="43"/>
      <c r="H418" s="59"/>
      <c r="I418" s="59"/>
      <c r="J418" s="43"/>
      <c r="K418" s="43"/>
      <c r="L418" s="43"/>
      <c r="M418" s="43"/>
      <c r="N418" s="43"/>
      <c r="O418" s="43"/>
    </row>
    <row r="419" spans="1:15">
      <c r="A419" s="43"/>
      <c r="B419" s="43"/>
      <c r="C419" s="43"/>
      <c r="D419" s="43"/>
      <c r="E419" s="43"/>
      <c r="F419" s="43"/>
      <c r="G419" s="43"/>
      <c r="H419" s="59"/>
      <c r="I419" s="59"/>
      <c r="J419" s="43"/>
      <c r="K419" s="43"/>
      <c r="L419" s="59"/>
      <c r="M419" s="43"/>
      <c r="N419" s="43"/>
      <c r="O419" s="43"/>
    </row>
    <row r="420" spans="1:15">
      <c r="A420" s="43"/>
      <c r="B420" s="43"/>
      <c r="C420" s="43"/>
      <c r="D420" s="43"/>
      <c r="E420" s="43"/>
      <c r="F420" s="43"/>
      <c r="G420" s="43"/>
      <c r="H420" s="59"/>
      <c r="I420" s="59"/>
      <c r="J420" s="43"/>
      <c r="K420" s="43"/>
      <c r="L420" s="59"/>
      <c r="M420" s="43"/>
      <c r="N420" s="43"/>
      <c r="O420" s="43"/>
    </row>
    <row r="421" spans="1:15">
      <c r="A421" s="43"/>
      <c r="B421" s="43"/>
      <c r="C421" s="43"/>
      <c r="D421" s="43"/>
      <c r="E421" s="43"/>
      <c r="F421" s="43"/>
      <c r="G421" s="43"/>
      <c r="H421" s="59"/>
      <c r="I421" s="59"/>
      <c r="J421" s="43"/>
      <c r="K421" s="43"/>
      <c r="L421" s="43"/>
      <c r="M421" s="43"/>
      <c r="N421" s="43"/>
      <c r="O421" s="43"/>
    </row>
    <row r="422" spans="1:15">
      <c r="A422" s="43"/>
      <c r="B422" s="43"/>
      <c r="C422" s="43"/>
      <c r="D422" s="43"/>
      <c r="E422" s="43"/>
      <c r="F422" s="43"/>
      <c r="G422" s="43"/>
      <c r="H422" s="59"/>
      <c r="I422" s="59"/>
      <c r="J422" s="43"/>
      <c r="K422" s="43"/>
      <c r="L422" s="43"/>
      <c r="M422" s="43"/>
      <c r="N422" s="43"/>
      <c r="O422" s="43"/>
    </row>
    <row r="423" spans="1:15">
      <c r="A423" s="43"/>
      <c r="B423" s="43"/>
      <c r="C423" s="43"/>
      <c r="D423" s="43"/>
      <c r="E423" s="43"/>
      <c r="F423" s="43"/>
      <c r="G423" s="43"/>
      <c r="H423" s="59"/>
      <c r="I423" s="59"/>
      <c r="J423" s="43"/>
      <c r="K423" s="43"/>
      <c r="L423" s="43"/>
      <c r="M423" s="43"/>
      <c r="N423" s="43"/>
      <c r="O423" s="43"/>
    </row>
    <row r="424" spans="1:15">
      <c r="A424" s="43"/>
      <c r="B424" s="43"/>
      <c r="C424" s="43"/>
      <c r="D424" s="43"/>
      <c r="E424" s="43"/>
      <c r="F424" s="43"/>
      <c r="G424" s="43"/>
      <c r="H424" s="59"/>
      <c r="I424" s="59"/>
      <c r="J424" s="43"/>
      <c r="K424" s="43"/>
      <c r="L424" s="43"/>
      <c r="M424" s="43"/>
      <c r="N424" s="43"/>
      <c r="O424" s="43"/>
    </row>
    <row r="425" spans="1:15">
      <c r="A425" s="43"/>
      <c r="B425" s="43"/>
      <c r="C425" s="43"/>
      <c r="D425" s="43"/>
      <c r="E425" s="43"/>
      <c r="F425" s="43"/>
      <c r="G425" s="43"/>
      <c r="H425" s="59"/>
      <c r="I425" s="59"/>
      <c r="J425" s="43"/>
      <c r="K425" s="43"/>
      <c r="L425" s="43"/>
      <c r="M425" s="43"/>
      <c r="N425" s="43"/>
      <c r="O425" s="43"/>
    </row>
    <row r="426" spans="1:15">
      <c r="A426" s="43"/>
      <c r="B426" s="43"/>
      <c r="C426" s="43"/>
      <c r="D426" s="43"/>
      <c r="E426" s="43"/>
      <c r="F426" s="43"/>
      <c r="G426" s="43"/>
      <c r="H426" s="59"/>
      <c r="I426" s="59"/>
      <c r="J426" s="43"/>
      <c r="K426" s="43"/>
      <c r="L426" s="43"/>
      <c r="M426" s="43"/>
      <c r="N426" s="43"/>
      <c r="O426" s="43"/>
    </row>
    <row r="427" spans="1:15">
      <c r="A427" s="43"/>
      <c r="B427" s="43"/>
      <c r="C427" s="43"/>
      <c r="D427" s="43"/>
      <c r="E427" s="43"/>
      <c r="F427" s="43"/>
      <c r="G427" s="43"/>
      <c r="H427" s="59"/>
      <c r="I427" s="59"/>
      <c r="J427" s="43"/>
      <c r="K427" s="43"/>
      <c r="L427" s="43"/>
      <c r="M427" s="43"/>
      <c r="N427" s="43"/>
      <c r="O427" s="43"/>
    </row>
    <row r="428" spans="1:15">
      <c r="A428" s="43"/>
      <c r="B428" s="43"/>
      <c r="C428" s="43"/>
      <c r="D428" s="43"/>
      <c r="E428" s="43"/>
      <c r="F428" s="43"/>
      <c r="G428" s="43"/>
      <c r="H428" s="59"/>
      <c r="I428" s="59"/>
      <c r="J428" s="43"/>
      <c r="K428" s="43"/>
      <c r="L428" s="43"/>
      <c r="M428" s="43"/>
      <c r="N428" s="43"/>
      <c r="O428" s="43"/>
    </row>
    <row r="429" spans="1:15">
      <c r="A429" s="43"/>
      <c r="B429" s="43"/>
      <c r="C429" s="43"/>
      <c r="D429" s="43"/>
      <c r="E429" s="43"/>
      <c r="F429" s="43"/>
      <c r="G429" s="43"/>
      <c r="H429" s="59"/>
      <c r="I429" s="59"/>
      <c r="J429" s="43"/>
      <c r="K429" s="43"/>
      <c r="L429" s="43"/>
      <c r="M429" s="43"/>
      <c r="N429" s="43"/>
      <c r="O429" s="43"/>
    </row>
    <row r="430" spans="1:15">
      <c r="A430" s="43"/>
      <c r="B430" s="43"/>
      <c r="C430" s="43"/>
      <c r="D430" s="43"/>
      <c r="E430" s="43"/>
      <c r="F430" s="43"/>
      <c r="G430" s="43"/>
      <c r="H430" s="59"/>
      <c r="I430" s="59"/>
      <c r="J430" s="43"/>
      <c r="K430" s="43"/>
      <c r="L430" s="59"/>
      <c r="M430" s="43"/>
      <c r="N430" s="43"/>
      <c r="O430" s="43"/>
    </row>
    <row r="431" spans="1:15">
      <c r="A431" s="43"/>
      <c r="B431" s="43"/>
      <c r="C431" s="43"/>
      <c r="D431" s="43"/>
      <c r="E431" s="43"/>
      <c r="F431" s="43"/>
      <c r="G431" s="43"/>
      <c r="H431" s="59"/>
      <c r="I431" s="59"/>
      <c r="J431" s="43"/>
      <c r="K431" s="43"/>
      <c r="L431" s="43"/>
      <c r="M431" s="43"/>
      <c r="N431" s="43"/>
      <c r="O431" s="43"/>
    </row>
    <row r="432" spans="1:15">
      <c r="A432" s="43"/>
      <c r="B432" s="43"/>
      <c r="C432" s="43"/>
      <c r="D432" s="43"/>
      <c r="E432" s="43"/>
      <c r="F432" s="43"/>
      <c r="G432" s="43"/>
      <c r="H432" s="59"/>
      <c r="I432" s="59"/>
      <c r="J432" s="43"/>
      <c r="K432" s="43"/>
      <c r="L432" s="43"/>
      <c r="M432" s="43"/>
      <c r="N432" s="43"/>
      <c r="O432" s="43"/>
    </row>
    <row r="433" spans="1:15">
      <c r="A433" s="43"/>
      <c r="B433" s="43"/>
      <c r="C433" s="43"/>
      <c r="D433" s="43"/>
      <c r="E433" s="43"/>
      <c r="F433" s="43"/>
      <c r="G433" s="43"/>
      <c r="H433" s="59"/>
      <c r="I433" s="59"/>
      <c r="J433" s="43"/>
      <c r="K433" s="43"/>
      <c r="L433" s="43"/>
      <c r="M433" s="43"/>
      <c r="N433" s="43"/>
      <c r="O433" s="43"/>
    </row>
    <row r="434" spans="1:15">
      <c r="A434" s="43"/>
      <c r="B434" s="43"/>
      <c r="C434" s="43"/>
      <c r="D434" s="43"/>
      <c r="E434" s="43"/>
      <c r="F434" s="43"/>
      <c r="G434" s="43"/>
      <c r="H434" s="59"/>
      <c r="I434" s="59"/>
      <c r="J434" s="43"/>
      <c r="K434" s="43"/>
      <c r="L434" s="43"/>
      <c r="M434" s="43"/>
      <c r="N434" s="43"/>
      <c r="O434" s="43"/>
    </row>
    <row r="435" spans="1:15">
      <c r="A435" s="43"/>
      <c r="B435" s="43"/>
      <c r="C435" s="43"/>
      <c r="D435" s="43"/>
      <c r="E435" s="43"/>
      <c r="F435" s="43"/>
      <c r="G435" s="43"/>
      <c r="H435" s="59"/>
      <c r="I435" s="59"/>
      <c r="J435" s="43"/>
      <c r="K435" s="43"/>
      <c r="L435" s="43"/>
      <c r="M435" s="43"/>
      <c r="N435" s="43"/>
      <c r="O435" s="43"/>
    </row>
    <row r="436" spans="1:15">
      <c r="A436" s="43"/>
      <c r="B436" s="43"/>
      <c r="C436" s="43"/>
      <c r="D436" s="43"/>
      <c r="E436" s="43"/>
      <c r="F436" s="43"/>
      <c r="G436" s="43"/>
      <c r="H436" s="59"/>
      <c r="I436" s="59"/>
      <c r="J436" s="43"/>
      <c r="K436" s="43"/>
      <c r="L436" s="43"/>
      <c r="M436" s="43"/>
      <c r="N436" s="43"/>
      <c r="O436" s="43"/>
    </row>
    <row r="437" spans="1:15">
      <c r="A437" s="43"/>
      <c r="B437" s="43"/>
      <c r="C437" s="43"/>
      <c r="D437" s="43"/>
      <c r="E437" s="43"/>
      <c r="F437" s="43"/>
      <c r="G437" s="43"/>
      <c r="H437" s="59"/>
      <c r="I437" s="59"/>
      <c r="J437" s="43"/>
      <c r="K437" s="43"/>
      <c r="L437" s="43"/>
      <c r="M437" s="43"/>
      <c r="N437" s="43"/>
      <c r="O437" s="43"/>
    </row>
    <row r="438" spans="1:15">
      <c r="A438" s="43"/>
      <c r="B438" s="43"/>
      <c r="C438" s="43"/>
      <c r="D438" s="43"/>
      <c r="E438" s="43"/>
      <c r="F438" s="43"/>
      <c r="G438" s="43"/>
      <c r="H438" s="59"/>
      <c r="I438" s="59"/>
      <c r="J438" s="43"/>
      <c r="K438" s="43"/>
      <c r="L438" s="43"/>
      <c r="M438" s="43"/>
      <c r="N438" s="43"/>
      <c r="O438" s="43"/>
    </row>
    <row r="439" spans="1:15">
      <c r="A439" s="43"/>
      <c r="B439" s="43"/>
      <c r="C439" s="43"/>
      <c r="D439" s="43"/>
      <c r="E439" s="43"/>
      <c r="F439" s="43"/>
      <c r="G439" s="43"/>
      <c r="H439" s="59"/>
      <c r="I439" s="59"/>
      <c r="J439" s="43"/>
      <c r="K439" s="43"/>
      <c r="L439" s="43"/>
      <c r="M439" s="43"/>
      <c r="N439" s="43"/>
      <c r="O439" s="43"/>
    </row>
    <row r="440" spans="1:15">
      <c r="A440" s="43"/>
      <c r="B440" s="43"/>
      <c r="C440" s="43"/>
      <c r="D440" s="43"/>
      <c r="E440" s="43"/>
      <c r="F440" s="43"/>
      <c r="G440" s="43"/>
      <c r="H440" s="59"/>
      <c r="I440" s="59"/>
      <c r="J440" s="43"/>
      <c r="K440" s="43"/>
      <c r="L440" s="43"/>
      <c r="M440" s="43"/>
      <c r="N440" s="43"/>
      <c r="O440" s="43"/>
    </row>
    <row r="441" spans="1:15">
      <c r="A441" s="43"/>
      <c r="B441" s="43"/>
      <c r="C441" s="43"/>
      <c r="D441" s="43"/>
      <c r="E441" s="43"/>
      <c r="F441" s="43"/>
      <c r="G441" s="43"/>
      <c r="H441" s="59"/>
      <c r="I441" s="59"/>
      <c r="J441" s="43"/>
      <c r="K441" s="43"/>
      <c r="L441" s="43"/>
      <c r="M441" s="43"/>
      <c r="N441" s="43"/>
      <c r="O441" s="43"/>
    </row>
    <row r="442" spans="1:15">
      <c r="A442" s="43"/>
      <c r="B442" s="43"/>
      <c r="C442" s="43"/>
      <c r="D442" s="43"/>
      <c r="E442" s="43"/>
      <c r="F442" s="43"/>
      <c r="G442" s="43"/>
      <c r="H442" s="59"/>
      <c r="I442" s="59"/>
      <c r="J442" s="43"/>
      <c r="K442" s="43"/>
      <c r="L442" s="43"/>
      <c r="M442" s="43"/>
      <c r="N442" s="43"/>
      <c r="O442" s="43"/>
    </row>
    <row r="443" spans="1:15">
      <c r="A443" s="43"/>
      <c r="B443" s="43"/>
      <c r="C443" s="43"/>
      <c r="D443" s="43"/>
      <c r="E443" s="43"/>
      <c r="F443" s="43"/>
      <c r="G443" s="43"/>
      <c r="H443" s="59"/>
      <c r="I443" s="59"/>
      <c r="J443" s="43"/>
      <c r="K443" s="43"/>
      <c r="L443" s="43"/>
      <c r="M443" s="43"/>
      <c r="N443" s="43"/>
      <c r="O443" s="43"/>
    </row>
    <row r="444" spans="1:15">
      <c r="A444" s="43"/>
      <c r="B444" s="43"/>
      <c r="C444" s="43"/>
      <c r="D444" s="43"/>
      <c r="E444" s="43"/>
      <c r="F444" s="43"/>
      <c r="G444" s="43"/>
      <c r="H444" s="59"/>
      <c r="I444" s="59"/>
      <c r="J444" s="43"/>
      <c r="K444" s="43"/>
      <c r="L444" s="43"/>
      <c r="M444" s="43"/>
      <c r="N444" s="43"/>
      <c r="O444" s="43"/>
    </row>
    <row r="445" spans="1:15">
      <c r="A445" s="43"/>
      <c r="B445" s="43"/>
      <c r="C445" s="43"/>
      <c r="D445" s="43"/>
      <c r="E445" s="43"/>
      <c r="F445" s="43"/>
      <c r="G445" s="43"/>
      <c r="H445" s="59"/>
      <c r="I445" s="59"/>
      <c r="J445" s="43"/>
      <c r="K445" s="43"/>
      <c r="L445" s="43"/>
      <c r="M445" s="43"/>
      <c r="N445" s="43"/>
      <c r="O445" s="43"/>
    </row>
    <row r="446" spans="1:15">
      <c r="A446" s="43"/>
      <c r="B446" s="43"/>
      <c r="C446" s="43"/>
      <c r="D446" s="43"/>
      <c r="E446" s="43"/>
      <c r="F446" s="43"/>
      <c r="G446" s="43"/>
      <c r="H446" s="59"/>
      <c r="I446" s="59"/>
      <c r="J446" s="43"/>
      <c r="K446" s="43"/>
      <c r="L446" s="59"/>
      <c r="M446" s="43"/>
      <c r="N446" s="43"/>
      <c r="O446" s="43"/>
    </row>
    <row r="447" spans="1:15">
      <c r="A447" s="43"/>
      <c r="B447" s="43"/>
      <c r="C447" s="43"/>
      <c r="D447" s="43"/>
      <c r="E447" s="43"/>
      <c r="F447" s="43"/>
      <c r="G447" s="43"/>
      <c r="H447" s="59"/>
      <c r="I447" s="59"/>
      <c r="J447" s="43"/>
      <c r="K447" s="43"/>
      <c r="L447" s="43"/>
      <c r="M447" s="43"/>
      <c r="N447" s="43"/>
      <c r="O447" s="43"/>
    </row>
    <row r="448" spans="1:15">
      <c r="A448" s="43"/>
      <c r="B448" s="43"/>
      <c r="C448" s="43"/>
      <c r="D448" s="43"/>
      <c r="E448" s="43"/>
      <c r="F448" s="43"/>
      <c r="G448" s="43"/>
      <c r="H448" s="59"/>
      <c r="I448" s="59"/>
      <c r="J448" s="43"/>
      <c r="K448" s="43"/>
      <c r="L448" s="43"/>
      <c r="M448" s="43"/>
      <c r="N448" s="43"/>
      <c r="O448" s="43"/>
    </row>
    <row r="449" spans="1:15">
      <c r="A449" s="43"/>
      <c r="B449" s="43"/>
      <c r="C449" s="43"/>
      <c r="D449" s="43"/>
      <c r="E449" s="43"/>
      <c r="F449" s="43"/>
      <c r="G449" s="43"/>
      <c r="H449" s="59"/>
      <c r="I449" s="59"/>
      <c r="J449" s="43"/>
      <c r="K449" s="43"/>
      <c r="L449" s="43"/>
      <c r="M449" s="43"/>
      <c r="N449" s="43"/>
      <c r="O449" s="43"/>
    </row>
    <row r="450" spans="1:15">
      <c r="A450" s="43"/>
      <c r="B450" s="43"/>
      <c r="C450" s="43"/>
      <c r="D450" s="43"/>
      <c r="E450" s="43"/>
      <c r="F450" s="43"/>
      <c r="G450" s="43"/>
      <c r="H450" s="59"/>
      <c r="I450" s="59"/>
      <c r="J450" s="43"/>
      <c r="K450" s="43"/>
      <c r="L450" s="43"/>
      <c r="M450" s="43"/>
      <c r="N450" s="43"/>
      <c r="O450" s="43"/>
    </row>
    <row r="451" spans="1:15">
      <c r="A451" s="43"/>
      <c r="B451" s="43"/>
      <c r="C451" s="43"/>
      <c r="D451" s="43"/>
      <c r="E451" s="43"/>
      <c r="F451" s="43"/>
      <c r="G451" s="43"/>
      <c r="H451" s="59"/>
      <c r="I451" s="59"/>
      <c r="J451" s="43"/>
      <c r="K451" s="43"/>
      <c r="L451" s="43"/>
      <c r="M451" s="43"/>
      <c r="N451" s="43"/>
      <c r="O451" s="43"/>
    </row>
    <row r="452" spans="1:15">
      <c r="A452" s="43"/>
      <c r="B452" s="43"/>
      <c r="C452" s="43"/>
      <c r="D452" s="43"/>
      <c r="E452" s="43"/>
      <c r="F452" s="43"/>
      <c r="G452" s="43"/>
      <c r="H452" s="59"/>
      <c r="I452" s="59"/>
      <c r="J452" s="43"/>
      <c r="K452" s="43"/>
      <c r="L452" s="43"/>
      <c r="M452" s="43"/>
      <c r="N452" s="43"/>
      <c r="O452" s="43"/>
    </row>
    <row r="453" spans="1:15">
      <c r="A453" s="43"/>
      <c r="B453" s="43"/>
      <c r="C453" s="43"/>
      <c r="D453" s="43"/>
      <c r="E453" s="43"/>
      <c r="F453" s="43"/>
      <c r="G453" s="43"/>
      <c r="H453" s="59"/>
      <c r="I453" s="59"/>
      <c r="J453" s="43"/>
      <c r="K453" s="43"/>
      <c r="L453" s="43"/>
      <c r="M453" s="43"/>
      <c r="N453" s="43"/>
      <c r="O453" s="43"/>
    </row>
    <row r="454" spans="1:15">
      <c r="A454" s="43"/>
      <c r="B454" s="43"/>
      <c r="C454" s="43"/>
      <c r="D454" s="43"/>
      <c r="E454" s="43"/>
      <c r="F454" s="43"/>
      <c r="G454" s="43"/>
      <c r="H454" s="59"/>
      <c r="I454" s="59"/>
      <c r="J454" s="43"/>
      <c r="K454" s="43"/>
      <c r="L454" s="43"/>
      <c r="M454" s="43"/>
      <c r="N454" s="43"/>
      <c r="O454" s="43"/>
    </row>
    <row r="455" spans="1:15">
      <c r="A455" s="43"/>
      <c r="B455" s="43"/>
      <c r="C455" s="43"/>
      <c r="D455" s="43"/>
      <c r="E455" s="43"/>
      <c r="F455" s="43"/>
      <c r="G455" s="43"/>
      <c r="H455" s="59"/>
      <c r="I455" s="59"/>
      <c r="J455" s="43"/>
      <c r="K455" s="43"/>
      <c r="L455" s="43"/>
      <c r="M455" s="43"/>
      <c r="N455" s="43"/>
      <c r="O455" s="43"/>
    </row>
    <row r="456" spans="1:15">
      <c r="A456" s="43"/>
      <c r="B456" s="43"/>
      <c r="C456" s="43"/>
      <c r="D456" s="43"/>
      <c r="E456" s="43"/>
      <c r="F456" s="43"/>
      <c r="G456" s="43"/>
      <c r="H456" s="59"/>
      <c r="I456" s="59"/>
      <c r="J456" s="43"/>
      <c r="K456" s="43"/>
      <c r="L456" s="43"/>
      <c r="M456" s="43"/>
      <c r="N456" s="43"/>
      <c r="O456" s="43"/>
    </row>
    <row r="457" spans="1:15">
      <c r="A457" s="43"/>
      <c r="B457" s="43"/>
      <c r="C457" s="43"/>
      <c r="D457" s="43"/>
      <c r="E457" s="43"/>
      <c r="F457" s="43"/>
      <c r="G457" s="43"/>
      <c r="H457" s="59"/>
      <c r="I457" s="59"/>
      <c r="J457" s="43"/>
      <c r="K457" s="43"/>
      <c r="L457" s="43"/>
      <c r="M457" s="43"/>
      <c r="N457" s="43"/>
      <c r="O457" s="43"/>
    </row>
    <row r="458" spans="1:15">
      <c r="A458" s="43"/>
      <c r="B458" s="43"/>
      <c r="C458" s="43"/>
      <c r="D458" s="43"/>
      <c r="E458" s="43"/>
      <c r="F458" s="43"/>
      <c r="G458" s="43"/>
      <c r="H458" s="59"/>
      <c r="I458" s="59"/>
      <c r="J458" s="43"/>
      <c r="K458" s="43"/>
      <c r="L458" s="43"/>
      <c r="M458" s="43"/>
      <c r="N458" s="43"/>
      <c r="O458" s="43"/>
    </row>
    <row r="459" spans="1:15">
      <c r="A459" s="43"/>
      <c r="B459" s="43"/>
      <c r="C459" s="43"/>
      <c r="D459" s="43"/>
      <c r="E459" s="43"/>
      <c r="F459" s="43"/>
      <c r="G459" s="43"/>
      <c r="H459" s="59"/>
      <c r="I459" s="59"/>
      <c r="J459" s="43"/>
      <c r="K459" s="43"/>
      <c r="L459" s="43"/>
      <c r="M459" s="43"/>
      <c r="N459" s="43"/>
      <c r="O459" s="43"/>
    </row>
    <row r="460" spans="1:15">
      <c r="A460" s="43"/>
      <c r="B460" s="43"/>
      <c r="C460" s="43"/>
      <c r="D460" s="43"/>
      <c r="E460" s="43"/>
      <c r="F460" s="43"/>
      <c r="G460" s="43"/>
      <c r="H460" s="59"/>
      <c r="I460" s="59"/>
      <c r="J460" s="43"/>
      <c r="K460" s="43"/>
      <c r="L460" s="43"/>
      <c r="M460" s="43"/>
      <c r="N460" s="43"/>
      <c r="O460" s="43"/>
    </row>
    <row r="461" spans="1:15">
      <c r="A461" s="43"/>
      <c r="B461" s="43"/>
      <c r="C461" s="43"/>
      <c r="D461" s="43"/>
      <c r="E461" s="43"/>
      <c r="F461" s="43"/>
      <c r="G461" s="43"/>
      <c r="H461" s="59"/>
      <c r="I461" s="59"/>
      <c r="J461" s="43"/>
      <c r="K461" s="43"/>
      <c r="L461" s="43"/>
      <c r="M461" s="43"/>
      <c r="N461" s="43"/>
      <c r="O461" s="43"/>
    </row>
    <row r="462" spans="1:15">
      <c r="A462" s="43"/>
      <c r="B462" s="43"/>
      <c r="C462" s="43"/>
      <c r="D462" s="43"/>
      <c r="E462" s="43"/>
      <c r="F462" s="43"/>
      <c r="G462" s="43"/>
      <c r="H462" s="59"/>
      <c r="I462" s="59"/>
      <c r="J462" s="43"/>
      <c r="K462" s="43"/>
      <c r="L462" s="43"/>
      <c r="M462" s="43"/>
      <c r="N462" s="43"/>
      <c r="O462" s="43"/>
    </row>
    <row r="463" spans="1:15">
      <c r="A463" s="43"/>
      <c r="B463" s="43"/>
      <c r="C463" s="43"/>
      <c r="D463" s="43"/>
      <c r="E463" s="43"/>
      <c r="F463" s="43"/>
      <c r="G463" s="43"/>
      <c r="H463" s="59"/>
      <c r="I463" s="59"/>
      <c r="J463" s="43"/>
      <c r="K463" s="43"/>
      <c r="L463" s="43"/>
      <c r="M463" s="43"/>
      <c r="N463" s="43"/>
      <c r="O463" s="43"/>
    </row>
    <row r="464" spans="1:15">
      <c r="A464" s="43"/>
      <c r="B464" s="43"/>
      <c r="C464" s="43"/>
      <c r="D464" s="43"/>
      <c r="E464" s="43"/>
      <c r="F464" s="43"/>
      <c r="G464" s="43"/>
      <c r="H464" s="59"/>
      <c r="I464" s="59"/>
      <c r="J464" s="43"/>
      <c r="K464" s="43"/>
      <c r="L464" s="43"/>
      <c r="M464" s="43"/>
      <c r="N464" s="43"/>
      <c r="O464" s="43"/>
    </row>
    <row r="465" spans="1:15">
      <c r="A465" s="43"/>
      <c r="B465" s="43"/>
      <c r="C465" s="43"/>
      <c r="D465" s="43"/>
      <c r="E465" s="43"/>
      <c r="F465" s="43"/>
      <c r="G465" s="43"/>
      <c r="H465" s="59"/>
      <c r="I465" s="59"/>
      <c r="J465" s="43"/>
      <c r="K465" s="43"/>
      <c r="L465" s="43"/>
      <c r="M465" s="43"/>
      <c r="N465" s="43"/>
      <c r="O465" s="43"/>
    </row>
    <row r="466" spans="1:15">
      <c r="A466" s="43"/>
      <c r="B466" s="43"/>
      <c r="C466" s="43"/>
      <c r="D466" s="43"/>
      <c r="E466" s="43"/>
      <c r="F466" s="43"/>
      <c r="G466" s="43"/>
      <c r="H466" s="59"/>
      <c r="I466" s="59"/>
      <c r="J466" s="43"/>
      <c r="K466" s="43"/>
      <c r="L466" s="43"/>
      <c r="M466" s="43"/>
      <c r="N466" s="43"/>
      <c r="O466" s="43"/>
    </row>
    <row r="467" spans="1:15">
      <c r="A467" s="43"/>
      <c r="B467" s="43"/>
      <c r="C467" s="43"/>
      <c r="D467" s="43"/>
      <c r="E467" s="43"/>
      <c r="F467" s="43"/>
      <c r="G467" s="43"/>
      <c r="H467" s="59"/>
      <c r="I467" s="59"/>
      <c r="J467" s="43"/>
      <c r="K467" s="43"/>
      <c r="L467" s="43"/>
      <c r="M467" s="43"/>
      <c r="N467" s="43"/>
      <c r="O467" s="43"/>
    </row>
    <row r="468" spans="1:15">
      <c r="A468" s="43"/>
      <c r="B468" s="43"/>
      <c r="C468" s="43"/>
      <c r="D468" s="43"/>
      <c r="E468" s="43"/>
      <c r="F468" s="43"/>
      <c r="G468" s="43"/>
      <c r="H468" s="59"/>
      <c r="I468" s="59"/>
      <c r="J468" s="43"/>
      <c r="K468" s="43"/>
      <c r="L468" s="43"/>
      <c r="M468" s="43"/>
      <c r="N468" s="43"/>
      <c r="O468" s="43"/>
    </row>
    <row r="469" spans="1:15">
      <c r="A469" s="43"/>
      <c r="B469" s="43"/>
      <c r="C469" s="43"/>
      <c r="D469" s="43"/>
      <c r="E469" s="43"/>
      <c r="F469" s="43"/>
      <c r="G469" s="43"/>
      <c r="H469" s="59"/>
      <c r="I469" s="59"/>
      <c r="J469" s="43"/>
      <c r="K469" s="43"/>
      <c r="L469" s="43"/>
      <c r="M469" s="43"/>
      <c r="N469" s="43"/>
      <c r="O469" s="43"/>
    </row>
    <row r="470" spans="1:15">
      <c r="A470" s="43"/>
      <c r="B470" s="43"/>
      <c r="C470" s="43"/>
      <c r="D470" s="43"/>
      <c r="E470" s="43"/>
      <c r="F470" s="43"/>
      <c r="G470" s="43"/>
      <c r="H470" s="59"/>
      <c r="I470" s="59"/>
      <c r="J470" s="43"/>
      <c r="K470" s="43"/>
      <c r="L470" s="43"/>
      <c r="M470" s="43"/>
      <c r="N470" s="43"/>
      <c r="O470" s="43"/>
    </row>
    <row r="471" spans="1:15">
      <c r="A471" s="43"/>
      <c r="B471" s="43"/>
      <c r="C471" s="43"/>
      <c r="D471" s="43"/>
      <c r="E471" s="43"/>
      <c r="F471" s="43"/>
      <c r="G471" s="43"/>
      <c r="H471" s="59"/>
      <c r="I471" s="59"/>
      <c r="J471" s="43"/>
      <c r="K471" s="43"/>
      <c r="L471" s="43"/>
      <c r="M471" s="43"/>
      <c r="N471" s="43"/>
      <c r="O471" s="43"/>
    </row>
    <row r="472" spans="1:15">
      <c r="A472" s="43"/>
      <c r="B472" s="43"/>
      <c r="C472" s="43"/>
      <c r="D472" s="43"/>
      <c r="E472" s="43"/>
      <c r="F472" s="43"/>
      <c r="G472" s="43"/>
      <c r="H472" s="59"/>
      <c r="I472" s="59"/>
      <c r="J472" s="43"/>
      <c r="K472" s="43"/>
      <c r="L472" s="43"/>
      <c r="M472" s="43"/>
      <c r="N472" s="43"/>
      <c r="O472" s="43"/>
    </row>
    <row r="473" spans="1:15">
      <c r="A473" s="43"/>
      <c r="B473" s="43"/>
      <c r="C473" s="43"/>
      <c r="D473" s="43"/>
      <c r="E473" s="43"/>
      <c r="F473" s="43"/>
      <c r="G473" s="43"/>
      <c r="H473" s="59"/>
      <c r="I473" s="59"/>
      <c r="J473" s="43"/>
      <c r="K473" s="43"/>
      <c r="L473" s="43"/>
      <c r="M473" s="43"/>
      <c r="N473" s="43"/>
      <c r="O473" s="43"/>
    </row>
    <row r="474" spans="1:15">
      <c r="A474" s="43"/>
      <c r="B474" s="43"/>
      <c r="C474" s="43"/>
      <c r="D474" s="43"/>
      <c r="E474" s="43"/>
      <c r="F474" s="43"/>
      <c r="G474" s="43"/>
      <c r="H474" s="59"/>
      <c r="I474" s="59"/>
      <c r="J474" s="43"/>
      <c r="K474" s="43"/>
      <c r="L474" s="43"/>
      <c r="M474" s="43"/>
      <c r="N474" s="43"/>
      <c r="O474" s="43"/>
    </row>
    <row r="475" spans="1:15">
      <c r="A475" s="43"/>
      <c r="B475" s="43"/>
      <c r="C475" s="43"/>
      <c r="D475" s="43"/>
      <c r="E475" s="43"/>
      <c r="F475" s="43"/>
      <c r="G475" s="43"/>
      <c r="H475" s="59"/>
      <c r="I475" s="59"/>
      <c r="J475" s="43"/>
      <c r="K475" s="43"/>
      <c r="L475" s="43"/>
      <c r="M475" s="43"/>
      <c r="N475" s="43"/>
      <c r="O475" s="43"/>
    </row>
    <row r="476" spans="1:15">
      <c r="A476" s="43"/>
      <c r="B476" s="43"/>
      <c r="C476" s="43"/>
      <c r="D476" s="43"/>
      <c r="E476" s="43"/>
      <c r="F476" s="43"/>
      <c r="G476" s="43"/>
      <c r="H476" s="59"/>
      <c r="I476" s="59"/>
      <c r="J476" s="43"/>
      <c r="K476" s="43"/>
      <c r="L476" s="43"/>
      <c r="M476" s="43"/>
      <c r="N476" s="43"/>
      <c r="O476" s="43"/>
    </row>
    <row r="477" spans="1:15">
      <c r="A477" s="43"/>
      <c r="B477" s="43"/>
      <c r="C477" s="43"/>
      <c r="D477" s="43"/>
      <c r="E477" s="43"/>
      <c r="F477" s="43"/>
      <c r="G477" s="43"/>
      <c r="H477" s="59"/>
      <c r="I477" s="59"/>
      <c r="J477" s="43"/>
      <c r="K477" s="43"/>
      <c r="L477" s="43"/>
      <c r="M477" s="43"/>
      <c r="N477" s="43"/>
      <c r="O477" s="43"/>
    </row>
    <row r="478" spans="1:15">
      <c r="A478" s="43"/>
      <c r="B478" s="43"/>
      <c r="C478" s="43"/>
      <c r="D478" s="43"/>
      <c r="E478" s="43"/>
      <c r="F478" s="43"/>
      <c r="G478" s="43"/>
      <c r="H478" s="59"/>
      <c r="I478" s="59"/>
      <c r="J478" s="43"/>
      <c r="K478" s="43"/>
      <c r="L478" s="43"/>
      <c r="M478" s="43"/>
      <c r="N478" s="43"/>
      <c r="O478" s="43"/>
    </row>
    <row r="479" spans="1:15">
      <c r="A479" s="43"/>
      <c r="B479" s="43"/>
      <c r="C479" s="43"/>
      <c r="D479" s="43"/>
      <c r="E479" s="43"/>
      <c r="F479" s="43"/>
      <c r="G479" s="43"/>
      <c r="H479" s="59"/>
      <c r="I479" s="59"/>
      <c r="J479" s="43"/>
      <c r="K479" s="43"/>
      <c r="L479" s="43"/>
      <c r="M479" s="43"/>
      <c r="N479" s="43"/>
      <c r="O479" s="43"/>
    </row>
    <row r="480" spans="1:15">
      <c r="A480" s="43"/>
      <c r="B480" s="43"/>
      <c r="C480" s="43"/>
      <c r="D480" s="43"/>
      <c r="E480" s="43"/>
      <c r="F480" s="43"/>
      <c r="G480" s="43"/>
      <c r="H480" s="59"/>
      <c r="I480" s="59"/>
      <c r="J480" s="43"/>
      <c r="K480" s="43"/>
      <c r="L480" s="43"/>
      <c r="M480" s="43"/>
      <c r="N480" s="43"/>
      <c r="O480" s="43"/>
    </row>
    <row r="481" spans="1:15">
      <c r="A481" s="43"/>
      <c r="B481" s="43"/>
      <c r="C481" s="43"/>
      <c r="D481" s="43"/>
      <c r="E481" s="43"/>
      <c r="F481" s="43"/>
      <c r="G481" s="43"/>
      <c r="H481" s="59"/>
      <c r="I481" s="59"/>
      <c r="J481" s="43"/>
      <c r="K481" s="43"/>
      <c r="L481" s="43"/>
      <c r="M481" s="43"/>
      <c r="N481" s="43"/>
      <c r="O481" s="43"/>
    </row>
    <row r="482" spans="1:15">
      <c r="A482" s="43"/>
      <c r="B482" s="43"/>
      <c r="C482" s="43"/>
      <c r="D482" s="43"/>
      <c r="E482" s="43"/>
      <c r="F482" s="43"/>
      <c r="G482" s="43"/>
      <c r="H482" s="59"/>
      <c r="I482" s="59"/>
      <c r="J482" s="43"/>
      <c r="K482" s="43"/>
      <c r="L482" s="43"/>
      <c r="M482" s="43"/>
      <c r="N482" s="43"/>
      <c r="O482" s="43"/>
    </row>
    <row r="483" spans="1:15">
      <c r="A483" s="43"/>
      <c r="B483" s="43"/>
      <c r="C483" s="43"/>
      <c r="D483" s="43"/>
      <c r="E483" s="43"/>
      <c r="F483" s="43"/>
      <c r="G483" s="43"/>
      <c r="H483" s="59"/>
      <c r="I483" s="59"/>
      <c r="J483" s="43"/>
      <c r="K483" s="43"/>
      <c r="L483" s="43"/>
      <c r="M483" s="43"/>
      <c r="N483" s="43"/>
      <c r="O483" s="43"/>
    </row>
    <row r="484" spans="1:15">
      <c r="A484" s="43"/>
      <c r="B484" s="43"/>
      <c r="C484" s="43"/>
      <c r="D484" s="43"/>
      <c r="E484" s="43"/>
      <c r="F484" s="43"/>
      <c r="G484" s="43"/>
      <c r="H484" s="59"/>
      <c r="I484" s="59"/>
      <c r="J484" s="43"/>
      <c r="K484" s="43"/>
      <c r="L484" s="43"/>
      <c r="M484" s="43"/>
      <c r="N484" s="43"/>
      <c r="O484" s="43"/>
    </row>
    <row r="485" spans="1:15">
      <c r="A485" s="43"/>
      <c r="B485" s="43"/>
      <c r="C485" s="43"/>
      <c r="D485" s="43"/>
      <c r="E485" s="43"/>
      <c r="F485" s="43"/>
      <c r="G485" s="43"/>
      <c r="H485" s="59"/>
      <c r="I485" s="59"/>
      <c r="J485" s="43"/>
      <c r="K485" s="43"/>
      <c r="L485" s="43"/>
      <c r="M485" s="43"/>
      <c r="N485" s="43"/>
      <c r="O485" s="43"/>
    </row>
    <row r="486" spans="1:15">
      <c r="A486" s="43"/>
      <c r="B486" s="43"/>
      <c r="C486" s="43"/>
      <c r="D486" s="43"/>
      <c r="E486" s="43"/>
      <c r="F486" s="43"/>
      <c r="G486" s="43"/>
      <c r="H486" s="59"/>
      <c r="I486" s="59"/>
      <c r="J486" s="43"/>
      <c r="K486" s="43"/>
      <c r="L486" s="43"/>
      <c r="M486" s="43"/>
      <c r="N486" s="43"/>
      <c r="O486" s="43"/>
    </row>
    <row r="487" spans="1:15">
      <c r="A487" s="43"/>
      <c r="B487" s="43"/>
      <c r="C487" s="43"/>
      <c r="D487" s="43"/>
      <c r="E487" s="43"/>
      <c r="F487" s="43"/>
      <c r="G487" s="43"/>
      <c r="H487" s="59"/>
      <c r="I487" s="59"/>
      <c r="J487" s="43"/>
      <c r="K487" s="43"/>
      <c r="L487" s="43"/>
      <c r="M487" s="43"/>
      <c r="N487" s="43"/>
      <c r="O487" s="43"/>
    </row>
    <row r="488" spans="1:15">
      <c r="A488" s="43"/>
      <c r="B488" s="43"/>
      <c r="C488" s="43"/>
      <c r="D488" s="43"/>
      <c r="E488" s="43"/>
      <c r="F488" s="43"/>
      <c r="G488" s="43"/>
      <c r="H488" s="59"/>
      <c r="I488" s="59"/>
      <c r="J488" s="43"/>
      <c r="K488" s="43"/>
      <c r="L488" s="43"/>
      <c r="M488" s="43"/>
      <c r="N488" s="43"/>
      <c r="O488" s="43"/>
    </row>
    <row r="489" spans="1:15">
      <c r="A489" s="43"/>
      <c r="B489" s="43"/>
      <c r="C489" s="43"/>
      <c r="D489" s="43"/>
      <c r="E489" s="43"/>
      <c r="F489" s="43"/>
      <c r="G489" s="43"/>
      <c r="H489" s="59"/>
      <c r="I489" s="59"/>
      <c r="J489" s="43"/>
      <c r="K489" s="43"/>
      <c r="L489" s="43"/>
      <c r="M489" s="43"/>
      <c r="N489" s="43"/>
      <c r="O489" s="43"/>
    </row>
    <row r="490" spans="1:15">
      <c r="A490" s="43"/>
      <c r="B490" s="43"/>
      <c r="C490" s="43"/>
      <c r="D490" s="43"/>
      <c r="E490" s="43"/>
      <c r="F490" s="43"/>
      <c r="G490" s="43"/>
      <c r="H490" s="59"/>
      <c r="I490" s="59"/>
      <c r="J490" s="43"/>
      <c r="K490" s="43"/>
      <c r="L490" s="43"/>
      <c r="M490" s="43"/>
      <c r="N490" s="43"/>
      <c r="O490" s="43"/>
    </row>
    <row r="491" spans="1:15">
      <c r="A491" s="43"/>
      <c r="B491" s="43"/>
      <c r="C491" s="43"/>
      <c r="D491" s="43"/>
      <c r="E491" s="43"/>
      <c r="F491" s="43"/>
      <c r="G491" s="43"/>
      <c r="H491" s="59"/>
      <c r="I491" s="59"/>
      <c r="J491" s="43"/>
      <c r="K491" s="43"/>
      <c r="L491" s="43"/>
      <c r="M491" s="43"/>
      <c r="N491" s="43"/>
      <c r="O491" s="43"/>
    </row>
    <row r="492" spans="1:15">
      <c r="A492" s="43"/>
      <c r="B492" s="43"/>
      <c r="C492" s="43"/>
      <c r="D492" s="43"/>
      <c r="E492" s="43"/>
      <c r="F492" s="43"/>
      <c r="G492" s="43"/>
      <c r="H492" s="59"/>
      <c r="I492" s="59"/>
      <c r="J492" s="43"/>
      <c r="K492" s="43"/>
      <c r="L492" s="43"/>
      <c r="M492" s="43"/>
      <c r="N492" s="43"/>
      <c r="O492" s="43"/>
    </row>
    <row r="493" spans="1:15">
      <c r="A493" s="43"/>
      <c r="B493" s="43"/>
      <c r="C493" s="43"/>
      <c r="D493" s="43"/>
      <c r="E493" s="43"/>
      <c r="F493" s="43"/>
      <c r="G493" s="43"/>
      <c r="H493" s="59"/>
      <c r="I493" s="59"/>
      <c r="J493" s="43"/>
      <c r="K493" s="43"/>
      <c r="L493" s="43"/>
      <c r="M493" s="43"/>
      <c r="N493" s="43"/>
      <c r="O493" s="43"/>
    </row>
    <row r="494" spans="1:15">
      <c r="A494" s="43"/>
      <c r="B494" s="43"/>
      <c r="C494" s="43"/>
      <c r="D494" s="43"/>
      <c r="E494" s="43"/>
      <c r="F494" s="43"/>
      <c r="G494" s="43"/>
      <c r="H494" s="59"/>
      <c r="I494" s="59"/>
      <c r="J494" s="43"/>
      <c r="K494" s="43"/>
      <c r="L494" s="43"/>
      <c r="M494" s="43"/>
      <c r="N494" s="43"/>
      <c r="O494" s="43"/>
    </row>
    <row r="495" spans="1:15">
      <c r="A495" s="43"/>
      <c r="B495" s="43"/>
      <c r="C495" s="43"/>
      <c r="D495" s="43"/>
      <c r="E495" s="43"/>
      <c r="F495" s="43"/>
      <c r="G495" s="43"/>
      <c r="H495" s="59"/>
      <c r="I495" s="59"/>
      <c r="J495" s="43"/>
      <c r="K495" s="43"/>
      <c r="L495" s="43"/>
      <c r="M495" s="43"/>
      <c r="N495" s="43"/>
      <c r="O495" s="43"/>
    </row>
    <row r="496" spans="1:15">
      <c r="A496" s="43"/>
      <c r="B496" s="43"/>
      <c r="C496" s="43"/>
      <c r="D496" s="43"/>
      <c r="E496" s="43"/>
      <c r="F496" s="43"/>
      <c r="G496" s="43"/>
      <c r="H496" s="59"/>
      <c r="I496" s="59"/>
      <c r="J496" s="43"/>
      <c r="K496" s="43"/>
      <c r="L496" s="43"/>
      <c r="M496" s="43"/>
      <c r="N496" s="43"/>
      <c r="O496" s="43"/>
    </row>
    <row r="497" spans="1:15">
      <c r="A497" s="43"/>
      <c r="B497" s="43"/>
      <c r="C497" s="43"/>
      <c r="D497" s="43"/>
      <c r="E497" s="43"/>
      <c r="F497" s="43"/>
      <c r="G497" s="43"/>
      <c r="H497" s="59"/>
      <c r="I497" s="59"/>
      <c r="J497" s="43"/>
      <c r="K497" s="43"/>
      <c r="L497" s="43"/>
      <c r="M497" s="43"/>
      <c r="N497" s="43"/>
      <c r="O497" s="43"/>
    </row>
    <row r="498" spans="1:15">
      <c r="A498" s="43"/>
      <c r="B498" s="43"/>
      <c r="C498" s="43"/>
      <c r="D498" s="43"/>
      <c r="E498" s="43"/>
      <c r="F498" s="43"/>
      <c r="G498" s="43"/>
      <c r="H498" s="59"/>
      <c r="I498" s="59"/>
      <c r="J498" s="43"/>
      <c r="K498" s="43"/>
      <c r="L498" s="59"/>
      <c r="M498" s="43"/>
      <c r="N498" s="43"/>
      <c r="O498" s="43"/>
    </row>
    <row r="499" spans="1:15">
      <c r="A499" s="43"/>
      <c r="B499" s="43"/>
      <c r="C499" s="43"/>
      <c r="D499" s="43"/>
      <c r="E499" s="43"/>
      <c r="F499" s="43"/>
      <c r="G499" s="43"/>
      <c r="H499" s="59"/>
      <c r="I499" s="59"/>
      <c r="J499" s="43"/>
      <c r="K499" s="43"/>
      <c r="L499" s="43"/>
      <c r="M499" s="43"/>
      <c r="N499" s="43"/>
      <c r="O499" s="43"/>
    </row>
    <row r="500" spans="1:15">
      <c r="A500" s="43"/>
      <c r="B500" s="43"/>
      <c r="C500" s="43"/>
      <c r="D500" s="43"/>
      <c r="E500" s="43"/>
      <c r="F500" s="43"/>
      <c r="G500" s="43"/>
      <c r="H500" s="59"/>
      <c r="I500" s="59"/>
      <c r="J500" s="43"/>
      <c r="K500" s="43"/>
      <c r="L500" s="43"/>
      <c r="M500" s="43"/>
      <c r="N500" s="43"/>
      <c r="O500" s="43"/>
    </row>
    <row r="501" spans="1:15">
      <c r="A501" s="43"/>
      <c r="B501" s="43"/>
      <c r="C501" s="43"/>
      <c r="D501" s="43"/>
      <c r="E501" s="43"/>
      <c r="F501" s="43"/>
      <c r="G501" s="43"/>
      <c r="H501" s="59"/>
      <c r="I501" s="59"/>
      <c r="J501" s="43"/>
      <c r="K501" s="43"/>
      <c r="L501" s="43"/>
      <c r="M501" s="43"/>
      <c r="N501" s="43"/>
      <c r="O501" s="43"/>
    </row>
    <row r="502" spans="1:15">
      <c r="A502" s="43"/>
      <c r="B502" s="43"/>
      <c r="C502" s="43"/>
      <c r="D502" s="43"/>
      <c r="E502" s="43"/>
      <c r="F502" s="43"/>
      <c r="G502" s="43"/>
      <c r="H502" s="59"/>
      <c r="I502" s="59"/>
      <c r="J502" s="43"/>
      <c r="K502" s="43"/>
      <c r="L502" s="43"/>
      <c r="M502" s="43"/>
      <c r="N502" s="43"/>
      <c r="O502" s="43"/>
    </row>
    <row r="503" spans="1:15">
      <c r="A503" s="43"/>
      <c r="B503" s="43"/>
      <c r="C503" s="43"/>
      <c r="D503" s="43"/>
      <c r="E503" s="43"/>
      <c r="F503" s="43"/>
      <c r="G503" s="43"/>
      <c r="H503" s="59"/>
      <c r="I503" s="59"/>
      <c r="J503" s="43"/>
      <c r="K503" s="43"/>
      <c r="L503" s="43"/>
      <c r="M503" s="43"/>
      <c r="N503" s="43"/>
      <c r="O503" s="43"/>
    </row>
    <row r="504" spans="1:15">
      <c r="A504" s="43"/>
      <c r="B504" s="43"/>
      <c r="C504" s="43"/>
      <c r="D504" s="43"/>
      <c r="E504" s="43"/>
      <c r="F504" s="43"/>
      <c r="G504" s="43"/>
      <c r="H504" s="59"/>
      <c r="I504" s="59"/>
      <c r="J504" s="43"/>
      <c r="K504" s="43"/>
      <c r="L504" s="43"/>
      <c r="M504" s="43"/>
      <c r="N504" s="43"/>
      <c r="O504" s="43"/>
    </row>
    <row r="505" spans="1:15">
      <c r="A505" s="43"/>
      <c r="B505" s="43"/>
      <c r="C505" s="43"/>
      <c r="D505" s="43"/>
      <c r="E505" s="43"/>
      <c r="F505" s="43"/>
      <c r="G505" s="43"/>
      <c r="H505" s="59"/>
      <c r="I505" s="59"/>
      <c r="J505" s="43"/>
      <c r="K505" s="43"/>
      <c r="L505" s="43"/>
      <c r="M505" s="43"/>
      <c r="N505" s="43"/>
      <c r="O505" s="43"/>
    </row>
    <row r="506" spans="1:15">
      <c r="A506" s="43"/>
      <c r="B506" s="43"/>
      <c r="C506" s="43"/>
      <c r="D506" s="43"/>
      <c r="E506" s="43"/>
      <c r="F506" s="43"/>
      <c r="G506" s="43"/>
      <c r="H506" s="59"/>
      <c r="I506" s="59"/>
      <c r="J506" s="43"/>
      <c r="K506" s="43"/>
      <c r="L506" s="43"/>
      <c r="M506" s="43"/>
      <c r="N506" s="43"/>
      <c r="O506" s="43"/>
    </row>
    <row r="507" spans="1:15">
      <c r="A507" s="43"/>
      <c r="B507" s="43"/>
      <c r="C507" s="43"/>
      <c r="D507" s="43"/>
      <c r="E507" s="43"/>
      <c r="F507" s="43"/>
      <c r="G507" s="43"/>
      <c r="H507" s="59"/>
      <c r="I507" s="59"/>
      <c r="J507" s="43"/>
      <c r="K507" s="43"/>
      <c r="L507" s="43"/>
      <c r="M507" s="43"/>
      <c r="N507" s="43"/>
      <c r="O507" s="43"/>
    </row>
    <row r="508" spans="1:15">
      <c r="A508" s="43"/>
      <c r="B508" s="43"/>
      <c r="C508" s="43"/>
      <c r="D508" s="43"/>
      <c r="E508" s="43"/>
      <c r="F508" s="43"/>
      <c r="G508" s="43"/>
      <c r="H508" s="59"/>
      <c r="I508" s="59"/>
      <c r="J508" s="43"/>
      <c r="K508" s="43"/>
      <c r="L508" s="43"/>
      <c r="M508" s="43"/>
      <c r="N508" s="43"/>
      <c r="O508" s="43"/>
    </row>
    <row r="509" spans="1:15">
      <c r="A509" s="43"/>
      <c r="B509" s="43"/>
      <c r="C509" s="43"/>
      <c r="D509" s="43"/>
      <c r="E509" s="43"/>
      <c r="F509" s="43"/>
      <c r="G509" s="43"/>
      <c r="H509" s="59"/>
      <c r="I509" s="59"/>
      <c r="J509" s="43"/>
      <c r="K509" s="43"/>
      <c r="L509" s="43"/>
      <c r="M509" s="43"/>
      <c r="N509" s="43"/>
      <c r="O509" s="43"/>
    </row>
    <row r="510" spans="1:15">
      <c r="A510" s="43"/>
      <c r="B510" s="43"/>
      <c r="C510" s="43"/>
      <c r="D510" s="43"/>
      <c r="E510" s="43"/>
      <c r="F510" s="43"/>
      <c r="G510" s="43"/>
      <c r="H510" s="59"/>
      <c r="I510" s="59"/>
      <c r="J510" s="43"/>
      <c r="K510" s="43"/>
      <c r="L510" s="43"/>
      <c r="M510" s="43"/>
      <c r="N510" s="43"/>
      <c r="O510" s="43"/>
    </row>
    <row r="511" spans="1:15">
      <c r="A511" s="43"/>
      <c r="B511" s="43"/>
      <c r="C511" s="43"/>
      <c r="D511" s="43"/>
      <c r="E511" s="43"/>
      <c r="F511" s="43"/>
      <c r="G511" s="43"/>
      <c r="H511" s="59"/>
      <c r="I511" s="59"/>
      <c r="J511" s="43"/>
      <c r="K511" s="43"/>
      <c r="L511" s="43"/>
      <c r="M511" s="43"/>
      <c r="N511" s="43"/>
      <c r="O511" s="43"/>
    </row>
    <row r="512" spans="1:15">
      <c r="A512" s="43"/>
      <c r="B512" s="43"/>
      <c r="C512" s="43"/>
      <c r="D512" s="43"/>
      <c r="E512" s="43"/>
      <c r="F512" s="43"/>
      <c r="G512" s="43"/>
      <c r="H512" s="59"/>
      <c r="I512" s="59"/>
      <c r="J512" s="43"/>
      <c r="K512" s="43"/>
      <c r="L512" s="43"/>
      <c r="M512" s="43"/>
      <c r="N512" s="43"/>
      <c r="O512" s="43"/>
    </row>
    <row r="513" spans="1:15">
      <c r="A513" s="43"/>
      <c r="B513" s="43"/>
      <c r="C513" s="43"/>
      <c r="D513" s="43"/>
      <c r="E513" s="43"/>
      <c r="F513" s="43"/>
      <c r="G513" s="43"/>
      <c r="H513" s="59"/>
      <c r="I513" s="59"/>
      <c r="J513" s="43"/>
      <c r="K513" s="43"/>
      <c r="L513" s="43"/>
      <c r="M513" s="43"/>
      <c r="N513" s="43"/>
      <c r="O513" s="43"/>
    </row>
    <row r="514" spans="1:15">
      <c r="A514" s="43"/>
      <c r="B514" s="43"/>
      <c r="C514" s="43"/>
      <c r="D514" s="43"/>
      <c r="E514" s="43"/>
      <c r="F514" s="43"/>
      <c r="G514" s="43"/>
      <c r="H514" s="59"/>
      <c r="I514" s="59"/>
      <c r="J514" s="43"/>
      <c r="K514" s="43"/>
      <c r="L514" s="43"/>
      <c r="M514" s="43"/>
      <c r="N514" s="43"/>
      <c r="O514" s="43"/>
    </row>
    <row r="515" spans="1:15">
      <c r="A515" s="43"/>
      <c r="B515" s="43"/>
      <c r="C515" s="43"/>
      <c r="D515" s="43"/>
      <c r="E515" s="43"/>
      <c r="F515" s="43"/>
      <c r="G515" s="43"/>
      <c r="H515" s="59"/>
      <c r="I515" s="59"/>
      <c r="J515" s="43"/>
      <c r="K515" s="43"/>
      <c r="L515" s="43"/>
      <c r="M515" s="43"/>
      <c r="N515" s="43"/>
      <c r="O515" s="43"/>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92D050"/>
  </sheetPr>
  <dimension ref="A1:X3518"/>
  <sheetViews>
    <sheetView zoomScaleNormal="100" workbookViewId="0">
      <selection activeCell="A2" sqref="A2:O675"/>
    </sheetView>
  </sheetViews>
  <sheetFormatPr defaultColWidth="9.28515625" defaultRowHeight="15" customHeight="1"/>
  <cols>
    <col min="2" max="2" width="20.7109375" bestFit="1" customWidth="1"/>
    <col min="3" max="3" width="69.7109375" customWidth="1"/>
    <col min="4" max="4" width="16.28515625" customWidth="1"/>
    <col min="7" max="7" width="27.7109375" customWidth="1"/>
    <col min="8" max="8" width="24.7109375" customWidth="1"/>
    <col min="9" max="9" width="19.7109375" customWidth="1"/>
    <col min="12" max="12" width="15.7109375" bestFit="1" customWidth="1"/>
  </cols>
  <sheetData>
    <row r="1" spans="1:24" ht="15" customHeight="1">
      <c r="A1" s="2" t="s">
        <v>420</v>
      </c>
      <c r="B1" s="2" t="s">
        <v>255</v>
      </c>
      <c r="C1" s="2" t="s">
        <v>421</v>
      </c>
      <c r="D1" s="2" t="s">
        <v>422</v>
      </c>
      <c r="E1" s="2" t="s">
        <v>212</v>
      </c>
      <c r="F1" s="2" t="s">
        <v>127</v>
      </c>
      <c r="G1" s="2" t="s">
        <v>423</v>
      </c>
      <c r="H1" s="2" t="s">
        <v>211</v>
      </c>
      <c r="I1" s="2" t="s">
        <v>424</v>
      </c>
      <c r="J1" s="2" t="s">
        <v>425</v>
      </c>
      <c r="K1" s="2" t="s">
        <v>427</v>
      </c>
      <c r="L1" s="2" t="s">
        <v>428</v>
      </c>
      <c r="M1" s="2" t="s">
        <v>2990</v>
      </c>
      <c r="N1" s="2" t="s">
        <v>2991</v>
      </c>
      <c r="O1" s="2" t="s">
        <v>435</v>
      </c>
      <c r="P1" s="2" t="s">
        <v>431</v>
      </c>
      <c r="Q1" s="2" t="s">
        <v>432</v>
      </c>
      <c r="R1" s="2" t="s">
        <v>433</v>
      </c>
      <c r="S1" s="2" t="s">
        <v>434</v>
      </c>
      <c r="T1" s="2" t="s">
        <v>435</v>
      </c>
      <c r="U1" s="2" t="s">
        <v>436</v>
      </c>
      <c r="V1" s="2" t="s">
        <v>437</v>
      </c>
      <c r="W1" s="2" t="s">
        <v>438</v>
      </c>
      <c r="X1" s="2"/>
    </row>
    <row r="2" spans="1:24" ht="15" customHeight="1">
      <c r="A2" s="43" t="s">
        <v>1340</v>
      </c>
      <c r="B2" s="43" t="s">
        <v>261</v>
      </c>
      <c r="C2" s="43" t="s">
        <v>1341</v>
      </c>
      <c r="D2" s="43" t="s">
        <v>562</v>
      </c>
      <c r="E2" s="43" t="s">
        <v>161</v>
      </c>
      <c r="F2" s="43" t="s">
        <v>1342</v>
      </c>
      <c r="G2" s="43" t="s">
        <v>192</v>
      </c>
      <c r="H2" s="59">
        <v>44641.373240740737</v>
      </c>
      <c r="I2" s="59">
        <v>44641.527951388889</v>
      </c>
      <c r="J2" s="43" t="s">
        <v>455</v>
      </c>
      <c r="K2" s="43" t="s">
        <v>456</v>
      </c>
      <c r="L2" s="59">
        <v>44644.373240740737</v>
      </c>
      <c r="M2" s="43" t="s">
        <v>1343</v>
      </c>
      <c r="N2" s="43" t="s">
        <v>607</v>
      </c>
      <c r="O2" s="43"/>
      <c r="P2" s="43"/>
      <c r="R2" s="43"/>
      <c r="S2" s="43"/>
      <c r="T2" s="43"/>
      <c r="U2" s="43"/>
      <c r="V2" s="43"/>
      <c r="W2" s="60"/>
      <c r="X2" s="60"/>
    </row>
    <row r="3" spans="1:24" ht="15" customHeight="1">
      <c r="A3" s="43" t="s">
        <v>439</v>
      </c>
      <c r="B3" s="43" t="s">
        <v>260</v>
      </c>
      <c r="C3" s="43" t="s">
        <v>274</v>
      </c>
      <c r="D3" s="43" t="s">
        <v>440</v>
      </c>
      <c r="E3" s="43" t="s">
        <v>160</v>
      </c>
      <c r="F3" s="43" t="s">
        <v>441</v>
      </c>
      <c r="G3" s="43" t="s">
        <v>175</v>
      </c>
      <c r="H3" s="59">
        <v>44623.513645833344</v>
      </c>
      <c r="I3" s="59">
        <v>44638.677812499998</v>
      </c>
      <c r="J3" s="43" t="s">
        <v>442</v>
      </c>
      <c r="K3" s="43" t="s">
        <v>443</v>
      </c>
      <c r="L3" s="43"/>
      <c r="M3" s="43" t="b">
        <v>0</v>
      </c>
      <c r="N3" s="43" t="b">
        <v>0</v>
      </c>
      <c r="O3" s="43"/>
      <c r="P3" s="43"/>
      <c r="R3" s="43"/>
      <c r="S3" s="43"/>
      <c r="T3" s="43"/>
      <c r="U3" s="43"/>
      <c r="V3" s="43"/>
      <c r="W3" s="60"/>
    </row>
    <row r="4" spans="1:24" ht="15" customHeight="1">
      <c r="A4" s="43" t="s">
        <v>444</v>
      </c>
      <c r="B4" s="43" t="s">
        <v>261</v>
      </c>
      <c r="C4" s="43" t="s">
        <v>3004</v>
      </c>
      <c r="D4" s="43" t="s">
        <v>445</v>
      </c>
      <c r="E4" s="43" t="s">
        <v>82</v>
      </c>
      <c r="F4" s="43" t="s">
        <v>446</v>
      </c>
      <c r="G4" s="43" t="s">
        <v>287</v>
      </c>
      <c r="H4" s="59">
        <v>44630.338240740741</v>
      </c>
      <c r="I4" s="59">
        <v>44637.399386574078</v>
      </c>
      <c r="J4" s="43" t="s">
        <v>442</v>
      </c>
      <c r="K4" s="43" t="s">
        <v>443</v>
      </c>
      <c r="L4" s="59">
        <v>44631.338240740741</v>
      </c>
      <c r="M4" s="43" t="s">
        <v>447</v>
      </c>
      <c r="N4" s="43" t="s">
        <v>448</v>
      </c>
      <c r="O4" s="43"/>
      <c r="P4" s="43"/>
      <c r="R4" s="43"/>
      <c r="S4" s="43"/>
      <c r="T4" s="43"/>
      <c r="U4" s="43"/>
      <c r="V4" s="43"/>
      <c r="W4" s="60"/>
    </row>
    <row r="5" spans="1:24" ht="15" customHeight="1">
      <c r="A5" s="43" t="s">
        <v>1344</v>
      </c>
      <c r="B5" s="43" t="b">
        <v>0</v>
      </c>
      <c r="C5" s="43" t="s">
        <v>1345</v>
      </c>
      <c r="D5" s="43" t="b">
        <v>0</v>
      </c>
      <c r="E5" s="43" t="s">
        <v>158</v>
      </c>
      <c r="F5" s="43" t="s">
        <v>1346</v>
      </c>
      <c r="G5" s="43" t="s">
        <v>169</v>
      </c>
      <c r="H5" s="59">
        <v>44641.567245370366</v>
      </c>
      <c r="I5" s="59">
        <v>44641.567245370366</v>
      </c>
      <c r="J5" s="43" t="b">
        <v>0</v>
      </c>
      <c r="K5" s="43"/>
      <c r="L5" s="43"/>
      <c r="M5" s="43" t="b">
        <v>0</v>
      </c>
      <c r="N5" s="43" t="b">
        <v>0</v>
      </c>
      <c r="O5" s="43"/>
      <c r="P5" s="43"/>
      <c r="R5" s="43"/>
      <c r="S5" s="43"/>
      <c r="T5" s="43"/>
      <c r="U5" s="43"/>
      <c r="V5" s="43"/>
      <c r="W5" s="60"/>
    </row>
    <row r="6" spans="1:24" ht="15" customHeight="1">
      <c r="A6" s="43" t="s">
        <v>1347</v>
      </c>
      <c r="B6" s="43" t="s">
        <v>261</v>
      </c>
      <c r="C6" s="43" t="s">
        <v>1348</v>
      </c>
      <c r="D6" s="43" t="s">
        <v>679</v>
      </c>
      <c r="E6" s="43" t="s">
        <v>82</v>
      </c>
      <c r="F6" s="43" t="s">
        <v>1349</v>
      </c>
      <c r="G6" s="43" t="s">
        <v>174</v>
      </c>
      <c r="H6" s="59">
        <v>44641.566469907397</v>
      </c>
      <c r="I6" s="59">
        <v>44641.568043981482</v>
      </c>
      <c r="J6" s="43" t="b">
        <v>0</v>
      </c>
      <c r="K6" s="43"/>
      <c r="L6" s="59">
        <v>44642.358136574083</v>
      </c>
      <c r="M6" s="43" t="s">
        <v>1350</v>
      </c>
      <c r="N6" s="43" t="b">
        <v>0</v>
      </c>
      <c r="O6" s="43"/>
      <c r="P6" s="43"/>
      <c r="R6" s="43"/>
      <c r="S6" s="43"/>
      <c r="T6" s="43"/>
      <c r="U6" s="43"/>
      <c r="V6" s="43"/>
      <c r="W6" s="60"/>
    </row>
    <row r="7" spans="1:24" ht="15" customHeight="1">
      <c r="A7" s="43" t="s">
        <v>1351</v>
      </c>
      <c r="B7" s="43" t="b">
        <v>0</v>
      </c>
      <c r="C7" s="43" t="s">
        <v>3005</v>
      </c>
      <c r="D7" s="43" t="b">
        <v>0</v>
      </c>
      <c r="E7" s="43" t="s">
        <v>158</v>
      </c>
      <c r="F7" s="43" t="s">
        <v>549</v>
      </c>
      <c r="G7" s="43" t="s">
        <v>276</v>
      </c>
      <c r="H7" s="59">
        <v>44641.566018518519</v>
      </c>
      <c r="I7" s="59">
        <v>44641.566018518519</v>
      </c>
      <c r="J7" s="43" t="b">
        <v>0</v>
      </c>
      <c r="K7" s="43"/>
      <c r="L7" s="43"/>
      <c r="M7" s="43" t="b">
        <v>0</v>
      </c>
      <c r="N7" s="43" t="b">
        <v>0</v>
      </c>
      <c r="O7" s="43"/>
      <c r="P7" s="43"/>
      <c r="R7" s="43"/>
      <c r="S7" s="43"/>
      <c r="T7" s="43"/>
      <c r="U7" s="43"/>
      <c r="V7" s="43"/>
      <c r="W7" s="60"/>
    </row>
    <row r="8" spans="1:24" ht="15" customHeight="1">
      <c r="A8" s="43" t="s">
        <v>1352</v>
      </c>
      <c r="B8" s="43" t="b">
        <v>0</v>
      </c>
      <c r="C8" s="43" t="s">
        <v>1353</v>
      </c>
      <c r="D8" s="43" t="b">
        <v>0</v>
      </c>
      <c r="E8" s="43" t="s">
        <v>158</v>
      </c>
      <c r="F8" s="43" t="s">
        <v>536</v>
      </c>
      <c r="G8" s="43" t="s">
        <v>183</v>
      </c>
      <c r="H8" s="59">
        <v>44641.565833333327</v>
      </c>
      <c r="I8" s="59">
        <v>44641.565833333327</v>
      </c>
      <c r="J8" s="43" t="b">
        <v>0</v>
      </c>
      <c r="K8" s="43"/>
      <c r="L8" s="43"/>
      <c r="M8" s="43" t="b">
        <v>0</v>
      </c>
      <c r="N8" s="43" t="b">
        <v>0</v>
      </c>
      <c r="O8" s="43"/>
      <c r="P8" s="43"/>
      <c r="R8" s="43"/>
      <c r="S8" s="43"/>
      <c r="T8" s="43"/>
      <c r="U8" s="59"/>
      <c r="V8" s="43"/>
      <c r="W8" s="60"/>
    </row>
    <row r="9" spans="1:24" ht="15" customHeight="1">
      <c r="A9" s="43" t="s">
        <v>1354</v>
      </c>
      <c r="B9" s="43" t="b">
        <v>0</v>
      </c>
      <c r="C9" s="43" t="s">
        <v>1355</v>
      </c>
      <c r="D9" s="43" t="b">
        <v>0</v>
      </c>
      <c r="E9" s="43" t="s">
        <v>158</v>
      </c>
      <c r="F9" s="43" t="s">
        <v>1356</v>
      </c>
      <c r="G9" s="43" t="s">
        <v>310</v>
      </c>
      <c r="H9" s="59">
        <v>44641.565138888887</v>
      </c>
      <c r="I9" s="59">
        <v>44641.565138888887</v>
      </c>
      <c r="J9" s="43" t="b">
        <v>0</v>
      </c>
      <c r="K9" s="43"/>
      <c r="L9" s="43"/>
      <c r="M9" s="43" t="b">
        <v>0</v>
      </c>
      <c r="N9" s="43" t="b">
        <v>0</v>
      </c>
      <c r="O9" s="43"/>
      <c r="P9" s="43"/>
      <c r="R9" s="43"/>
      <c r="S9" s="43"/>
      <c r="T9" s="43"/>
      <c r="U9" s="43"/>
      <c r="V9" s="43"/>
      <c r="W9" s="60"/>
    </row>
    <row r="10" spans="1:24" ht="15" customHeight="1">
      <c r="A10" s="43" t="s">
        <v>1357</v>
      </c>
      <c r="B10" s="43" t="b">
        <v>0</v>
      </c>
      <c r="C10" s="43" t="s">
        <v>1358</v>
      </c>
      <c r="D10" s="43" t="b">
        <v>0</v>
      </c>
      <c r="E10" s="43" t="s">
        <v>158</v>
      </c>
      <c r="F10" s="43" t="s">
        <v>823</v>
      </c>
      <c r="G10" s="43" t="s">
        <v>276</v>
      </c>
      <c r="H10" s="59">
        <v>44641.563703703701</v>
      </c>
      <c r="I10" s="59">
        <v>44641.563703703701</v>
      </c>
      <c r="J10" s="43" t="b">
        <v>0</v>
      </c>
      <c r="K10" s="43"/>
      <c r="L10" s="43"/>
      <c r="M10" s="43" t="b">
        <v>0</v>
      </c>
      <c r="N10" s="43" t="b">
        <v>0</v>
      </c>
      <c r="O10" s="43"/>
      <c r="P10" s="43"/>
      <c r="R10" s="43"/>
      <c r="S10" s="43"/>
      <c r="T10" s="43"/>
      <c r="U10" s="59"/>
      <c r="V10" s="43"/>
      <c r="W10" s="60"/>
    </row>
    <row r="11" spans="1:24" ht="15" customHeight="1">
      <c r="A11" s="43" t="s">
        <v>1359</v>
      </c>
      <c r="B11" s="43" t="s">
        <v>261</v>
      </c>
      <c r="C11" s="43" t="s">
        <v>1360</v>
      </c>
      <c r="D11" s="43" t="s">
        <v>559</v>
      </c>
      <c r="E11" s="43" t="s">
        <v>159</v>
      </c>
      <c r="F11" s="43" t="s">
        <v>1361</v>
      </c>
      <c r="G11" s="43" t="s">
        <v>187</v>
      </c>
      <c r="H11" s="59">
        <v>44641.562488425923</v>
      </c>
      <c r="I11" s="59">
        <v>44641.562488425923</v>
      </c>
      <c r="J11" s="43" t="s">
        <v>455</v>
      </c>
      <c r="K11" s="43" t="s">
        <v>456</v>
      </c>
      <c r="L11" s="59">
        <v>44644.562488425923</v>
      </c>
      <c r="M11" s="43" t="b">
        <v>0</v>
      </c>
      <c r="N11" s="43" t="b">
        <v>0</v>
      </c>
      <c r="O11" s="43"/>
      <c r="P11" s="43"/>
      <c r="R11" s="43"/>
      <c r="S11" s="43"/>
      <c r="T11" s="43"/>
      <c r="U11" s="59"/>
      <c r="V11" s="43"/>
      <c r="W11" s="60"/>
    </row>
    <row r="12" spans="1:24" ht="15" customHeight="1">
      <c r="A12" s="43" t="s">
        <v>1362</v>
      </c>
      <c r="B12" s="43" t="s">
        <v>261</v>
      </c>
      <c r="C12" s="43" t="s">
        <v>1363</v>
      </c>
      <c r="D12" s="43" t="s">
        <v>559</v>
      </c>
      <c r="E12" s="43" t="s">
        <v>159</v>
      </c>
      <c r="F12" s="43" t="s">
        <v>1180</v>
      </c>
      <c r="G12" s="43" t="s">
        <v>187</v>
      </c>
      <c r="H12" s="59">
        <v>44641.561400462961</v>
      </c>
      <c r="I12" s="59">
        <v>44641.561400462961</v>
      </c>
      <c r="J12" s="43" t="s">
        <v>455</v>
      </c>
      <c r="K12" s="43" t="s">
        <v>456</v>
      </c>
      <c r="L12" s="59">
        <v>44644.561400462961</v>
      </c>
      <c r="M12" s="43" t="b">
        <v>0</v>
      </c>
      <c r="N12" s="43" t="b">
        <v>0</v>
      </c>
      <c r="O12" s="43"/>
      <c r="P12" s="43"/>
      <c r="R12" s="43"/>
      <c r="S12" s="43"/>
      <c r="T12" s="43"/>
      <c r="U12" s="43"/>
      <c r="V12" s="43"/>
      <c r="W12" s="60"/>
    </row>
    <row r="13" spans="1:24" ht="15" customHeight="1">
      <c r="A13" s="43" t="s">
        <v>1364</v>
      </c>
      <c r="B13" s="43" t="s">
        <v>261</v>
      </c>
      <c r="C13" s="43" t="s">
        <v>1365</v>
      </c>
      <c r="D13" s="43" t="s">
        <v>559</v>
      </c>
      <c r="E13" s="43" t="s">
        <v>159</v>
      </c>
      <c r="F13" s="43" t="s">
        <v>1366</v>
      </c>
      <c r="G13" s="43" t="s">
        <v>187</v>
      </c>
      <c r="H13" s="59">
        <v>44641.56040509259</v>
      </c>
      <c r="I13" s="59">
        <v>44641.56040509259</v>
      </c>
      <c r="J13" s="43" t="s">
        <v>455</v>
      </c>
      <c r="K13" s="43" t="s">
        <v>456</v>
      </c>
      <c r="L13" s="59">
        <v>44644.56040509259</v>
      </c>
      <c r="M13" s="43" t="b">
        <v>0</v>
      </c>
      <c r="N13" s="43" t="b">
        <v>0</v>
      </c>
      <c r="O13" s="43"/>
      <c r="P13" s="43"/>
      <c r="R13" s="43"/>
      <c r="S13" s="43"/>
      <c r="T13" s="43"/>
      <c r="U13" s="43"/>
      <c r="V13" s="43"/>
      <c r="W13" s="60"/>
    </row>
    <row r="14" spans="1:24" ht="15" customHeight="1">
      <c r="A14" s="43" t="s">
        <v>1367</v>
      </c>
      <c r="B14" s="43" t="s">
        <v>261</v>
      </c>
      <c r="C14" s="43" t="s">
        <v>1368</v>
      </c>
      <c r="D14" s="43" t="s">
        <v>559</v>
      </c>
      <c r="E14" s="43" t="s">
        <v>159</v>
      </c>
      <c r="F14" s="43" t="s">
        <v>1369</v>
      </c>
      <c r="G14" s="43" t="s">
        <v>187</v>
      </c>
      <c r="H14" s="59">
        <v>44641.558993055558</v>
      </c>
      <c r="I14" s="59">
        <v>44641.558993055558</v>
      </c>
      <c r="J14" s="43" t="s">
        <v>455</v>
      </c>
      <c r="K14" s="43" t="s">
        <v>456</v>
      </c>
      <c r="L14" s="59">
        <v>44644.558993055558</v>
      </c>
      <c r="M14" s="43" t="b">
        <v>0</v>
      </c>
      <c r="N14" s="43" t="b">
        <v>0</v>
      </c>
      <c r="O14" s="43"/>
      <c r="P14" s="43"/>
      <c r="R14" s="43"/>
      <c r="S14" s="43"/>
      <c r="T14" s="43"/>
      <c r="U14" s="43"/>
      <c r="V14" s="43"/>
      <c r="W14" s="60"/>
    </row>
    <row r="15" spans="1:24" ht="15" customHeight="1">
      <c r="A15" s="43" t="s">
        <v>1370</v>
      </c>
      <c r="B15" s="43" t="s">
        <v>261</v>
      </c>
      <c r="C15" s="43" t="s">
        <v>1371</v>
      </c>
      <c r="D15" s="43" t="b">
        <v>0</v>
      </c>
      <c r="E15" s="43" t="s">
        <v>158</v>
      </c>
      <c r="F15" s="43" t="s">
        <v>1372</v>
      </c>
      <c r="G15" s="43" t="s">
        <v>176</v>
      </c>
      <c r="H15" s="59">
        <v>44641.548946759263</v>
      </c>
      <c r="I15" s="59">
        <v>44641.548946759263</v>
      </c>
      <c r="J15" s="43" t="b">
        <v>0</v>
      </c>
      <c r="K15" s="43"/>
      <c r="L15" s="59">
        <v>44642.340613425928</v>
      </c>
      <c r="M15" s="43" t="b">
        <v>0</v>
      </c>
      <c r="N15" s="43" t="b">
        <v>0</v>
      </c>
      <c r="O15" s="43"/>
      <c r="P15" s="43"/>
      <c r="R15" s="43"/>
      <c r="S15" s="43"/>
      <c r="T15" s="43"/>
      <c r="U15" s="43"/>
      <c r="V15" s="43"/>
      <c r="W15" s="60"/>
    </row>
    <row r="16" spans="1:24" ht="15" customHeight="1">
      <c r="A16" s="43" t="s">
        <v>1373</v>
      </c>
      <c r="B16" s="43" t="s">
        <v>261</v>
      </c>
      <c r="C16" s="43" t="s">
        <v>1374</v>
      </c>
      <c r="D16" s="43" t="b">
        <v>0</v>
      </c>
      <c r="E16" s="43" t="s">
        <v>158</v>
      </c>
      <c r="F16" s="43" t="s">
        <v>1372</v>
      </c>
      <c r="G16" s="43" t="s">
        <v>176</v>
      </c>
      <c r="H16" s="59">
        <v>44641.548935185187</v>
      </c>
      <c r="I16" s="59">
        <v>44641.548935185187</v>
      </c>
      <c r="J16" s="43" t="b">
        <v>0</v>
      </c>
      <c r="K16" s="43"/>
      <c r="L16" s="59">
        <v>44642.340601851851</v>
      </c>
      <c r="M16" s="43" t="b">
        <v>0</v>
      </c>
      <c r="N16" s="43" t="b">
        <v>0</v>
      </c>
      <c r="O16" s="43"/>
      <c r="P16" s="43"/>
      <c r="R16" s="43"/>
      <c r="S16" s="43"/>
      <c r="T16" s="43"/>
      <c r="U16" s="43"/>
      <c r="V16" s="43"/>
      <c r="W16" s="60"/>
    </row>
    <row r="17" spans="1:23" ht="15" customHeight="1">
      <c r="A17" s="43" t="s">
        <v>1375</v>
      </c>
      <c r="B17" s="43" t="b">
        <v>0</v>
      </c>
      <c r="C17" s="43" t="s">
        <v>1376</v>
      </c>
      <c r="D17" s="43" t="b">
        <v>0</v>
      </c>
      <c r="E17" s="43" t="s">
        <v>158</v>
      </c>
      <c r="F17" s="43" t="s">
        <v>1377</v>
      </c>
      <c r="G17" s="43" t="s">
        <v>276</v>
      </c>
      <c r="H17" s="59">
        <v>44641.546770833331</v>
      </c>
      <c r="I17" s="59">
        <v>44641.546770833331</v>
      </c>
      <c r="J17" s="43" t="b">
        <v>0</v>
      </c>
      <c r="K17" s="43"/>
      <c r="L17" s="43"/>
      <c r="M17" s="43" t="b">
        <v>0</v>
      </c>
      <c r="N17" s="43" t="b">
        <v>0</v>
      </c>
      <c r="O17" s="43"/>
      <c r="P17" s="43"/>
      <c r="R17" s="43"/>
      <c r="S17" s="43"/>
      <c r="T17" s="43"/>
      <c r="U17" s="43"/>
      <c r="V17" s="43"/>
      <c r="W17" s="60"/>
    </row>
    <row r="18" spans="1:23" ht="15" customHeight="1">
      <c r="A18" s="43" t="s">
        <v>1378</v>
      </c>
      <c r="B18" s="43" t="s">
        <v>266</v>
      </c>
      <c r="C18" s="43" t="s">
        <v>1379</v>
      </c>
      <c r="D18" s="43" t="s">
        <v>679</v>
      </c>
      <c r="E18" s="43" t="s">
        <v>82</v>
      </c>
      <c r="F18" s="43" t="s">
        <v>459</v>
      </c>
      <c r="G18" s="43" t="s">
        <v>174</v>
      </c>
      <c r="H18" s="59">
        <v>44641.536574074067</v>
      </c>
      <c r="I18" s="59">
        <v>44641.563703703701</v>
      </c>
      <c r="J18" s="43" t="b">
        <v>0</v>
      </c>
      <c r="K18" s="43"/>
      <c r="L18" s="59">
        <v>44641.578240740739</v>
      </c>
      <c r="M18" s="43" t="b">
        <v>0</v>
      </c>
      <c r="N18" s="43" t="b">
        <v>0</v>
      </c>
      <c r="O18" s="43"/>
      <c r="P18" s="43"/>
      <c r="R18" s="43"/>
      <c r="S18" s="43"/>
      <c r="T18" s="43"/>
      <c r="U18" s="43"/>
      <c r="V18" s="43"/>
      <c r="W18" s="60"/>
    </row>
    <row r="19" spans="1:23" ht="15" customHeight="1">
      <c r="A19" s="43" t="s">
        <v>1380</v>
      </c>
      <c r="B19" s="43" t="s">
        <v>261</v>
      </c>
      <c r="C19" s="43" t="s">
        <v>1381</v>
      </c>
      <c r="D19" s="43" t="b">
        <v>0</v>
      </c>
      <c r="E19" s="43" t="s">
        <v>158</v>
      </c>
      <c r="F19" s="43" t="s">
        <v>1372</v>
      </c>
      <c r="G19" s="43" t="s">
        <v>176</v>
      </c>
      <c r="H19" s="59">
        <v>44641.533402777779</v>
      </c>
      <c r="I19" s="59">
        <v>44641.533437500002</v>
      </c>
      <c r="J19" s="43" t="b">
        <v>0</v>
      </c>
      <c r="K19" s="43"/>
      <c r="L19" s="59">
        <v>44642.325069444443</v>
      </c>
      <c r="M19" s="43" t="b">
        <v>0</v>
      </c>
      <c r="N19" s="43" t="b">
        <v>0</v>
      </c>
      <c r="O19" s="43"/>
      <c r="P19" s="43"/>
      <c r="R19" s="43"/>
      <c r="S19" s="43"/>
      <c r="T19" s="43"/>
      <c r="U19" s="43"/>
      <c r="V19" s="43"/>
      <c r="W19" s="60"/>
    </row>
    <row r="20" spans="1:23" ht="15" customHeight="1">
      <c r="A20" s="43" t="s">
        <v>1382</v>
      </c>
      <c r="B20" s="43" t="s">
        <v>261</v>
      </c>
      <c r="C20" s="43" t="s">
        <v>1383</v>
      </c>
      <c r="D20" s="43" t="s">
        <v>663</v>
      </c>
      <c r="E20" s="43" t="s">
        <v>159</v>
      </c>
      <c r="F20" s="43" t="s">
        <v>1384</v>
      </c>
      <c r="G20" s="43" t="s">
        <v>285</v>
      </c>
      <c r="H20" s="59">
        <v>44641.522291666668</v>
      </c>
      <c r="I20" s="59">
        <v>44641.554155092592</v>
      </c>
      <c r="J20" s="43" t="s">
        <v>455</v>
      </c>
      <c r="K20" s="43" t="s">
        <v>456</v>
      </c>
      <c r="L20" s="43"/>
      <c r="M20" s="43" t="s">
        <v>1385</v>
      </c>
      <c r="N20" s="43" t="b">
        <v>0</v>
      </c>
      <c r="O20" s="43"/>
      <c r="P20" s="43"/>
      <c r="R20" s="43"/>
      <c r="S20" s="43"/>
      <c r="T20" s="43"/>
      <c r="U20" s="59"/>
      <c r="V20" s="43"/>
      <c r="W20" s="60"/>
    </row>
    <row r="21" spans="1:23" ht="15" customHeight="1">
      <c r="A21" s="43" t="s">
        <v>1386</v>
      </c>
      <c r="B21" s="43" t="s">
        <v>261</v>
      </c>
      <c r="C21" s="43" t="s">
        <v>1387</v>
      </c>
      <c r="D21" s="43" t="s">
        <v>575</v>
      </c>
      <c r="E21" s="43" t="s">
        <v>465</v>
      </c>
      <c r="F21" s="43" t="s">
        <v>1388</v>
      </c>
      <c r="G21" s="43" t="s">
        <v>276</v>
      </c>
      <c r="H21" s="59">
        <v>44641.517372685194</v>
      </c>
      <c r="I21" s="59">
        <v>44641.564675925933</v>
      </c>
      <c r="J21" s="43" t="s">
        <v>455</v>
      </c>
      <c r="K21" s="43" t="s">
        <v>456</v>
      </c>
      <c r="L21" s="59">
        <v>44643.083333333343</v>
      </c>
      <c r="M21" s="43" t="b">
        <v>0</v>
      </c>
      <c r="N21" s="43" t="b">
        <v>0</v>
      </c>
      <c r="O21" s="43"/>
      <c r="P21" s="43"/>
      <c r="R21" s="43"/>
      <c r="S21" s="43"/>
      <c r="T21" s="43"/>
      <c r="U21" s="59"/>
      <c r="V21" s="43"/>
      <c r="W21" s="60"/>
    </row>
    <row r="22" spans="1:23" ht="15" customHeight="1">
      <c r="A22" s="43" t="s">
        <v>1389</v>
      </c>
      <c r="B22" s="43" t="s">
        <v>261</v>
      </c>
      <c r="C22" s="43" t="s">
        <v>1390</v>
      </c>
      <c r="D22" s="43" t="s">
        <v>489</v>
      </c>
      <c r="E22" s="43" t="s">
        <v>159</v>
      </c>
      <c r="F22" s="43" t="s">
        <v>484</v>
      </c>
      <c r="G22" s="43" t="s">
        <v>176</v>
      </c>
      <c r="H22" s="59">
        <v>44641.500405092593</v>
      </c>
      <c r="I22" s="59">
        <v>44641.50545138889</v>
      </c>
      <c r="J22" s="43" t="s">
        <v>455</v>
      </c>
      <c r="K22" s="43" t="s">
        <v>456</v>
      </c>
      <c r="L22" s="59">
        <v>44642.292071759257</v>
      </c>
      <c r="M22" s="43" t="b">
        <v>0</v>
      </c>
      <c r="N22" s="43" t="b">
        <v>0</v>
      </c>
      <c r="O22" s="43"/>
      <c r="P22" s="43"/>
      <c r="R22" s="43"/>
      <c r="S22" s="43"/>
      <c r="T22" s="43"/>
      <c r="U22" s="59"/>
      <c r="V22" s="43"/>
      <c r="W22" s="60"/>
    </row>
    <row r="23" spans="1:23" ht="15" customHeight="1">
      <c r="A23" s="43" t="s">
        <v>1391</v>
      </c>
      <c r="B23" s="43" t="s">
        <v>261</v>
      </c>
      <c r="C23" s="43" t="s">
        <v>1392</v>
      </c>
      <c r="D23" s="43" t="s">
        <v>641</v>
      </c>
      <c r="E23" s="43" t="s">
        <v>160</v>
      </c>
      <c r="F23" s="43" t="s">
        <v>1393</v>
      </c>
      <c r="G23" s="43" t="s">
        <v>278</v>
      </c>
      <c r="H23" s="59">
        <v>44641.498067129629</v>
      </c>
      <c r="I23" s="59">
        <v>44641.565787037027</v>
      </c>
      <c r="J23" s="43" t="s">
        <v>455</v>
      </c>
      <c r="K23" s="43" t="s">
        <v>456</v>
      </c>
      <c r="L23" s="59">
        <v>44642.538703703707</v>
      </c>
      <c r="M23" s="43" t="b">
        <v>0</v>
      </c>
      <c r="N23" s="43" t="b">
        <v>0</v>
      </c>
      <c r="O23" s="43"/>
      <c r="P23" s="43"/>
      <c r="R23" s="43"/>
      <c r="S23" s="43"/>
      <c r="T23" s="43"/>
      <c r="U23" s="59"/>
      <c r="V23" s="43"/>
      <c r="W23" s="60"/>
    </row>
    <row r="24" spans="1:23" ht="15" customHeight="1">
      <c r="A24" s="43" t="s">
        <v>1394</v>
      </c>
      <c r="B24" s="43" t="b">
        <v>0</v>
      </c>
      <c r="C24" s="43" t="s">
        <v>1395</v>
      </c>
      <c r="D24" s="43" t="b">
        <v>0</v>
      </c>
      <c r="E24" s="43" t="s">
        <v>158</v>
      </c>
      <c r="F24" s="43" t="s">
        <v>1396</v>
      </c>
      <c r="G24" s="43" t="s">
        <v>169</v>
      </c>
      <c r="H24" s="59">
        <v>44641.495798611111</v>
      </c>
      <c r="I24" s="59">
        <v>44641.495798611111</v>
      </c>
      <c r="J24" s="43" t="b">
        <v>0</v>
      </c>
      <c r="K24" s="43"/>
      <c r="L24" s="43"/>
      <c r="M24" s="43" t="b">
        <v>0</v>
      </c>
      <c r="N24" s="43" t="b">
        <v>0</v>
      </c>
      <c r="O24" s="43"/>
      <c r="P24" s="43"/>
      <c r="R24" s="43"/>
      <c r="S24" s="43"/>
      <c r="T24" s="43"/>
      <c r="U24" s="43"/>
      <c r="V24" s="43"/>
      <c r="W24" s="60"/>
    </row>
    <row r="25" spans="1:23" ht="15" customHeight="1">
      <c r="A25" s="43" t="s">
        <v>1397</v>
      </c>
      <c r="B25" s="43" t="s">
        <v>261</v>
      </c>
      <c r="C25" s="43" t="s">
        <v>1398</v>
      </c>
      <c r="D25" s="43" t="s">
        <v>1399</v>
      </c>
      <c r="E25" s="43" t="s">
        <v>159</v>
      </c>
      <c r="F25" s="43" t="s">
        <v>490</v>
      </c>
      <c r="G25" s="43" t="s">
        <v>175</v>
      </c>
      <c r="H25" s="59">
        <v>44641.494641203702</v>
      </c>
      <c r="I25" s="59">
        <v>44641.494641203702</v>
      </c>
      <c r="J25" s="43" t="s">
        <v>455</v>
      </c>
      <c r="K25" s="43" t="s">
        <v>456</v>
      </c>
      <c r="L25" s="59">
        <v>44642.286307870367</v>
      </c>
      <c r="M25" s="43" t="b">
        <v>0</v>
      </c>
      <c r="N25" s="43" t="b">
        <v>0</v>
      </c>
      <c r="O25" s="43"/>
      <c r="P25" s="43"/>
      <c r="R25" s="43"/>
      <c r="S25" s="43"/>
      <c r="T25" s="43"/>
      <c r="U25" s="59"/>
      <c r="V25" s="43"/>
      <c r="W25" s="60"/>
    </row>
    <row r="26" spans="1:23" ht="15" customHeight="1">
      <c r="A26" s="43" t="s">
        <v>1400</v>
      </c>
      <c r="B26" s="43" t="s">
        <v>261</v>
      </c>
      <c r="C26" s="43" t="s">
        <v>1401</v>
      </c>
      <c r="D26" s="43" t="s">
        <v>1082</v>
      </c>
      <c r="E26" s="43" t="s">
        <v>82</v>
      </c>
      <c r="F26" s="43" t="s">
        <v>490</v>
      </c>
      <c r="G26" s="43" t="s">
        <v>176</v>
      </c>
      <c r="H26" s="59">
        <v>44641.468807870369</v>
      </c>
      <c r="I26" s="59">
        <v>44641.563703703701</v>
      </c>
      <c r="J26" s="43" t="b">
        <v>0</v>
      </c>
      <c r="K26" s="43"/>
      <c r="L26" s="59">
        <v>44642.260474537034</v>
      </c>
      <c r="M26" s="43" t="b">
        <v>0</v>
      </c>
      <c r="N26" s="43" t="b">
        <v>0</v>
      </c>
      <c r="O26" s="43"/>
      <c r="P26" s="43"/>
      <c r="R26" s="43"/>
      <c r="S26" s="43"/>
      <c r="T26" s="43"/>
      <c r="U26" s="59"/>
      <c r="V26" s="43"/>
      <c r="W26" s="60"/>
    </row>
    <row r="27" spans="1:23" ht="15" customHeight="1">
      <c r="A27" s="43" t="s">
        <v>1402</v>
      </c>
      <c r="B27" s="43" t="s">
        <v>261</v>
      </c>
      <c r="C27" s="43" t="s">
        <v>1403</v>
      </c>
      <c r="D27" s="43" t="s">
        <v>679</v>
      </c>
      <c r="E27" s="43" t="s">
        <v>82</v>
      </c>
      <c r="F27" s="43" t="s">
        <v>472</v>
      </c>
      <c r="G27" s="43" t="s">
        <v>174</v>
      </c>
      <c r="H27" s="59">
        <v>44641.468530092592</v>
      </c>
      <c r="I27" s="59">
        <v>44641.547685185193</v>
      </c>
      <c r="J27" s="43" t="b">
        <v>0</v>
      </c>
      <c r="K27" s="43"/>
      <c r="L27" s="43"/>
      <c r="M27" s="43" t="b">
        <v>0</v>
      </c>
      <c r="N27" s="43" t="b">
        <v>0</v>
      </c>
      <c r="O27" s="43"/>
      <c r="P27" s="43"/>
      <c r="R27" s="43"/>
      <c r="S27" s="43"/>
      <c r="T27" s="43"/>
      <c r="U27" s="59"/>
      <c r="V27" s="43"/>
      <c r="W27" s="60"/>
    </row>
    <row r="28" spans="1:23" ht="15" customHeight="1">
      <c r="A28" s="43" t="s">
        <v>1404</v>
      </c>
      <c r="B28" s="43" t="s">
        <v>261</v>
      </c>
      <c r="C28" s="43" t="s">
        <v>1405</v>
      </c>
      <c r="D28" s="43" t="s">
        <v>1406</v>
      </c>
      <c r="E28" s="43" t="s">
        <v>82</v>
      </c>
      <c r="F28" s="43" t="s">
        <v>1407</v>
      </c>
      <c r="G28" s="43" t="s">
        <v>176</v>
      </c>
      <c r="H28" s="59">
        <v>44641.467233796298</v>
      </c>
      <c r="I28" s="59">
        <v>44641.563703703701</v>
      </c>
      <c r="J28" s="43" t="b">
        <v>0</v>
      </c>
      <c r="K28" s="43"/>
      <c r="L28" s="59">
        <v>44642.258900462963</v>
      </c>
      <c r="M28" s="43" t="b">
        <v>0</v>
      </c>
      <c r="N28" s="43" t="b">
        <v>0</v>
      </c>
      <c r="O28" s="43"/>
      <c r="P28" s="43"/>
      <c r="R28" s="43"/>
      <c r="S28" s="43"/>
      <c r="T28" s="43"/>
      <c r="U28" s="59"/>
      <c r="V28" s="43"/>
      <c r="W28" s="60"/>
    </row>
    <row r="29" spans="1:23" ht="15" customHeight="1">
      <c r="A29" s="43" t="s">
        <v>1408</v>
      </c>
      <c r="B29" s="43" t="s">
        <v>261</v>
      </c>
      <c r="C29" s="43" t="s">
        <v>1409</v>
      </c>
      <c r="D29" s="43" t="s">
        <v>489</v>
      </c>
      <c r="E29" s="43" t="s">
        <v>82</v>
      </c>
      <c r="F29" s="43" t="s">
        <v>519</v>
      </c>
      <c r="G29" s="43" t="s">
        <v>176</v>
      </c>
      <c r="H29" s="59">
        <v>44641.46565972222</v>
      </c>
      <c r="I29" s="59">
        <v>44641.563703703701</v>
      </c>
      <c r="J29" s="43" t="b">
        <v>0</v>
      </c>
      <c r="K29" s="43"/>
      <c r="L29" s="59">
        <v>44642.257326388892</v>
      </c>
      <c r="M29" s="43" t="b">
        <v>0</v>
      </c>
      <c r="N29" s="43" t="b">
        <v>0</v>
      </c>
      <c r="O29" s="43"/>
      <c r="P29" s="43"/>
      <c r="R29" s="43"/>
      <c r="S29" s="43"/>
      <c r="T29" s="43"/>
      <c r="U29" s="59"/>
      <c r="V29" s="43"/>
      <c r="W29" s="60"/>
    </row>
    <row r="30" spans="1:23" ht="15" customHeight="1">
      <c r="A30" s="43" t="s">
        <v>1410</v>
      </c>
      <c r="B30" s="43" t="s">
        <v>262</v>
      </c>
      <c r="C30" s="43" t="s">
        <v>1411</v>
      </c>
      <c r="D30" s="43" t="s">
        <v>1406</v>
      </c>
      <c r="E30" s="43" t="s">
        <v>159</v>
      </c>
      <c r="F30" s="43" t="s">
        <v>1412</v>
      </c>
      <c r="G30" s="43" t="s">
        <v>176</v>
      </c>
      <c r="H30" s="59">
        <v>44641.465567129628</v>
      </c>
      <c r="I30" s="59">
        <v>44641.530347222222</v>
      </c>
      <c r="J30" s="43" t="s">
        <v>455</v>
      </c>
      <c r="K30" s="43" t="s">
        <v>456</v>
      </c>
      <c r="L30" s="59">
        <v>44643.382233796299</v>
      </c>
      <c r="M30" s="43" t="b">
        <v>0</v>
      </c>
      <c r="N30" s="43" t="b">
        <v>0</v>
      </c>
      <c r="O30" s="43"/>
      <c r="P30" s="43"/>
      <c r="R30" s="43"/>
      <c r="S30" s="43"/>
      <c r="T30" s="43"/>
      <c r="U30" s="59"/>
      <c r="V30" s="43"/>
      <c r="W30" s="60"/>
    </row>
    <row r="31" spans="1:23" ht="15" customHeight="1">
      <c r="A31" s="43" t="s">
        <v>1413</v>
      </c>
      <c r="B31" s="43" t="s">
        <v>262</v>
      </c>
      <c r="C31" s="43" t="s">
        <v>1414</v>
      </c>
      <c r="D31" s="43" t="s">
        <v>1406</v>
      </c>
      <c r="E31" s="43" t="s">
        <v>159</v>
      </c>
      <c r="F31" s="43" t="s">
        <v>1415</v>
      </c>
      <c r="G31" s="43" t="s">
        <v>176</v>
      </c>
      <c r="H31" s="59">
        <v>44641.462708333333</v>
      </c>
      <c r="I31" s="59">
        <v>44641.530798611107</v>
      </c>
      <c r="J31" s="43" t="s">
        <v>455</v>
      </c>
      <c r="K31" s="43" t="s">
        <v>456</v>
      </c>
      <c r="L31" s="59">
        <v>44643.379374999997</v>
      </c>
      <c r="M31" s="43" t="b">
        <v>0</v>
      </c>
      <c r="N31" s="43" t="b">
        <v>0</v>
      </c>
      <c r="O31" s="43"/>
      <c r="P31" s="43"/>
      <c r="R31" s="43"/>
      <c r="S31" s="43"/>
      <c r="T31" s="43"/>
      <c r="U31" s="43"/>
      <c r="V31" s="43"/>
      <c r="W31" s="60"/>
    </row>
    <row r="32" spans="1:23" ht="15" customHeight="1">
      <c r="A32" s="43" t="s">
        <v>1416</v>
      </c>
      <c r="B32" s="43" t="s">
        <v>261</v>
      </c>
      <c r="C32" s="43" t="s">
        <v>1417</v>
      </c>
      <c r="D32" s="43" t="s">
        <v>1406</v>
      </c>
      <c r="E32" s="43" t="s">
        <v>82</v>
      </c>
      <c r="F32" s="43" t="s">
        <v>519</v>
      </c>
      <c r="G32" s="43" t="s">
        <v>176</v>
      </c>
      <c r="H32" s="59">
        <v>44641.458333333343</v>
      </c>
      <c r="I32" s="59">
        <v>44641.546354166669</v>
      </c>
      <c r="J32" s="43" t="b">
        <v>0</v>
      </c>
      <c r="K32" s="43"/>
      <c r="L32" s="59">
        <v>44642.25</v>
      </c>
      <c r="M32" s="43" t="b">
        <v>0</v>
      </c>
      <c r="N32" s="43" t="b">
        <v>0</v>
      </c>
      <c r="O32" s="43"/>
      <c r="P32" s="43"/>
      <c r="R32" s="43"/>
      <c r="S32" s="43"/>
      <c r="T32" s="43"/>
      <c r="U32" s="59"/>
      <c r="V32" s="43"/>
      <c r="W32" s="60"/>
    </row>
    <row r="33" spans="1:23" ht="15" customHeight="1">
      <c r="A33" s="43" t="s">
        <v>1418</v>
      </c>
      <c r="B33" s="43" t="s">
        <v>262</v>
      </c>
      <c r="C33" s="43" t="s">
        <v>1419</v>
      </c>
      <c r="D33" s="43" t="s">
        <v>672</v>
      </c>
      <c r="E33" s="43" t="s">
        <v>159</v>
      </c>
      <c r="F33" s="43" t="s">
        <v>608</v>
      </c>
      <c r="G33" s="43" t="s">
        <v>288</v>
      </c>
      <c r="H33" s="59">
        <v>44641.456076388888</v>
      </c>
      <c r="I33" s="59">
        <v>44641.461215277777</v>
      </c>
      <c r="J33" s="43" t="s">
        <v>455</v>
      </c>
      <c r="K33" s="43" t="s">
        <v>456</v>
      </c>
      <c r="L33" s="43"/>
      <c r="M33" s="43" t="s">
        <v>617</v>
      </c>
      <c r="N33" s="43" t="b">
        <v>0</v>
      </c>
      <c r="O33" s="43"/>
      <c r="P33" s="43"/>
      <c r="R33" s="43"/>
      <c r="S33" s="43"/>
      <c r="T33" s="43"/>
      <c r="U33" s="59"/>
      <c r="V33" s="43"/>
      <c r="W33" s="60"/>
    </row>
    <row r="34" spans="1:23" ht="15" customHeight="1">
      <c r="A34" s="43" t="s">
        <v>1420</v>
      </c>
      <c r="B34" s="43" t="s">
        <v>261</v>
      </c>
      <c r="C34" s="43" t="s">
        <v>1421</v>
      </c>
      <c r="D34" s="43" t="s">
        <v>581</v>
      </c>
      <c r="E34" s="43" t="s">
        <v>159</v>
      </c>
      <c r="F34" s="43" t="s">
        <v>1422</v>
      </c>
      <c r="G34" s="43" t="s">
        <v>322</v>
      </c>
      <c r="H34" s="59">
        <v>44641.45171296296</v>
      </c>
      <c r="I34" s="59">
        <v>44641.559270833342</v>
      </c>
      <c r="J34" s="43" t="s">
        <v>455</v>
      </c>
      <c r="K34" s="43" t="s">
        <v>456</v>
      </c>
      <c r="L34" s="59">
        <v>44642.45171296296</v>
      </c>
      <c r="M34" s="43" t="b">
        <v>0</v>
      </c>
      <c r="N34" s="43" t="b">
        <v>0</v>
      </c>
      <c r="O34" s="43"/>
      <c r="P34" s="43"/>
      <c r="R34" s="43"/>
      <c r="S34" s="43"/>
      <c r="T34" s="43"/>
      <c r="U34" s="59"/>
      <c r="V34" s="43"/>
      <c r="W34" s="60"/>
    </row>
    <row r="35" spans="1:23" ht="15" customHeight="1">
      <c r="A35" s="43" t="s">
        <v>1423</v>
      </c>
      <c r="B35" s="43" t="s">
        <v>261</v>
      </c>
      <c r="C35" s="43" t="s">
        <v>1424</v>
      </c>
      <c r="D35" s="43" t="s">
        <v>704</v>
      </c>
      <c r="E35" s="43" t="s">
        <v>159</v>
      </c>
      <c r="F35" s="43" t="s">
        <v>1425</v>
      </c>
      <c r="G35" s="43" t="s">
        <v>304</v>
      </c>
      <c r="H35" s="59">
        <v>44641.431909722232</v>
      </c>
      <c r="I35" s="59">
        <v>44641.458009259259</v>
      </c>
      <c r="J35" s="43" t="s">
        <v>455</v>
      </c>
      <c r="K35" s="43" t="s">
        <v>456</v>
      </c>
      <c r="L35" s="43"/>
      <c r="M35" s="43" t="s">
        <v>1426</v>
      </c>
      <c r="N35" s="43" t="s">
        <v>607</v>
      </c>
      <c r="O35" s="43"/>
      <c r="P35" s="43"/>
      <c r="R35" s="43"/>
      <c r="S35" s="43"/>
      <c r="T35" s="43"/>
      <c r="U35" s="59"/>
      <c r="V35" s="43"/>
      <c r="W35" s="60"/>
    </row>
    <row r="36" spans="1:23" ht="15" customHeight="1">
      <c r="A36" s="43" t="s">
        <v>1427</v>
      </c>
      <c r="B36" s="43" t="s">
        <v>261</v>
      </c>
      <c r="C36" s="43" t="s">
        <v>1428</v>
      </c>
      <c r="D36" s="43" t="s">
        <v>734</v>
      </c>
      <c r="E36" s="43" t="s">
        <v>82</v>
      </c>
      <c r="F36" s="43" t="s">
        <v>459</v>
      </c>
      <c r="G36" s="43" t="s">
        <v>174</v>
      </c>
      <c r="H36" s="59">
        <v>44641.421446759261</v>
      </c>
      <c r="I36" s="59">
        <v>44641.511620370373</v>
      </c>
      <c r="J36" s="43" t="b">
        <v>0</v>
      </c>
      <c r="K36" s="43"/>
      <c r="L36" s="59">
        <v>44641.588113425933</v>
      </c>
      <c r="M36" s="43" t="b">
        <v>0</v>
      </c>
      <c r="N36" s="43" t="b">
        <v>0</v>
      </c>
      <c r="O36" s="43"/>
      <c r="P36" s="43"/>
      <c r="R36" s="43"/>
      <c r="S36" s="43"/>
      <c r="T36" s="43"/>
      <c r="U36" s="59"/>
      <c r="V36" s="43"/>
      <c r="W36" s="60"/>
    </row>
    <row r="37" spans="1:23" ht="15" customHeight="1">
      <c r="A37" s="43" t="s">
        <v>1429</v>
      </c>
      <c r="B37" s="43" t="s">
        <v>262</v>
      </c>
      <c r="C37" s="43" t="s">
        <v>1430</v>
      </c>
      <c r="D37" s="43" t="s">
        <v>489</v>
      </c>
      <c r="E37" s="43" t="s">
        <v>159</v>
      </c>
      <c r="F37" s="43" t="s">
        <v>1431</v>
      </c>
      <c r="G37" s="43" t="s">
        <v>176</v>
      </c>
      <c r="H37" s="59">
        <v>44641.421041666668</v>
      </c>
      <c r="I37" s="59">
        <v>44641.517685185187</v>
      </c>
      <c r="J37" s="43" t="s">
        <v>455</v>
      </c>
      <c r="K37" s="43" t="s">
        <v>456</v>
      </c>
      <c r="L37" s="59">
        <v>44643.337708333333</v>
      </c>
      <c r="M37" s="43" t="s">
        <v>784</v>
      </c>
      <c r="N37" s="43" t="b">
        <v>0</v>
      </c>
      <c r="O37" s="43"/>
      <c r="P37" s="43"/>
      <c r="R37" s="43"/>
      <c r="S37" s="43"/>
      <c r="T37" s="43"/>
      <c r="U37" s="43"/>
      <c r="V37" s="43"/>
      <c r="W37" s="60"/>
    </row>
    <row r="38" spans="1:23" ht="15" customHeight="1">
      <c r="A38" s="43" t="s">
        <v>1432</v>
      </c>
      <c r="B38" s="43" t="s">
        <v>262</v>
      </c>
      <c r="C38" s="43" t="s">
        <v>1433</v>
      </c>
      <c r="D38" s="43" t="s">
        <v>489</v>
      </c>
      <c r="E38" s="43" t="s">
        <v>159</v>
      </c>
      <c r="F38" s="43" t="s">
        <v>1434</v>
      </c>
      <c r="G38" s="43" t="s">
        <v>176</v>
      </c>
      <c r="H38" s="59">
        <v>44641.416307870371</v>
      </c>
      <c r="I38" s="59">
        <v>44641.530081018522</v>
      </c>
      <c r="J38" s="43" t="s">
        <v>455</v>
      </c>
      <c r="K38" s="43" t="s">
        <v>456</v>
      </c>
      <c r="L38" s="59">
        <v>44643.332974537043</v>
      </c>
      <c r="M38" s="43" t="b">
        <v>0</v>
      </c>
      <c r="N38" s="43" t="b">
        <v>0</v>
      </c>
      <c r="O38" s="43"/>
      <c r="P38" s="43"/>
      <c r="R38" s="43"/>
      <c r="S38" s="43"/>
      <c r="T38" s="43"/>
      <c r="U38" s="59"/>
      <c r="V38" s="43"/>
      <c r="W38" s="60"/>
    </row>
    <row r="39" spans="1:23" ht="15" customHeight="1">
      <c r="A39" s="43" t="s">
        <v>1435</v>
      </c>
      <c r="B39" s="43" t="s">
        <v>261</v>
      </c>
      <c r="C39" s="43" t="s">
        <v>1436</v>
      </c>
      <c r="D39" s="43" t="s">
        <v>1065</v>
      </c>
      <c r="E39" s="43" t="s">
        <v>159</v>
      </c>
      <c r="F39" s="43" t="s">
        <v>1437</v>
      </c>
      <c r="G39" s="43" t="s">
        <v>322</v>
      </c>
      <c r="H39" s="59">
        <v>44641.385405092587</v>
      </c>
      <c r="I39" s="59">
        <v>44641.426388888889</v>
      </c>
      <c r="J39" s="43" t="s">
        <v>455</v>
      </c>
      <c r="K39" s="43" t="s">
        <v>456</v>
      </c>
      <c r="L39" s="59">
        <v>44642.385405092587</v>
      </c>
      <c r="M39" s="43" t="s">
        <v>625</v>
      </c>
      <c r="N39" s="43" t="b">
        <v>0</v>
      </c>
      <c r="O39" s="43"/>
      <c r="P39" s="43"/>
      <c r="R39" s="43"/>
      <c r="S39" s="43"/>
      <c r="T39" s="43"/>
      <c r="U39" s="59"/>
      <c r="V39" s="43"/>
      <c r="W39" s="60"/>
    </row>
    <row r="40" spans="1:23" ht="15" customHeight="1">
      <c r="A40" s="43" t="s">
        <v>1438</v>
      </c>
      <c r="B40" s="43" t="s">
        <v>261</v>
      </c>
      <c r="C40" s="43" t="s">
        <v>1439</v>
      </c>
      <c r="D40" s="43" t="s">
        <v>669</v>
      </c>
      <c r="E40" s="43" t="s">
        <v>159</v>
      </c>
      <c r="F40" s="43" t="s">
        <v>1440</v>
      </c>
      <c r="G40" s="43" t="s">
        <v>291</v>
      </c>
      <c r="H40" s="59">
        <v>44641.382523148153</v>
      </c>
      <c r="I40" s="59">
        <v>44641.388877314806</v>
      </c>
      <c r="J40" s="43" t="s">
        <v>455</v>
      </c>
      <c r="K40" s="43" t="s">
        <v>456</v>
      </c>
      <c r="L40" s="59">
        <v>44642.382523148153</v>
      </c>
      <c r="M40" s="43" t="b">
        <v>0</v>
      </c>
      <c r="N40" s="43" t="b">
        <v>0</v>
      </c>
      <c r="O40" s="43"/>
      <c r="P40" s="43"/>
      <c r="R40" s="43"/>
      <c r="S40" s="43"/>
      <c r="T40" s="43"/>
      <c r="U40" s="59"/>
      <c r="V40" s="43"/>
      <c r="W40" s="60"/>
    </row>
    <row r="41" spans="1:23" ht="15" customHeight="1">
      <c r="A41" s="43" t="s">
        <v>1441</v>
      </c>
      <c r="B41" s="43" t="b">
        <v>0</v>
      </c>
      <c r="C41" s="43" t="s">
        <v>1442</v>
      </c>
      <c r="D41" s="43" t="b">
        <v>0</v>
      </c>
      <c r="E41" s="43" t="s">
        <v>158</v>
      </c>
      <c r="F41" s="43" t="s">
        <v>1443</v>
      </c>
      <c r="G41" s="43" t="s">
        <v>173</v>
      </c>
      <c r="H41" s="59">
        <v>44641.380011574067</v>
      </c>
      <c r="I41" s="59">
        <v>44641.380011574067</v>
      </c>
      <c r="J41" s="43" t="b">
        <v>0</v>
      </c>
      <c r="K41" s="43"/>
      <c r="L41" s="43"/>
      <c r="M41" s="43" t="b">
        <v>0</v>
      </c>
      <c r="N41" s="43" t="b">
        <v>0</v>
      </c>
      <c r="O41" s="43"/>
      <c r="P41" s="43"/>
      <c r="R41" s="43"/>
      <c r="S41" s="43"/>
      <c r="T41" s="43"/>
      <c r="U41" s="59"/>
      <c r="V41" s="43"/>
      <c r="W41" s="60"/>
    </row>
    <row r="42" spans="1:23" ht="15" customHeight="1">
      <c r="A42" s="43" t="s">
        <v>1444</v>
      </c>
      <c r="B42" s="43" t="s">
        <v>261</v>
      </c>
      <c r="C42" s="43" t="s">
        <v>1445</v>
      </c>
      <c r="D42" s="43" t="s">
        <v>562</v>
      </c>
      <c r="E42" s="43" t="s">
        <v>161</v>
      </c>
      <c r="F42" s="43" t="s">
        <v>772</v>
      </c>
      <c r="G42" s="43" t="s">
        <v>192</v>
      </c>
      <c r="H42" s="59">
        <v>44641.349270833343</v>
      </c>
      <c r="I42" s="59">
        <v>44641.565787037027</v>
      </c>
      <c r="J42" s="43" t="s">
        <v>455</v>
      </c>
      <c r="K42" s="43" t="s">
        <v>456</v>
      </c>
      <c r="L42" s="59">
        <v>44642.388009259259</v>
      </c>
      <c r="M42" s="43" t="s">
        <v>1343</v>
      </c>
      <c r="N42" s="43" t="s">
        <v>607</v>
      </c>
      <c r="O42" s="43"/>
      <c r="P42" s="43"/>
      <c r="R42" s="43"/>
      <c r="S42" s="43"/>
      <c r="T42" s="43"/>
      <c r="U42" s="59"/>
      <c r="V42" s="43"/>
      <c r="W42" s="60"/>
    </row>
    <row r="43" spans="1:23" ht="15" customHeight="1">
      <c r="A43" s="43" t="s">
        <v>1446</v>
      </c>
      <c r="B43" s="43" t="s">
        <v>261</v>
      </c>
      <c r="C43" s="43" t="s">
        <v>1447</v>
      </c>
      <c r="D43" s="43" t="s">
        <v>634</v>
      </c>
      <c r="E43" s="43" t="s">
        <v>82</v>
      </c>
      <c r="F43" s="43" t="s">
        <v>1448</v>
      </c>
      <c r="G43" s="43" t="s">
        <v>294</v>
      </c>
      <c r="H43" s="59">
        <v>44641.342488425929</v>
      </c>
      <c r="I43" s="59">
        <v>44641.489340277767</v>
      </c>
      <c r="J43" s="43" t="s">
        <v>455</v>
      </c>
      <c r="K43" s="43" t="s">
        <v>456</v>
      </c>
      <c r="L43" s="43"/>
      <c r="M43" s="43" t="b">
        <v>0</v>
      </c>
      <c r="N43" s="43" t="b">
        <v>0</v>
      </c>
      <c r="O43" s="43"/>
      <c r="P43" s="43"/>
      <c r="R43" s="43"/>
      <c r="S43" s="43"/>
      <c r="T43" s="43"/>
      <c r="U43" s="59"/>
      <c r="V43" s="43"/>
      <c r="W43" s="60"/>
    </row>
    <row r="44" spans="1:23" ht="15" customHeight="1">
      <c r="A44" s="43" t="s">
        <v>1449</v>
      </c>
      <c r="B44" s="43" t="s">
        <v>262</v>
      </c>
      <c r="C44" s="43" t="s">
        <v>1450</v>
      </c>
      <c r="D44" s="43" t="s">
        <v>581</v>
      </c>
      <c r="E44" s="43" t="s">
        <v>160</v>
      </c>
      <c r="F44" s="43" t="s">
        <v>1451</v>
      </c>
      <c r="G44" s="43" t="s">
        <v>278</v>
      </c>
      <c r="H44" s="59">
        <v>44641.34171296296</v>
      </c>
      <c r="I44" s="59">
        <v>44641.565787037027</v>
      </c>
      <c r="J44" s="43" t="s">
        <v>442</v>
      </c>
      <c r="K44" s="43" t="s">
        <v>485</v>
      </c>
      <c r="L44" s="59">
        <v>44642.446342592593</v>
      </c>
      <c r="M44" s="43" t="s">
        <v>784</v>
      </c>
      <c r="N44" s="43" t="b">
        <v>0</v>
      </c>
      <c r="O44" s="43"/>
      <c r="P44" s="43"/>
      <c r="R44" s="43"/>
      <c r="S44" s="43"/>
      <c r="T44" s="43"/>
      <c r="U44" s="43"/>
      <c r="V44" s="43"/>
      <c r="W44" s="60"/>
    </row>
    <row r="45" spans="1:23" ht="15" customHeight="1">
      <c r="A45" s="43" t="s">
        <v>1452</v>
      </c>
      <c r="B45" s="43" t="b">
        <v>0</v>
      </c>
      <c r="C45" s="43" t="s">
        <v>1453</v>
      </c>
      <c r="D45" s="43" t="b">
        <v>0</v>
      </c>
      <c r="E45" s="43" t="s">
        <v>158</v>
      </c>
      <c r="F45" s="43" t="s">
        <v>1454</v>
      </c>
      <c r="G45" s="43" t="s">
        <v>169</v>
      </c>
      <c r="H45" s="59">
        <v>44641.33353009259</v>
      </c>
      <c r="I45" s="59">
        <v>44641.33353009259</v>
      </c>
      <c r="J45" s="43" t="b">
        <v>0</v>
      </c>
      <c r="K45" s="43"/>
      <c r="L45" s="43"/>
      <c r="M45" s="43" t="b">
        <v>0</v>
      </c>
      <c r="N45" s="43" t="b">
        <v>0</v>
      </c>
      <c r="O45" s="43"/>
      <c r="P45" s="43"/>
      <c r="R45" s="43"/>
      <c r="S45" s="43"/>
      <c r="T45" s="43"/>
      <c r="U45" s="59"/>
      <c r="V45" s="43"/>
      <c r="W45" s="60"/>
    </row>
    <row r="46" spans="1:23" ht="15" customHeight="1">
      <c r="A46" s="43" t="s">
        <v>1455</v>
      </c>
      <c r="B46" s="43" t="s">
        <v>261</v>
      </c>
      <c r="C46" s="43" t="s">
        <v>1456</v>
      </c>
      <c r="D46" s="43" t="s">
        <v>792</v>
      </c>
      <c r="E46" s="43" t="s">
        <v>159</v>
      </c>
      <c r="F46" s="43" t="s">
        <v>1457</v>
      </c>
      <c r="G46" s="43" t="s">
        <v>187</v>
      </c>
      <c r="H46" s="59">
        <v>44641.324502314812</v>
      </c>
      <c r="I46" s="59">
        <v>44641.347141203703</v>
      </c>
      <c r="J46" s="43" t="s">
        <v>455</v>
      </c>
      <c r="K46" s="43" t="s">
        <v>456</v>
      </c>
      <c r="L46" s="59">
        <v>44644.324502314812</v>
      </c>
      <c r="M46" s="43" t="b">
        <v>0</v>
      </c>
      <c r="N46" s="43" t="b">
        <v>0</v>
      </c>
      <c r="O46" s="43"/>
      <c r="P46" s="43"/>
      <c r="R46" s="43"/>
      <c r="S46" s="43"/>
      <c r="T46" s="43"/>
      <c r="U46" s="59"/>
      <c r="V46" s="43"/>
      <c r="W46" s="60"/>
    </row>
    <row r="47" spans="1:23" ht="15" customHeight="1">
      <c r="A47" s="43" t="s">
        <v>1458</v>
      </c>
      <c r="B47" s="43" t="s">
        <v>261</v>
      </c>
      <c r="C47" s="43" t="s">
        <v>1459</v>
      </c>
      <c r="D47" s="43" t="s">
        <v>672</v>
      </c>
      <c r="E47" s="43" t="s">
        <v>159</v>
      </c>
      <c r="F47" s="43" t="s">
        <v>1460</v>
      </c>
      <c r="G47" s="43" t="s">
        <v>288</v>
      </c>
      <c r="H47" s="59">
        <v>44641.315196759257</v>
      </c>
      <c r="I47" s="59">
        <v>44641.500127314823</v>
      </c>
      <c r="J47" s="43" t="s">
        <v>455</v>
      </c>
      <c r="K47" s="43" t="s">
        <v>456</v>
      </c>
      <c r="L47" s="43"/>
      <c r="M47" s="43" t="b">
        <v>0</v>
      </c>
      <c r="N47" s="43" t="b">
        <v>0</v>
      </c>
      <c r="O47" s="43"/>
      <c r="P47" s="43"/>
      <c r="R47" s="43"/>
      <c r="S47" s="43"/>
      <c r="T47" s="43"/>
      <c r="U47" s="59"/>
      <c r="V47" s="43"/>
      <c r="W47" s="60"/>
    </row>
    <row r="48" spans="1:23" ht="15" customHeight="1">
      <c r="A48" s="43" t="s">
        <v>1461</v>
      </c>
      <c r="B48" s="43" t="s">
        <v>261</v>
      </c>
      <c r="C48" s="43" t="s">
        <v>1462</v>
      </c>
      <c r="D48" s="43" t="s">
        <v>570</v>
      </c>
      <c r="E48" s="43" t="s">
        <v>82</v>
      </c>
      <c r="F48" s="43" t="s">
        <v>1356</v>
      </c>
      <c r="G48" s="43" t="s">
        <v>170</v>
      </c>
      <c r="H48" s="59">
        <v>44641.303356481483</v>
      </c>
      <c r="I48" s="59">
        <v>44641.534849537027</v>
      </c>
      <c r="J48" s="43" t="s">
        <v>455</v>
      </c>
      <c r="K48" s="43" t="s">
        <v>456</v>
      </c>
      <c r="L48" s="59">
        <v>44641.479074074072</v>
      </c>
      <c r="M48" s="43" t="b">
        <v>0</v>
      </c>
      <c r="N48" s="43" t="b">
        <v>0</v>
      </c>
      <c r="O48" s="43"/>
      <c r="P48" s="43"/>
      <c r="R48" s="43"/>
      <c r="S48" s="43"/>
      <c r="T48" s="43"/>
      <c r="U48" s="43"/>
      <c r="V48" s="43"/>
      <c r="W48" s="60"/>
    </row>
    <row r="49" spans="1:23" ht="15" customHeight="1">
      <c r="A49" s="43" t="s">
        <v>1463</v>
      </c>
      <c r="B49" s="43" t="s">
        <v>261</v>
      </c>
      <c r="C49" s="43" t="s">
        <v>1464</v>
      </c>
      <c r="D49" s="43" t="s">
        <v>562</v>
      </c>
      <c r="E49" s="43" t="s">
        <v>82</v>
      </c>
      <c r="F49" s="43" t="s">
        <v>1465</v>
      </c>
      <c r="G49" s="43" t="s">
        <v>310</v>
      </c>
      <c r="H49" s="59">
        <v>44641.29828703704</v>
      </c>
      <c r="I49" s="59">
        <v>44641.541458333333</v>
      </c>
      <c r="J49" s="43" t="s">
        <v>455</v>
      </c>
      <c r="K49" s="43" t="s">
        <v>456</v>
      </c>
      <c r="L49" s="43"/>
      <c r="M49" s="43" t="b">
        <v>0</v>
      </c>
      <c r="N49" s="43" t="b">
        <v>0</v>
      </c>
      <c r="O49" s="43"/>
      <c r="P49" s="43"/>
      <c r="R49" s="43"/>
      <c r="S49" s="43"/>
      <c r="T49" s="43"/>
      <c r="U49" s="59"/>
      <c r="V49" s="43"/>
      <c r="W49" s="60"/>
    </row>
    <row r="50" spans="1:23" ht="15" customHeight="1">
      <c r="A50" s="43" t="s">
        <v>1466</v>
      </c>
      <c r="B50" s="43" t="s">
        <v>261</v>
      </c>
      <c r="C50" s="43" t="s">
        <v>1467</v>
      </c>
      <c r="D50" s="43" t="s">
        <v>562</v>
      </c>
      <c r="E50" s="43" t="s">
        <v>465</v>
      </c>
      <c r="F50" s="43" t="s">
        <v>1468</v>
      </c>
      <c r="G50" s="43" t="s">
        <v>183</v>
      </c>
      <c r="H50" s="59">
        <v>44641.292002314818</v>
      </c>
      <c r="I50" s="59">
        <v>44641.565787037027</v>
      </c>
      <c r="J50" s="43" t="s">
        <v>455</v>
      </c>
      <c r="K50" s="43" t="s">
        <v>456</v>
      </c>
      <c r="L50" s="59">
        <v>44642.332453703697</v>
      </c>
      <c r="M50" s="43" t="b">
        <v>0</v>
      </c>
      <c r="N50" s="43" t="b">
        <v>0</v>
      </c>
      <c r="O50" s="43"/>
      <c r="P50" s="43"/>
      <c r="R50" s="43"/>
      <c r="S50" s="43"/>
      <c r="T50" s="43"/>
      <c r="U50" s="59"/>
      <c r="V50" s="43"/>
      <c r="W50" s="60"/>
    </row>
    <row r="51" spans="1:23" ht="15" customHeight="1">
      <c r="A51" s="43" t="s">
        <v>1469</v>
      </c>
      <c r="B51" s="43" t="s">
        <v>261</v>
      </c>
      <c r="C51" s="43" t="s">
        <v>1470</v>
      </c>
      <c r="D51" s="43" t="s">
        <v>575</v>
      </c>
      <c r="E51" s="43" t="s">
        <v>465</v>
      </c>
      <c r="F51" s="43" t="s">
        <v>1471</v>
      </c>
      <c r="G51" s="43" t="s">
        <v>276</v>
      </c>
      <c r="H51" s="59">
        <v>44641.291701388887</v>
      </c>
      <c r="I51" s="59">
        <v>44641.565787037027</v>
      </c>
      <c r="J51" s="43" t="s">
        <v>455</v>
      </c>
      <c r="K51" s="43" t="s">
        <v>456</v>
      </c>
      <c r="L51" s="59">
        <v>44642.537314814806</v>
      </c>
      <c r="M51" s="43" t="b">
        <v>0</v>
      </c>
      <c r="N51" s="43" t="b">
        <v>0</v>
      </c>
      <c r="O51" s="43"/>
      <c r="P51" s="43"/>
      <c r="R51" s="43"/>
      <c r="S51" s="43"/>
      <c r="T51" s="43"/>
      <c r="U51" s="59"/>
      <c r="V51" s="43"/>
      <c r="W51" s="60"/>
    </row>
    <row r="52" spans="1:23" ht="15" customHeight="1">
      <c r="A52" s="43" t="s">
        <v>1472</v>
      </c>
      <c r="B52" s="43" t="s">
        <v>261</v>
      </c>
      <c r="C52" s="43" t="s">
        <v>1473</v>
      </c>
      <c r="D52" s="43" t="s">
        <v>634</v>
      </c>
      <c r="E52" s="43" t="s">
        <v>161</v>
      </c>
      <c r="F52" s="43" t="s">
        <v>1474</v>
      </c>
      <c r="G52" s="43" t="s">
        <v>276</v>
      </c>
      <c r="H52" s="59">
        <v>44641.278402777767</v>
      </c>
      <c r="I52" s="59">
        <v>44641.565787037027</v>
      </c>
      <c r="J52" s="43" t="s">
        <v>455</v>
      </c>
      <c r="K52" s="43" t="s">
        <v>456</v>
      </c>
      <c r="L52" s="59">
        <v>44642.487314814818</v>
      </c>
      <c r="M52" s="43" t="b">
        <v>0</v>
      </c>
      <c r="N52" s="43" t="b">
        <v>0</v>
      </c>
      <c r="O52" s="43"/>
      <c r="P52" s="43"/>
      <c r="R52" s="43"/>
      <c r="S52" s="43"/>
      <c r="T52" s="43"/>
      <c r="U52" s="59"/>
      <c r="V52" s="43"/>
      <c r="W52" s="60"/>
    </row>
    <row r="53" spans="1:23" ht="15" customHeight="1">
      <c r="A53" s="43" t="s">
        <v>449</v>
      </c>
      <c r="B53" s="43" t="s">
        <v>261</v>
      </c>
      <c r="C53" s="43" t="s">
        <v>450</v>
      </c>
      <c r="D53" s="43" t="s">
        <v>669</v>
      </c>
      <c r="E53" s="43" t="s">
        <v>159</v>
      </c>
      <c r="F53" s="43" t="s">
        <v>451</v>
      </c>
      <c r="G53" s="43" t="s">
        <v>291</v>
      </c>
      <c r="H53" s="59">
        <v>44641.254791666674</v>
      </c>
      <c r="I53" s="59">
        <v>44641.494259259263</v>
      </c>
      <c r="J53" s="43" t="s">
        <v>455</v>
      </c>
      <c r="K53" s="43" t="s">
        <v>456</v>
      </c>
      <c r="L53" s="59">
        <v>44642.291666666657</v>
      </c>
      <c r="M53" s="43" t="b">
        <v>0</v>
      </c>
      <c r="N53" s="43" t="b">
        <v>0</v>
      </c>
      <c r="O53" s="43"/>
      <c r="P53" s="43"/>
      <c r="R53" s="43"/>
      <c r="S53" s="43"/>
      <c r="T53" s="43"/>
      <c r="U53" s="59"/>
      <c r="V53" s="43"/>
      <c r="W53" s="60"/>
    </row>
    <row r="54" spans="1:23" ht="15" customHeight="1">
      <c r="A54" s="43" t="s">
        <v>452</v>
      </c>
      <c r="B54" s="43" t="s">
        <v>261</v>
      </c>
      <c r="C54" s="43" t="s">
        <v>415</v>
      </c>
      <c r="D54" s="43" t="s">
        <v>461</v>
      </c>
      <c r="E54" s="43" t="s">
        <v>82</v>
      </c>
      <c r="F54" s="43" t="s">
        <v>454</v>
      </c>
      <c r="G54" s="43" t="s">
        <v>299</v>
      </c>
      <c r="H54" s="59">
        <v>44641.248229166667</v>
      </c>
      <c r="I54" s="59">
        <v>44641.442314814813</v>
      </c>
      <c r="J54" s="43" t="b">
        <v>0</v>
      </c>
      <c r="K54" s="43"/>
      <c r="L54" s="43"/>
      <c r="M54" s="43" t="s">
        <v>457</v>
      </c>
      <c r="N54" s="43" t="b">
        <v>0</v>
      </c>
      <c r="O54" s="43"/>
      <c r="P54" s="43"/>
      <c r="R54" s="43"/>
      <c r="S54" s="43"/>
      <c r="T54" s="43"/>
      <c r="U54" s="59"/>
      <c r="V54" s="43"/>
      <c r="W54" s="60"/>
    </row>
    <row r="55" spans="1:23" ht="15" customHeight="1">
      <c r="A55" s="43" t="s">
        <v>467</v>
      </c>
      <c r="B55" s="43" t="s">
        <v>260</v>
      </c>
      <c r="C55" s="43" t="s">
        <v>313</v>
      </c>
      <c r="D55" s="43" t="s">
        <v>468</v>
      </c>
      <c r="E55" s="43" t="s">
        <v>99</v>
      </c>
      <c r="F55" s="43" t="s">
        <v>469</v>
      </c>
      <c r="G55" s="43" t="s">
        <v>174</v>
      </c>
      <c r="H55" s="59">
        <v>44641.148159722223</v>
      </c>
      <c r="I55" s="59">
        <v>44641.538391203707</v>
      </c>
      <c r="J55" s="43" t="b">
        <v>0</v>
      </c>
      <c r="K55" s="43"/>
      <c r="L55" s="59">
        <v>44641.231493055559</v>
      </c>
      <c r="M55" s="43" t="s">
        <v>470</v>
      </c>
      <c r="N55" s="43" t="b">
        <v>0</v>
      </c>
      <c r="O55" s="43"/>
      <c r="P55" s="43"/>
      <c r="R55" s="43"/>
      <c r="S55" s="43"/>
      <c r="T55" s="43"/>
      <c r="U55" s="59"/>
      <c r="V55" s="43"/>
      <c r="W55" s="60"/>
    </row>
    <row r="56" spans="1:23" ht="15" customHeight="1">
      <c r="A56" s="43" t="s">
        <v>471</v>
      </c>
      <c r="B56" s="43" t="s">
        <v>261</v>
      </c>
      <c r="C56" s="43" t="s">
        <v>318</v>
      </c>
      <c r="D56" s="43" t="s">
        <v>468</v>
      </c>
      <c r="E56" s="43" t="s">
        <v>99</v>
      </c>
      <c r="F56" s="43" t="s">
        <v>459</v>
      </c>
      <c r="G56" s="43" t="s">
        <v>174</v>
      </c>
      <c r="H56" s="59">
        <v>44641.094675925917</v>
      </c>
      <c r="I56" s="59">
        <v>44641.465081018519</v>
      </c>
      <c r="J56" s="43" t="s">
        <v>455</v>
      </c>
      <c r="K56" s="43" t="s">
        <v>456</v>
      </c>
      <c r="L56" s="59">
        <v>44641.416666666657</v>
      </c>
      <c r="M56" s="43" t="b">
        <v>0</v>
      </c>
      <c r="N56" s="43" t="b">
        <v>0</v>
      </c>
      <c r="O56" s="43"/>
      <c r="P56" s="43"/>
      <c r="R56" s="43"/>
      <c r="S56" s="43"/>
      <c r="T56" s="43"/>
      <c r="U56" s="59"/>
      <c r="V56" s="43"/>
      <c r="W56" s="60"/>
    </row>
    <row r="57" spans="1:23" ht="15" customHeight="1">
      <c r="A57" s="43" t="s">
        <v>479</v>
      </c>
      <c r="B57" s="43" t="s">
        <v>261</v>
      </c>
      <c r="C57" s="43" t="s">
        <v>412</v>
      </c>
      <c r="D57" s="43" t="s">
        <v>480</v>
      </c>
      <c r="E57" s="43" t="s">
        <v>159</v>
      </c>
      <c r="F57" s="43" t="s">
        <v>481</v>
      </c>
      <c r="G57" s="43" t="s">
        <v>186</v>
      </c>
      <c r="H57" s="59">
        <v>44640.991412037038</v>
      </c>
      <c r="I57" s="59">
        <v>44641.053078703713</v>
      </c>
      <c r="J57" s="43" t="s">
        <v>455</v>
      </c>
      <c r="K57" s="43" t="s">
        <v>456</v>
      </c>
      <c r="L57" s="59">
        <v>44644.25</v>
      </c>
      <c r="M57" s="43" t="b">
        <v>0</v>
      </c>
      <c r="N57" s="43" t="b">
        <v>0</v>
      </c>
      <c r="O57" s="43"/>
      <c r="P57" s="43"/>
      <c r="R57" s="43"/>
      <c r="S57" s="43"/>
      <c r="T57" s="43"/>
      <c r="U57" s="59"/>
      <c r="V57" s="43"/>
      <c r="W57" s="60"/>
    </row>
    <row r="58" spans="1:23" ht="15" customHeight="1">
      <c r="A58" s="43" t="s">
        <v>482</v>
      </c>
      <c r="B58" s="43" t="s">
        <v>261</v>
      </c>
      <c r="C58" s="43" t="s">
        <v>408</v>
      </c>
      <c r="D58" s="43" t="s">
        <v>483</v>
      </c>
      <c r="E58" s="43" t="s">
        <v>99</v>
      </c>
      <c r="F58" s="43" t="s">
        <v>484</v>
      </c>
      <c r="G58" s="43" t="s">
        <v>176</v>
      </c>
      <c r="H58" s="59">
        <v>44640.908888888887</v>
      </c>
      <c r="I58" s="59">
        <v>44641.565787037027</v>
      </c>
      <c r="J58" s="43" t="s">
        <v>442</v>
      </c>
      <c r="K58" s="43" t="s">
        <v>485</v>
      </c>
      <c r="L58" s="59">
        <v>44642.044259259259</v>
      </c>
      <c r="M58" s="43" t="b">
        <v>0</v>
      </c>
      <c r="N58" s="43" t="b">
        <v>0</v>
      </c>
      <c r="O58" s="43"/>
      <c r="P58" s="43"/>
      <c r="R58" s="43"/>
      <c r="S58" s="43"/>
      <c r="T58" s="43"/>
      <c r="U58" s="59"/>
      <c r="V58" s="43"/>
      <c r="W58" s="60"/>
    </row>
    <row r="59" spans="1:23" ht="15" customHeight="1">
      <c r="A59" s="43" t="s">
        <v>486</v>
      </c>
      <c r="B59" s="43" t="s">
        <v>261</v>
      </c>
      <c r="C59" s="43" t="s">
        <v>419</v>
      </c>
      <c r="D59" s="43" t="s">
        <v>487</v>
      </c>
      <c r="E59" s="43" t="s">
        <v>159</v>
      </c>
      <c r="F59" s="43" t="s">
        <v>488</v>
      </c>
      <c r="G59" s="43" t="s">
        <v>287</v>
      </c>
      <c r="H59" s="59">
        <v>44640.905474537038</v>
      </c>
      <c r="I59" s="59">
        <v>44640.96466435185</v>
      </c>
      <c r="J59" s="43" t="s">
        <v>455</v>
      </c>
      <c r="K59" s="43" t="s">
        <v>456</v>
      </c>
      <c r="L59" s="43"/>
      <c r="M59" s="43" t="b">
        <v>0</v>
      </c>
      <c r="N59" s="43" t="b">
        <v>0</v>
      </c>
      <c r="O59" s="43"/>
      <c r="P59" s="43"/>
      <c r="R59" s="43"/>
      <c r="S59" s="43"/>
      <c r="T59" s="43"/>
      <c r="U59" s="59"/>
      <c r="V59" s="43"/>
      <c r="W59" s="60"/>
    </row>
    <row r="60" spans="1:23" ht="15" customHeight="1">
      <c r="A60" s="43" t="s">
        <v>492</v>
      </c>
      <c r="B60" s="43" t="s">
        <v>261</v>
      </c>
      <c r="C60" s="43" t="s">
        <v>381</v>
      </c>
      <c r="D60" s="43" t="s">
        <v>493</v>
      </c>
      <c r="E60" s="43" t="s">
        <v>99</v>
      </c>
      <c r="F60" s="43" t="s">
        <v>472</v>
      </c>
      <c r="G60" s="43" t="s">
        <v>174</v>
      </c>
      <c r="H60" s="59">
        <v>44640.671053240738</v>
      </c>
      <c r="I60" s="59">
        <v>44641.565787037027</v>
      </c>
      <c r="J60" s="43" t="s">
        <v>455</v>
      </c>
      <c r="K60" s="43" t="s">
        <v>443</v>
      </c>
      <c r="L60" s="59">
        <v>44641.712314814817</v>
      </c>
      <c r="M60" s="43" t="b">
        <v>0</v>
      </c>
      <c r="N60" s="43" t="b">
        <v>0</v>
      </c>
      <c r="O60" s="43"/>
      <c r="P60" s="43"/>
      <c r="R60" s="43"/>
      <c r="S60" s="43"/>
      <c r="T60" s="43"/>
      <c r="U60" s="43"/>
      <c r="V60" s="43"/>
      <c r="W60" s="60"/>
    </row>
    <row r="61" spans="1:23" ht="15" customHeight="1">
      <c r="A61" s="43" t="s">
        <v>496</v>
      </c>
      <c r="B61" s="43" t="s">
        <v>261</v>
      </c>
      <c r="C61" s="43" t="s">
        <v>497</v>
      </c>
      <c r="D61" s="43" t="b">
        <v>0</v>
      </c>
      <c r="E61" s="43" t="s">
        <v>158</v>
      </c>
      <c r="F61" s="43" t="s">
        <v>498</v>
      </c>
      <c r="G61" s="43" t="s">
        <v>173</v>
      </c>
      <c r="H61" s="59">
        <v>44640.391018518523</v>
      </c>
      <c r="I61" s="59">
        <v>44641.424826388888</v>
      </c>
      <c r="J61" s="43" t="b">
        <v>0</v>
      </c>
      <c r="K61" s="43"/>
      <c r="L61" s="59">
        <v>44641.416666666657</v>
      </c>
      <c r="M61" s="43" t="b">
        <v>0</v>
      </c>
      <c r="N61" s="43" t="b">
        <v>0</v>
      </c>
      <c r="O61" s="43"/>
      <c r="P61" s="43"/>
      <c r="R61" s="43"/>
      <c r="S61" s="43"/>
      <c r="T61" s="43"/>
      <c r="U61" s="59"/>
      <c r="V61" s="43"/>
      <c r="W61" s="60"/>
    </row>
    <row r="62" spans="1:23" ht="15" customHeight="1">
      <c r="A62" s="43" t="s">
        <v>500</v>
      </c>
      <c r="B62" s="43" t="s">
        <v>261</v>
      </c>
      <c r="C62" s="43" t="s">
        <v>501</v>
      </c>
      <c r="D62" s="43" t="s">
        <v>493</v>
      </c>
      <c r="E62" s="43" t="s">
        <v>99</v>
      </c>
      <c r="F62" s="43" t="s">
        <v>469</v>
      </c>
      <c r="G62" s="43" t="s">
        <v>174</v>
      </c>
      <c r="H62" s="59">
        <v>44640.284189814818</v>
      </c>
      <c r="I62" s="59">
        <v>44641.565787037027</v>
      </c>
      <c r="J62" s="43" t="s">
        <v>455</v>
      </c>
      <c r="K62" s="43" t="s">
        <v>443</v>
      </c>
      <c r="L62" s="59">
        <v>44641.697731481479</v>
      </c>
      <c r="M62" s="43" t="s">
        <v>502</v>
      </c>
      <c r="N62" s="43" t="b">
        <v>0</v>
      </c>
      <c r="O62" s="43"/>
      <c r="P62" s="43"/>
      <c r="R62" s="43"/>
      <c r="S62" s="43"/>
      <c r="T62" s="43"/>
      <c r="U62" s="59"/>
      <c r="V62" s="43"/>
      <c r="W62" s="60"/>
    </row>
    <row r="63" spans="1:23" ht="15" customHeight="1">
      <c r="A63" s="43" t="s">
        <v>505</v>
      </c>
      <c r="B63" s="43" t="s">
        <v>261</v>
      </c>
      <c r="C63" s="43" t="s">
        <v>506</v>
      </c>
      <c r="D63" s="43" t="s">
        <v>493</v>
      </c>
      <c r="E63" s="43" t="s">
        <v>99</v>
      </c>
      <c r="F63" s="43" t="s">
        <v>469</v>
      </c>
      <c r="G63" s="43" t="s">
        <v>174</v>
      </c>
      <c r="H63" s="59">
        <v>44639.895636574067</v>
      </c>
      <c r="I63" s="59">
        <v>44641.283518518518</v>
      </c>
      <c r="J63" s="43" t="s">
        <v>455</v>
      </c>
      <c r="K63" s="43" t="s">
        <v>443</v>
      </c>
      <c r="L63" s="43"/>
      <c r="M63" s="43" t="s">
        <v>507</v>
      </c>
      <c r="N63" s="43" t="b">
        <v>0</v>
      </c>
      <c r="O63" s="43"/>
      <c r="P63" s="43"/>
      <c r="R63" s="43"/>
      <c r="S63" s="43"/>
      <c r="T63" s="43"/>
      <c r="U63" s="59"/>
      <c r="V63" s="43"/>
      <c r="W63" s="60"/>
    </row>
    <row r="64" spans="1:23" ht="15" customHeight="1">
      <c r="A64" s="43" t="s">
        <v>511</v>
      </c>
      <c r="B64" s="43" t="s">
        <v>261</v>
      </c>
      <c r="C64" s="43" t="s">
        <v>512</v>
      </c>
      <c r="D64" s="43" t="b">
        <v>0</v>
      </c>
      <c r="E64" s="43" t="s">
        <v>158</v>
      </c>
      <c r="F64" s="43" t="s">
        <v>513</v>
      </c>
      <c r="G64" s="43" t="s">
        <v>296</v>
      </c>
      <c r="H64" s="59">
        <v>44638.817465277767</v>
      </c>
      <c r="I64" s="59">
        <v>44641.402766203697</v>
      </c>
      <c r="J64" s="43" t="s">
        <v>455</v>
      </c>
      <c r="K64" s="43" t="s">
        <v>443</v>
      </c>
      <c r="L64" s="43"/>
      <c r="M64" s="43" t="b">
        <v>0</v>
      </c>
      <c r="N64" s="43" t="b">
        <v>0</v>
      </c>
      <c r="O64" s="43"/>
      <c r="P64" s="43"/>
      <c r="R64" s="43"/>
      <c r="S64" s="43"/>
      <c r="T64" s="43"/>
      <c r="U64" s="59"/>
      <c r="V64" s="43"/>
      <c r="W64" s="60"/>
    </row>
    <row r="65" spans="1:23" ht="15" customHeight="1">
      <c r="A65" s="43" t="s">
        <v>517</v>
      </c>
      <c r="B65" s="43" t="s">
        <v>260</v>
      </c>
      <c r="C65" s="43" t="s">
        <v>284</v>
      </c>
      <c r="D65" s="43" t="s">
        <v>518</v>
      </c>
      <c r="E65" s="43" t="s">
        <v>99</v>
      </c>
      <c r="F65" s="43" t="s">
        <v>519</v>
      </c>
      <c r="G65" s="43" t="s">
        <v>176</v>
      </c>
      <c r="H65" s="59">
        <v>44638.640752314823</v>
      </c>
      <c r="I65" s="59">
        <v>44641.561643518522</v>
      </c>
      <c r="J65" s="43" t="s">
        <v>455</v>
      </c>
      <c r="K65" s="43" t="s">
        <v>443</v>
      </c>
      <c r="L65" s="59">
        <v>44638.724085648151</v>
      </c>
      <c r="M65" s="43" t="b">
        <v>0</v>
      </c>
      <c r="N65" s="43" t="b">
        <v>0</v>
      </c>
      <c r="O65" s="43"/>
      <c r="P65" s="43"/>
      <c r="R65" s="43"/>
      <c r="S65" s="43"/>
      <c r="T65" s="43"/>
      <c r="U65" s="59"/>
      <c r="V65" s="43"/>
      <c r="W65" s="60"/>
    </row>
    <row r="66" spans="1:23" ht="15" customHeight="1">
      <c r="A66" s="43" t="s">
        <v>520</v>
      </c>
      <c r="B66" s="43" t="s">
        <v>261</v>
      </c>
      <c r="C66" s="43" t="s">
        <v>521</v>
      </c>
      <c r="D66" s="43" t="s">
        <v>522</v>
      </c>
      <c r="E66" s="43" t="s">
        <v>159</v>
      </c>
      <c r="F66" s="43" t="s">
        <v>523</v>
      </c>
      <c r="G66" s="43" t="s">
        <v>198</v>
      </c>
      <c r="H66" s="59">
        <v>44638.6330787037</v>
      </c>
      <c r="I66" s="59">
        <v>44638.633738425917</v>
      </c>
      <c r="J66" s="43" t="s">
        <v>455</v>
      </c>
      <c r="K66" s="43" t="s">
        <v>443</v>
      </c>
      <c r="L66" s="59">
        <v>44644.25</v>
      </c>
      <c r="M66" s="43" t="s">
        <v>524</v>
      </c>
      <c r="N66" s="43" t="b">
        <v>0</v>
      </c>
      <c r="O66" s="43"/>
      <c r="P66" s="43"/>
      <c r="R66" s="43"/>
      <c r="S66" s="43"/>
      <c r="T66" s="43"/>
      <c r="U66" s="59"/>
      <c r="V66" s="43"/>
      <c r="W66" s="60"/>
    </row>
    <row r="67" spans="1:23" ht="15" customHeight="1">
      <c r="A67" s="43" t="s">
        <v>529</v>
      </c>
      <c r="B67" s="43" t="s">
        <v>261</v>
      </c>
      <c r="C67" s="43" t="s">
        <v>530</v>
      </c>
      <c r="D67" s="43" t="s">
        <v>679</v>
      </c>
      <c r="E67" s="43" t="s">
        <v>99</v>
      </c>
      <c r="F67" s="43" t="s">
        <v>472</v>
      </c>
      <c r="G67" s="43" t="s">
        <v>174</v>
      </c>
      <c r="H67" s="59">
        <v>44638.588414351849</v>
      </c>
      <c r="I67" s="59">
        <v>44641.294895833344</v>
      </c>
      <c r="J67" s="43" t="s">
        <v>442</v>
      </c>
      <c r="K67" s="43" t="s">
        <v>485</v>
      </c>
      <c r="L67" s="43"/>
      <c r="M67" s="43" t="b">
        <v>0</v>
      </c>
      <c r="N67" s="43" t="b">
        <v>0</v>
      </c>
      <c r="O67" s="43"/>
      <c r="P67" s="43"/>
      <c r="R67" s="43"/>
      <c r="S67" s="43"/>
      <c r="T67" s="43"/>
      <c r="U67" s="59"/>
      <c r="V67" s="43"/>
      <c r="W67" s="60"/>
    </row>
    <row r="68" spans="1:23" ht="15" customHeight="1">
      <c r="A68" s="43" t="s">
        <v>533</v>
      </c>
      <c r="B68" s="43" t="s">
        <v>261</v>
      </c>
      <c r="C68" s="43" t="s">
        <v>534</v>
      </c>
      <c r="D68" s="43" t="s">
        <v>535</v>
      </c>
      <c r="E68" s="43" t="s">
        <v>159</v>
      </c>
      <c r="F68" s="43" t="s">
        <v>536</v>
      </c>
      <c r="G68" s="43" t="s">
        <v>171</v>
      </c>
      <c r="H68" s="59">
        <v>44638.549270833333</v>
      </c>
      <c r="I68" s="59">
        <v>44641.268553240741</v>
      </c>
      <c r="J68" s="43" t="s">
        <v>455</v>
      </c>
      <c r="K68" s="43" t="s">
        <v>443</v>
      </c>
      <c r="L68" s="59">
        <v>44641.340937499997</v>
      </c>
      <c r="M68" s="43" t="b">
        <v>0</v>
      </c>
      <c r="N68" s="43" t="b">
        <v>0</v>
      </c>
      <c r="O68" s="43"/>
      <c r="P68" s="43"/>
      <c r="R68" s="43"/>
      <c r="S68" s="43"/>
      <c r="T68" s="43"/>
      <c r="U68" s="59"/>
      <c r="V68" s="43"/>
      <c r="W68" s="60"/>
    </row>
    <row r="69" spans="1:23" ht="15" customHeight="1">
      <c r="A69" s="43" t="s">
        <v>544</v>
      </c>
      <c r="B69" s="43" t="s">
        <v>261</v>
      </c>
      <c r="C69" s="43" t="s">
        <v>545</v>
      </c>
      <c r="D69" s="43" t="s">
        <v>546</v>
      </c>
      <c r="E69" s="43" t="s">
        <v>160</v>
      </c>
      <c r="F69" s="43" t="s">
        <v>547</v>
      </c>
      <c r="G69" s="43" t="s">
        <v>176</v>
      </c>
      <c r="H69" s="59">
        <v>44638.484270833331</v>
      </c>
      <c r="I69" s="59">
        <v>44641.565787037027</v>
      </c>
      <c r="J69" s="43" t="s">
        <v>455</v>
      </c>
      <c r="K69" s="43" t="s">
        <v>443</v>
      </c>
      <c r="L69" s="59">
        <v>44642.344953703701</v>
      </c>
      <c r="M69" s="43" t="b">
        <v>0</v>
      </c>
      <c r="N69" s="43" t="b">
        <v>0</v>
      </c>
      <c r="O69" s="43"/>
      <c r="P69" s="43"/>
      <c r="R69" s="43"/>
      <c r="S69" s="43"/>
      <c r="T69" s="43"/>
      <c r="U69" s="59"/>
      <c r="V69" s="43"/>
      <c r="W69" s="60"/>
    </row>
    <row r="70" spans="1:23" ht="15" customHeight="1">
      <c r="A70" s="43" t="s">
        <v>553</v>
      </c>
      <c r="B70" s="43" t="s">
        <v>261</v>
      </c>
      <c r="C70" s="43" t="s">
        <v>554</v>
      </c>
      <c r="D70" s="43" t="s">
        <v>634</v>
      </c>
      <c r="E70" s="43" t="s">
        <v>160</v>
      </c>
      <c r="F70" s="43" t="s">
        <v>556</v>
      </c>
      <c r="G70" s="43" t="s">
        <v>278</v>
      </c>
      <c r="H70" s="59">
        <v>44638.425752314812</v>
      </c>
      <c r="I70" s="59">
        <v>44641.43608796296</v>
      </c>
      <c r="J70" s="43" t="s">
        <v>442</v>
      </c>
      <c r="K70" s="43" t="s">
        <v>456</v>
      </c>
      <c r="L70" s="59">
        <v>44641.425752314812</v>
      </c>
      <c r="M70" s="43" t="b">
        <v>0</v>
      </c>
      <c r="N70" s="43" t="b">
        <v>0</v>
      </c>
      <c r="O70" s="43"/>
      <c r="P70" s="43"/>
      <c r="R70" s="43"/>
      <c r="S70" s="43"/>
      <c r="T70" s="43"/>
      <c r="U70" s="59"/>
      <c r="V70" s="43"/>
      <c r="W70" s="60"/>
    </row>
    <row r="71" spans="1:23" ht="15" customHeight="1">
      <c r="A71" s="43" t="s">
        <v>557</v>
      </c>
      <c r="B71" s="43" t="s">
        <v>261</v>
      </c>
      <c r="C71" s="43" t="s">
        <v>558</v>
      </c>
      <c r="D71" s="43" t="s">
        <v>559</v>
      </c>
      <c r="E71" s="43" t="s">
        <v>82</v>
      </c>
      <c r="F71" s="43" t="s">
        <v>560</v>
      </c>
      <c r="G71" s="43" t="s">
        <v>187</v>
      </c>
      <c r="H71" s="59">
        <v>44638.402361111112</v>
      </c>
      <c r="I71" s="59">
        <v>44638.406157407408</v>
      </c>
      <c r="J71" s="43" t="b">
        <v>0</v>
      </c>
      <c r="K71" s="43"/>
      <c r="L71" s="43"/>
      <c r="M71" s="43" t="b">
        <v>0</v>
      </c>
      <c r="N71" s="43" t="b">
        <v>0</v>
      </c>
      <c r="O71" s="43"/>
      <c r="P71" s="43"/>
      <c r="R71" s="43"/>
      <c r="S71" s="43"/>
      <c r="T71" s="43"/>
      <c r="U71" s="59"/>
      <c r="V71" s="43"/>
      <c r="W71" s="60"/>
    </row>
    <row r="72" spans="1:23" ht="15" customHeight="1">
      <c r="A72" s="43" t="s">
        <v>571</v>
      </c>
      <c r="B72" s="43" t="s">
        <v>261</v>
      </c>
      <c r="C72" s="43" t="s">
        <v>572</v>
      </c>
      <c r="D72" s="43" t="b">
        <v>0</v>
      </c>
      <c r="E72" s="43" t="s">
        <v>158</v>
      </c>
      <c r="F72" s="43" t="s">
        <v>573</v>
      </c>
      <c r="G72" s="43" t="s">
        <v>288</v>
      </c>
      <c r="H72" s="59">
        <v>44638.350543981483</v>
      </c>
      <c r="I72" s="59">
        <v>44638.391145833331</v>
      </c>
      <c r="J72" s="43" t="s">
        <v>455</v>
      </c>
      <c r="K72" s="43" t="s">
        <v>443</v>
      </c>
      <c r="L72" s="43"/>
      <c r="M72" s="43" t="b">
        <v>0</v>
      </c>
      <c r="N72" s="43" t="b">
        <v>0</v>
      </c>
      <c r="O72" s="43"/>
      <c r="P72" s="43"/>
      <c r="R72" s="43"/>
      <c r="S72" s="43"/>
      <c r="T72" s="43"/>
      <c r="U72" s="59"/>
      <c r="V72" s="43"/>
      <c r="W72" s="60"/>
    </row>
    <row r="73" spans="1:23" ht="15" customHeight="1">
      <c r="A73" s="43" t="s">
        <v>592</v>
      </c>
      <c r="B73" s="43" t="s">
        <v>261</v>
      </c>
      <c r="C73" s="43" t="s">
        <v>593</v>
      </c>
      <c r="D73" s="43" t="s">
        <v>594</v>
      </c>
      <c r="E73" s="43" t="s">
        <v>82</v>
      </c>
      <c r="F73" s="43" t="s">
        <v>595</v>
      </c>
      <c r="G73" s="43" t="s">
        <v>285</v>
      </c>
      <c r="H73" s="59">
        <v>44637.730555555558</v>
      </c>
      <c r="I73" s="59">
        <v>44641.458865740737</v>
      </c>
      <c r="J73" s="43" t="s">
        <v>442</v>
      </c>
      <c r="K73" s="43" t="s">
        <v>443</v>
      </c>
      <c r="L73" s="43"/>
      <c r="M73" s="43" t="s">
        <v>596</v>
      </c>
      <c r="N73" s="43" t="s">
        <v>597</v>
      </c>
      <c r="O73" s="43"/>
      <c r="P73" s="43"/>
      <c r="R73" s="43"/>
      <c r="S73" s="43"/>
      <c r="T73" s="43"/>
      <c r="U73" s="59"/>
      <c r="V73" s="43"/>
      <c r="W73" s="60"/>
    </row>
    <row r="74" spans="1:23" ht="15" customHeight="1">
      <c r="A74" s="43" t="s">
        <v>599</v>
      </c>
      <c r="B74" s="43" t="s">
        <v>261</v>
      </c>
      <c r="C74" s="43" t="s">
        <v>600</v>
      </c>
      <c r="D74" s="43" t="s">
        <v>562</v>
      </c>
      <c r="E74" s="43" t="s">
        <v>465</v>
      </c>
      <c r="F74" s="43" t="s">
        <v>601</v>
      </c>
      <c r="G74" s="43" t="s">
        <v>183</v>
      </c>
      <c r="H74" s="59">
        <v>44637.664884259262</v>
      </c>
      <c r="I74" s="59">
        <v>44641.565787037027</v>
      </c>
      <c r="J74" s="43" t="s">
        <v>455</v>
      </c>
      <c r="K74" s="43" t="s">
        <v>443</v>
      </c>
      <c r="L74" s="59">
        <v>44641.985231481478</v>
      </c>
      <c r="M74" s="43" t="b">
        <v>0</v>
      </c>
      <c r="N74" s="43" t="b">
        <v>0</v>
      </c>
      <c r="O74" s="43"/>
      <c r="P74" s="43"/>
      <c r="R74" s="43"/>
      <c r="S74" s="43"/>
      <c r="T74" s="43"/>
      <c r="U74" s="59"/>
      <c r="V74" s="43"/>
      <c r="W74" s="60"/>
    </row>
    <row r="75" spans="1:23" ht="15" customHeight="1">
      <c r="A75" s="43" t="s">
        <v>602</v>
      </c>
      <c r="B75" s="43" t="s">
        <v>261</v>
      </c>
      <c r="C75" s="43" t="s">
        <v>603</v>
      </c>
      <c r="D75" s="43" t="s">
        <v>604</v>
      </c>
      <c r="E75" s="43" t="s">
        <v>465</v>
      </c>
      <c r="F75" s="43" t="s">
        <v>605</v>
      </c>
      <c r="G75" s="43" t="s">
        <v>183</v>
      </c>
      <c r="H75" s="59">
        <v>44637.631689814807</v>
      </c>
      <c r="I75" s="59">
        <v>44641.565787037027</v>
      </c>
      <c r="J75" s="43" t="s">
        <v>455</v>
      </c>
      <c r="K75" s="43" t="s">
        <v>443</v>
      </c>
      <c r="L75" s="59">
        <v>44642.022731481477</v>
      </c>
      <c r="M75" s="43" t="s">
        <v>606</v>
      </c>
      <c r="N75" s="43" t="s">
        <v>607</v>
      </c>
      <c r="O75" s="43"/>
      <c r="P75" s="43"/>
      <c r="R75" s="43"/>
      <c r="S75" s="43"/>
      <c r="T75" s="43"/>
      <c r="U75" s="59"/>
      <c r="V75" s="43"/>
      <c r="W75" s="60"/>
    </row>
    <row r="76" spans="1:23" ht="15" customHeight="1">
      <c r="A76" s="43" t="s">
        <v>609</v>
      </c>
      <c r="B76" s="43" t="s">
        <v>261</v>
      </c>
      <c r="C76" s="43" t="s">
        <v>610</v>
      </c>
      <c r="D76" s="43" t="s">
        <v>546</v>
      </c>
      <c r="E76" s="43" t="s">
        <v>160</v>
      </c>
      <c r="F76" s="43" t="s">
        <v>484</v>
      </c>
      <c r="G76" s="43" t="s">
        <v>176</v>
      </c>
      <c r="H76" s="59">
        <v>44637.569675925923</v>
      </c>
      <c r="I76" s="59">
        <v>44641.565787037027</v>
      </c>
      <c r="J76" s="43" t="s">
        <v>442</v>
      </c>
      <c r="K76" s="43" t="s">
        <v>443</v>
      </c>
      <c r="L76" s="59">
        <v>44642.315787037027</v>
      </c>
      <c r="M76" s="43" t="b">
        <v>0</v>
      </c>
      <c r="N76" s="43" t="b">
        <v>0</v>
      </c>
      <c r="O76" s="43"/>
      <c r="P76" s="43"/>
      <c r="R76" s="43"/>
      <c r="S76" s="43"/>
      <c r="T76" s="43"/>
      <c r="U76" s="59"/>
      <c r="V76" s="43"/>
      <c r="W76" s="60"/>
    </row>
    <row r="77" spans="1:23" ht="15" customHeight="1">
      <c r="A77" s="43" t="s">
        <v>618</v>
      </c>
      <c r="B77" s="43" t="s">
        <v>261</v>
      </c>
      <c r="C77" s="43" t="s">
        <v>619</v>
      </c>
      <c r="D77" s="43" t="s">
        <v>620</v>
      </c>
      <c r="E77" s="43" t="s">
        <v>159</v>
      </c>
      <c r="F77" s="43" t="s">
        <v>621</v>
      </c>
      <c r="G77" s="43" t="s">
        <v>302</v>
      </c>
      <c r="H77" s="59">
        <v>44637.481273148151</v>
      </c>
      <c r="I77" s="59">
        <v>44637.902083333327</v>
      </c>
      <c r="J77" s="43" t="s">
        <v>455</v>
      </c>
      <c r="K77" s="43" t="s">
        <v>443</v>
      </c>
      <c r="L77" s="43"/>
      <c r="M77" s="43" t="b">
        <v>0</v>
      </c>
      <c r="N77" s="43" t="b">
        <v>0</v>
      </c>
      <c r="O77" s="43"/>
      <c r="P77" s="43"/>
      <c r="R77" s="43"/>
      <c r="S77" s="43"/>
      <c r="T77" s="43"/>
      <c r="U77" s="59"/>
      <c r="V77" s="43"/>
      <c r="W77" s="60"/>
    </row>
    <row r="78" spans="1:23" ht="15" customHeight="1">
      <c r="A78" s="43" t="s">
        <v>628</v>
      </c>
      <c r="B78" s="43" t="s">
        <v>261</v>
      </c>
      <c r="C78" s="43" t="s">
        <v>629</v>
      </c>
      <c r="D78" s="43" t="s">
        <v>499</v>
      </c>
      <c r="E78" s="43" t="s">
        <v>160</v>
      </c>
      <c r="F78" s="43" t="s">
        <v>630</v>
      </c>
      <c r="G78" s="43" t="s">
        <v>170</v>
      </c>
      <c r="H78" s="59">
        <v>44637.355243055557</v>
      </c>
      <c r="I78" s="59">
        <v>44641.426249999997</v>
      </c>
      <c r="J78" s="43" t="s">
        <v>442</v>
      </c>
      <c r="K78" s="43" t="s">
        <v>443</v>
      </c>
      <c r="L78" s="59">
        <v>44637.521909722222</v>
      </c>
      <c r="M78" s="43" t="b">
        <v>0</v>
      </c>
      <c r="N78" s="43" t="b">
        <v>0</v>
      </c>
      <c r="O78" s="43"/>
      <c r="P78" s="43"/>
      <c r="R78" s="43"/>
      <c r="S78" s="43"/>
      <c r="T78" s="43"/>
      <c r="U78" s="59"/>
      <c r="V78" s="43"/>
      <c r="W78" s="60"/>
    </row>
    <row r="79" spans="1:23" ht="15" customHeight="1">
      <c r="A79" s="43" t="s">
        <v>631</v>
      </c>
      <c r="B79" s="43" t="s">
        <v>261</v>
      </c>
      <c r="C79" s="43" t="s">
        <v>632</v>
      </c>
      <c r="D79" s="43" t="b">
        <v>0</v>
      </c>
      <c r="E79" s="43" t="s">
        <v>158</v>
      </c>
      <c r="F79" s="43" t="s">
        <v>633</v>
      </c>
      <c r="G79" s="43" t="s">
        <v>288</v>
      </c>
      <c r="H79" s="59">
        <v>44637.333634259259</v>
      </c>
      <c r="I79" s="59">
        <v>44637.340509259258</v>
      </c>
      <c r="J79" s="43" t="b">
        <v>0</v>
      </c>
      <c r="K79" s="43"/>
      <c r="L79" s="43"/>
      <c r="M79" s="43" t="b">
        <v>0</v>
      </c>
      <c r="N79" s="43" t="b">
        <v>0</v>
      </c>
      <c r="O79" s="43"/>
      <c r="P79" s="43"/>
      <c r="R79" s="43"/>
      <c r="S79" s="43"/>
      <c r="T79" s="43"/>
      <c r="U79" s="59"/>
      <c r="V79" s="43"/>
      <c r="W79" s="60"/>
    </row>
    <row r="80" spans="1:23" ht="15" customHeight="1">
      <c r="A80" s="43" t="s">
        <v>635</v>
      </c>
      <c r="B80" s="43" t="s">
        <v>261</v>
      </c>
      <c r="C80" s="43" t="s">
        <v>636</v>
      </c>
      <c r="D80" s="43" t="s">
        <v>796</v>
      </c>
      <c r="E80" s="43" t="s">
        <v>159</v>
      </c>
      <c r="F80" s="43" t="s">
        <v>637</v>
      </c>
      <c r="G80" s="43" t="s">
        <v>291</v>
      </c>
      <c r="H80" s="59">
        <v>44637.314745370371</v>
      </c>
      <c r="I80" s="59">
        <v>44641.323587962957</v>
      </c>
      <c r="J80" s="43" t="s">
        <v>455</v>
      </c>
      <c r="K80" s="43" t="s">
        <v>456</v>
      </c>
      <c r="L80" s="59">
        <v>44638.314745370371</v>
      </c>
      <c r="M80" s="43" t="b">
        <v>0</v>
      </c>
      <c r="N80" s="43" t="b">
        <v>0</v>
      </c>
      <c r="O80" s="43"/>
      <c r="P80" s="43"/>
      <c r="R80" s="43"/>
      <c r="S80" s="43"/>
      <c r="T80" s="43"/>
      <c r="U80" s="59"/>
      <c r="V80" s="43"/>
      <c r="W80" s="60"/>
    </row>
    <row r="81" spans="1:23" ht="15" customHeight="1">
      <c r="A81" s="43" t="s">
        <v>639</v>
      </c>
      <c r="B81" s="43" t="s">
        <v>261</v>
      </c>
      <c r="C81" s="43" t="s">
        <v>640</v>
      </c>
      <c r="D81" s="43" t="s">
        <v>1199</v>
      </c>
      <c r="E81" s="43" t="s">
        <v>99</v>
      </c>
      <c r="F81" s="43" t="s">
        <v>642</v>
      </c>
      <c r="G81" s="43" t="s">
        <v>281</v>
      </c>
      <c r="H81" s="59">
        <v>44637.306562500002</v>
      </c>
      <c r="I81" s="59">
        <v>44641.469606481478</v>
      </c>
      <c r="J81" s="43" t="s">
        <v>455</v>
      </c>
      <c r="K81" s="43" t="s">
        <v>443</v>
      </c>
      <c r="L81" s="59">
        <v>44638.306562500002</v>
      </c>
      <c r="M81" s="43" t="s">
        <v>839</v>
      </c>
      <c r="N81" s="43" t="b">
        <v>0</v>
      </c>
      <c r="O81" s="43"/>
      <c r="P81" s="43"/>
      <c r="R81" s="43"/>
      <c r="S81" s="43"/>
      <c r="T81" s="43"/>
      <c r="U81" s="59"/>
      <c r="V81" s="43"/>
      <c r="W81" s="60"/>
    </row>
    <row r="82" spans="1:23" ht="15" customHeight="1">
      <c r="A82" s="43" t="s">
        <v>643</v>
      </c>
      <c r="B82" s="43" t="s">
        <v>261</v>
      </c>
      <c r="C82" s="43" t="s">
        <v>644</v>
      </c>
      <c r="D82" s="43" t="s">
        <v>645</v>
      </c>
      <c r="E82" s="43" t="s">
        <v>159</v>
      </c>
      <c r="F82" s="43" t="s">
        <v>646</v>
      </c>
      <c r="G82" s="43" t="s">
        <v>190</v>
      </c>
      <c r="H82" s="59">
        <v>44637.283020833333</v>
      </c>
      <c r="I82" s="59">
        <v>44638.473449074067</v>
      </c>
      <c r="J82" s="43" t="s">
        <v>455</v>
      </c>
      <c r="K82" s="43" t="s">
        <v>443</v>
      </c>
      <c r="L82" s="59">
        <v>44642.283020833333</v>
      </c>
      <c r="M82" s="43" t="s">
        <v>476</v>
      </c>
      <c r="N82" s="43" t="s">
        <v>607</v>
      </c>
      <c r="O82" s="43"/>
      <c r="P82" s="43"/>
      <c r="R82" s="43"/>
      <c r="S82" s="43"/>
      <c r="T82" s="43"/>
      <c r="U82" s="59"/>
      <c r="V82" s="43"/>
      <c r="W82" s="60"/>
    </row>
    <row r="83" spans="1:23" ht="15" customHeight="1">
      <c r="A83" s="43" t="s">
        <v>649</v>
      </c>
      <c r="B83" s="43" t="s">
        <v>261</v>
      </c>
      <c r="C83" s="43" t="s">
        <v>650</v>
      </c>
      <c r="D83" s="43" t="s">
        <v>483</v>
      </c>
      <c r="E83" s="43" t="s">
        <v>99</v>
      </c>
      <c r="F83" s="43" t="s">
        <v>651</v>
      </c>
      <c r="G83" s="43" t="s">
        <v>176</v>
      </c>
      <c r="H83" s="59">
        <v>44636.949641203697</v>
      </c>
      <c r="I83" s="59">
        <v>44641.565787037027</v>
      </c>
      <c r="J83" s="43" t="s">
        <v>455</v>
      </c>
      <c r="K83" s="43" t="s">
        <v>443</v>
      </c>
      <c r="L83" s="59">
        <v>44641.876898148148</v>
      </c>
      <c r="M83" s="43" t="b">
        <v>0</v>
      </c>
      <c r="N83" s="43" t="b">
        <v>0</v>
      </c>
      <c r="O83" s="43"/>
      <c r="P83" s="43"/>
      <c r="R83" s="43"/>
      <c r="S83" s="43"/>
      <c r="T83" s="43"/>
      <c r="U83" s="59"/>
      <c r="V83" s="43"/>
      <c r="W83" s="60"/>
    </row>
    <row r="84" spans="1:23" ht="15" customHeight="1">
      <c r="A84" s="43" t="s">
        <v>652</v>
      </c>
      <c r="B84" s="43" t="s">
        <v>261</v>
      </c>
      <c r="C84" s="43" t="s">
        <v>653</v>
      </c>
      <c r="D84" s="43" t="s">
        <v>654</v>
      </c>
      <c r="E84" s="43" t="s">
        <v>99</v>
      </c>
      <c r="F84" s="43" t="s">
        <v>655</v>
      </c>
      <c r="G84" s="43" t="s">
        <v>174</v>
      </c>
      <c r="H84" s="59">
        <v>44636.710659722223</v>
      </c>
      <c r="I84" s="59">
        <v>44641.295416666668</v>
      </c>
      <c r="J84" s="43" t="s">
        <v>442</v>
      </c>
      <c r="K84" s="43" t="s">
        <v>443</v>
      </c>
      <c r="L84" s="59">
        <v>44638.419247685182</v>
      </c>
      <c r="M84" s="43" t="b">
        <v>0</v>
      </c>
      <c r="N84" s="43" t="b">
        <v>0</v>
      </c>
      <c r="O84" s="43"/>
      <c r="P84" s="43"/>
      <c r="R84" s="43"/>
      <c r="S84" s="43"/>
      <c r="T84" s="43"/>
      <c r="U84" s="59"/>
      <c r="V84" s="43"/>
      <c r="W84" s="60"/>
    </row>
    <row r="85" spans="1:23" ht="15" customHeight="1">
      <c r="A85" s="43" t="s">
        <v>656</v>
      </c>
      <c r="B85" s="43" t="s">
        <v>261</v>
      </c>
      <c r="C85" s="43" t="s">
        <v>657</v>
      </c>
      <c r="D85" s="43" t="s">
        <v>658</v>
      </c>
      <c r="E85" s="43" t="s">
        <v>465</v>
      </c>
      <c r="F85" s="43" t="s">
        <v>659</v>
      </c>
      <c r="G85" s="43" t="s">
        <v>294</v>
      </c>
      <c r="H85" s="59">
        <v>44636.70826388889</v>
      </c>
      <c r="I85" s="59">
        <v>44638.645740740743</v>
      </c>
      <c r="J85" s="43" t="s">
        <v>455</v>
      </c>
      <c r="K85" s="43" t="s">
        <v>443</v>
      </c>
      <c r="L85" s="43"/>
      <c r="M85" s="43" t="s">
        <v>660</v>
      </c>
      <c r="N85" s="43" t="s">
        <v>661</v>
      </c>
      <c r="O85" s="43"/>
      <c r="P85" s="43"/>
      <c r="R85" s="43"/>
      <c r="S85" s="43"/>
      <c r="T85" s="43"/>
      <c r="U85" s="59"/>
      <c r="V85" s="43"/>
      <c r="W85" s="60"/>
    </row>
    <row r="86" spans="1:23" ht="15" customHeight="1">
      <c r="A86" s="43" t="s">
        <v>665</v>
      </c>
      <c r="B86" s="43" t="s">
        <v>261</v>
      </c>
      <c r="C86" s="43" t="s">
        <v>666</v>
      </c>
      <c r="D86" s="43" t="s">
        <v>667</v>
      </c>
      <c r="E86" s="43" t="s">
        <v>160</v>
      </c>
      <c r="F86" s="43" t="s">
        <v>668</v>
      </c>
      <c r="G86" s="43" t="s">
        <v>175</v>
      </c>
      <c r="H86" s="59">
        <v>44636.572939814818</v>
      </c>
      <c r="I86" s="59">
        <v>44638.708333333343</v>
      </c>
      <c r="J86" s="43" t="s">
        <v>455</v>
      </c>
      <c r="K86" s="43" t="s">
        <v>443</v>
      </c>
      <c r="L86" s="43"/>
      <c r="M86" s="43" t="b">
        <v>0</v>
      </c>
      <c r="N86" s="43" t="b">
        <v>0</v>
      </c>
      <c r="O86" s="43"/>
      <c r="P86" s="43"/>
      <c r="R86" s="43"/>
      <c r="S86" s="43"/>
      <c r="T86" s="43"/>
      <c r="U86" s="59"/>
      <c r="V86" s="43"/>
      <c r="W86" s="60"/>
    </row>
    <row r="87" spans="1:23" ht="15" customHeight="1">
      <c r="A87" s="43" t="s">
        <v>670</v>
      </c>
      <c r="B87" s="43" t="s">
        <v>261</v>
      </c>
      <c r="C87" s="43" t="s">
        <v>671</v>
      </c>
      <c r="D87" s="43" t="s">
        <v>672</v>
      </c>
      <c r="E87" s="43" t="s">
        <v>159</v>
      </c>
      <c r="F87" s="43" t="s">
        <v>673</v>
      </c>
      <c r="G87" s="43" t="s">
        <v>288</v>
      </c>
      <c r="H87" s="59">
        <v>44636.478726851848</v>
      </c>
      <c r="I87" s="59">
        <v>44638.362245370372</v>
      </c>
      <c r="J87" s="43" t="s">
        <v>455</v>
      </c>
      <c r="K87" s="43" t="s">
        <v>443</v>
      </c>
      <c r="L87" s="43"/>
      <c r="M87" s="43" t="b">
        <v>0</v>
      </c>
      <c r="N87" s="43" t="b">
        <v>0</v>
      </c>
      <c r="O87" s="43"/>
      <c r="P87" s="43"/>
      <c r="R87" s="43"/>
      <c r="S87" s="43"/>
      <c r="T87" s="43"/>
      <c r="U87" s="59"/>
      <c r="V87" s="43"/>
      <c r="W87" s="60"/>
    </row>
    <row r="88" spans="1:23" ht="15" customHeight="1">
      <c r="A88" s="43" t="s">
        <v>677</v>
      </c>
      <c r="B88" s="43" t="s">
        <v>261</v>
      </c>
      <c r="C88" s="43" t="s">
        <v>678</v>
      </c>
      <c r="D88" s="43" t="s">
        <v>679</v>
      </c>
      <c r="E88" s="43" t="s">
        <v>99</v>
      </c>
      <c r="F88" s="43" t="s">
        <v>472</v>
      </c>
      <c r="G88" s="43" t="s">
        <v>174</v>
      </c>
      <c r="H88" s="59">
        <v>44636.406180555547</v>
      </c>
      <c r="I88" s="59">
        <v>44641.282384259262</v>
      </c>
      <c r="J88" s="43" t="s">
        <v>442</v>
      </c>
      <c r="K88" s="43" t="s">
        <v>443</v>
      </c>
      <c r="L88" s="59">
        <v>44636.572847222233</v>
      </c>
      <c r="M88" s="43" t="b">
        <v>0</v>
      </c>
      <c r="N88" s="43" t="b">
        <v>0</v>
      </c>
      <c r="O88" s="43"/>
      <c r="P88" s="43"/>
      <c r="R88" s="43"/>
      <c r="S88" s="43"/>
      <c r="T88" s="43"/>
      <c r="U88" s="59"/>
      <c r="V88" s="43"/>
      <c r="W88" s="60"/>
    </row>
    <row r="89" spans="1:23" ht="15" customHeight="1">
      <c r="A89" s="43" t="s">
        <v>680</v>
      </c>
      <c r="B89" s="43" t="s">
        <v>261</v>
      </c>
      <c r="C89" s="43" t="s">
        <v>681</v>
      </c>
      <c r="D89" s="43" t="s">
        <v>682</v>
      </c>
      <c r="E89" s="43" t="s">
        <v>465</v>
      </c>
      <c r="F89" s="43" t="s">
        <v>683</v>
      </c>
      <c r="G89" s="43" t="s">
        <v>276</v>
      </c>
      <c r="H89" s="59">
        <v>44636.395254629628</v>
      </c>
      <c r="I89" s="59">
        <v>44641.565787037027</v>
      </c>
      <c r="J89" s="43" t="s">
        <v>455</v>
      </c>
      <c r="K89" s="43" t="s">
        <v>443</v>
      </c>
      <c r="L89" s="59">
        <v>44641.753287037027</v>
      </c>
      <c r="M89" s="43" t="b">
        <v>0</v>
      </c>
      <c r="N89" s="43" t="b">
        <v>0</v>
      </c>
      <c r="O89" s="43"/>
      <c r="P89" s="43"/>
      <c r="R89" s="43"/>
      <c r="S89" s="43"/>
      <c r="T89" s="43"/>
      <c r="U89" s="59"/>
      <c r="V89" s="43"/>
      <c r="W89" s="60"/>
    </row>
    <row r="90" spans="1:23" ht="15" customHeight="1">
      <c r="A90" s="43" t="s">
        <v>684</v>
      </c>
      <c r="B90" s="43" t="s">
        <v>261</v>
      </c>
      <c r="C90" s="43" t="s">
        <v>685</v>
      </c>
      <c r="D90" s="43" t="s">
        <v>686</v>
      </c>
      <c r="E90" s="43" t="s">
        <v>159</v>
      </c>
      <c r="F90" s="43" t="s">
        <v>687</v>
      </c>
      <c r="G90" s="43" t="s">
        <v>297</v>
      </c>
      <c r="H90" s="59">
        <v>44636.386736111112</v>
      </c>
      <c r="I90" s="59">
        <v>44641.390081018522</v>
      </c>
      <c r="J90" s="43" t="s">
        <v>455</v>
      </c>
      <c r="K90" s="43" t="s">
        <v>443</v>
      </c>
      <c r="L90" s="59">
        <v>44641.386736111112</v>
      </c>
      <c r="M90" s="43" t="s">
        <v>688</v>
      </c>
      <c r="N90" s="43" t="s">
        <v>607</v>
      </c>
      <c r="O90" s="43"/>
      <c r="P90" s="43"/>
      <c r="R90" s="43"/>
      <c r="S90" s="43"/>
      <c r="T90" s="43"/>
      <c r="U90" s="59"/>
      <c r="V90" s="43"/>
      <c r="W90" s="60"/>
    </row>
    <row r="91" spans="1:23" ht="15" customHeight="1">
      <c r="A91" s="43" t="s">
        <v>689</v>
      </c>
      <c r="B91" s="43" t="s">
        <v>261</v>
      </c>
      <c r="C91" s="43" t="s">
        <v>690</v>
      </c>
      <c r="D91" s="43" t="s">
        <v>672</v>
      </c>
      <c r="E91" s="43" t="s">
        <v>161</v>
      </c>
      <c r="F91" s="43" t="s">
        <v>691</v>
      </c>
      <c r="G91" s="43" t="s">
        <v>288</v>
      </c>
      <c r="H91" s="59">
        <v>44636.344328703701</v>
      </c>
      <c r="I91" s="59">
        <v>44636.446979166663</v>
      </c>
      <c r="J91" s="43" t="s">
        <v>455</v>
      </c>
      <c r="K91" s="43" t="s">
        <v>443</v>
      </c>
      <c r="L91" s="43"/>
      <c r="M91" s="43" t="s">
        <v>692</v>
      </c>
      <c r="N91" s="43" t="b">
        <v>0</v>
      </c>
      <c r="O91" s="43"/>
      <c r="P91" s="43"/>
      <c r="R91" s="43"/>
      <c r="S91" s="43"/>
      <c r="T91" s="43"/>
      <c r="U91" s="59"/>
      <c r="V91" s="43"/>
      <c r="W91" s="60"/>
    </row>
    <row r="92" spans="1:23" ht="15" customHeight="1">
      <c r="A92" s="43" t="s">
        <v>694</v>
      </c>
      <c r="B92" s="43" t="s">
        <v>261</v>
      </c>
      <c r="C92" s="43" t="s">
        <v>695</v>
      </c>
      <c r="D92" s="43" t="s">
        <v>696</v>
      </c>
      <c r="E92" s="43" t="s">
        <v>159</v>
      </c>
      <c r="F92" s="43" t="s">
        <v>697</v>
      </c>
      <c r="G92" s="43" t="s">
        <v>291</v>
      </c>
      <c r="H92" s="59">
        <v>44636.287453703713</v>
      </c>
      <c r="I92" s="59">
        <v>44637.292847222219</v>
      </c>
      <c r="J92" s="43" t="s">
        <v>455</v>
      </c>
      <c r="K92" s="43" t="s">
        <v>443</v>
      </c>
      <c r="L92" s="59">
        <v>44637.291666666657</v>
      </c>
      <c r="M92" s="43" t="b">
        <v>0</v>
      </c>
      <c r="N92" s="43" t="b">
        <v>0</v>
      </c>
      <c r="O92" s="43"/>
      <c r="P92" s="43"/>
      <c r="R92" s="43"/>
      <c r="S92" s="43"/>
      <c r="T92" s="43"/>
      <c r="U92" s="59"/>
      <c r="V92" s="43"/>
      <c r="W92" s="60"/>
    </row>
    <row r="93" spans="1:23" ht="15" customHeight="1">
      <c r="A93" s="43" t="s">
        <v>698</v>
      </c>
      <c r="B93" s="43" t="s">
        <v>261</v>
      </c>
      <c r="C93" s="43" t="s">
        <v>699</v>
      </c>
      <c r="D93" s="43" t="b">
        <v>0</v>
      </c>
      <c r="E93" s="43" t="s">
        <v>158</v>
      </c>
      <c r="F93" s="43" t="s">
        <v>700</v>
      </c>
      <c r="G93" s="43" t="s">
        <v>288</v>
      </c>
      <c r="H93" s="59">
        <v>44636.28628472222</v>
      </c>
      <c r="I93" s="59">
        <v>44636.367210648154</v>
      </c>
      <c r="J93" s="43" t="b">
        <v>0</v>
      </c>
      <c r="K93" s="43"/>
      <c r="L93" s="43"/>
      <c r="M93" s="43" t="b">
        <v>0</v>
      </c>
      <c r="N93" s="43" t="b">
        <v>0</v>
      </c>
      <c r="O93" s="43"/>
      <c r="P93" s="43"/>
      <c r="R93" s="43"/>
      <c r="S93" s="43"/>
      <c r="T93" s="43"/>
      <c r="U93" s="59"/>
      <c r="V93" s="43"/>
      <c r="W93" s="60"/>
    </row>
    <row r="94" spans="1:23" ht="15" customHeight="1">
      <c r="A94" s="43" t="s">
        <v>701</v>
      </c>
      <c r="B94" s="43" t="s">
        <v>261</v>
      </c>
      <c r="C94" s="43" t="s">
        <v>702</v>
      </c>
      <c r="D94" s="43" t="s">
        <v>696</v>
      </c>
      <c r="E94" s="43" t="s">
        <v>159</v>
      </c>
      <c r="F94" s="43" t="s">
        <v>703</v>
      </c>
      <c r="G94" s="43" t="s">
        <v>291</v>
      </c>
      <c r="H94" s="59">
        <v>44636.286076388889</v>
      </c>
      <c r="I94" s="59">
        <v>44637.292847222219</v>
      </c>
      <c r="J94" s="43" t="s">
        <v>455</v>
      </c>
      <c r="K94" s="43" t="s">
        <v>443</v>
      </c>
      <c r="L94" s="59">
        <v>44637.291666666657</v>
      </c>
      <c r="M94" s="43" t="b">
        <v>0</v>
      </c>
      <c r="N94" s="43" t="b">
        <v>0</v>
      </c>
      <c r="O94" s="43"/>
      <c r="P94" s="43"/>
      <c r="R94" s="43"/>
      <c r="S94" s="43"/>
      <c r="T94" s="43"/>
      <c r="U94" s="59"/>
      <c r="V94" s="43"/>
      <c r="W94" s="60"/>
    </row>
    <row r="95" spans="1:23" ht="15" customHeight="1">
      <c r="A95" s="43" t="s">
        <v>707</v>
      </c>
      <c r="B95" s="43" t="s">
        <v>262</v>
      </c>
      <c r="C95" s="43" t="s">
        <v>708</v>
      </c>
      <c r="D95" s="43" t="s">
        <v>709</v>
      </c>
      <c r="E95" s="43" t="s">
        <v>159</v>
      </c>
      <c r="F95" s="43" t="s">
        <v>710</v>
      </c>
      <c r="G95" s="43" t="s">
        <v>275</v>
      </c>
      <c r="H95" s="59">
        <v>44635.887777777767</v>
      </c>
      <c r="I95" s="59">
        <v>44641.090254629627</v>
      </c>
      <c r="J95" s="43" t="s">
        <v>455</v>
      </c>
      <c r="K95" s="43" t="s">
        <v>443</v>
      </c>
      <c r="L95" s="59">
        <v>44643.25</v>
      </c>
      <c r="M95" s="43" t="b">
        <v>0</v>
      </c>
      <c r="N95" s="43" t="b">
        <v>0</v>
      </c>
      <c r="O95" s="43"/>
      <c r="P95" s="43"/>
      <c r="R95" s="43"/>
      <c r="S95" s="43"/>
      <c r="T95" s="43"/>
      <c r="U95" s="59"/>
      <c r="V95" s="43"/>
      <c r="W95" s="60"/>
    </row>
    <row r="96" spans="1:23" ht="15" customHeight="1">
      <c r="A96" s="43" t="s">
        <v>711</v>
      </c>
      <c r="B96" s="43" t="s">
        <v>261</v>
      </c>
      <c r="C96" s="43" t="s">
        <v>712</v>
      </c>
      <c r="D96" s="43" t="s">
        <v>622</v>
      </c>
      <c r="E96" s="43" t="s">
        <v>159</v>
      </c>
      <c r="F96" s="43" t="s">
        <v>713</v>
      </c>
      <c r="G96" s="43" t="s">
        <v>291</v>
      </c>
      <c r="H96" s="59">
        <v>44635.678495370368</v>
      </c>
      <c r="I96" s="59">
        <v>44637.08452546296</v>
      </c>
      <c r="J96" s="43" t="s">
        <v>455</v>
      </c>
      <c r="K96" s="43" t="s">
        <v>443</v>
      </c>
      <c r="L96" s="59">
        <v>44637.083333333343</v>
      </c>
      <c r="M96" s="43" t="b">
        <v>0</v>
      </c>
      <c r="N96" s="43" t="b">
        <v>0</v>
      </c>
      <c r="O96" s="43"/>
      <c r="P96" s="43"/>
      <c r="R96" s="43"/>
      <c r="S96" s="43"/>
      <c r="T96" s="43"/>
      <c r="U96" s="59"/>
      <c r="V96" s="43"/>
      <c r="W96" s="60"/>
    </row>
    <row r="97" spans="1:23" ht="15" customHeight="1">
      <c r="A97" s="43" t="s">
        <v>719</v>
      </c>
      <c r="B97" s="43" t="s">
        <v>261</v>
      </c>
      <c r="C97" s="43" t="s">
        <v>720</v>
      </c>
      <c r="D97" s="43" t="s">
        <v>546</v>
      </c>
      <c r="E97" s="43" t="s">
        <v>82</v>
      </c>
      <c r="F97" s="43" t="s">
        <v>721</v>
      </c>
      <c r="G97" s="43" t="s">
        <v>176</v>
      </c>
      <c r="H97" s="59">
        <v>44635.584641203714</v>
      </c>
      <c r="I97" s="59">
        <v>44641.491516203707</v>
      </c>
      <c r="J97" s="43" t="s">
        <v>442</v>
      </c>
      <c r="K97" s="43" t="s">
        <v>443</v>
      </c>
      <c r="L97" s="59">
        <v>44642.160266203697</v>
      </c>
      <c r="M97" s="43" t="b">
        <v>0</v>
      </c>
      <c r="N97" s="43" t="b">
        <v>0</v>
      </c>
      <c r="O97" s="43"/>
      <c r="P97" s="43"/>
      <c r="R97" s="43"/>
      <c r="S97" s="43"/>
      <c r="T97" s="43"/>
      <c r="U97" s="59"/>
      <c r="V97" s="43"/>
      <c r="W97" s="60"/>
    </row>
    <row r="98" spans="1:23" ht="15" customHeight="1">
      <c r="A98" s="43" t="s">
        <v>729</v>
      </c>
      <c r="B98" s="43" t="s">
        <v>262</v>
      </c>
      <c r="C98" s="43" t="s">
        <v>730</v>
      </c>
      <c r="D98" s="43" t="b">
        <v>0</v>
      </c>
      <c r="E98" s="43" t="s">
        <v>158</v>
      </c>
      <c r="F98" s="43" t="s">
        <v>526</v>
      </c>
      <c r="G98" s="43" t="s">
        <v>173</v>
      </c>
      <c r="H98" s="59">
        <v>44635.464421296303</v>
      </c>
      <c r="I98" s="59">
        <v>44637.397048611107</v>
      </c>
      <c r="J98" s="43" t="b">
        <v>0</v>
      </c>
      <c r="K98" s="43"/>
      <c r="L98" s="59">
        <v>44636.422754629632</v>
      </c>
      <c r="M98" s="43" t="s">
        <v>527</v>
      </c>
      <c r="N98" s="43" t="s">
        <v>528</v>
      </c>
      <c r="O98" s="43"/>
      <c r="P98" s="43"/>
      <c r="R98" s="43"/>
      <c r="S98" s="43"/>
      <c r="T98" s="43"/>
      <c r="U98" s="59"/>
      <c r="V98" s="43"/>
      <c r="W98" s="60"/>
    </row>
    <row r="99" spans="1:23" ht="15" customHeight="1">
      <c r="A99" s="43" t="s">
        <v>732</v>
      </c>
      <c r="B99" s="43" t="s">
        <v>261</v>
      </c>
      <c r="C99" s="43" t="s">
        <v>733</v>
      </c>
      <c r="D99" s="43" t="s">
        <v>734</v>
      </c>
      <c r="E99" s="43" t="s">
        <v>82</v>
      </c>
      <c r="F99" s="43" t="s">
        <v>490</v>
      </c>
      <c r="G99" s="43" t="s">
        <v>174</v>
      </c>
      <c r="H99" s="59">
        <v>44635.461770833332</v>
      </c>
      <c r="I99" s="59">
        <v>44641.303263888891</v>
      </c>
      <c r="J99" s="43" t="b">
        <v>0</v>
      </c>
      <c r="K99" s="43"/>
      <c r="L99" s="59">
        <v>44636.253437500003</v>
      </c>
      <c r="M99" s="43" t="b">
        <v>0</v>
      </c>
      <c r="N99" s="43" t="b">
        <v>0</v>
      </c>
      <c r="O99" s="43"/>
      <c r="P99" s="43"/>
      <c r="R99" s="43"/>
      <c r="S99" s="43"/>
      <c r="T99" s="43"/>
      <c r="U99" s="59"/>
      <c r="V99" s="43"/>
      <c r="W99" s="60"/>
    </row>
    <row r="100" spans="1:23" ht="15" customHeight="1">
      <c r="A100" s="43" t="s">
        <v>735</v>
      </c>
      <c r="B100" s="43" t="s">
        <v>261</v>
      </c>
      <c r="C100" s="43" t="s">
        <v>736</v>
      </c>
      <c r="D100" s="43" t="s">
        <v>473</v>
      </c>
      <c r="E100" s="43" t="s">
        <v>161</v>
      </c>
      <c r="F100" s="43" t="s">
        <v>737</v>
      </c>
      <c r="G100" s="43" t="s">
        <v>295</v>
      </c>
      <c r="H100" s="59">
        <v>44635.441400462973</v>
      </c>
      <c r="I100" s="59">
        <v>44641.305486111109</v>
      </c>
      <c r="J100" s="43" t="s">
        <v>442</v>
      </c>
      <c r="K100" s="43" t="s">
        <v>443</v>
      </c>
      <c r="L100" s="59">
        <v>44637.397685185177</v>
      </c>
      <c r="M100" s="43" t="b">
        <v>0</v>
      </c>
      <c r="N100" s="43" t="b">
        <v>0</v>
      </c>
      <c r="O100" s="43"/>
      <c r="P100" s="43"/>
      <c r="R100" s="43"/>
      <c r="S100" s="43"/>
      <c r="T100" s="43"/>
      <c r="U100" s="59"/>
      <c r="V100" s="43"/>
      <c r="W100" s="60"/>
    </row>
    <row r="101" spans="1:23" ht="15" customHeight="1">
      <c r="A101" s="43" t="s">
        <v>739</v>
      </c>
      <c r="B101" s="43" t="s">
        <v>261</v>
      </c>
      <c r="C101" s="43" t="s">
        <v>740</v>
      </c>
      <c r="D101" s="43" t="s">
        <v>696</v>
      </c>
      <c r="E101" s="43" t="s">
        <v>159</v>
      </c>
      <c r="F101" s="43" t="s">
        <v>741</v>
      </c>
      <c r="G101" s="43" t="s">
        <v>291</v>
      </c>
      <c r="H101" s="59">
        <v>44635.378958333327</v>
      </c>
      <c r="I101" s="59">
        <v>44636.439988425933</v>
      </c>
      <c r="J101" s="43" t="s">
        <v>455</v>
      </c>
      <c r="K101" s="43" t="s">
        <v>443</v>
      </c>
      <c r="L101" s="59">
        <v>44636.378958333327</v>
      </c>
      <c r="M101" s="43" t="b">
        <v>0</v>
      </c>
      <c r="N101" s="43" t="b">
        <v>0</v>
      </c>
      <c r="O101" s="43"/>
      <c r="P101" s="43"/>
      <c r="R101" s="43"/>
      <c r="S101" s="43"/>
      <c r="T101" s="43"/>
      <c r="U101" s="59"/>
      <c r="V101" s="43"/>
      <c r="W101" s="60"/>
    </row>
    <row r="102" spans="1:23" ht="15" customHeight="1">
      <c r="A102" s="43" t="s">
        <v>742</v>
      </c>
      <c r="B102" s="43" t="s">
        <v>261</v>
      </c>
      <c r="C102" s="43" t="s">
        <v>743</v>
      </c>
      <c r="D102" s="43" t="s">
        <v>744</v>
      </c>
      <c r="E102" s="43" t="s">
        <v>82</v>
      </c>
      <c r="F102" s="43" t="s">
        <v>745</v>
      </c>
      <c r="G102" s="43" t="s">
        <v>170</v>
      </c>
      <c r="H102" s="59">
        <v>44635.349328703713</v>
      </c>
      <c r="I102" s="59">
        <v>44641.496631944443</v>
      </c>
      <c r="J102" s="43" t="s">
        <v>455</v>
      </c>
      <c r="K102" s="43" t="s">
        <v>443</v>
      </c>
      <c r="L102" s="59">
        <v>44636.510127314818</v>
      </c>
      <c r="M102" s="43" t="b">
        <v>0</v>
      </c>
      <c r="N102" s="43" t="b">
        <v>0</v>
      </c>
      <c r="O102" s="43"/>
      <c r="P102" s="43"/>
      <c r="R102" s="43"/>
      <c r="S102" s="43"/>
      <c r="T102" s="43"/>
      <c r="U102" s="59"/>
      <c r="V102" s="43"/>
      <c r="W102" s="60"/>
    </row>
    <row r="103" spans="1:23" ht="15" customHeight="1">
      <c r="A103" s="43" t="s">
        <v>756</v>
      </c>
      <c r="B103" s="43" t="s">
        <v>261</v>
      </c>
      <c r="C103" s="43" t="s">
        <v>757</v>
      </c>
      <c r="D103" s="43" t="b">
        <v>0</v>
      </c>
      <c r="E103" s="43" t="s">
        <v>158</v>
      </c>
      <c r="F103" s="43" t="s">
        <v>758</v>
      </c>
      <c r="G103" s="43" t="s">
        <v>288</v>
      </c>
      <c r="H103" s="59">
        <v>44634.581585648149</v>
      </c>
      <c r="I103" s="59">
        <v>44636.547731481478</v>
      </c>
      <c r="J103" s="43" t="s">
        <v>442</v>
      </c>
      <c r="K103" s="43" t="s">
        <v>443</v>
      </c>
      <c r="L103" s="43"/>
      <c r="M103" s="43" t="s">
        <v>759</v>
      </c>
      <c r="N103" s="43" t="b">
        <v>0</v>
      </c>
      <c r="O103" s="43"/>
      <c r="P103" s="43"/>
      <c r="R103" s="43"/>
      <c r="S103" s="43"/>
      <c r="T103" s="43"/>
      <c r="U103" s="59"/>
      <c r="V103" s="43"/>
      <c r="W103" s="60"/>
    </row>
    <row r="104" spans="1:23" ht="15" customHeight="1">
      <c r="A104" s="43" t="s">
        <v>762</v>
      </c>
      <c r="B104" s="43" t="s">
        <v>261</v>
      </c>
      <c r="C104" s="43" t="s">
        <v>763</v>
      </c>
      <c r="D104" s="43" t="s">
        <v>672</v>
      </c>
      <c r="E104" s="43" t="s">
        <v>82</v>
      </c>
      <c r="F104" s="43" t="s">
        <v>764</v>
      </c>
      <c r="G104" s="43" t="s">
        <v>288</v>
      </c>
      <c r="H104" s="59">
        <v>44634.451678240737</v>
      </c>
      <c r="I104" s="59">
        <v>44641.528287037043</v>
      </c>
      <c r="J104" s="43" t="s">
        <v>455</v>
      </c>
      <c r="K104" s="43" t="s">
        <v>443</v>
      </c>
      <c r="L104" s="43"/>
      <c r="M104" s="43" t="s">
        <v>692</v>
      </c>
      <c r="N104" s="43" t="b">
        <v>0</v>
      </c>
      <c r="O104" s="43"/>
      <c r="P104" s="43"/>
      <c r="R104" s="43"/>
      <c r="S104" s="43"/>
      <c r="T104" s="43"/>
      <c r="U104" s="59"/>
      <c r="V104" s="43"/>
      <c r="W104" s="60"/>
    </row>
    <row r="105" spans="1:23" ht="15" customHeight="1">
      <c r="A105" s="43" t="s">
        <v>765</v>
      </c>
      <c r="B105" s="43" t="s">
        <v>261</v>
      </c>
      <c r="C105" s="43" t="s">
        <v>766</v>
      </c>
      <c r="D105" s="43" t="s">
        <v>669</v>
      </c>
      <c r="E105" s="43" t="s">
        <v>159</v>
      </c>
      <c r="F105" s="43" t="s">
        <v>674</v>
      </c>
      <c r="G105" s="43" t="s">
        <v>291</v>
      </c>
      <c r="H105" s="59">
        <v>44634.389756944453</v>
      </c>
      <c r="I105" s="59">
        <v>44641.337731481479</v>
      </c>
      <c r="J105" s="43" t="s">
        <v>455</v>
      </c>
      <c r="K105" s="43" t="s">
        <v>443</v>
      </c>
      <c r="L105" s="59">
        <v>44635.389756944453</v>
      </c>
      <c r="M105" s="43" t="b">
        <v>0</v>
      </c>
      <c r="N105" s="43" t="b">
        <v>0</v>
      </c>
      <c r="O105" s="43"/>
      <c r="P105" s="43"/>
      <c r="R105" s="43"/>
      <c r="S105" s="43"/>
      <c r="T105" s="43"/>
      <c r="U105" s="59"/>
      <c r="V105" s="43"/>
      <c r="W105" s="60"/>
    </row>
    <row r="106" spans="1:23" ht="15" customHeight="1">
      <c r="A106" s="43" t="s">
        <v>768</v>
      </c>
      <c r="B106" s="43" t="s">
        <v>261</v>
      </c>
      <c r="C106" s="43" t="s">
        <v>769</v>
      </c>
      <c r="D106" s="43" t="s">
        <v>669</v>
      </c>
      <c r="E106" s="43" t="s">
        <v>99</v>
      </c>
      <c r="F106" s="43" t="s">
        <v>770</v>
      </c>
      <c r="G106" s="43" t="s">
        <v>291</v>
      </c>
      <c r="H106" s="59">
        <v>44634.291412037041</v>
      </c>
      <c r="I106" s="59">
        <v>44636.435717592591</v>
      </c>
      <c r="J106" s="43" t="s">
        <v>455</v>
      </c>
      <c r="K106" s="43" t="s">
        <v>443</v>
      </c>
      <c r="L106" s="59">
        <v>44635.291666666657</v>
      </c>
      <c r="M106" s="43" t="b">
        <v>0</v>
      </c>
      <c r="N106" s="43" t="b">
        <v>0</v>
      </c>
      <c r="O106" s="43"/>
      <c r="P106" s="43"/>
      <c r="R106" s="43"/>
      <c r="S106" s="43"/>
      <c r="T106" s="43"/>
      <c r="U106" s="59"/>
      <c r="V106" s="43"/>
      <c r="W106" s="60"/>
    </row>
    <row r="107" spans="1:23" ht="15" customHeight="1">
      <c r="A107" s="43" t="s">
        <v>773</v>
      </c>
      <c r="B107" s="43" t="s">
        <v>261</v>
      </c>
      <c r="C107" s="43" t="s">
        <v>774</v>
      </c>
      <c r="D107" s="43" t="s">
        <v>679</v>
      </c>
      <c r="E107" s="43" t="s">
        <v>99</v>
      </c>
      <c r="F107" s="43" t="s">
        <v>775</v>
      </c>
      <c r="G107" s="43" t="s">
        <v>174</v>
      </c>
      <c r="H107" s="59">
        <v>44633.17728009259</v>
      </c>
      <c r="I107" s="59">
        <v>44641.281678240739</v>
      </c>
      <c r="J107" s="43" t="s">
        <v>442</v>
      </c>
      <c r="K107" s="43" t="s">
        <v>443</v>
      </c>
      <c r="L107" s="59">
        <v>44634.416666666657</v>
      </c>
      <c r="M107" s="43" t="s">
        <v>776</v>
      </c>
      <c r="N107" s="43" t="b">
        <v>0</v>
      </c>
      <c r="O107" s="43"/>
      <c r="P107" s="43"/>
      <c r="R107" s="43"/>
      <c r="S107" s="43"/>
      <c r="T107" s="43"/>
      <c r="U107" s="59"/>
      <c r="V107" s="43"/>
      <c r="W107" s="60"/>
    </row>
    <row r="108" spans="1:23" ht="15" customHeight="1">
      <c r="A108" s="43" t="s">
        <v>777</v>
      </c>
      <c r="B108" s="43" t="s">
        <v>261</v>
      </c>
      <c r="C108" s="43" t="s">
        <v>778</v>
      </c>
      <c r="D108" s="43" t="b">
        <v>0</v>
      </c>
      <c r="E108" s="43" t="s">
        <v>158</v>
      </c>
      <c r="F108" s="43" t="s">
        <v>779</v>
      </c>
      <c r="G108" s="43" t="s">
        <v>288</v>
      </c>
      <c r="H108" s="59">
        <v>44632.362083333333</v>
      </c>
      <c r="I108" s="59">
        <v>44632.828657407408</v>
      </c>
      <c r="J108" s="43" t="b">
        <v>0</v>
      </c>
      <c r="K108" s="43"/>
      <c r="L108" s="43"/>
      <c r="M108" s="43" t="b">
        <v>0</v>
      </c>
      <c r="N108" s="43" t="b">
        <v>0</v>
      </c>
      <c r="O108" s="43"/>
      <c r="P108" s="43"/>
      <c r="R108" s="43"/>
      <c r="S108" s="43"/>
      <c r="T108" s="43"/>
      <c r="U108" s="59"/>
      <c r="V108" s="43"/>
      <c r="W108" s="60"/>
    </row>
    <row r="109" spans="1:23" ht="15" customHeight="1">
      <c r="A109" s="43" t="s">
        <v>780</v>
      </c>
      <c r="B109" s="43" t="s">
        <v>262</v>
      </c>
      <c r="C109" s="43" t="s">
        <v>781</v>
      </c>
      <c r="D109" s="43" t="s">
        <v>749</v>
      </c>
      <c r="E109" s="43" t="s">
        <v>82</v>
      </c>
      <c r="F109" s="43" t="s">
        <v>782</v>
      </c>
      <c r="G109" s="43" t="s">
        <v>285</v>
      </c>
      <c r="H109" s="59">
        <v>44631.734189814822</v>
      </c>
      <c r="I109" s="59">
        <v>44641.340775462973</v>
      </c>
      <c r="J109" s="43" t="s">
        <v>455</v>
      </c>
      <c r="K109" s="43" t="s">
        <v>443</v>
      </c>
      <c r="L109" s="43"/>
      <c r="M109" s="43" t="b">
        <v>0</v>
      </c>
      <c r="N109" s="43" t="b">
        <v>0</v>
      </c>
      <c r="O109" s="43"/>
      <c r="P109" s="43"/>
      <c r="R109" s="43"/>
      <c r="S109" s="43"/>
      <c r="T109" s="43"/>
      <c r="U109" s="59"/>
      <c r="V109" s="43"/>
      <c r="W109" s="60"/>
    </row>
    <row r="110" spans="1:23" ht="15" customHeight="1">
      <c r="A110" s="43" t="s">
        <v>787</v>
      </c>
      <c r="B110" s="43" t="s">
        <v>262</v>
      </c>
      <c r="C110" s="43" t="s">
        <v>788</v>
      </c>
      <c r="D110" s="43" t="s">
        <v>672</v>
      </c>
      <c r="E110" s="43" t="s">
        <v>159</v>
      </c>
      <c r="F110" s="43" t="s">
        <v>789</v>
      </c>
      <c r="G110" s="43" t="s">
        <v>288</v>
      </c>
      <c r="H110" s="59">
        <v>44631.576863425929</v>
      </c>
      <c r="I110" s="59">
        <v>44634.520821759259</v>
      </c>
      <c r="J110" s="43" t="s">
        <v>455</v>
      </c>
      <c r="K110" s="43" t="s">
        <v>443</v>
      </c>
      <c r="L110" s="43"/>
      <c r="M110" s="43" t="s">
        <v>692</v>
      </c>
      <c r="N110" s="43" t="b">
        <v>0</v>
      </c>
      <c r="O110" s="43"/>
      <c r="P110" s="43"/>
      <c r="R110" s="43"/>
      <c r="S110" s="43"/>
      <c r="T110" s="43"/>
      <c r="U110" s="59"/>
      <c r="V110" s="43"/>
      <c r="W110" s="60"/>
    </row>
    <row r="111" spans="1:23" ht="15" customHeight="1">
      <c r="A111" s="43" t="s">
        <v>794</v>
      </c>
      <c r="B111" s="43" t="s">
        <v>261</v>
      </c>
      <c r="C111" s="43" t="s">
        <v>795</v>
      </c>
      <c r="D111" s="43" t="s">
        <v>796</v>
      </c>
      <c r="E111" s="43" t="s">
        <v>159</v>
      </c>
      <c r="F111" s="43" t="s">
        <v>797</v>
      </c>
      <c r="G111" s="43" t="s">
        <v>291</v>
      </c>
      <c r="H111" s="59">
        <v>44631.505486111113</v>
      </c>
      <c r="I111" s="59">
        <v>44635.087997685187</v>
      </c>
      <c r="J111" s="43" t="s">
        <v>455</v>
      </c>
      <c r="K111" s="43" t="s">
        <v>443</v>
      </c>
      <c r="L111" s="59">
        <v>44635.083333333343</v>
      </c>
      <c r="M111" s="43" t="b">
        <v>0</v>
      </c>
      <c r="N111" s="43" t="b">
        <v>0</v>
      </c>
      <c r="O111" s="43"/>
      <c r="P111" s="43"/>
      <c r="R111" s="43"/>
      <c r="S111" s="43"/>
      <c r="T111" s="43"/>
      <c r="U111" s="59"/>
      <c r="V111" s="43"/>
      <c r="W111" s="60"/>
    </row>
    <row r="112" spans="1:23" ht="15" customHeight="1">
      <c r="A112" s="43" t="s">
        <v>798</v>
      </c>
      <c r="B112" s="43" t="s">
        <v>261</v>
      </c>
      <c r="C112" s="43" t="s">
        <v>799</v>
      </c>
      <c r="D112" s="43" t="s">
        <v>555</v>
      </c>
      <c r="E112" s="43" t="s">
        <v>160</v>
      </c>
      <c r="F112" s="43" t="s">
        <v>722</v>
      </c>
      <c r="G112" s="43" t="s">
        <v>174</v>
      </c>
      <c r="H112" s="59">
        <v>44631.436307870368</v>
      </c>
      <c r="I112" s="59">
        <v>44641.396331018521</v>
      </c>
      <c r="J112" s="43" t="s">
        <v>442</v>
      </c>
      <c r="K112" s="43" t="s">
        <v>456</v>
      </c>
      <c r="L112" s="59">
        <v>44634.603321759263</v>
      </c>
      <c r="M112" s="43" t="b">
        <v>0</v>
      </c>
      <c r="N112" s="43" t="b">
        <v>0</v>
      </c>
      <c r="O112" s="43"/>
      <c r="P112" s="43"/>
      <c r="R112" s="43"/>
      <c r="S112" s="43"/>
      <c r="T112" s="43"/>
      <c r="U112" s="59"/>
      <c r="V112" s="43"/>
      <c r="W112" s="60"/>
    </row>
    <row r="113" spans="1:23" ht="15" customHeight="1">
      <c r="A113" s="43" t="s">
        <v>802</v>
      </c>
      <c r="B113" s="43" t="s">
        <v>261</v>
      </c>
      <c r="C113" s="43" t="s">
        <v>803</v>
      </c>
      <c r="D113" s="43" t="b">
        <v>0</v>
      </c>
      <c r="E113" s="43" t="s">
        <v>158</v>
      </c>
      <c r="F113" s="43" t="s">
        <v>804</v>
      </c>
      <c r="G113" s="43" t="s">
        <v>288</v>
      </c>
      <c r="H113" s="59">
        <v>44631.368356481478</v>
      </c>
      <c r="I113" s="59">
        <v>44631.413831018523</v>
      </c>
      <c r="J113" s="43" t="b">
        <v>0</v>
      </c>
      <c r="K113" s="43"/>
      <c r="L113" s="43"/>
      <c r="M113" s="43" t="b">
        <v>0</v>
      </c>
      <c r="N113" s="43" t="b">
        <v>0</v>
      </c>
      <c r="O113" s="43"/>
      <c r="P113" s="43"/>
      <c r="R113" s="43"/>
      <c r="S113" s="43"/>
      <c r="T113" s="43"/>
      <c r="U113" s="43"/>
      <c r="V113" s="43"/>
      <c r="W113" s="60"/>
    </row>
    <row r="114" spans="1:23" ht="15" customHeight="1">
      <c r="A114" s="43" t="s">
        <v>808</v>
      </c>
      <c r="B114" s="43" t="s">
        <v>261</v>
      </c>
      <c r="C114" s="43" t="s">
        <v>809</v>
      </c>
      <c r="D114" s="43" t="b">
        <v>0</v>
      </c>
      <c r="E114" s="43" t="s">
        <v>158</v>
      </c>
      <c r="F114" s="43" t="s">
        <v>804</v>
      </c>
      <c r="G114" s="43" t="s">
        <v>288</v>
      </c>
      <c r="H114" s="59">
        <v>44631.366701388892</v>
      </c>
      <c r="I114" s="59">
        <v>44631.413518518522</v>
      </c>
      <c r="J114" s="43" t="b">
        <v>0</v>
      </c>
      <c r="K114" s="43"/>
      <c r="L114" s="43"/>
      <c r="M114" s="43" t="b">
        <v>0</v>
      </c>
      <c r="N114" s="43" t="b">
        <v>0</v>
      </c>
      <c r="O114" s="43"/>
      <c r="P114" s="43"/>
      <c r="R114" s="43"/>
      <c r="S114" s="43"/>
      <c r="T114" s="43"/>
      <c r="U114" s="59"/>
      <c r="V114" s="43"/>
      <c r="W114" s="60"/>
    </row>
    <row r="115" spans="1:23" ht="15" customHeight="1">
      <c r="A115" s="43" t="s">
        <v>812</v>
      </c>
      <c r="B115" s="43" t="s">
        <v>261</v>
      </c>
      <c r="C115" s="43" t="s">
        <v>813</v>
      </c>
      <c r="D115" s="43" t="b">
        <v>0</v>
      </c>
      <c r="E115" s="43" t="s">
        <v>158</v>
      </c>
      <c r="F115" s="43" t="s">
        <v>814</v>
      </c>
      <c r="G115" s="43" t="s">
        <v>288</v>
      </c>
      <c r="H115" s="59">
        <v>44630.636979166673</v>
      </c>
      <c r="I115" s="59">
        <v>44631.346342592587</v>
      </c>
      <c r="J115" s="43" t="b">
        <v>0</v>
      </c>
      <c r="K115" s="43"/>
      <c r="L115" s="43"/>
      <c r="M115" s="43" t="b">
        <v>0</v>
      </c>
      <c r="N115" s="43" t="b">
        <v>0</v>
      </c>
      <c r="O115" s="43"/>
      <c r="P115" s="43"/>
      <c r="R115" s="43"/>
      <c r="S115" s="43"/>
      <c r="T115" s="43"/>
      <c r="U115" s="59"/>
      <c r="V115" s="43"/>
      <c r="W115" s="60"/>
    </row>
    <row r="116" spans="1:23" ht="15" customHeight="1">
      <c r="A116" s="43" t="s">
        <v>815</v>
      </c>
      <c r="B116" s="43" t="s">
        <v>262</v>
      </c>
      <c r="C116" s="43" t="s">
        <v>816</v>
      </c>
      <c r="D116" s="43" t="s">
        <v>672</v>
      </c>
      <c r="E116" s="43" t="s">
        <v>82</v>
      </c>
      <c r="F116" s="43" t="s">
        <v>817</v>
      </c>
      <c r="G116" s="43" t="s">
        <v>288</v>
      </c>
      <c r="H116" s="59">
        <v>44630.620219907411</v>
      </c>
      <c r="I116" s="59">
        <v>44637.680405092593</v>
      </c>
      <c r="J116" s="43" t="s">
        <v>455</v>
      </c>
      <c r="K116" s="43" t="s">
        <v>443</v>
      </c>
      <c r="L116" s="43"/>
      <c r="M116" s="43" t="s">
        <v>692</v>
      </c>
      <c r="N116" s="43" t="b">
        <v>0</v>
      </c>
      <c r="O116" s="43"/>
      <c r="P116" s="43"/>
      <c r="R116" s="43"/>
      <c r="S116" s="43"/>
      <c r="T116" s="43"/>
      <c r="U116" s="59"/>
      <c r="V116" s="43"/>
      <c r="W116" s="60"/>
    </row>
    <row r="117" spans="1:23" ht="15" customHeight="1">
      <c r="A117" s="43" t="s">
        <v>818</v>
      </c>
      <c r="B117" s="43" t="s">
        <v>261</v>
      </c>
      <c r="C117" s="43" t="s">
        <v>819</v>
      </c>
      <c r="D117" s="43" t="s">
        <v>622</v>
      </c>
      <c r="E117" s="43" t="s">
        <v>82</v>
      </c>
      <c r="F117" s="43" t="s">
        <v>820</v>
      </c>
      <c r="G117" s="43" t="s">
        <v>291</v>
      </c>
      <c r="H117" s="59">
        <v>44630.604027777779</v>
      </c>
      <c r="I117" s="59">
        <v>44641.367743055547</v>
      </c>
      <c r="J117" s="43" t="b">
        <v>0</v>
      </c>
      <c r="K117" s="43"/>
      <c r="L117" s="59">
        <v>44634.083333333343</v>
      </c>
      <c r="M117" s="43" t="b">
        <v>0</v>
      </c>
      <c r="N117" s="43" t="b">
        <v>0</v>
      </c>
      <c r="O117" s="43"/>
      <c r="P117" s="43"/>
      <c r="R117" s="43"/>
      <c r="S117" s="43"/>
      <c r="T117" s="43"/>
      <c r="U117" s="59"/>
      <c r="V117" s="43"/>
      <c r="W117" s="60"/>
    </row>
    <row r="118" spans="1:23" ht="15" customHeight="1">
      <c r="A118" s="43" t="s">
        <v>821</v>
      </c>
      <c r="B118" s="43" t="s">
        <v>261</v>
      </c>
      <c r="C118" s="43" t="s">
        <v>822</v>
      </c>
      <c r="D118" s="43" t="s">
        <v>669</v>
      </c>
      <c r="E118" s="43" t="s">
        <v>99</v>
      </c>
      <c r="F118" s="43" t="s">
        <v>823</v>
      </c>
      <c r="G118" s="43" t="s">
        <v>291</v>
      </c>
      <c r="H118" s="59">
        <v>44630.587800925918</v>
      </c>
      <c r="I118" s="59">
        <v>44636.435057870367</v>
      </c>
      <c r="J118" s="43" t="s">
        <v>455</v>
      </c>
      <c r="K118" s="43" t="s">
        <v>443</v>
      </c>
      <c r="L118" s="59">
        <v>44634.083333333343</v>
      </c>
      <c r="M118" s="43" t="b">
        <v>0</v>
      </c>
      <c r="N118" s="43" t="b">
        <v>0</v>
      </c>
      <c r="O118" s="43"/>
      <c r="P118" s="43"/>
      <c r="R118" s="43"/>
      <c r="S118" s="43"/>
      <c r="T118" s="43"/>
      <c r="U118" s="59"/>
      <c r="V118" s="43"/>
      <c r="W118" s="60"/>
    </row>
    <row r="119" spans="1:23" ht="15" customHeight="1">
      <c r="A119" s="43" t="s">
        <v>827</v>
      </c>
      <c r="B119" s="43" t="s">
        <v>262</v>
      </c>
      <c r="C119" s="43" t="s">
        <v>828</v>
      </c>
      <c r="D119" s="43" t="s">
        <v>672</v>
      </c>
      <c r="E119" s="43" t="s">
        <v>159</v>
      </c>
      <c r="F119" s="43" t="s">
        <v>829</v>
      </c>
      <c r="G119" s="43" t="s">
        <v>288</v>
      </c>
      <c r="H119" s="59">
        <v>44630.485752314817</v>
      </c>
      <c r="I119" s="59">
        <v>44634.52207175926</v>
      </c>
      <c r="J119" s="43" t="s">
        <v>455</v>
      </c>
      <c r="K119" s="43" t="s">
        <v>443</v>
      </c>
      <c r="L119" s="43"/>
      <c r="M119" s="43" t="s">
        <v>830</v>
      </c>
      <c r="N119" s="43" t="b">
        <v>0</v>
      </c>
      <c r="O119" s="43"/>
      <c r="P119" s="43"/>
      <c r="R119" s="43"/>
      <c r="S119" s="43"/>
      <c r="T119" s="43"/>
      <c r="U119" s="59"/>
      <c r="V119" s="43"/>
      <c r="W119" s="60"/>
    </row>
    <row r="120" spans="1:23" ht="15" customHeight="1">
      <c r="A120" s="43" t="s">
        <v>836</v>
      </c>
      <c r="B120" s="43" t="s">
        <v>262</v>
      </c>
      <c r="C120" s="43" t="s">
        <v>837</v>
      </c>
      <c r="D120" s="43" t="s">
        <v>581</v>
      </c>
      <c r="E120" s="43" t="s">
        <v>161</v>
      </c>
      <c r="F120" s="43" t="s">
        <v>838</v>
      </c>
      <c r="G120" s="43" t="s">
        <v>278</v>
      </c>
      <c r="H120" s="59">
        <v>44630.470324074071</v>
      </c>
      <c r="I120" s="59">
        <v>44641.312719907408</v>
      </c>
      <c r="J120" s="43" t="b">
        <v>0</v>
      </c>
      <c r="K120" s="43"/>
      <c r="L120" s="59">
        <v>44635.345324074071</v>
      </c>
      <c r="M120" s="43" t="s">
        <v>839</v>
      </c>
      <c r="N120" s="43" t="b">
        <v>0</v>
      </c>
      <c r="O120" s="43"/>
      <c r="P120" s="43"/>
      <c r="R120" s="43"/>
      <c r="S120" s="43"/>
      <c r="T120" s="43"/>
      <c r="U120" s="59"/>
      <c r="V120" s="43"/>
      <c r="W120" s="60"/>
    </row>
    <row r="121" spans="1:23" ht="15" customHeight="1">
      <c r="A121" s="43" t="s">
        <v>840</v>
      </c>
      <c r="B121" s="43" t="s">
        <v>261</v>
      </c>
      <c r="C121" s="43" t="s">
        <v>841</v>
      </c>
      <c r="D121" s="43" t="s">
        <v>473</v>
      </c>
      <c r="E121" s="43" t="s">
        <v>160</v>
      </c>
      <c r="F121" s="43" t="s">
        <v>842</v>
      </c>
      <c r="G121" s="43" t="s">
        <v>278</v>
      </c>
      <c r="H121" s="59">
        <v>44630.43645833333</v>
      </c>
      <c r="I121" s="59">
        <v>44641.265115740738</v>
      </c>
      <c r="J121" s="43" t="s">
        <v>455</v>
      </c>
      <c r="K121" s="43" t="s">
        <v>443</v>
      </c>
      <c r="L121" s="59">
        <v>44639.690081018518</v>
      </c>
      <c r="M121" s="43" t="s">
        <v>843</v>
      </c>
      <c r="N121" s="43" t="b">
        <v>0</v>
      </c>
      <c r="O121" s="43"/>
      <c r="P121" s="43"/>
      <c r="R121" s="43"/>
      <c r="S121" s="43"/>
      <c r="T121" s="43"/>
      <c r="U121" s="59"/>
      <c r="V121" s="43"/>
      <c r="W121" s="60"/>
    </row>
    <row r="122" spans="1:23" ht="15" customHeight="1">
      <c r="A122" s="43" t="s">
        <v>844</v>
      </c>
      <c r="B122" s="43" t="s">
        <v>261</v>
      </c>
      <c r="C122" s="43" t="s">
        <v>845</v>
      </c>
      <c r="D122" s="43" t="s">
        <v>846</v>
      </c>
      <c r="E122" s="43" t="s">
        <v>159</v>
      </c>
      <c r="F122" s="43" t="s">
        <v>847</v>
      </c>
      <c r="G122" s="43" t="s">
        <v>188</v>
      </c>
      <c r="H122" s="59">
        <v>44630.381284722222</v>
      </c>
      <c r="I122" s="59">
        <v>44635.383148148147</v>
      </c>
      <c r="J122" s="43" t="s">
        <v>455</v>
      </c>
      <c r="K122" s="43" t="s">
        <v>443</v>
      </c>
      <c r="L122" s="59">
        <v>44635.381284722222</v>
      </c>
      <c r="M122" s="43" t="b">
        <v>0</v>
      </c>
      <c r="N122" s="43" t="b">
        <v>0</v>
      </c>
      <c r="O122" s="43"/>
      <c r="P122" s="43"/>
      <c r="R122" s="43"/>
      <c r="S122" s="43"/>
      <c r="T122" s="43"/>
      <c r="U122" s="59"/>
      <c r="V122" s="43"/>
      <c r="W122" s="60"/>
    </row>
    <row r="123" spans="1:23" ht="15" customHeight="1">
      <c r="A123" s="43" t="s">
        <v>853</v>
      </c>
      <c r="B123" s="43" t="s">
        <v>261</v>
      </c>
      <c r="C123" s="43" t="s">
        <v>854</v>
      </c>
      <c r="D123" s="43" t="b">
        <v>0</v>
      </c>
      <c r="E123" s="43" t="s">
        <v>158</v>
      </c>
      <c r="F123" s="43" t="s">
        <v>855</v>
      </c>
      <c r="G123" s="43" t="s">
        <v>291</v>
      </c>
      <c r="H123" s="59">
        <v>44630.315787037027</v>
      </c>
      <c r="I123" s="59">
        <v>44631.320648148147</v>
      </c>
      <c r="J123" s="43" t="s">
        <v>455</v>
      </c>
      <c r="K123" s="43" t="s">
        <v>443</v>
      </c>
      <c r="L123" s="59">
        <v>44630.482453703713</v>
      </c>
      <c r="M123" s="43" t="b">
        <v>0</v>
      </c>
      <c r="N123" s="43" t="b">
        <v>0</v>
      </c>
      <c r="O123" s="43"/>
      <c r="P123" s="43"/>
      <c r="R123" s="43"/>
      <c r="S123" s="43"/>
      <c r="T123" s="43"/>
      <c r="U123" s="59"/>
      <c r="V123" s="43"/>
      <c r="W123" s="60"/>
    </row>
    <row r="124" spans="1:23" ht="15" customHeight="1">
      <c r="A124" s="43" t="s">
        <v>865</v>
      </c>
      <c r="B124" s="43" t="b">
        <v>0</v>
      </c>
      <c r="C124" s="43" t="s">
        <v>866</v>
      </c>
      <c r="D124" s="43" t="b">
        <v>0</v>
      </c>
      <c r="E124" s="43" t="s">
        <v>158</v>
      </c>
      <c r="F124" s="43" t="s">
        <v>598</v>
      </c>
      <c r="G124" s="43" t="s">
        <v>173</v>
      </c>
      <c r="H124" s="59">
        <v>44629.94253472222</v>
      </c>
      <c r="I124" s="59">
        <v>44629.942893518521</v>
      </c>
      <c r="J124" s="43" t="b">
        <v>0</v>
      </c>
      <c r="K124" s="43"/>
      <c r="L124" s="43"/>
      <c r="M124" s="43" t="b">
        <v>0</v>
      </c>
      <c r="N124" s="43" t="b">
        <v>0</v>
      </c>
      <c r="O124" s="43"/>
      <c r="P124" s="43"/>
      <c r="R124" s="43"/>
      <c r="S124" s="43"/>
      <c r="T124" s="43"/>
      <c r="U124" s="59"/>
      <c r="V124" s="43"/>
      <c r="W124" s="60"/>
    </row>
    <row r="125" spans="1:23" ht="15" customHeight="1">
      <c r="A125" s="43" t="s">
        <v>872</v>
      </c>
      <c r="B125" s="43" t="b">
        <v>0</v>
      </c>
      <c r="C125" s="43" t="s">
        <v>873</v>
      </c>
      <c r="D125" s="43" t="b">
        <v>0</v>
      </c>
      <c r="E125" s="43" t="s">
        <v>158</v>
      </c>
      <c r="F125" s="43" t="s">
        <v>874</v>
      </c>
      <c r="G125" s="43" t="s">
        <v>187</v>
      </c>
      <c r="H125" s="59">
        <v>44629.695879629631</v>
      </c>
      <c r="I125" s="59">
        <v>44629.695879629631</v>
      </c>
      <c r="J125" s="43" t="b">
        <v>0</v>
      </c>
      <c r="K125" s="43"/>
      <c r="L125" s="43"/>
      <c r="M125" s="43" t="b">
        <v>0</v>
      </c>
      <c r="N125" s="43" t="b">
        <v>0</v>
      </c>
      <c r="O125" s="43"/>
      <c r="P125" s="43"/>
      <c r="R125" s="43"/>
      <c r="S125" s="43"/>
      <c r="T125" s="43"/>
      <c r="U125" s="59"/>
      <c r="V125" s="43"/>
      <c r="W125" s="60"/>
    </row>
    <row r="126" spans="1:23" ht="15" customHeight="1">
      <c r="A126" s="43" t="s">
        <v>884</v>
      </c>
      <c r="B126" s="43" t="s">
        <v>262</v>
      </c>
      <c r="C126" s="43" t="s">
        <v>885</v>
      </c>
      <c r="D126" s="43" t="s">
        <v>886</v>
      </c>
      <c r="E126" s="43" t="s">
        <v>160</v>
      </c>
      <c r="F126" s="43" t="s">
        <v>887</v>
      </c>
      <c r="G126" s="43" t="s">
        <v>285</v>
      </c>
      <c r="H126" s="59">
        <v>44629.462523148148</v>
      </c>
      <c r="I126" s="59">
        <v>44638.573344907411</v>
      </c>
      <c r="J126" s="43" t="s">
        <v>455</v>
      </c>
      <c r="K126" s="43" t="s">
        <v>443</v>
      </c>
      <c r="L126" s="43"/>
      <c r="M126" s="43" t="b">
        <v>0</v>
      </c>
      <c r="N126" s="43" t="b">
        <v>0</v>
      </c>
      <c r="O126" s="43"/>
      <c r="P126" s="43"/>
      <c r="R126" s="43"/>
      <c r="S126" s="43"/>
      <c r="T126" s="43"/>
      <c r="U126" s="59"/>
      <c r="V126" s="43"/>
      <c r="W126" s="60"/>
    </row>
    <row r="127" spans="1:23" ht="15" customHeight="1">
      <c r="A127" s="43" t="s">
        <v>888</v>
      </c>
      <c r="B127" s="43" t="s">
        <v>261</v>
      </c>
      <c r="C127" s="43" t="s">
        <v>889</v>
      </c>
      <c r="D127" s="43" t="b">
        <v>0</v>
      </c>
      <c r="E127" s="43" t="s">
        <v>158</v>
      </c>
      <c r="F127" s="43" t="s">
        <v>890</v>
      </c>
      <c r="G127" s="43" t="s">
        <v>173</v>
      </c>
      <c r="H127" s="59">
        <v>44629.442511574067</v>
      </c>
      <c r="I127" s="59">
        <v>44629.619247685187</v>
      </c>
      <c r="J127" s="43" t="b">
        <v>0</v>
      </c>
      <c r="K127" s="43"/>
      <c r="L127" s="59">
        <v>44629.609178240738</v>
      </c>
      <c r="M127" s="43" t="s">
        <v>615</v>
      </c>
      <c r="N127" s="43" t="b">
        <v>0</v>
      </c>
      <c r="O127" s="43"/>
      <c r="P127" s="43"/>
      <c r="R127" s="43"/>
      <c r="S127" s="43"/>
      <c r="T127" s="43"/>
      <c r="U127" s="59"/>
      <c r="V127" s="43"/>
      <c r="W127" s="60"/>
    </row>
    <row r="128" spans="1:23" ht="15" customHeight="1">
      <c r="A128" s="43" t="s">
        <v>902</v>
      </c>
      <c r="B128" s="43" t="s">
        <v>261</v>
      </c>
      <c r="C128" s="43" t="s">
        <v>903</v>
      </c>
      <c r="D128" s="43" t="b">
        <v>0</v>
      </c>
      <c r="E128" s="43" t="s">
        <v>158</v>
      </c>
      <c r="F128" s="43" t="s">
        <v>904</v>
      </c>
      <c r="G128" s="43" t="s">
        <v>288</v>
      </c>
      <c r="H128" s="59">
        <v>44629.393923611111</v>
      </c>
      <c r="I128" s="59">
        <v>44634.535069444442</v>
      </c>
      <c r="J128" s="43" t="s">
        <v>455</v>
      </c>
      <c r="K128" s="43" t="s">
        <v>443</v>
      </c>
      <c r="L128" s="43"/>
      <c r="M128" s="43" t="b">
        <v>0</v>
      </c>
      <c r="N128" s="43" t="b">
        <v>0</v>
      </c>
      <c r="O128" s="43"/>
      <c r="P128" s="43"/>
      <c r="R128" s="43"/>
      <c r="S128" s="43"/>
      <c r="T128" s="43"/>
      <c r="U128" s="59"/>
      <c r="V128" s="43"/>
      <c r="W128" s="60"/>
    </row>
    <row r="129" spans="1:23" ht="15" customHeight="1">
      <c r="A129" s="43" t="s">
        <v>905</v>
      </c>
      <c r="B129" s="43" t="s">
        <v>261</v>
      </c>
      <c r="C129" s="43" t="s">
        <v>906</v>
      </c>
      <c r="D129" s="43" t="s">
        <v>672</v>
      </c>
      <c r="E129" s="43" t="s">
        <v>159</v>
      </c>
      <c r="F129" s="43" t="s">
        <v>829</v>
      </c>
      <c r="G129" s="43" t="s">
        <v>288</v>
      </c>
      <c r="H129" s="59">
        <v>44629.393726851849</v>
      </c>
      <c r="I129" s="59">
        <v>44638.550682870373</v>
      </c>
      <c r="J129" s="43" t="s">
        <v>455</v>
      </c>
      <c r="K129" s="43" t="s">
        <v>443</v>
      </c>
      <c r="L129" s="43"/>
      <c r="M129" s="43" t="b">
        <v>0</v>
      </c>
      <c r="N129" s="43" t="b">
        <v>0</v>
      </c>
      <c r="O129" s="43"/>
      <c r="P129" s="43"/>
      <c r="R129" s="43"/>
      <c r="S129" s="43"/>
      <c r="T129" s="43"/>
      <c r="U129" s="59"/>
      <c r="V129" s="43"/>
      <c r="W129" s="60"/>
    </row>
    <row r="130" spans="1:23" ht="15" customHeight="1">
      <c r="A130" s="43" t="s">
        <v>907</v>
      </c>
      <c r="B130" s="43" t="s">
        <v>261</v>
      </c>
      <c r="C130" s="43" t="s">
        <v>908</v>
      </c>
      <c r="D130" s="43" t="s">
        <v>672</v>
      </c>
      <c r="E130" s="43" t="s">
        <v>159</v>
      </c>
      <c r="F130" s="43" t="s">
        <v>829</v>
      </c>
      <c r="G130" s="43" t="s">
        <v>288</v>
      </c>
      <c r="H130" s="59">
        <v>44629.393310185187</v>
      </c>
      <c r="I130" s="59">
        <v>44638.550706018519</v>
      </c>
      <c r="J130" s="43" t="s">
        <v>455</v>
      </c>
      <c r="K130" s="43" t="s">
        <v>443</v>
      </c>
      <c r="L130" s="43"/>
      <c r="M130" s="43" t="s">
        <v>692</v>
      </c>
      <c r="N130" s="43" t="b">
        <v>0</v>
      </c>
      <c r="O130" s="43"/>
      <c r="P130" s="43"/>
      <c r="R130" s="43"/>
      <c r="S130" s="43"/>
      <c r="T130" s="43"/>
      <c r="U130" s="59"/>
      <c r="V130" s="43"/>
      <c r="W130" s="60"/>
    </row>
    <row r="131" spans="1:23" ht="15" customHeight="1">
      <c r="A131" s="43" t="s">
        <v>913</v>
      </c>
      <c r="B131" s="43" t="s">
        <v>262</v>
      </c>
      <c r="C131" s="43" t="s">
        <v>914</v>
      </c>
      <c r="D131" s="43" t="s">
        <v>755</v>
      </c>
      <c r="E131" s="43" t="s">
        <v>99</v>
      </c>
      <c r="F131" s="43" t="s">
        <v>648</v>
      </c>
      <c r="G131" s="43" t="s">
        <v>281</v>
      </c>
      <c r="H131" s="59">
        <v>44629.375127314823</v>
      </c>
      <c r="I131" s="59">
        <v>44638.502592592587</v>
      </c>
      <c r="J131" s="43" t="s">
        <v>442</v>
      </c>
      <c r="K131" s="43" t="s">
        <v>485</v>
      </c>
      <c r="L131" s="59">
        <v>44634.250127314823</v>
      </c>
      <c r="M131" s="43" t="b">
        <v>0</v>
      </c>
      <c r="N131" s="43" t="b">
        <v>0</v>
      </c>
      <c r="O131" s="43"/>
      <c r="P131" s="43"/>
      <c r="R131" s="43"/>
      <c r="S131" s="43"/>
      <c r="T131" s="43"/>
      <c r="U131" s="43"/>
      <c r="V131" s="43"/>
      <c r="W131" s="60"/>
    </row>
    <row r="132" spans="1:23" ht="15" customHeight="1">
      <c r="A132" s="43" t="s">
        <v>918</v>
      </c>
      <c r="B132" s="43" t="s">
        <v>262</v>
      </c>
      <c r="C132" s="43" t="s">
        <v>919</v>
      </c>
      <c r="D132" s="43" t="s">
        <v>672</v>
      </c>
      <c r="E132" s="43" t="s">
        <v>161</v>
      </c>
      <c r="F132" s="43" t="s">
        <v>920</v>
      </c>
      <c r="G132" s="43" t="s">
        <v>288</v>
      </c>
      <c r="H132" s="59">
        <v>44628.833136574067</v>
      </c>
      <c r="I132" s="59">
        <v>44641.401064814818</v>
      </c>
      <c r="J132" s="43" t="s">
        <v>455</v>
      </c>
      <c r="K132" s="43" t="s">
        <v>443</v>
      </c>
      <c r="L132" s="43"/>
      <c r="M132" s="43" t="s">
        <v>692</v>
      </c>
      <c r="N132" s="43" t="b">
        <v>0</v>
      </c>
      <c r="O132" s="43"/>
      <c r="P132" s="43"/>
      <c r="R132" s="43"/>
      <c r="S132" s="43"/>
      <c r="T132" s="43"/>
      <c r="U132" s="59"/>
      <c r="V132" s="43"/>
      <c r="W132" s="60"/>
    </row>
    <row r="133" spans="1:23" ht="15" customHeight="1">
      <c r="A133" s="43" t="s">
        <v>925</v>
      </c>
      <c r="B133" s="43" t="s">
        <v>261</v>
      </c>
      <c r="C133" s="43" t="s">
        <v>926</v>
      </c>
      <c r="D133" s="43" t="s">
        <v>570</v>
      </c>
      <c r="E133" s="43" t="s">
        <v>99</v>
      </c>
      <c r="F133" s="43" t="s">
        <v>927</v>
      </c>
      <c r="G133" s="43" t="s">
        <v>170</v>
      </c>
      <c r="H133" s="59">
        <v>44628.526979166672</v>
      </c>
      <c r="I133" s="59">
        <v>44641.4221875</v>
      </c>
      <c r="J133" s="43" t="b">
        <v>0</v>
      </c>
      <c r="K133" s="43"/>
      <c r="L133" s="59">
        <v>44629.318645833337</v>
      </c>
      <c r="M133" s="43" t="b">
        <v>0</v>
      </c>
      <c r="N133" s="43" t="b">
        <v>0</v>
      </c>
      <c r="O133" s="43"/>
      <c r="P133" s="43"/>
      <c r="R133" s="43"/>
      <c r="S133" s="43"/>
      <c r="T133" s="43"/>
      <c r="U133" s="59"/>
      <c r="V133" s="43"/>
      <c r="W133" s="60"/>
    </row>
    <row r="134" spans="1:23" ht="15" customHeight="1">
      <c r="A134" s="43" t="s">
        <v>931</v>
      </c>
      <c r="B134" s="43" t="s">
        <v>261</v>
      </c>
      <c r="C134" s="43" t="s">
        <v>932</v>
      </c>
      <c r="D134" s="43" t="s">
        <v>669</v>
      </c>
      <c r="E134" s="43" t="s">
        <v>82</v>
      </c>
      <c r="F134" s="43" t="s">
        <v>933</v>
      </c>
      <c r="G134" s="43" t="s">
        <v>291</v>
      </c>
      <c r="H134" s="59">
        <v>44628.492013888892</v>
      </c>
      <c r="I134" s="59">
        <v>44636.674143518518</v>
      </c>
      <c r="J134" s="43" t="s">
        <v>455</v>
      </c>
      <c r="K134" s="43" t="s">
        <v>443</v>
      </c>
      <c r="L134" s="59">
        <v>44630.083333333343</v>
      </c>
      <c r="M134" s="43" t="b">
        <v>0</v>
      </c>
      <c r="N134" s="43" t="b">
        <v>0</v>
      </c>
      <c r="O134" s="43"/>
      <c r="P134" s="43"/>
      <c r="R134" s="43"/>
      <c r="S134" s="43"/>
      <c r="T134" s="43"/>
      <c r="U134" s="43"/>
      <c r="V134" s="43"/>
      <c r="W134" s="60"/>
    </row>
    <row r="135" spans="1:23" ht="15" customHeight="1">
      <c r="A135" s="43" t="s">
        <v>934</v>
      </c>
      <c r="B135" s="43" t="s">
        <v>261</v>
      </c>
      <c r="C135" s="43" t="s">
        <v>935</v>
      </c>
      <c r="D135" s="43" t="s">
        <v>645</v>
      </c>
      <c r="E135" s="43" t="s">
        <v>159</v>
      </c>
      <c r="F135" s="43" t="s">
        <v>936</v>
      </c>
      <c r="G135" s="43" t="s">
        <v>190</v>
      </c>
      <c r="H135" s="59">
        <v>44628.485578703701</v>
      </c>
      <c r="I135" s="59">
        <v>44631.494259259263</v>
      </c>
      <c r="J135" s="43" t="s">
        <v>455</v>
      </c>
      <c r="K135" s="43" t="s">
        <v>443</v>
      </c>
      <c r="L135" s="59">
        <v>44631.485578703701</v>
      </c>
      <c r="M135" s="43" t="s">
        <v>937</v>
      </c>
      <c r="N135" s="43" t="s">
        <v>938</v>
      </c>
      <c r="O135" s="43"/>
      <c r="P135" s="43"/>
      <c r="R135" s="43"/>
      <c r="S135" s="43"/>
      <c r="T135" s="43"/>
      <c r="U135" s="43"/>
      <c r="V135" s="43"/>
      <c r="W135" s="60"/>
    </row>
    <row r="136" spans="1:23" ht="15" customHeight="1">
      <c r="A136" s="43" t="s">
        <v>939</v>
      </c>
      <c r="B136" s="43" t="s">
        <v>261</v>
      </c>
      <c r="C136" s="43" t="s">
        <v>940</v>
      </c>
      <c r="D136" s="43" t="s">
        <v>647</v>
      </c>
      <c r="E136" s="43" t="s">
        <v>159</v>
      </c>
      <c r="F136" s="43" t="s">
        <v>850</v>
      </c>
      <c r="G136" s="43" t="s">
        <v>314</v>
      </c>
      <c r="H136" s="59">
        <v>44628.481736111113</v>
      </c>
      <c r="I136" s="59">
        <v>44628.481736111113</v>
      </c>
      <c r="J136" s="43" t="s">
        <v>455</v>
      </c>
      <c r="K136" s="43" t="s">
        <v>443</v>
      </c>
      <c r="L136" s="43"/>
      <c r="M136" s="43" t="b">
        <v>0</v>
      </c>
      <c r="N136" s="43" t="b">
        <v>0</v>
      </c>
      <c r="O136" s="43"/>
      <c r="P136" s="43"/>
      <c r="R136" s="43"/>
      <c r="S136" s="43"/>
      <c r="T136" s="43"/>
      <c r="U136" s="43"/>
      <c r="V136" s="43"/>
      <c r="W136" s="60"/>
    </row>
    <row r="137" spans="1:23" ht="15" customHeight="1">
      <c r="A137" s="43" t="s">
        <v>941</v>
      </c>
      <c r="B137" s="43" t="s">
        <v>261</v>
      </c>
      <c r="C137" s="43" t="s">
        <v>942</v>
      </c>
      <c r="D137" s="43" t="s">
        <v>647</v>
      </c>
      <c r="E137" s="43" t="s">
        <v>159</v>
      </c>
      <c r="F137" s="43" t="s">
        <v>850</v>
      </c>
      <c r="G137" s="43" t="s">
        <v>314</v>
      </c>
      <c r="H137" s="59">
        <v>44628.473993055559</v>
      </c>
      <c r="I137" s="59">
        <v>44628.473993055559</v>
      </c>
      <c r="J137" s="43" t="s">
        <v>455</v>
      </c>
      <c r="K137" s="43" t="s">
        <v>443</v>
      </c>
      <c r="L137" s="43"/>
      <c r="M137" s="43" t="b">
        <v>0</v>
      </c>
      <c r="N137" s="43" t="b">
        <v>0</v>
      </c>
      <c r="O137" s="43"/>
      <c r="P137" s="43"/>
      <c r="R137" s="43"/>
      <c r="S137" s="43"/>
      <c r="T137" s="43"/>
      <c r="U137" s="43"/>
      <c r="V137" s="43"/>
      <c r="W137" s="60"/>
    </row>
    <row r="138" spans="1:23" ht="15" customHeight="1">
      <c r="A138" s="43" t="s">
        <v>946</v>
      </c>
      <c r="B138" s="43" t="b">
        <v>0</v>
      </c>
      <c r="C138" s="43" t="s">
        <v>947</v>
      </c>
      <c r="D138" s="43" t="b">
        <v>0</v>
      </c>
      <c r="E138" s="43" t="s">
        <v>158</v>
      </c>
      <c r="F138" s="43" t="s">
        <v>948</v>
      </c>
      <c r="G138" s="43" t="s">
        <v>173</v>
      </c>
      <c r="H138" s="59">
        <v>44628.439409722218</v>
      </c>
      <c r="I138" s="59">
        <v>44628.44027777778</v>
      </c>
      <c r="J138" s="43" t="b">
        <v>0</v>
      </c>
      <c r="K138" s="43"/>
      <c r="L138" s="43"/>
      <c r="M138" s="43" t="b">
        <v>0</v>
      </c>
      <c r="N138" s="43" t="b">
        <v>0</v>
      </c>
      <c r="O138" s="43"/>
      <c r="P138" s="43"/>
      <c r="R138" s="43"/>
      <c r="S138" s="43"/>
      <c r="T138" s="43"/>
      <c r="U138" s="59"/>
      <c r="V138" s="43"/>
      <c r="W138" s="60"/>
    </row>
    <row r="139" spans="1:23" ht="15" customHeight="1">
      <c r="A139" s="43" t="s">
        <v>952</v>
      </c>
      <c r="B139" s="43" t="s">
        <v>261</v>
      </c>
      <c r="C139" s="43" t="s">
        <v>953</v>
      </c>
      <c r="D139" s="43" t="s">
        <v>622</v>
      </c>
      <c r="E139" s="43" t="s">
        <v>82</v>
      </c>
      <c r="F139" s="43" t="s">
        <v>954</v>
      </c>
      <c r="G139" s="43" t="s">
        <v>291</v>
      </c>
      <c r="H139" s="59">
        <v>44628.430787037039</v>
      </c>
      <c r="I139" s="59">
        <v>44630.591979166667</v>
      </c>
      <c r="J139" s="43" t="s">
        <v>455</v>
      </c>
      <c r="K139" s="43" t="s">
        <v>443</v>
      </c>
      <c r="L139" s="59">
        <v>44629.430787037039</v>
      </c>
      <c r="M139" s="43" t="b">
        <v>0</v>
      </c>
      <c r="N139" s="43" t="b">
        <v>0</v>
      </c>
      <c r="O139" s="43"/>
      <c r="P139" s="43"/>
      <c r="R139" s="43"/>
      <c r="S139" s="43"/>
      <c r="T139" s="43"/>
      <c r="U139" s="59"/>
      <c r="V139" s="43"/>
      <c r="W139" s="60"/>
    </row>
    <row r="140" spans="1:23" ht="15" customHeight="1">
      <c r="A140" s="43" t="s">
        <v>955</v>
      </c>
      <c r="B140" s="43" t="s">
        <v>261</v>
      </c>
      <c r="C140" s="43" t="s">
        <v>956</v>
      </c>
      <c r="D140" s="43" t="b">
        <v>0</v>
      </c>
      <c r="E140" s="43" t="s">
        <v>158</v>
      </c>
      <c r="F140" s="43" t="s">
        <v>957</v>
      </c>
      <c r="G140" s="43" t="s">
        <v>291</v>
      </c>
      <c r="H140" s="59">
        <v>44628.424375000002</v>
      </c>
      <c r="I140" s="59">
        <v>44629.428287037037</v>
      </c>
      <c r="J140" s="43" t="b">
        <v>0</v>
      </c>
      <c r="K140" s="43"/>
      <c r="L140" s="59">
        <v>44628.591041666667</v>
      </c>
      <c r="M140" s="43" t="b">
        <v>0</v>
      </c>
      <c r="N140" s="43" t="b">
        <v>0</v>
      </c>
      <c r="O140" s="43"/>
      <c r="P140" s="43"/>
      <c r="R140" s="43"/>
      <c r="S140" s="43"/>
      <c r="T140" s="43"/>
      <c r="U140" s="59"/>
      <c r="V140" s="43"/>
      <c r="W140" s="60"/>
    </row>
    <row r="141" spans="1:23" ht="15" customHeight="1">
      <c r="A141" s="43" t="s">
        <v>958</v>
      </c>
      <c r="B141" s="43" t="s">
        <v>261</v>
      </c>
      <c r="C141" s="43" t="s">
        <v>959</v>
      </c>
      <c r="D141" s="43" t="s">
        <v>672</v>
      </c>
      <c r="E141" s="43" t="s">
        <v>159</v>
      </c>
      <c r="F141" s="43" t="s">
        <v>960</v>
      </c>
      <c r="G141" s="43" t="s">
        <v>288</v>
      </c>
      <c r="H141" s="59">
        <v>44628.404895833337</v>
      </c>
      <c r="I141" s="59">
        <v>44631.406736111108</v>
      </c>
      <c r="J141" s="43" t="s">
        <v>455</v>
      </c>
      <c r="K141" s="43" t="s">
        <v>443</v>
      </c>
      <c r="L141" s="43"/>
      <c r="M141" s="43" t="b">
        <v>0</v>
      </c>
      <c r="N141" s="43" t="b">
        <v>0</v>
      </c>
      <c r="O141" s="43"/>
      <c r="P141" s="43"/>
      <c r="R141" s="43"/>
      <c r="S141" s="43"/>
      <c r="T141" s="43"/>
      <c r="U141" s="59"/>
      <c r="V141" s="43"/>
      <c r="W141" s="60"/>
    </row>
    <row r="142" spans="1:23" ht="15" customHeight="1">
      <c r="A142" s="43" t="s">
        <v>961</v>
      </c>
      <c r="B142" s="43" t="s">
        <v>261</v>
      </c>
      <c r="C142" s="43" t="s">
        <v>962</v>
      </c>
      <c r="D142" s="43" t="s">
        <v>622</v>
      </c>
      <c r="E142" s="43" t="s">
        <v>82</v>
      </c>
      <c r="F142" s="43" t="s">
        <v>963</v>
      </c>
      <c r="G142" s="43" t="s">
        <v>291</v>
      </c>
      <c r="H142" s="59">
        <v>44628.381516203714</v>
      </c>
      <c r="I142" s="59">
        <v>44630.592511574083</v>
      </c>
      <c r="J142" s="43" t="s">
        <v>455</v>
      </c>
      <c r="K142" s="43" t="s">
        <v>443</v>
      </c>
      <c r="L142" s="59">
        <v>44629.381516203714</v>
      </c>
      <c r="M142" s="43" t="b">
        <v>0</v>
      </c>
      <c r="N142" s="43" t="b">
        <v>0</v>
      </c>
      <c r="O142" s="43"/>
      <c r="P142" s="43"/>
      <c r="R142" s="43"/>
      <c r="S142" s="43"/>
      <c r="T142" s="43"/>
      <c r="U142" s="59"/>
      <c r="V142" s="43"/>
      <c r="W142" s="60"/>
    </row>
    <row r="143" spans="1:23" ht="15" customHeight="1">
      <c r="A143" s="43" t="s">
        <v>964</v>
      </c>
      <c r="B143" s="43" t="s">
        <v>261</v>
      </c>
      <c r="C143" s="43" t="s">
        <v>965</v>
      </c>
      <c r="D143" s="43" t="s">
        <v>669</v>
      </c>
      <c r="E143" s="43" t="s">
        <v>99</v>
      </c>
      <c r="F143" s="43" t="s">
        <v>966</v>
      </c>
      <c r="G143" s="43" t="s">
        <v>291</v>
      </c>
      <c r="H143" s="59">
        <v>44628.377349537041</v>
      </c>
      <c r="I143" s="59">
        <v>44636.434398148151</v>
      </c>
      <c r="J143" s="43" t="s">
        <v>455</v>
      </c>
      <c r="K143" s="43" t="s">
        <v>443</v>
      </c>
      <c r="L143" s="59">
        <v>44629.377349537041</v>
      </c>
      <c r="M143" s="43" t="b">
        <v>0</v>
      </c>
      <c r="N143" s="43" t="b">
        <v>0</v>
      </c>
      <c r="O143" s="43"/>
      <c r="P143" s="43"/>
      <c r="R143" s="43"/>
      <c r="S143" s="43"/>
      <c r="T143" s="43"/>
      <c r="U143" s="59"/>
      <c r="V143" s="43"/>
      <c r="W143" s="60"/>
    </row>
    <row r="144" spans="1:23" ht="15" customHeight="1">
      <c r="A144" s="43" t="s">
        <v>967</v>
      </c>
      <c r="B144" s="43" t="s">
        <v>261</v>
      </c>
      <c r="C144" s="43" t="s">
        <v>968</v>
      </c>
      <c r="D144" s="43" t="s">
        <v>969</v>
      </c>
      <c r="E144" s="43" t="s">
        <v>465</v>
      </c>
      <c r="F144" s="43" t="s">
        <v>970</v>
      </c>
      <c r="G144" s="43" t="s">
        <v>322</v>
      </c>
      <c r="H144" s="59">
        <v>44628.375879629632</v>
      </c>
      <c r="I144" s="59">
        <v>44641.441180555557</v>
      </c>
      <c r="J144" s="43" t="s">
        <v>455</v>
      </c>
      <c r="K144" s="43" t="s">
        <v>443</v>
      </c>
      <c r="L144" s="43"/>
      <c r="M144" s="43" t="s">
        <v>971</v>
      </c>
      <c r="N144" s="43" t="s">
        <v>972</v>
      </c>
      <c r="O144" s="43"/>
      <c r="P144" s="43"/>
      <c r="R144" s="43"/>
      <c r="S144" s="43"/>
      <c r="T144" s="43"/>
      <c r="U144" s="59"/>
      <c r="V144" s="43"/>
      <c r="W144" s="60"/>
    </row>
    <row r="145" spans="1:23" ht="15" customHeight="1">
      <c r="A145" s="43" t="s">
        <v>975</v>
      </c>
      <c r="B145" s="43" t="s">
        <v>261</v>
      </c>
      <c r="C145" s="43" t="s">
        <v>976</v>
      </c>
      <c r="D145" s="43" t="s">
        <v>846</v>
      </c>
      <c r="E145" s="43" t="s">
        <v>159</v>
      </c>
      <c r="F145" s="43" t="s">
        <v>977</v>
      </c>
      <c r="G145" s="43" t="s">
        <v>188</v>
      </c>
      <c r="H145" s="59">
        <v>44628.334143518521</v>
      </c>
      <c r="I145" s="59">
        <v>44631.337997685187</v>
      </c>
      <c r="J145" s="43" t="s">
        <v>455</v>
      </c>
      <c r="K145" s="43" t="s">
        <v>443</v>
      </c>
      <c r="L145" s="59">
        <v>44631.334143518521</v>
      </c>
      <c r="M145" s="43" t="s">
        <v>524</v>
      </c>
      <c r="N145" s="43" t="s">
        <v>978</v>
      </c>
      <c r="O145" s="43"/>
      <c r="P145" s="43"/>
      <c r="R145" s="43"/>
      <c r="S145" s="43"/>
      <c r="T145" s="43"/>
      <c r="U145" s="59"/>
      <c r="V145" s="43"/>
      <c r="W145" s="60"/>
    </row>
    <row r="146" spans="1:23" ht="15" customHeight="1">
      <c r="A146" s="43" t="s">
        <v>979</v>
      </c>
      <c r="B146" s="43" t="s">
        <v>261</v>
      </c>
      <c r="C146" s="43" t="s">
        <v>980</v>
      </c>
      <c r="D146" s="43" t="s">
        <v>440</v>
      </c>
      <c r="E146" s="43" t="s">
        <v>82</v>
      </c>
      <c r="F146" s="43" t="s">
        <v>761</v>
      </c>
      <c r="G146" s="43" t="s">
        <v>175</v>
      </c>
      <c r="H146" s="59">
        <v>44627.742835648147</v>
      </c>
      <c r="I146" s="59">
        <v>44641.521377314813</v>
      </c>
      <c r="J146" s="43" t="s">
        <v>455</v>
      </c>
      <c r="K146" s="43" t="s">
        <v>443</v>
      </c>
      <c r="L146" s="59">
        <v>44638.809537037043</v>
      </c>
      <c r="M146" s="43" t="b">
        <v>0</v>
      </c>
      <c r="N146" s="43" t="b">
        <v>0</v>
      </c>
      <c r="O146" s="43"/>
      <c r="P146" s="43"/>
      <c r="R146" s="43"/>
      <c r="S146" s="43"/>
      <c r="T146" s="43"/>
      <c r="U146" s="59"/>
      <c r="V146" s="43"/>
      <c r="W146" s="60"/>
    </row>
    <row r="147" spans="1:23" ht="15" customHeight="1">
      <c r="A147" s="43" t="s">
        <v>985</v>
      </c>
      <c r="B147" s="43" t="s">
        <v>261</v>
      </c>
      <c r="C147" s="43" t="s">
        <v>986</v>
      </c>
      <c r="D147" s="43" t="b">
        <v>0</v>
      </c>
      <c r="E147" s="43" t="s">
        <v>158</v>
      </c>
      <c r="F147" s="43" t="s">
        <v>987</v>
      </c>
      <c r="G147" s="43" t="s">
        <v>288</v>
      </c>
      <c r="H147" s="59">
        <v>44627.497476851851</v>
      </c>
      <c r="I147" s="59">
        <v>44634.533078703702</v>
      </c>
      <c r="J147" s="43" t="s">
        <v>455</v>
      </c>
      <c r="K147" s="43" t="s">
        <v>443</v>
      </c>
      <c r="L147" s="43"/>
      <c r="M147" s="43" t="b">
        <v>0</v>
      </c>
      <c r="N147" s="43" t="b">
        <v>0</v>
      </c>
      <c r="O147" s="43"/>
      <c r="P147" s="43"/>
      <c r="R147" s="43"/>
      <c r="S147" s="43"/>
      <c r="T147" s="43"/>
      <c r="U147" s="59"/>
      <c r="V147" s="43"/>
      <c r="W147" s="60"/>
    </row>
    <row r="148" spans="1:23" ht="15" customHeight="1">
      <c r="A148" s="43" t="s">
        <v>988</v>
      </c>
      <c r="B148" s="43" t="b">
        <v>0</v>
      </c>
      <c r="C148" s="43" t="s">
        <v>989</v>
      </c>
      <c r="D148" s="43" t="b">
        <v>0</v>
      </c>
      <c r="E148" s="43" t="s">
        <v>158</v>
      </c>
      <c r="F148" s="43" t="s">
        <v>693</v>
      </c>
      <c r="G148" s="43" t="s">
        <v>173</v>
      </c>
      <c r="H148" s="59">
        <v>44627.492199074077</v>
      </c>
      <c r="I148" s="59">
        <v>44627.492199074077</v>
      </c>
      <c r="J148" s="43" t="b">
        <v>0</v>
      </c>
      <c r="K148" s="43"/>
      <c r="L148" s="43"/>
      <c r="M148" s="43" t="b">
        <v>0</v>
      </c>
      <c r="N148" s="43" t="b">
        <v>0</v>
      </c>
      <c r="O148" s="43"/>
      <c r="P148" s="43"/>
      <c r="R148" s="43"/>
      <c r="S148" s="43"/>
      <c r="T148" s="43"/>
      <c r="U148" s="59"/>
      <c r="V148" s="43"/>
      <c r="W148" s="60"/>
    </row>
    <row r="149" spans="1:23" ht="15" customHeight="1">
      <c r="A149" s="43" t="s">
        <v>990</v>
      </c>
      <c r="B149" s="43" t="s">
        <v>261</v>
      </c>
      <c r="C149" s="43" t="s">
        <v>991</v>
      </c>
      <c r="D149" s="43" t="s">
        <v>622</v>
      </c>
      <c r="E149" s="43" t="s">
        <v>82</v>
      </c>
      <c r="F149" s="43" t="s">
        <v>992</v>
      </c>
      <c r="G149" s="43" t="s">
        <v>291</v>
      </c>
      <c r="H149" s="59">
        <v>44627.483622685177</v>
      </c>
      <c r="I149" s="59">
        <v>44630.593541666669</v>
      </c>
      <c r="J149" s="43" t="b">
        <v>0</v>
      </c>
      <c r="K149" s="43"/>
      <c r="L149" s="59">
        <v>44629.083333333343</v>
      </c>
      <c r="M149" s="43" t="b">
        <v>0</v>
      </c>
      <c r="N149" s="43" t="b">
        <v>0</v>
      </c>
      <c r="O149" s="43"/>
      <c r="P149" s="43"/>
      <c r="R149" s="43"/>
      <c r="S149" s="43"/>
      <c r="T149" s="43"/>
      <c r="U149" s="59"/>
      <c r="V149" s="43"/>
      <c r="W149" s="60"/>
    </row>
    <row r="150" spans="1:23" ht="15" customHeight="1">
      <c r="A150" s="43" t="s">
        <v>993</v>
      </c>
      <c r="B150" s="43" t="s">
        <v>260</v>
      </c>
      <c r="C150" s="43" t="s">
        <v>293</v>
      </c>
      <c r="D150" s="43" t="s">
        <v>767</v>
      </c>
      <c r="E150" s="43" t="s">
        <v>161</v>
      </c>
      <c r="F150" s="43" t="s">
        <v>994</v>
      </c>
      <c r="G150" s="43" t="s">
        <v>287</v>
      </c>
      <c r="H150" s="59">
        <v>44627.429918981477</v>
      </c>
      <c r="I150" s="59">
        <v>44641.54215277778</v>
      </c>
      <c r="J150" s="43" t="s">
        <v>442</v>
      </c>
      <c r="K150" s="43" t="s">
        <v>443</v>
      </c>
      <c r="L150" s="59">
        <v>44627.763252314813</v>
      </c>
      <c r="M150" s="43" t="b">
        <v>0</v>
      </c>
      <c r="N150" s="43" t="b">
        <v>0</v>
      </c>
      <c r="O150" s="43"/>
      <c r="P150" s="43"/>
      <c r="R150" s="43"/>
      <c r="S150" s="43"/>
      <c r="T150" s="43"/>
      <c r="U150" s="59"/>
      <c r="V150" s="43"/>
      <c r="W150" s="60"/>
    </row>
    <row r="151" spans="1:23" ht="15" customHeight="1">
      <c r="A151" s="43" t="s">
        <v>998</v>
      </c>
      <c r="B151" s="43" t="s">
        <v>261</v>
      </c>
      <c r="C151" s="43" t="s">
        <v>999</v>
      </c>
      <c r="D151" s="43" t="s">
        <v>622</v>
      </c>
      <c r="E151" s="43" t="s">
        <v>82</v>
      </c>
      <c r="F151" s="43" t="s">
        <v>992</v>
      </c>
      <c r="G151" s="43" t="s">
        <v>291</v>
      </c>
      <c r="H151" s="59">
        <v>44627.402939814812</v>
      </c>
      <c r="I151" s="59">
        <v>44630.594108796293</v>
      </c>
      <c r="J151" s="43" t="s">
        <v>455</v>
      </c>
      <c r="K151" s="43" t="s">
        <v>443</v>
      </c>
      <c r="L151" s="59">
        <v>44628.402939814812</v>
      </c>
      <c r="M151" s="43" t="b">
        <v>0</v>
      </c>
      <c r="N151" s="43" t="b">
        <v>0</v>
      </c>
      <c r="O151" s="43"/>
      <c r="P151" s="43"/>
      <c r="R151" s="43"/>
      <c r="S151" s="43"/>
      <c r="T151" s="43"/>
      <c r="U151" s="59"/>
      <c r="V151" s="43"/>
      <c r="W151" s="60"/>
    </row>
    <row r="152" spans="1:23" ht="15" customHeight="1">
      <c r="A152" s="43" t="s">
        <v>1000</v>
      </c>
      <c r="B152" s="43" t="s">
        <v>261</v>
      </c>
      <c r="C152" s="43" t="s">
        <v>1001</v>
      </c>
      <c r="D152" s="43" t="s">
        <v>538</v>
      </c>
      <c r="E152" s="43" t="s">
        <v>159</v>
      </c>
      <c r="F152" s="43" t="s">
        <v>1002</v>
      </c>
      <c r="G152" s="43" t="s">
        <v>288</v>
      </c>
      <c r="H152" s="59">
        <v>44627.354594907411</v>
      </c>
      <c r="I152" s="59">
        <v>44629.420069444437</v>
      </c>
      <c r="J152" s="43" t="s">
        <v>455</v>
      </c>
      <c r="K152" s="43" t="s">
        <v>443</v>
      </c>
      <c r="L152" s="43"/>
      <c r="M152" s="43" t="s">
        <v>1003</v>
      </c>
      <c r="N152" s="43" t="s">
        <v>661</v>
      </c>
      <c r="O152" s="43"/>
      <c r="P152" s="43"/>
      <c r="R152" s="43"/>
      <c r="S152" s="43"/>
      <c r="T152" s="43"/>
      <c r="U152" s="59"/>
      <c r="V152" s="43"/>
      <c r="W152" s="60"/>
    </row>
    <row r="153" spans="1:23" ht="15" customHeight="1">
      <c r="A153" s="43" t="s">
        <v>1004</v>
      </c>
      <c r="B153" s="43" t="s">
        <v>261</v>
      </c>
      <c r="C153" s="43" t="s">
        <v>1005</v>
      </c>
      <c r="D153" s="43" t="s">
        <v>440</v>
      </c>
      <c r="E153" s="43" t="s">
        <v>99</v>
      </c>
      <c r="F153" s="43" t="s">
        <v>750</v>
      </c>
      <c r="G153" s="43" t="s">
        <v>175</v>
      </c>
      <c r="H153" s="59">
        <v>44624.598391203697</v>
      </c>
      <c r="I153" s="59">
        <v>44641.565787037027</v>
      </c>
      <c r="J153" s="43" t="s">
        <v>455</v>
      </c>
      <c r="K153" s="43" t="s">
        <v>443</v>
      </c>
      <c r="L153" s="59">
        <v>44642.056064814817</v>
      </c>
      <c r="M153" s="43" t="b">
        <v>0</v>
      </c>
      <c r="N153" s="43" t="b">
        <v>0</v>
      </c>
      <c r="O153" s="43"/>
      <c r="P153" s="43"/>
      <c r="R153" s="43"/>
      <c r="S153" s="43"/>
      <c r="T153" s="43"/>
      <c r="U153" s="59"/>
      <c r="V153" s="43"/>
      <c r="W153" s="60"/>
    </row>
    <row r="154" spans="1:23" ht="15" customHeight="1">
      <c r="A154" s="43" t="s">
        <v>1009</v>
      </c>
      <c r="B154" s="43" t="s">
        <v>261</v>
      </c>
      <c r="C154" s="43" t="s">
        <v>1010</v>
      </c>
      <c r="D154" s="43" t="s">
        <v>493</v>
      </c>
      <c r="E154" s="43" t="s">
        <v>82</v>
      </c>
      <c r="F154" s="43" t="s">
        <v>1011</v>
      </c>
      <c r="G154" s="43" t="s">
        <v>174</v>
      </c>
      <c r="H154" s="59">
        <v>44624.437361111108</v>
      </c>
      <c r="I154" s="59">
        <v>44641.379016203697</v>
      </c>
      <c r="J154" s="43" t="b">
        <v>0</v>
      </c>
      <c r="K154" s="43"/>
      <c r="L154" s="59">
        <v>44624.604027777779</v>
      </c>
      <c r="M154" s="43" t="s">
        <v>839</v>
      </c>
      <c r="N154" s="43" t="b">
        <v>0</v>
      </c>
      <c r="O154" s="43"/>
      <c r="P154" s="43"/>
      <c r="R154" s="43"/>
      <c r="S154" s="43"/>
      <c r="T154" s="43"/>
      <c r="U154" s="59"/>
      <c r="V154" s="43"/>
      <c r="W154" s="60"/>
    </row>
    <row r="155" spans="1:23" ht="15" customHeight="1">
      <c r="A155" s="43" t="s">
        <v>1012</v>
      </c>
      <c r="B155" s="43" t="s">
        <v>261</v>
      </c>
      <c r="C155" s="43" t="s">
        <v>1013</v>
      </c>
      <c r="D155" s="43" t="s">
        <v>562</v>
      </c>
      <c r="E155" s="43" t="s">
        <v>161</v>
      </c>
      <c r="F155" s="43" t="s">
        <v>717</v>
      </c>
      <c r="G155" s="43" t="s">
        <v>192</v>
      </c>
      <c r="H155" s="59">
        <v>44624.324490740742</v>
      </c>
      <c r="I155" s="59">
        <v>44641.565787037027</v>
      </c>
      <c r="J155" s="43" t="s">
        <v>455</v>
      </c>
      <c r="K155" s="43" t="s">
        <v>443</v>
      </c>
      <c r="L155" s="59">
        <v>44642.278981481482</v>
      </c>
      <c r="M155" s="43" t="s">
        <v>623</v>
      </c>
      <c r="N155" s="43" t="s">
        <v>607</v>
      </c>
      <c r="O155" s="43"/>
      <c r="P155" s="43"/>
      <c r="R155" s="43"/>
      <c r="S155" s="43"/>
      <c r="T155" s="43"/>
      <c r="U155" s="59"/>
      <c r="V155" s="43"/>
      <c r="W155" s="60"/>
    </row>
    <row r="156" spans="1:23" ht="15" customHeight="1">
      <c r="A156" s="43" t="s">
        <v>1022</v>
      </c>
      <c r="B156" s="43" t="s">
        <v>261</v>
      </c>
      <c r="C156" s="43" t="s">
        <v>1023</v>
      </c>
      <c r="D156" s="43" t="s">
        <v>622</v>
      </c>
      <c r="E156" s="43" t="s">
        <v>82</v>
      </c>
      <c r="F156" s="43" t="s">
        <v>1024</v>
      </c>
      <c r="G156" s="43" t="s">
        <v>291</v>
      </c>
      <c r="H156" s="59">
        <v>44623.456458333327</v>
      </c>
      <c r="I156" s="59">
        <v>44630.594687500001</v>
      </c>
      <c r="J156" s="43" t="s">
        <v>455</v>
      </c>
      <c r="K156" s="43" t="s">
        <v>443</v>
      </c>
      <c r="L156" s="59">
        <v>44624.456458333327</v>
      </c>
      <c r="M156" s="43" t="b">
        <v>0</v>
      </c>
      <c r="N156" s="43" t="b">
        <v>0</v>
      </c>
      <c r="O156" s="43"/>
      <c r="P156" s="43"/>
      <c r="R156" s="43"/>
      <c r="S156" s="43"/>
      <c r="T156" s="43"/>
      <c r="U156" s="59"/>
      <c r="V156" s="43"/>
      <c r="W156" s="60"/>
    </row>
    <row r="157" spans="1:23" ht="15" customHeight="1">
      <c r="A157" s="43" t="s">
        <v>1025</v>
      </c>
      <c r="B157" s="43" t="s">
        <v>261</v>
      </c>
      <c r="C157" s="43" t="s">
        <v>1026</v>
      </c>
      <c r="D157" s="43" t="s">
        <v>622</v>
      </c>
      <c r="E157" s="43" t="s">
        <v>82</v>
      </c>
      <c r="F157" s="43" t="s">
        <v>1027</v>
      </c>
      <c r="G157" s="43" t="s">
        <v>291</v>
      </c>
      <c r="H157" s="59">
        <v>44623.441817129627</v>
      </c>
      <c r="I157" s="59">
        <v>44628.38486111111</v>
      </c>
      <c r="J157" s="43" t="b">
        <v>0</v>
      </c>
      <c r="K157" s="43"/>
      <c r="L157" s="43"/>
      <c r="M157" s="43" t="b">
        <v>0</v>
      </c>
      <c r="N157" s="43" t="b">
        <v>0</v>
      </c>
      <c r="O157" s="43"/>
      <c r="P157" s="43"/>
      <c r="R157" s="43"/>
      <c r="S157" s="43"/>
      <c r="T157" s="43"/>
      <c r="U157" s="59"/>
      <c r="V157" s="43"/>
      <c r="W157" s="60"/>
    </row>
    <row r="158" spans="1:23" ht="15" customHeight="1">
      <c r="A158" s="43" t="s">
        <v>1030</v>
      </c>
      <c r="B158" s="43" t="s">
        <v>261</v>
      </c>
      <c r="C158" s="43" t="s">
        <v>1031</v>
      </c>
      <c r="D158" s="43" t="s">
        <v>538</v>
      </c>
      <c r="E158" s="43" t="s">
        <v>159</v>
      </c>
      <c r="F158" s="43" t="s">
        <v>1032</v>
      </c>
      <c r="G158" s="43" t="s">
        <v>288</v>
      </c>
      <c r="H158" s="59">
        <v>44623.384965277779</v>
      </c>
      <c r="I158" s="59">
        <v>44631.4059375</v>
      </c>
      <c r="J158" s="43" t="s">
        <v>455</v>
      </c>
      <c r="K158" s="43" t="s">
        <v>443</v>
      </c>
      <c r="L158" s="43"/>
      <c r="M158" s="43" t="b">
        <v>0</v>
      </c>
      <c r="N158" s="43" t="b">
        <v>0</v>
      </c>
      <c r="O158" s="43"/>
      <c r="P158" s="43"/>
      <c r="R158" s="43"/>
      <c r="S158" s="43"/>
      <c r="T158" s="43"/>
      <c r="U158" s="59"/>
      <c r="V158" s="43"/>
      <c r="W158" s="60"/>
    </row>
    <row r="159" spans="1:23" ht="15" customHeight="1">
      <c r="A159" s="43" t="s">
        <v>1035</v>
      </c>
      <c r="B159" s="43" t="s">
        <v>261</v>
      </c>
      <c r="C159" s="43" t="s">
        <v>1036</v>
      </c>
      <c r="D159" s="43" t="s">
        <v>581</v>
      </c>
      <c r="E159" s="43" t="s">
        <v>99</v>
      </c>
      <c r="F159" s="43" t="s">
        <v>1037</v>
      </c>
      <c r="G159" s="43" t="s">
        <v>278</v>
      </c>
      <c r="H159" s="59">
        <v>44622.677546296298</v>
      </c>
      <c r="I159" s="59">
        <v>44641.378680555557</v>
      </c>
      <c r="J159" s="43" t="s">
        <v>1038</v>
      </c>
      <c r="K159" s="43" t="s">
        <v>485</v>
      </c>
      <c r="L159" s="59">
        <v>44624.291666666657</v>
      </c>
      <c r="M159" s="43" t="s">
        <v>1039</v>
      </c>
      <c r="N159" s="43" t="b">
        <v>0</v>
      </c>
      <c r="O159" s="43"/>
      <c r="P159" s="43"/>
      <c r="R159" s="43"/>
      <c r="S159" s="43"/>
      <c r="T159" s="43"/>
      <c r="U159" s="59"/>
      <c r="V159" s="43"/>
      <c r="W159" s="60"/>
    </row>
    <row r="160" spans="1:23" ht="15" customHeight="1">
      <c r="A160" s="43" t="s">
        <v>1043</v>
      </c>
      <c r="B160" s="43" t="s">
        <v>261</v>
      </c>
      <c r="C160" s="43" t="s">
        <v>1044</v>
      </c>
      <c r="D160" s="43" t="s">
        <v>672</v>
      </c>
      <c r="E160" s="43" t="s">
        <v>159</v>
      </c>
      <c r="F160" s="43" t="s">
        <v>1045</v>
      </c>
      <c r="G160" s="43" t="s">
        <v>288</v>
      </c>
      <c r="H160" s="59">
        <v>44622.568738425929</v>
      </c>
      <c r="I160" s="59">
        <v>44631.405358796299</v>
      </c>
      <c r="J160" s="43" t="s">
        <v>455</v>
      </c>
      <c r="K160" s="43" t="s">
        <v>443</v>
      </c>
      <c r="L160" s="43"/>
      <c r="M160" s="43" t="b">
        <v>0</v>
      </c>
      <c r="N160" s="43" t="b">
        <v>0</v>
      </c>
      <c r="O160" s="43"/>
      <c r="P160" s="43"/>
      <c r="R160" s="43"/>
      <c r="S160" s="43"/>
      <c r="T160" s="43"/>
      <c r="U160" s="59"/>
      <c r="V160" s="43"/>
      <c r="W160" s="60"/>
    </row>
    <row r="161" spans="1:23" ht="15" customHeight="1">
      <c r="A161" s="43" t="s">
        <v>1053</v>
      </c>
      <c r="B161" s="43" t="s">
        <v>261</v>
      </c>
      <c r="C161" s="43" t="s">
        <v>1054</v>
      </c>
      <c r="D161" s="43" t="s">
        <v>480</v>
      </c>
      <c r="E161" s="43" t="s">
        <v>82</v>
      </c>
      <c r="F161" s="43" t="s">
        <v>1055</v>
      </c>
      <c r="G161" s="43" t="s">
        <v>186</v>
      </c>
      <c r="H161" s="59">
        <v>44621.988715277781</v>
      </c>
      <c r="I161" s="59">
        <v>44627.292893518519</v>
      </c>
      <c r="J161" s="43" t="s">
        <v>455</v>
      </c>
      <c r="K161" s="43" t="s">
        <v>443</v>
      </c>
      <c r="L161" s="59">
        <v>44627.291666666657</v>
      </c>
      <c r="M161" s="43" t="b">
        <v>0</v>
      </c>
      <c r="N161" s="43" t="b">
        <v>0</v>
      </c>
      <c r="O161" s="43"/>
      <c r="P161" s="43"/>
      <c r="R161" s="43"/>
      <c r="S161" s="43"/>
      <c r="T161" s="43"/>
      <c r="U161" s="59"/>
      <c r="V161" s="43"/>
      <c r="W161" s="60"/>
    </row>
    <row r="162" spans="1:23" ht="15" customHeight="1">
      <c r="A162" s="43" t="s">
        <v>1063</v>
      </c>
      <c r="B162" s="43" t="s">
        <v>261</v>
      </c>
      <c r="C162" s="43" t="s">
        <v>1064</v>
      </c>
      <c r="D162" s="43" t="s">
        <v>1065</v>
      </c>
      <c r="E162" s="43" t="s">
        <v>82</v>
      </c>
      <c r="F162" s="43" t="s">
        <v>1066</v>
      </c>
      <c r="G162" s="43" t="s">
        <v>322</v>
      </c>
      <c r="H162" s="59">
        <v>44620.709976851853</v>
      </c>
      <c r="I162" s="59">
        <v>44624.436631944453</v>
      </c>
      <c r="J162" s="43" t="s">
        <v>455</v>
      </c>
      <c r="K162" s="43" t="s">
        <v>443</v>
      </c>
      <c r="L162" s="59">
        <v>44622.083333333343</v>
      </c>
      <c r="M162" s="43" t="s">
        <v>1067</v>
      </c>
      <c r="N162" s="43" t="b">
        <v>0</v>
      </c>
      <c r="O162" s="43"/>
      <c r="P162" s="43"/>
      <c r="R162" s="43"/>
      <c r="S162" s="43"/>
      <c r="T162" s="43"/>
      <c r="U162" s="59"/>
      <c r="V162" s="43"/>
      <c r="W162" s="60"/>
    </row>
    <row r="163" spans="1:23" ht="15" customHeight="1">
      <c r="A163" s="43" t="s">
        <v>1068</v>
      </c>
      <c r="B163" s="43" t="s">
        <v>262</v>
      </c>
      <c r="C163" s="43" t="s">
        <v>1069</v>
      </c>
      <c r="D163" s="43" t="s">
        <v>672</v>
      </c>
      <c r="E163" s="43" t="s">
        <v>161</v>
      </c>
      <c r="F163" s="43" t="s">
        <v>676</v>
      </c>
      <c r="G163" s="43" t="s">
        <v>288</v>
      </c>
      <c r="H163" s="59">
        <v>44620.523379629631</v>
      </c>
      <c r="I163" s="59">
        <v>44637.615474537037</v>
      </c>
      <c r="J163" s="43" t="s">
        <v>455</v>
      </c>
      <c r="K163" s="43" t="s">
        <v>443</v>
      </c>
      <c r="L163" s="43"/>
      <c r="M163" s="43" t="b">
        <v>0</v>
      </c>
      <c r="N163" s="43" t="b">
        <v>0</v>
      </c>
      <c r="O163" s="43"/>
      <c r="P163" s="43"/>
      <c r="R163" s="43"/>
      <c r="S163" s="43"/>
      <c r="T163" s="43"/>
      <c r="U163" s="59"/>
      <c r="V163" s="43"/>
      <c r="W163" s="60"/>
    </row>
    <row r="164" spans="1:23" ht="15" customHeight="1">
      <c r="A164" s="43" t="s">
        <v>1074</v>
      </c>
      <c r="B164" s="43" t="s">
        <v>261</v>
      </c>
      <c r="C164" s="43" t="s">
        <v>1075</v>
      </c>
      <c r="D164" s="43" t="s">
        <v>538</v>
      </c>
      <c r="E164" s="43" t="s">
        <v>159</v>
      </c>
      <c r="F164" s="43" t="s">
        <v>1076</v>
      </c>
      <c r="G164" s="43" t="s">
        <v>288</v>
      </c>
      <c r="H164" s="59">
        <v>44617.50644675926</v>
      </c>
      <c r="I164" s="59">
        <v>44622.472615740742</v>
      </c>
      <c r="J164" s="43" t="s">
        <v>455</v>
      </c>
      <c r="K164" s="43" t="s">
        <v>443</v>
      </c>
      <c r="L164" s="43"/>
      <c r="M164" s="43" t="s">
        <v>660</v>
      </c>
      <c r="N164" s="43" t="s">
        <v>661</v>
      </c>
      <c r="O164" s="43"/>
      <c r="P164" s="43"/>
      <c r="R164" s="43"/>
      <c r="S164" s="43"/>
      <c r="T164" s="43"/>
      <c r="U164" s="59"/>
      <c r="V164" s="43"/>
      <c r="W164" s="60"/>
    </row>
    <row r="165" spans="1:23" ht="15" customHeight="1">
      <c r="A165" s="43" t="s">
        <v>1077</v>
      </c>
      <c r="B165" s="43" t="s">
        <v>261</v>
      </c>
      <c r="C165" s="43" t="s">
        <v>1078</v>
      </c>
      <c r="D165" s="43" t="s">
        <v>1079</v>
      </c>
      <c r="E165" s="43" t="s">
        <v>82</v>
      </c>
      <c r="F165" s="43" t="s">
        <v>523</v>
      </c>
      <c r="G165" s="43" t="s">
        <v>194</v>
      </c>
      <c r="H165" s="59">
        <v>44617.352546296293</v>
      </c>
      <c r="I165" s="59">
        <v>44627.592002314806</v>
      </c>
      <c r="J165" s="43" t="s">
        <v>455</v>
      </c>
      <c r="K165" s="43" t="s">
        <v>443</v>
      </c>
      <c r="L165" s="43"/>
      <c r="M165" s="43" t="s">
        <v>1080</v>
      </c>
      <c r="N165" s="43" t="s">
        <v>607</v>
      </c>
      <c r="O165" s="43"/>
      <c r="P165" s="43"/>
      <c r="R165" s="43"/>
      <c r="S165" s="43"/>
      <c r="T165" s="43"/>
      <c r="U165" s="59"/>
      <c r="V165" s="43"/>
      <c r="W165" s="60"/>
    </row>
    <row r="166" spans="1:23" ht="15" customHeight="1">
      <c r="A166" s="43" t="s">
        <v>1081</v>
      </c>
      <c r="B166" s="43" t="s">
        <v>260</v>
      </c>
      <c r="C166" s="43" t="s">
        <v>280</v>
      </c>
      <c r="D166" s="43" t="s">
        <v>1082</v>
      </c>
      <c r="E166" s="43" t="s">
        <v>82</v>
      </c>
      <c r="F166" s="43" t="s">
        <v>598</v>
      </c>
      <c r="G166" s="43" t="s">
        <v>176</v>
      </c>
      <c r="H166" s="59">
        <v>44616.487581018519</v>
      </c>
      <c r="I166" s="59">
        <v>44638.625509259262</v>
      </c>
      <c r="J166" s="43" t="s">
        <v>442</v>
      </c>
      <c r="K166" s="43" t="s">
        <v>443</v>
      </c>
      <c r="L166" s="59">
        <v>44616.570914351847</v>
      </c>
      <c r="M166" s="43" t="s">
        <v>1083</v>
      </c>
      <c r="N166" s="43" t="s">
        <v>1084</v>
      </c>
      <c r="O166" s="43"/>
      <c r="P166" s="43"/>
      <c r="R166" s="43"/>
      <c r="S166" s="43"/>
      <c r="T166" s="43"/>
      <c r="U166" s="59"/>
      <c r="V166" s="43"/>
      <c r="W166" s="60"/>
    </row>
    <row r="167" spans="1:23" ht="15" customHeight="1">
      <c r="A167" s="43" t="s">
        <v>1097</v>
      </c>
      <c r="B167" s="43" t="s">
        <v>261</v>
      </c>
      <c r="C167" s="43" t="s">
        <v>1098</v>
      </c>
      <c r="D167" s="43" t="s">
        <v>969</v>
      </c>
      <c r="E167" s="43" t="s">
        <v>465</v>
      </c>
      <c r="F167" s="43" t="s">
        <v>576</v>
      </c>
      <c r="G167" s="43" t="s">
        <v>322</v>
      </c>
      <c r="H167" s="59">
        <v>44615.412835648152</v>
      </c>
      <c r="I167" s="59">
        <v>44641.441180555557</v>
      </c>
      <c r="J167" s="43" t="s">
        <v>455</v>
      </c>
      <c r="K167" s="43" t="s">
        <v>443</v>
      </c>
      <c r="L167" s="59">
        <v>44616.412835648152</v>
      </c>
      <c r="M167" s="43" t="b">
        <v>0</v>
      </c>
      <c r="N167" s="43" t="b">
        <v>0</v>
      </c>
      <c r="O167" s="43"/>
      <c r="P167" s="43"/>
      <c r="R167" s="43"/>
      <c r="S167" s="43"/>
      <c r="T167" s="43"/>
      <c r="U167" s="59"/>
      <c r="V167" s="43"/>
      <c r="W167" s="60"/>
    </row>
    <row r="168" spans="1:23" ht="15" customHeight="1">
      <c r="A168" s="43" t="s">
        <v>1109</v>
      </c>
      <c r="B168" s="43" t="s">
        <v>261</v>
      </c>
      <c r="C168" s="43" t="s">
        <v>1110</v>
      </c>
      <c r="D168" s="43" t="s">
        <v>1111</v>
      </c>
      <c r="E168" s="43" t="s">
        <v>159</v>
      </c>
      <c r="F168" s="43" t="s">
        <v>960</v>
      </c>
      <c r="G168" s="43" t="s">
        <v>288</v>
      </c>
      <c r="H168" s="59">
        <v>44614.498877314807</v>
      </c>
      <c r="I168" s="59">
        <v>44622.426180555558</v>
      </c>
      <c r="J168" s="43" t="s">
        <v>442</v>
      </c>
      <c r="K168" s="43" t="s">
        <v>443</v>
      </c>
      <c r="L168" s="43"/>
      <c r="M168" s="43" t="s">
        <v>664</v>
      </c>
      <c r="N168" s="43" t="s">
        <v>661</v>
      </c>
      <c r="O168" s="43"/>
      <c r="P168" s="43"/>
      <c r="R168" s="43"/>
      <c r="S168" s="43"/>
      <c r="T168" s="43"/>
      <c r="U168" s="59"/>
      <c r="V168" s="43"/>
      <c r="W168" s="60"/>
    </row>
    <row r="169" spans="1:23" ht="15" customHeight="1">
      <c r="A169" s="43" t="s">
        <v>1119</v>
      </c>
      <c r="B169" s="43" t="s">
        <v>261</v>
      </c>
      <c r="C169" s="43" t="s">
        <v>1120</v>
      </c>
      <c r="D169" s="43" t="s">
        <v>725</v>
      </c>
      <c r="E169" s="43" t="s">
        <v>99</v>
      </c>
      <c r="F169" s="43" t="s">
        <v>1121</v>
      </c>
      <c r="G169" s="43" t="s">
        <v>174</v>
      </c>
      <c r="H169" s="59">
        <v>44612.973333333342</v>
      </c>
      <c r="I169" s="59">
        <v>44638.38045138889</v>
      </c>
      <c r="J169" s="43" t="b">
        <v>0</v>
      </c>
      <c r="K169" s="43"/>
      <c r="L169" s="59">
        <v>44614.456793981481</v>
      </c>
      <c r="M169" s="43" t="b">
        <v>0</v>
      </c>
      <c r="N169" s="43" t="b">
        <v>0</v>
      </c>
      <c r="O169" s="43"/>
      <c r="P169" s="43"/>
      <c r="R169" s="43"/>
      <c r="S169" s="43"/>
      <c r="T169" s="43"/>
      <c r="U169" s="59"/>
      <c r="V169" s="43"/>
      <c r="W169" s="60"/>
    </row>
    <row r="170" spans="1:23" ht="15" customHeight="1">
      <c r="A170" s="43" t="s">
        <v>1125</v>
      </c>
      <c r="B170" s="43" t="s">
        <v>261</v>
      </c>
      <c r="C170" s="43" t="s">
        <v>1126</v>
      </c>
      <c r="D170" s="43" t="s">
        <v>487</v>
      </c>
      <c r="E170" s="43" t="s">
        <v>82</v>
      </c>
      <c r="F170" s="43" t="s">
        <v>1127</v>
      </c>
      <c r="G170" s="43" t="s">
        <v>287</v>
      </c>
      <c r="H170" s="59">
        <v>44609.451805555553</v>
      </c>
      <c r="I170" s="59">
        <v>44636.43378472222</v>
      </c>
      <c r="J170" s="43" t="s">
        <v>442</v>
      </c>
      <c r="K170" s="43" t="s">
        <v>443</v>
      </c>
      <c r="L170" s="59">
        <v>44610.451805555553</v>
      </c>
      <c r="M170" s="43" t="b">
        <v>0</v>
      </c>
      <c r="N170" s="43" t="b">
        <v>0</v>
      </c>
      <c r="O170" s="43"/>
      <c r="P170" s="43"/>
      <c r="R170" s="43"/>
      <c r="S170" s="43"/>
      <c r="T170" s="43"/>
      <c r="U170" s="59"/>
      <c r="V170" s="43"/>
      <c r="W170" s="60"/>
    </row>
    <row r="171" spans="1:23" ht="15" customHeight="1">
      <c r="A171" s="43" t="s">
        <v>1134</v>
      </c>
      <c r="B171" s="43" t="b">
        <v>0</v>
      </c>
      <c r="C171" s="43" t="s">
        <v>1135</v>
      </c>
      <c r="D171" s="43" t="b">
        <v>0</v>
      </c>
      <c r="E171" s="43" t="s">
        <v>158</v>
      </c>
      <c r="F171" s="43" t="s">
        <v>1136</v>
      </c>
      <c r="G171" s="43" t="s">
        <v>272</v>
      </c>
      <c r="H171" s="59">
        <v>44606.616805555554</v>
      </c>
      <c r="I171" s="59">
        <v>44621.853321759263</v>
      </c>
      <c r="J171" s="43" t="b">
        <v>0</v>
      </c>
      <c r="K171" s="43"/>
      <c r="L171" s="43"/>
      <c r="M171" s="43" t="b">
        <v>0</v>
      </c>
      <c r="N171" s="43" t="b">
        <v>0</v>
      </c>
      <c r="O171" s="43"/>
      <c r="P171" s="43"/>
      <c r="R171" s="43"/>
      <c r="S171" s="43"/>
      <c r="T171" s="43"/>
      <c r="U171" s="59"/>
      <c r="V171" s="43"/>
      <c r="W171" s="60"/>
    </row>
    <row r="172" spans="1:23" ht="15" customHeight="1">
      <c r="A172" s="43" t="s">
        <v>1137</v>
      </c>
      <c r="B172" s="43" t="b">
        <v>0</v>
      </c>
      <c r="C172" s="43" t="s">
        <v>1138</v>
      </c>
      <c r="D172" s="43" t="b">
        <v>0</v>
      </c>
      <c r="E172" s="43" t="s">
        <v>158</v>
      </c>
      <c r="F172" s="43" t="s">
        <v>752</v>
      </c>
      <c r="G172" s="43" t="s">
        <v>272</v>
      </c>
      <c r="H172" s="59">
        <v>44606.609525462962</v>
      </c>
      <c r="I172" s="59">
        <v>44621.853321759263</v>
      </c>
      <c r="J172" s="43" t="b">
        <v>0</v>
      </c>
      <c r="K172" s="43"/>
      <c r="L172" s="43"/>
      <c r="M172" s="43" t="b">
        <v>0</v>
      </c>
      <c r="N172" s="43" t="b">
        <v>0</v>
      </c>
      <c r="O172" s="43"/>
      <c r="P172" s="43"/>
      <c r="R172" s="43"/>
      <c r="S172" s="43"/>
      <c r="T172" s="43"/>
      <c r="U172" s="59"/>
      <c r="V172" s="43"/>
      <c r="W172" s="60"/>
    </row>
    <row r="173" spans="1:23" ht="15" customHeight="1">
      <c r="A173" s="43" t="s">
        <v>1150</v>
      </c>
      <c r="B173" s="43" t="s">
        <v>261</v>
      </c>
      <c r="C173" s="43" t="s">
        <v>1151</v>
      </c>
      <c r="D173" s="43" t="s">
        <v>581</v>
      </c>
      <c r="E173" s="43" t="s">
        <v>161</v>
      </c>
      <c r="F173" s="43" t="s">
        <v>1152</v>
      </c>
      <c r="G173" s="43" t="s">
        <v>278</v>
      </c>
      <c r="H173" s="59">
        <v>44602.661504629628</v>
      </c>
      <c r="I173" s="59">
        <v>44641.565787037027</v>
      </c>
      <c r="J173" s="43" t="s">
        <v>442</v>
      </c>
      <c r="K173" s="43" t="s">
        <v>456</v>
      </c>
      <c r="L173" s="59">
        <v>44642.013009259259</v>
      </c>
      <c r="M173" s="43" t="s">
        <v>839</v>
      </c>
      <c r="N173" s="43" t="b">
        <v>0</v>
      </c>
      <c r="O173" s="43"/>
      <c r="P173" s="43"/>
      <c r="R173" s="43"/>
      <c r="S173" s="43"/>
      <c r="T173" s="43"/>
      <c r="U173" s="59"/>
      <c r="V173" s="43"/>
      <c r="W173" s="60"/>
    </row>
    <row r="174" spans="1:23" ht="15" customHeight="1">
      <c r="A174" s="43" t="s">
        <v>1156</v>
      </c>
      <c r="B174" s="43" t="s">
        <v>261</v>
      </c>
      <c r="C174" s="43" t="s">
        <v>1157</v>
      </c>
      <c r="D174" s="43" t="s">
        <v>1207</v>
      </c>
      <c r="E174" s="43" t="s">
        <v>159</v>
      </c>
      <c r="F174" s="43" t="s">
        <v>1158</v>
      </c>
      <c r="G174" s="43" t="s">
        <v>170</v>
      </c>
      <c r="H174" s="59">
        <v>44602.627974537027</v>
      </c>
      <c r="I174" s="59">
        <v>44641.435127314813</v>
      </c>
      <c r="J174" s="43" t="s">
        <v>442</v>
      </c>
      <c r="K174" s="43" t="s">
        <v>443</v>
      </c>
      <c r="L174" s="43"/>
      <c r="M174" s="43" t="b">
        <v>0</v>
      </c>
      <c r="N174" s="43" t="b">
        <v>0</v>
      </c>
      <c r="O174" s="43"/>
      <c r="P174" s="43"/>
      <c r="R174" s="43"/>
      <c r="S174" s="43"/>
      <c r="T174" s="43"/>
      <c r="U174" s="59"/>
      <c r="V174" s="43"/>
      <c r="W174" s="60"/>
    </row>
    <row r="175" spans="1:23" ht="15" customHeight="1">
      <c r="A175" s="43" t="s">
        <v>1164</v>
      </c>
      <c r="B175" s="43" t="s">
        <v>261</v>
      </c>
      <c r="C175" s="43" t="s">
        <v>1165</v>
      </c>
      <c r="D175" s="43" t="s">
        <v>581</v>
      </c>
      <c r="E175" s="43" t="s">
        <v>161</v>
      </c>
      <c r="F175" s="43" t="s">
        <v>1166</v>
      </c>
      <c r="G175" s="43" t="s">
        <v>278</v>
      </c>
      <c r="H175" s="59">
        <v>44600.444560185177</v>
      </c>
      <c r="I175" s="59">
        <v>44638.813530092593</v>
      </c>
      <c r="J175" s="43" t="s">
        <v>442</v>
      </c>
      <c r="K175" s="43" t="s">
        <v>456</v>
      </c>
      <c r="L175" s="59">
        <v>44601.444560185177</v>
      </c>
      <c r="M175" s="43" t="s">
        <v>1167</v>
      </c>
      <c r="N175" s="43" t="s">
        <v>1168</v>
      </c>
      <c r="O175" s="43"/>
      <c r="P175" s="43"/>
      <c r="R175" s="43"/>
      <c r="S175" s="43"/>
      <c r="T175" s="43"/>
      <c r="U175" s="59"/>
      <c r="V175" s="43"/>
      <c r="W175" s="60"/>
    </row>
    <row r="176" spans="1:23" ht="15" customHeight="1">
      <c r="A176" s="43" t="s">
        <v>1169</v>
      </c>
      <c r="B176" s="43" t="s">
        <v>261</v>
      </c>
      <c r="C176" s="43" t="s">
        <v>1170</v>
      </c>
      <c r="D176" s="43" t="s">
        <v>1171</v>
      </c>
      <c r="E176" s="43" t="s">
        <v>82</v>
      </c>
      <c r="F176" s="43" t="s">
        <v>598</v>
      </c>
      <c r="G176" s="43" t="s">
        <v>173</v>
      </c>
      <c r="H176" s="59">
        <v>44599.511562500003</v>
      </c>
      <c r="I176" s="59">
        <v>44621.853321759263</v>
      </c>
      <c r="J176" s="43" t="s">
        <v>455</v>
      </c>
      <c r="K176" s="43" t="s">
        <v>443</v>
      </c>
      <c r="L176" s="59">
        <v>44600.303229166668</v>
      </c>
      <c r="M176" s="43" t="b">
        <v>0</v>
      </c>
      <c r="N176" s="43" t="b">
        <v>0</v>
      </c>
      <c r="O176" s="43"/>
      <c r="P176" s="43"/>
      <c r="R176" s="43"/>
      <c r="S176" s="43"/>
      <c r="T176" s="43"/>
      <c r="U176" s="59"/>
      <c r="V176" s="43"/>
      <c r="W176" s="60"/>
    </row>
    <row r="177" spans="1:23" ht="15" customHeight="1">
      <c r="A177" s="43" t="s">
        <v>1189</v>
      </c>
      <c r="B177" s="43" t="s">
        <v>260</v>
      </c>
      <c r="C177" s="43" t="s">
        <v>290</v>
      </c>
      <c r="D177" s="43" t="s">
        <v>445</v>
      </c>
      <c r="E177" s="43" t="s">
        <v>82</v>
      </c>
      <c r="F177" s="43" t="s">
        <v>441</v>
      </c>
      <c r="G177" s="43" t="s">
        <v>287</v>
      </c>
      <c r="H177" s="59">
        <v>44595.535451388889</v>
      </c>
      <c r="I177" s="59">
        <v>44638.653182870366</v>
      </c>
      <c r="J177" s="43" t="s">
        <v>455</v>
      </c>
      <c r="K177" s="43" t="s">
        <v>443</v>
      </c>
      <c r="L177" s="59">
        <v>44595.868784722217</v>
      </c>
      <c r="M177" s="43" t="b">
        <v>0</v>
      </c>
      <c r="N177" s="43" t="b">
        <v>0</v>
      </c>
      <c r="O177" s="43"/>
      <c r="P177" s="43"/>
      <c r="R177" s="43"/>
      <c r="S177" s="43"/>
      <c r="T177" s="43"/>
      <c r="U177" s="59"/>
      <c r="V177" s="43"/>
      <c r="W177" s="60"/>
    </row>
    <row r="178" spans="1:23" ht="15" customHeight="1">
      <c r="A178" s="43" t="s">
        <v>1205</v>
      </c>
      <c r="B178" s="43" t="s">
        <v>261</v>
      </c>
      <c r="C178" s="43" t="s">
        <v>1206</v>
      </c>
      <c r="D178" s="43" t="s">
        <v>1207</v>
      </c>
      <c r="E178" s="43" t="s">
        <v>161</v>
      </c>
      <c r="F178" s="43" t="s">
        <v>901</v>
      </c>
      <c r="G178" s="43" t="s">
        <v>170</v>
      </c>
      <c r="H178" s="59">
        <v>44593.600590277783</v>
      </c>
      <c r="I178" s="59">
        <v>44638.529918981483</v>
      </c>
      <c r="J178" s="43" t="s">
        <v>442</v>
      </c>
      <c r="K178" s="43" t="s">
        <v>443</v>
      </c>
      <c r="L178" s="59">
        <v>44594.392256944448</v>
      </c>
      <c r="M178" s="43" t="b">
        <v>0</v>
      </c>
      <c r="N178" s="43" t="b">
        <v>0</v>
      </c>
      <c r="O178" s="43"/>
      <c r="P178" s="43"/>
      <c r="R178" s="43"/>
      <c r="S178" s="43"/>
      <c r="T178" s="43"/>
      <c r="U178" s="59"/>
      <c r="V178" s="43"/>
      <c r="W178" s="60"/>
    </row>
    <row r="179" spans="1:23" ht="15" customHeight="1">
      <c r="A179" s="43" t="s">
        <v>1208</v>
      </c>
      <c r="B179" s="43" t="s">
        <v>261</v>
      </c>
      <c r="C179" s="43" t="s">
        <v>1209</v>
      </c>
      <c r="D179" s="43" t="s">
        <v>645</v>
      </c>
      <c r="E179" s="43" t="s">
        <v>82</v>
      </c>
      <c r="F179" s="43" t="s">
        <v>1210</v>
      </c>
      <c r="G179" s="43" t="s">
        <v>190</v>
      </c>
      <c r="H179" s="59">
        <v>44593.441076388888</v>
      </c>
      <c r="I179" s="59">
        <v>44621.853321759263</v>
      </c>
      <c r="J179" s="43" t="s">
        <v>455</v>
      </c>
      <c r="K179" s="43" t="s">
        <v>443</v>
      </c>
      <c r="L179" s="59">
        <v>44596.441076388888</v>
      </c>
      <c r="M179" s="43" t="s">
        <v>1211</v>
      </c>
      <c r="N179" s="43" t="s">
        <v>607</v>
      </c>
      <c r="O179" s="43"/>
      <c r="P179" s="43"/>
      <c r="R179" s="43"/>
      <c r="S179" s="43"/>
      <c r="T179" s="43"/>
      <c r="U179" s="59"/>
      <c r="V179" s="43"/>
      <c r="W179" s="60"/>
    </row>
    <row r="180" spans="1:23" ht="15" customHeight="1">
      <c r="A180" s="43" t="s">
        <v>1212</v>
      </c>
      <c r="B180" s="43" t="s">
        <v>261</v>
      </c>
      <c r="C180" s="43" t="s">
        <v>1213</v>
      </c>
      <c r="D180" s="43" t="s">
        <v>738</v>
      </c>
      <c r="E180" s="43" t="s">
        <v>159</v>
      </c>
      <c r="F180" s="43" t="s">
        <v>1214</v>
      </c>
      <c r="G180" s="43" t="s">
        <v>303</v>
      </c>
      <c r="H180" s="59">
        <v>44593.348981481482</v>
      </c>
      <c r="I180" s="59">
        <v>44621.853321759263</v>
      </c>
      <c r="J180" s="43" t="s">
        <v>455</v>
      </c>
      <c r="K180" s="43" t="s">
        <v>443</v>
      </c>
      <c r="L180" s="59">
        <v>44596.348981481482</v>
      </c>
      <c r="M180" s="43" t="s">
        <v>1080</v>
      </c>
      <c r="N180" s="43" t="s">
        <v>1215</v>
      </c>
      <c r="O180" s="43"/>
      <c r="P180" s="43"/>
      <c r="R180" s="43"/>
      <c r="S180" s="43"/>
      <c r="T180" s="43"/>
      <c r="U180" s="59"/>
      <c r="V180" s="43"/>
      <c r="W180" s="60"/>
    </row>
    <row r="181" spans="1:23" ht="15" customHeight="1">
      <c r="A181" s="43" t="s">
        <v>1221</v>
      </c>
      <c r="B181" s="43" t="s">
        <v>262</v>
      </c>
      <c r="C181" s="43" t="s">
        <v>1222</v>
      </c>
      <c r="D181" s="43" t="s">
        <v>846</v>
      </c>
      <c r="E181" s="43" t="s">
        <v>82</v>
      </c>
      <c r="F181" s="43" t="s">
        <v>1223</v>
      </c>
      <c r="G181" s="43" t="s">
        <v>188</v>
      </c>
      <c r="H181" s="59">
        <v>44585.012546296297</v>
      </c>
      <c r="I181" s="59">
        <v>44621.853321759263</v>
      </c>
      <c r="J181" s="43" t="s">
        <v>455</v>
      </c>
      <c r="K181" s="43" t="s">
        <v>443</v>
      </c>
      <c r="L181" s="59">
        <v>44592.935914351852</v>
      </c>
      <c r="M181" s="43" t="s">
        <v>753</v>
      </c>
      <c r="N181" s="43" t="b">
        <v>0</v>
      </c>
      <c r="O181" s="43"/>
      <c r="P181" s="43"/>
      <c r="R181" s="43"/>
      <c r="S181" s="43"/>
      <c r="T181" s="43"/>
      <c r="U181" s="59"/>
      <c r="V181" s="43"/>
      <c r="W181" s="60"/>
    </row>
    <row r="182" spans="1:23" ht="15" customHeight="1">
      <c r="A182" s="43" t="s">
        <v>1227</v>
      </c>
      <c r="B182" s="43" t="s">
        <v>261</v>
      </c>
      <c r="C182" s="43" t="s">
        <v>1228</v>
      </c>
      <c r="D182" s="43" t="s">
        <v>846</v>
      </c>
      <c r="E182" s="43" t="s">
        <v>82</v>
      </c>
      <c r="F182" s="43" t="s">
        <v>1229</v>
      </c>
      <c r="G182" s="43" t="s">
        <v>188</v>
      </c>
      <c r="H182" s="59">
        <v>44582.145729166667</v>
      </c>
      <c r="I182" s="59">
        <v>44621.853321759263</v>
      </c>
      <c r="J182" s="43" t="s">
        <v>442</v>
      </c>
      <c r="K182" s="43" t="s">
        <v>443</v>
      </c>
      <c r="L182" s="59">
        <v>44606.292222222219</v>
      </c>
      <c r="M182" s="43" t="b">
        <v>0</v>
      </c>
      <c r="N182" s="43" t="b">
        <v>0</v>
      </c>
      <c r="O182" s="43"/>
      <c r="P182" s="43"/>
      <c r="R182" s="43"/>
      <c r="S182" s="43"/>
      <c r="T182" s="43"/>
      <c r="U182" s="59"/>
      <c r="V182" s="43"/>
      <c r="W182" s="60"/>
    </row>
    <row r="183" spans="1:23" ht="15" customHeight="1">
      <c r="A183" s="43" t="s">
        <v>1233</v>
      </c>
      <c r="B183" s="43" t="s">
        <v>261</v>
      </c>
      <c r="C183" s="43" t="s">
        <v>1234</v>
      </c>
      <c r="D183" s="43" t="s">
        <v>846</v>
      </c>
      <c r="E183" s="43" t="s">
        <v>159</v>
      </c>
      <c r="F183" s="43" t="s">
        <v>1235</v>
      </c>
      <c r="G183" s="43" t="s">
        <v>188</v>
      </c>
      <c r="H183" s="59">
        <v>44580.103576388887</v>
      </c>
      <c r="I183" s="59">
        <v>44621.853321759263</v>
      </c>
      <c r="J183" s="43" t="s">
        <v>455</v>
      </c>
      <c r="K183" s="43" t="s">
        <v>443</v>
      </c>
      <c r="L183" s="59">
        <v>44585.291666666657</v>
      </c>
      <c r="M183" s="43" t="b">
        <v>0</v>
      </c>
      <c r="N183" s="43" t="b">
        <v>0</v>
      </c>
      <c r="O183" s="43"/>
      <c r="P183" s="43"/>
      <c r="R183" s="43"/>
      <c r="S183" s="43"/>
      <c r="T183" s="43"/>
      <c r="U183" s="59"/>
      <c r="V183" s="43"/>
      <c r="W183" s="60"/>
    </row>
    <row r="184" spans="1:23" ht="15" customHeight="1">
      <c r="A184" s="43" t="s">
        <v>1238</v>
      </c>
      <c r="B184" s="43" t="s">
        <v>262</v>
      </c>
      <c r="C184" s="43" t="s">
        <v>1239</v>
      </c>
      <c r="D184" s="43" t="s">
        <v>672</v>
      </c>
      <c r="E184" s="43" t="s">
        <v>465</v>
      </c>
      <c r="F184" s="43" t="s">
        <v>1240</v>
      </c>
      <c r="G184" s="43" t="s">
        <v>288</v>
      </c>
      <c r="H184" s="59">
        <v>44579.513784722221</v>
      </c>
      <c r="I184" s="59">
        <v>44638.693437499998</v>
      </c>
      <c r="J184" s="43" t="s">
        <v>455</v>
      </c>
      <c r="K184" s="43" t="s">
        <v>443</v>
      </c>
      <c r="L184" s="43"/>
      <c r="M184" s="43" t="s">
        <v>830</v>
      </c>
      <c r="N184" s="43" t="b">
        <v>0</v>
      </c>
      <c r="O184" s="43"/>
      <c r="P184" s="43"/>
      <c r="R184" s="43"/>
      <c r="S184" s="43"/>
      <c r="T184" s="43"/>
      <c r="U184" s="59"/>
      <c r="V184" s="43"/>
      <c r="W184" s="60"/>
    </row>
    <row r="185" spans="1:23" ht="15" customHeight="1">
      <c r="A185" s="43" t="s">
        <v>1241</v>
      </c>
      <c r="B185" s="43" t="s">
        <v>261</v>
      </c>
      <c r="C185" s="43" t="s">
        <v>1242</v>
      </c>
      <c r="D185" s="43" t="s">
        <v>896</v>
      </c>
      <c r="E185" s="43" t="s">
        <v>82</v>
      </c>
      <c r="F185" s="43" t="s">
        <v>536</v>
      </c>
      <c r="G185" s="43" t="s">
        <v>189</v>
      </c>
      <c r="H185" s="59">
        <v>44575.350497685176</v>
      </c>
      <c r="I185" s="59">
        <v>44621.853321759263</v>
      </c>
      <c r="J185" s="43" t="s">
        <v>455</v>
      </c>
      <c r="K185" s="43" t="s">
        <v>443</v>
      </c>
      <c r="L185" s="59">
        <v>44580.350497685176</v>
      </c>
      <c r="M185" s="43" t="b">
        <v>0</v>
      </c>
      <c r="N185" s="43" t="b">
        <v>0</v>
      </c>
      <c r="O185" s="43"/>
      <c r="P185" s="43"/>
      <c r="R185" s="43"/>
      <c r="S185" s="43"/>
      <c r="T185" s="43"/>
      <c r="U185" s="59"/>
      <c r="V185" s="43"/>
      <c r="W185" s="60"/>
    </row>
    <row r="186" spans="1:23" ht="15" customHeight="1">
      <c r="A186" s="43" t="s">
        <v>1243</v>
      </c>
      <c r="B186" s="43" t="s">
        <v>260</v>
      </c>
      <c r="C186" s="43" t="s">
        <v>270</v>
      </c>
      <c r="D186" s="43" t="s">
        <v>1171</v>
      </c>
      <c r="E186" s="43" t="s">
        <v>159</v>
      </c>
      <c r="F186" s="43" t="s">
        <v>598</v>
      </c>
      <c r="G186" s="43" t="s">
        <v>173</v>
      </c>
      <c r="H186" s="59">
        <v>44573.581655092603</v>
      </c>
      <c r="I186" s="59">
        <v>44621.853321759263</v>
      </c>
      <c r="J186" s="43" t="s">
        <v>455</v>
      </c>
      <c r="K186" s="43" t="s">
        <v>443</v>
      </c>
      <c r="L186" s="59">
        <v>44573.664988425917</v>
      </c>
      <c r="M186" s="43" t="s">
        <v>1244</v>
      </c>
      <c r="N186" s="43" t="b">
        <v>0</v>
      </c>
      <c r="O186" s="43"/>
      <c r="P186" s="43"/>
      <c r="R186" s="43"/>
      <c r="S186" s="43"/>
      <c r="T186" s="43"/>
      <c r="U186" s="59"/>
      <c r="V186" s="43"/>
      <c r="W186" s="60"/>
    </row>
    <row r="187" spans="1:23" ht="15" customHeight="1">
      <c r="A187" s="43" t="s">
        <v>1245</v>
      </c>
      <c r="B187" s="43" t="s">
        <v>261</v>
      </c>
      <c r="C187" s="43" t="s">
        <v>1246</v>
      </c>
      <c r="D187" s="43" t="s">
        <v>755</v>
      </c>
      <c r="E187" s="43" t="s">
        <v>161</v>
      </c>
      <c r="F187" s="43" t="s">
        <v>648</v>
      </c>
      <c r="G187" s="43" t="s">
        <v>281</v>
      </c>
      <c r="H187" s="59">
        <v>44572.460775462961</v>
      </c>
      <c r="I187" s="59">
        <v>44636.434999999998</v>
      </c>
      <c r="J187" s="43" t="b">
        <v>0</v>
      </c>
      <c r="K187" s="43"/>
      <c r="L187" s="43"/>
      <c r="M187" s="43" t="b">
        <v>0</v>
      </c>
      <c r="N187" s="43" t="b">
        <v>0</v>
      </c>
      <c r="O187" s="43"/>
      <c r="P187" s="43"/>
      <c r="R187" s="43"/>
      <c r="S187" s="43"/>
      <c r="T187" s="43"/>
      <c r="U187" s="59"/>
      <c r="V187" s="43"/>
      <c r="W187" s="60"/>
    </row>
    <row r="188" spans="1:23" ht="15" customHeight="1">
      <c r="A188" s="43" t="s">
        <v>1247</v>
      </c>
      <c r="B188" s="43" t="s">
        <v>261</v>
      </c>
      <c r="C188" s="43" t="s">
        <v>1248</v>
      </c>
      <c r="D188" s="43" t="s">
        <v>760</v>
      </c>
      <c r="E188" s="43" t="s">
        <v>99</v>
      </c>
      <c r="F188" s="43" t="s">
        <v>761</v>
      </c>
      <c r="G188" s="43" t="s">
        <v>175</v>
      </c>
      <c r="H188" s="59">
        <v>44567.563194444447</v>
      </c>
      <c r="I188" s="59">
        <v>44639.898668981477</v>
      </c>
      <c r="J188" s="43" t="s">
        <v>455</v>
      </c>
      <c r="K188" s="43" t="s">
        <v>443</v>
      </c>
      <c r="L188" s="59">
        <v>44568.354861111111</v>
      </c>
      <c r="M188" s="43" t="s">
        <v>1249</v>
      </c>
      <c r="N188" s="43" t="s">
        <v>1250</v>
      </c>
      <c r="O188" s="43"/>
      <c r="P188" s="43"/>
      <c r="R188" s="43"/>
      <c r="S188" s="43"/>
      <c r="T188" s="43"/>
      <c r="U188" s="59"/>
      <c r="V188" s="43"/>
      <c r="W188" s="60"/>
    </row>
    <row r="189" spans="1:23" ht="15" customHeight="1">
      <c r="A189" s="43" t="s">
        <v>1254</v>
      </c>
      <c r="B189" s="43" t="s">
        <v>261</v>
      </c>
      <c r="C189" s="43" t="s">
        <v>1255</v>
      </c>
      <c r="D189" s="43" t="s">
        <v>586</v>
      </c>
      <c r="E189" s="43" t="s">
        <v>159</v>
      </c>
      <c r="F189" s="43" t="s">
        <v>1256</v>
      </c>
      <c r="G189" s="43" t="s">
        <v>173</v>
      </c>
      <c r="H189" s="59">
        <v>44558.794270833343</v>
      </c>
      <c r="I189" s="59">
        <v>44621.853321759263</v>
      </c>
      <c r="J189" s="43" t="s">
        <v>455</v>
      </c>
      <c r="K189" s="43" t="s">
        <v>443</v>
      </c>
      <c r="L189" s="59">
        <v>44559.458333333343</v>
      </c>
      <c r="M189" s="43" t="b">
        <v>0</v>
      </c>
      <c r="N189" s="43" t="b">
        <v>0</v>
      </c>
      <c r="O189" s="43"/>
      <c r="P189" s="43"/>
      <c r="R189" s="43"/>
      <c r="S189" s="43"/>
      <c r="T189" s="43"/>
      <c r="U189" s="59"/>
      <c r="V189" s="43"/>
      <c r="W189" s="60"/>
    </row>
    <row r="190" spans="1:23" ht="15" customHeight="1">
      <c r="A190" s="43" t="s">
        <v>1257</v>
      </c>
      <c r="B190" s="43" t="s">
        <v>261</v>
      </c>
      <c r="C190" s="43" t="s">
        <v>1258</v>
      </c>
      <c r="D190" s="43" t="s">
        <v>1259</v>
      </c>
      <c r="E190" s="43" t="s">
        <v>159</v>
      </c>
      <c r="F190" s="43" t="s">
        <v>1260</v>
      </c>
      <c r="G190" s="43" t="s">
        <v>187</v>
      </c>
      <c r="H190" s="59">
        <v>44551.547268518523</v>
      </c>
      <c r="I190" s="59">
        <v>44621.853321759263</v>
      </c>
      <c r="J190" s="43" t="s">
        <v>455</v>
      </c>
      <c r="K190" s="43" t="s">
        <v>443</v>
      </c>
      <c r="L190" s="59">
        <v>44554.547268518523</v>
      </c>
      <c r="M190" s="43" t="s">
        <v>1261</v>
      </c>
      <c r="N190" s="43" t="b">
        <v>0</v>
      </c>
      <c r="O190" s="43"/>
      <c r="P190" s="43"/>
      <c r="R190" s="43"/>
      <c r="S190" s="43"/>
      <c r="T190" s="43"/>
      <c r="U190" s="59"/>
      <c r="V190" s="43"/>
      <c r="W190" s="60"/>
    </row>
    <row r="191" spans="1:23" ht="15" customHeight="1">
      <c r="A191" s="43" t="s">
        <v>1262</v>
      </c>
      <c r="B191" s="43" t="s">
        <v>262</v>
      </c>
      <c r="C191" s="43" t="s">
        <v>1263</v>
      </c>
      <c r="D191" s="43" t="s">
        <v>669</v>
      </c>
      <c r="E191" s="43" t="s">
        <v>99</v>
      </c>
      <c r="F191" s="43" t="s">
        <v>1264</v>
      </c>
      <c r="G191" s="43" t="s">
        <v>291</v>
      </c>
      <c r="H191" s="59">
        <v>44551.436712962961</v>
      </c>
      <c r="I191" s="59">
        <v>44635.521956018521</v>
      </c>
      <c r="J191" s="43" t="s">
        <v>455</v>
      </c>
      <c r="K191" s="43" t="s">
        <v>443</v>
      </c>
      <c r="L191" s="59">
        <v>44554.436712962961</v>
      </c>
      <c r="M191" s="43" t="b">
        <v>0</v>
      </c>
      <c r="N191" s="43" t="b">
        <v>0</v>
      </c>
      <c r="O191" s="43"/>
      <c r="P191" s="43"/>
      <c r="R191" s="43"/>
      <c r="S191" s="43"/>
      <c r="T191" s="43"/>
      <c r="U191" s="59"/>
      <c r="V191" s="43"/>
      <c r="W191" s="60"/>
    </row>
    <row r="192" spans="1:23" ht="15" customHeight="1">
      <c r="A192" s="43" t="s">
        <v>1280</v>
      </c>
      <c r="B192" s="43" t="s">
        <v>261</v>
      </c>
      <c r="C192" s="43" t="s">
        <v>1281</v>
      </c>
      <c r="D192" s="43" t="b">
        <v>0</v>
      </c>
      <c r="E192" s="43" t="s">
        <v>158</v>
      </c>
      <c r="F192" s="43" t="s">
        <v>752</v>
      </c>
      <c r="G192" s="43" t="s">
        <v>272</v>
      </c>
      <c r="H192" s="59">
        <v>44519.550555555557</v>
      </c>
      <c r="I192" s="59">
        <v>44621.853321759263</v>
      </c>
      <c r="J192" s="43" t="b">
        <v>0</v>
      </c>
      <c r="K192" s="43"/>
      <c r="L192" s="43"/>
      <c r="M192" s="43" t="b">
        <v>0</v>
      </c>
      <c r="N192" s="43" t="b">
        <v>0</v>
      </c>
      <c r="O192" s="43"/>
      <c r="P192" s="43"/>
      <c r="R192" s="43"/>
      <c r="S192" s="43"/>
      <c r="T192" s="43"/>
      <c r="U192" s="59"/>
      <c r="V192" s="43"/>
      <c r="W192" s="60"/>
    </row>
    <row r="193" spans="1:23" ht="15" customHeight="1">
      <c r="A193" s="43" t="s">
        <v>1282</v>
      </c>
      <c r="B193" s="43" t="s">
        <v>261</v>
      </c>
      <c r="C193" s="43" t="s">
        <v>1283</v>
      </c>
      <c r="D193" s="43" t="b">
        <v>0</v>
      </c>
      <c r="E193" s="43" t="s">
        <v>158</v>
      </c>
      <c r="F193" s="43" t="s">
        <v>752</v>
      </c>
      <c r="G193" s="43" t="s">
        <v>272</v>
      </c>
      <c r="H193" s="59">
        <v>44519.545983796299</v>
      </c>
      <c r="I193" s="59">
        <v>44621.853321759263</v>
      </c>
      <c r="J193" s="43" t="b">
        <v>0</v>
      </c>
      <c r="K193" s="43"/>
      <c r="L193" s="43"/>
      <c r="M193" s="43" t="b">
        <v>0</v>
      </c>
      <c r="N193" s="43" t="b">
        <v>0</v>
      </c>
      <c r="O193" s="43"/>
      <c r="P193" s="43"/>
      <c r="R193" s="43"/>
      <c r="S193" s="43"/>
      <c r="T193" s="43"/>
      <c r="U193" s="59"/>
      <c r="V193" s="43"/>
      <c r="W193" s="60"/>
    </row>
    <row r="194" spans="1:23" ht="15" customHeight="1">
      <c r="A194" s="43" t="s">
        <v>1289</v>
      </c>
      <c r="B194" s="43" t="s">
        <v>261</v>
      </c>
      <c r="C194" s="43" t="s">
        <v>1290</v>
      </c>
      <c r="D194" s="43" t="b">
        <v>0</v>
      </c>
      <c r="E194" s="43" t="s">
        <v>158</v>
      </c>
      <c r="F194" s="43" t="s">
        <v>752</v>
      </c>
      <c r="G194" s="43" t="s">
        <v>272</v>
      </c>
      <c r="H194" s="59">
        <v>44510.641018518523</v>
      </c>
      <c r="I194" s="59">
        <v>44621.853321759263</v>
      </c>
      <c r="J194" s="43" t="b">
        <v>0</v>
      </c>
      <c r="K194" s="43"/>
      <c r="L194" s="43"/>
      <c r="M194" s="43" t="b">
        <v>0</v>
      </c>
      <c r="N194" s="43" t="b">
        <v>0</v>
      </c>
      <c r="O194" s="43"/>
      <c r="P194" s="43"/>
      <c r="R194" s="43"/>
      <c r="S194" s="43"/>
      <c r="T194" s="43"/>
      <c r="U194" s="59"/>
      <c r="V194" s="43"/>
      <c r="W194" s="60"/>
    </row>
    <row r="195" spans="1:23" ht="15" customHeight="1">
      <c r="A195" s="43" t="s">
        <v>1291</v>
      </c>
      <c r="B195" s="43" t="s">
        <v>261</v>
      </c>
      <c r="C195" s="43" t="s">
        <v>1292</v>
      </c>
      <c r="D195" s="43" t="b">
        <v>0</v>
      </c>
      <c r="E195" s="43" t="s">
        <v>158</v>
      </c>
      <c r="F195" s="43" t="s">
        <v>752</v>
      </c>
      <c r="G195" s="43" t="s">
        <v>272</v>
      </c>
      <c r="H195" s="59">
        <v>44510.635706018518</v>
      </c>
      <c r="I195" s="59">
        <v>44621.853321759263</v>
      </c>
      <c r="J195" s="43" t="b">
        <v>0</v>
      </c>
      <c r="K195" s="43"/>
      <c r="L195" s="43"/>
      <c r="M195" s="43" t="b">
        <v>0</v>
      </c>
      <c r="N195" s="43" t="b">
        <v>0</v>
      </c>
      <c r="O195" s="43"/>
      <c r="P195" s="43"/>
      <c r="R195" s="43"/>
      <c r="S195" s="43"/>
      <c r="T195" s="43"/>
      <c r="U195" s="59"/>
      <c r="V195" s="43"/>
      <c r="W195" s="60"/>
    </row>
    <row r="196" spans="1:23" ht="15" customHeight="1">
      <c r="A196" s="43" t="s">
        <v>1311</v>
      </c>
      <c r="B196" s="43" t="s">
        <v>261</v>
      </c>
      <c r="C196" s="43" t="s">
        <v>1312</v>
      </c>
      <c r="D196" s="43" t="s">
        <v>748</v>
      </c>
      <c r="E196" s="43" t="s">
        <v>159</v>
      </c>
      <c r="F196" s="43" t="s">
        <v>717</v>
      </c>
      <c r="G196" s="43" t="s">
        <v>194</v>
      </c>
      <c r="H196" s="59">
        <v>44410.719502314823</v>
      </c>
      <c r="I196" s="59">
        <v>44621.853321759263</v>
      </c>
      <c r="J196" s="43" t="s">
        <v>455</v>
      </c>
      <c r="K196" s="43" t="s">
        <v>443</v>
      </c>
      <c r="L196" s="43"/>
      <c r="M196" s="43" t="s">
        <v>606</v>
      </c>
      <c r="N196" s="43" t="s">
        <v>1215</v>
      </c>
      <c r="O196" s="43"/>
      <c r="P196" s="43"/>
      <c r="R196" s="43"/>
      <c r="S196" s="43"/>
      <c r="T196" s="43"/>
      <c r="U196" s="59"/>
      <c r="V196" s="43"/>
      <c r="W196" s="60"/>
    </row>
    <row r="197" spans="1:23" ht="15" customHeight="1">
      <c r="A197" s="43" t="s">
        <v>1313</v>
      </c>
      <c r="B197" s="43" t="s">
        <v>261</v>
      </c>
      <c r="C197" s="43" t="s">
        <v>1314</v>
      </c>
      <c r="D197" s="43" t="s">
        <v>1259</v>
      </c>
      <c r="E197" s="43" t="s">
        <v>82</v>
      </c>
      <c r="F197" s="43" t="s">
        <v>705</v>
      </c>
      <c r="G197" s="43" t="s">
        <v>308</v>
      </c>
      <c r="H197" s="59">
        <v>44368.06459490741</v>
      </c>
      <c r="I197" s="59">
        <v>44621.853321759263</v>
      </c>
      <c r="J197" s="43" t="s">
        <v>455</v>
      </c>
      <c r="K197" s="43" t="s">
        <v>443</v>
      </c>
      <c r="L197" s="59">
        <v>44371.291666666657</v>
      </c>
      <c r="M197" s="43" t="s">
        <v>1315</v>
      </c>
      <c r="N197" s="43" t="s">
        <v>463</v>
      </c>
      <c r="O197" s="43"/>
      <c r="P197" s="43"/>
      <c r="R197" s="43"/>
      <c r="S197" s="43"/>
      <c r="T197" s="43"/>
      <c r="U197" s="59"/>
      <c r="V197" s="43"/>
      <c r="W197" s="60"/>
    </row>
    <row r="198" spans="1:23" ht="15" customHeight="1">
      <c r="A198" s="43" t="s">
        <v>1319</v>
      </c>
      <c r="B198" s="43" t="s">
        <v>261</v>
      </c>
      <c r="C198" s="43" t="s">
        <v>1320</v>
      </c>
      <c r="D198" s="43" t="s">
        <v>726</v>
      </c>
      <c r="E198" s="43" t="s">
        <v>159</v>
      </c>
      <c r="F198" s="43" t="s">
        <v>1321</v>
      </c>
      <c r="G198" s="43" t="s">
        <v>194</v>
      </c>
      <c r="H198" s="59">
        <v>44340.668263888889</v>
      </c>
      <c r="I198" s="59">
        <v>44621.853321759263</v>
      </c>
      <c r="J198" s="43" t="s">
        <v>455</v>
      </c>
      <c r="K198" s="43" t="s">
        <v>443</v>
      </c>
      <c r="L198" s="43"/>
      <c r="M198" s="43" t="s">
        <v>727</v>
      </c>
      <c r="N198" s="43" t="s">
        <v>607</v>
      </c>
      <c r="O198" s="43"/>
      <c r="P198" s="43"/>
      <c r="R198" s="43"/>
      <c r="S198" s="43"/>
      <c r="T198" s="43"/>
      <c r="U198" s="43"/>
      <c r="V198" s="43"/>
      <c r="W198" s="60"/>
    </row>
    <row r="199" spans="1:23" ht="15" customHeight="1">
      <c r="A199" s="43" t="s">
        <v>1322</v>
      </c>
      <c r="B199" s="43" t="s">
        <v>261</v>
      </c>
      <c r="C199" s="43" t="s">
        <v>1323</v>
      </c>
      <c r="D199" s="43" t="s">
        <v>896</v>
      </c>
      <c r="E199" s="43" t="s">
        <v>82</v>
      </c>
      <c r="F199" s="43" t="s">
        <v>1324</v>
      </c>
      <c r="G199" s="43" t="s">
        <v>194</v>
      </c>
      <c r="H199" s="59">
        <v>44281.311319444438</v>
      </c>
      <c r="I199" s="59">
        <v>44621.853321759263</v>
      </c>
      <c r="J199" s="43" t="b">
        <v>0</v>
      </c>
      <c r="K199" s="43"/>
      <c r="L199" s="43"/>
      <c r="M199" s="43" t="s">
        <v>478</v>
      </c>
      <c r="N199" s="43" t="s">
        <v>607</v>
      </c>
      <c r="O199" s="43"/>
      <c r="P199" s="43"/>
      <c r="R199" s="43"/>
      <c r="S199" s="43"/>
      <c r="T199" s="43"/>
      <c r="U199" s="59"/>
      <c r="V199" s="43"/>
      <c r="W199" s="60"/>
    </row>
    <row r="200" spans="1:23" ht="15" customHeight="1">
      <c r="A200" s="43" t="s">
        <v>1501</v>
      </c>
      <c r="B200" s="43" t="s">
        <v>261</v>
      </c>
      <c r="C200" s="43" t="s">
        <v>1502</v>
      </c>
      <c r="D200" s="43" t="s">
        <v>1482</v>
      </c>
      <c r="E200" s="43" t="s">
        <v>1483</v>
      </c>
      <c r="F200" s="43" t="s">
        <v>459</v>
      </c>
      <c r="G200" s="43" t="s">
        <v>174</v>
      </c>
      <c r="H200" s="59">
        <v>44640.015069444453</v>
      </c>
      <c r="I200" s="59">
        <v>44640.025462962964</v>
      </c>
      <c r="J200" s="43" t="b">
        <v>0</v>
      </c>
      <c r="K200" s="43"/>
      <c r="L200" s="43"/>
      <c r="M200" s="43" t="b">
        <v>0</v>
      </c>
      <c r="N200" s="43" t="b">
        <v>0</v>
      </c>
      <c r="O200" s="43"/>
      <c r="P200" s="43"/>
      <c r="R200" s="43"/>
      <c r="S200" s="43"/>
      <c r="T200" s="43"/>
      <c r="U200" s="59"/>
      <c r="V200" s="43"/>
      <c r="W200" s="60"/>
    </row>
    <row r="201" spans="1:23" ht="15" customHeight="1">
      <c r="A201" s="43" t="s">
        <v>1503</v>
      </c>
      <c r="B201" s="43" t="s">
        <v>261</v>
      </c>
      <c r="C201" s="43" t="s">
        <v>1504</v>
      </c>
      <c r="D201" s="43" t="s">
        <v>1482</v>
      </c>
      <c r="E201" s="43" t="s">
        <v>1483</v>
      </c>
      <c r="F201" s="43" t="s">
        <v>472</v>
      </c>
      <c r="G201" s="43" t="s">
        <v>174</v>
      </c>
      <c r="H201" s="59">
        <v>44640.014745370368</v>
      </c>
      <c r="I201" s="59">
        <v>44641.01829861111</v>
      </c>
      <c r="J201" s="43" t="b">
        <v>0</v>
      </c>
      <c r="K201" s="43"/>
      <c r="L201" s="43"/>
      <c r="M201" s="43" t="b">
        <v>0</v>
      </c>
      <c r="N201" s="43" t="b">
        <v>0</v>
      </c>
      <c r="O201" s="43"/>
      <c r="P201" s="43"/>
      <c r="R201" s="43"/>
      <c r="S201" s="43"/>
      <c r="T201" s="43"/>
      <c r="U201" s="59"/>
      <c r="V201" s="43"/>
      <c r="W201" s="60"/>
    </row>
    <row r="202" spans="1:23" ht="15" customHeight="1">
      <c r="A202" s="43" t="s">
        <v>1505</v>
      </c>
      <c r="B202" s="43" t="s">
        <v>261</v>
      </c>
      <c r="C202" s="43" t="s">
        <v>1506</v>
      </c>
      <c r="D202" s="43" t="s">
        <v>1482</v>
      </c>
      <c r="E202" s="43" t="s">
        <v>1483</v>
      </c>
      <c r="F202" s="43" t="s">
        <v>472</v>
      </c>
      <c r="G202" s="43" t="s">
        <v>174</v>
      </c>
      <c r="H202" s="59">
        <v>44640.014733796299</v>
      </c>
      <c r="I202" s="59">
        <v>44641.018287037034</v>
      </c>
      <c r="J202" s="43" t="b">
        <v>0</v>
      </c>
      <c r="K202" s="43"/>
      <c r="L202" s="43"/>
      <c r="M202" s="43" t="b">
        <v>0</v>
      </c>
      <c r="N202" s="43" t="b">
        <v>0</v>
      </c>
      <c r="O202" s="43"/>
      <c r="P202" s="43"/>
      <c r="R202" s="43"/>
      <c r="S202" s="43"/>
      <c r="T202" s="43"/>
      <c r="U202" s="59"/>
      <c r="V202" s="43"/>
      <c r="W202" s="60"/>
    </row>
    <row r="203" spans="1:23" ht="15" customHeight="1">
      <c r="A203" s="43" t="s">
        <v>1507</v>
      </c>
      <c r="B203" s="43" t="s">
        <v>261</v>
      </c>
      <c r="C203" s="43" t="s">
        <v>1508</v>
      </c>
      <c r="D203" s="43" t="s">
        <v>1482</v>
      </c>
      <c r="E203" s="43" t="s">
        <v>1483</v>
      </c>
      <c r="F203" s="43" t="s">
        <v>459</v>
      </c>
      <c r="G203" s="43" t="s">
        <v>174</v>
      </c>
      <c r="H203" s="59">
        <v>44640.005370370367</v>
      </c>
      <c r="I203" s="59">
        <v>44640.98909722222</v>
      </c>
      <c r="J203" s="43" t="b">
        <v>0</v>
      </c>
      <c r="K203" s="43"/>
      <c r="L203" s="43"/>
      <c r="M203" s="43" t="b">
        <v>0</v>
      </c>
      <c r="N203" s="43" t="b">
        <v>0</v>
      </c>
      <c r="O203" s="43"/>
      <c r="P203" s="43"/>
      <c r="R203" s="43"/>
      <c r="S203" s="43"/>
      <c r="T203" s="43"/>
      <c r="U203" s="43"/>
      <c r="V203" s="43"/>
      <c r="W203" s="60"/>
    </row>
    <row r="204" spans="1:23" ht="15" customHeight="1">
      <c r="A204" s="43" t="s">
        <v>1509</v>
      </c>
      <c r="B204" s="43" t="s">
        <v>261</v>
      </c>
      <c r="C204" s="43" t="s">
        <v>1510</v>
      </c>
      <c r="D204" s="43" t="s">
        <v>1482</v>
      </c>
      <c r="E204" s="43" t="s">
        <v>1483</v>
      </c>
      <c r="F204" s="43" t="s">
        <v>754</v>
      </c>
      <c r="G204" s="43" t="s">
        <v>174</v>
      </c>
      <c r="H204" s="59">
        <v>44639.982789351852</v>
      </c>
      <c r="I204" s="59">
        <v>44640.984918981478</v>
      </c>
      <c r="J204" s="43" t="b">
        <v>0</v>
      </c>
      <c r="K204" s="43"/>
      <c r="L204" s="43"/>
      <c r="M204" s="43" t="b">
        <v>0</v>
      </c>
      <c r="N204" s="43" t="b">
        <v>0</v>
      </c>
      <c r="O204" s="43"/>
      <c r="P204" s="43"/>
      <c r="R204" s="43"/>
      <c r="S204" s="43"/>
      <c r="T204" s="43"/>
      <c r="U204" s="43"/>
      <c r="V204" s="43"/>
      <c r="W204" s="60"/>
    </row>
    <row r="205" spans="1:23" ht="15" customHeight="1">
      <c r="A205" s="43" t="s">
        <v>1511</v>
      </c>
      <c r="B205" s="43" t="s">
        <v>261</v>
      </c>
      <c r="C205" s="43" t="s">
        <v>1512</v>
      </c>
      <c r="D205" s="43" t="s">
        <v>1482</v>
      </c>
      <c r="E205" s="43" t="s">
        <v>1483</v>
      </c>
      <c r="F205" s="43" t="s">
        <v>491</v>
      </c>
      <c r="G205" s="43" t="s">
        <v>174</v>
      </c>
      <c r="H205" s="59">
        <v>44639.979699074072</v>
      </c>
      <c r="I205" s="59">
        <v>44639.990069444437</v>
      </c>
      <c r="J205" s="43" t="b">
        <v>0</v>
      </c>
      <c r="K205" s="43"/>
      <c r="L205" s="43"/>
      <c r="M205" s="43" t="b">
        <v>0</v>
      </c>
      <c r="N205" s="43" t="b">
        <v>0</v>
      </c>
      <c r="O205" s="43"/>
      <c r="P205" s="43"/>
      <c r="R205" s="43"/>
      <c r="S205" s="43"/>
      <c r="T205" s="43"/>
      <c r="U205" s="59"/>
      <c r="V205" s="43"/>
      <c r="W205" s="60"/>
    </row>
    <row r="206" spans="1:23" ht="15" customHeight="1">
      <c r="A206" s="43" t="s">
        <v>1513</v>
      </c>
      <c r="B206" s="43" t="s">
        <v>261</v>
      </c>
      <c r="C206" s="43" t="s">
        <v>1514</v>
      </c>
      <c r="D206" s="43" t="s">
        <v>1482</v>
      </c>
      <c r="E206" s="43" t="s">
        <v>1483</v>
      </c>
      <c r="F206" s="43" t="s">
        <v>754</v>
      </c>
      <c r="G206" s="43" t="s">
        <v>174</v>
      </c>
      <c r="H206" s="59">
        <v>44639.972372685188</v>
      </c>
      <c r="I206" s="59">
        <v>44639.982754629629</v>
      </c>
      <c r="J206" s="43" t="b">
        <v>0</v>
      </c>
      <c r="K206" s="43"/>
      <c r="L206" s="43"/>
      <c r="M206" s="43" t="b">
        <v>0</v>
      </c>
      <c r="N206" s="43" t="b">
        <v>0</v>
      </c>
      <c r="O206" s="43"/>
      <c r="P206" s="43"/>
      <c r="R206" s="43"/>
      <c r="S206" s="43"/>
      <c r="T206" s="43"/>
      <c r="U206" s="43"/>
      <c r="V206" s="43"/>
      <c r="W206" s="60"/>
    </row>
    <row r="207" spans="1:23" ht="15" customHeight="1">
      <c r="A207" s="43" t="s">
        <v>1515</v>
      </c>
      <c r="B207" s="43" t="s">
        <v>261</v>
      </c>
      <c r="C207" s="43" t="s">
        <v>1516</v>
      </c>
      <c r="D207" s="43" t="s">
        <v>458</v>
      </c>
      <c r="E207" s="43" t="s">
        <v>1483</v>
      </c>
      <c r="F207" s="43" t="s">
        <v>459</v>
      </c>
      <c r="G207" s="43" t="s">
        <v>174</v>
      </c>
      <c r="H207" s="59">
        <v>44639.961956018517</v>
      </c>
      <c r="I207" s="59">
        <v>44639.977349537039</v>
      </c>
      <c r="J207" s="43" t="b">
        <v>0</v>
      </c>
      <c r="K207" s="43"/>
      <c r="L207" s="43"/>
      <c r="M207" s="43" t="b">
        <v>0</v>
      </c>
      <c r="N207" s="43" t="b">
        <v>0</v>
      </c>
      <c r="O207" s="43"/>
      <c r="P207" s="43"/>
      <c r="R207" s="43"/>
      <c r="S207" s="43"/>
      <c r="T207" s="43"/>
      <c r="U207" s="43"/>
      <c r="V207" s="43"/>
      <c r="W207" s="60"/>
    </row>
    <row r="208" spans="1:23" ht="15" customHeight="1">
      <c r="A208" s="43" t="s">
        <v>1517</v>
      </c>
      <c r="B208" s="43" t="s">
        <v>261</v>
      </c>
      <c r="C208" s="43" t="s">
        <v>1518</v>
      </c>
      <c r="D208" s="43" t="s">
        <v>1482</v>
      </c>
      <c r="E208" s="43" t="s">
        <v>1483</v>
      </c>
      <c r="F208" s="43" t="s">
        <v>459</v>
      </c>
      <c r="G208" s="43" t="s">
        <v>174</v>
      </c>
      <c r="H208" s="59">
        <v>44639.937997685192</v>
      </c>
      <c r="I208" s="59">
        <v>44639.983993055554</v>
      </c>
      <c r="J208" s="43" t="b">
        <v>0</v>
      </c>
      <c r="K208" s="43"/>
      <c r="L208" s="43"/>
      <c r="M208" s="43" t="b">
        <v>0</v>
      </c>
      <c r="N208" s="43" t="b">
        <v>0</v>
      </c>
      <c r="O208" s="43"/>
      <c r="P208" s="43"/>
      <c r="R208" s="43"/>
      <c r="S208" s="43"/>
      <c r="T208" s="43"/>
      <c r="U208" s="59"/>
      <c r="V208" s="43"/>
      <c r="W208" s="60"/>
    </row>
    <row r="209" spans="1:23" ht="15" customHeight="1">
      <c r="A209" s="43" t="s">
        <v>1519</v>
      </c>
      <c r="B209" s="43" t="s">
        <v>261</v>
      </c>
      <c r="C209" s="43" t="s">
        <v>1520</v>
      </c>
      <c r="D209" s="43" t="s">
        <v>1482</v>
      </c>
      <c r="E209" s="43" t="s">
        <v>1483</v>
      </c>
      <c r="F209" s="43" t="s">
        <v>1487</v>
      </c>
      <c r="G209" s="43" t="s">
        <v>174</v>
      </c>
      <c r="H209" s="59">
        <v>44639.937361111108</v>
      </c>
      <c r="I209" s="59">
        <v>44639.968518518523</v>
      </c>
      <c r="J209" s="43" t="b">
        <v>0</v>
      </c>
      <c r="K209" s="43"/>
      <c r="L209" s="43"/>
      <c r="M209" s="43" t="s">
        <v>1521</v>
      </c>
      <c r="N209" s="43" t="b">
        <v>0</v>
      </c>
      <c r="O209" s="43"/>
      <c r="P209" s="43"/>
      <c r="R209" s="43"/>
      <c r="S209" s="43"/>
      <c r="T209" s="43"/>
      <c r="U209" s="59"/>
      <c r="V209" s="43"/>
      <c r="W209" s="60"/>
    </row>
    <row r="210" spans="1:23" ht="15" customHeight="1">
      <c r="A210" s="43" t="s">
        <v>1522</v>
      </c>
      <c r="B210" s="43" t="s">
        <v>261</v>
      </c>
      <c r="C210" s="43" t="s">
        <v>1523</v>
      </c>
      <c r="D210" s="43" t="s">
        <v>1482</v>
      </c>
      <c r="E210" s="43" t="s">
        <v>1483</v>
      </c>
      <c r="F210" s="43" t="s">
        <v>1487</v>
      </c>
      <c r="G210" s="43" t="s">
        <v>174</v>
      </c>
      <c r="H210" s="59">
        <v>44639.937337962961</v>
      </c>
      <c r="I210" s="59">
        <v>44639.968530092592</v>
      </c>
      <c r="J210" s="43" t="b">
        <v>0</v>
      </c>
      <c r="K210" s="43"/>
      <c r="L210" s="43"/>
      <c r="M210" s="43" t="s">
        <v>1521</v>
      </c>
      <c r="N210" s="43" t="b">
        <v>0</v>
      </c>
      <c r="O210" s="43"/>
      <c r="P210" s="43"/>
      <c r="R210" s="43"/>
      <c r="S210" s="43"/>
      <c r="T210" s="43"/>
      <c r="U210" s="59"/>
      <c r="V210" s="43"/>
      <c r="W210" s="60"/>
    </row>
    <row r="211" spans="1:23" ht="15" customHeight="1">
      <c r="A211" s="43" t="s">
        <v>1524</v>
      </c>
      <c r="B211" s="43" t="s">
        <v>261</v>
      </c>
      <c r="C211" s="43" t="s">
        <v>1525</v>
      </c>
      <c r="D211" s="43" t="s">
        <v>1482</v>
      </c>
      <c r="E211" s="43" t="s">
        <v>1483</v>
      </c>
      <c r="F211" s="43" t="s">
        <v>491</v>
      </c>
      <c r="G211" s="43" t="s">
        <v>174</v>
      </c>
      <c r="H211" s="59">
        <v>44639.937326388892</v>
      </c>
      <c r="I211" s="59">
        <v>44640.000462962962</v>
      </c>
      <c r="J211" s="43" t="b">
        <v>0</v>
      </c>
      <c r="K211" s="43"/>
      <c r="L211" s="43"/>
      <c r="M211" s="43" t="b">
        <v>0</v>
      </c>
      <c r="N211" s="43" t="b">
        <v>0</v>
      </c>
      <c r="O211" s="43"/>
      <c r="P211" s="43"/>
      <c r="R211" s="43"/>
      <c r="S211" s="43"/>
      <c r="T211" s="43"/>
      <c r="U211" s="59"/>
      <c r="V211" s="43"/>
      <c r="W211" s="60"/>
    </row>
    <row r="212" spans="1:23" ht="15" customHeight="1">
      <c r="A212" s="43" t="s">
        <v>1526</v>
      </c>
      <c r="B212" s="43" t="s">
        <v>261</v>
      </c>
      <c r="C212" s="43" t="s">
        <v>1527</v>
      </c>
      <c r="D212" s="43" t="s">
        <v>1482</v>
      </c>
      <c r="E212" s="43" t="s">
        <v>1483</v>
      </c>
      <c r="F212" s="43" t="s">
        <v>491</v>
      </c>
      <c r="G212" s="43" t="s">
        <v>174</v>
      </c>
      <c r="H212" s="59">
        <v>44639.937314814822</v>
      </c>
      <c r="I212" s="59">
        <v>44640.000474537039</v>
      </c>
      <c r="J212" s="43" t="b">
        <v>0</v>
      </c>
      <c r="K212" s="43"/>
      <c r="L212" s="43"/>
      <c r="M212" s="43" t="b">
        <v>0</v>
      </c>
      <c r="N212" s="43" t="b">
        <v>0</v>
      </c>
      <c r="O212" s="43"/>
      <c r="P212" s="43"/>
      <c r="R212" s="43"/>
      <c r="S212" s="43"/>
      <c r="T212" s="43"/>
      <c r="U212" s="59"/>
      <c r="V212" s="43"/>
      <c r="W212" s="60"/>
    </row>
    <row r="213" spans="1:23" ht="15" customHeight="1">
      <c r="A213" s="43" t="s">
        <v>1528</v>
      </c>
      <c r="B213" s="43" t="s">
        <v>261</v>
      </c>
      <c r="C213" s="43" t="s">
        <v>1529</v>
      </c>
      <c r="D213" s="43" t="s">
        <v>1482</v>
      </c>
      <c r="E213" s="43" t="s">
        <v>1483</v>
      </c>
      <c r="F213" s="43" t="s">
        <v>1487</v>
      </c>
      <c r="G213" s="43" t="s">
        <v>174</v>
      </c>
      <c r="H213" s="59">
        <v>44639.935219907413</v>
      </c>
      <c r="I213" s="59">
        <v>44639.966446759259</v>
      </c>
      <c r="J213" s="43" t="b">
        <v>0</v>
      </c>
      <c r="K213" s="43"/>
      <c r="L213" s="43"/>
      <c r="M213" s="43" t="s">
        <v>1488</v>
      </c>
      <c r="N213" s="43" t="b">
        <v>0</v>
      </c>
      <c r="O213" s="43"/>
      <c r="P213" s="43"/>
      <c r="R213" s="43"/>
      <c r="S213" s="43"/>
      <c r="T213" s="43"/>
      <c r="U213" s="59"/>
      <c r="V213" s="43"/>
      <c r="W213" s="60"/>
    </row>
    <row r="214" spans="1:23" ht="15" customHeight="1">
      <c r="A214" s="43" t="s">
        <v>1530</v>
      </c>
      <c r="B214" s="43" t="s">
        <v>261</v>
      </c>
      <c r="C214" s="43" t="s">
        <v>1531</v>
      </c>
      <c r="D214" s="43" t="s">
        <v>1482</v>
      </c>
      <c r="E214" s="43" t="s">
        <v>1483</v>
      </c>
      <c r="F214" s="43" t="s">
        <v>1487</v>
      </c>
      <c r="G214" s="43" t="s">
        <v>174</v>
      </c>
      <c r="H214" s="59">
        <v>44639.935208333343</v>
      </c>
      <c r="I214" s="59">
        <v>44639.966435185182</v>
      </c>
      <c r="J214" s="43" t="b">
        <v>0</v>
      </c>
      <c r="K214" s="43"/>
      <c r="L214" s="43"/>
      <c r="M214" s="43" t="s">
        <v>1488</v>
      </c>
      <c r="N214" s="43" t="b">
        <v>0</v>
      </c>
      <c r="O214" s="43"/>
      <c r="P214" s="43"/>
      <c r="R214" s="43"/>
      <c r="S214" s="43"/>
      <c r="T214" s="43"/>
      <c r="U214" s="43"/>
      <c r="V214" s="43"/>
      <c r="W214" s="60"/>
    </row>
    <row r="215" spans="1:23" ht="15" customHeight="1">
      <c r="A215" s="43" t="s">
        <v>1532</v>
      </c>
      <c r="B215" s="43" t="s">
        <v>260</v>
      </c>
      <c r="C215" s="43" t="s">
        <v>1533</v>
      </c>
      <c r="D215" s="43" t="s">
        <v>1482</v>
      </c>
      <c r="E215" s="43" t="s">
        <v>1483</v>
      </c>
      <c r="F215" s="43" t="s">
        <v>1407</v>
      </c>
      <c r="G215" s="43" t="s">
        <v>174</v>
      </c>
      <c r="H215" s="59">
        <v>44639.931064814817</v>
      </c>
      <c r="I215" s="59">
        <v>44640.934594907398</v>
      </c>
      <c r="J215" s="43" t="b">
        <v>0</v>
      </c>
      <c r="K215" s="43"/>
      <c r="L215" s="43"/>
      <c r="M215" s="43" t="b">
        <v>0</v>
      </c>
      <c r="N215" s="43" t="b">
        <v>0</v>
      </c>
      <c r="O215" s="43"/>
      <c r="P215" s="43"/>
      <c r="R215" s="43"/>
      <c r="S215" s="43"/>
      <c r="T215" s="43"/>
      <c r="U215" s="59"/>
      <c r="V215" s="43"/>
      <c r="W215" s="60"/>
    </row>
    <row r="216" spans="1:23" ht="15" customHeight="1">
      <c r="A216" s="43" t="s">
        <v>1534</v>
      </c>
      <c r="B216" s="43" t="s">
        <v>261</v>
      </c>
      <c r="C216" s="43" t="s">
        <v>1535</v>
      </c>
      <c r="D216" s="43" t="s">
        <v>1482</v>
      </c>
      <c r="E216" s="43" t="s">
        <v>1483</v>
      </c>
      <c r="F216" s="43" t="s">
        <v>1407</v>
      </c>
      <c r="G216" s="43" t="s">
        <v>174</v>
      </c>
      <c r="H216" s="59">
        <v>44639.931041666663</v>
      </c>
      <c r="I216" s="59">
        <v>44640.934606481482</v>
      </c>
      <c r="J216" s="43" t="b">
        <v>0</v>
      </c>
      <c r="K216" s="43"/>
      <c r="L216" s="43"/>
      <c r="M216" s="43" t="b">
        <v>0</v>
      </c>
      <c r="N216" s="43" t="b">
        <v>0</v>
      </c>
      <c r="O216" s="43"/>
      <c r="P216" s="43"/>
      <c r="R216" s="43"/>
      <c r="S216" s="43"/>
      <c r="T216" s="43"/>
      <c r="U216" s="59"/>
      <c r="V216" s="43"/>
      <c r="W216" s="60"/>
    </row>
    <row r="217" spans="1:23" ht="15" customHeight="1">
      <c r="A217" s="43" t="s">
        <v>1536</v>
      </c>
      <c r="B217" s="43" t="s">
        <v>261</v>
      </c>
      <c r="C217" s="43" t="s">
        <v>1537</v>
      </c>
      <c r="D217" s="43" t="s">
        <v>458</v>
      </c>
      <c r="E217" s="43" t="s">
        <v>1483</v>
      </c>
      <c r="F217" s="43" t="s">
        <v>1489</v>
      </c>
      <c r="G217" s="43" t="s">
        <v>174</v>
      </c>
      <c r="H217" s="59">
        <v>44639.915509259263</v>
      </c>
      <c r="I217" s="59">
        <v>44639.951863425929</v>
      </c>
      <c r="J217" s="43" t="b">
        <v>0</v>
      </c>
      <c r="K217" s="43"/>
      <c r="L217" s="43"/>
      <c r="M217" s="43" t="b">
        <v>0</v>
      </c>
      <c r="N217" s="43" t="b">
        <v>0</v>
      </c>
      <c r="O217" s="43"/>
      <c r="P217" s="43"/>
      <c r="R217" s="43"/>
      <c r="S217" s="43"/>
      <c r="T217" s="43"/>
      <c r="U217" s="59"/>
      <c r="V217" s="43"/>
      <c r="W217" s="60"/>
    </row>
    <row r="218" spans="1:23" ht="15" customHeight="1">
      <c r="A218" s="43" t="s">
        <v>1538</v>
      </c>
      <c r="B218" s="43" t="s">
        <v>261</v>
      </c>
      <c r="C218" s="43" t="s">
        <v>1539</v>
      </c>
      <c r="D218" s="43" t="s">
        <v>1482</v>
      </c>
      <c r="E218" s="43" t="s">
        <v>1483</v>
      </c>
      <c r="F218" s="43" t="s">
        <v>491</v>
      </c>
      <c r="G218" s="43" t="s">
        <v>174</v>
      </c>
      <c r="H218" s="59">
        <v>44639.911979166667</v>
      </c>
      <c r="I218" s="59">
        <v>44639.922326388893</v>
      </c>
      <c r="J218" s="43" t="b">
        <v>0</v>
      </c>
      <c r="K218" s="43"/>
      <c r="L218" s="43"/>
      <c r="M218" s="43" t="b">
        <v>0</v>
      </c>
      <c r="N218" s="43" t="b">
        <v>0</v>
      </c>
      <c r="O218" s="43"/>
      <c r="P218" s="43"/>
      <c r="R218" s="43"/>
      <c r="S218" s="43"/>
      <c r="T218" s="43"/>
      <c r="U218" s="59"/>
      <c r="V218" s="43"/>
      <c r="W218" s="60"/>
    </row>
    <row r="219" spans="1:23" ht="15" customHeight="1">
      <c r="A219" s="43" t="s">
        <v>1540</v>
      </c>
      <c r="B219" s="43" t="s">
        <v>260</v>
      </c>
      <c r="C219" s="43" t="s">
        <v>1541</v>
      </c>
      <c r="D219" s="43" t="s">
        <v>1482</v>
      </c>
      <c r="E219" s="43" t="s">
        <v>1483</v>
      </c>
      <c r="F219" s="43" t="s">
        <v>491</v>
      </c>
      <c r="G219" s="43" t="s">
        <v>174</v>
      </c>
      <c r="H219" s="59">
        <v>44639.91196759259</v>
      </c>
      <c r="I219" s="59">
        <v>44639.943495370368</v>
      </c>
      <c r="J219" s="43" t="b">
        <v>0</v>
      </c>
      <c r="K219" s="43"/>
      <c r="L219" s="43"/>
      <c r="M219" s="43" t="b">
        <v>0</v>
      </c>
      <c r="N219" s="43" t="b">
        <v>0</v>
      </c>
      <c r="O219" s="43"/>
      <c r="P219" s="43"/>
      <c r="R219" s="43"/>
      <c r="S219" s="43"/>
      <c r="T219" s="43"/>
      <c r="U219" s="59"/>
      <c r="V219" s="43"/>
      <c r="W219" s="60"/>
    </row>
    <row r="220" spans="1:23" ht="15" customHeight="1">
      <c r="A220" s="43" t="s">
        <v>1542</v>
      </c>
      <c r="B220" s="43" t="s">
        <v>261</v>
      </c>
      <c r="C220" s="43" t="s">
        <v>1543</v>
      </c>
      <c r="D220" s="43" t="s">
        <v>1482</v>
      </c>
      <c r="E220" s="43" t="s">
        <v>1483</v>
      </c>
      <c r="F220" s="43" t="s">
        <v>491</v>
      </c>
      <c r="G220" s="43" t="s">
        <v>174</v>
      </c>
      <c r="H220" s="59">
        <v>44639.911956018521</v>
      </c>
      <c r="I220" s="59">
        <v>44639.943506944437</v>
      </c>
      <c r="J220" s="43" t="b">
        <v>0</v>
      </c>
      <c r="K220" s="43"/>
      <c r="L220" s="43"/>
      <c r="M220" s="43" t="b">
        <v>0</v>
      </c>
      <c r="N220" s="43" t="b">
        <v>0</v>
      </c>
      <c r="O220" s="43"/>
      <c r="P220" s="43"/>
      <c r="R220" s="43"/>
      <c r="S220" s="43"/>
      <c r="T220" s="43"/>
      <c r="U220" s="59"/>
      <c r="V220" s="43"/>
      <c r="W220" s="60"/>
    </row>
    <row r="221" spans="1:23" ht="15" customHeight="1">
      <c r="A221" s="43" t="s">
        <v>1544</v>
      </c>
      <c r="B221" s="43" t="s">
        <v>261</v>
      </c>
      <c r="C221" s="43" t="s">
        <v>1545</v>
      </c>
      <c r="D221" s="43" t="s">
        <v>1482</v>
      </c>
      <c r="E221" s="43" t="s">
        <v>1483</v>
      </c>
      <c r="F221" s="43" t="s">
        <v>491</v>
      </c>
      <c r="G221" s="43" t="s">
        <v>174</v>
      </c>
      <c r="H221" s="59">
        <v>44639.910590277781</v>
      </c>
      <c r="I221" s="59">
        <v>44640.003611111111</v>
      </c>
      <c r="J221" s="43" t="b">
        <v>0</v>
      </c>
      <c r="K221" s="43"/>
      <c r="L221" s="43"/>
      <c r="M221" s="43" t="b">
        <v>0</v>
      </c>
      <c r="N221" s="43" t="b">
        <v>0</v>
      </c>
      <c r="O221" s="43"/>
      <c r="P221" s="43"/>
      <c r="R221" s="43"/>
      <c r="S221" s="43"/>
      <c r="T221" s="43"/>
      <c r="U221" s="43"/>
      <c r="V221" s="43"/>
      <c r="W221" s="60"/>
    </row>
    <row r="222" spans="1:23" ht="15" customHeight="1">
      <c r="A222" s="43" t="s">
        <v>1546</v>
      </c>
      <c r="B222" s="43" t="s">
        <v>261</v>
      </c>
      <c r="C222" s="43" t="s">
        <v>1547</v>
      </c>
      <c r="D222" s="43" t="s">
        <v>1482</v>
      </c>
      <c r="E222" s="43" t="s">
        <v>1483</v>
      </c>
      <c r="F222" s="43" t="s">
        <v>491</v>
      </c>
      <c r="G222" s="43" t="s">
        <v>174</v>
      </c>
      <c r="H222" s="59">
        <v>44639.910567129627</v>
      </c>
      <c r="I222" s="59">
        <v>44640.003599537027</v>
      </c>
      <c r="J222" s="43" t="b">
        <v>0</v>
      </c>
      <c r="K222" s="43"/>
      <c r="L222" s="43"/>
      <c r="M222" s="43" t="b">
        <v>0</v>
      </c>
      <c r="N222" s="43" t="b">
        <v>0</v>
      </c>
      <c r="O222" s="43"/>
      <c r="P222" s="43"/>
      <c r="R222" s="43"/>
      <c r="S222" s="43"/>
      <c r="T222" s="43"/>
      <c r="U222" s="59"/>
      <c r="V222" s="43"/>
      <c r="W222" s="60"/>
    </row>
    <row r="223" spans="1:23" ht="15" customHeight="1">
      <c r="A223" s="43" t="s">
        <v>1548</v>
      </c>
      <c r="B223" s="43" t="s">
        <v>261</v>
      </c>
      <c r="C223" s="43" t="s">
        <v>1549</v>
      </c>
      <c r="D223" s="43" t="s">
        <v>1482</v>
      </c>
      <c r="E223" s="43" t="s">
        <v>1483</v>
      </c>
      <c r="F223" s="43" t="s">
        <v>491</v>
      </c>
      <c r="G223" s="43" t="s">
        <v>174</v>
      </c>
      <c r="H223" s="59">
        <v>44639.906423611108</v>
      </c>
      <c r="I223" s="59">
        <v>44639.916805555556</v>
      </c>
      <c r="J223" s="43" t="b">
        <v>0</v>
      </c>
      <c r="K223" s="43"/>
      <c r="L223" s="43"/>
      <c r="M223" s="43" t="b">
        <v>0</v>
      </c>
      <c r="N223" s="43" t="b">
        <v>0</v>
      </c>
      <c r="O223" s="43"/>
      <c r="P223" s="43"/>
      <c r="R223" s="43"/>
      <c r="S223" s="43"/>
      <c r="T223" s="43"/>
      <c r="U223" s="43"/>
      <c r="V223" s="43"/>
      <c r="W223" s="60"/>
    </row>
    <row r="224" spans="1:23" ht="15" customHeight="1">
      <c r="A224" s="43" t="s">
        <v>1550</v>
      </c>
      <c r="B224" s="43" t="s">
        <v>261</v>
      </c>
      <c r="C224" s="43" t="s">
        <v>1551</v>
      </c>
      <c r="D224" s="43" t="s">
        <v>1482</v>
      </c>
      <c r="E224" s="43" t="s">
        <v>1483</v>
      </c>
      <c r="F224" s="43" t="s">
        <v>491</v>
      </c>
      <c r="G224" s="43" t="s">
        <v>174</v>
      </c>
      <c r="H224" s="59">
        <v>44639.906400462962</v>
      </c>
      <c r="I224" s="59">
        <v>44639.916817129633</v>
      </c>
      <c r="J224" s="43" t="b">
        <v>0</v>
      </c>
      <c r="K224" s="43"/>
      <c r="L224" s="43"/>
      <c r="M224" s="43" t="b">
        <v>0</v>
      </c>
      <c r="N224" s="43" t="b">
        <v>0</v>
      </c>
      <c r="O224" s="43"/>
      <c r="P224" s="43"/>
      <c r="R224" s="43"/>
      <c r="S224" s="43"/>
      <c r="T224" s="43"/>
      <c r="U224" s="43"/>
      <c r="V224" s="43"/>
      <c r="W224" s="60"/>
    </row>
    <row r="225" spans="1:23" ht="15" customHeight="1">
      <c r="A225" s="43" t="s">
        <v>1552</v>
      </c>
      <c r="B225" s="43" t="s">
        <v>261</v>
      </c>
      <c r="C225" s="43" t="s">
        <v>1553</v>
      </c>
      <c r="D225" s="43" t="s">
        <v>458</v>
      </c>
      <c r="E225" s="43" t="s">
        <v>1483</v>
      </c>
      <c r="F225" s="43" t="s">
        <v>484</v>
      </c>
      <c r="G225" s="43" t="s">
        <v>174</v>
      </c>
      <c r="H225" s="59">
        <v>44639.899224537039</v>
      </c>
      <c r="I225" s="59">
        <v>44640.267824074072</v>
      </c>
      <c r="J225" s="43" t="b">
        <v>0</v>
      </c>
      <c r="K225" s="43"/>
      <c r="L225" s="43"/>
      <c r="M225" s="43" t="b">
        <v>0</v>
      </c>
      <c r="N225" s="43" t="b">
        <v>0</v>
      </c>
      <c r="O225" s="43"/>
      <c r="P225" s="43"/>
      <c r="R225" s="43"/>
      <c r="S225" s="43"/>
      <c r="T225" s="43"/>
      <c r="U225" s="59"/>
      <c r="V225" s="43"/>
      <c r="W225" s="60"/>
    </row>
    <row r="226" spans="1:23" ht="15" customHeight="1">
      <c r="A226" s="43" t="s">
        <v>1554</v>
      </c>
      <c r="B226" s="43" t="s">
        <v>261</v>
      </c>
      <c r="C226" s="43" t="s">
        <v>1555</v>
      </c>
      <c r="D226" s="43" t="s">
        <v>1482</v>
      </c>
      <c r="E226" s="43" t="s">
        <v>1483</v>
      </c>
      <c r="F226" s="43" t="s">
        <v>491</v>
      </c>
      <c r="G226" s="43" t="s">
        <v>174</v>
      </c>
      <c r="H226" s="59">
        <v>44639.89912037037</v>
      </c>
      <c r="I226" s="59">
        <v>44639.909502314818</v>
      </c>
      <c r="J226" s="43" t="b">
        <v>0</v>
      </c>
      <c r="K226" s="43"/>
      <c r="L226" s="43"/>
      <c r="M226" s="43" t="b">
        <v>0</v>
      </c>
      <c r="N226" s="43" t="b">
        <v>0</v>
      </c>
      <c r="O226" s="43"/>
      <c r="P226" s="43"/>
      <c r="R226" s="43"/>
      <c r="S226" s="43"/>
      <c r="T226" s="43"/>
      <c r="U226" s="59"/>
      <c r="V226" s="43"/>
      <c r="W226" s="60"/>
    </row>
    <row r="227" spans="1:23" ht="15" customHeight="1">
      <c r="A227" s="43" t="s">
        <v>1556</v>
      </c>
      <c r="B227" s="43" t="s">
        <v>260</v>
      </c>
      <c r="C227" s="43" t="s">
        <v>1557</v>
      </c>
      <c r="D227" s="43" t="s">
        <v>1482</v>
      </c>
      <c r="E227" s="43" t="s">
        <v>1483</v>
      </c>
      <c r="F227" s="43" t="s">
        <v>491</v>
      </c>
      <c r="G227" s="43" t="s">
        <v>174</v>
      </c>
      <c r="H227" s="59">
        <v>44639.899108796293</v>
      </c>
      <c r="I227" s="59">
        <v>44639.909490740742</v>
      </c>
      <c r="J227" s="43" t="b">
        <v>0</v>
      </c>
      <c r="K227" s="43"/>
      <c r="L227" s="43"/>
      <c r="M227" s="43" t="b">
        <v>0</v>
      </c>
      <c r="N227" s="43" t="b">
        <v>0</v>
      </c>
      <c r="O227" s="43"/>
      <c r="P227" s="43"/>
      <c r="R227" s="43"/>
      <c r="S227" s="43"/>
      <c r="T227" s="43"/>
      <c r="U227" s="43"/>
      <c r="V227" s="43"/>
      <c r="W227" s="60"/>
    </row>
    <row r="228" spans="1:23" ht="15" customHeight="1">
      <c r="A228" s="43" t="s">
        <v>1558</v>
      </c>
      <c r="B228" s="43" t="s">
        <v>261</v>
      </c>
      <c r="C228" s="43" t="s">
        <v>1559</v>
      </c>
      <c r="D228" s="43" t="s">
        <v>1482</v>
      </c>
      <c r="E228" s="43" t="s">
        <v>1483</v>
      </c>
      <c r="F228" s="43" t="s">
        <v>491</v>
      </c>
      <c r="G228" s="43" t="s">
        <v>174</v>
      </c>
      <c r="H228" s="59">
        <v>44639.898761574077</v>
      </c>
      <c r="I228" s="59">
        <v>44639.908807870372</v>
      </c>
      <c r="J228" s="43" t="b">
        <v>0</v>
      </c>
      <c r="K228" s="43"/>
      <c r="L228" s="43"/>
      <c r="M228" s="43" t="b">
        <v>0</v>
      </c>
      <c r="N228" s="43" t="b">
        <v>0</v>
      </c>
      <c r="O228" s="43"/>
      <c r="P228" s="43"/>
      <c r="R228" s="43"/>
      <c r="S228" s="43"/>
      <c r="T228" s="43"/>
      <c r="U228" s="59"/>
      <c r="V228" s="43"/>
      <c r="W228" s="60"/>
    </row>
    <row r="229" spans="1:23" ht="15" customHeight="1">
      <c r="A229" s="43" t="s">
        <v>1560</v>
      </c>
      <c r="B229" s="43" t="s">
        <v>260</v>
      </c>
      <c r="C229" s="43" t="s">
        <v>1561</v>
      </c>
      <c r="D229" s="43" t="s">
        <v>1482</v>
      </c>
      <c r="E229" s="43" t="s">
        <v>1483</v>
      </c>
      <c r="F229" s="43" t="s">
        <v>491</v>
      </c>
      <c r="G229" s="43" t="s">
        <v>174</v>
      </c>
      <c r="H229" s="59">
        <v>44639.89875</v>
      </c>
      <c r="I229" s="59">
        <v>44639.908796296288</v>
      </c>
      <c r="J229" s="43" t="b">
        <v>0</v>
      </c>
      <c r="K229" s="43"/>
      <c r="L229" s="43"/>
      <c r="M229" s="43" t="b">
        <v>0</v>
      </c>
      <c r="N229" s="43" t="b">
        <v>0</v>
      </c>
      <c r="O229" s="43"/>
      <c r="P229" s="43"/>
      <c r="R229" s="43"/>
      <c r="S229" s="43"/>
      <c r="T229" s="43"/>
      <c r="U229" s="43"/>
      <c r="V229" s="43"/>
      <c r="W229" s="60"/>
    </row>
    <row r="230" spans="1:23" ht="15" customHeight="1">
      <c r="A230" s="43" t="s">
        <v>1562</v>
      </c>
      <c r="B230" s="43" t="s">
        <v>261</v>
      </c>
      <c r="C230" s="43" t="s">
        <v>503</v>
      </c>
      <c r="D230" s="43" t="s">
        <v>489</v>
      </c>
      <c r="E230" s="43" t="s">
        <v>99</v>
      </c>
      <c r="F230" s="43" t="s">
        <v>490</v>
      </c>
      <c r="G230" s="43" t="s">
        <v>176</v>
      </c>
      <c r="H230" s="59">
        <v>44639.897002314807</v>
      </c>
      <c r="I230" s="59">
        <v>44641.260266203702</v>
      </c>
      <c r="J230" s="43" t="b">
        <v>0</v>
      </c>
      <c r="K230" s="43"/>
      <c r="L230" s="59">
        <v>44641.725543981483</v>
      </c>
      <c r="M230" s="43" t="b">
        <v>0</v>
      </c>
      <c r="N230" s="43" t="b">
        <v>0</v>
      </c>
      <c r="O230" s="43"/>
      <c r="P230" s="43"/>
      <c r="R230" s="43"/>
      <c r="S230" s="43"/>
      <c r="T230" s="43"/>
      <c r="U230" s="43"/>
      <c r="V230" s="43"/>
      <c r="W230" s="60"/>
    </row>
    <row r="231" spans="1:23" ht="15" customHeight="1">
      <c r="A231" s="43" t="s">
        <v>1563</v>
      </c>
      <c r="B231" s="43" t="s">
        <v>261</v>
      </c>
      <c r="C231" s="43" t="s">
        <v>504</v>
      </c>
      <c r="D231" s="43" t="s">
        <v>489</v>
      </c>
      <c r="E231" s="43" t="s">
        <v>99</v>
      </c>
      <c r="F231" s="43" t="s">
        <v>490</v>
      </c>
      <c r="G231" s="43" t="s">
        <v>176</v>
      </c>
      <c r="H231" s="59">
        <v>44639.896944444437</v>
      </c>
      <c r="I231" s="59">
        <v>44641.260266203702</v>
      </c>
      <c r="J231" s="43" t="b">
        <v>0</v>
      </c>
      <c r="K231" s="43"/>
      <c r="L231" s="59">
        <v>44641.724849537037</v>
      </c>
      <c r="M231" s="43" t="b">
        <v>0</v>
      </c>
      <c r="N231" s="43" t="b">
        <v>0</v>
      </c>
      <c r="O231" s="43"/>
      <c r="P231" s="43"/>
      <c r="R231" s="43"/>
      <c r="S231" s="43"/>
      <c r="T231" s="43"/>
      <c r="U231" s="43"/>
      <c r="V231" s="43"/>
      <c r="W231" s="60"/>
    </row>
    <row r="232" spans="1:23" ht="15" customHeight="1">
      <c r="A232" s="43" t="s">
        <v>1564</v>
      </c>
      <c r="B232" s="43" t="s">
        <v>261</v>
      </c>
      <c r="C232" s="43" t="s">
        <v>506</v>
      </c>
      <c r="D232" s="43" t="s">
        <v>493</v>
      </c>
      <c r="E232" s="43" t="s">
        <v>82</v>
      </c>
      <c r="F232" s="43" t="s">
        <v>469</v>
      </c>
      <c r="G232" s="43" t="s">
        <v>174</v>
      </c>
      <c r="H232" s="59">
        <v>44639.895636574067</v>
      </c>
      <c r="I232" s="59">
        <v>44640.790509259263</v>
      </c>
      <c r="J232" s="43" t="s">
        <v>455</v>
      </c>
      <c r="K232" s="43" t="s">
        <v>443</v>
      </c>
      <c r="L232" s="43"/>
      <c r="M232" s="43" t="s">
        <v>507</v>
      </c>
      <c r="N232" s="43" t="b">
        <v>0</v>
      </c>
      <c r="O232" s="43"/>
      <c r="P232" s="43"/>
      <c r="R232" s="43"/>
      <c r="S232" s="43"/>
      <c r="T232" s="43"/>
      <c r="U232" s="59"/>
      <c r="V232" s="43"/>
      <c r="W232" s="60"/>
    </row>
    <row r="233" spans="1:23" ht="15" customHeight="1">
      <c r="A233" s="43" t="s">
        <v>1565</v>
      </c>
      <c r="B233" s="43" t="s">
        <v>261</v>
      </c>
      <c r="C233" s="43" t="s">
        <v>1566</v>
      </c>
      <c r="D233" s="43" t="s">
        <v>1482</v>
      </c>
      <c r="E233" s="43" t="s">
        <v>1483</v>
      </c>
      <c r="F233" s="43" t="s">
        <v>519</v>
      </c>
      <c r="G233" s="43" t="s">
        <v>174</v>
      </c>
      <c r="H233" s="59">
        <v>44639.883148148147</v>
      </c>
      <c r="I233" s="59">
        <v>44640.801562499997</v>
      </c>
      <c r="J233" s="43" t="b">
        <v>0</v>
      </c>
      <c r="K233" s="43"/>
      <c r="L233" s="43"/>
      <c r="M233" s="43" t="b">
        <v>0</v>
      </c>
      <c r="N233" s="43" t="b">
        <v>0</v>
      </c>
      <c r="O233" s="43"/>
      <c r="P233" s="43"/>
      <c r="R233" s="43"/>
      <c r="S233" s="43"/>
      <c r="T233" s="43"/>
      <c r="U233" s="59"/>
      <c r="V233" s="43"/>
      <c r="W233" s="60"/>
    </row>
    <row r="234" spans="1:23" ht="15" customHeight="1">
      <c r="A234" s="43" t="s">
        <v>1567</v>
      </c>
      <c r="B234" s="43" t="s">
        <v>261</v>
      </c>
      <c r="C234" s="43" t="s">
        <v>1568</v>
      </c>
      <c r="D234" s="43" t="s">
        <v>1482</v>
      </c>
      <c r="E234" s="43" t="s">
        <v>1483</v>
      </c>
      <c r="F234" s="43" t="s">
        <v>754</v>
      </c>
      <c r="G234" s="43" t="s">
        <v>174</v>
      </c>
      <c r="H234" s="59">
        <v>44639.878287037027</v>
      </c>
      <c r="I234" s="59">
        <v>44640.880798611113</v>
      </c>
      <c r="J234" s="43" t="b">
        <v>0</v>
      </c>
      <c r="K234" s="43"/>
      <c r="L234" s="43"/>
      <c r="M234" s="43" t="b">
        <v>0</v>
      </c>
      <c r="N234" s="43" t="b">
        <v>0</v>
      </c>
      <c r="O234" s="43"/>
      <c r="P234" s="43"/>
      <c r="R234" s="43"/>
      <c r="S234" s="43"/>
      <c r="T234" s="43"/>
      <c r="U234" s="59"/>
      <c r="V234" s="43"/>
      <c r="W234" s="60"/>
    </row>
    <row r="235" spans="1:23" ht="15" customHeight="1">
      <c r="A235" s="43" t="s">
        <v>1569</v>
      </c>
      <c r="B235" s="43" t="s">
        <v>261</v>
      </c>
      <c r="C235" s="43" t="s">
        <v>1570</v>
      </c>
      <c r="D235" s="43" t="s">
        <v>1482</v>
      </c>
      <c r="E235" s="43" t="s">
        <v>1483</v>
      </c>
      <c r="F235" s="43" t="s">
        <v>519</v>
      </c>
      <c r="G235" s="43" t="s">
        <v>174</v>
      </c>
      <c r="H235" s="59">
        <v>44639.86681712963</v>
      </c>
      <c r="I235" s="59">
        <v>44640.857141203713</v>
      </c>
      <c r="J235" s="43" t="b">
        <v>0</v>
      </c>
      <c r="K235" s="43"/>
      <c r="L235" s="43"/>
      <c r="M235" s="43" t="b">
        <v>0</v>
      </c>
      <c r="N235" s="43" t="b">
        <v>0</v>
      </c>
      <c r="O235" s="43"/>
      <c r="P235" s="43"/>
      <c r="R235" s="43"/>
      <c r="S235" s="43"/>
      <c r="T235" s="43"/>
      <c r="U235" s="59"/>
      <c r="V235" s="43"/>
      <c r="W235" s="60"/>
    </row>
    <row r="236" spans="1:23" ht="15" customHeight="1">
      <c r="A236" s="43" t="s">
        <v>1571</v>
      </c>
      <c r="B236" s="43" t="s">
        <v>261</v>
      </c>
      <c r="C236" s="43" t="s">
        <v>1572</v>
      </c>
      <c r="D236" s="43" t="s">
        <v>1482</v>
      </c>
      <c r="E236" s="43" t="s">
        <v>1483</v>
      </c>
      <c r="F236" s="43" t="s">
        <v>469</v>
      </c>
      <c r="G236" s="43" t="s">
        <v>174</v>
      </c>
      <c r="H236" s="59">
        <v>44639.857453703713</v>
      </c>
      <c r="I236" s="59">
        <v>44640.837013888893</v>
      </c>
      <c r="J236" s="43" t="b">
        <v>0</v>
      </c>
      <c r="K236" s="43"/>
      <c r="L236" s="43"/>
      <c r="M236" s="43" t="s">
        <v>1491</v>
      </c>
      <c r="N236" s="43" t="b">
        <v>0</v>
      </c>
      <c r="O236" s="43"/>
      <c r="P236" s="43"/>
      <c r="R236" s="43"/>
      <c r="S236" s="43"/>
      <c r="T236" s="43"/>
      <c r="U236" s="59"/>
      <c r="V236" s="43"/>
      <c r="W236" s="60"/>
    </row>
    <row r="237" spans="1:23" ht="15" customHeight="1">
      <c r="A237" s="43" t="s">
        <v>1573</v>
      </c>
      <c r="B237" s="43" t="s">
        <v>261</v>
      </c>
      <c r="C237" s="43" t="s">
        <v>1574</v>
      </c>
      <c r="D237" s="43" t="s">
        <v>1482</v>
      </c>
      <c r="E237" s="43" t="s">
        <v>1483</v>
      </c>
      <c r="F237" s="43" t="s">
        <v>1492</v>
      </c>
      <c r="G237" s="43" t="s">
        <v>174</v>
      </c>
      <c r="H237" s="59">
        <v>44639.837638888886</v>
      </c>
      <c r="I237" s="59">
        <v>44639.952534722222</v>
      </c>
      <c r="J237" s="43" t="b">
        <v>0</v>
      </c>
      <c r="K237" s="43"/>
      <c r="L237" s="43"/>
      <c r="M237" s="43" t="b">
        <v>0</v>
      </c>
      <c r="N237" s="43" t="b">
        <v>0</v>
      </c>
      <c r="O237" s="43"/>
      <c r="P237" s="43"/>
      <c r="R237" s="43"/>
      <c r="S237" s="43"/>
      <c r="T237" s="43"/>
      <c r="U237" s="59"/>
      <c r="V237" s="43"/>
      <c r="W237" s="60"/>
    </row>
    <row r="238" spans="1:23" ht="15" customHeight="1">
      <c r="A238" s="43" t="s">
        <v>1575</v>
      </c>
      <c r="B238" s="43" t="s">
        <v>266</v>
      </c>
      <c r="C238" s="43" t="s">
        <v>1576</v>
      </c>
      <c r="D238" s="43" t="s">
        <v>1482</v>
      </c>
      <c r="E238" s="43" t="s">
        <v>226</v>
      </c>
      <c r="F238" s="43" t="s">
        <v>459</v>
      </c>
      <c r="G238" s="43" t="s">
        <v>174</v>
      </c>
      <c r="H238" s="59">
        <v>44639.825277777767</v>
      </c>
      <c r="I238" s="59">
        <v>44640.875011574077</v>
      </c>
      <c r="J238" s="43" t="b">
        <v>0</v>
      </c>
      <c r="K238" s="43"/>
      <c r="L238" s="43"/>
      <c r="M238" s="43" t="b">
        <v>0</v>
      </c>
      <c r="N238" s="43" t="b">
        <v>0</v>
      </c>
      <c r="O238" s="43"/>
      <c r="P238" s="43"/>
      <c r="R238" s="43"/>
      <c r="S238" s="43"/>
      <c r="T238" s="43"/>
      <c r="U238" s="59"/>
      <c r="V238" s="43"/>
      <c r="W238" s="60"/>
    </row>
    <row r="239" spans="1:23" ht="15" customHeight="1">
      <c r="A239" s="43" t="s">
        <v>1577</v>
      </c>
      <c r="B239" s="43" t="s">
        <v>261</v>
      </c>
      <c r="C239" s="43" t="s">
        <v>1578</v>
      </c>
      <c r="D239" s="43" t="s">
        <v>458</v>
      </c>
      <c r="E239" s="43" t="s">
        <v>1483</v>
      </c>
      <c r="F239" s="43" t="s">
        <v>472</v>
      </c>
      <c r="G239" s="43" t="s">
        <v>174</v>
      </c>
      <c r="H239" s="59">
        <v>44639.816122685188</v>
      </c>
      <c r="I239" s="59">
        <v>44640.787986111107</v>
      </c>
      <c r="J239" s="43" t="b">
        <v>0</v>
      </c>
      <c r="K239" s="43"/>
      <c r="L239" s="43"/>
      <c r="M239" s="43" t="b">
        <v>0</v>
      </c>
      <c r="N239" s="43" t="b">
        <v>0</v>
      </c>
      <c r="O239" s="43"/>
      <c r="P239" s="43"/>
      <c r="R239" s="43"/>
      <c r="S239" s="43"/>
      <c r="T239" s="43"/>
      <c r="U239" s="43"/>
      <c r="V239" s="43"/>
      <c r="W239" s="60"/>
    </row>
    <row r="240" spans="1:23" ht="15" customHeight="1">
      <c r="A240" s="43" t="s">
        <v>1579</v>
      </c>
      <c r="B240" s="43" t="s">
        <v>261</v>
      </c>
      <c r="C240" s="43" t="s">
        <v>1580</v>
      </c>
      <c r="D240" s="43" t="s">
        <v>1082</v>
      </c>
      <c r="E240" s="43" t="s">
        <v>1483</v>
      </c>
      <c r="F240" s="43" t="s">
        <v>490</v>
      </c>
      <c r="G240" s="43" t="s">
        <v>176</v>
      </c>
      <c r="H240" s="59">
        <v>44639.804409722223</v>
      </c>
      <c r="I240" s="59">
        <v>44639.885717592602</v>
      </c>
      <c r="J240" s="43" t="b">
        <v>0</v>
      </c>
      <c r="K240" s="43"/>
      <c r="L240" s="43"/>
      <c r="M240" s="43" t="b">
        <v>0</v>
      </c>
      <c r="N240" s="43" t="b">
        <v>0</v>
      </c>
      <c r="O240" s="43"/>
      <c r="P240" s="43"/>
      <c r="R240" s="43"/>
      <c r="S240" s="43"/>
      <c r="T240" s="43"/>
      <c r="U240" s="43"/>
      <c r="V240" s="43"/>
      <c r="W240" s="60"/>
    </row>
    <row r="241" spans="1:23" ht="15" customHeight="1">
      <c r="A241" s="43" t="s">
        <v>1581</v>
      </c>
      <c r="B241" s="43" t="s">
        <v>261</v>
      </c>
      <c r="C241" s="43" t="s">
        <v>1582</v>
      </c>
      <c r="D241" s="43" t="s">
        <v>1482</v>
      </c>
      <c r="E241" s="43" t="s">
        <v>1483</v>
      </c>
      <c r="F241" s="43" t="s">
        <v>469</v>
      </c>
      <c r="G241" s="43" t="s">
        <v>174</v>
      </c>
      <c r="H241" s="59">
        <v>44639.794247685182</v>
      </c>
      <c r="I241" s="59">
        <v>44640.773796296293</v>
      </c>
      <c r="J241" s="43" t="b">
        <v>0</v>
      </c>
      <c r="K241" s="43"/>
      <c r="L241" s="43"/>
      <c r="M241" s="43" t="s">
        <v>470</v>
      </c>
      <c r="N241" s="43" t="b">
        <v>0</v>
      </c>
      <c r="O241" s="43"/>
      <c r="P241" s="43"/>
      <c r="R241" s="43"/>
      <c r="S241" s="43"/>
      <c r="T241" s="43"/>
      <c r="U241" s="43"/>
      <c r="V241" s="43"/>
      <c r="W241" s="60"/>
    </row>
    <row r="242" spans="1:23" ht="15" customHeight="1">
      <c r="A242" s="43" t="s">
        <v>1583</v>
      </c>
      <c r="B242" s="43" t="s">
        <v>261</v>
      </c>
      <c r="C242" s="43" t="s">
        <v>1584</v>
      </c>
      <c r="D242" s="43" t="s">
        <v>1482</v>
      </c>
      <c r="E242" s="43" t="s">
        <v>1483</v>
      </c>
      <c r="F242" s="43" t="s">
        <v>519</v>
      </c>
      <c r="G242" s="43" t="s">
        <v>174</v>
      </c>
      <c r="H242" s="59">
        <v>44639.793900462973</v>
      </c>
      <c r="I242" s="59">
        <v>44640.815462962957</v>
      </c>
      <c r="J242" s="43" t="b">
        <v>0</v>
      </c>
      <c r="K242" s="43"/>
      <c r="L242" s="43"/>
      <c r="M242" s="43" t="b">
        <v>0</v>
      </c>
      <c r="N242" s="43" t="b">
        <v>0</v>
      </c>
      <c r="O242" s="43"/>
      <c r="P242" s="43"/>
      <c r="R242" s="43"/>
      <c r="S242" s="43"/>
      <c r="T242" s="43"/>
      <c r="U242" s="43"/>
      <c r="V242" s="43"/>
      <c r="W242" s="60"/>
    </row>
    <row r="243" spans="1:23" ht="15" customHeight="1">
      <c r="A243" s="43" t="s">
        <v>1585</v>
      </c>
      <c r="B243" s="43" t="s">
        <v>266</v>
      </c>
      <c r="C243" s="43" t="s">
        <v>1586</v>
      </c>
      <c r="D243" s="43" t="s">
        <v>1482</v>
      </c>
      <c r="E243" s="43" t="s">
        <v>1483</v>
      </c>
      <c r="F243" s="43" t="s">
        <v>459</v>
      </c>
      <c r="G243" s="43" t="s">
        <v>174</v>
      </c>
      <c r="H243" s="59">
        <v>44639.771678240737</v>
      </c>
      <c r="I243" s="59">
        <v>44640.766145833331</v>
      </c>
      <c r="J243" s="43" t="b">
        <v>0</v>
      </c>
      <c r="K243" s="43"/>
      <c r="L243" s="43"/>
      <c r="M243" s="43" t="b">
        <v>0</v>
      </c>
      <c r="N243" s="43" t="b">
        <v>0</v>
      </c>
      <c r="O243" s="43"/>
      <c r="P243" s="43"/>
      <c r="R243" s="43"/>
      <c r="S243" s="43"/>
      <c r="T243" s="43"/>
      <c r="U243" s="59"/>
      <c r="V243" s="43"/>
      <c r="W243" s="60"/>
    </row>
    <row r="244" spans="1:23" ht="15" customHeight="1">
      <c r="A244" s="43" t="s">
        <v>1587</v>
      </c>
      <c r="B244" s="43" t="s">
        <v>266</v>
      </c>
      <c r="C244" s="43" t="s">
        <v>1588</v>
      </c>
      <c r="D244" s="43" t="s">
        <v>1482</v>
      </c>
      <c r="E244" s="43" t="s">
        <v>1483</v>
      </c>
      <c r="F244" s="43" t="s">
        <v>459</v>
      </c>
      <c r="G244" s="43" t="s">
        <v>174</v>
      </c>
      <c r="H244" s="59">
        <v>44639.769606481481</v>
      </c>
      <c r="I244" s="59">
        <v>44640.771481481483</v>
      </c>
      <c r="J244" s="43" t="b">
        <v>0</v>
      </c>
      <c r="K244" s="43"/>
      <c r="L244" s="43"/>
      <c r="M244" s="43" t="b">
        <v>0</v>
      </c>
      <c r="N244" s="43" t="b">
        <v>0</v>
      </c>
      <c r="O244" s="43"/>
      <c r="P244" s="43"/>
      <c r="R244" s="43"/>
      <c r="S244" s="43"/>
      <c r="T244" s="43"/>
      <c r="U244" s="59"/>
      <c r="V244" s="43"/>
      <c r="W244" s="60"/>
    </row>
    <row r="245" spans="1:23" ht="15" customHeight="1">
      <c r="A245" s="43" t="s">
        <v>1589</v>
      </c>
      <c r="B245" s="43" t="s">
        <v>261</v>
      </c>
      <c r="C245" s="43" t="s">
        <v>1590</v>
      </c>
      <c r="D245" s="43" t="s">
        <v>1482</v>
      </c>
      <c r="E245" s="43" t="s">
        <v>226</v>
      </c>
      <c r="F245" s="43" t="s">
        <v>459</v>
      </c>
      <c r="G245" s="43" t="s">
        <v>174</v>
      </c>
      <c r="H245" s="59">
        <v>44639.769583333327</v>
      </c>
      <c r="I245" s="59">
        <v>44640.875011574077</v>
      </c>
      <c r="J245" s="43" t="b">
        <v>0</v>
      </c>
      <c r="K245" s="43"/>
      <c r="L245" s="43"/>
      <c r="M245" s="43" t="b">
        <v>0</v>
      </c>
      <c r="N245" s="43" t="b">
        <v>0</v>
      </c>
      <c r="O245" s="43"/>
      <c r="P245" s="43"/>
      <c r="R245" s="43"/>
      <c r="S245" s="43"/>
      <c r="T245" s="43"/>
      <c r="U245" s="43"/>
      <c r="V245" s="43"/>
      <c r="W245" s="60"/>
    </row>
    <row r="246" spans="1:23" ht="15" customHeight="1">
      <c r="A246" s="43" t="s">
        <v>1591</v>
      </c>
      <c r="B246" s="43" t="s">
        <v>266</v>
      </c>
      <c r="C246" s="43" t="s">
        <v>1592</v>
      </c>
      <c r="D246" s="43" t="s">
        <v>1482</v>
      </c>
      <c r="E246" s="43" t="s">
        <v>226</v>
      </c>
      <c r="F246" s="43" t="s">
        <v>459</v>
      </c>
      <c r="G246" s="43" t="s">
        <v>174</v>
      </c>
      <c r="H246" s="59">
        <v>44639.768194444441</v>
      </c>
      <c r="I246" s="59">
        <v>44640.875011574077</v>
      </c>
      <c r="J246" s="43" t="b">
        <v>0</v>
      </c>
      <c r="K246" s="43"/>
      <c r="L246" s="43"/>
      <c r="M246" s="43" t="b">
        <v>0</v>
      </c>
      <c r="N246" s="43" t="b">
        <v>0</v>
      </c>
      <c r="O246" s="43"/>
      <c r="P246" s="43"/>
      <c r="R246" s="43"/>
      <c r="S246" s="43"/>
      <c r="T246" s="43"/>
      <c r="U246" s="59"/>
      <c r="V246" s="43"/>
      <c r="W246" s="60"/>
    </row>
    <row r="247" spans="1:23" ht="15" customHeight="1">
      <c r="A247" s="43" t="s">
        <v>1593</v>
      </c>
      <c r="B247" s="43" t="s">
        <v>261</v>
      </c>
      <c r="C247" s="43" t="s">
        <v>1594</v>
      </c>
      <c r="D247" s="43" t="s">
        <v>1482</v>
      </c>
      <c r="E247" s="43" t="s">
        <v>1483</v>
      </c>
      <c r="F247" s="43" t="s">
        <v>459</v>
      </c>
      <c r="G247" s="43" t="s">
        <v>174</v>
      </c>
      <c r="H247" s="59">
        <v>44639.764745370368</v>
      </c>
      <c r="I247" s="59">
        <v>44640.77034722222</v>
      </c>
      <c r="J247" s="43" t="b">
        <v>0</v>
      </c>
      <c r="K247" s="43"/>
      <c r="L247" s="43"/>
      <c r="M247" s="43" t="b">
        <v>0</v>
      </c>
      <c r="N247" s="43" t="b">
        <v>0</v>
      </c>
      <c r="O247" s="43"/>
      <c r="P247" s="43"/>
      <c r="R247" s="43"/>
      <c r="S247" s="43"/>
      <c r="T247" s="43"/>
      <c r="U247" s="59"/>
      <c r="V247" s="43"/>
      <c r="W247" s="60"/>
    </row>
    <row r="248" spans="1:23" ht="15" customHeight="1">
      <c r="A248" s="43" t="s">
        <v>1595</v>
      </c>
      <c r="B248" s="43" t="s">
        <v>266</v>
      </c>
      <c r="C248" s="43" t="s">
        <v>1596</v>
      </c>
      <c r="D248" s="43" t="s">
        <v>1482</v>
      </c>
      <c r="E248" s="43" t="s">
        <v>226</v>
      </c>
      <c r="F248" s="43" t="s">
        <v>459</v>
      </c>
      <c r="G248" s="43" t="s">
        <v>174</v>
      </c>
      <c r="H248" s="59">
        <v>44639.764733796299</v>
      </c>
      <c r="I248" s="59">
        <v>44640.875011574077</v>
      </c>
      <c r="J248" s="43" t="b">
        <v>0</v>
      </c>
      <c r="K248" s="43"/>
      <c r="L248" s="43"/>
      <c r="M248" s="43" t="b">
        <v>0</v>
      </c>
      <c r="N248" s="43" t="b">
        <v>0</v>
      </c>
      <c r="O248" s="43"/>
      <c r="P248" s="43"/>
      <c r="R248" s="43"/>
      <c r="S248" s="43"/>
      <c r="T248" s="43"/>
      <c r="U248" s="59"/>
      <c r="V248" s="43"/>
      <c r="W248" s="60"/>
    </row>
    <row r="249" spans="1:23" ht="15" customHeight="1">
      <c r="A249" s="43" t="s">
        <v>1597</v>
      </c>
      <c r="B249" s="43" t="s">
        <v>261</v>
      </c>
      <c r="C249" s="43" t="s">
        <v>1598</v>
      </c>
      <c r="D249" s="43" t="s">
        <v>1482</v>
      </c>
      <c r="E249" s="43" t="s">
        <v>226</v>
      </c>
      <c r="F249" s="43" t="s">
        <v>459</v>
      </c>
      <c r="G249" s="43" t="s">
        <v>174</v>
      </c>
      <c r="H249" s="59">
        <v>44639.762303240743</v>
      </c>
      <c r="I249" s="59">
        <v>44640.875011574077</v>
      </c>
      <c r="J249" s="43" t="b">
        <v>0</v>
      </c>
      <c r="K249" s="43"/>
      <c r="L249" s="43"/>
      <c r="M249" s="43" t="b">
        <v>0</v>
      </c>
      <c r="N249" s="43" t="b">
        <v>0</v>
      </c>
      <c r="O249" s="43"/>
      <c r="P249" s="43"/>
      <c r="R249" s="43"/>
      <c r="S249" s="43"/>
      <c r="T249" s="43"/>
      <c r="U249" s="59"/>
      <c r="V249" s="43"/>
      <c r="W249" s="60"/>
    </row>
    <row r="250" spans="1:23" ht="15" customHeight="1">
      <c r="A250" s="43" t="s">
        <v>1599</v>
      </c>
      <c r="B250" s="43" t="s">
        <v>266</v>
      </c>
      <c r="C250" s="43" t="s">
        <v>1600</v>
      </c>
      <c r="D250" s="43" t="s">
        <v>1482</v>
      </c>
      <c r="E250" s="43" t="s">
        <v>1483</v>
      </c>
      <c r="F250" s="43" t="s">
        <v>459</v>
      </c>
      <c r="G250" s="43" t="s">
        <v>174</v>
      </c>
      <c r="H250" s="59">
        <v>44639.761967592603</v>
      </c>
      <c r="I250" s="59">
        <v>44640.767557870371</v>
      </c>
      <c r="J250" s="43" t="b">
        <v>0</v>
      </c>
      <c r="K250" s="43"/>
      <c r="L250" s="43"/>
      <c r="M250" s="43" t="b">
        <v>0</v>
      </c>
      <c r="N250" s="43" t="b">
        <v>0</v>
      </c>
      <c r="O250" s="43"/>
      <c r="P250" s="43"/>
      <c r="R250" s="43"/>
      <c r="S250" s="43"/>
      <c r="T250" s="43"/>
      <c r="U250" s="59"/>
      <c r="V250" s="43"/>
      <c r="W250" s="60"/>
    </row>
    <row r="251" spans="1:23" ht="15" customHeight="1">
      <c r="A251" s="43" t="s">
        <v>1601</v>
      </c>
      <c r="B251" s="43" t="s">
        <v>266</v>
      </c>
      <c r="C251" s="43" t="s">
        <v>1602</v>
      </c>
      <c r="D251" s="43" t="s">
        <v>1482</v>
      </c>
      <c r="E251" s="43" t="s">
        <v>1483</v>
      </c>
      <c r="F251" s="43" t="s">
        <v>459</v>
      </c>
      <c r="G251" s="43" t="s">
        <v>174</v>
      </c>
      <c r="H251" s="59">
        <v>44639.761921296304</v>
      </c>
      <c r="I251" s="59">
        <v>44640.767534722218</v>
      </c>
      <c r="J251" s="43" t="b">
        <v>0</v>
      </c>
      <c r="K251" s="43"/>
      <c r="L251" s="43"/>
      <c r="M251" s="43" t="b">
        <v>0</v>
      </c>
      <c r="N251" s="43" t="b">
        <v>0</v>
      </c>
      <c r="O251" s="43"/>
      <c r="P251" s="43"/>
      <c r="R251" s="43"/>
      <c r="S251" s="43"/>
      <c r="T251" s="43"/>
      <c r="U251" s="59"/>
      <c r="V251" s="43"/>
      <c r="W251" s="60"/>
    </row>
    <row r="252" spans="1:23" ht="15" customHeight="1">
      <c r="A252" s="43" t="s">
        <v>1603</v>
      </c>
      <c r="B252" s="43" t="s">
        <v>266</v>
      </c>
      <c r="C252" s="43" t="s">
        <v>1604</v>
      </c>
      <c r="D252" s="43" t="s">
        <v>1482</v>
      </c>
      <c r="E252" s="43" t="s">
        <v>1483</v>
      </c>
      <c r="F252" s="43" t="s">
        <v>459</v>
      </c>
      <c r="G252" s="43" t="s">
        <v>174</v>
      </c>
      <c r="H252" s="59">
        <v>44639.761238425926</v>
      </c>
      <c r="I252" s="59">
        <v>44640.435555555552</v>
      </c>
      <c r="J252" s="43" t="b">
        <v>0</v>
      </c>
      <c r="K252" s="43"/>
      <c r="L252" s="43"/>
      <c r="M252" s="43" t="b">
        <v>0</v>
      </c>
      <c r="N252" s="43" t="b">
        <v>0</v>
      </c>
      <c r="O252" s="43"/>
      <c r="P252" s="43"/>
      <c r="R252" s="43"/>
      <c r="S252" s="43"/>
      <c r="T252" s="43"/>
      <c r="U252" s="59"/>
      <c r="V252" s="43"/>
      <c r="W252" s="60"/>
    </row>
    <row r="253" spans="1:23" ht="15" customHeight="1">
      <c r="A253" s="43" t="s">
        <v>1605</v>
      </c>
      <c r="B253" s="43" t="s">
        <v>261</v>
      </c>
      <c r="C253" s="43" t="s">
        <v>1606</v>
      </c>
      <c r="D253" s="43" t="s">
        <v>1482</v>
      </c>
      <c r="E253" s="43" t="s">
        <v>226</v>
      </c>
      <c r="F253" s="43" t="s">
        <v>494</v>
      </c>
      <c r="G253" s="43" t="s">
        <v>174</v>
      </c>
      <c r="H253" s="59">
        <v>44639.758136574077</v>
      </c>
      <c r="I253" s="59">
        <v>44640.875011574077</v>
      </c>
      <c r="J253" s="43" t="b">
        <v>0</v>
      </c>
      <c r="K253" s="43"/>
      <c r="L253" s="43"/>
      <c r="M253" s="43" t="s">
        <v>1486</v>
      </c>
      <c r="N253" s="43" t="b">
        <v>0</v>
      </c>
      <c r="O253" s="43"/>
      <c r="P253" s="43"/>
      <c r="R253" s="43"/>
      <c r="S253" s="43"/>
      <c r="T253" s="43"/>
      <c r="U253" s="43"/>
      <c r="V253" s="43"/>
      <c r="W253" s="60"/>
    </row>
    <row r="254" spans="1:23" ht="15" customHeight="1">
      <c r="A254" s="43" t="s">
        <v>1607</v>
      </c>
      <c r="B254" s="43" t="s">
        <v>261</v>
      </c>
      <c r="C254" s="43" t="s">
        <v>1608</v>
      </c>
      <c r="D254" s="43" t="s">
        <v>1482</v>
      </c>
      <c r="E254" s="43" t="s">
        <v>226</v>
      </c>
      <c r="F254" s="43" t="s">
        <v>494</v>
      </c>
      <c r="G254" s="43" t="s">
        <v>174</v>
      </c>
      <c r="H254" s="59">
        <v>44639.758125</v>
      </c>
      <c r="I254" s="59">
        <v>44640.875011574077</v>
      </c>
      <c r="J254" s="43" t="b">
        <v>0</v>
      </c>
      <c r="K254" s="43"/>
      <c r="L254" s="43"/>
      <c r="M254" s="43" t="s">
        <v>1609</v>
      </c>
      <c r="N254" s="43" t="b">
        <v>0</v>
      </c>
      <c r="O254" s="43"/>
      <c r="P254" s="43"/>
      <c r="R254" s="43"/>
      <c r="S254" s="43"/>
      <c r="T254" s="43"/>
      <c r="U254" s="59"/>
      <c r="V254" s="43"/>
      <c r="W254" s="60"/>
    </row>
    <row r="255" spans="1:23" ht="15" customHeight="1">
      <c r="A255" s="43" t="s">
        <v>1610</v>
      </c>
      <c r="B255" s="43" t="s">
        <v>261</v>
      </c>
      <c r="C255" s="43" t="s">
        <v>1611</v>
      </c>
      <c r="D255" s="43" t="s">
        <v>1482</v>
      </c>
      <c r="E255" s="43" t="s">
        <v>226</v>
      </c>
      <c r="F255" s="43" t="s">
        <v>494</v>
      </c>
      <c r="G255" s="43" t="s">
        <v>174</v>
      </c>
      <c r="H255" s="59">
        <v>44639.757800925923</v>
      </c>
      <c r="I255" s="59">
        <v>44640.875011574077</v>
      </c>
      <c r="J255" s="43" t="b">
        <v>0</v>
      </c>
      <c r="K255" s="43"/>
      <c r="L255" s="43"/>
      <c r="M255" s="43" t="s">
        <v>1612</v>
      </c>
      <c r="N255" s="43" t="b">
        <v>0</v>
      </c>
      <c r="O255" s="43"/>
      <c r="P255" s="43"/>
      <c r="R255" s="43"/>
      <c r="S255" s="43"/>
      <c r="T255" s="43"/>
      <c r="U255" s="59"/>
      <c r="V255" s="43"/>
      <c r="W255" s="60"/>
    </row>
    <row r="256" spans="1:23" ht="15" customHeight="1">
      <c r="A256" s="43" t="s">
        <v>1613</v>
      </c>
      <c r="B256" s="43" t="s">
        <v>261</v>
      </c>
      <c r="C256" s="43" t="s">
        <v>1614</v>
      </c>
      <c r="D256" s="43" t="s">
        <v>1482</v>
      </c>
      <c r="E256" s="43" t="s">
        <v>226</v>
      </c>
      <c r="F256" s="43" t="s">
        <v>494</v>
      </c>
      <c r="G256" s="43" t="s">
        <v>174</v>
      </c>
      <c r="H256" s="59">
        <v>44639.757789351846</v>
      </c>
      <c r="I256" s="59">
        <v>44640.875011574077</v>
      </c>
      <c r="J256" s="43" t="b">
        <v>0</v>
      </c>
      <c r="K256" s="43"/>
      <c r="L256" s="43"/>
      <c r="M256" s="43" t="s">
        <v>1615</v>
      </c>
      <c r="N256" s="43" t="b">
        <v>0</v>
      </c>
      <c r="O256" s="43"/>
      <c r="P256" s="43"/>
      <c r="R256" s="43"/>
      <c r="S256" s="43"/>
      <c r="T256" s="43"/>
      <c r="U256" s="59"/>
      <c r="V256" s="43"/>
      <c r="W256" s="60"/>
    </row>
    <row r="257" spans="1:23" ht="15" customHeight="1">
      <c r="A257" s="43" t="s">
        <v>1616</v>
      </c>
      <c r="B257" s="43" t="s">
        <v>261</v>
      </c>
      <c r="C257" s="43" t="s">
        <v>1617</v>
      </c>
      <c r="D257" s="43" t="s">
        <v>1482</v>
      </c>
      <c r="E257" s="43" t="s">
        <v>226</v>
      </c>
      <c r="F257" s="43" t="s">
        <v>494</v>
      </c>
      <c r="G257" s="43" t="s">
        <v>174</v>
      </c>
      <c r="H257" s="59">
        <v>44639.7575</v>
      </c>
      <c r="I257" s="59">
        <v>44640.875011574077</v>
      </c>
      <c r="J257" s="43" t="b">
        <v>0</v>
      </c>
      <c r="K257" s="43"/>
      <c r="L257" s="43"/>
      <c r="M257" s="43" t="s">
        <v>1618</v>
      </c>
      <c r="N257" s="43" t="b">
        <v>0</v>
      </c>
      <c r="O257" s="43"/>
      <c r="P257" s="43"/>
      <c r="R257" s="43"/>
      <c r="S257" s="43"/>
      <c r="T257" s="43"/>
      <c r="U257" s="59"/>
      <c r="V257" s="43"/>
      <c r="W257" s="60"/>
    </row>
    <row r="258" spans="1:23" ht="15" customHeight="1">
      <c r="A258" s="43" t="s">
        <v>1619</v>
      </c>
      <c r="B258" s="43" t="s">
        <v>261</v>
      </c>
      <c r="C258" s="43" t="s">
        <v>1620</v>
      </c>
      <c r="D258" s="43" t="s">
        <v>1482</v>
      </c>
      <c r="E258" s="43" t="s">
        <v>226</v>
      </c>
      <c r="F258" s="43" t="s">
        <v>494</v>
      </c>
      <c r="G258" s="43" t="s">
        <v>174</v>
      </c>
      <c r="H258" s="59">
        <v>44639.757476851853</v>
      </c>
      <c r="I258" s="59">
        <v>44640.875011574077</v>
      </c>
      <c r="J258" s="43" t="b">
        <v>0</v>
      </c>
      <c r="K258" s="43"/>
      <c r="L258" s="43"/>
      <c r="M258" s="43" t="s">
        <v>1621</v>
      </c>
      <c r="N258" s="43" t="b">
        <v>0</v>
      </c>
      <c r="O258" s="43"/>
      <c r="P258" s="43"/>
      <c r="R258" s="43"/>
      <c r="S258" s="43"/>
      <c r="T258" s="43"/>
      <c r="U258" s="59"/>
      <c r="V258" s="43"/>
      <c r="W258" s="60"/>
    </row>
    <row r="259" spans="1:23" ht="15" customHeight="1">
      <c r="A259" s="43" t="s">
        <v>1622</v>
      </c>
      <c r="B259" s="43" t="s">
        <v>261</v>
      </c>
      <c r="C259" s="43" t="s">
        <v>1623</v>
      </c>
      <c r="D259" s="43" t="s">
        <v>1482</v>
      </c>
      <c r="E259" s="43" t="s">
        <v>226</v>
      </c>
      <c r="F259" s="43" t="s">
        <v>494</v>
      </c>
      <c r="G259" s="43" t="s">
        <v>174</v>
      </c>
      <c r="H259" s="59">
        <v>44639.757465277777</v>
      </c>
      <c r="I259" s="59">
        <v>44640.875011574077</v>
      </c>
      <c r="J259" s="43" t="b">
        <v>0</v>
      </c>
      <c r="K259" s="43"/>
      <c r="L259" s="43"/>
      <c r="M259" s="43" t="s">
        <v>1624</v>
      </c>
      <c r="N259" s="43" t="b">
        <v>0</v>
      </c>
      <c r="O259" s="43"/>
      <c r="P259" s="43"/>
      <c r="R259" s="43"/>
      <c r="S259" s="43"/>
      <c r="T259" s="43"/>
      <c r="U259" s="59"/>
      <c r="V259" s="43"/>
      <c r="W259" s="60"/>
    </row>
    <row r="260" spans="1:23" ht="15" customHeight="1">
      <c r="A260" s="43" t="s">
        <v>1625</v>
      </c>
      <c r="B260" s="43" t="s">
        <v>261</v>
      </c>
      <c r="C260" s="43" t="s">
        <v>1626</v>
      </c>
      <c r="D260" s="43" t="s">
        <v>1482</v>
      </c>
      <c r="E260" s="43" t="s">
        <v>226</v>
      </c>
      <c r="F260" s="43" t="s">
        <v>494</v>
      </c>
      <c r="G260" s="43" t="s">
        <v>174</v>
      </c>
      <c r="H260" s="59">
        <v>44639.757453703707</v>
      </c>
      <c r="I260" s="59">
        <v>44640.875011574077</v>
      </c>
      <c r="J260" s="43" t="b">
        <v>0</v>
      </c>
      <c r="K260" s="43"/>
      <c r="L260" s="43"/>
      <c r="M260" s="43" t="s">
        <v>1627</v>
      </c>
      <c r="N260" s="43" t="b">
        <v>0</v>
      </c>
      <c r="O260" s="43"/>
      <c r="P260" s="43"/>
      <c r="R260" s="43"/>
      <c r="S260" s="43"/>
      <c r="T260" s="43"/>
      <c r="U260" s="59"/>
      <c r="V260" s="43"/>
      <c r="W260" s="60"/>
    </row>
    <row r="261" spans="1:23" ht="15" customHeight="1">
      <c r="A261" s="43" t="s">
        <v>1628</v>
      </c>
      <c r="B261" s="43" t="s">
        <v>261</v>
      </c>
      <c r="C261" s="43" t="s">
        <v>1629</v>
      </c>
      <c r="D261" s="43" t="s">
        <v>1482</v>
      </c>
      <c r="E261" s="43" t="s">
        <v>226</v>
      </c>
      <c r="F261" s="43" t="s">
        <v>494</v>
      </c>
      <c r="G261" s="43" t="s">
        <v>174</v>
      </c>
      <c r="H261" s="59">
        <v>44639.757430555554</v>
      </c>
      <c r="I261" s="59">
        <v>44640.875011574077</v>
      </c>
      <c r="J261" s="43" t="b">
        <v>0</v>
      </c>
      <c r="K261" s="43"/>
      <c r="L261" s="43"/>
      <c r="M261" s="43" t="s">
        <v>1498</v>
      </c>
      <c r="N261" s="43" t="b">
        <v>0</v>
      </c>
      <c r="O261" s="43"/>
      <c r="P261" s="43"/>
      <c r="R261" s="43"/>
      <c r="S261" s="43"/>
      <c r="T261" s="43"/>
      <c r="U261" s="59"/>
      <c r="V261" s="43"/>
      <c r="W261" s="60"/>
    </row>
    <row r="262" spans="1:23" ht="15" customHeight="1">
      <c r="A262" s="43" t="s">
        <v>1630</v>
      </c>
      <c r="B262" s="43" t="s">
        <v>261</v>
      </c>
      <c r="C262" s="43" t="s">
        <v>1631</v>
      </c>
      <c r="D262" s="43" t="s">
        <v>1482</v>
      </c>
      <c r="E262" s="43" t="s">
        <v>226</v>
      </c>
      <c r="F262" s="43" t="s">
        <v>494</v>
      </c>
      <c r="G262" s="43" t="s">
        <v>174</v>
      </c>
      <c r="H262" s="59">
        <v>44639.757118055553</v>
      </c>
      <c r="I262" s="59">
        <v>44640.875011574077</v>
      </c>
      <c r="J262" s="43" t="b">
        <v>0</v>
      </c>
      <c r="K262" s="43"/>
      <c r="L262" s="43"/>
      <c r="M262" s="43" t="s">
        <v>1632</v>
      </c>
      <c r="N262" s="43" t="b">
        <v>0</v>
      </c>
      <c r="O262" s="43"/>
      <c r="P262" s="43"/>
      <c r="R262" s="43"/>
      <c r="S262" s="43"/>
      <c r="T262" s="43"/>
      <c r="U262" s="59"/>
      <c r="V262" s="43"/>
      <c r="W262" s="60"/>
    </row>
    <row r="263" spans="1:23" ht="15" customHeight="1">
      <c r="A263" s="43" t="s">
        <v>1633</v>
      </c>
      <c r="B263" s="43" t="s">
        <v>261</v>
      </c>
      <c r="C263" s="43" t="s">
        <v>1634</v>
      </c>
      <c r="D263" s="43" t="s">
        <v>1482</v>
      </c>
      <c r="E263" s="43" t="s">
        <v>226</v>
      </c>
      <c r="F263" s="43" t="s">
        <v>494</v>
      </c>
      <c r="G263" s="43" t="s">
        <v>174</v>
      </c>
      <c r="H263" s="59">
        <v>44639.75708333333</v>
      </c>
      <c r="I263" s="59">
        <v>44640.875011574077</v>
      </c>
      <c r="J263" s="43" t="b">
        <v>0</v>
      </c>
      <c r="K263" s="43"/>
      <c r="L263" s="43"/>
      <c r="M263" s="43" t="s">
        <v>1635</v>
      </c>
      <c r="N263" s="43" t="b">
        <v>0</v>
      </c>
      <c r="O263" s="43"/>
      <c r="P263" s="43"/>
      <c r="R263" s="43"/>
      <c r="S263" s="43"/>
      <c r="T263" s="43"/>
      <c r="U263" s="59"/>
      <c r="V263" s="43"/>
      <c r="W263" s="60"/>
    </row>
    <row r="264" spans="1:23" ht="15" customHeight="1">
      <c r="A264" s="43" t="s">
        <v>1636</v>
      </c>
      <c r="B264" s="43" t="s">
        <v>261</v>
      </c>
      <c r="C264" s="43" t="s">
        <v>1637</v>
      </c>
      <c r="D264" s="43" t="s">
        <v>1482</v>
      </c>
      <c r="E264" s="43" t="s">
        <v>226</v>
      </c>
      <c r="F264" s="43" t="s">
        <v>494</v>
      </c>
      <c r="G264" s="43" t="s">
        <v>174</v>
      </c>
      <c r="H264" s="59">
        <v>44639.756793981483</v>
      </c>
      <c r="I264" s="59">
        <v>44640.875011574077</v>
      </c>
      <c r="J264" s="43" t="b">
        <v>0</v>
      </c>
      <c r="K264" s="43"/>
      <c r="L264" s="43"/>
      <c r="M264" s="43" t="s">
        <v>1638</v>
      </c>
      <c r="N264" s="43" t="b">
        <v>0</v>
      </c>
      <c r="O264" s="43"/>
      <c r="P264" s="43"/>
      <c r="R264" s="43"/>
      <c r="S264" s="43"/>
      <c r="T264" s="43"/>
      <c r="U264" s="59"/>
      <c r="V264" s="43"/>
      <c r="W264" s="60"/>
    </row>
    <row r="265" spans="1:23" ht="15" customHeight="1">
      <c r="A265" s="43" t="s">
        <v>1639</v>
      </c>
      <c r="B265" s="43" t="s">
        <v>261</v>
      </c>
      <c r="C265" s="43" t="s">
        <v>1640</v>
      </c>
      <c r="D265" s="43" t="s">
        <v>1482</v>
      </c>
      <c r="E265" s="43" t="s">
        <v>226</v>
      </c>
      <c r="F265" s="43" t="s">
        <v>494</v>
      </c>
      <c r="G265" s="43" t="s">
        <v>174</v>
      </c>
      <c r="H265" s="59">
        <v>44639.75677083333</v>
      </c>
      <c r="I265" s="59">
        <v>44640.875011574077</v>
      </c>
      <c r="J265" s="43" t="b">
        <v>0</v>
      </c>
      <c r="K265" s="43"/>
      <c r="L265" s="43"/>
      <c r="M265" s="43" t="s">
        <v>1641</v>
      </c>
      <c r="N265" s="43" t="b">
        <v>0</v>
      </c>
      <c r="O265" s="43"/>
      <c r="P265" s="43"/>
      <c r="R265" s="43"/>
      <c r="S265" s="43"/>
      <c r="T265" s="43"/>
      <c r="U265" s="59"/>
      <c r="V265" s="43"/>
      <c r="W265" s="60"/>
    </row>
    <row r="266" spans="1:23" ht="15" customHeight="1">
      <c r="A266" s="43" t="s">
        <v>1642</v>
      </c>
      <c r="B266" s="43" t="s">
        <v>261</v>
      </c>
      <c r="C266" s="43" t="s">
        <v>1643</v>
      </c>
      <c r="D266" s="43" t="s">
        <v>1482</v>
      </c>
      <c r="E266" s="43" t="s">
        <v>226</v>
      </c>
      <c r="F266" s="43" t="s">
        <v>494</v>
      </c>
      <c r="G266" s="43" t="s">
        <v>174</v>
      </c>
      <c r="H266" s="59">
        <v>44639.75675925926</v>
      </c>
      <c r="I266" s="59">
        <v>44640.875011574077</v>
      </c>
      <c r="J266" s="43" t="b">
        <v>0</v>
      </c>
      <c r="K266" s="43"/>
      <c r="L266" s="43"/>
      <c r="M266" s="43" t="s">
        <v>1644</v>
      </c>
      <c r="N266" s="43" t="b">
        <v>0</v>
      </c>
      <c r="O266" s="43"/>
      <c r="P266" s="43"/>
      <c r="R266" s="43"/>
      <c r="S266" s="43"/>
      <c r="T266" s="43"/>
      <c r="U266" s="59"/>
      <c r="V266" s="43"/>
      <c r="W266" s="60"/>
    </row>
    <row r="267" spans="1:23" ht="15" customHeight="1">
      <c r="A267" s="43" t="s">
        <v>1645</v>
      </c>
      <c r="B267" s="43" t="s">
        <v>261</v>
      </c>
      <c r="C267" s="43" t="s">
        <v>1646</v>
      </c>
      <c r="D267" s="43" t="s">
        <v>1482</v>
      </c>
      <c r="E267" s="43" t="s">
        <v>226</v>
      </c>
      <c r="F267" s="43" t="s">
        <v>494</v>
      </c>
      <c r="G267" s="43" t="s">
        <v>174</v>
      </c>
      <c r="H267" s="59">
        <v>44639.756412037037</v>
      </c>
      <c r="I267" s="59">
        <v>44640.875011574077</v>
      </c>
      <c r="J267" s="43" t="b">
        <v>0</v>
      </c>
      <c r="K267" s="43"/>
      <c r="L267" s="43"/>
      <c r="M267" s="43" t="s">
        <v>1647</v>
      </c>
      <c r="N267" s="43" t="b">
        <v>0</v>
      </c>
      <c r="O267" s="43"/>
      <c r="P267" s="43"/>
      <c r="R267" s="43"/>
      <c r="S267" s="43"/>
      <c r="T267" s="43"/>
      <c r="U267" s="43"/>
      <c r="V267" s="43"/>
      <c r="W267" s="60"/>
    </row>
    <row r="268" spans="1:23" ht="15" customHeight="1">
      <c r="A268" s="43" t="s">
        <v>1648</v>
      </c>
      <c r="B268" s="43" t="s">
        <v>261</v>
      </c>
      <c r="C268" s="43" t="s">
        <v>1649</v>
      </c>
      <c r="D268" s="43" t="s">
        <v>1482</v>
      </c>
      <c r="E268" s="43" t="s">
        <v>226</v>
      </c>
      <c r="F268" s="43" t="s">
        <v>494</v>
      </c>
      <c r="G268" s="43" t="s">
        <v>174</v>
      </c>
      <c r="H268" s="59">
        <v>44639.75640046296</v>
      </c>
      <c r="I268" s="59">
        <v>44640.875011574077</v>
      </c>
      <c r="J268" s="43" t="b">
        <v>0</v>
      </c>
      <c r="K268" s="43"/>
      <c r="L268" s="43"/>
      <c r="M268" s="43" t="s">
        <v>1650</v>
      </c>
      <c r="N268" s="43" t="b">
        <v>0</v>
      </c>
      <c r="O268" s="43"/>
      <c r="P268" s="43"/>
      <c r="R268" s="43"/>
      <c r="S268" s="43"/>
      <c r="T268" s="43"/>
      <c r="U268" s="43"/>
      <c r="V268" s="43"/>
      <c r="W268" s="60"/>
    </row>
    <row r="269" spans="1:23" ht="15" customHeight="1">
      <c r="A269" s="43" t="s">
        <v>1651</v>
      </c>
      <c r="B269" s="43" t="s">
        <v>261</v>
      </c>
      <c r="C269" s="43" t="s">
        <v>1652</v>
      </c>
      <c r="D269" s="43" t="s">
        <v>1482</v>
      </c>
      <c r="E269" s="43" t="s">
        <v>226</v>
      </c>
      <c r="F269" s="43" t="s">
        <v>494</v>
      </c>
      <c r="G269" s="43" t="s">
        <v>174</v>
      </c>
      <c r="H269" s="59">
        <v>44639.756388888891</v>
      </c>
      <c r="I269" s="59">
        <v>44640.875011574077</v>
      </c>
      <c r="J269" s="43" t="b">
        <v>0</v>
      </c>
      <c r="K269" s="43"/>
      <c r="L269" s="43"/>
      <c r="M269" s="43" t="s">
        <v>1653</v>
      </c>
      <c r="N269" s="43" t="b">
        <v>0</v>
      </c>
      <c r="O269" s="43"/>
      <c r="P269" s="43"/>
      <c r="R269" s="43"/>
      <c r="S269" s="43"/>
      <c r="T269" s="43"/>
      <c r="U269" s="43"/>
      <c r="V269" s="43"/>
      <c r="W269" s="60"/>
    </row>
    <row r="270" spans="1:23" ht="15" customHeight="1">
      <c r="A270" s="43" t="s">
        <v>1654</v>
      </c>
      <c r="B270" s="43" t="s">
        <v>261</v>
      </c>
      <c r="C270" s="43" t="s">
        <v>1655</v>
      </c>
      <c r="D270" s="43" t="s">
        <v>1482</v>
      </c>
      <c r="E270" s="43" t="s">
        <v>226</v>
      </c>
      <c r="F270" s="43" t="s">
        <v>494</v>
      </c>
      <c r="G270" s="43" t="s">
        <v>174</v>
      </c>
      <c r="H270" s="59">
        <v>44639.75613425926</v>
      </c>
      <c r="I270" s="59">
        <v>44640.875011574077</v>
      </c>
      <c r="J270" s="43" t="b">
        <v>0</v>
      </c>
      <c r="K270" s="43"/>
      <c r="L270" s="43"/>
      <c r="M270" s="43" t="s">
        <v>1656</v>
      </c>
      <c r="N270" s="43" t="b">
        <v>0</v>
      </c>
      <c r="O270" s="43"/>
      <c r="P270" s="43"/>
      <c r="R270" s="43"/>
      <c r="S270" s="43"/>
      <c r="T270" s="43"/>
      <c r="U270" s="59"/>
      <c r="V270" s="43"/>
      <c r="W270" s="60"/>
    </row>
    <row r="271" spans="1:23" ht="15" customHeight="1">
      <c r="A271" s="43" t="s">
        <v>1657</v>
      </c>
      <c r="B271" s="43" t="s">
        <v>261</v>
      </c>
      <c r="C271" s="43" t="s">
        <v>1658</v>
      </c>
      <c r="D271" s="43" t="s">
        <v>1482</v>
      </c>
      <c r="E271" s="43" t="s">
        <v>226</v>
      </c>
      <c r="F271" s="43" t="s">
        <v>494</v>
      </c>
      <c r="G271" s="43" t="s">
        <v>174</v>
      </c>
      <c r="H271" s="59">
        <v>44639.756122685183</v>
      </c>
      <c r="I271" s="59">
        <v>44640.875011574077</v>
      </c>
      <c r="J271" s="43" t="b">
        <v>0</v>
      </c>
      <c r="K271" s="43"/>
      <c r="L271" s="43"/>
      <c r="M271" s="43" t="s">
        <v>1659</v>
      </c>
      <c r="N271" s="43" t="b">
        <v>0</v>
      </c>
      <c r="O271" s="43"/>
      <c r="P271" s="43"/>
      <c r="R271" s="43"/>
      <c r="S271" s="43"/>
      <c r="T271" s="43"/>
      <c r="U271" s="59"/>
      <c r="V271" s="43"/>
      <c r="W271" s="60"/>
    </row>
    <row r="272" spans="1:23" ht="15" customHeight="1">
      <c r="A272" s="43" t="s">
        <v>1660</v>
      </c>
      <c r="B272" s="43" t="s">
        <v>261</v>
      </c>
      <c r="C272" s="43" t="s">
        <v>1661</v>
      </c>
      <c r="D272" s="43" t="s">
        <v>1482</v>
      </c>
      <c r="E272" s="43" t="s">
        <v>226</v>
      </c>
      <c r="F272" s="43" t="s">
        <v>494</v>
      </c>
      <c r="G272" s="43" t="s">
        <v>174</v>
      </c>
      <c r="H272" s="59">
        <v>44639.756111111114</v>
      </c>
      <c r="I272" s="59">
        <v>44640.875011574077</v>
      </c>
      <c r="J272" s="43" t="b">
        <v>0</v>
      </c>
      <c r="K272" s="43"/>
      <c r="L272" s="43"/>
      <c r="M272" s="43" t="s">
        <v>1662</v>
      </c>
      <c r="N272" s="43" t="b">
        <v>0</v>
      </c>
      <c r="O272" s="43"/>
      <c r="P272" s="43"/>
      <c r="R272" s="43"/>
      <c r="S272" s="43"/>
      <c r="T272" s="43"/>
      <c r="U272" s="43"/>
      <c r="V272" s="43"/>
      <c r="W272" s="60"/>
    </row>
    <row r="273" spans="1:23" ht="15" customHeight="1">
      <c r="A273" s="43" t="s">
        <v>1663</v>
      </c>
      <c r="B273" s="43" t="s">
        <v>261</v>
      </c>
      <c r="C273" s="43" t="s">
        <v>1664</v>
      </c>
      <c r="D273" s="43" t="s">
        <v>1482</v>
      </c>
      <c r="E273" s="43" t="s">
        <v>226</v>
      </c>
      <c r="F273" s="43" t="s">
        <v>494</v>
      </c>
      <c r="G273" s="43" t="s">
        <v>174</v>
      </c>
      <c r="H273" s="59">
        <v>44639.75608796296</v>
      </c>
      <c r="I273" s="59">
        <v>44640.875011574077</v>
      </c>
      <c r="J273" s="43" t="b">
        <v>0</v>
      </c>
      <c r="K273" s="43"/>
      <c r="L273" s="43"/>
      <c r="M273" s="43" t="s">
        <v>1665</v>
      </c>
      <c r="N273" s="43" t="b">
        <v>0</v>
      </c>
      <c r="O273" s="43"/>
      <c r="P273" s="43"/>
      <c r="R273" s="43"/>
      <c r="S273" s="43"/>
      <c r="T273" s="43"/>
      <c r="U273" s="43"/>
      <c r="V273" s="43"/>
      <c r="W273" s="60"/>
    </row>
    <row r="274" spans="1:23" ht="15" customHeight="1">
      <c r="A274" s="43" t="s">
        <v>1666</v>
      </c>
      <c r="B274" s="43" t="s">
        <v>261</v>
      </c>
      <c r="C274" s="43" t="s">
        <v>1667</v>
      </c>
      <c r="D274" s="43" t="s">
        <v>1482</v>
      </c>
      <c r="E274" s="43" t="s">
        <v>226</v>
      </c>
      <c r="F274" s="43" t="s">
        <v>494</v>
      </c>
      <c r="G274" s="43" t="s">
        <v>174</v>
      </c>
      <c r="H274" s="59">
        <v>44639.756076388891</v>
      </c>
      <c r="I274" s="59">
        <v>44640.875011574077</v>
      </c>
      <c r="J274" s="43" t="b">
        <v>0</v>
      </c>
      <c r="K274" s="43"/>
      <c r="L274" s="43"/>
      <c r="M274" s="43" t="s">
        <v>1668</v>
      </c>
      <c r="N274" s="43" t="b">
        <v>0</v>
      </c>
      <c r="O274" s="43"/>
      <c r="P274" s="43"/>
      <c r="R274" s="43"/>
      <c r="S274" s="43"/>
      <c r="T274" s="43"/>
      <c r="U274" s="59"/>
      <c r="V274" s="43"/>
      <c r="W274" s="60"/>
    </row>
    <row r="275" spans="1:23" ht="15" customHeight="1">
      <c r="A275" s="43" t="s">
        <v>1669</v>
      </c>
      <c r="B275" s="43" t="s">
        <v>261</v>
      </c>
      <c r="C275" s="43" t="s">
        <v>1670</v>
      </c>
      <c r="D275" s="43" t="s">
        <v>1482</v>
      </c>
      <c r="E275" s="43" t="s">
        <v>226</v>
      </c>
      <c r="F275" s="43" t="s">
        <v>494</v>
      </c>
      <c r="G275" s="43" t="s">
        <v>174</v>
      </c>
      <c r="H275" s="59">
        <v>44639.756064814806</v>
      </c>
      <c r="I275" s="59">
        <v>44640.875011574077</v>
      </c>
      <c r="J275" s="43" t="b">
        <v>0</v>
      </c>
      <c r="K275" s="43"/>
      <c r="L275" s="43"/>
      <c r="M275" s="43" t="s">
        <v>1671</v>
      </c>
      <c r="N275" s="43" t="b">
        <v>0</v>
      </c>
      <c r="O275" s="43"/>
      <c r="P275" s="43"/>
      <c r="R275" s="43"/>
      <c r="S275" s="43"/>
      <c r="T275" s="43"/>
      <c r="U275" s="43"/>
      <c r="V275" s="43"/>
      <c r="W275" s="60"/>
    </row>
    <row r="276" spans="1:23" ht="15" customHeight="1">
      <c r="A276" s="43" t="s">
        <v>1672</v>
      </c>
      <c r="B276" s="43" t="s">
        <v>261</v>
      </c>
      <c r="C276" s="43" t="s">
        <v>1673</v>
      </c>
      <c r="D276" s="43" t="s">
        <v>1482</v>
      </c>
      <c r="E276" s="43" t="s">
        <v>226</v>
      </c>
      <c r="F276" s="43" t="s">
        <v>494</v>
      </c>
      <c r="G276" s="43" t="s">
        <v>174</v>
      </c>
      <c r="H276" s="59">
        <v>44639.756006944437</v>
      </c>
      <c r="I276" s="59">
        <v>44640.875011574077</v>
      </c>
      <c r="J276" s="43" t="b">
        <v>0</v>
      </c>
      <c r="K276" s="43"/>
      <c r="L276" s="43"/>
      <c r="M276" s="43" t="b">
        <v>0</v>
      </c>
      <c r="N276" s="43" t="b">
        <v>0</v>
      </c>
      <c r="O276" s="43"/>
      <c r="P276" s="43"/>
      <c r="R276" s="43"/>
      <c r="S276" s="43"/>
      <c r="T276" s="43"/>
      <c r="U276" s="59"/>
      <c r="V276" s="43"/>
      <c r="W276" s="60"/>
    </row>
    <row r="277" spans="1:23" ht="15" customHeight="1">
      <c r="A277" s="43" t="s">
        <v>1674</v>
      </c>
      <c r="B277" s="43" t="s">
        <v>261</v>
      </c>
      <c r="C277" s="43" t="s">
        <v>1675</v>
      </c>
      <c r="D277" s="43" t="s">
        <v>1482</v>
      </c>
      <c r="E277" s="43" t="s">
        <v>226</v>
      </c>
      <c r="F277" s="43" t="s">
        <v>494</v>
      </c>
      <c r="G277" s="43" t="s">
        <v>174</v>
      </c>
      <c r="H277" s="59">
        <v>44639.755983796298</v>
      </c>
      <c r="I277" s="59">
        <v>44640.875011574077</v>
      </c>
      <c r="J277" s="43" t="b">
        <v>0</v>
      </c>
      <c r="K277" s="43"/>
      <c r="L277" s="43"/>
      <c r="M277" s="43" t="s">
        <v>1676</v>
      </c>
      <c r="N277" s="43" t="b">
        <v>0</v>
      </c>
      <c r="O277" s="43"/>
      <c r="P277" s="43"/>
      <c r="R277" s="43"/>
      <c r="S277" s="43"/>
      <c r="T277" s="43"/>
      <c r="U277" s="59"/>
      <c r="V277" s="43"/>
      <c r="W277" s="60"/>
    </row>
    <row r="278" spans="1:23" ht="15" customHeight="1">
      <c r="A278" s="43" t="s">
        <v>1677</v>
      </c>
      <c r="B278" s="43" t="s">
        <v>261</v>
      </c>
      <c r="C278" s="43" t="s">
        <v>1678</v>
      </c>
      <c r="D278" s="43" t="s">
        <v>1482</v>
      </c>
      <c r="E278" s="43" t="s">
        <v>226</v>
      </c>
      <c r="F278" s="43" t="s">
        <v>494</v>
      </c>
      <c r="G278" s="43" t="s">
        <v>174</v>
      </c>
      <c r="H278" s="59">
        <v>44639.755972222221</v>
      </c>
      <c r="I278" s="59">
        <v>44640.875011574077</v>
      </c>
      <c r="J278" s="43" t="b">
        <v>0</v>
      </c>
      <c r="K278" s="43"/>
      <c r="L278" s="43"/>
      <c r="M278" s="43" t="b">
        <v>0</v>
      </c>
      <c r="N278" s="43" t="b">
        <v>0</v>
      </c>
      <c r="O278" s="43"/>
      <c r="P278" s="43"/>
      <c r="R278" s="43"/>
      <c r="S278" s="43"/>
      <c r="T278" s="43"/>
      <c r="U278" s="59"/>
      <c r="V278" s="43"/>
      <c r="W278" s="60"/>
    </row>
    <row r="279" spans="1:23" ht="15" customHeight="1">
      <c r="A279" s="43" t="s">
        <v>1679</v>
      </c>
      <c r="B279" s="43" t="s">
        <v>261</v>
      </c>
      <c r="C279" s="43" t="s">
        <v>1680</v>
      </c>
      <c r="D279" s="43" t="s">
        <v>1482</v>
      </c>
      <c r="E279" s="43" t="s">
        <v>226</v>
      </c>
      <c r="F279" s="43" t="s">
        <v>494</v>
      </c>
      <c r="G279" s="43" t="s">
        <v>174</v>
      </c>
      <c r="H279" s="59">
        <v>44639.755960648137</v>
      </c>
      <c r="I279" s="59">
        <v>44640.875011574077</v>
      </c>
      <c r="J279" s="43" t="b">
        <v>0</v>
      </c>
      <c r="K279" s="43"/>
      <c r="L279" s="43"/>
      <c r="M279" s="43" t="b">
        <v>0</v>
      </c>
      <c r="N279" s="43" t="b">
        <v>0</v>
      </c>
      <c r="O279" s="43"/>
      <c r="P279" s="43"/>
      <c r="R279" s="43"/>
      <c r="S279" s="43"/>
      <c r="T279" s="43"/>
      <c r="U279" s="59"/>
      <c r="V279" s="43"/>
      <c r="W279" s="60"/>
    </row>
    <row r="280" spans="1:23" ht="15" customHeight="1">
      <c r="A280" s="43" t="s">
        <v>1681</v>
      </c>
      <c r="B280" s="43" t="s">
        <v>261</v>
      </c>
      <c r="C280" s="43" t="s">
        <v>1682</v>
      </c>
      <c r="D280" s="43" t="s">
        <v>1482</v>
      </c>
      <c r="E280" s="43" t="s">
        <v>226</v>
      </c>
      <c r="F280" s="43" t="s">
        <v>494</v>
      </c>
      <c r="G280" s="43" t="s">
        <v>174</v>
      </c>
      <c r="H280" s="59">
        <v>44639.755949074082</v>
      </c>
      <c r="I280" s="59">
        <v>44640.875011574077</v>
      </c>
      <c r="J280" s="43" t="b">
        <v>0</v>
      </c>
      <c r="K280" s="43"/>
      <c r="L280" s="43"/>
      <c r="M280" s="43" t="b">
        <v>0</v>
      </c>
      <c r="N280" s="43" t="b">
        <v>0</v>
      </c>
      <c r="O280" s="43"/>
      <c r="P280" s="43"/>
      <c r="R280" s="43"/>
      <c r="S280" s="43"/>
      <c r="T280" s="43"/>
      <c r="U280" s="43"/>
      <c r="V280" s="43"/>
      <c r="W280" s="60"/>
    </row>
    <row r="281" spans="1:23" ht="15" customHeight="1">
      <c r="A281" s="43" t="s">
        <v>1683</v>
      </c>
      <c r="B281" s="43" t="s">
        <v>261</v>
      </c>
      <c r="C281" s="43" t="s">
        <v>1684</v>
      </c>
      <c r="D281" s="43" t="s">
        <v>1482</v>
      </c>
      <c r="E281" s="43" t="s">
        <v>226</v>
      </c>
      <c r="F281" s="43" t="s">
        <v>494</v>
      </c>
      <c r="G281" s="43" t="s">
        <v>174</v>
      </c>
      <c r="H281" s="59">
        <v>44639.755937499998</v>
      </c>
      <c r="I281" s="59">
        <v>44640.875011574077</v>
      </c>
      <c r="J281" s="43" t="b">
        <v>0</v>
      </c>
      <c r="K281" s="43"/>
      <c r="L281" s="43"/>
      <c r="M281" s="43" t="s">
        <v>1494</v>
      </c>
      <c r="N281" s="43" t="b">
        <v>0</v>
      </c>
      <c r="O281" s="43"/>
      <c r="P281" s="43"/>
      <c r="R281" s="43"/>
      <c r="S281" s="43"/>
      <c r="T281" s="43"/>
      <c r="U281" s="43"/>
      <c r="V281" s="43"/>
      <c r="W281" s="60"/>
    </row>
    <row r="282" spans="1:23" ht="15" customHeight="1">
      <c r="A282" s="43" t="s">
        <v>1685</v>
      </c>
      <c r="B282" s="43" t="s">
        <v>261</v>
      </c>
      <c r="C282" s="43" t="s">
        <v>1686</v>
      </c>
      <c r="D282" s="43" t="s">
        <v>1482</v>
      </c>
      <c r="E282" s="43" t="s">
        <v>226</v>
      </c>
      <c r="F282" s="43" t="s">
        <v>494</v>
      </c>
      <c r="G282" s="43" t="s">
        <v>174</v>
      </c>
      <c r="H282" s="59">
        <v>44639.755925925929</v>
      </c>
      <c r="I282" s="59">
        <v>44640.875011574077</v>
      </c>
      <c r="J282" s="43" t="b">
        <v>0</v>
      </c>
      <c r="K282" s="43"/>
      <c r="L282" s="43"/>
      <c r="M282" s="43" t="b">
        <v>0</v>
      </c>
      <c r="N282" s="43" t="b">
        <v>0</v>
      </c>
      <c r="O282" s="43"/>
      <c r="P282" s="43"/>
      <c r="R282" s="43"/>
      <c r="S282" s="43"/>
      <c r="T282" s="43"/>
      <c r="U282" s="59"/>
      <c r="V282" s="43"/>
      <c r="W282" s="60"/>
    </row>
    <row r="283" spans="1:23" ht="15" customHeight="1">
      <c r="A283" s="43" t="s">
        <v>1687</v>
      </c>
      <c r="B283" s="43" t="s">
        <v>261</v>
      </c>
      <c r="C283" s="43" t="s">
        <v>1688</v>
      </c>
      <c r="D283" s="43" t="s">
        <v>1482</v>
      </c>
      <c r="E283" s="43" t="s">
        <v>226</v>
      </c>
      <c r="F283" s="43" t="s">
        <v>494</v>
      </c>
      <c r="G283" s="43" t="s">
        <v>174</v>
      </c>
      <c r="H283" s="59">
        <v>44639.755902777782</v>
      </c>
      <c r="I283" s="59">
        <v>44640.875011574077</v>
      </c>
      <c r="J283" s="43" t="b">
        <v>0</v>
      </c>
      <c r="K283" s="43"/>
      <c r="L283" s="43"/>
      <c r="M283" s="43" t="s">
        <v>1689</v>
      </c>
      <c r="N283" s="43" t="b">
        <v>0</v>
      </c>
      <c r="O283" s="43"/>
      <c r="P283" s="43"/>
      <c r="R283" s="43"/>
      <c r="S283" s="43"/>
      <c r="T283" s="43"/>
      <c r="U283" s="59"/>
      <c r="V283" s="43"/>
      <c r="W283" s="60"/>
    </row>
    <row r="284" spans="1:23" ht="15" customHeight="1">
      <c r="A284" s="43" t="s">
        <v>1690</v>
      </c>
      <c r="B284" s="43" t="s">
        <v>261</v>
      </c>
      <c r="C284" s="43" t="s">
        <v>1691</v>
      </c>
      <c r="D284" s="43" t="s">
        <v>1482</v>
      </c>
      <c r="E284" s="43" t="s">
        <v>226</v>
      </c>
      <c r="F284" s="43" t="s">
        <v>494</v>
      </c>
      <c r="G284" s="43" t="s">
        <v>174</v>
      </c>
      <c r="H284" s="59">
        <v>44639.755891203713</v>
      </c>
      <c r="I284" s="59">
        <v>44640.875011574077</v>
      </c>
      <c r="J284" s="43" t="b">
        <v>0</v>
      </c>
      <c r="K284" s="43"/>
      <c r="L284" s="43"/>
      <c r="M284" s="43" t="s">
        <v>1692</v>
      </c>
      <c r="N284" s="43" t="b">
        <v>0</v>
      </c>
      <c r="O284" s="43"/>
      <c r="P284" s="43"/>
      <c r="R284" s="43"/>
      <c r="S284" s="43"/>
      <c r="T284" s="43"/>
      <c r="U284" s="43"/>
      <c r="V284" s="43"/>
      <c r="W284" s="60"/>
    </row>
    <row r="285" spans="1:23" ht="15" customHeight="1">
      <c r="A285" s="43" t="s">
        <v>1693</v>
      </c>
      <c r="B285" s="43" t="s">
        <v>261</v>
      </c>
      <c r="C285" s="43" t="s">
        <v>1694</v>
      </c>
      <c r="D285" s="43" t="s">
        <v>1482</v>
      </c>
      <c r="E285" s="43" t="s">
        <v>1483</v>
      </c>
      <c r="F285" s="43" t="s">
        <v>494</v>
      </c>
      <c r="G285" s="43" t="s">
        <v>174</v>
      </c>
      <c r="H285" s="59">
        <v>44639.755879629629</v>
      </c>
      <c r="I285" s="59">
        <v>44640.752245370371</v>
      </c>
      <c r="J285" s="43" t="b">
        <v>0</v>
      </c>
      <c r="K285" s="43"/>
      <c r="L285" s="43"/>
      <c r="M285" s="43" t="s">
        <v>1695</v>
      </c>
      <c r="N285" s="43" t="b">
        <v>0</v>
      </c>
      <c r="O285" s="43"/>
      <c r="P285" s="43"/>
      <c r="R285" s="43"/>
      <c r="S285" s="43"/>
      <c r="T285" s="43"/>
      <c r="U285" s="59"/>
      <c r="V285" s="43"/>
      <c r="W285" s="60"/>
    </row>
    <row r="286" spans="1:23" ht="15" customHeight="1">
      <c r="A286" s="43" t="s">
        <v>1696</v>
      </c>
      <c r="B286" s="43" t="s">
        <v>261</v>
      </c>
      <c r="C286" s="43" t="s">
        <v>1697</v>
      </c>
      <c r="D286" s="43" t="s">
        <v>1482</v>
      </c>
      <c r="E286" s="43" t="s">
        <v>226</v>
      </c>
      <c r="F286" s="43" t="s">
        <v>494</v>
      </c>
      <c r="G286" s="43" t="s">
        <v>174</v>
      </c>
      <c r="H286" s="59">
        <v>44639.755856481483</v>
      </c>
      <c r="I286" s="59">
        <v>44640.875011574077</v>
      </c>
      <c r="J286" s="43" t="b">
        <v>0</v>
      </c>
      <c r="K286" s="43"/>
      <c r="L286" s="43"/>
      <c r="M286" s="43" t="b">
        <v>0</v>
      </c>
      <c r="N286" s="43" t="b">
        <v>0</v>
      </c>
      <c r="O286" s="43"/>
      <c r="P286" s="43"/>
      <c r="R286" s="43"/>
      <c r="S286" s="43"/>
      <c r="T286" s="43"/>
      <c r="U286" s="59"/>
      <c r="V286" s="43"/>
      <c r="W286" s="60"/>
    </row>
    <row r="287" spans="1:23" ht="15" customHeight="1">
      <c r="A287" s="43" t="s">
        <v>1698</v>
      </c>
      <c r="B287" s="43" t="s">
        <v>261</v>
      </c>
      <c r="C287" s="43" t="s">
        <v>1699</v>
      </c>
      <c r="D287" s="43" t="s">
        <v>1482</v>
      </c>
      <c r="E287" s="43" t="s">
        <v>226</v>
      </c>
      <c r="F287" s="43" t="s">
        <v>494</v>
      </c>
      <c r="G287" s="43" t="s">
        <v>174</v>
      </c>
      <c r="H287" s="59">
        <v>44639.755833333344</v>
      </c>
      <c r="I287" s="59">
        <v>44640.875011574077</v>
      </c>
      <c r="J287" s="43" t="b">
        <v>0</v>
      </c>
      <c r="K287" s="43"/>
      <c r="L287" s="43"/>
      <c r="M287" s="43" t="s">
        <v>1700</v>
      </c>
      <c r="N287" s="43" t="b">
        <v>0</v>
      </c>
      <c r="O287" s="43"/>
      <c r="P287" s="43"/>
      <c r="R287" s="43"/>
      <c r="S287" s="43"/>
      <c r="T287" s="43"/>
      <c r="U287" s="59"/>
      <c r="V287" s="43"/>
      <c r="W287" s="60"/>
    </row>
    <row r="288" spans="1:23" ht="15" customHeight="1">
      <c r="A288" s="43" t="s">
        <v>1701</v>
      </c>
      <c r="B288" s="43" t="s">
        <v>261</v>
      </c>
      <c r="C288" s="43" t="s">
        <v>1702</v>
      </c>
      <c r="D288" s="43" t="s">
        <v>1482</v>
      </c>
      <c r="E288" s="43" t="s">
        <v>226</v>
      </c>
      <c r="F288" s="43" t="s">
        <v>494</v>
      </c>
      <c r="G288" s="43" t="s">
        <v>174</v>
      </c>
      <c r="H288" s="59">
        <v>44639.75582175926</v>
      </c>
      <c r="I288" s="59">
        <v>44640.875011574077</v>
      </c>
      <c r="J288" s="43" t="b">
        <v>0</v>
      </c>
      <c r="K288" s="43"/>
      <c r="L288" s="43"/>
      <c r="M288" s="43" t="s">
        <v>1703</v>
      </c>
      <c r="N288" s="43" t="b">
        <v>0</v>
      </c>
      <c r="O288" s="43"/>
      <c r="P288" s="43"/>
      <c r="R288" s="43"/>
      <c r="S288" s="43"/>
      <c r="T288" s="43"/>
      <c r="U288" s="59"/>
      <c r="V288" s="43"/>
      <c r="W288" s="60"/>
    </row>
    <row r="289" spans="1:23" ht="15" customHeight="1">
      <c r="A289" s="43" t="s">
        <v>1704</v>
      </c>
      <c r="B289" s="43" t="s">
        <v>261</v>
      </c>
      <c r="C289" s="43" t="s">
        <v>1705</v>
      </c>
      <c r="D289" s="43" t="s">
        <v>1482</v>
      </c>
      <c r="E289" s="43" t="s">
        <v>226</v>
      </c>
      <c r="F289" s="43" t="s">
        <v>494</v>
      </c>
      <c r="G289" s="43" t="s">
        <v>174</v>
      </c>
      <c r="H289" s="59">
        <v>44639.755810185183</v>
      </c>
      <c r="I289" s="59">
        <v>44640.875011574077</v>
      </c>
      <c r="J289" s="43" t="b">
        <v>0</v>
      </c>
      <c r="K289" s="43"/>
      <c r="L289" s="43"/>
      <c r="M289" s="43" t="s">
        <v>1706</v>
      </c>
      <c r="N289" s="43" t="b">
        <v>0</v>
      </c>
      <c r="O289" s="43"/>
      <c r="P289" s="43"/>
      <c r="R289" s="43"/>
      <c r="S289" s="43"/>
      <c r="T289" s="43"/>
      <c r="U289" s="59"/>
      <c r="V289" s="43"/>
      <c r="W289" s="60"/>
    </row>
    <row r="290" spans="1:23" ht="15" customHeight="1">
      <c r="A290" s="43" t="s">
        <v>1707</v>
      </c>
      <c r="B290" s="43" t="s">
        <v>261</v>
      </c>
      <c r="C290" s="43" t="s">
        <v>1708</v>
      </c>
      <c r="D290" s="43" t="s">
        <v>1482</v>
      </c>
      <c r="E290" s="43" t="s">
        <v>226</v>
      </c>
      <c r="F290" s="43" t="s">
        <v>494</v>
      </c>
      <c r="G290" s="43" t="s">
        <v>174</v>
      </c>
      <c r="H290" s="59">
        <v>44639.755787037036</v>
      </c>
      <c r="I290" s="59">
        <v>44640.875011574077</v>
      </c>
      <c r="J290" s="43" t="b">
        <v>0</v>
      </c>
      <c r="K290" s="43"/>
      <c r="L290" s="43"/>
      <c r="M290" s="43" t="b">
        <v>0</v>
      </c>
      <c r="N290" s="43" t="b">
        <v>0</v>
      </c>
      <c r="O290" s="43"/>
      <c r="P290" s="43"/>
      <c r="R290" s="43"/>
      <c r="S290" s="43"/>
      <c r="T290" s="43"/>
      <c r="U290" s="43"/>
      <c r="V290" s="43"/>
      <c r="W290" s="60"/>
    </row>
    <row r="291" spans="1:23" ht="15" customHeight="1">
      <c r="A291" s="43" t="s">
        <v>1709</v>
      </c>
      <c r="B291" s="43" t="s">
        <v>261</v>
      </c>
      <c r="C291" s="43" t="s">
        <v>1710</v>
      </c>
      <c r="D291" s="43" t="s">
        <v>1482</v>
      </c>
      <c r="E291" s="43" t="s">
        <v>226</v>
      </c>
      <c r="F291" s="43" t="s">
        <v>494</v>
      </c>
      <c r="G291" s="43" t="s">
        <v>174</v>
      </c>
      <c r="H291" s="59">
        <v>44639.75577546296</v>
      </c>
      <c r="I291" s="59">
        <v>44640.875011574077</v>
      </c>
      <c r="J291" s="43" t="b">
        <v>0</v>
      </c>
      <c r="K291" s="43"/>
      <c r="L291" s="43"/>
      <c r="M291" s="43" t="s">
        <v>1711</v>
      </c>
      <c r="N291" s="43" t="b">
        <v>0</v>
      </c>
      <c r="O291" s="43"/>
      <c r="P291" s="43"/>
      <c r="R291" s="43"/>
      <c r="S291" s="43"/>
      <c r="T291" s="43"/>
      <c r="U291" s="43"/>
      <c r="V291" s="43"/>
      <c r="W291" s="60"/>
    </row>
    <row r="292" spans="1:23" ht="15" customHeight="1">
      <c r="A292" s="43" t="s">
        <v>1712</v>
      </c>
      <c r="B292" s="43" t="s">
        <v>261</v>
      </c>
      <c r="C292" s="43" t="s">
        <v>1713</v>
      </c>
      <c r="D292" s="43" t="s">
        <v>1482</v>
      </c>
      <c r="E292" s="43" t="s">
        <v>226</v>
      </c>
      <c r="F292" s="43" t="s">
        <v>494</v>
      </c>
      <c r="G292" s="43" t="s">
        <v>174</v>
      </c>
      <c r="H292" s="59">
        <v>44639.755370370367</v>
      </c>
      <c r="I292" s="59">
        <v>44640.875011574077</v>
      </c>
      <c r="J292" s="43" t="b">
        <v>0</v>
      </c>
      <c r="K292" s="43"/>
      <c r="L292" s="43"/>
      <c r="M292" s="43" t="s">
        <v>1714</v>
      </c>
      <c r="N292" s="43" t="b">
        <v>0</v>
      </c>
      <c r="O292" s="43"/>
      <c r="P292" s="43"/>
      <c r="R292" s="43"/>
      <c r="S292" s="43"/>
      <c r="T292" s="43"/>
      <c r="U292" s="43"/>
      <c r="V292" s="43"/>
      <c r="W292" s="60"/>
    </row>
    <row r="293" spans="1:23" ht="15" customHeight="1">
      <c r="A293" s="43" t="s">
        <v>1715</v>
      </c>
      <c r="B293" s="43" t="s">
        <v>261</v>
      </c>
      <c r="C293" s="43" t="s">
        <v>1716</v>
      </c>
      <c r="D293" s="43" t="s">
        <v>1482</v>
      </c>
      <c r="E293" s="43" t="s">
        <v>226</v>
      </c>
      <c r="F293" s="43" t="s">
        <v>494</v>
      </c>
      <c r="G293" s="43" t="s">
        <v>174</v>
      </c>
      <c r="H293" s="59">
        <v>44639.755358796298</v>
      </c>
      <c r="I293" s="59">
        <v>44640.875011574077</v>
      </c>
      <c r="J293" s="43" t="b">
        <v>0</v>
      </c>
      <c r="K293" s="43"/>
      <c r="L293" s="43"/>
      <c r="M293" s="43" t="s">
        <v>1717</v>
      </c>
      <c r="N293" s="43" t="b">
        <v>0</v>
      </c>
      <c r="O293" s="43"/>
      <c r="P293" s="43"/>
      <c r="R293" s="43"/>
      <c r="S293" s="43"/>
      <c r="T293" s="43"/>
      <c r="U293" s="43"/>
      <c r="V293" s="43"/>
      <c r="W293" s="60"/>
    </row>
    <row r="294" spans="1:23" ht="15" customHeight="1">
      <c r="A294" s="43" t="s">
        <v>1718</v>
      </c>
      <c r="B294" s="43" t="s">
        <v>261</v>
      </c>
      <c r="C294" s="43" t="s">
        <v>1719</v>
      </c>
      <c r="D294" s="43" t="s">
        <v>1482</v>
      </c>
      <c r="E294" s="43" t="s">
        <v>226</v>
      </c>
      <c r="F294" s="43" t="s">
        <v>494</v>
      </c>
      <c r="G294" s="43" t="s">
        <v>174</v>
      </c>
      <c r="H294" s="59">
        <v>44639.755335648151</v>
      </c>
      <c r="I294" s="59">
        <v>44640.875011574077</v>
      </c>
      <c r="J294" s="43" t="b">
        <v>0</v>
      </c>
      <c r="K294" s="43"/>
      <c r="L294" s="43"/>
      <c r="M294" s="43" t="s">
        <v>1720</v>
      </c>
      <c r="N294" s="43" t="b">
        <v>0</v>
      </c>
      <c r="O294" s="43"/>
      <c r="P294" s="43"/>
      <c r="R294" s="43"/>
      <c r="S294" s="43"/>
      <c r="T294" s="43"/>
      <c r="U294" s="43"/>
      <c r="V294" s="43"/>
      <c r="W294" s="60"/>
    </row>
    <row r="295" spans="1:23" ht="15" customHeight="1">
      <c r="A295" s="43" t="s">
        <v>1721</v>
      </c>
      <c r="B295" s="43" t="s">
        <v>261</v>
      </c>
      <c r="C295" s="43" t="s">
        <v>1722</v>
      </c>
      <c r="D295" s="43" t="s">
        <v>1482</v>
      </c>
      <c r="E295" s="43" t="s">
        <v>226</v>
      </c>
      <c r="F295" s="43" t="s">
        <v>494</v>
      </c>
      <c r="G295" s="43" t="s">
        <v>174</v>
      </c>
      <c r="H295" s="59">
        <v>44639.755115740743</v>
      </c>
      <c r="I295" s="59">
        <v>44640.875011574077</v>
      </c>
      <c r="J295" s="43" t="b">
        <v>0</v>
      </c>
      <c r="K295" s="43"/>
      <c r="L295" s="43"/>
      <c r="M295" s="43" t="s">
        <v>1723</v>
      </c>
      <c r="N295" s="43" t="b">
        <v>0</v>
      </c>
      <c r="O295" s="43"/>
      <c r="P295" s="43"/>
      <c r="R295" s="43"/>
      <c r="S295" s="43"/>
      <c r="T295" s="43"/>
      <c r="U295" s="59"/>
      <c r="V295" s="43"/>
      <c r="W295" s="60"/>
    </row>
    <row r="296" spans="1:23" ht="15" customHeight="1">
      <c r="A296" s="43" t="s">
        <v>1724</v>
      </c>
      <c r="B296" s="43" t="s">
        <v>261</v>
      </c>
      <c r="C296" s="43" t="s">
        <v>1725</v>
      </c>
      <c r="D296" s="43" t="s">
        <v>1482</v>
      </c>
      <c r="E296" s="43" t="s">
        <v>226</v>
      </c>
      <c r="F296" s="43" t="s">
        <v>494</v>
      </c>
      <c r="G296" s="43" t="s">
        <v>174</v>
      </c>
      <c r="H296" s="59">
        <v>44639.75509259259</v>
      </c>
      <c r="I296" s="59">
        <v>44640.875011574077</v>
      </c>
      <c r="J296" s="43" t="b">
        <v>0</v>
      </c>
      <c r="K296" s="43"/>
      <c r="L296" s="43"/>
      <c r="M296" s="43" t="s">
        <v>1726</v>
      </c>
      <c r="N296" s="43" t="b">
        <v>0</v>
      </c>
      <c r="O296" s="43"/>
      <c r="P296" s="43"/>
      <c r="R296" s="43"/>
      <c r="S296" s="43"/>
      <c r="T296" s="43"/>
      <c r="U296" s="59"/>
      <c r="V296" s="43"/>
      <c r="W296" s="60"/>
    </row>
    <row r="297" spans="1:23" ht="15" customHeight="1">
      <c r="A297" s="43" t="s">
        <v>1727</v>
      </c>
      <c r="B297" s="43" t="s">
        <v>261</v>
      </c>
      <c r="C297" s="43" t="s">
        <v>1728</v>
      </c>
      <c r="D297" s="43" t="s">
        <v>1482</v>
      </c>
      <c r="E297" s="43" t="s">
        <v>226</v>
      </c>
      <c r="F297" s="43" t="s">
        <v>494</v>
      </c>
      <c r="G297" s="43" t="s">
        <v>174</v>
      </c>
      <c r="H297" s="59">
        <v>44639.75508101852</v>
      </c>
      <c r="I297" s="59">
        <v>44640.875011574077</v>
      </c>
      <c r="J297" s="43" t="b">
        <v>0</v>
      </c>
      <c r="K297" s="43"/>
      <c r="L297" s="43"/>
      <c r="M297" s="43" t="s">
        <v>1729</v>
      </c>
      <c r="N297" s="43" t="b">
        <v>0</v>
      </c>
      <c r="O297" s="43"/>
      <c r="P297" s="43"/>
      <c r="R297" s="43"/>
      <c r="S297" s="43"/>
      <c r="T297" s="43"/>
      <c r="U297" s="59"/>
      <c r="V297" s="43"/>
      <c r="W297" s="60"/>
    </row>
    <row r="298" spans="1:23" ht="15" customHeight="1">
      <c r="A298" s="43" t="s">
        <v>1730</v>
      </c>
      <c r="B298" s="43" t="s">
        <v>261</v>
      </c>
      <c r="C298" s="43" t="s">
        <v>1731</v>
      </c>
      <c r="D298" s="43" t="s">
        <v>1482</v>
      </c>
      <c r="E298" s="43" t="s">
        <v>226</v>
      </c>
      <c r="F298" s="43" t="s">
        <v>494</v>
      </c>
      <c r="G298" s="43" t="s">
        <v>174</v>
      </c>
      <c r="H298" s="59">
        <v>44639.755069444444</v>
      </c>
      <c r="I298" s="59">
        <v>44640.875011574077</v>
      </c>
      <c r="J298" s="43" t="b">
        <v>0</v>
      </c>
      <c r="K298" s="43"/>
      <c r="L298" s="43"/>
      <c r="M298" s="43" t="s">
        <v>1732</v>
      </c>
      <c r="N298" s="43" t="b">
        <v>0</v>
      </c>
      <c r="O298" s="43"/>
      <c r="P298" s="43"/>
      <c r="R298" s="43"/>
      <c r="S298" s="43"/>
      <c r="T298" s="43"/>
      <c r="U298" s="59"/>
      <c r="V298" s="43"/>
      <c r="W298" s="60"/>
    </row>
    <row r="299" spans="1:23" ht="15" customHeight="1">
      <c r="A299" s="43" t="s">
        <v>1733</v>
      </c>
      <c r="B299" s="43" t="s">
        <v>261</v>
      </c>
      <c r="C299" s="43" t="s">
        <v>1734</v>
      </c>
      <c r="D299" s="43" t="s">
        <v>1482</v>
      </c>
      <c r="E299" s="43" t="s">
        <v>226</v>
      </c>
      <c r="F299" s="43" t="s">
        <v>494</v>
      </c>
      <c r="G299" s="43" t="s">
        <v>174</v>
      </c>
      <c r="H299" s="59">
        <v>44639.755057870367</v>
      </c>
      <c r="I299" s="59">
        <v>44640.875011574077</v>
      </c>
      <c r="J299" s="43" t="b">
        <v>0</v>
      </c>
      <c r="K299" s="43"/>
      <c r="L299" s="43"/>
      <c r="M299" s="43" t="s">
        <v>1735</v>
      </c>
      <c r="N299" s="43" t="b">
        <v>0</v>
      </c>
      <c r="O299" s="43"/>
      <c r="P299" s="43"/>
      <c r="R299" s="43"/>
      <c r="S299" s="43"/>
      <c r="T299" s="43"/>
      <c r="U299" s="59"/>
      <c r="V299" s="43"/>
      <c r="W299" s="60"/>
    </row>
    <row r="300" spans="1:23" ht="15" customHeight="1">
      <c r="A300" s="43" t="s">
        <v>1736</v>
      </c>
      <c r="B300" s="43" t="s">
        <v>261</v>
      </c>
      <c r="C300" s="43" t="s">
        <v>1737</v>
      </c>
      <c r="D300" s="43" t="s">
        <v>1482</v>
      </c>
      <c r="E300" s="43" t="s">
        <v>226</v>
      </c>
      <c r="F300" s="43" t="s">
        <v>494</v>
      </c>
      <c r="G300" s="43" t="s">
        <v>174</v>
      </c>
      <c r="H300" s="59">
        <v>44639.75503472222</v>
      </c>
      <c r="I300" s="59">
        <v>44640.875011574077</v>
      </c>
      <c r="J300" s="43" t="b">
        <v>0</v>
      </c>
      <c r="K300" s="43"/>
      <c r="L300" s="43"/>
      <c r="M300" s="43" t="s">
        <v>1738</v>
      </c>
      <c r="N300" s="43" t="b">
        <v>0</v>
      </c>
      <c r="O300" s="43"/>
      <c r="P300" s="43"/>
      <c r="R300" s="43"/>
      <c r="S300" s="43"/>
      <c r="T300" s="43"/>
      <c r="U300" s="59"/>
      <c r="V300" s="43"/>
      <c r="W300" s="60"/>
    </row>
    <row r="301" spans="1:23" ht="15" customHeight="1">
      <c r="A301" s="43" t="s">
        <v>1739</v>
      </c>
      <c r="B301" s="43" t="s">
        <v>261</v>
      </c>
      <c r="C301" s="43" t="s">
        <v>1740</v>
      </c>
      <c r="D301" s="43" t="s">
        <v>1482</v>
      </c>
      <c r="E301" s="43" t="s">
        <v>226</v>
      </c>
      <c r="F301" s="43" t="s">
        <v>494</v>
      </c>
      <c r="G301" s="43" t="s">
        <v>174</v>
      </c>
      <c r="H301" s="59">
        <v>44639.755023148151</v>
      </c>
      <c r="I301" s="59">
        <v>44640.875011574077</v>
      </c>
      <c r="J301" s="43" t="b">
        <v>0</v>
      </c>
      <c r="K301" s="43"/>
      <c r="L301" s="43"/>
      <c r="M301" s="43" t="s">
        <v>1741</v>
      </c>
      <c r="N301" s="43" t="b">
        <v>0</v>
      </c>
      <c r="O301" s="43"/>
      <c r="P301" s="43"/>
      <c r="R301" s="43"/>
      <c r="S301" s="43"/>
      <c r="T301" s="43"/>
      <c r="U301" s="59"/>
      <c r="V301" s="43"/>
      <c r="W301" s="60"/>
    </row>
    <row r="302" spans="1:23" ht="15" customHeight="1">
      <c r="A302" s="43" t="s">
        <v>1742</v>
      </c>
      <c r="B302" s="43" t="s">
        <v>261</v>
      </c>
      <c r="C302" s="43" t="s">
        <v>1743</v>
      </c>
      <c r="D302" s="43" t="s">
        <v>1482</v>
      </c>
      <c r="E302" s="43" t="s">
        <v>226</v>
      </c>
      <c r="F302" s="43" t="s">
        <v>494</v>
      </c>
      <c r="G302" s="43" t="s">
        <v>174</v>
      </c>
      <c r="H302" s="59">
        <v>44639.755011574067</v>
      </c>
      <c r="I302" s="59">
        <v>44640.875011574077</v>
      </c>
      <c r="J302" s="43" t="b">
        <v>0</v>
      </c>
      <c r="K302" s="43"/>
      <c r="L302" s="43"/>
      <c r="M302" s="43" t="s">
        <v>1744</v>
      </c>
      <c r="N302" s="43" t="b">
        <v>0</v>
      </c>
      <c r="O302" s="43"/>
      <c r="P302" s="43"/>
      <c r="R302" s="43"/>
      <c r="S302" s="43"/>
      <c r="T302" s="43"/>
      <c r="U302" s="59"/>
      <c r="V302" s="43"/>
      <c r="W302" s="60"/>
    </row>
    <row r="303" spans="1:23" ht="15" customHeight="1">
      <c r="A303" s="43" t="s">
        <v>1745</v>
      </c>
      <c r="B303" s="43" t="s">
        <v>261</v>
      </c>
      <c r="C303" s="43" t="s">
        <v>1746</v>
      </c>
      <c r="D303" s="43" t="s">
        <v>1482</v>
      </c>
      <c r="E303" s="43" t="s">
        <v>226</v>
      </c>
      <c r="F303" s="43" t="s">
        <v>494</v>
      </c>
      <c r="G303" s="43" t="s">
        <v>174</v>
      </c>
      <c r="H303" s="59">
        <v>44639.754664351851</v>
      </c>
      <c r="I303" s="59">
        <v>44640.875011574077</v>
      </c>
      <c r="J303" s="43" t="b">
        <v>0</v>
      </c>
      <c r="K303" s="43"/>
      <c r="L303" s="43"/>
      <c r="M303" s="43" t="s">
        <v>1747</v>
      </c>
      <c r="N303" s="43" t="b">
        <v>0</v>
      </c>
      <c r="O303" s="43"/>
      <c r="P303" s="43"/>
      <c r="R303" s="43"/>
      <c r="S303" s="43"/>
      <c r="T303" s="43"/>
      <c r="U303" s="59"/>
      <c r="V303" s="43"/>
      <c r="W303" s="60"/>
    </row>
    <row r="304" spans="1:23" ht="15" customHeight="1">
      <c r="A304" s="43" t="s">
        <v>1748</v>
      </c>
      <c r="B304" s="43" t="s">
        <v>261</v>
      </c>
      <c r="C304" s="43" t="s">
        <v>1749</v>
      </c>
      <c r="D304" s="43" t="s">
        <v>1482</v>
      </c>
      <c r="E304" s="43" t="s">
        <v>226</v>
      </c>
      <c r="F304" s="43" t="s">
        <v>494</v>
      </c>
      <c r="G304" s="43" t="s">
        <v>174</v>
      </c>
      <c r="H304" s="59">
        <v>44639.753958333327</v>
      </c>
      <c r="I304" s="59">
        <v>44640.875011574077</v>
      </c>
      <c r="J304" s="43" t="b">
        <v>0</v>
      </c>
      <c r="K304" s="43"/>
      <c r="L304" s="43"/>
      <c r="M304" s="43" t="s">
        <v>1750</v>
      </c>
      <c r="N304" s="43" t="b">
        <v>0</v>
      </c>
      <c r="O304" s="43"/>
      <c r="P304" s="43"/>
      <c r="R304" s="43"/>
      <c r="S304" s="43"/>
      <c r="T304" s="43"/>
      <c r="U304" s="59"/>
      <c r="V304" s="43"/>
      <c r="W304" s="60"/>
    </row>
    <row r="305" spans="1:23" ht="15" customHeight="1">
      <c r="A305" s="43" t="s">
        <v>1751</v>
      </c>
      <c r="B305" s="43" t="s">
        <v>261</v>
      </c>
      <c r="C305" s="43" t="s">
        <v>1752</v>
      </c>
      <c r="D305" s="43" t="s">
        <v>1482</v>
      </c>
      <c r="E305" s="43" t="s">
        <v>1483</v>
      </c>
      <c r="F305" s="43" t="s">
        <v>1487</v>
      </c>
      <c r="G305" s="43" t="s">
        <v>174</v>
      </c>
      <c r="H305" s="59">
        <v>44639.734525462962</v>
      </c>
      <c r="I305" s="59">
        <v>44639.922349537039</v>
      </c>
      <c r="J305" s="43" t="b">
        <v>0</v>
      </c>
      <c r="K305" s="43"/>
      <c r="L305" s="43"/>
      <c r="M305" s="43" t="s">
        <v>1753</v>
      </c>
      <c r="N305" s="43" t="b">
        <v>0</v>
      </c>
      <c r="O305" s="43"/>
      <c r="P305" s="43"/>
      <c r="R305" s="43"/>
      <c r="S305" s="43"/>
      <c r="T305" s="43"/>
      <c r="U305" s="43"/>
      <c r="V305" s="43"/>
      <c r="W305" s="60"/>
    </row>
    <row r="306" spans="1:23" ht="15" customHeight="1">
      <c r="A306" s="43" t="s">
        <v>1754</v>
      </c>
      <c r="B306" s="43" t="s">
        <v>261</v>
      </c>
      <c r="C306" s="43" t="s">
        <v>1755</v>
      </c>
      <c r="D306" s="43" t="s">
        <v>1482</v>
      </c>
      <c r="E306" s="43" t="s">
        <v>1483</v>
      </c>
      <c r="F306" s="43" t="s">
        <v>1487</v>
      </c>
      <c r="G306" s="43" t="s">
        <v>174</v>
      </c>
      <c r="H306" s="59">
        <v>44639.734502314823</v>
      </c>
      <c r="I306" s="59">
        <v>44639.922337962962</v>
      </c>
      <c r="J306" s="43" t="b">
        <v>0</v>
      </c>
      <c r="K306" s="43"/>
      <c r="L306" s="43"/>
      <c r="M306" s="43" t="s">
        <v>1753</v>
      </c>
      <c r="N306" s="43" t="b">
        <v>0</v>
      </c>
      <c r="O306" s="43"/>
      <c r="P306" s="43"/>
      <c r="R306" s="43"/>
      <c r="S306" s="43"/>
      <c r="T306" s="43"/>
      <c r="U306" s="59"/>
      <c r="V306" s="43"/>
      <c r="W306" s="60"/>
    </row>
    <row r="307" spans="1:23" ht="15" customHeight="1">
      <c r="A307" s="43" t="s">
        <v>1756</v>
      </c>
      <c r="B307" s="43" t="s">
        <v>261</v>
      </c>
      <c r="C307" s="43" t="s">
        <v>1757</v>
      </c>
      <c r="D307" s="43" t="s">
        <v>1482</v>
      </c>
      <c r="E307" s="43" t="s">
        <v>226</v>
      </c>
      <c r="F307" s="43" t="s">
        <v>519</v>
      </c>
      <c r="G307" s="43" t="s">
        <v>174</v>
      </c>
      <c r="H307" s="59">
        <v>44639.716099537043</v>
      </c>
      <c r="I307" s="59">
        <v>44640.875011574077</v>
      </c>
      <c r="J307" s="43" t="b">
        <v>0</v>
      </c>
      <c r="K307" s="43"/>
      <c r="L307" s="43"/>
      <c r="M307" s="43" t="b">
        <v>0</v>
      </c>
      <c r="N307" s="43" t="b">
        <v>0</v>
      </c>
      <c r="O307" s="43"/>
      <c r="P307" s="43"/>
      <c r="R307" s="43"/>
      <c r="S307" s="43"/>
      <c r="T307" s="43"/>
      <c r="U307" s="59"/>
      <c r="V307" s="43"/>
      <c r="W307" s="60"/>
    </row>
    <row r="308" spans="1:23" ht="15" customHeight="1">
      <c r="A308" s="43" t="s">
        <v>1758</v>
      </c>
      <c r="B308" s="43" t="s">
        <v>261</v>
      </c>
      <c r="C308" s="43" t="s">
        <v>1759</v>
      </c>
      <c r="D308" s="43" t="s">
        <v>1482</v>
      </c>
      <c r="E308" s="43" t="s">
        <v>226</v>
      </c>
      <c r="F308" s="43" t="s">
        <v>494</v>
      </c>
      <c r="G308" s="43" t="s">
        <v>174</v>
      </c>
      <c r="H308" s="59">
        <v>44639.689398148148</v>
      </c>
      <c r="I308" s="59">
        <v>44640.875011574077</v>
      </c>
      <c r="J308" s="43" t="b">
        <v>0</v>
      </c>
      <c r="K308" s="43"/>
      <c r="L308" s="43"/>
      <c r="M308" s="43" t="b">
        <v>0</v>
      </c>
      <c r="N308" s="43" t="b">
        <v>0</v>
      </c>
      <c r="O308" s="43"/>
      <c r="P308" s="43"/>
      <c r="R308" s="43"/>
      <c r="S308" s="43"/>
      <c r="T308" s="43"/>
      <c r="U308" s="59"/>
      <c r="V308" s="43"/>
      <c r="W308" s="60"/>
    </row>
    <row r="309" spans="1:23" ht="15" customHeight="1">
      <c r="A309" s="43" t="s">
        <v>1760</v>
      </c>
      <c r="B309" s="43" t="s">
        <v>266</v>
      </c>
      <c r="C309" s="43" t="s">
        <v>1761</v>
      </c>
      <c r="D309" s="43" t="s">
        <v>1482</v>
      </c>
      <c r="E309" s="43" t="s">
        <v>1483</v>
      </c>
      <c r="F309" s="43" t="s">
        <v>1492</v>
      </c>
      <c r="G309" s="43" t="s">
        <v>174</v>
      </c>
      <c r="H309" s="59">
        <v>44639.67864583333</v>
      </c>
      <c r="I309" s="59">
        <v>44640.671331018522</v>
      </c>
      <c r="J309" s="43" t="b">
        <v>0</v>
      </c>
      <c r="K309" s="43"/>
      <c r="L309" s="43"/>
      <c r="M309" s="43" t="b">
        <v>0</v>
      </c>
      <c r="N309" s="43" t="b">
        <v>0</v>
      </c>
      <c r="O309" s="43"/>
      <c r="P309" s="43"/>
      <c r="R309" s="43"/>
      <c r="S309" s="43"/>
      <c r="T309" s="43"/>
      <c r="U309" s="59"/>
      <c r="V309" s="43"/>
      <c r="W309" s="60"/>
    </row>
    <row r="310" spans="1:23" ht="15" customHeight="1">
      <c r="A310" s="43" t="s">
        <v>1762</v>
      </c>
      <c r="B310" s="43" t="s">
        <v>266</v>
      </c>
      <c r="C310" s="43" t="s">
        <v>1763</v>
      </c>
      <c r="D310" s="43" t="s">
        <v>1482</v>
      </c>
      <c r="E310" s="43" t="s">
        <v>226</v>
      </c>
      <c r="F310" s="43" t="s">
        <v>1487</v>
      </c>
      <c r="G310" s="43" t="s">
        <v>174</v>
      </c>
      <c r="H310" s="59">
        <v>44639.660185185188</v>
      </c>
      <c r="I310" s="59">
        <v>44640.875011574077</v>
      </c>
      <c r="J310" s="43" t="b">
        <v>0</v>
      </c>
      <c r="K310" s="43"/>
      <c r="L310" s="43"/>
      <c r="M310" s="43" t="s">
        <v>1764</v>
      </c>
      <c r="N310" s="43" t="b">
        <v>0</v>
      </c>
      <c r="O310" s="43"/>
      <c r="P310" s="43"/>
      <c r="R310" s="43"/>
      <c r="S310" s="43"/>
      <c r="T310" s="43"/>
      <c r="U310" s="43"/>
      <c r="V310" s="43"/>
      <c r="W310" s="60"/>
    </row>
    <row r="311" spans="1:23" ht="15" customHeight="1">
      <c r="A311" s="43" t="s">
        <v>1765</v>
      </c>
      <c r="B311" s="43" t="s">
        <v>261</v>
      </c>
      <c r="C311" s="43" t="s">
        <v>1766</v>
      </c>
      <c r="D311" s="43" t="s">
        <v>1482</v>
      </c>
      <c r="E311" s="43" t="s">
        <v>1483</v>
      </c>
      <c r="F311" s="43" t="s">
        <v>494</v>
      </c>
      <c r="G311" s="43" t="s">
        <v>174</v>
      </c>
      <c r="H311" s="59">
        <v>44639.640798611108</v>
      </c>
      <c r="I311" s="59">
        <v>44640.641851851848</v>
      </c>
      <c r="J311" s="43" t="b">
        <v>0</v>
      </c>
      <c r="K311" s="43"/>
      <c r="L311" s="43"/>
      <c r="M311" s="43" t="s">
        <v>1767</v>
      </c>
      <c r="N311" s="43" t="b">
        <v>0</v>
      </c>
      <c r="O311" s="43"/>
      <c r="P311" s="43"/>
      <c r="R311" s="43"/>
      <c r="S311" s="43"/>
      <c r="T311" s="43"/>
      <c r="U311" s="59"/>
      <c r="V311" s="43"/>
      <c r="W311" s="60"/>
    </row>
    <row r="312" spans="1:23" ht="15" customHeight="1">
      <c r="A312" s="43" t="s">
        <v>1768</v>
      </c>
      <c r="B312" s="43" t="s">
        <v>260</v>
      </c>
      <c r="C312" s="43" t="s">
        <v>1769</v>
      </c>
      <c r="D312" s="43" t="s">
        <v>1482</v>
      </c>
      <c r="E312" s="43" t="s">
        <v>1483</v>
      </c>
      <c r="F312" s="43" t="s">
        <v>494</v>
      </c>
      <c r="G312" s="43" t="s">
        <v>174</v>
      </c>
      <c r="H312" s="59">
        <v>44639.640787037039</v>
      </c>
      <c r="I312" s="59">
        <v>44640.641840277778</v>
      </c>
      <c r="J312" s="43" t="b">
        <v>0</v>
      </c>
      <c r="K312" s="43"/>
      <c r="L312" s="43"/>
      <c r="M312" s="43" t="s">
        <v>1767</v>
      </c>
      <c r="N312" s="43" t="b">
        <v>0</v>
      </c>
      <c r="O312" s="43"/>
      <c r="P312" s="43"/>
      <c r="R312" s="43"/>
      <c r="S312" s="43"/>
      <c r="T312" s="43"/>
      <c r="U312" s="59"/>
      <c r="V312" s="43"/>
      <c r="W312" s="60"/>
    </row>
    <row r="313" spans="1:23" ht="15" customHeight="1">
      <c r="A313" s="43" t="s">
        <v>1770</v>
      </c>
      <c r="B313" s="43" t="s">
        <v>261</v>
      </c>
      <c r="C313" s="43" t="s">
        <v>1771</v>
      </c>
      <c r="D313" s="43" t="s">
        <v>1482</v>
      </c>
      <c r="E313" s="43" t="s">
        <v>1483</v>
      </c>
      <c r="F313" s="43" t="s">
        <v>494</v>
      </c>
      <c r="G313" s="43" t="s">
        <v>174</v>
      </c>
      <c r="H313" s="59">
        <v>44639.632071759261</v>
      </c>
      <c r="I313" s="59">
        <v>44640.517870370371</v>
      </c>
      <c r="J313" s="43" t="b">
        <v>0</v>
      </c>
      <c r="K313" s="43"/>
      <c r="L313" s="43"/>
      <c r="M313" s="43" t="s">
        <v>1496</v>
      </c>
      <c r="N313" s="43" t="b">
        <v>0</v>
      </c>
      <c r="O313" s="43"/>
      <c r="P313" s="43"/>
      <c r="R313" s="43"/>
      <c r="S313" s="43"/>
      <c r="T313" s="43"/>
      <c r="U313" s="59"/>
      <c r="V313" s="43"/>
      <c r="W313" s="60"/>
    </row>
    <row r="314" spans="1:23" ht="15" customHeight="1">
      <c r="A314" s="43" t="s">
        <v>1772</v>
      </c>
      <c r="B314" s="43" t="s">
        <v>261</v>
      </c>
      <c r="C314" s="43" t="s">
        <v>1773</v>
      </c>
      <c r="D314" s="43" t="s">
        <v>1482</v>
      </c>
      <c r="E314" s="43" t="s">
        <v>226</v>
      </c>
      <c r="F314" s="43" t="s">
        <v>459</v>
      </c>
      <c r="G314" s="43" t="s">
        <v>174</v>
      </c>
      <c r="H314" s="59">
        <v>44639.627905092602</v>
      </c>
      <c r="I314" s="59">
        <v>44640.875011574077</v>
      </c>
      <c r="J314" s="43" t="b">
        <v>0</v>
      </c>
      <c r="K314" s="43"/>
      <c r="L314" s="43"/>
      <c r="M314" s="43" t="b">
        <v>0</v>
      </c>
      <c r="N314" s="43" t="b">
        <v>0</v>
      </c>
      <c r="O314" s="43"/>
      <c r="P314" s="43"/>
      <c r="R314" s="43"/>
      <c r="S314" s="43"/>
      <c r="T314" s="43"/>
      <c r="U314" s="59"/>
      <c r="V314" s="43"/>
      <c r="W314" s="60"/>
    </row>
    <row r="315" spans="1:23" ht="15" customHeight="1">
      <c r="A315" s="43" t="s">
        <v>1774</v>
      </c>
      <c r="B315" s="43" t="s">
        <v>260</v>
      </c>
      <c r="C315" s="43" t="s">
        <v>1775</v>
      </c>
      <c r="D315" s="43" t="s">
        <v>1482</v>
      </c>
      <c r="E315" s="43" t="s">
        <v>226</v>
      </c>
      <c r="F315" s="43" t="s">
        <v>494</v>
      </c>
      <c r="G315" s="43" t="s">
        <v>174</v>
      </c>
      <c r="H315" s="59">
        <v>44639.617164351846</v>
      </c>
      <c r="I315" s="59">
        <v>44640.875011574077</v>
      </c>
      <c r="J315" s="43" t="b">
        <v>0</v>
      </c>
      <c r="K315" s="43"/>
      <c r="L315" s="43"/>
      <c r="M315" s="43" t="s">
        <v>1776</v>
      </c>
      <c r="N315" s="43" t="b">
        <v>0</v>
      </c>
      <c r="O315" s="43"/>
      <c r="P315" s="43"/>
      <c r="R315" s="43"/>
      <c r="S315" s="43"/>
      <c r="T315" s="43"/>
      <c r="U315" s="59"/>
      <c r="V315" s="43"/>
      <c r="W315" s="60"/>
    </row>
    <row r="316" spans="1:23" ht="15" customHeight="1">
      <c r="A316" s="43" t="s">
        <v>1777</v>
      </c>
      <c r="B316" s="43" t="s">
        <v>261</v>
      </c>
      <c r="C316" s="43" t="s">
        <v>1778</v>
      </c>
      <c r="D316" s="43" t="s">
        <v>1482</v>
      </c>
      <c r="E316" s="43" t="s">
        <v>226</v>
      </c>
      <c r="F316" s="43" t="s">
        <v>494</v>
      </c>
      <c r="G316" s="43" t="s">
        <v>174</v>
      </c>
      <c r="H316" s="59">
        <v>44639.617152777777</v>
      </c>
      <c r="I316" s="59">
        <v>44640.875011574077</v>
      </c>
      <c r="J316" s="43" t="b">
        <v>0</v>
      </c>
      <c r="K316" s="43"/>
      <c r="L316" s="43"/>
      <c r="M316" s="43" t="s">
        <v>1776</v>
      </c>
      <c r="N316" s="43" t="b">
        <v>0</v>
      </c>
      <c r="O316" s="43"/>
      <c r="P316" s="43"/>
      <c r="R316" s="43"/>
      <c r="S316" s="43"/>
      <c r="T316" s="43"/>
      <c r="U316" s="59"/>
      <c r="V316" s="43"/>
      <c r="W316" s="60"/>
    </row>
    <row r="317" spans="1:23" ht="15" customHeight="1">
      <c r="A317" s="43" t="s">
        <v>1779</v>
      </c>
      <c r="B317" s="43" t="s">
        <v>261</v>
      </c>
      <c r="C317" s="43" t="s">
        <v>1780</v>
      </c>
      <c r="D317" s="43" t="s">
        <v>1482</v>
      </c>
      <c r="E317" s="43" t="s">
        <v>1483</v>
      </c>
      <c r="F317" s="43" t="s">
        <v>494</v>
      </c>
      <c r="G317" s="43" t="s">
        <v>174</v>
      </c>
      <c r="H317" s="59">
        <v>44639.611261574071</v>
      </c>
      <c r="I317" s="59">
        <v>44640.621678240743</v>
      </c>
      <c r="J317" s="43" t="b">
        <v>0</v>
      </c>
      <c r="K317" s="43"/>
      <c r="L317" s="43"/>
      <c r="M317" s="43" t="s">
        <v>495</v>
      </c>
      <c r="N317" s="43" t="b">
        <v>0</v>
      </c>
      <c r="O317" s="43"/>
      <c r="P317" s="43"/>
      <c r="R317" s="43"/>
      <c r="S317" s="43"/>
      <c r="T317" s="43"/>
      <c r="U317" s="59"/>
      <c r="V317" s="43"/>
      <c r="W317" s="60"/>
    </row>
    <row r="318" spans="1:23" ht="15" customHeight="1">
      <c r="A318" s="43" t="s">
        <v>1781</v>
      </c>
      <c r="B318" s="43" t="s">
        <v>261</v>
      </c>
      <c r="C318" s="43" t="s">
        <v>1782</v>
      </c>
      <c r="D318" s="43" t="s">
        <v>1482</v>
      </c>
      <c r="E318" s="43" t="s">
        <v>1483</v>
      </c>
      <c r="F318" s="43" t="s">
        <v>494</v>
      </c>
      <c r="G318" s="43" t="s">
        <v>174</v>
      </c>
      <c r="H318" s="59">
        <v>44639.611238425918</v>
      </c>
      <c r="I318" s="59">
        <v>44640.621701388889</v>
      </c>
      <c r="J318" s="43" t="b">
        <v>0</v>
      </c>
      <c r="K318" s="43"/>
      <c r="L318" s="43"/>
      <c r="M318" s="43" t="s">
        <v>495</v>
      </c>
      <c r="N318" s="43" t="b">
        <v>0</v>
      </c>
      <c r="O318" s="43"/>
      <c r="P318" s="43"/>
      <c r="R318" s="43"/>
      <c r="S318" s="43"/>
      <c r="T318" s="43"/>
      <c r="U318" s="59"/>
      <c r="V318" s="43"/>
      <c r="W318" s="60"/>
    </row>
    <row r="319" spans="1:23" ht="15" customHeight="1">
      <c r="A319" s="43" t="s">
        <v>1783</v>
      </c>
      <c r="B319" s="43" t="s">
        <v>260</v>
      </c>
      <c r="C319" s="43" t="s">
        <v>1784</v>
      </c>
      <c r="D319" s="43" t="s">
        <v>1482</v>
      </c>
      <c r="E319" s="43" t="s">
        <v>226</v>
      </c>
      <c r="F319" s="43" t="s">
        <v>494</v>
      </c>
      <c r="G319" s="43" t="s">
        <v>174</v>
      </c>
      <c r="H319" s="59">
        <v>44639.610543981478</v>
      </c>
      <c r="I319" s="59">
        <v>44640.875011574077</v>
      </c>
      <c r="J319" s="43" t="b">
        <v>0</v>
      </c>
      <c r="K319" s="43"/>
      <c r="L319" s="43"/>
      <c r="M319" s="43" t="s">
        <v>1711</v>
      </c>
      <c r="N319" s="43" t="b">
        <v>0</v>
      </c>
      <c r="O319" s="43"/>
      <c r="P319" s="43"/>
      <c r="R319" s="43"/>
      <c r="S319" s="43"/>
      <c r="T319" s="43"/>
      <c r="U319" s="59"/>
      <c r="V319" s="43"/>
      <c r="W319" s="60"/>
    </row>
    <row r="320" spans="1:23" ht="15" customHeight="1">
      <c r="A320" s="43" t="s">
        <v>1785</v>
      </c>
      <c r="B320" s="43" t="s">
        <v>261</v>
      </c>
      <c r="C320" s="43" t="s">
        <v>1786</v>
      </c>
      <c r="D320" s="43" t="s">
        <v>1482</v>
      </c>
      <c r="E320" s="43" t="s">
        <v>1483</v>
      </c>
      <c r="F320" s="43" t="s">
        <v>494</v>
      </c>
      <c r="G320" s="43" t="s">
        <v>174</v>
      </c>
      <c r="H320" s="59">
        <v>44639.600868055553</v>
      </c>
      <c r="I320" s="59">
        <v>44640.291446759264</v>
      </c>
      <c r="J320" s="43" t="b">
        <v>0</v>
      </c>
      <c r="K320" s="43"/>
      <c r="L320" s="43"/>
      <c r="M320" s="43" t="s">
        <v>1493</v>
      </c>
      <c r="N320" s="43" t="b">
        <v>0</v>
      </c>
      <c r="O320" s="43"/>
      <c r="P320" s="43"/>
      <c r="R320" s="43"/>
      <c r="S320" s="43"/>
      <c r="T320" s="43"/>
      <c r="U320" s="59"/>
      <c r="V320" s="43"/>
      <c r="W320" s="60"/>
    </row>
    <row r="321" spans="1:23" ht="15" customHeight="1">
      <c r="A321" s="43" t="s">
        <v>1787</v>
      </c>
      <c r="B321" s="43" t="s">
        <v>261</v>
      </c>
      <c r="C321" s="43" t="s">
        <v>1788</v>
      </c>
      <c r="D321" s="43" t="s">
        <v>1482</v>
      </c>
      <c r="E321" s="43" t="s">
        <v>1483</v>
      </c>
      <c r="F321" s="43" t="s">
        <v>494</v>
      </c>
      <c r="G321" s="43" t="s">
        <v>174</v>
      </c>
      <c r="H321" s="59">
        <v>44639.600856481477</v>
      </c>
      <c r="I321" s="59">
        <v>44640.291458333333</v>
      </c>
      <c r="J321" s="43" t="b">
        <v>0</v>
      </c>
      <c r="K321" s="43"/>
      <c r="L321" s="43"/>
      <c r="M321" s="43" t="s">
        <v>1493</v>
      </c>
      <c r="N321" s="43" t="b">
        <v>0</v>
      </c>
      <c r="O321" s="43"/>
      <c r="P321" s="43"/>
      <c r="R321" s="43"/>
      <c r="S321" s="43"/>
      <c r="T321" s="43"/>
      <c r="U321" s="59"/>
      <c r="V321" s="43"/>
      <c r="W321" s="60"/>
    </row>
    <row r="322" spans="1:23" ht="15" customHeight="1">
      <c r="A322" s="43" t="s">
        <v>1789</v>
      </c>
      <c r="B322" s="43" t="s">
        <v>260</v>
      </c>
      <c r="C322" s="43" t="s">
        <v>1790</v>
      </c>
      <c r="D322" s="43" t="s">
        <v>1482</v>
      </c>
      <c r="E322" s="43" t="s">
        <v>226</v>
      </c>
      <c r="F322" s="43" t="s">
        <v>494</v>
      </c>
      <c r="G322" s="43" t="s">
        <v>174</v>
      </c>
      <c r="H322" s="59">
        <v>44639.590763888889</v>
      </c>
      <c r="I322" s="59">
        <v>44640.875011574077</v>
      </c>
      <c r="J322" s="43" t="b">
        <v>0</v>
      </c>
      <c r="K322" s="43"/>
      <c r="L322" s="43"/>
      <c r="M322" s="43" t="s">
        <v>1703</v>
      </c>
      <c r="N322" s="43" t="b">
        <v>0</v>
      </c>
      <c r="O322" s="43"/>
      <c r="P322" s="43"/>
      <c r="R322" s="43"/>
      <c r="S322" s="43"/>
      <c r="T322" s="43"/>
      <c r="U322" s="59"/>
      <c r="V322" s="43"/>
      <c r="W322" s="60"/>
    </row>
    <row r="323" spans="1:23" ht="15" customHeight="1">
      <c r="A323" s="43" t="s">
        <v>1791</v>
      </c>
      <c r="B323" s="43" t="s">
        <v>260</v>
      </c>
      <c r="C323" s="43" t="s">
        <v>1792</v>
      </c>
      <c r="D323" s="43" t="s">
        <v>1482</v>
      </c>
      <c r="E323" s="43" t="s">
        <v>226</v>
      </c>
      <c r="F323" s="43" t="s">
        <v>494</v>
      </c>
      <c r="G323" s="43" t="s">
        <v>174</v>
      </c>
      <c r="H323" s="59">
        <v>44639.589375000003</v>
      </c>
      <c r="I323" s="59">
        <v>44640.875011574077</v>
      </c>
      <c r="J323" s="43" t="b">
        <v>0</v>
      </c>
      <c r="K323" s="43"/>
      <c r="L323" s="43"/>
      <c r="M323" s="43" t="s">
        <v>1793</v>
      </c>
      <c r="N323" s="43" t="b">
        <v>0</v>
      </c>
      <c r="O323" s="43"/>
      <c r="P323" s="43"/>
      <c r="R323" s="43"/>
      <c r="S323" s="43"/>
      <c r="T323" s="43"/>
      <c r="U323" s="59"/>
      <c r="V323" s="43"/>
      <c r="W323" s="60"/>
    </row>
    <row r="324" spans="1:23" ht="15" customHeight="1">
      <c r="A324" s="43" t="s">
        <v>1794</v>
      </c>
      <c r="B324" s="43" t="s">
        <v>261</v>
      </c>
      <c r="C324" s="43" t="s">
        <v>1795</v>
      </c>
      <c r="D324" s="43" t="s">
        <v>1482</v>
      </c>
      <c r="E324" s="43" t="s">
        <v>226</v>
      </c>
      <c r="F324" s="43" t="s">
        <v>494</v>
      </c>
      <c r="G324" s="43" t="s">
        <v>174</v>
      </c>
      <c r="H324" s="59">
        <v>44639.589363425926</v>
      </c>
      <c r="I324" s="59">
        <v>44640.875011574077</v>
      </c>
      <c r="J324" s="43" t="b">
        <v>0</v>
      </c>
      <c r="K324" s="43"/>
      <c r="L324" s="43"/>
      <c r="M324" s="43" t="s">
        <v>1793</v>
      </c>
      <c r="N324" s="43" t="b">
        <v>0</v>
      </c>
      <c r="O324" s="43"/>
      <c r="P324" s="43"/>
      <c r="R324" s="43"/>
      <c r="S324" s="43"/>
      <c r="T324" s="43"/>
      <c r="U324" s="59"/>
      <c r="V324" s="43"/>
      <c r="W324" s="60"/>
    </row>
    <row r="325" spans="1:23" ht="15" customHeight="1">
      <c r="A325" s="43" t="s">
        <v>1796</v>
      </c>
      <c r="B325" s="43" t="s">
        <v>261</v>
      </c>
      <c r="C325" s="43" t="s">
        <v>1797</v>
      </c>
      <c r="D325" s="43" t="s">
        <v>1482</v>
      </c>
      <c r="E325" s="43" t="s">
        <v>1483</v>
      </c>
      <c r="F325" s="43" t="s">
        <v>494</v>
      </c>
      <c r="G325" s="43" t="s">
        <v>174</v>
      </c>
      <c r="H325" s="59">
        <v>44639.58834490741</v>
      </c>
      <c r="I325" s="59">
        <v>44640.139398148152</v>
      </c>
      <c r="J325" s="43" t="b">
        <v>0</v>
      </c>
      <c r="K325" s="43"/>
      <c r="L325" s="43"/>
      <c r="M325" s="43" t="s">
        <v>1485</v>
      </c>
      <c r="N325" s="43" t="b">
        <v>0</v>
      </c>
      <c r="O325" s="43"/>
      <c r="P325" s="43"/>
      <c r="R325" s="43"/>
      <c r="S325" s="43"/>
      <c r="T325" s="43"/>
      <c r="U325" s="59"/>
      <c r="V325" s="43"/>
      <c r="W325" s="60"/>
    </row>
    <row r="326" spans="1:23" ht="15" customHeight="1">
      <c r="A326" s="43" t="s">
        <v>1798</v>
      </c>
      <c r="B326" s="43" t="s">
        <v>261</v>
      </c>
      <c r="C326" s="43" t="s">
        <v>1799</v>
      </c>
      <c r="D326" s="43" t="s">
        <v>1482</v>
      </c>
      <c r="E326" s="43" t="s">
        <v>1483</v>
      </c>
      <c r="F326" s="43" t="s">
        <v>494</v>
      </c>
      <c r="G326" s="43" t="s">
        <v>174</v>
      </c>
      <c r="H326" s="59">
        <v>44639.588333333333</v>
      </c>
      <c r="I326" s="59">
        <v>44640.139409722222</v>
      </c>
      <c r="J326" s="43" t="b">
        <v>0</v>
      </c>
      <c r="K326" s="43"/>
      <c r="L326" s="43"/>
      <c r="M326" s="43" t="s">
        <v>1485</v>
      </c>
      <c r="N326" s="43" t="b">
        <v>0</v>
      </c>
      <c r="O326" s="43"/>
      <c r="P326" s="43"/>
      <c r="R326" s="43"/>
      <c r="S326" s="43"/>
      <c r="T326" s="43"/>
      <c r="U326" s="43"/>
      <c r="V326" s="43"/>
      <c r="W326" s="60"/>
    </row>
    <row r="327" spans="1:23" ht="15" customHeight="1">
      <c r="A327" s="43" t="s">
        <v>1800</v>
      </c>
      <c r="B327" s="43" t="s">
        <v>261</v>
      </c>
      <c r="C327" s="43" t="s">
        <v>1801</v>
      </c>
      <c r="D327" s="43" t="s">
        <v>1482</v>
      </c>
      <c r="E327" s="43" t="s">
        <v>226</v>
      </c>
      <c r="F327" s="43" t="s">
        <v>494</v>
      </c>
      <c r="G327" s="43" t="s">
        <v>174</v>
      </c>
      <c r="H327" s="59">
        <v>44639.584872685176</v>
      </c>
      <c r="I327" s="59">
        <v>44640.875011574077</v>
      </c>
      <c r="J327" s="43" t="b">
        <v>0</v>
      </c>
      <c r="K327" s="43"/>
      <c r="L327" s="43"/>
      <c r="M327" s="43" t="s">
        <v>1621</v>
      </c>
      <c r="N327" s="43" t="b">
        <v>0</v>
      </c>
      <c r="O327" s="43"/>
      <c r="P327" s="43"/>
      <c r="R327" s="43"/>
      <c r="S327" s="43"/>
      <c r="T327" s="43"/>
      <c r="U327" s="59"/>
      <c r="V327" s="43"/>
      <c r="W327" s="60"/>
    </row>
    <row r="328" spans="1:23" ht="15" customHeight="1">
      <c r="A328" s="43" t="s">
        <v>1802</v>
      </c>
      <c r="B328" s="43" t="s">
        <v>260</v>
      </c>
      <c r="C328" s="43" t="s">
        <v>1803</v>
      </c>
      <c r="D328" s="43" t="s">
        <v>1482</v>
      </c>
      <c r="E328" s="43" t="s">
        <v>226</v>
      </c>
      <c r="F328" s="43" t="s">
        <v>494</v>
      </c>
      <c r="G328" s="43" t="s">
        <v>174</v>
      </c>
      <c r="H328" s="59">
        <v>44639.584849537037</v>
      </c>
      <c r="I328" s="59">
        <v>44640.875011574077</v>
      </c>
      <c r="J328" s="43" t="b">
        <v>0</v>
      </c>
      <c r="K328" s="43"/>
      <c r="L328" s="43"/>
      <c r="M328" s="43" t="s">
        <v>1621</v>
      </c>
      <c r="N328" s="43" t="b">
        <v>0</v>
      </c>
      <c r="O328" s="43"/>
      <c r="P328" s="43"/>
      <c r="R328" s="43"/>
      <c r="S328" s="43"/>
      <c r="T328" s="43"/>
      <c r="U328" s="59"/>
      <c r="V328" s="43"/>
      <c r="W328" s="60"/>
    </row>
    <row r="329" spans="1:23" ht="15" customHeight="1">
      <c r="A329" s="43" t="s">
        <v>1804</v>
      </c>
      <c r="B329" s="43" t="s">
        <v>261</v>
      </c>
      <c r="C329" s="43" t="s">
        <v>1805</v>
      </c>
      <c r="D329" s="43" t="s">
        <v>1482</v>
      </c>
      <c r="E329" s="43" t="s">
        <v>1483</v>
      </c>
      <c r="F329" s="43" t="s">
        <v>1492</v>
      </c>
      <c r="G329" s="43" t="s">
        <v>174</v>
      </c>
      <c r="H329" s="59">
        <v>44639.577222222222</v>
      </c>
      <c r="I329" s="59">
        <v>44640.548819444448</v>
      </c>
      <c r="J329" s="43" t="b">
        <v>0</v>
      </c>
      <c r="K329" s="43"/>
      <c r="L329" s="43"/>
      <c r="M329" s="43" t="b">
        <v>0</v>
      </c>
      <c r="N329" s="43" t="b">
        <v>0</v>
      </c>
      <c r="O329" s="43"/>
      <c r="P329" s="43"/>
      <c r="R329" s="43"/>
      <c r="S329" s="43"/>
      <c r="T329" s="43"/>
      <c r="U329" s="59"/>
      <c r="V329" s="43"/>
      <c r="W329" s="60"/>
    </row>
    <row r="330" spans="1:23" ht="15" customHeight="1">
      <c r="A330" s="43" t="s">
        <v>1806</v>
      </c>
      <c r="B330" s="43" t="s">
        <v>261</v>
      </c>
      <c r="C330" s="43" t="s">
        <v>1807</v>
      </c>
      <c r="D330" s="43" t="s">
        <v>1482</v>
      </c>
      <c r="E330" s="43" t="s">
        <v>226</v>
      </c>
      <c r="F330" s="43" t="s">
        <v>494</v>
      </c>
      <c r="G330" s="43" t="s">
        <v>174</v>
      </c>
      <c r="H330" s="59">
        <v>44639.566863425927</v>
      </c>
      <c r="I330" s="59">
        <v>44640.875011574077</v>
      </c>
      <c r="J330" s="43" t="b">
        <v>0</v>
      </c>
      <c r="K330" s="43"/>
      <c r="L330" s="43"/>
      <c r="M330" s="43" t="s">
        <v>1485</v>
      </c>
      <c r="N330" s="43" t="b">
        <v>0</v>
      </c>
      <c r="O330" s="43"/>
      <c r="P330" s="43"/>
      <c r="R330" s="43"/>
      <c r="S330" s="43"/>
      <c r="T330" s="43"/>
      <c r="U330" s="59"/>
      <c r="V330" s="43"/>
      <c r="W330" s="60"/>
    </row>
    <row r="331" spans="1:23" ht="15" customHeight="1">
      <c r="A331" s="43" t="s">
        <v>1808</v>
      </c>
      <c r="B331" s="43" t="s">
        <v>261</v>
      </c>
      <c r="C331" s="43" t="s">
        <v>1809</v>
      </c>
      <c r="D331" s="43" t="s">
        <v>1482</v>
      </c>
      <c r="E331" s="43" t="s">
        <v>226</v>
      </c>
      <c r="F331" s="43" t="s">
        <v>494</v>
      </c>
      <c r="G331" s="43" t="s">
        <v>174</v>
      </c>
      <c r="H331" s="59">
        <v>44639.559548611112</v>
      </c>
      <c r="I331" s="59">
        <v>44640.875011574077</v>
      </c>
      <c r="J331" s="43" t="b">
        <v>0</v>
      </c>
      <c r="K331" s="43"/>
      <c r="L331" s="43"/>
      <c r="M331" s="43" t="s">
        <v>1747</v>
      </c>
      <c r="N331" s="43" t="b">
        <v>0</v>
      </c>
      <c r="O331" s="43"/>
      <c r="P331" s="43"/>
      <c r="R331" s="43"/>
      <c r="S331" s="43"/>
      <c r="T331" s="43"/>
      <c r="U331" s="59"/>
      <c r="V331" s="43"/>
      <c r="W331" s="60"/>
    </row>
    <row r="332" spans="1:23" ht="15" customHeight="1">
      <c r="A332" s="43" t="s">
        <v>1810</v>
      </c>
      <c r="B332" s="43" t="s">
        <v>260</v>
      </c>
      <c r="C332" s="43" t="s">
        <v>1811</v>
      </c>
      <c r="D332" s="43" t="s">
        <v>1482</v>
      </c>
      <c r="E332" s="43" t="s">
        <v>226</v>
      </c>
      <c r="F332" s="43" t="s">
        <v>494</v>
      </c>
      <c r="G332" s="43" t="s">
        <v>174</v>
      </c>
      <c r="H332" s="59">
        <v>44639.559537037043</v>
      </c>
      <c r="I332" s="59">
        <v>44640.875011574077</v>
      </c>
      <c r="J332" s="43" t="b">
        <v>0</v>
      </c>
      <c r="K332" s="43"/>
      <c r="L332" s="43"/>
      <c r="M332" s="43" t="s">
        <v>1747</v>
      </c>
      <c r="N332" s="43" t="b">
        <v>0</v>
      </c>
      <c r="O332" s="43"/>
      <c r="P332" s="43"/>
      <c r="R332" s="43"/>
      <c r="S332" s="43"/>
      <c r="T332" s="43"/>
      <c r="U332" s="59"/>
      <c r="V332" s="43"/>
      <c r="W332" s="60"/>
    </row>
    <row r="333" spans="1:23" ht="15" customHeight="1">
      <c r="A333" s="43" t="s">
        <v>1812</v>
      </c>
      <c r="B333" s="43" t="s">
        <v>260</v>
      </c>
      <c r="C333" s="43" t="s">
        <v>1813</v>
      </c>
      <c r="D333" s="43" t="s">
        <v>1482</v>
      </c>
      <c r="E333" s="43" t="s">
        <v>226</v>
      </c>
      <c r="F333" s="43" t="s">
        <v>494</v>
      </c>
      <c r="G333" s="43" t="s">
        <v>174</v>
      </c>
      <c r="H333" s="59">
        <v>44639.557442129633</v>
      </c>
      <c r="I333" s="59">
        <v>44640.875011574077</v>
      </c>
      <c r="J333" s="43" t="b">
        <v>0</v>
      </c>
      <c r="K333" s="43"/>
      <c r="L333" s="43"/>
      <c r="M333" s="43" t="s">
        <v>1732</v>
      </c>
      <c r="N333" s="43" t="b">
        <v>0</v>
      </c>
      <c r="O333" s="43"/>
      <c r="P333" s="43"/>
      <c r="R333" s="43"/>
      <c r="S333" s="43"/>
      <c r="T333" s="43"/>
      <c r="U333" s="59"/>
      <c r="V333" s="43"/>
      <c r="W333" s="60"/>
    </row>
    <row r="334" spans="1:23" ht="15" customHeight="1">
      <c r="A334" s="43" t="s">
        <v>1814</v>
      </c>
      <c r="B334" s="43" t="s">
        <v>261</v>
      </c>
      <c r="C334" s="43" t="s">
        <v>1815</v>
      </c>
      <c r="D334" s="43" t="s">
        <v>1482</v>
      </c>
      <c r="E334" s="43" t="s">
        <v>226</v>
      </c>
      <c r="F334" s="43" t="s">
        <v>494</v>
      </c>
      <c r="G334" s="43" t="s">
        <v>174</v>
      </c>
      <c r="H334" s="59">
        <v>44639.549074074072</v>
      </c>
      <c r="I334" s="59">
        <v>44640.875011574077</v>
      </c>
      <c r="J334" s="43" t="b">
        <v>0</v>
      </c>
      <c r="K334" s="43"/>
      <c r="L334" s="43"/>
      <c r="M334" s="43" t="s">
        <v>1723</v>
      </c>
      <c r="N334" s="43" t="b">
        <v>0</v>
      </c>
      <c r="O334" s="43"/>
      <c r="P334" s="43"/>
      <c r="R334" s="43"/>
      <c r="S334" s="43"/>
      <c r="T334" s="43"/>
      <c r="U334" s="59"/>
      <c r="V334" s="43"/>
      <c r="W334" s="60"/>
    </row>
    <row r="335" spans="1:23" ht="15" customHeight="1">
      <c r="A335" s="43" t="s">
        <v>1816</v>
      </c>
      <c r="B335" s="43" t="s">
        <v>260</v>
      </c>
      <c r="C335" s="43" t="s">
        <v>1817</v>
      </c>
      <c r="D335" s="43" t="s">
        <v>1482</v>
      </c>
      <c r="E335" s="43" t="s">
        <v>226</v>
      </c>
      <c r="F335" s="43" t="s">
        <v>494</v>
      </c>
      <c r="G335" s="43" t="s">
        <v>174</v>
      </c>
      <c r="H335" s="59">
        <v>44639.548055555562</v>
      </c>
      <c r="I335" s="59">
        <v>44640.875011574077</v>
      </c>
      <c r="J335" s="43" t="b">
        <v>0</v>
      </c>
      <c r="K335" s="43"/>
      <c r="L335" s="43"/>
      <c r="M335" s="43" t="s">
        <v>1662</v>
      </c>
      <c r="N335" s="43" t="b">
        <v>0</v>
      </c>
      <c r="O335" s="43"/>
      <c r="P335" s="43"/>
      <c r="R335" s="43"/>
      <c r="S335" s="43"/>
      <c r="T335" s="43"/>
      <c r="U335" s="59"/>
      <c r="V335" s="43"/>
      <c r="W335" s="60"/>
    </row>
    <row r="336" spans="1:23" ht="15" customHeight="1">
      <c r="A336" s="43" t="s">
        <v>1818</v>
      </c>
      <c r="B336" s="43" t="s">
        <v>261</v>
      </c>
      <c r="C336" s="43" t="s">
        <v>1819</v>
      </c>
      <c r="D336" s="43" t="s">
        <v>1482</v>
      </c>
      <c r="E336" s="43" t="s">
        <v>226</v>
      </c>
      <c r="F336" s="43" t="s">
        <v>494</v>
      </c>
      <c r="G336" s="43" t="s">
        <v>174</v>
      </c>
      <c r="H336" s="59">
        <v>44639.547719907408</v>
      </c>
      <c r="I336" s="59">
        <v>44640.875011574077</v>
      </c>
      <c r="J336" s="43" t="b">
        <v>0</v>
      </c>
      <c r="K336" s="43"/>
      <c r="L336" s="43"/>
      <c r="M336" s="43" t="s">
        <v>1665</v>
      </c>
      <c r="N336" s="43" t="b">
        <v>0</v>
      </c>
      <c r="O336" s="43"/>
      <c r="P336" s="43"/>
      <c r="R336" s="43"/>
      <c r="S336" s="43"/>
      <c r="T336" s="43"/>
      <c r="U336" s="59"/>
      <c r="V336" s="43"/>
      <c r="W336" s="60"/>
    </row>
    <row r="337" spans="1:23" ht="15" customHeight="1">
      <c r="A337" s="43" t="s">
        <v>1820</v>
      </c>
      <c r="B337" s="43" t="s">
        <v>260</v>
      </c>
      <c r="C337" s="43" t="s">
        <v>1821</v>
      </c>
      <c r="D337" s="43" t="s">
        <v>1482</v>
      </c>
      <c r="E337" s="43" t="s">
        <v>226</v>
      </c>
      <c r="F337" s="43" t="s">
        <v>494</v>
      </c>
      <c r="G337" s="43" t="s">
        <v>174</v>
      </c>
      <c r="H337" s="59">
        <v>44639.546331018522</v>
      </c>
      <c r="I337" s="59">
        <v>44640.875011574077</v>
      </c>
      <c r="J337" s="43" t="b">
        <v>0</v>
      </c>
      <c r="K337" s="43"/>
      <c r="L337" s="43"/>
      <c r="M337" s="43" t="s">
        <v>1741</v>
      </c>
      <c r="N337" s="43" t="b">
        <v>0</v>
      </c>
      <c r="O337" s="43"/>
      <c r="P337" s="43"/>
      <c r="R337" s="43"/>
      <c r="S337" s="43"/>
      <c r="T337" s="43"/>
      <c r="U337" s="43"/>
      <c r="V337" s="43"/>
      <c r="W337" s="60"/>
    </row>
    <row r="338" spans="1:23" ht="15" customHeight="1">
      <c r="A338" s="43" t="s">
        <v>1822</v>
      </c>
      <c r="B338" s="43" t="s">
        <v>260</v>
      </c>
      <c r="C338" s="43" t="s">
        <v>1823</v>
      </c>
      <c r="D338" s="43" t="s">
        <v>1482</v>
      </c>
      <c r="E338" s="43" t="s">
        <v>226</v>
      </c>
      <c r="F338" s="43" t="s">
        <v>494</v>
      </c>
      <c r="G338" s="43" t="s">
        <v>174</v>
      </c>
      <c r="H338" s="59">
        <v>44639.546018518522</v>
      </c>
      <c r="I338" s="59">
        <v>44640.875011574077</v>
      </c>
      <c r="J338" s="43" t="b">
        <v>0</v>
      </c>
      <c r="K338" s="43"/>
      <c r="L338" s="43"/>
      <c r="M338" s="43" t="s">
        <v>1824</v>
      </c>
      <c r="N338" s="43" t="b">
        <v>0</v>
      </c>
      <c r="O338" s="43"/>
      <c r="P338" s="43"/>
      <c r="R338" s="43"/>
      <c r="S338" s="43"/>
      <c r="T338" s="43"/>
      <c r="U338" s="59"/>
      <c r="V338" s="43"/>
      <c r="W338" s="60"/>
    </row>
    <row r="339" spans="1:23" ht="15" customHeight="1">
      <c r="A339" s="43" t="s">
        <v>1825</v>
      </c>
      <c r="B339" s="43" t="s">
        <v>261</v>
      </c>
      <c r="C339" s="43" t="s">
        <v>1826</v>
      </c>
      <c r="D339" s="43" t="s">
        <v>1482</v>
      </c>
      <c r="E339" s="43" t="s">
        <v>226</v>
      </c>
      <c r="F339" s="43" t="s">
        <v>494</v>
      </c>
      <c r="G339" s="43" t="s">
        <v>174</v>
      </c>
      <c r="H339" s="59">
        <v>44639.546006944453</v>
      </c>
      <c r="I339" s="59">
        <v>44640.875011574077</v>
      </c>
      <c r="J339" s="43" t="b">
        <v>0</v>
      </c>
      <c r="K339" s="43"/>
      <c r="L339" s="43"/>
      <c r="M339" s="43" t="s">
        <v>1824</v>
      </c>
      <c r="N339" s="43" t="b">
        <v>0</v>
      </c>
      <c r="O339" s="43"/>
      <c r="P339" s="43"/>
      <c r="R339" s="43"/>
      <c r="S339" s="43"/>
      <c r="T339" s="43"/>
      <c r="U339" s="59"/>
      <c r="V339" s="43"/>
      <c r="W339" s="60"/>
    </row>
    <row r="340" spans="1:23" ht="15" customHeight="1">
      <c r="A340" s="43" t="s">
        <v>1827</v>
      </c>
      <c r="B340" s="43" t="s">
        <v>260</v>
      </c>
      <c r="C340" s="43" t="s">
        <v>1828</v>
      </c>
      <c r="D340" s="43" t="s">
        <v>1482</v>
      </c>
      <c r="E340" s="43" t="s">
        <v>226</v>
      </c>
      <c r="F340" s="43" t="s">
        <v>494</v>
      </c>
      <c r="G340" s="43" t="s">
        <v>174</v>
      </c>
      <c r="H340" s="59">
        <v>44639.544930555552</v>
      </c>
      <c r="I340" s="59">
        <v>44640.875011574077</v>
      </c>
      <c r="J340" s="43" t="b">
        <v>0</v>
      </c>
      <c r="K340" s="43"/>
      <c r="L340" s="43"/>
      <c r="M340" s="43" t="s">
        <v>1829</v>
      </c>
      <c r="N340" s="43" t="b">
        <v>0</v>
      </c>
      <c r="O340" s="43"/>
      <c r="P340" s="43"/>
      <c r="R340" s="43"/>
      <c r="S340" s="43"/>
      <c r="T340" s="43"/>
      <c r="U340" s="43"/>
      <c r="V340" s="43"/>
      <c r="W340" s="60"/>
    </row>
    <row r="341" spans="1:23" ht="15" customHeight="1">
      <c r="A341" s="43" t="s">
        <v>1830</v>
      </c>
      <c r="B341" s="43" t="s">
        <v>261</v>
      </c>
      <c r="C341" s="43" t="s">
        <v>1831</v>
      </c>
      <c r="D341" s="43" t="s">
        <v>1482</v>
      </c>
      <c r="E341" s="43" t="s">
        <v>226</v>
      </c>
      <c r="F341" s="43" t="s">
        <v>494</v>
      </c>
      <c r="G341" s="43" t="s">
        <v>174</v>
      </c>
      <c r="H341" s="59">
        <v>44639.544918981483</v>
      </c>
      <c r="I341" s="59">
        <v>44640.875011574077</v>
      </c>
      <c r="J341" s="43" t="b">
        <v>0</v>
      </c>
      <c r="K341" s="43"/>
      <c r="L341" s="43"/>
      <c r="M341" s="43" t="s">
        <v>1829</v>
      </c>
      <c r="N341" s="43" t="b">
        <v>0</v>
      </c>
      <c r="O341" s="43"/>
      <c r="P341" s="43"/>
      <c r="R341" s="43"/>
      <c r="S341" s="43"/>
      <c r="T341" s="43"/>
      <c r="U341" s="59"/>
      <c r="V341" s="43"/>
      <c r="W341" s="60"/>
    </row>
    <row r="342" spans="1:23" ht="15" customHeight="1">
      <c r="A342" s="43" t="s">
        <v>1832</v>
      </c>
      <c r="B342" s="43" t="s">
        <v>261</v>
      </c>
      <c r="C342" s="43" t="s">
        <v>1833</v>
      </c>
      <c r="D342" s="43" t="s">
        <v>1482</v>
      </c>
      <c r="E342" s="43" t="s">
        <v>226</v>
      </c>
      <c r="F342" s="43" t="s">
        <v>494</v>
      </c>
      <c r="G342" s="43" t="s">
        <v>174</v>
      </c>
      <c r="H342" s="59">
        <v>44639.544606481482</v>
      </c>
      <c r="I342" s="59">
        <v>44640.875011574077</v>
      </c>
      <c r="J342" s="43" t="b">
        <v>0</v>
      </c>
      <c r="K342" s="43"/>
      <c r="L342" s="43"/>
      <c r="M342" s="43" t="s">
        <v>1834</v>
      </c>
      <c r="N342" s="43" t="b">
        <v>0</v>
      </c>
      <c r="O342" s="43"/>
      <c r="P342" s="43"/>
      <c r="W342" s="60"/>
    </row>
    <row r="343" spans="1:23" ht="15" customHeight="1">
      <c r="A343" s="43" t="s">
        <v>1835</v>
      </c>
      <c r="B343" s="43" t="s">
        <v>261</v>
      </c>
      <c r="C343" s="43" t="s">
        <v>1836</v>
      </c>
      <c r="D343" s="43" t="s">
        <v>1482</v>
      </c>
      <c r="E343" s="43" t="s">
        <v>226</v>
      </c>
      <c r="F343" s="43" t="s">
        <v>494</v>
      </c>
      <c r="G343" s="43" t="s">
        <v>174</v>
      </c>
      <c r="H343" s="59">
        <v>44639.544583333343</v>
      </c>
      <c r="I343" s="59">
        <v>44640.875011574077</v>
      </c>
      <c r="J343" s="43" t="b">
        <v>0</v>
      </c>
      <c r="K343" s="43"/>
      <c r="L343" s="43"/>
      <c r="M343" s="43" t="s">
        <v>1627</v>
      </c>
      <c r="N343" s="43" t="b">
        <v>0</v>
      </c>
      <c r="O343" s="43"/>
      <c r="P343" s="43"/>
      <c r="W343" s="60"/>
    </row>
    <row r="344" spans="1:23" ht="15" customHeight="1">
      <c r="A344" s="43" t="s">
        <v>1837</v>
      </c>
      <c r="B344" s="43" t="s">
        <v>260</v>
      </c>
      <c r="C344" s="43" t="s">
        <v>1838</v>
      </c>
      <c r="D344" s="43" t="s">
        <v>1482</v>
      </c>
      <c r="E344" s="43" t="s">
        <v>226</v>
      </c>
      <c r="F344" s="43" t="s">
        <v>494</v>
      </c>
      <c r="G344" s="43" t="s">
        <v>174</v>
      </c>
      <c r="H344" s="59">
        <v>44639.544571759259</v>
      </c>
      <c r="I344" s="59">
        <v>44640.875011574077</v>
      </c>
      <c r="J344" s="43" t="b">
        <v>0</v>
      </c>
      <c r="K344" s="43"/>
      <c r="L344" s="43"/>
      <c r="M344" s="43" t="s">
        <v>1834</v>
      </c>
      <c r="N344" s="43" t="b">
        <v>0</v>
      </c>
      <c r="O344" s="43"/>
      <c r="P344" s="43"/>
      <c r="W344" s="60"/>
    </row>
    <row r="345" spans="1:23" ht="15" customHeight="1">
      <c r="A345" s="43" t="s">
        <v>1839</v>
      </c>
      <c r="B345" s="43" t="s">
        <v>261</v>
      </c>
      <c r="C345" s="43" t="s">
        <v>1840</v>
      </c>
      <c r="D345" s="43" t="s">
        <v>1482</v>
      </c>
      <c r="E345" s="43" t="s">
        <v>226</v>
      </c>
      <c r="F345" s="43" t="s">
        <v>494</v>
      </c>
      <c r="G345" s="43" t="s">
        <v>174</v>
      </c>
      <c r="H345" s="59">
        <v>44639.543194444443</v>
      </c>
      <c r="I345" s="59">
        <v>44640.875011574077</v>
      </c>
      <c r="J345" s="43" t="b">
        <v>0</v>
      </c>
      <c r="K345" s="43"/>
      <c r="L345" s="43"/>
      <c r="M345" s="43" t="s">
        <v>1841</v>
      </c>
      <c r="N345" s="43" t="b">
        <v>0</v>
      </c>
      <c r="O345" s="43"/>
      <c r="P345" s="43"/>
      <c r="W345" s="60"/>
    </row>
    <row r="346" spans="1:23" ht="15" customHeight="1">
      <c r="A346" s="43" t="s">
        <v>1842</v>
      </c>
      <c r="B346" s="43" t="s">
        <v>260</v>
      </c>
      <c r="C346" s="43" t="s">
        <v>1843</v>
      </c>
      <c r="D346" s="43" t="s">
        <v>1482</v>
      </c>
      <c r="E346" s="43" t="s">
        <v>226</v>
      </c>
      <c r="F346" s="43" t="s">
        <v>494</v>
      </c>
      <c r="G346" s="43" t="s">
        <v>174</v>
      </c>
      <c r="H346" s="59">
        <v>44639.543182870373</v>
      </c>
      <c r="I346" s="59">
        <v>44640.875011574077</v>
      </c>
      <c r="J346" s="43" t="b">
        <v>0</v>
      </c>
      <c r="K346" s="43"/>
      <c r="L346" s="43"/>
      <c r="M346" s="43" t="s">
        <v>1841</v>
      </c>
      <c r="N346" s="43" t="b">
        <v>0</v>
      </c>
      <c r="O346" s="43"/>
      <c r="P346" s="43"/>
      <c r="W346" s="60"/>
    </row>
    <row r="347" spans="1:23" ht="15" customHeight="1">
      <c r="A347" s="43" t="s">
        <v>1844</v>
      </c>
      <c r="B347" s="43" t="s">
        <v>261</v>
      </c>
      <c r="C347" s="43" t="s">
        <v>1845</v>
      </c>
      <c r="D347" s="43" t="s">
        <v>1482</v>
      </c>
      <c r="E347" s="43" t="s">
        <v>226</v>
      </c>
      <c r="F347" s="43" t="s">
        <v>494</v>
      </c>
      <c r="G347" s="43" t="s">
        <v>174</v>
      </c>
      <c r="H347" s="59">
        <v>44639.541168981479</v>
      </c>
      <c r="I347" s="59">
        <v>44640.875011574077</v>
      </c>
      <c r="J347" s="43" t="b">
        <v>0</v>
      </c>
      <c r="K347" s="43"/>
      <c r="L347" s="43"/>
      <c r="M347" s="43" t="s">
        <v>747</v>
      </c>
      <c r="N347" s="43" t="b">
        <v>0</v>
      </c>
      <c r="O347" s="43"/>
      <c r="P347" s="43"/>
      <c r="W347" s="60"/>
    </row>
    <row r="348" spans="1:23" ht="15" customHeight="1">
      <c r="A348" s="43" t="s">
        <v>1846</v>
      </c>
      <c r="B348" s="43" t="s">
        <v>260</v>
      </c>
      <c r="C348" s="43" t="s">
        <v>1847</v>
      </c>
      <c r="D348" s="43" t="s">
        <v>1482</v>
      </c>
      <c r="E348" s="43" t="s">
        <v>226</v>
      </c>
      <c r="F348" s="43" t="s">
        <v>494</v>
      </c>
      <c r="G348" s="43" t="s">
        <v>174</v>
      </c>
      <c r="H348" s="59">
        <v>44639.54115740741</v>
      </c>
      <c r="I348" s="59">
        <v>44640.875011574077</v>
      </c>
      <c r="J348" s="43" t="b">
        <v>0</v>
      </c>
      <c r="K348" s="43"/>
      <c r="L348" s="43"/>
      <c r="M348" s="43" t="s">
        <v>1848</v>
      </c>
      <c r="N348" s="43" t="b">
        <v>0</v>
      </c>
      <c r="O348" s="43"/>
      <c r="P348" s="43"/>
      <c r="W348" s="60"/>
    </row>
    <row r="349" spans="1:23" ht="15" customHeight="1">
      <c r="A349" s="43" t="s">
        <v>1849</v>
      </c>
      <c r="B349" s="43" t="s">
        <v>261</v>
      </c>
      <c r="C349" s="43" t="s">
        <v>1850</v>
      </c>
      <c r="D349" s="43" t="s">
        <v>1482</v>
      </c>
      <c r="E349" s="43" t="s">
        <v>226</v>
      </c>
      <c r="F349" s="43" t="s">
        <v>494</v>
      </c>
      <c r="G349" s="43" t="s">
        <v>174</v>
      </c>
      <c r="H349" s="59">
        <v>44639.541134259263</v>
      </c>
      <c r="I349" s="59">
        <v>44640.875011574077</v>
      </c>
      <c r="J349" s="43" t="b">
        <v>0</v>
      </c>
      <c r="K349" s="43"/>
      <c r="L349" s="43"/>
      <c r="M349" s="43" t="s">
        <v>1848</v>
      </c>
      <c r="N349" s="43" t="b">
        <v>0</v>
      </c>
      <c r="O349" s="43"/>
      <c r="P349" s="43"/>
      <c r="W349" s="60"/>
    </row>
    <row r="350" spans="1:23" ht="15" customHeight="1">
      <c r="A350" s="43" t="s">
        <v>1851</v>
      </c>
      <c r="B350" s="43" t="s">
        <v>260</v>
      </c>
      <c r="C350" s="43" t="s">
        <v>1852</v>
      </c>
      <c r="D350" s="43" t="s">
        <v>1482</v>
      </c>
      <c r="E350" s="43" t="s">
        <v>226</v>
      </c>
      <c r="F350" s="43" t="s">
        <v>494</v>
      </c>
      <c r="G350" s="43" t="s">
        <v>174</v>
      </c>
      <c r="H350" s="59">
        <v>44639.541122685187</v>
      </c>
      <c r="I350" s="59">
        <v>44640.875011574077</v>
      </c>
      <c r="J350" s="43" t="b">
        <v>0</v>
      </c>
      <c r="K350" s="43"/>
      <c r="L350" s="43"/>
      <c r="M350" s="43" t="s">
        <v>747</v>
      </c>
      <c r="N350" s="43" t="b">
        <v>0</v>
      </c>
      <c r="O350" s="43"/>
      <c r="P350" s="43"/>
      <c r="W350" s="60"/>
    </row>
    <row r="351" spans="1:23" ht="15" customHeight="1">
      <c r="A351" s="43" t="s">
        <v>1853</v>
      </c>
      <c r="B351" s="43" t="s">
        <v>260</v>
      </c>
      <c r="C351" s="43" t="s">
        <v>1854</v>
      </c>
      <c r="D351" s="43" t="s">
        <v>1482</v>
      </c>
      <c r="E351" s="43" t="s">
        <v>226</v>
      </c>
      <c r="F351" s="43" t="s">
        <v>494</v>
      </c>
      <c r="G351" s="43" t="s">
        <v>174</v>
      </c>
      <c r="H351" s="59">
        <v>44639.540775462963</v>
      </c>
      <c r="I351" s="59">
        <v>44640.875011574077</v>
      </c>
      <c r="J351" s="43" t="b">
        <v>0</v>
      </c>
      <c r="K351" s="43"/>
      <c r="L351" s="43"/>
      <c r="M351" s="43" t="s">
        <v>1490</v>
      </c>
      <c r="N351" s="43" t="b">
        <v>0</v>
      </c>
      <c r="O351" s="43"/>
      <c r="P351" s="43"/>
      <c r="W351" s="60"/>
    </row>
    <row r="352" spans="1:23" ht="15" customHeight="1">
      <c r="A352" s="43" t="s">
        <v>1855</v>
      </c>
      <c r="B352" s="43" t="s">
        <v>261</v>
      </c>
      <c r="C352" s="43" t="s">
        <v>1856</v>
      </c>
      <c r="D352" s="43" t="s">
        <v>1482</v>
      </c>
      <c r="E352" s="43" t="s">
        <v>226</v>
      </c>
      <c r="F352" s="43" t="s">
        <v>494</v>
      </c>
      <c r="G352" s="43" t="s">
        <v>174</v>
      </c>
      <c r="H352" s="59">
        <v>44639.540752314817</v>
      </c>
      <c r="I352" s="59">
        <v>44640.875011574077</v>
      </c>
      <c r="J352" s="43" t="b">
        <v>0</v>
      </c>
      <c r="K352" s="43"/>
      <c r="L352" s="43"/>
      <c r="M352" s="43" t="s">
        <v>1490</v>
      </c>
      <c r="N352" s="43" t="b">
        <v>0</v>
      </c>
      <c r="O352" s="43"/>
      <c r="P352" s="43"/>
      <c r="W352" s="60"/>
    </row>
    <row r="353" spans="1:23" ht="15" customHeight="1">
      <c r="A353" s="43" t="s">
        <v>1857</v>
      </c>
      <c r="B353" s="43" t="s">
        <v>260</v>
      </c>
      <c r="C353" s="43" t="s">
        <v>1858</v>
      </c>
      <c r="D353" s="43" t="s">
        <v>1482</v>
      </c>
      <c r="E353" s="43" t="s">
        <v>226</v>
      </c>
      <c r="F353" s="43" t="s">
        <v>494</v>
      </c>
      <c r="G353" s="43" t="s">
        <v>174</v>
      </c>
      <c r="H353" s="59">
        <v>44639.54005787037</v>
      </c>
      <c r="I353" s="59">
        <v>44640.875011574077</v>
      </c>
      <c r="J353" s="43" t="b">
        <v>0</v>
      </c>
      <c r="K353" s="43"/>
      <c r="L353" s="43"/>
      <c r="M353" s="43" t="s">
        <v>1498</v>
      </c>
      <c r="N353" s="43" t="b">
        <v>0</v>
      </c>
      <c r="O353" s="43"/>
      <c r="P353" s="43"/>
      <c r="W353" s="60"/>
    </row>
    <row r="354" spans="1:23" ht="15" customHeight="1">
      <c r="A354" s="43" t="s">
        <v>1859</v>
      </c>
      <c r="B354" s="43" t="s">
        <v>260</v>
      </c>
      <c r="C354" s="43" t="s">
        <v>1860</v>
      </c>
      <c r="D354" s="43" t="s">
        <v>1482</v>
      </c>
      <c r="E354" s="43" t="s">
        <v>226</v>
      </c>
      <c r="F354" s="43" t="s">
        <v>494</v>
      </c>
      <c r="G354" s="43" t="s">
        <v>174</v>
      </c>
      <c r="H354" s="59">
        <v>44639.537986111107</v>
      </c>
      <c r="I354" s="59">
        <v>44640.875011574077</v>
      </c>
      <c r="J354" s="43" t="b">
        <v>0</v>
      </c>
      <c r="K354" s="43"/>
      <c r="L354" s="43"/>
      <c r="M354" s="43" t="s">
        <v>1647</v>
      </c>
      <c r="N354" s="43" t="b">
        <v>0</v>
      </c>
      <c r="O354" s="43"/>
      <c r="P354" s="43"/>
      <c r="W354" s="60"/>
    </row>
    <row r="355" spans="1:23" ht="15" customHeight="1">
      <c r="A355" s="43" t="s">
        <v>1861</v>
      </c>
      <c r="B355" s="43" t="s">
        <v>261</v>
      </c>
      <c r="C355" s="43" t="s">
        <v>1862</v>
      </c>
      <c r="D355" s="43" t="s">
        <v>1482</v>
      </c>
      <c r="E355" s="43" t="s">
        <v>226</v>
      </c>
      <c r="F355" s="43" t="s">
        <v>494</v>
      </c>
      <c r="G355" s="43" t="s">
        <v>174</v>
      </c>
      <c r="H355" s="59">
        <v>44639.535208333327</v>
      </c>
      <c r="I355" s="59">
        <v>44640.875011574077</v>
      </c>
      <c r="J355" s="43" t="b">
        <v>0</v>
      </c>
      <c r="K355" s="43"/>
      <c r="L355" s="43"/>
      <c r="M355" s="43" t="s">
        <v>1644</v>
      </c>
      <c r="N355" s="43" t="b">
        <v>0</v>
      </c>
      <c r="O355" s="43"/>
      <c r="P355" s="43"/>
      <c r="W355" s="60"/>
    </row>
    <row r="356" spans="1:23" ht="15" customHeight="1">
      <c r="A356" s="43" t="s">
        <v>1863</v>
      </c>
      <c r="B356" s="43" t="s">
        <v>261</v>
      </c>
      <c r="C356" s="43" t="s">
        <v>1864</v>
      </c>
      <c r="D356" s="43" t="s">
        <v>1482</v>
      </c>
      <c r="E356" s="43" t="s">
        <v>226</v>
      </c>
      <c r="F356" s="43" t="s">
        <v>494</v>
      </c>
      <c r="G356" s="43" t="s">
        <v>174</v>
      </c>
      <c r="H356" s="59">
        <v>44639.533807870372</v>
      </c>
      <c r="I356" s="59">
        <v>44640.875011574077</v>
      </c>
      <c r="J356" s="43" t="b">
        <v>0</v>
      </c>
      <c r="K356" s="43"/>
      <c r="L356" s="43"/>
      <c r="M356" s="43" t="s">
        <v>1668</v>
      </c>
      <c r="N356" s="43" t="b">
        <v>0</v>
      </c>
      <c r="O356" s="43"/>
      <c r="P356" s="43"/>
      <c r="W356" s="60"/>
    </row>
    <row r="357" spans="1:23" ht="15" customHeight="1">
      <c r="A357" s="43" t="s">
        <v>1865</v>
      </c>
      <c r="B357" s="43" t="s">
        <v>260</v>
      </c>
      <c r="C357" s="43" t="s">
        <v>1866</v>
      </c>
      <c r="D357" s="43" t="s">
        <v>1482</v>
      </c>
      <c r="E357" s="43" t="s">
        <v>226</v>
      </c>
      <c r="F357" s="43" t="s">
        <v>494</v>
      </c>
      <c r="G357" s="43" t="s">
        <v>174</v>
      </c>
      <c r="H357" s="59">
        <v>44639.533506944441</v>
      </c>
      <c r="I357" s="59">
        <v>44640.875011574077</v>
      </c>
      <c r="J357" s="43" t="b">
        <v>0</v>
      </c>
      <c r="K357" s="43"/>
      <c r="L357" s="43"/>
      <c r="M357" s="43" t="s">
        <v>1738</v>
      </c>
      <c r="N357" s="43" t="b">
        <v>0</v>
      </c>
      <c r="O357" s="43"/>
      <c r="P357" s="43"/>
      <c r="W357" s="60"/>
    </row>
    <row r="358" spans="1:23" ht="15" customHeight="1">
      <c r="A358" s="43" t="s">
        <v>1867</v>
      </c>
      <c r="B358" s="43" t="s">
        <v>261</v>
      </c>
      <c r="C358" s="43" t="s">
        <v>1868</v>
      </c>
      <c r="D358" s="43" t="s">
        <v>1482</v>
      </c>
      <c r="E358" s="43" t="s">
        <v>226</v>
      </c>
      <c r="F358" s="43" t="s">
        <v>494</v>
      </c>
      <c r="G358" s="43" t="s">
        <v>174</v>
      </c>
      <c r="H358" s="59">
        <v>44639.533495370371</v>
      </c>
      <c r="I358" s="59">
        <v>44640.875011574077</v>
      </c>
      <c r="J358" s="43" t="b">
        <v>0</v>
      </c>
      <c r="K358" s="43"/>
      <c r="L358" s="43"/>
      <c r="M358" s="43" t="s">
        <v>1738</v>
      </c>
      <c r="N358" s="43" t="b">
        <v>0</v>
      </c>
      <c r="O358" s="43"/>
      <c r="P358" s="43"/>
      <c r="W358" s="60"/>
    </row>
    <row r="359" spans="1:23" ht="15" customHeight="1">
      <c r="A359" s="43" t="s">
        <v>1869</v>
      </c>
      <c r="B359" s="43" t="s">
        <v>260</v>
      </c>
      <c r="C359" s="43" t="s">
        <v>1870</v>
      </c>
      <c r="D359" s="43" t="s">
        <v>1482</v>
      </c>
      <c r="E359" s="43" t="s">
        <v>226</v>
      </c>
      <c r="F359" s="43" t="s">
        <v>494</v>
      </c>
      <c r="G359" s="43" t="s">
        <v>174</v>
      </c>
      <c r="H359" s="59">
        <v>44639.532418981478</v>
      </c>
      <c r="I359" s="59">
        <v>44640.875011574077</v>
      </c>
      <c r="J359" s="43" t="b">
        <v>0</v>
      </c>
      <c r="K359" s="43"/>
      <c r="L359" s="43"/>
      <c r="M359" s="43" t="s">
        <v>1744</v>
      </c>
      <c r="N359" s="43" t="b">
        <v>0</v>
      </c>
      <c r="O359" s="43"/>
      <c r="P359" s="43"/>
      <c r="W359" s="60"/>
    </row>
    <row r="360" spans="1:23" ht="15" customHeight="1">
      <c r="A360" s="43" t="s">
        <v>1871</v>
      </c>
      <c r="B360" s="43" t="s">
        <v>260</v>
      </c>
      <c r="C360" s="43" t="s">
        <v>1872</v>
      </c>
      <c r="D360" s="43" t="s">
        <v>1482</v>
      </c>
      <c r="E360" s="43" t="s">
        <v>226</v>
      </c>
      <c r="F360" s="43" t="s">
        <v>494</v>
      </c>
      <c r="G360" s="43" t="s">
        <v>174</v>
      </c>
      <c r="H360" s="59">
        <v>44639.531412037039</v>
      </c>
      <c r="I360" s="59">
        <v>44640.875011574077</v>
      </c>
      <c r="J360" s="43" t="b">
        <v>0</v>
      </c>
      <c r="K360" s="43"/>
      <c r="L360" s="43"/>
      <c r="M360" s="43" t="s">
        <v>1659</v>
      </c>
      <c r="N360" s="43" t="b">
        <v>0</v>
      </c>
      <c r="O360" s="43"/>
      <c r="P360" s="43"/>
      <c r="W360" s="60"/>
    </row>
    <row r="361" spans="1:23" ht="15" customHeight="1">
      <c r="A361" s="43" t="s">
        <v>1873</v>
      </c>
      <c r="B361" s="43" t="s">
        <v>261</v>
      </c>
      <c r="C361" s="43" t="s">
        <v>1874</v>
      </c>
      <c r="D361" s="43" t="s">
        <v>1482</v>
      </c>
      <c r="E361" s="43" t="s">
        <v>226</v>
      </c>
      <c r="F361" s="43" t="s">
        <v>494</v>
      </c>
      <c r="G361" s="43" t="s">
        <v>174</v>
      </c>
      <c r="H361" s="59">
        <v>44639.529317129629</v>
      </c>
      <c r="I361" s="59">
        <v>44640.875011574077</v>
      </c>
      <c r="J361" s="43" t="b">
        <v>0</v>
      </c>
      <c r="K361" s="43"/>
      <c r="L361" s="43"/>
      <c r="M361" s="43" t="s">
        <v>1676</v>
      </c>
      <c r="N361" s="43" t="b">
        <v>0</v>
      </c>
      <c r="O361" s="43"/>
      <c r="P361" s="43"/>
      <c r="W361" s="60"/>
    </row>
    <row r="362" spans="1:23" ht="15" customHeight="1">
      <c r="A362" s="43" t="s">
        <v>1875</v>
      </c>
      <c r="B362" s="43" t="s">
        <v>261</v>
      </c>
      <c r="C362" s="43" t="s">
        <v>1876</v>
      </c>
      <c r="D362" s="43" t="s">
        <v>1482</v>
      </c>
      <c r="E362" s="43" t="s">
        <v>226</v>
      </c>
      <c r="F362" s="43" t="s">
        <v>494</v>
      </c>
      <c r="G362" s="43" t="s">
        <v>174</v>
      </c>
      <c r="H362" s="59">
        <v>44639.528252314813</v>
      </c>
      <c r="I362" s="59">
        <v>44640.875011574077</v>
      </c>
      <c r="J362" s="43" t="b">
        <v>0</v>
      </c>
      <c r="K362" s="43"/>
      <c r="L362" s="43"/>
      <c r="M362" s="43" t="s">
        <v>1877</v>
      </c>
      <c r="N362" s="43" t="b">
        <v>0</v>
      </c>
      <c r="O362" s="43"/>
      <c r="P362" s="43"/>
      <c r="W362" s="60"/>
    </row>
    <row r="363" spans="1:23" ht="15" customHeight="1">
      <c r="A363" s="43" t="s">
        <v>1878</v>
      </c>
      <c r="B363" s="43" t="s">
        <v>260</v>
      </c>
      <c r="C363" s="43" t="s">
        <v>1879</v>
      </c>
      <c r="D363" s="43" t="s">
        <v>1482</v>
      </c>
      <c r="E363" s="43" t="s">
        <v>226</v>
      </c>
      <c r="F363" s="43" t="s">
        <v>494</v>
      </c>
      <c r="G363" s="43" t="s">
        <v>174</v>
      </c>
      <c r="H363" s="59">
        <v>44639.528240740743</v>
      </c>
      <c r="I363" s="59">
        <v>44640.875011574077</v>
      </c>
      <c r="J363" s="43" t="b">
        <v>0</v>
      </c>
      <c r="K363" s="43"/>
      <c r="L363" s="43"/>
      <c r="M363" s="43" t="s">
        <v>1877</v>
      </c>
      <c r="N363" s="43" t="b">
        <v>0</v>
      </c>
      <c r="O363" s="43"/>
      <c r="P363" s="43"/>
      <c r="W363" s="60"/>
    </row>
    <row r="364" spans="1:23" ht="15" customHeight="1">
      <c r="A364" s="43" t="s">
        <v>1880</v>
      </c>
      <c r="B364" s="43" t="s">
        <v>261</v>
      </c>
      <c r="C364" s="43" t="s">
        <v>1881</v>
      </c>
      <c r="D364" s="43" t="s">
        <v>1482</v>
      </c>
      <c r="E364" s="43" t="s">
        <v>226</v>
      </c>
      <c r="F364" s="43" t="s">
        <v>494</v>
      </c>
      <c r="G364" s="43" t="s">
        <v>174</v>
      </c>
      <c r="H364" s="59">
        <v>44639.527569444443</v>
      </c>
      <c r="I364" s="59">
        <v>44640.875011574077</v>
      </c>
      <c r="J364" s="43" t="b">
        <v>0</v>
      </c>
      <c r="K364" s="43"/>
      <c r="L364" s="43"/>
      <c r="M364" s="43" t="s">
        <v>1486</v>
      </c>
      <c r="N364" s="43" t="b">
        <v>0</v>
      </c>
      <c r="O364" s="43"/>
      <c r="P364" s="43"/>
      <c r="W364" s="60"/>
    </row>
    <row r="365" spans="1:23" ht="15" customHeight="1">
      <c r="A365" s="43" t="s">
        <v>1882</v>
      </c>
      <c r="B365" s="43" t="s">
        <v>260</v>
      </c>
      <c r="C365" s="43" t="s">
        <v>1883</v>
      </c>
      <c r="D365" s="43" t="s">
        <v>1482</v>
      </c>
      <c r="E365" s="43" t="s">
        <v>226</v>
      </c>
      <c r="F365" s="43" t="s">
        <v>494</v>
      </c>
      <c r="G365" s="43" t="s">
        <v>174</v>
      </c>
      <c r="H365" s="59">
        <v>44639.527557870373</v>
      </c>
      <c r="I365" s="59">
        <v>44640.875011574077</v>
      </c>
      <c r="J365" s="43" t="b">
        <v>0</v>
      </c>
      <c r="K365" s="43"/>
      <c r="L365" s="43"/>
      <c r="M365" s="43" t="s">
        <v>1486</v>
      </c>
      <c r="N365" s="43" t="b">
        <v>0</v>
      </c>
      <c r="O365" s="43"/>
      <c r="P365" s="43"/>
      <c r="W365" s="60"/>
    </row>
    <row r="366" spans="1:23" ht="15" customHeight="1">
      <c r="A366" s="43" t="s">
        <v>1884</v>
      </c>
      <c r="B366" s="43" t="s">
        <v>260</v>
      </c>
      <c r="C366" s="43" t="s">
        <v>1885</v>
      </c>
      <c r="D366" s="43" t="s">
        <v>1482</v>
      </c>
      <c r="E366" s="43" t="s">
        <v>226</v>
      </c>
      <c r="F366" s="43" t="s">
        <v>494</v>
      </c>
      <c r="G366" s="43" t="s">
        <v>174</v>
      </c>
      <c r="H366" s="59">
        <v>44639.526863425926</v>
      </c>
      <c r="I366" s="59">
        <v>44640.875011574077</v>
      </c>
      <c r="J366" s="43" t="b">
        <v>0</v>
      </c>
      <c r="K366" s="43"/>
      <c r="L366" s="43"/>
      <c r="M366" s="43" t="s">
        <v>1653</v>
      </c>
      <c r="N366" s="43" t="b">
        <v>0</v>
      </c>
      <c r="O366" s="43"/>
      <c r="P366" s="43"/>
      <c r="W366" s="60"/>
    </row>
    <row r="367" spans="1:23" ht="15" customHeight="1">
      <c r="A367" s="43" t="s">
        <v>1886</v>
      </c>
      <c r="B367" s="43" t="s">
        <v>261</v>
      </c>
      <c r="C367" s="43" t="s">
        <v>1887</v>
      </c>
      <c r="D367" s="43" t="s">
        <v>1482</v>
      </c>
      <c r="E367" s="43" t="s">
        <v>226</v>
      </c>
      <c r="F367" s="43" t="s">
        <v>494</v>
      </c>
      <c r="G367" s="43" t="s">
        <v>174</v>
      </c>
      <c r="H367" s="59">
        <v>44639.521793981483</v>
      </c>
      <c r="I367" s="59">
        <v>44640.875011574077</v>
      </c>
      <c r="J367" s="43" t="b">
        <v>0</v>
      </c>
      <c r="K367" s="43"/>
      <c r="L367" s="43"/>
      <c r="M367" s="43" t="s">
        <v>1888</v>
      </c>
      <c r="N367" s="43" t="b">
        <v>0</v>
      </c>
      <c r="O367" s="43"/>
      <c r="P367" s="43"/>
      <c r="W367" s="60"/>
    </row>
    <row r="368" spans="1:23" ht="15" customHeight="1">
      <c r="A368" s="43" t="s">
        <v>1889</v>
      </c>
      <c r="B368" s="43" t="s">
        <v>261</v>
      </c>
      <c r="C368" s="43" t="s">
        <v>1890</v>
      </c>
      <c r="D368" s="43" t="s">
        <v>1082</v>
      </c>
      <c r="E368" s="43" t="s">
        <v>1483</v>
      </c>
      <c r="F368" s="43" t="s">
        <v>1891</v>
      </c>
      <c r="G368" s="43" t="s">
        <v>176</v>
      </c>
      <c r="H368" s="59">
        <v>44639.503159722219</v>
      </c>
      <c r="I368" s="59">
        <v>44639.881863425922</v>
      </c>
      <c r="J368" s="43" t="b">
        <v>0</v>
      </c>
      <c r="K368" s="43"/>
      <c r="L368" s="43"/>
      <c r="M368" s="43" t="b">
        <v>0</v>
      </c>
      <c r="N368" s="43" t="b">
        <v>0</v>
      </c>
      <c r="O368" s="43"/>
      <c r="P368" s="43"/>
      <c r="W368" s="60"/>
    </row>
    <row r="369" spans="1:23" ht="15" customHeight="1">
      <c r="A369" s="43" t="s">
        <v>1892</v>
      </c>
      <c r="B369" s="43" t="s">
        <v>261</v>
      </c>
      <c r="C369" s="43" t="s">
        <v>1893</v>
      </c>
      <c r="D369" s="43" t="s">
        <v>1482</v>
      </c>
      <c r="E369" s="43" t="s">
        <v>1483</v>
      </c>
      <c r="F369" s="43" t="s">
        <v>491</v>
      </c>
      <c r="G369" s="43" t="s">
        <v>174</v>
      </c>
      <c r="H369" s="59">
        <v>44639.49386574074</v>
      </c>
      <c r="I369" s="59">
        <v>44640.514143518521</v>
      </c>
      <c r="J369" s="43" t="b">
        <v>0</v>
      </c>
      <c r="K369" s="43"/>
      <c r="L369" s="43"/>
      <c r="M369" s="43" t="b">
        <v>0</v>
      </c>
      <c r="N369" s="43" t="b">
        <v>0</v>
      </c>
      <c r="O369" s="43"/>
      <c r="P369" s="43"/>
      <c r="W369" s="60"/>
    </row>
    <row r="370" spans="1:23" ht="15" customHeight="1">
      <c r="A370" s="43" t="s">
        <v>1894</v>
      </c>
      <c r="B370" s="43" t="s">
        <v>261</v>
      </c>
      <c r="C370" s="43" t="s">
        <v>1895</v>
      </c>
      <c r="D370" s="43" t="s">
        <v>1482</v>
      </c>
      <c r="E370" s="43" t="s">
        <v>1483</v>
      </c>
      <c r="F370" s="43" t="s">
        <v>754</v>
      </c>
      <c r="G370" s="43" t="s">
        <v>174</v>
      </c>
      <c r="H370" s="59">
        <v>44639.472708333327</v>
      </c>
      <c r="I370" s="59">
        <v>44640.515092592592</v>
      </c>
      <c r="J370" s="43" t="b">
        <v>0</v>
      </c>
      <c r="K370" s="43"/>
      <c r="L370" s="43"/>
      <c r="M370" s="43" t="b">
        <v>0</v>
      </c>
      <c r="N370" s="43" t="b">
        <v>0</v>
      </c>
      <c r="O370" s="43"/>
      <c r="P370" s="43"/>
      <c r="W370" s="60"/>
    </row>
    <row r="371" spans="1:23" ht="15" customHeight="1">
      <c r="A371" s="43" t="s">
        <v>1896</v>
      </c>
      <c r="B371" s="43" t="s">
        <v>261</v>
      </c>
      <c r="C371" s="43" t="s">
        <v>1897</v>
      </c>
      <c r="D371" s="43" t="s">
        <v>1482</v>
      </c>
      <c r="E371" s="43" t="s">
        <v>226</v>
      </c>
      <c r="F371" s="43" t="s">
        <v>491</v>
      </c>
      <c r="G371" s="43" t="s">
        <v>174</v>
      </c>
      <c r="H371" s="59">
        <v>44639.470949074072</v>
      </c>
      <c r="I371" s="59">
        <v>44640.875011574077</v>
      </c>
      <c r="J371" s="43" t="b">
        <v>0</v>
      </c>
      <c r="K371" s="43"/>
      <c r="L371" s="43"/>
      <c r="M371" s="43" t="b">
        <v>0</v>
      </c>
      <c r="N371" s="43" t="b">
        <v>0</v>
      </c>
      <c r="O371" s="43"/>
      <c r="P371" s="43"/>
      <c r="W371" s="60"/>
    </row>
    <row r="372" spans="1:23" ht="15" customHeight="1">
      <c r="A372" s="43" t="s">
        <v>1898</v>
      </c>
      <c r="B372" s="43" t="s">
        <v>260</v>
      </c>
      <c r="C372" s="43" t="s">
        <v>1899</v>
      </c>
      <c r="D372" s="43" t="s">
        <v>1482</v>
      </c>
      <c r="E372" s="43" t="s">
        <v>226</v>
      </c>
      <c r="F372" s="43" t="s">
        <v>494</v>
      </c>
      <c r="G372" s="43" t="s">
        <v>174</v>
      </c>
      <c r="H372" s="59">
        <v>44639.440069444441</v>
      </c>
      <c r="I372" s="59">
        <v>44640.875011574077</v>
      </c>
      <c r="J372" s="43" t="b">
        <v>0</v>
      </c>
      <c r="K372" s="43"/>
      <c r="L372" s="43"/>
      <c r="M372" s="43" t="s">
        <v>1900</v>
      </c>
      <c r="N372" s="43" t="b">
        <v>0</v>
      </c>
      <c r="O372" s="43"/>
      <c r="P372" s="43"/>
      <c r="W372" s="60"/>
    </row>
    <row r="373" spans="1:23" ht="15" customHeight="1">
      <c r="A373" s="43" t="s">
        <v>1901</v>
      </c>
      <c r="B373" s="43" t="s">
        <v>261</v>
      </c>
      <c r="C373" s="43" t="s">
        <v>1902</v>
      </c>
      <c r="D373" s="43" t="s">
        <v>1482</v>
      </c>
      <c r="E373" s="43" t="s">
        <v>226</v>
      </c>
      <c r="F373" s="43" t="s">
        <v>494</v>
      </c>
      <c r="G373" s="43" t="s">
        <v>174</v>
      </c>
      <c r="H373" s="59">
        <v>44639.440057870372</v>
      </c>
      <c r="I373" s="59">
        <v>44640.875011574077</v>
      </c>
      <c r="J373" s="43" t="b">
        <v>0</v>
      </c>
      <c r="K373" s="43"/>
      <c r="L373" s="43"/>
      <c r="M373" s="43" t="s">
        <v>1900</v>
      </c>
      <c r="N373" s="43" t="b">
        <v>0</v>
      </c>
      <c r="O373" s="43"/>
      <c r="P373" s="43"/>
      <c r="W373" s="60"/>
    </row>
    <row r="374" spans="1:23" ht="15" customHeight="1">
      <c r="A374" s="43" t="s">
        <v>1903</v>
      </c>
      <c r="B374" s="43" t="s">
        <v>261</v>
      </c>
      <c r="C374" s="43" t="s">
        <v>1904</v>
      </c>
      <c r="D374" s="43" t="s">
        <v>1482</v>
      </c>
      <c r="E374" s="43" t="s">
        <v>226</v>
      </c>
      <c r="F374" s="43" t="s">
        <v>494</v>
      </c>
      <c r="G374" s="43" t="s">
        <v>174</v>
      </c>
      <c r="H374" s="59">
        <v>44639.434166666673</v>
      </c>
      <c r="I374" s="59">
        <v>44640.875011574077</v>
      </c>
      <c r="J374" s="43" t="b">
        <v>0</v>
      </c>
      <c r="K374" s="43"/>
      <c r="L374" s="43"/>
      <c r="M374" s="43" t="s">
        <v>1905</v>
      </c>
      <c r="N374" s="43" t="b">
        <v>0</v>
      </c>
      <c r="O374" s="43"/>
      <c r="P374" s="43"/>
      <c r="W374" s="60"/>
    </row>
    <row r="375" spans="1:23" ht="15" customHeight="1">
      <c r="A375" s="43" t="s">
        <v>1906</v>
      </c>
      <c r="B375" s="43" t="s">
        <v>260</v>
      </c>
      <c r="C375" s="43" t="s">
        <v>1907</v>
      </c>
      <c r="D375" s="43" t="s">
        <v>1482</v>
      </c>
      <c r="E375" s="43" t="s">
        <v>226</v>
      </c>
      <c r="F375" s="43" t="s">
        <v>494</v>
      </c>
      <c r="G375" s="43" t="s">
        <v>174</v>
      </c>
      <c r="H375" s="59">
        <v>44639.43414351852</v>
      </c>
      <c r="I375" s="59">
        <v>44640.875011574077</v>
      </c>
      <c r="J375" s="43" t="b">
        <v>0</v>
      </c>
      <c r="K375" s="43"/>
      <c r="L375" s="43"/>
      <c r="M375" s="43" t="s">
        <v>1905</v>
      </c>
      <c r="N375" s="43" t="b">
        <v>0</v>
      </c>
      <c r="O375" s="43"/>
      <c r="P375" s="43"/>
      <c r="W375" s="60"/>
    </row>
    <row r="376" spans="1:23" ht="15" customHeight="1">
      <c r="A376" s="43" t="s">
        <v>1908</v>
      </c>
      <c r="B376" s="43" t="s">
        <v>261</v>
      </c>
      <c r="C376" s="43" t="s">
        <v>1909</v>
      </c>
      <c r="D376" s="43" t="s">
        <v>559</v>
      </c>
      <c r="E376" s="43" t="s">
        <v>226</v>
      </c>
      <c r="F376" s="43" t="s">
        <v>793</v>
      </c>
      <c r="G376" s="43" t="s">
        <v>187</v>
      </c>
      <c r="H376" s="59">
        <v>44639.420486111107</v>
      </c>
      <c r="I376" s="59">
        <v>44640.875011574077</v>
      </c>
      <c r="J376" s="43" t="b">
        <v>0</v>
      </c>
      <c r="K376" s="43"/>
      <c r="L376" s="43"/>
      <c r="M376" s="43" t="b">
        <v>0</v>
      </c>
      <c r="N376" s="43" t="b">
        <v>0</v>
      </c>
      <c r="O376" s="43"/>
      <c r="P376" s="43"/>
      <c r="W376" s="60"/>
    </row>
    <row r="377" spans="1:23" ht="15" customHeight="1">
      <c r="A377" s="43" t="s">
        <v>1910</v>
      </c>
      <c r="B377" s="43" t="s">
        <v>260</v>
      </c>
      <c r="C377" s="43" t="s">
        <v>1911</v>
      </c>
      <c r="D377" s="43" t="s">
        <v>1482</v>
      </c>
      <c r="E377" s="43" t="s">
        <v>226</v>
      </c>
      <c r="F377" s="43" t="s">
        <v>494</v>
      </c>
      <c r="G377" s="43" t="s">
        <v>174</v>
      </c>
      <c r="H377" s="59">
        <v>44639.397349537037</v>
      </c>
      <c r="I377" s="59">
        <v>44640.875011574077</v>
      </c>
      <c r="J377" s="43" t="b">
        <v>0</v>
      </c>
      <c r="K377" s="43"/>
      <c r="L377" s="43"/>
      <c r="M377" s="43" t="s">
        <v>1485</v>
      </c>
      <c r="N377" s="43" t="b">
        <v>0</v>
      </c>
      <c r="O377" s="43"/>
      <c r="P377" s="43"/>
      <c r="W377" s="60"/>
    </row>
    <row r="378" spans="1:23" ht="15" customHeight="1">
      <c r="A378" s="43" t="s">
        <v>1912</v>
      </c>
      <c r="B378" s="43" t="s">
        <v>261</v>
      </c>
      <c r="C378" s="43" t="s">
        <v>1913</v>
      </c>
      <c r="D378" s="43" t="s">
        <v>1082</v>
      </c>
      <c r="E378" s="43" t="s">
        <v>1483</v>
      </c>
      <c r="F378" s="43" t="s">
        <v>1891</v>
      </c>
      <c r="G378" s="43" t="s">
        <v>176</v>
      </c>
      <c r="H378" s="59">
        <v>44639.397060185183</v>
      </c>
      <c r="I378" s="59">
        <v>44639.8825462963</v>
      </c>
      <c r="J378" s="43" t="b">
        <v>0</v>
      </c>
      <c r="K378" s="43"/>
      <c r="L378" s="43"/>
      <c r="M378" s="43" t="b">
        <v>0</v>
      </c>
      <c r="N378" s="43" t="b">
        <v>0</v>
      </c>
      <c r="O378" s="43"/>
      <c r="P378" s="43"/>
      <c r="W378" s="60"/>
    </row>
    <row r="379" spans="1:23" ht="15" customHeight="1">
      <c r="A379" s="43" t="s">
        <v>1914</v>
      </c>
      <c r="B379" s="43" t="s">
        <v>261</v>
      </c>
      <c r="C379" s="43" t="s">
        <v>1915</v>
      </c>
      <c r="D379" s="43" t="s">
        <v>1482</v>
      </c>
      <c r="E379" s="43" t="s">
        <v>226</v>
      </c>
      <c r="F379" s="43" t="s">
        <v>494</v>
      </c>
      <c r="G379" s="43" t="s">
        <v>174</v>
      </c>
      <c r="H379" s="59">
        <v>44639.395590277767</v>
      </c>
      <c r="I379" s="59">
        <v>44640.875011574077</v>
      </c>
      <c r="J379" s="43" t="b">
        <v>0</v>
      </c>
      <c r="K379" s="43"/>
      <c r="L379" s="43"/>
      <c r="M379" s="43" t="s">
        <v>1916</v>
      </c>
      <c r="N379" s="43" t="b">
        <v>0</v>
      </c>
      <c r="O379" s="43"/>
      <c r="P379" s="43"/>
      <c r="W379" s="60"/>
    </row>
    <row r="380" spans="1:23" ht="15" customHeight="1">
      <c r="A380" s="43" t="s">
        <v>1917</v>
      </c>
      <c r="B380" s="43" t="s">
        <v>260</v>
      </c>
      <c r="C380" s="43" t="s">
        <v>1918</v>
      </c>
      <c r="D380" s="43" t="s">
        <v>1482</v>
      </c>
      <c r="E380" s="43" t="s">
        <v>226</v>
      </c>
      <c r="F380" s="43" t="s">
        <v>494</v>
      </c>
      <c r="G380" s="43" t="s">
        <v>174</v>
      </c>
      <c r="H380" s="59">
        <v>44639.395578703698</v>
      </c>
      <c r="I380" s="59">
        <v>44640.875011574077</v>
      </c>
      <c r="J380" s="43" t="b">
        <v>0</v>
      </c>
      <c r="K380" s="43"/>
      <c r="L380" s="43"/>
      <c r="M380" s="43" t="s">
        <v>1916</v>
      </c>
      <c r="N380" s="43" t="b">
        <v>0</v>
      </c>
      <c r="O380" s="43"/>
      <c r="P380" s="43"/>
      <c r="W380" s="60"/>
    </row>
    <row r="381" spans="1:23" ht="15" customHeight="1">
      <c r="A381" s="43" t="s">
        <v>1919</v>
      </c>
      <c r="B381" s="43" t="s">
        <v>260</v>
      </c>
      <c r="C381" s="43" t="s">
        <v>1920</v>
      </c>
      <c r="D381" s="43" t="s">
        <v>1482</v>
      </c>
      <c r="E381" s="43" t="s">
        <v>226</v>
      </c>
      <c r="F381" s="43" t="s">
        <v>494</v>
      </c>
      <c r="G381" s="43" t="s">
        <v>174</v>
      </c>
      <c r="H381" s="59">
        <v>44639.390416666669</v>
      </c>
      <c r="I381" s="59">
        <v>44640.875011574077</v>
      </c>
      <c r="J381" s="43" t="b">
        <v>0</v>
      </c>
      <c r="K381" s="43"/>
      <c r="L381" s="43"/>
      <c r="M381" s="43" t="s">
        <v>1921</v>
      </c>
      <c r="N381" s="43" t="b">
        <v>0</v>
      </c>
      <c r="O381" s="43"/>
      <c r="P381" s="43"/>
      <c r="W381" s="60"/>
    </row>
    <row r="382" spans="1:23" ht="15" customHeight="1">
      <c r="A382" s="43" t="s">
        <v>1922</v>
      </c>
      <c r="B382" s="43" t="s">
        <v>261</v>
      </c>
      <c r="C382" s="43" t="s">
        <v>1923</v>
      </c>
      <c r="D382" s="43" t="s">
        <v>1482</v>
      </c>
      <c r="E382" s="43" t="s">
        <v>226</v>
      </c>
      <c r="F382" s="43" t="s">
        <v>494</v>
      </c>
      <c r="G382" s="43" t="s">
        <v>174</v>
      </c>
      <c r="H382" s="59">
        <v>44639.390393518523</v>
      </c>
      <c r="I382" s="59">
        <v>44640.875011574077</v>
      </c>
      <c r="J382" s="43" t="b">
        <v>0</v>
      </c>
      <c r="K382" s="43"/>
      <c r="L382" s="43"/>
      <c r="M382" s="43" t="s">
        <v>1921</v>
      </c>
      <c r="N382" s="43" t="b">
        <v>0</v>
      </c>
      <c r="O382" s="43"/>
      <c r="P382" s="43"/>
      <c r="W382" s="60"/>
    </row>
    <row r="383" spans="1:23" ht="15" customHeight="1">
      <c r="A383" s="43" t="s">
        <v>1924</v>
      </c>
      <c r="B383" s="43" t="s">
        <v>260</v>
      </c>
      <c r="C383" s="43" t="s">
        <v>1925</v>
      </c>
      <c r="D383" s="43" t="s">
        <v>1482</v>
      </c>
      <c r="E383" s="43" t="s">
        <v>226</v>
      </c>
      <c r="F383" s="43" t="s">
        <v>494</v>
      </c>
      <c r="G383" s="43" t="s">
        <v>174</v>
      </c>
      <c r="H383" s="59">
        <v>44639.377245370371</v>
      </c>
      <c r="I383" s="59">
        <v>44640.875011574077</v>
      </c>
      <c r="J383" s="43" t="b">
        <v>0</v>
      </c>
      <c r="K383" s="43"/>
      <c r="L383" s="43"/>
      <c r="M383" s="43" t="s">
        <v>1926</v>
      </c>
      <c r="N383" s="43" t="b">
        <v>0</v>
      </c>
      <c r="O383" s="43"/>
      <c r="P383" s="43"/>
      <c r="W383" s="60"/>
    </row>
    <row r="384" spans="1:23" ht="15" customHeight="1">
      <c r="A384" s="43" t="s">
        <v>1927</v>
      </c>
      <c r="B384" s="43" t="s">
        <v>261</v>
      </c>
      <c r="C384" s="43" t="s">
        <v>1928</v>
      </c>
      <c r="D384" s="43" t="s">
        <v>1482</v>
      </c>
      <c r="E384" s="43" t="s">
        <v>226</v>
      </c>
      <c r="F384" s="43" t="s">
        <v>494</v>
      </c>
      <c r="G384" s="43" t="s">
        <v>174</v>
      </c>
      <c r="H384" s="59">
        <v>44639.377222222232</v>
      </c>
      <c r="I384" s="59">
        <v>44640.875011574077</v>
      </c>
      <c r="J384" s="43" t="b">
        <v>0</v>
      </c>
      <c r="K384" s="43"/>
      <c r="L384" s="43"/>
      <c r="M384" s="43" t="s">
        <v>1926</v>
      </c>
      <c r="N384" s="43" t="b">
        <v>0</v>
      </c>
      <c r="O384" s="43"/>
      <c r="P384" s="43"/>
      <c r="W384" s="60"/>
    </row>
    <row r="385" spans="1:23" ht="15" customHeight="1">
      <c r="A385" s="43" t="s">
        <v>1929</v>
      </c>
      <c r="B385" s="43" t="s">
        <v>261</v>
      </c>
      <c r="C385" s="43" t="s">
        <v>1930</v>
      </c>
      <c r="D385" s="43" t="s">
        <v>1482</v>
      </c>
      <c r="E385" s="43" t="s">
        <v>226</v>
      </c>
      <c r="F385" s="43" t="s">
        <v>494</v>
      </c>
      <c r="G385" s="43" t="s">
        <v>174</v>
      </c>
      <c r="H385" s="59">
        <v>44639.370625000003</v>
      </c>
      <c r="I385" s="59">
        <v>44640.875011574077</v>
      </c>
      <c r="J385" s="43" t="b">
        <v>0</v>
      </c>
      <c r="K385" s="43"/>
      <c r="L385" s="43"/>
      <c r="M385" s="43" t="s">
        <v>1931</v>
      </c>
      <c r="N385" s="43" t="b">
        <v>0</v>
      </c>
      <c r="O385" s="43"/>
      <c r="P385" s="43"/>
      <c r="W385" s="60"/>
    </row>
    <row r="386" spans="1:23" ht="15" customHeight="1">
      <c r="A386" s="43" t="s">
        <v>1932</v>
      </c>
      <c r="B386" s="43" t="s">
        <v>260</v>
      </c>
      <c r="C386" s="43" t="s">
        <v>1933</v>
      </c>
      <c r="D386" s="43" t="s">
        <v>1482</v>
      </c>
      <c r="E386" s="43" t="s">
        <v>226</v>
      </c>
      <c r="F386" s="43" t="s">
        <v>494</v>
      </c>
      <c r="G386" s="43" t="s">
        <v>174</v>
      </c>
      <c r="H386" s="59">
        <v>44639.370613425926</v>
      </c>
      <c r="I386" s="59">
        <v>44640.875011574077</v>
      </c>
      <c r="J386" s="43" t="b">
        <v>0</v>
      </c>
      <c r="K386" s="43"/>
      <c r="L386" s="43"/>
      <c r="M386" s="43" t="s">
        <v>1931</v>
      </c>
      <c r="N386" s="43" t="b">
        <v>0</v>
      </c>
      <c r="O386" s="43"/>
      <c r="P386" s="43"/>
      <c r="W386" s="60"/>
    </row>
    <row r="387" spans="1:23" ht="15" customHeight="1">
      <c r="A387" s="43" t="s">
        <v>1934</v>
      </c>
      <c r="B387" s="43" t="s">
        <v>261</v>
      </c>
      <c r="C387" s="43" t="s">
        <v>508</v>
      </c>
      <c r="D387" s="43" t="s">
        <v>493</v>
      </c>
      <c r="E387" s="43" t="s">
        <v>159</v>
      </c>
      <c r="F387" s="43" t="s">
        <v>459</v>
      </c>
      <c r="G387" s="43" t="s">
        <v>174</v>
      </c>
      <c r="H387" s="59">
        <v>44639.366469907407</v>
      </c>
      <c r="I387" s="59">
        <v>44639.510011574072</v>
      </c>
      <c r="J387" s="43" t="s">
        <v>455</v>
      </c>
      <c r="K387" s="43" t="s">
        <v>443</v>
      </c>
      <c r="L387" s="59">
        <v>44641.416666666657</v>
      </c>
      <c r="M387" s="43" t="b">
        <v>0</v>
      </c>
      <c r="N387" s="43" t="b">
        <v>0</v>
      </c>
      <c r="O387" s="43"/>
      <c r="P387" s="43"/>
      <c r="W387" s="60"/>
    </row>
    <row r="388" spans="1:23" ht="15" customHeight="1">
      <c r="A388" s="43" t="s">
        <v>1935</v>
      </c>
      <c r="B388" s="43" t="s">
        <v>261</v>
      </c>
      <c r="C388" s="43" t="s">
        <v>509</v>
      </c>
      <c r="D388" s="43" t="s">
        <v>493</v>
      </c>
      <c r="E388" s="43" t="s">
        <v>159</v>
      </c>
      <c r="F388" s="43" t="s">
        <v>459</v>
      </c>
      <c r="G388" s="43" t="s">
        <v>174</v>
      </c>
      <c r="H388" s="59">
        <v>44639.36645833333</v>
      </c>
      <c r="I388" s="59">
        <v>44639.509884259263</v>
      </c>
      <c r="J388" s="43" t="s">
        <v>455</v>
      </c>
      <c r="K388" s="43" t="s">
        <v>443</v>
      </c>
      <c r="L388" s="59">
        <v>44641.416666666657</v>
      </c>
      <c r="M388" s="43" t="b">
        <v>0</v>
      </c>
      <c r="N388" s="43" t="b">
        <v>0</v>
      </c>
      <c r="O388" s="43"/>
      <c r="P388" s="43"/>
      <c r="W388" s="60"/>
    </row>
    <row r="389" spans="1:23" ht="15" customHeight="1">
      <c r="A389" s="43" t="s">
        <v>1936</v>
      </c>
      <c r="B389" s="43" t="s">
        <v>260</v>
      </c>
      <c r="C389" s="43" t="s">
        <v>1937</v>
      </c>
      <c r="D389" s="43" t="s">
        <v>1482</v>
      </c>
      <c r="E389" s="43" t="s">
        <v>226</v>
      </c>
      <c r="F389" s="43" t="s">
        <v>494</v>
      </c>
      <c r="G389" s="43" t="s">
        <v>174</v>
      </c>
      <c r="H389" s="59">
        <v>44639.364722222221</v>
      </c>
      <c r="I389" s="59">
        <v>44640.875011574077</v>
      </c>
      <c r="J389" s="43" t="b">
        <v>0</v>
      </c>
      <c r="K389" s="43"/>
      <c r="L389" s="43"/>
      <c r="M389" s="43" t="s">
        <v>1938</v>
      </c>
      <c r="N389" s="43" t="b">
        <v>0</v>
      </c>
      <c r="O389" s="43"/>
      <c r="P389" s="43"/>
      <c r="W389" s="60"/>
    </row>
    <row r="390" spans="1:23" ht="15" customHeight="1">
      <c r="A390" s="43" t="s">
        <v>1939</v>
      </c>
      <c r="B390" s="43" t="s">
        <v>261</v>
      </c>
      <c r="C390" s="43" t="s">
        <v>1940</v>
      </c>
      <c r="D390" s="43" t="s">
        <v>1482</v>
      </c>
      <c r="E390" s="43" t="s">
        <v>226</v>
      </c>
      <c r="F390" s="43" t="s">
        <v>494</v>
      </c>
      <c r="G390" s="43" t="s">
        <v>174</v>
      </c>
      <c r="H390" s="59">
        <v>44639.364699074067</v>
      </c>
      <c r="I390" s="59">
        <v>44640.875011574077</v>
      </c>
      <c r="J390" s="43" t="b">
        <v>0</v>
      </c>
      <c r="K390" s="43"/>
      <c r="L390" s="43"/>
      <c r="M390" s="43" t="s">
        <v>1938</v>
      </c>
      <c r="N390" s="43" t="b">
        <v>0</v>
      </c>
      <c r="O390" s="43"/>
      <c r="P390" s="43"/>
      <c r="W390" s="60"/>
    </row>
    <row r="391" spans="1:23" ht="15" customHeight="1">
      <c r="A391" s="43" t="s">
        <v>1941</v>
      </c>
      <c r="B391" s="43" t="s">
        <v>261</v>
      </c>
      <c r="C391" s="43" t="s">
        <v>1942</v>
      </c>
      <c r="D391" s="43" t="s">
        <v>1482</v>
      </c>
      <c r="E391" s="43" t="s">
        <v>1483</v>
      </c>
      <c r="F391" s="43" t="s">
        <v>459</v>
      </c>
      <c r="G391" s="43" t="s">
        <v>174</v>
      </c>
      <c r="H391" s="59">
        <v>44639.363634259258</v>
      </c>
      <c r="I391" s="59">
        <v>44640.353993055563</v>
      </c>
      <c r="J391" s="43" t="b">
        <v>0</v>
      </c>
      <c r="K391" s="43"/>
      <c r="L391" s="43"/>
      <c r="M391" s="43" t="b">
        <v>0</v>
      </c>
      <c r="N391" s="43" t="b">
        <v>0</v>
      </c>
      <c r="O391" s="43"/>
      <c r="P391" s="43"/>
      <c r="W391" s="60"/>
    </row>
    <row r="392" spans="1:23" ht="15" customHeight="1">
      <c r="A392" s="43" t="s">
        <v>1943</v>
      </c>
      <c r="B392" s="43" t="s">
        <v>260</v>
      </c>
      <c r="C392" s="43" t="s">
        <v>1944</v>
      </c>
      <c r="D392" s="43" t="s">
        <v>1482</v>
      </c>
      <c r="E392" s="43" t="s">
        <v>226</v>
      </c>
      <c r="F392" s="43" t="s">
        <v>494</v>
      </c>
      <c r="G392" s="43" t="s">
        <v>174</v>
      </c>
      <c r="H392" s="59">
        <v>44639.361956018518</v>
      </c>
      <c r="I392" s="59">
        <v>44640.875011574077</v>
      </c>
      <c r="J392" s="43" t="b">
        <v>0</v>
      </c>
      <c r="K392" s="43"/>
      <c r="L392" s="43"/>
      <c r="M392" s="43" t="s">
        <v>1945</v>
      </c>
      <c r="N392" s="43" t="b">
        <v>0</v>
      </c>
      <c r="O392" s="43"/>
      <c r="P392" s="43"/>
      <c r="W392" s="60"/>
    </row>
    <row r="393" spans="1:23" ht="15" customHeight="1">
      <c r="A393" s="43" t="s">
        <v>1946</v>
      </c>
      <c r="B393" s="43" t="s">
        <v>261</v>
      </c>
      <c r="C393" s="43" t="s">
        <v>1947</v>
      </c>
      <c r="D393" s="43" t="s">
        <v>1482</v>
      </c>
      <c r="E393" s="43" t="s">
        <v>226</v>
      </c>
      <c r="F393" s="43" t="s">
        <v>494</v>
      </c>
      <c r="G393" s="43" t="s">
        <v>174</v>
      </c>
      <c r="H393" s="59">
        <v>44639.361932870372</v>
      </c>
      <c r="I393" s="59">
        <v>44640.875011574077</v>
      </c>
      <c r="J393" s="43" t="b">
        <v>0</v>
      </c>
      <c r="K393" s="43"/>
      <c r="L393" s="43"/>
      <c r="M393" s="43" t="s">
        <v>1945</v>
      </c>
      <c r="N393" s="43" t="b">
        <v>0</v>
      </c>
      <c r="O393" s="43"/>
      <c r="P393" s="43"/>
      <c r="W393" s="60"/>
    </row>
    <row r="394" spans="1:23" ht="15" customHeight="1">
      <c r="A394" s="43" t="s">
        <v>1948</v>
      </c>
      <c r="B394" s="43" t="s">
        <v>261</v>
      </c>
      <c r="C394" s="43" t="s">
        <v>1949</v>
      </c>
      <c r="D394" s="43" t="s">
        <v>1482</v>
      </c>
      <c r="E394" s="43" t="s">
        <v>226</v>
      </c>
      <c r="F394" s="43" t="s">
        <v>494</v>
      </c>
      <c r="G394" s="43" t="s">
        <v>174</v>
      </c>
      <c r="H394" s="59">
        <v>44639.357430555552</v>
      </c>
      <c r="I394" s="59">
        <v>44640.875011574077</v>
      </c>
      <c r="J394" s="43" t="b">
        <v>0</v>
      </c>
      <c r="K394" s="43"/>
      <c r="L394" s="43"/>
      <c r="M394" s="43" t="s">
        <v>1641</v>
      </c>
      <c r="N394" s="43" t="b">
        <v>0</v>
      </c>
      <c r="O394" s="43"/>
      <c r="P394" s="43"/>
      <c r="W394" s="60"/>
    </row>
    <row r="395" spans="1:23" ht="15" customHeight="1">
      <c r="A395" s="43" t="s">
        <v>1950</v>
      </c>
      <c r="B395" s="43" t="s">
        <v>260</v>
      </c>
      <c r="C395" s="43" t="s">
        <v>1951</v>
      </c>
      <c r="D395" s="43" t="s">
        <v>1482</v>
      </c>
      <c r="E395" s="43" t="s">
        <v>226</v>
      </c>
      <c r="F395" s="43" t="s">
        <v>494</v>
      </c>
      <c r="G395" s="43" t="s">
        <v>174</v>
      </c>
      <c r="H395" s="59">
        <v>44639.357418981483</v>
      </c>
      <c r="I395" s="59">
        <v>44640.875011574077</v>
      </c>
      <c r="J395" s="43" t="b">
        <v>0</v>
      </c>
      <c r="K395" s="43"/>
      <c r="L395" s="43"/>
      <c r="M395" s="43" t="s">
        <v>1952</v>
      </c>
      <c r="N395" s="43" t="b">
        <v>0</v>
      </c>
      <c r="O395" s="43"/>
      <c r="P395" s="43"/>
      <c r="W395" s="60"/>
    </row>
    <row r="396" spans="1:23" ht="15" customHeight="1">
      <c r="A396" s="43" t="s">
        <v>1953</v>
      </c>
      <c r="B396" s="43" t="s">
        <v>261</v>
      </c>
      <c r="C396" s="43" t="s">
        <v>1954</v>
      </c>
      <c r="D396" s="43" t="s">
        <v>1482</v>
      </c>
      <c r="E396" s="43" t="s">
        <v>226</v>
      </c>
      <c r="F396" s="43" t="s">
        <v>494</v>
      </c>
      <c r="G396" s="43" t="s">
        <v>174</v>
      </c>
      <c r="H396" s="59">
        <v>44639.357071759259</v>
      </c>
      <c r="I396" s="59">
        <v>44640.875011574077</v>
      </c>
      <c r="J396" s="43" t="b">
        <v>0</v>
      </c>
      <c r="K396" s="43"/>
      <c r="L396" s="43"/>
      <c r="M396" s="43" t="s">
        <v>1955</v>
      </c>
      <c r="N396" s="43" t="b">
        <v>0</v>
      </c>
      <c r="O396" s="43"/>
      <c r="P396" s="43"/>
      <c r="W396" s="60"/>
    </row>
    <row r="397" spans="1:23" ht="15" customHeight="1">
      <c r="A397" s="43" t="s">
        <v>1956</v>
      </c>
      <c r="B397" s="43" t="s">
        <v>261</v>
      </c>
      <c r="C397" s="43" t="s">
        <v>1957</v>
      </c>
      <c r="D397" s="43" t="s">
        <v>1482</v>
      </c>
      <c r="E397" s="43" t="s">
        <v>226</v>
      </c>
      <c r="F397" s="43" t="s">
        <v>494</v>
      </c>
      <c r="G397" s="43" t="s">
        <v>174</v>
      </c>
      <c r="H397" s="59">
        <v>44639.357060185182</v>
      </c>
      <c r="I397" s="59">
        <v>44640.875011574077</v>
      </c>
      <c r="J397" s="43" t="b">
        <v>0</v>
      </c>
      <c r="K397" s="43"/>
      <c r="L397" s="43"/>
      <c r="M397" s="43" t="s">
        <v>1958</v>
      </c>
      <c r="N397" s="43" t="b">
        <v>0</v>
      </c>
      <c r="O397" s="43"/>
      <c r="P397" s="43"/>
      <c r="W397" s="60"/>
    </row>
    <row r="398" spans="1:23" ht="15" customHeight="1">
      <c r="A398" s="43" t="s">
        <v>1959</v>
      </c>
      <c r="B398" s="43" t="s">
        <v>260</v>
      </c>
      <c r="C398" s="43" t="s">
        <v>1960</v>
      </c>
      <c r="D398" s="43" t="s">
        <v>1482</v>
      </c>
      <c r="E398" s="43" t="s">
        <v>226</v>
      </c>
      <c r="F398" s="43" t="s">
        <v>494</v>
      </c>
      <c r="G398" s="43" t="s">
        <v>174</v>
      </c>
      <c r="H398" s="59">
        <v>44639.357037037043</v>
      </c>
      <c r="I398" s="59">
        <v>44640.875011574077</v>
      </c>
      <c r="J398" s="43" t="b">
        <v>0</v>
      </c>
      <c r="K398" s="43"/>
      <c r="L398" s="43"/>
      <c r="M398" s="43" t="s">
        <v>1955</v>
      </c>
      <c r="N398" s="43" t="b">
        <v>0</v>
      </c>
      <c r="O398" s="43"/>
      <c r="P398" s="43"/>
      <c r="W398" s="60"/>
    </row>
    <row r="399" spans="1:23" ht="15" customHeight="1">
      <c r="A399" s="43" t="s">
        <v>1961</v>
      </c>
      <c r="B399" s="43" t="s">
        <v>261</v>
      </c>
      <c r="C399" s="43" t="s">
        <v>1962</v>
      </c>
      <c r="D399" s="43" t="s">
        <v>1482</v>
      </c>
      <c r="E399" s="43" t="s">
        <v>226</v>
      </c>
      <c r="F399" s="43" t="s">
        <v>494</v>
      </c>
      <c r="G399" s="43" t="s">
        <v>174</v>
      </c>
      <c r="H399" s="59">
        <v>44639.353576388887</v>
      </c>
      <c r="I399" s="59">
        <v>44640.875011574077</v>
      </c>
      <c r="J399" s="43" t="b">
        <v>0</v>
      </c>
      <c r="K399" s="43"/>
      <c r="L399" s="43"/>
      <c r="M399" s="43" t="s">
        <v>1689</v>
      </c>
      <c r="N399" s="43" t="b">
        <v>0</v>
      </c>
      <c r="O399" s="43"/>
      <c r="P399" s="43"/>
      <c r="W399" s="60"/>
    </row>
    <row r="400" spans="1:23" ht="15" customHeight="1">
      <c r="A400" s="43" t="s">
        <v>1963</v>
      </c>
      <c r="B400" s="43" t="s">
        <v>261</v>
      </c>
      <c r="C400" s="43" t="s">
        <v>1964</v>
      </c>
      <c r="D400" s="43" t="s">
        <v>1482</v>
      </c>
      <c r="E400" s="43" t="s">
        <v>226</v>
      </c>
      <c r="F400" s="43" t="s">
        <v>494</v>
      </c>
      <c r="G400" s="43" t="s">
        <v>174</v>
      </c>
      <c r="H400" s="59">
        <v>44639.341134259259</v>
      </c>
      <c r="I400" s="59">
        <v>44640.875011574077</v>
      </c>
      <c r="J400" s="43" t="b">
        <v>0</v>
      </c>
      <c r="K400" s="43"/>
      <c r="L400" s="43"/>
      <c r="M400" s="43" t="s">
        <v>1717</v>
      </c>
      <c r="N400" s="43" t="b">
        <v>0</v>
      </c>
      <c r="O400" s="43"/>
      <c r="P400" s="43"/>
      <c r="W400" s="60"/>
    </row>
    <row r="401" spans="1:23" ht="15" customHeight="1">
      <c r="A401" s="43" t="s">
        <v>1965</v>
      </c>
      <c r="B401" s="43" t="s">
        <v>260</v>
      </c>
      <c r="C401" s="43" t="s">
        <v>1966</v>
      </c>
      <c r="D401" s="43" t="s">
        <v>1482</v>
      </c>
      <c r="E401" s="43" t="s">
        <v>226</v>
      </c>
      <c r="F401" s="43" t="s">
        <v>494</v>
      </c>
      <c r="G401" s="43" t="s">
        <v>174</v>
      </c>
      <c r="H401" s="59">
        <v>44639.341111111113</v>
      </c>
      <c r="I401" s="59">
        <v>44640.875011574077</v>
      </c>
      <c r="J401" s="43" t="b">
        <v>0</v>
      </c>
      <c r="K401" s="43"/>
      <c r="L401" s="43"/>
      <c r="M401" s="43" t="s">
        <v>1717</v>
      </c>
      <c r="N401" s="43" t="b">
        <v>0</v>
      </c>
      <c r="O401" s="43"/>
      <c r="P401" s="43"/>
      <c r="W401" s="60"/>
    </row>
    <row r="402" spans="1:23" ht="15" customHeight="1">
      <c r="A402" s="43" t="s">
        <v>1967</v>
      </c>
      <c r="B402" s="43" t="s">
        <v>265</v>
      </c>
      <c r="C402" s="43" t="s">
        <v>1968</v>
      </c>
      <c r="D402" s="43" t="s">
        <v>749</v>
      </c>
      <c r="E402" s="43" t="s">
        <v>226</v>
      </c>
      <c r="F402" s="43" t="s">
        <v>1969</v>
      </c>
      <c r="G402" s="43" t="s">
        <v>278</v>
      </c>
      <c r="H402" s="59">
        <v>44639.335474537038</v>
      </c>
      <c r="I402" s="59">
        <v>44640.875011574077</v>
      </c>
      <c r="J402" s="43" t="b">
        <v>0</v>
      </c>
      <c r="K402" s="43"/>
      <c r="L402" s="43"/>
      <c r="M402" s="43" t="b">
        <v>0</v>
      </c>
      <c r="N402" s="43" t="b">
        <v>0</v>
      </c>
      <c r="O402" s="43"/>
      <c r="P402" s="43"/>
      <c r="W402" s="60"/>
    </row>
    <row r="403" spans="1:23" ht="15" customHeight="1">
      <c r="A403" s="43" t="s">
        <v>1970</v>
      </c>
      <c r="B403" s="43" t="s">
        <v>260</v>
      </c>
      <c r="C403" s="43" t="s">
        <v>1971</v>
      </c>
      <c r="D403" s="43" t="s">
        <v>1482</v>
      </c>
      <c r="E403" s="43" t="s">
        <v>1483</v>
      </c>
      <c r="F403" s="43" t="s">
        <v>469</v>
      </c>
      <c r="G403" s="43" t="s">
        <v>174</v>
      </c>
      <c r="H403" s="59">
        <v>44639.315717592603</v>
      </c>
      <c r="I403" s="59">
        <v>44640.5859375</v>
      </c>
      <c r="J403" s="43" t="b">
        <v>0</v>
      </c>
      <c r="K403" s="43"/>
      <c r="L403" s="43"/>
      <c r="M403" s="43" t="s">
        <v>507</v>
      </c>
      <c r="N403" s="43" t="b">
        <v>0</v>
      </c>
      <c r="O403" s="43"/>
      <c r="P403" s="43"/>
      <c r="W403" s="60"/>
    </row>
    <row r="404" spans="1:23" ht="15" customHeight="1">
      <c r="A404" s="43" t="s">
        <v>1972</v>
      </c>
      <c r="B404" s="43" t="s">
        <v>261</v>
      </c>
      <c r="C404" s="43" t="s">
        <v>1973</v>
      </c>
      <c r="D404" s="43" t="s">
        <v>1482</v>
      </c>
      <c r="E404" s="43" t="s">
        <v>226</v>
      </c>
      <c r="F404" s="43" t="s">
        <v>494</v>
      </c>
      <c r="G404" s="43" t="s">
        <v>174</v>
      </c>
      <c r="H404" s="59">
        <v>44639.309166666673</v>
      </c>
      <c r="I404" s="59">
        <v>44640.875011574077</v>
      </c>
      <c r="J404" s="43" t="b">
        <v>0</v>
      </c>
      <c r="K404" s="43"/>
      <c r="L404" s="43"/>
      <c r="M404" s="43" t="s">
        <v>1974</v>
      </c>
      <c r="N404" s="43" t="b">
        <v>0</v>
      </c>
      <c r="O404" s="43"/>
      <c r="P404" s="43"/>
      <c r="W404" s="60"/>
    </row>
    <row r="405" spans="1:23" ht="15" customHeight="1">
      <c r="A405" s="43" t="s">
        <v>1975</v>
      </c>
      <c r="B405" s="43" t="s">
        <v>261</v>
      </c>
      <c r="C405" s="43" t="s">
        <v>1976</v>
      </c>
      <c r="D405" s="43" t="s">
        <v>1482</v>
      </c>
      <c r="E405" s="43" t="s">
        <v>226</v>
      </c>
      <c r="F405" s="43" t="s">
        <v>494</v>
      </c>
      <c r="G405" s="43" t="s">
        <v>174</v>
      </c>
      <c r="H405" s="59">
        <v>44639.30914351852</v>
      </c>
      <c r="I405" s="59">
        <v>44640.875011574077</v>
      </c>
      <c r="J405" s="43" t="b">
        <v>0</v>
      </c>
      <c r="K405" s="43"/>
      <c r="L405" s="43"/>
      <c r="M405" s="43" t="s">
        <v>1974</v>
      </c>
      <c r="N405" s="43" t="b">
        <v>0</v>
      </c>
      <c r="O405" s="43"/>
      <c r="P405" s="43"/>
      <c r="W405" s="60"/>
    </row>
    <row r="406" spans="1:23" ht="15" customHeight="1">
      <c r="A406" s="43" t="s">
        <v>1977</v>
      </c>
      <c r="B406" s="43" t="s">
        <v>260</v>
      </c>
      <c r="C406" s="43" t="s">
        <v>1978</v>
      </c>
      <c r="D406" s="43" t="s">
        <v>458</v>
      </c>
      <c r="E406" s="43" t="s">
        <v>1483</v>
      </c>
      <c r="F406" s="43" t="s">
        <v>469</v>
      </c>
      <c r="G406" s="43" t="s">
        <v>174</v>
      </c>
      <c r="H406" s="59">
        <v>44639.299444444441</v>
      </c>
      <c r="I406" s="59">
        <v>44640.606122685182</v>
      </c>
      <c r="J406" s="43" t="b">
        <v>0</v>
      </c>
      <c r="K406" s="43"/>
      <c r="L406" s="43"/>
      <c r="M406" s="43" t="s">
        <v>502</v>
      </c>
      <c r="N406" s="43" t="b">
        <v>0</v>
      </c>
      <c r="O406" s="43"/>
      <c r="P406" s="43"/>
      <c r="W406" s="60"/>
    </row>
    <row r="407" spans="1:23" ht="15" customHeight="1">
      <c r="A407" s="43" t="s">
        <v>1979</v>
      </c>
      <c r="B407" s="43" t="s">
        <v>261</v>
      </c>
      <c r="C407" s="43" t="s">
        <v>1980</v>
      </c>
      <c r="D407" s="43" t="s">
        <v>1482</v>
      </c>
      <c r="E407" s="43" t="s">
        <v>1483</v>
      </c>
      <c r="F407" s="43" t="s">
        <v>494</v>
      </c>
      <c r="G407" s="43" t="s">
        <v>174</v>
      </c>
      <c r="H407" s="59">
        <v>44639.278634259259</v>
      </c>
      <c r="I407" s="59">
        <v>44640.174444444441</v>
      </c>
      <c r="J407" s="43" t="b">
        <v>0</v>
      </c>
      <c r="K407" s="43"/>
      <c r="L407" s="43"/>
      <c r="M407" s="43" t="s">
        <v>495</v>
      </c>
      <c r="N407" s="43" t="b">
        <v>0</v>
      </c>
      <c r="O407" s="43"/>
      <c r="P407" s="43"/>
      <c r="W407" s="60"/>
    </row>
    <row r="408" spans="1:23" ht="15" customHeight="1">
      <c r="A408" s="43" t="s">
        <v>1981</v>
      </c>
      <c r="B408" s="43" t="s">
        <v>266</v>
      </c>
      <c r="C408" s="43" t="s">
        <v>1982</v>
      </c>
      <c r="D408" s="43" t="s">
        <v>1482</v>
      </c>
      <c r="E408" s="43" t="s">
        <v>226</v>
      </c>
      <c r="F408" s="43" t="s">
        <v>494</v>
      </c>
      <c r="G408" s="43" t="s">
        <v>174</v>
      </c>
      <c r="H408" s="59">
        <v>44639.221296296288</v>
      </c>
      <c r="I408" s="59">
        <v>44640.875011574077</v>
      </c>
      <c r="J408" s="43" t="b">
        <v>0</v>
      </c>
      <c r="K408" s="43"/>
      <c r="L408" s="43"/>
      <c r="M408" s="43" t="s">
        <v>1983</v>
      </c>
      <c r="N408" s="43" t="b">
        <v>0</v>
      </c>
      <c r="O408" s="43"/>
      <c r="P408" s="43"/>
      <c r="W408" s="60"/>
    </row>
    <row r="409" spans="1:23" ht="15" customHeight="1">
      <c r="A409" s="43" t="s">
        <v>1984</v>
      </c>
      <c r="B409" s="43" t="s">
        <v>261</v>
      </c>
      <c r="C409" s="43" t="s">
        <v>1985</v>
      </c>
      <c r="D409" s="43" t="s">
        <v>1082</v>
      </c>
      <c r="E409" s="43" t="s">
        <v>1483</v>
      </c>
      <c r="F409" s="43" t="s">
        <v>490</v>
      </c>
      <c r="G409" s="43" t="s">
        <v>176</v>
      </c>
      <c r="H409" s="59">
        <v>44639.204525462963</v>
      </c>
      <c r="I409" s="59">
        <v>44639.888437499998</v>
      </c>
      <c r="J409" s="43" t="b">
        <v>0</v>
      </c>
      <c r="K409" s="43"/>
      <c r="L409" s="43"/>
      <c r="M409" s="43" t="b">
        <v>0</v>
      </c>
      <c r="N409" s="43" t="b">
        <v>0</v>
      </c>
      <c r="O409" s="43"/>
      <c r="P409" s="43"/>
      <c r="W409" s="60"/>
    </row>
    <row r="410" spans="1:23" ht="15" customHeight="1">
      <c r="A410" s="43" t="s">
        <v>1986</v>
      </c>
      <c r="B410" s="43" t="s">
        <v>261</v>
      </c>
      <c r="C410" s="43" t="s">
        <v>1987</v>
      </c>
      <c r="D410" s="43" t="s">
        <v>1482</v>
      </c>
      <c r="E410" s="43" t="s">
        <v>1483</v>
      </c>
      <c r="F410" s="43" t="s">
        <v>754</v>
      </c>
      <c r="G410" s="43" t="s">
        <v>174</v>
      </c>
      <c r="H410" s="59">
        <v>44639.176168981481</v>
      </c>
      <c r="I410" s="59">
        <v>44640.119583333333</v>
      </c>
      <c r="J410" s="43" t="b">
        <v>0</v>
      </c>
      <c r="K410" s="43"/>
      <c r="L410" s="43"/>
      <c r="M410" s="43" t="b">
        <v>0</v>
      </c>
      <c r="N410" s="43" t="b">
        <v>0</v>
      </c>
      <c r="O410" s="43"/>
      <c r="P410" s="43"/>
      <c r="W410" s="60"/>
    </row>
    <row r="411" spans="1:23" ht="15" customHeight="1">
      <c r="A411" s="43" t="s">
        <v>1988</v>
      </c>
      <c r="B411" s="43" t="s">
        <v>261</v>
      </c>
      <c r="C411" s="43" t="s">
        <v>1989</v>
      </c>
      <c r="D411" s="43" t="s">
        <v>1482</v>
      </c>
      <c r="E411" s="43" t="s">
        <v>226</v>
      </c>
      <c r="F411" s="43" t="s">
        <v>491</v>
      </c>
      <c r="G411" s="43" t="s">
        <v>174</v>
      </c>
      <c r="H411" s="59">
        <v>44639.170578703714</v>
      </c>
      <c r="I411" s="59">
        <v>44640.875011574077</v>
      </c>
      <c r="J411" s="43" t="b">
        <v>0</v>
      </c>
      <c r="K411" s="43"/>
      <c r="L411" s="43"/>
      <c r="M411" s="43" t="b">
        <v>0</v>
      </c>
      <c r="N411" s="43" t="b">
        <v>0</v>
      </c>
      <c r="O411" s="43"/>
      <c r="P411" s="43"/>
      <c r="W411" s="60"/>
    </row>
    <row r="412" spans="1:23" ht="15" customHeight="1">
      <c r="A412" s="43" t="s">
        <v>1990</v>
      </c>
      <c r="B412" s="43" t="s">
        <v>261</v>
      </c>
      <c r="C412" s="43" t="s">
        <v>1991</v>
      </c>
      <c r="D412" s="43" t="s">
        <v>1482</v>
      </c>
      <c r="E412" s="43" t="s">
        <v>226</v>
      </c>
      <c r="F412" s="43" t="s">
        <v>491</v>
      </c>
      <c r="G412" s="43" t="s">
        <v>174</v>
      </c>
      <c r="H412" s="59">
        <v>44639.170567129629</v>
      </c>
      <c r="I412" s="59">
        <v>44640.875011574077</v>
      </c>
      <c r="J412" s="43" t="b">
        <v>0</v>
      </c>
      <c r="K412" s="43"/>
      <c r="L412" s="43"/>
      <c r="M412" s="43" t="b">
        <v>0</v>
      </c>
      <c r="N412" s="43" t="b">
        <v>0</v>
      </c>
      <c r="O412" s="43"/>
      <c r="P412" s="43"/>
      <c r="W412" s="60"/>
    </row>
    <row r="413" spans="1:23" ht="15" customHeight="1">
      <c r="A413" s="43" t="s">
        <v>1992</v>
      </c>
      <c r="B413" s="43" t="s">
        <v>261</v>
      </c>
      <c r="C413" s="43" t="s">
        <v>1993</v>
      </c>
      <c r="D413" s="43" t="s">
        <v>1482</v>
      </c>
      <c r="E413" s="43" t="s">
        <v>226</v>
      </c>
      <c r="F413" s="43" t="s">
        <v>459</v>
      </c>
      <c r="G413" s="43" t="s">
        <v>174</v>
      </c>
      <c r="H413" s="59">
        <v>44639.170254629629</v>
      </c>
      <c r="I413" s="59">
        <v>44640.875011574077</v>
      </c>
      <c r="J413" s="43" t="b">
        <v>0</v>
      </c>
      <c r="K413" s="43"/>
      <c r="L413" s="43"/>
      <c r="M413" s="43" t="b">
        <v>0</v>
      </c>
      <c r="N413" s="43" t="b">
        <v>0</v>
      </c>
      <c r="O413" s="43"/>
      <c r="P413" s="43"/>
      <c r="W413" s="60"/>
    </row>
    <row r="414" spans="1:23" ht="15" customHeight="1">
      <c r="A414" s="43" t="s">
        <v>1994</v>
      </c>
      <c r="B414" s="43" t="s">
        <v>266</v>
      </c>
      <c r="C414" s="43" t="s">
        <v>1995</v>
      </c>
      <c r="D414" s="43" t="s">
        <v>1482</v>
      </c>
      <c r="E414" s="43" t="s">
        <v>1483</v>
      </c>
      <c r="F414" s="43" t="s">
        <v>491</v>
      </c>
      <c r="G414" s="43" t="s">
        <v>174</v>
      </c>
      <c r="H414" s="59">
        <v>44639.167164351849</v>
      </c>
      <c r="I414" s="59">
        <v>44640.172013888892</v>
      </c>
      <c r="J414" s="43" t="b">
        <v>0</v>
      </c>
      <c r="K414" s="43"/>
      <c r="L414" s="43"/>
      <c r="M414" s="43" t="b">
        <v>0</v>
      </c>
      <c r="N414" s="43" t="b">
        <v>0</v>
      </c>
      <c r="O414" s="43"/>
      <c r="P414" s="43"/>
      <c r="W414" s="60"/>
    </row>
    <row r="415" spans="1:23" ht="15" customHeight="1">
      <c r="A415" s="43" t="s">
        <v>1996</v>
      </c>
      <c r="B415" s="43" t="s">
        <v>266</v>
      </c>
      <c r="C415" s="43" t="s">
        <v>1997</v>
      </c>
      <c r="D415" s="43" t="s">
        <v>1482</v>
      </c>
      <c r="E415" s="43" t="s">
        <v>226</v>
      </c>
      <c r="F415" s="43" t="s">
        <v>491</v>
      </c>
      <c r="G415" s="43" t="s">
        <v>174</v>
      </c>
      <c r="H415" s="59">
        <v>44639.16715277778</v>
      </c>
      <c r="I415" s="59">
        <v>44640.875011574077</v>
      </c>
      <c r="J415" s="43" t="b">
        <v>0</v>
      </c>
      <c r="K415" s="43"/>
      <c r="L415" s="43"/>
      <c r="M415" s="43" t="b">
        <v>0</v>
      </c>
      <c r="N415" s="43" t="b">
        <v>0</v>
      </c>
      <c r="O415" s="43"/>
      <c r="P415" s="43"/>
      <c r="W415" s="60"/>
    </row>
    <row r="416" spans="1:23" ht="15" customHeight="1">
      <c r="A416" s="43" t="s">
        <v>1998</v>
      </c>
      <c r="B416" s="43" t="s">
        <v>266</v>
      </c>
      <c r="C416" s="43" t="s">
        <v>1999</v>
      </c>
      <c r="D416" s="43" t="s">
        <v>1482</v>
      </c>
      <c r="E416" s="43" t="s">
        <v>226</v>
      </c>
      <c r="F416" s="43" t="s">
        <v>491</v>
      </c>
      <c r="G416" s="43" t="s">
        <v>174</v>
      </c>
      <c r="H416" s="59">
        <v>44639.167141203703</v>
      </c>
      <c r="I416" s="59">
        <v>44640.875011574077</v>
      </c>
      <c r="J416" s="43" t="b">
        <v>0</v>
      </c>
      <c r="K416" s="43"/>
      <c r="L416" s="43"/>
      <c r="M416" s="43" t="b">
        <v>0</v>
      </c>
      <c r="N416" s="43" t="b">
        <v>0</v>
      </c>
      <c r="O416" s="43"/>
      <c r="P416" s="43"/>
      <c r="W416" s="60"/>
    </row>
    <row r="417" spans="1:23" ht="15" customHeight="1">
      <c r="A417" s="43" t="s">
        <v>2000</v>
      </c>
      <c r="B417" s="43" t="s">
        <v>266</v>
      </c>
      <c r="C417" s="43" t="s">
        <v>2001</v>
      </c>
      <c r="D417" s="43" t="s">
        <v>1482</v>
      </c>
      <c r="E417" s="43" t="s">
        <v>226</v>
      </c>
      <c r="F417" s="43" t="s">
        <v>491</v>
      </c>
      <c r="G417" s="43" t="s">
        <v>174</v>
      </c>
      <c r="H417" s="59">
        <v>44639.167118055557</v>
      </c>
      <c r="I417" s="59">
        <v>44640.875011574077</v>
      </c>
      <c r="J417" s="43" t="b">
        <v>0</v>
      </c>
      <c r="K417" s="43"/>
      <c r="L417" s="43"/>
      <c r="M417" s="43" t="b">
        <v>0</v>
      </c>
      <c r="N417" s="43" t="b">
        <v>0</v>
      </c>
      <c r="O417" s="43"/>
      <c r="P417" s="43"/>
      <c r="W417" s="60"/>
    </row>
    <row r="418" spans="1:23" ht="15" customHeight="1">
      <c r="A418" s="43" t="s">
        <v>2002</v>
      </c>
      <c r="B418" s="43" t="s">
        <v>262</v>
      </c>
      <c r="C418" s="43" t="s">
        <v>2003</v>
      </c>
      <c r="D418" s="43" t="s">
        <v>458</v>
      </c>
      <c r="E418" s="43" t="s">
        <v>226</v>
      </c>
      <c r="F418" s="43" t="s">
        <v>491</v>
      </c>
      <c r="G418" s="43" t="s">
        <v>174</v>
      </c>
      <c r="H418" s="59">
        <v>44639.147326388891</v>
      </c>
      <c r="I418" s="59">
        <v>44639.148506944453</v>
      </c>
      <c r="J418" s="43" t="b">
        <v>0</v>
      </c>
      <c r="K418" s="43"/>
      <c r="L418" s="43"/>
      <c r="M418" s="43" t="b">
        <v>0</v>
      </c>
      <c r="N418" s="43" t="b">
        <v>0</v>
      </c>
      <c r="O418" s="43"/>
      <c r="P418" s="43"/>
      <c r="W418" s="60"/>
    </row>
    <row r="419" spans="1:23" ht="15" customHeight="1">
      <c r="A419" s="43" t="s">
        <v>2004</v>
      </c>
      <c r="B419" s="43" t="s">
        <v>261</v>
      </c>
      <c r="C419" s="43" t="s">
        <v>2005</v>
      </c>
      <c r="D419" s="43" t="s">
        <v>1482</v>
      </c>
      <c r="E419" s="43" t="s">
        <v>226</v>
      </c>
      <c r="F419" s="43" t="s">
        <v>1492</v>
      </c>
      <c r="G419" s="43" t="s">
        <v>174</v>
      </c>
      <c r="H419" s="59">
        <v>44639.132060185177</v>
      </c>
      <c r="I419" s="59">
        <v>44640.875011574077</v>
      </c>
      <c r="J419" s="43" t="b">
        <v>0</v>
      </c>
      <c r="K419" s="43"/>
      <c r="L419" s="43"/>
      <c r="M419" s="43" t="b">
        <v>0</v>
      </c>
      <c r="N419" s="43" t="b">
        <v>0</v>
      </c>
      <c r="O419" s="43"/>
      <c r="P419" s="43"/>
      <c r="W419" s="60"/>
    </row>
    <row r="420" spans="1:23" ht="15" customHeight="1">
      <c r="A420" s="43" t="s">
        <v>2006</v>
      </c>
      <c r="B420" s="43" t="s">
        <v>260</v>
      </c>
      <c r="C420" s="43" t="s">
        <v>2007</v>
      </c>
      <c r="D420" s="43" t="s">
        <v>1482</v>
      </c>
      <c r="E420" s="43" t="s">
        <v>226</v>
      </c>
      <c r="F420" s="43" t="s">
        <v>1492</v>
      </c>
      <c r="G420" s="43" t="s">
        <v>174</v>
      </c>
      <c r="H420" s="59">
        <v>44639.132037037038</v>
      </c>
      <c r="I420" s="59">
        <v>44640.875011574077</v>
      </c>
      <c r="J420" s="43" t="b">
        <v>0</v>
      </c>
      <c r="K420" s="43"/>
      <c r="L420" s="43"/>
      <c r="M420" s="43" t="b">
        <v>0</v>
      </c>
      <c r="N420" s="43" t="b">
        <v>0</v>
      </c>
      <c r="O420" s="43"/>
      <c r="P420" s="43"/>
      <c r="W420" s="60"/>
    </row>
    <row r="421" spans="1:23" ht="15" customHeight="1">
      <c r="A421" s="43" t="s">
        <v>2008</v>
      </c>
      <c r="B421" s="43" t="s">
        <v>260</v>
      </c>
      <c r="C421" s="43" t="s">
        <v>2009</v>
      </c>
      <c r="D421" s="43" t="s">
        <v>458</v>
      </c>
      <c r="E421" s="43" t="s">
        <v>1483</v>
      </c>
      <c r="F421" s="43" t="s">
        <v>469</v>
      </c>
      <c r="G421" s="43" t="s">
        <v>174</v>
      </c>
      <c r="H421" s="59">
        <v>44639.126817129632</v>
      </c>
      <c r="I421" s="59">
        <v>44641.068287037036</v>
      </c>
      <c r="J421" s="43" t="b">
        <v>0</v>
      </c>
      <c r="K421" s="43"/>
      <c r="L421" s="43"/>
      <c r="M421" s="43" t="s">
        <v>470</v>
      </c>
      <c r="N421" s="43" t="b">
        <v>0</v>
      </c>
      <c r="O421" s="43"/>
      <c r="P421" s="43"/>
    </row>
    <row r="422" spans="1:23" ht="15" customHeight="1">
      <c r="A422" s="43" t="s">
        <v>2010</v>
      </c>
      <c r="B422" s="43" t="s">
        <v>261</v>
      </c>
      <c r="C422" s="43" t="s">
        <v>2011</v>
      </c>
      <c r="D422" s="43" t="s">
        <v>1482</v>
      </c>
      <c r="E422" s="43" t="s">
        <v>226</v>
      </c>
      <c r="F422" s="43" t="s">
        <v>459</v>
      </c>
      <c r="G422" s="43" t="s">
        <v>174</v>
      </c>
      <c r="H422" s="59">
        <v>44639.104259259257</v>
      </c>
      <c r="I422" s="59">
        <v>44640.875011574077</v>
      </c>
      <c r="J422" s="43" t="b">
        <v>0</v>
      </c>
      <c r="K422" s="43"/>
      <c r="L422" s="43"/>
      <c r="M422" s="43" t="b">
        <v>0</v>
      </c>
      <c r="N422" s="43" t="b">
        <v>0</v>
      </c>
      <c r="O422" s="43"/>
      <c r="P422" s="43"/>
    </row>
    <row r="423" spans="1:23" ht="15" customHeight="1">
      <c r="A423" s="43" t="s">
        <v>2012</v>
      </c>
      <c r="B423" s="43" t="s">
        <v>261</v>
      </c>
      <c r="C423" s="43" t="s">
        <v>2013</v>
      </c>
      <c r="D423" s="43" t="s">
        <v>1482</v>
      </c>
      <c r="E423" s="43" t="s">
        <v>1483</v>
      </c>
      <c r="F423" s="43" t="s">
        <v>491</v>
      </c>
      <c r="G423" s="43" t="s">
        <v>174</v>
      </c>
      <c r="H423" s="59">
        <v>44639.102870370371</v>
      </c>
      <c r="I423" s="59">
        <v>44640.510243055563</v>
      </c>
      <c r="J423" s="43" t="b">
        <v>0</v>
      </c>
      <c r="K423" s="43"/>
      <c r="L423" s="43"/>
      <c r="M423" s="43" t="b">
        <v>0</v>
      </c>
      <c r="N423" s="43" t="b">
        <v>0</v>
      </c>
      <c r="O423" s="43"/>
      <c r="P423" s="43"/>
    </row>
    <row r="424" spans="1:23" ht="15" customHeight="1">
      <c r="A424" s="43" t="s">
        <v>2014</v>
      </c>
      <c r="B424" s="43" t="s">
        <v>260</v>
      </c>
      <c r="C424" s="43" t="s">
        <v>2015</v>
      </c>
      <c r="D424" s="43" t="s">
        <v>1482</v>
      </c>
      <c r="E424" s="43" t="s">
        <v>226</v>
      </c>
      <c r="F424" s="43" t="s">
        <v>459</v>
      </c>
      <c r="G424" s="43" t="s">
        <v>174</v>
      </c>
      <c r="H424" s="59">
        <v>44639.093842592592</v>
      </c>
      <c r="I424" s="59">
        <v>44640.875011574077</v>
      </c>
      <c r="J424" s="43" t="b">
        <v>0</v>
      </c>
      <c r="K424" s="43"/>
      <c r="L424" s="43"/>
      <c r="M424" s="43" t="b">
        <v>0</v>
      </c>
      <c r="N424" s="43" t="b">
        <v>0</v>
      </c>
      <c r="O424" s="43"/>
      <c r="P424" s="43"/>
    </row>
    <row r="425" spans="1:23" ht="15" customHeight="1">
      <c r="A425" s="43" t="s">
        <v>2016</v>
      </c>
      <c r="B425" s="43" t="s">
        <v>261</v>
      </c>
      <c r="C425" s="43" t="s">
        <v>2017</v>
      </c>
      <c r="D425" s="43" t="s">
        <v>1482</v>
      </c>
      <c r="E425" s="43" t="s">
        <v>226</v>
      </c>
      <c r="F425" s="43" t="s">
        <v>1349</v>
      </c>
      <c r="G425" s="43" t="s">
        <v>174</v>
      </c>
      <c r="H425" s="59">
        <v>44639.087233796286</v>
      </c>
      <c r="I425" s="59">
        <v>44640.875011574077</v>
      </c>
      <c r="J425" s="43" t="b">
        <v>0</v>
      </c>
      <c r="K425" s="43"/>
      <c r="L425" s="43"/>
      <c r="M425" s="43" t="s">
        <v>723</v>
      </c>
      <c r="N425" s="43" t="b">
        <v>0</v>
      </c>
      <c r="O425" s="43"/>
      <c r="P425" s="43"/>
    </row>
    <row r="426" spans="1:23" ht="15" customHeight="1">
      <c r="A426" s="43" t="s">
        <v>2018</v>
      </c>
      <c r="B426" s="43" t="s">
        <v>261</v>
      </c>
      <c r="C426" s="43" t="s">
        <v>2019</v>
      </c>
      <c r="D426" s="43" t="s">
        <v>458</v>
      </c>
      <c r="E426" s="43" t="s">
        <v>1483</v>
      </c>
      <c r="F426" s="43" t="s">
        <v>469</v>
      </c>
      <c r="G426" s="43" t="s">
        <v>174</v>
      </c>
      <c r="H426" s="59">
        <v>44639.085844907408</v>
      </c>
      <c r="I426" s="59">
        <v>44640.29210648148</v>
      </c>
      <c r="J426" s="43" t="b">
        <v>0</v>
      </c>
      <c r="K426" s="43"/>
      <c r="L426" s="43"/>
      <c r="M426" s="43" t="s">
        <v>502</v>
      </c>
      <c r="N426" s="43" t="b">
        <v>0</v>
      </c>
      <c r="O426" s="43"/>
      <c r="P426" s="43"/>
    </row>
    <row r="427" spans="1:23" ht="15" customHeight="1">
      <c r="A427" s="43" t="s">
        <v>2020</v>
      </c>
      <c r="B427" s="43" t="s">
        <v>261</v>
      </c>
      <c r="C427" s="43" t="s">
        <v>2021</v>
      </c>
      <c r="D427" s="43" t="s">
        <v>458</v>
      </c>
      <c r="E427" s="43" t="s">
        <v>226</v>
      </c>
      <c r="F427" s="43" t="s">
        <v>655</v>
      </c>
      <c r="G427" s="43" t="s">
        <v>174</v>
      </c>
      <c r="H427" s="59">
        <v>44639.050787037027</v>
      </c>
      <c r="I427" s="59">
        <v>44640.875011574077</v>
      </c>
      <c r="J427" s="43" t="b">
        <v>0</v>
      </c>
      <c r="K427" s="43"/>
      <c r="L427" s="43"/>
      <c r="M427" s="43" t="b">
        <v>0</v>
      </c>
      <c r="N427" s="43" t="b">
        <v>0</v>
      </c>
      <c r="O427" s="43"/>
      <c r="P427" s="43"/>
    </row>
    <row r="428" spans="1:23" ht="15" customHeight="1">
      <c r="A428" s="43" t="s">
        <v>2022</v>
      </c>
      <c r="B428" s="43" t="s">
        <v>261</v>
      </c>
      <c r="C428" s="43" t="s">
        <v>2023</v>
      </c>
      <c r="D428" s="43" t="s">
        <v>1482</v>
      </c>
      <c r="E428" s="43" t="s">
        <v>1483</v>
      </c>
      <c r="F428" s="43" t="s">
        <v>472</v>
      </c>
      <c r="G428" s="43" t="s">
        <v>174</v>
      </c>
      <c r="H428" s="59">
        <v>44639.043171296304</v>
      </c>
      <c r="I428" s="59">
        <v>44639.939687500002</v>
      </c>
      <c r="J428" s="43" t="b">
        <v>0</v>
      </c>
      <c r="K428" s="43"/>
      <c r="L428" s="43"/>
      <c r="M428" s="43" t="b">
        <v>0</v>
      </c>
      <c r="N428" s="43" t="b">
        <v>0</v>
      </c>
      <c r="O428" s="43"/>
      <c r="P428" s="43"/>
    </row>
    <row r="429" spans="1:23" ht="15" customHeight="1">
      <c r="A429" s="43" t="s">
        <v>2024</v>
      </c>
      <c r="B429" s="43" t="s">
        <v>261</v>
      </c>
      <c r="C429" s="43" t="s">
        <v>2025</v>
      </c>
      <c r="D429" s="43" t="s">
        <v>1482</v>
      </c>
      <c r="E429" s="43" t="s">
        <v>226</v>
      </c>
      <c r="F429" s="43" t="s">
        <v>1349</v>
      </c>
      <c r="G429" s="43" t="s">
        <v>174</v>
      </c>
      <c r="H429" s="59">
        <v>44639.04241898148</v>
      </c>
      <c r="I429" s="59">
        <v>44640.875011574077</v>
      </c>
      <c r="J429" s="43" t="b">
        <v>0</v>
      </c>
      <c r="K429" s="43"/>
      <c r="L429" s="43"/>
      <c r="M429" s="43" t="s">
        <v>1497</v>
      </c>
      <c r="N429" s="43" t="b">
        <v>0</v>
      </c>
      <c r="O429" s="43"/>
      <c r="P429" s="43"/>
    </row>
    <row r="430" spans="1:23" ht="15" customHeight="1">
      <c r="A430" s="43" t="s">
        <v>2026</v>
      </c>
      <c r="B430" s="43" t="s">
        <v>261</v>
      </c>
      <c r="C430" s="43" t="s">
        <v>2027</v>
      </c>
      <c r="D430" s="43" t="s">
        <v>1482</v>
      </c>
      <c r="E430" s="43" t="s">
        <v>226</v>
      </c>
      <c r="F430" s="43" t="s">
        <v>472</v>
      </c>
      <c r="G430" s="43" t="s">
        <v>174</v>
      </c>
      <c r="H430" s="59">
        <v>44639.032743055563</v>
      </c>
      <c r="I430" s="59">
        <v>44640.875011574077</v>
      </c>
      <c r="J430" s="43" t="b">
        <v>0</v>
      </c>
      <c r="K430" s="43"/>
      <c r="L430" s="43"/>
      <c r="M430" s="43" t="b">
        <v>0</v>
      </c>
      <c r="N430" s="43" t="b">
        <v>0</v>
      </c>
      <c r="O430" s="43"/>
      <c r="P430" s="43"/>
    </row>
    <row r="431" spans="1:23" ht="15" customHeight="1">
      <c r="A431" s="43" t="s">
        <v>2028</v>
      </c>
      <c r="B431" s="43" t="s">
        <v>261</v>
      </c>
      <c r="C431" s="43" t="s">
        <v>2029</v>
      </c>
      <c r="D431" s="43" t="s">
        <v>1482</v>
      </c>
      <c r="E431" s="43" t="s">
        <v>226</v>
      </c>
      <c r="F431" s="43" t="s">
        <v>459</v>
      </c>
      <c r="G431" s="43" t="s">
        <v>174</v>
      </c>
      <c r="H431" s="59">
        <v>44639.032731481479</v>
      </c>
      <c r="I431" s="59">
        <v>44640.875011574077</v>
      </c>
      <c r="J431" s="43" t="b">
        <v>0</v>
      </c>
      <c r="K431" s="43"/>
      <c r="L431" s="43"/>
      <c r="M431" s="43" t="b">
        <v>0</v>
      </c>
      <c r="N431" s="43" t="b">
        <v>0</v>
      </c>
      <c r="O431" s="43"/>
      <c r="P431" s="43"/>
    </row>
    <row r="432" spans="1:23" ht="15" customHeight="1">
      <c r="A432" s="43" t="s">
        <v>2030</v>
      </c>
      <c r="B432" s="43" t="s">
        <v>261</v>
      </c>
      <c r="C432" s="43" t="s">
        <v>2031</v>
      </c>
      <c r="D432" s="43" t="s">
        <v>1482</v>
      </c>
      <c r="E432" s="43" t="s">
        <v>226</v>
      </c>
      <c r="F432" s="43" t="s">
        <v>1349</v>
      </c>
      <c r="G432" s="43" t="s">
        <v>174</v>
      </c>
      <c r="H432" s="59">
        <v>44639.028958333343</v>
      </c>
      <c r="I432" s="59">
        <v>44640.875011574077</v>
      </c>
      <c r="J432" s="43" t="b">
        <v>0</v>
      </c>
      <c r="K432" s="43"/>
      <c r="L432" s="43"/>
      <c r="M432" s="43" t="s">
        <v>723</v>
      </c>
      <c r="N432" s="43" t="b">
        <v>0</v>
      </c>
      <c r="O432" s="43"/>
      <c r="P432" s="43"/>
    </row>
    <row r="433" spans="1:16" ht="15" customHeight="1">
      <c r="A433" s="43" t="s">
        <v>2032</v>
      </c>
      <c r="B433" s="43" t="s">
        <v>261</v>
      </c>
      <c r="C433" s="43" t="s">
        <v>2033</v>
      </c>
      <c r="D433" s="43" t="s">
        <v>458</v>
      </c>
      <c r="E433" s="43" t="s">
        <v>1483</v>
      </c>
      <c r="F433" s="43" t="s">
        <v>484</v>
      </c>
      <c r="G433" s="43" t="s">
        <v>174</v>
      </c>
      <c r="H433" s="59">
        <v>44639.026261574072</v>
      </c>
      <c r="I433" s="59">
        <v>44640.26803240741</v>
      </c>
      <c r="J433" s="43" t="b">
        <v>0</v>
      </c>
      <c r="K433" s="43"/>
      <c r="L433" s="43"/>
      <c r="M433" s="43" t="b">
        <v>0</v>
      </c>
      <c r="N433" s="43" t="b">
        <v>0</v>
      </c>
      <c r="O433" s="43"/>
      <c r="P433" s="43"/>
    </row>
    <row r="434" spans="1:16" ht="15" customHeight="1">
      <c r="A434" s="43" t="s">
        <v>2034</v>
      </c>
      <c r="B434" s="43" t="s">
        <v>261</v>
      </c>
      <c r="C434" s="43" t="s">
        <v>2035</v>
      </c>
      <c r="D434" s="43" t="s">
        <v>1482</v>
      </c>
      <c r="E434" s="43" t="s">
        <v>226</v>
      </c>
      <c r="F434" s="43" t="s">
        <v>1487</v>
      </c>
      <c r="G434" s="43" t="s">
        <v>174</v>
      </c>
      <c r="H434" s="59">
        <v>44639.014687499999</v>
      </c>
      <c r="I434" s="59">
        <v>44640.875011574077</v>
      </c>
      <c r="J434" s="43" t="b">
        <v>0</v>
      </c>
      <c r="K434" s="43"/>
      <c r="L434" s="43"/>
      <c r="M434" s="43" t="s">
        <v>2036</v>
      </c>
      <c r="N434" s="43" t="b">
        <v>0</v>
      </c>
      <c r="O434" s="43"/>
      <c r="P434" s="43"/>
    </row>
    <row r="435" spans="1:16" ht="15" customHeight="1">
      <c r="A435" s="43" t="s">
        <v>2037</v>
      </c>
      <c r="B435" s="43" t="s">
        <v>261</v>
      </c>
      <c r="C435" s="43" t="s">
        <v>2038</v>
      </c>
      <c r="D435" s="43" t="s">
        <v>1482</v>
      </c>
      <c r="E435" s="43" t="s">
        <v>226</v>
      </c>
      <c r="F435" s="43" t="s">
        <v>1487</v>
      </c>
      <c r="G435" s="43" t="s">
        <v>174</v>
      </c>
      <c r="H435" s="59">
        <v>44639.014675925922</v>
      </c>
      <c r="I435" s="59">
        <v>44640.875011574077</v>
      </c>
      <c r="J435" s="43" t="b">
        <v>0</v>
      </c>
      <c r="K435" s="43"/>
      <c r="L435" s="43"/>
      <c r="M435" s="43" t="s">
        <v>2036</v>
      </c>
      <c r="N435" s="43" t="b">
        <v>0</v>
      </c>
      <c r="O435" s="43"/>
      <c r="P435" s="43"/>
    </row>
    <row r="436" spans="1:16" ht="15" customHeight="1">
      <c r="A436" s="43" t="s">
        <v>2039</v>
      </c>
      <c r="B436" s="43" t="s">
        <v>261</v>
      </c>
      <c r="C436" s="43" t="s">
        <v>2040</v>
      </c>
      <c r="D436" s="43" t="s">
        <v>1482</v>
      </c>
      <c r="E436" s="43" t="s">
        <v>226</v>
      </c>
      <c r="F436" s="43" t="s">
        <v>459</v>
      </c>
      <c r="G436" s="43" t="s">
        <v>174</v>
      </c>
      <c r="H436" s="59">
        <v>44638.976180555554</v>
      </c>
      <c r="I436" s="59">
        <v>44640.875011574077</v>
      </c>
      <c r="J436" s="43" t="b">
        <v>0</v>
      </c>
      <c r="K436" s="43"/>
      <c r="L436" s="43"/>
      <c r="M436" s="43" t="b">
        <v>0</v>
      </c>
      <c r="N436" s="43" t="b">
        <v>0</v>
      </c>
      <c r="O436" s="43"/>
      <c r="P436" s="43"/>
    </row>
    <row r="437" spans="1:16" ht="15" customHeight="1">
      <c r="A437" s="43" t="s">
        <v>2041</v>
      </c>
      <c r="B437" s="43" t="s">
        <v>261</v>
      </c>
      <c r="C437" s="43" t="s">
        <v>2042</v>
      </c>
      <c r="D437" s="43" t="s">
        <v>1482</v>
      </c>
      <c r="E437" s="43" t="s">
        <v>1483</v>
      </c>
      <c r="F437" s="43" t="s">
        <v>472</v>
      </c>
      <c r="G437" s="43" t="s">
        <v>174</v>
      </c>
      <c r="H437" s="59">
        <v>44638.9684837963</v>
      </c>
      <c r="I437" s="59">
        <v>44639.993854166663</v>
      </c>
      <c r="J437" s="43" t="b">
        <v>0</v>
      </c>
      <c r="K437" s="43"/>
      <c r="L437" s="43"/>
      <c r="M437" s="43" t="b">
        <v>0</v>
      </c>
      <c r="N437" s="43" t="b">
        <v>0</v>
      </c>
      <c r="O437" s="43"/>
      <c r="P437" s="43"/>
    </row>
    <row r="438" spans="1:16" ht="15" customHeight="1">
      <c r="A438" s="43" t="s">
        <v>2043</v>
      </c>
      <c r="B438" s="43" t="s">
        <v>261</v>
      </c>
      <c r="C438" s="43" t="s">
        <v>2044</v>
      </c>
      <c r="D438" s="43" t="s">
        <v>1482</v>
      </c>
      <c r="E438" s="43" t="s">
        <v>1483</v>
      </c>
      <c r="F438" s="43" t="s">
        <v>472</v>
      </c>
      <c r="G438" s="43" t="s">
        <v>174</v>
      </c>
      <c r="H438" s="59">
        <v>44638.968472222223</v>
      </c>
      <c r="I438" s="59">
        <v>44639.99386574074</v>
      </c>
      <c r="J438" s="43" t="b">
        <v>0</v>
      </c>
      <c r="K438" s="43"/>
      <c r="L438" s="43"/>
      <c r="M438" s="43" t="b">
        <v>0</v>
      </c>
      <c r="N438" s="43" t="b">
        <v>0</v>
      </c>
      <c r="O438" s="43"/>
      <c r="P438" s="43"/>
    </row>
    <row r="439" spans="1:16" ht="15" customHeight="1">
      <c r="A439" s="43" t="s">
        <v>2045</v>
      </c>
      <c r="B439" s="43" t="s">
        <v>261</v>
      </c>
      <c r="C439" s="43" t="s">
        <v>2046</v>
      </c>
      <c r="D439" s="43" t="s">
        <v>1482</v>
      </c>
      <c r="E439" s="43" t="s">
        <v>226</v>
      </c>
      <c r="F439" s="43" t="s">
        <v>472</v>
      </c>
      <c r="G439" s="43" t="s">
        <v>174</v>
      </c>
      <c r="H439" s="59">
        <v>44638.968136574083</v>
      </c>
      <c r="I439" s="59">
        <v>44640.875011574077</v>
      </c>
      <c r="J439" s="43" t="b">
        <v>0</v>
      </c>
      <c r="K439" s="43"/>
      <c r="L439" s="43"/>
      <c r="M439" s="43" t="b">
        <v>0</v>
      </c>
      <c r="N439" s="43" t="b">
        <v>0</v>
      </c>
      <c r="O439" s="43"/>
      <c r="P439" s="43"/>
    </row>
    <row r="440" spans="1:16" ht="15" customHeight="1">
      <c r="A440" s="43" t="s">
        <v>2047</v>
      </c>
      <c r="B440" s="43" t="s">
        <v>261</v>
      </c>
      <c r="C440" s="43" t="s">
        <v>2048</v>
      </c>
      <c r="D440" s="43" t="s">
        <v>1482</v>
      </c>
      <c r="E440" s="43" t="s">
        <v>226</v>
      </c>
      <c r="F440" s="43" t="s">
        <v>459</v>
      </c>
      <c r="G440" s="43" t="s">
        <v>174</v>
      </c>
      <c r="H440" s="59">
        <v>44638.965370370373</v>
      </c>
      <c r="I440" s="59">
        <v>44640.875011574077</v>
      </c>
      <c r="J440" s="43" t="b">
        <v>0</v>
      </c>
      <c r="K440" s="43"/>
      <c r="L440" s="43"/>
      <c r="M440" s="43" t="b">
        <v>0</v>
      </c>
      <c r="N440" s="43" t="b">
        <v>0</v>
      </c>
      <c r="O440" s="43"/>
      <c r="P440" s="43"/>
    </row>
    <row r="441" spans="1:16" ht="15" customHeight="1">
      <c r="A441" s="43" t="s">
        <v>2049</v>
      </c>
      <c r="B441" s="43" t="s">
        <v>261</v>
      </c>
      <c r="C441" s="43" t="s">
        <v>2050</v>
      </c>
      <c r="D441" s="43" t="s">
        <v>1482</v>
      </c>
      <c r="E441" s="43" t="s">
        <v>226</v>
      </c>
      <c r="F441" s="43" t="s">
        <v>459</v>
      </c>
      <c r="G441" s="43" t="s">
        <v>174</v>
      </c>
      <c r="H441" s="59">
        <v>44638.96465277778</v>
      </c>
      <c r="I441" s="59">
        <v>44640.875011574077</v>
      </c>
      <c r="J441" s="43" t="b">
        <v>0</v>
      </c>
      <c r="K441" s="43"/>
      <c r="L441" s="43"/>
      <c r="M441" s="43" t="b">
        <v>0</v>
      </c>
      <c r="N441" s="43" t="b">
        <v>0</v>
      </c>
      <c r="O441" s="43"/>
      <c r="P441" s="43"/>
    </row>
    <row r="442" spans="1:16" ht="15" customHeight="1">
      <c r="A442" s="43" t="s">
        <v>2051</v>
      </c>
      <c r="B442" s="43" t="s">
        <v>261</v>
      </c>
      <c r="C442" s="43" t="s">
        <v>2052</v>
      </c>
      <c r="D442" s="43" t="s">
        <v>1482</v>
      </c>
      <c r="E442" s="43" t="s">
        <v>226</v>
      </c>
      <c r="F442" s="43" t="s">
        <v>459</v>
      </c>
      <c r="G442" s="43" t="s">
        <v>174</v>
      </c>
      <c r="H442" s="59">
        <v>44638.964328703703</v>
      </c>
      <c r="I442" s="59">
        <v>44640.875011574077</v>
      </c>
      <c r="J442" s="43" t="b">
        <v>0</v>
      </c>
      <c r="K442" s="43"/>
      <c r="L442" s="43"/>
      <c r="M442" s="43" t="b">
        <v>0</v>
      </c>
      <c r="N442" s="43" t="b">
        <v>0</v>
      </c>
      <c r="O442" s="43"/>
      <c r="P442" s="43"/>
    </row>
    <row r="443" spans="1:16" ht="15" customHeight="1">
      <c r="A443" s="43" t="s">
        <v>2053</v>
      </c>
      <c r="B443" s="43" t="s">
        <v>261</v>
      </c>
      <c r="C443" s="43" t="s">
        <v>2054</v>
      </c>
      <c r="D443" s="43" t="s">
        <v>458</v>
      </c>
      <c r="E443" s="43" t="s">
        <v>226</v>
      </c>
      <c r="F443" s="43" t="s">
        <v>459</v>
      </c>
      <c r="G443" s="43" t="s">
        <v>174</v>
      </c>
      <c r="H443" s="59">
        <v>44638.961944444447</v>
      </c>
      <c r="I443" s="59">
        <v>44640.875011574077</v>
      </c>
      <c r="J443" s="43" t="b">
        <v>0</v>
      </c>
      <c r="K443" s="43"/>
      <c r="L443" s="43"/>
      <c r="M443" s="43" t="b">
        <v>0</v>
      </c>
      <c r="N443" s="43" t="b">
        <v>0</v>
      </c>
      <c r="O443" s="43"/>
      <c r="P443" s="43"/>
    </row>
    <row r="444" spans="1:16" ht="15" customHeight="1">
      <c r="A444" s="43" t="s">
        <v>2055</v>
      </c>
      <c r="B444" s="43" t="s">
        <v>261</v>
      </c>
      <c r="C444" s="43" t="s">
        <v>2056</v>
      </c>
      <c r="D444" s="43" t="s">
        <v>654</v>
      </c>
      <c r="E444" s="43" t="s">
        <v>226</v>
      </c>
      <c r="F444" s="43" t="s">
        <v>655</v>
      </c>
      <c r="G444" s="43" t="s">
        <v>174</v>
      </c>
      <c r="H444" s="59">
        <v>44638.946921296287</v>
      </c>
      <c r="I444" s="59">
        <v>44640.875011574077</v>
      </c>
      <c r="J444" s="43" t="b">
        <v>0</v>
      </c>
      <c r="K444" s="43"/>
      <c r="L444" s="43"/>
      <c r="M444" s="43" t="b">
        <v>0</v>
      </c>
      <c r="N444" s="43" t="b">
        <v>0</v>
      </c>
      <c r="O444" s="43"/>
      <c r="P444" s="43"/>
    </row>
    <row r="445" spans="1:16" ht="15" customHeight="1">
      <c r="A445" s="43" t="s">
        <v>2057</v>
      </c>
      <c r="B445" s="43" t="s">
        <v>260</v>
      </c>
      <c r="C445" s="43" t="s">
        <v>2058</v>
      </c>
      <c r="D445" s="43" t="s">
        <v>1482</v>
      </c>
      <c r="E445" s="43" t="s">
        <v>226</v>
      </c>
      <c r="F445" s="43" t="s">
        <v>1349</v>
      </c>
      <c r="G445" s="43" t="s">
        <v>174</v>
      </c>
      <c r="H445" s="59">
        <v>44638.94226851852</v>
      </c>
      <c r="I445" s="59">
        <v>44640.875011574077</v>
      </c>
      <c r="J445" s="43" t="b">
        <v>0</v>
      </c>
      <c r="K445" s="43"/>
      <c r="L445" s="43"/>
      <c r="M445" s="43" t="s">
        <v>2059</v>
      </c>
      <c r="N445" s="43" t="b">
        <v>0</v>
      </c>
      <c r="O445" s="43"/>
      <c r="P445" s="43"/>
    </row>
    <row r="446" spans="1:16" ht="15" customHeight="1">
      <c r="A446" s="43" t="s">
        <v>2060</v>
      </c>
      <c r="B446" s="43" t="s">
        <v>266</v>
      </c>
      <c r="C446" s="43" t="s">
        <v>2061</v>
      </c>
      <c r="D446" s="43" t="s">
        <v>1482</v>
      </c>
      <c r="E446" s="43" t="s">
        <v>226</v>
      </c>
      <c r="F446" s="43" t="s">
        <v>1349</v>
      </c>
      <c r="G446" s="43" t="s">
        <v>174</v>
      </c>
      <c r="H446" s="59">
        <v>44638.935335648152</v>
      </c>
      <c r="I446" s="59">
        <v>44640.875011574077</v>
      </c>
      <c r="J446" s="43" t="b">
        <v>0</v>
      </c>
      <c r="K446" s="43"/>
      <c r="L446" s="43"/>
      <c r="M446" s="43" t="s">
        <v>2062</v>
      </c>
      <c r="N446" s="43" t="b">
        <v>0</v>
      </c>
      <c r="O446" s="43"/>
      <c r="P446" s="43"/>
    </row>
    <row r="447" spans="1:16" ht="15" customHeight="1">
      <c r="A447" s="43" t="s">
        <v>2063</v>
      </c>
      <c r="B447" s="43" t="s">
        <v>261</v>
      </c>
      <c r="C447" s="43" t="s">
        <v>2064</v>
      </c>
      <c r="D447" s="43" t="s">
        <v>1482</v>
      </c>
      <c r="E447" s="43" t="s">
        <v>226</v>
      </c>
      <c r="F447" s="43" t="s">
        <v>1349</v>
      </c>
      <c r="G447" s="43" t="s">
        <v>174</v>
      </c>
      <c r="H447" s="59">
        <v>44638.931851851848</v>
      </c>
      <c r="I447" s="59">
        <v>44640.875011574077</v>
      </c>
      <c r="J447" s="43" t="b">
        <v>0</v>
      </c>
      <c r="K447" s="43"/>
      <c r="L447" s="43"/>
      <c r="M447" s="43" t="s">
        <v>2059</v>
      </c>
      <c r="N447" s="43" t="b">
        <v>0</v>
      </c>
      <c r="O447" s="43"/>
      <c r="P447" s="43"/>
    </row>
    <row r="448" spans="1:16" ht="15" customHeight="1">
      <c r="A448" s="43" t="s">
        <v>2065</v>
      </c>
      <c r="B448" s="43" t="s">
        <v>261</v>
      </c>
      <c r="C448" s="43" t="s">
        <v>2066</v>
      </c>
      <c r="D448" s="43" t="s">
        <v>1482</v>
      </c>
      <c r="E448" s="43" t="s">
        <v>226</v>
      </c>
      <c r="F448" s="43" t="s">
        <v>459</v>
      </c>
      <c r="G448" s="43" t="s">
        <v>174</v>
      </c>
      <c r="H448" s="59">
        <v>44638.923877314817</v>
      </c>
      <c r="I448" s="59">
        <v>44640.875011574077</v>
      </c>
      <c r="J448" s="43" t="b">
        <v>0</v>
      </c>
      <c r="K448" s="43"/>
      <c r="L448" s="43"/>
      <c r="M448" s="43" t="b">
        <v>0</v>
      </c>
      <c r="N448" s="43" t="b">
        <v>0</v>
      </c>
      <c r="O448" s="43"/>
      <c r="P448" s="43"/>
    </row>
    <row r="449" spans="1:16" ht="15" customHeight="1">
      <c r="A449" s="43" t="s">
        <v>2067</v>
      </c>
      <c r="B449" s="43" t="s">
        <v>266</v>
      </c>
      <c r="C449" s="43" t="s">
        <v>2068</v>
      </c>
      <c r="D449" s="43" t="s">
        <v>1482</v>
      </c>
      <c r="E449" s="43" t="s">
        <v>226</v>
      </c>
      <c r="F449" s="43" t="s">
        <v>1349</v>
      </c>
      <c r="G449" s="43" t="s">
        <v>174</v>
      </c>
      <c r="H449" s="59">
        <v>44638.920034722221</v>
      </c>
      <c r="I449" s="59">
        <v>44640.875011574077</v>
      </c>
      <c r="J449" s="43" t="b">
        <v>0</v>
      </c>
      <c r="K449" s="43"/>
      <c r="L449" s="43"/>
      <c r="M449" s="43" t="s">
        <v>2069</v>
      </c>
      <c r="N449" s="43" t="b">
        <v>0</v>
      </c>
      <c r="O449" s="43"/>
      <c r="P449" s="43"/>
    </row>
    <row r="450" spans="1:16" ht="15" customHeight="1">
      <c r="A450" s="43" t="s">
        <v>2070</v>
      </c>
      <c r="B450" s="43" t="s">
        <v>261</v>
      </c>
      <c r="C450" s="43" t="s">
        <v>2071</v>
      </c>
      <c r="D450" s="43" t="s">
        <v>458</v>
      </c>
      <c r="E450" s="43" t="s">
        <v>226</v>
      </c>
      <c r="F450" s="43" t="s">
        <v>1489</v>
      </c>
      <c r="G450" s="43" t="s">
        <v>174</v>
      </c>
      <c r="H450" s="59">
        <v>44638.908680555563</v>
      </c>
      <c r="I450" s="59">
        <v>44640.875011574077</v>
      </c>
      <c r="J450" s="43" t="b">
        <v>0</v>
      </c>
      <c r="K450" s="43"/>
      <c r="L450" s="43"/>
      <c r="M450" s="43" t="b">
        <v>0</v>
      </c>
      <c r="N450" s="43" t="b">
        <v>0</v>
      </c>
      <c r="O450" s="43"/>
      <c r="P450" s="43"/>
    </row>
    <row r="451" spans="1:16" ht="15" customHeight="1">
      <c r="A451" s="43" t="s">
        <v>2072</v>
      </c>
      <c r="B451" s="43" t="s">
        <v>261</v>
      </c>
      <c r="C451" s="43" t="s">
        <v>2073</v>
      </c>
      <c r="D451" s="43" t="s">
        <v>1482</v>
      </c>
      <c r="E451" s="43" t="s">
        <v>226</v>
      </c>
      <c r="F451" s="43" t="s">
        <v>1349</v>
      </c>
      <c r="G451" s="43" t="s">
        <v>174</v>
      </c>
      <c r="H451" s="59">
        <v>44638.907581018517</v>
      </c>
      <c r="I451" s="59">
        <v>44640.875011574077</v>
      </c>
      <c r="J451" s="43" t="b">
        <v>0</v>
      </c>
      <c r="K451" s="43"/>
      <c r="L451" s="43"/>
      <c r="M451" s="43" t="s">
        <v>2074</v>
      </c>
      <c r="N451" s="43" t="b">
        <v>0</v>
      </c>
      <c r="O451" s="43"/>
      <c r="P451" s="43"/>
    </row>
    <row r="452" spans="1:16" ht="15" customHeight="1">
      <c r="A452" s="43" t="s">
        <v>2075</v>
      </c>
      <c r="B452" s="43" t="s">
        <v>261</v>
      </c>
      <c r="C452" s="43" t="s">
        <v>2076</v>
      </c>
      <c r="D452" s="43" t="s">
        <v>1482</v>
      </c>
      <c r="E452" s="43" t="s">
        <v>226</v>
      </c>
      <c r="F452" s="43" t="s">
        <v>1349</v>
      </c>
      <c r="G452" s="43" t="s">
        <v>174</v>
      </c>
      <c r="H452" s="59">
        <v>44638.906527777777</v>
      </c>
      <c r="I452" s="59">
        <v>44640.875011574077</v>
      </c>
      <c r="J452" s="43" t="b">
        <v>0</v>
      </c>
      <c r="K452" s="43"/>
      <c r="L452" s="43"/>
      <c r="M452" s="43" t="s">
        <v>1497</v>
      </c>
      <c r="N452" s="43" t="b">
        <v>0</v>
      </c>
      <c r="O452" s="43"/>
      <c r="P452" s="43"/>
    </row>
    <row r="453" spans="1:16" ht="15" customHeight="1">
      <c r="A453" s="43" t="s">
        <v>2077</v>
      </c>
      <c r="B453" s="43" t="s">
        <v>261</v>
      </c>
      <c r="C453" s="43" t="s">
        <v>2078</v>
      </c>
      <c r="D453" s="43" t="s">
        <v>1482</v>
      </c>
      <c r="E453" s="43" t="s">
        <v>226</v>
      </c>
      <c r="F453" s="43" t="s">
        <v>459</v>
      </c>
      <c r="G453" s="43" t="s">
        <v>174</v>
      </c>
      <c r="H453" s="59">
        <v>44638.906192129631</v>
      </c>
      <c r="I453" s="59">
        <v>44640.875011574077</v>
      </c>
      <c r="J453" s="43" t="b">
        <v>0</v>
      </c>
      <c r="K453" s="43"/>
      <c r="L453" s="43"/>
      <c r="M453" s="43" t="b">
        <v>0</v>
      </c>
      <c r="N453" s="43" t="b">
        <v>0</v>
      </c>
      <c r="O453" s="43"/>
      <c r="P453" s="43"/>
    </row>
    <row r="454" spans="1:16" ht="15" customHeight="1">
      <c r="A454" s="43" t="s">
        <v>2079</v>
      </c>
      <c r="B454" s="43" t="s">
        <v>261</v>
      </c>
      <c r="C454" s="43" t="s">
        <v>510</v>
      </c>
      <c r="D454" s="43" t="s">
        <v>489</v>
      </c>
      <c r="E454" s="43" t="s">
        <v>99</v>
      </c>
      <c r="F454" s="43" t="s">
        <v>490</v>
      </c>
      <c r="G454" s="43" t="s">
        <v>176</v>
      </c>
      <c r="H454" s="59">
        <v>44638.896979166668</v>
      </c>
      <c r="I454" s="59">
        <v>44641.260266203702</v>
      </c>
      <c r="J454" s="43" t="b">
        <v>0</v>
      </c>
      <c r="K454" s="43"/>
      <c r="L454" s="59">
        <v>44641.804710648154</v>
      </c>
      <c r="M454" s="43" t="b">
        <v>0</v>
      </c>
      <c r="N454" s="43" t="b">
        <v>0</v>
      </c>
      <c r="O454" s="43"/>
      <c r="P454" s="43"/>
    </row>
    <row r="455" spans="1:16" ht="15" customHeight="1">
      <c r="A455" s="43" t="s">
        <v>2080</v>
      </c>
      <c r="B455" s="43" t="s">
        <v>261</v>
      </c>
      <c r="C455" s="43" t="s">
        <v>2081</v>
      </c>
      <c r="D455" s="43" t="s">
        <v>1482</v>
      </c>
      <c r="E455" s="43" t="s">
        <v>226</v>
      </c>
      <c r="F455" s="43" t="s">
        <v>1349</v>
      </c>
      <c r="G455" s="43" t="s">
        <v>174</v>
      </c>
      <c r="H455" s="59">
        <v>44638.89644675926</v>
      </c>
      <c r="I455" s="59">
        <v>44640.875011574077</v>
      </c>
      <c r="J455" s="43" t="b">
        <v>0</v>
      </c>
      <c r="K455" s="43"/>
      <c r="L455" s="43"/>
      <c r="M455" s="43" t="s">
        <v>1497</v>
      </c>
      <c r="N455" s="43" t="b">
        <v>0</v>
      </c>
      <c r="O455" s="43"/>
      <c r="P455" s="43"/>
    </row>
    <row r="456" spans="1:16" ht="15" customHeight="1">
      <c r="A456" s="43" t="s">
        <v>2082</v>
      </c>
      <c r="B456" s="43" t="s">
        <v>266</v>
      </c>
      <c r="C456" s="43" t="s">
        <v>2083</v>
      </c>
      <c r="D456" s="43" t="s">
        <v>1482</v>
      </c>
      <c r="E456" s="43" t="s">
        <v>226</v>
      </c>
      <c r="F456" s="43" t="s">
        <v>519</v>
      </c>
      <c r="G456" s="43" t="s">
        <v>174</v>
      </c>
      <c r="H456" s="59">
        <v>44638.87872685185</v>
      </c>
      <c r="I456" s="59">
        <v>44640.875011574077</v>
      </c>
      <c r="J456" s="43" t="b">
        <v>0</v>
      </c>
      <c r="K456" s="43"/>
      <c r="L456" s="43"/>
      <c r="M456" s="43" t="b">
        <v>0</v>
      </c>
      <c r="N456" s="43" t="b">
        <v>0</v>
      </c>
      <c r="O456" s="43"/>
      <c r="P456" s="43"/>
    </row>
    <row r="457" spans="1:16" ht="15" customHeight="1">
      <c r="A457" s="43" t="s">
        <v>2084</v>
      </c>
      <c r="B457" s="43" t="s">
        <v>261</v>
      </c>
      <c r="C457" s="43" t="s">
        <v>2085</v>
      </c>
      <c r="D457" s="43" t="s">
        <v>1482</v>
      </c>
      <c r="E457" s="43" t="s">
        <v>226</v>
      </c>
      <c r="F457" s="43" t="s">
        <v>519</v>
      </c>
      <c r="G457" s="43" t="s">
        <v>174</v>
      </c>
      <c r="H457" s="59">
        <v>44638.871111111112</v>
      </c>
      <c r="I457" s="59">
        <v>44640.875011574077</v>
      </c>
      <c r="J457" s="43" t="b">
        <v>0</v>
      </c>
      <c r="K457" s="43"/>
      <c r="L457" s="43"/>
      <c r="M457" s="43" t="b">
        <v>0</v>
      </c>
      <c r="N457" s="43" t="b">
        <v>0</v>
      </c>
      <c r="O457" s="43"/>
      <c r="P457" s="43"/>
    </row>
    <row r="458" spans="1:16" ht="15" customHeight="1">
      <c r="A458" s="43" t="s">
        <v>2086</v>
      </c>
      <c r="B458" s="43" t="s">
        <v>260</v>
      </c>
      <c r="C458" s="43" t="s">
        <v>2087</v>
      </c>
      <c r="D458" s="43" t="s">
        <v>1482</v>
      </c>
      <c r="E458" s="43" t="s">
        <v>226</v>
      </c>
      <c r="F458" s="43" t="s">
        <v>1492</v>
      </c>
      <c r="G458" s="43" t="s">
        <v>174</v>
      </c>
      <c r="H458" s="59">
        <v>44638.869363425933</v>
      </c>
      <c r="I458" s="59">
        <v>44640.875011574077</v>
      </c>
      <c r="J458" s="43" t="b">
        <v>0</v>
      </c>
      <c r="K458" s="43"/>
      <c r="L458" s="43"/>
      <c r="M458" s="43" t="b">
        <v>0</v>
      </c>
      <c r="N458" s="43" t="b">
        <v>0</v>
      </c>
      <c r="O458" s="43"/>
      <c r="P458" s="43"/>
    </row>
    <row r="459" spans="1:16" ht="15" customHeight="1">
      <c r="A459" s="43" t="s">
        <v>2088</v>
      </c>
      <c r="B459" s="43" t="s">
        <v>261</v>
      </c>
      <c r="C459" s="43" t="s">
        <v>2089</v>
      </c>
      <c r="D459" s="43" t="s">
        <v>1482</v>
      </c>
      <c r="E459" s="43" t="s">
        <v>226</v>
      </c>
      <c r="F459" s="43" t="s">
        <v>1492</v>
      </c>
      <c r="G459" s="43" t="s">
        <v>174</v>
      </c>
      <c r="H459" s="59">
        <v>44638.869351851848</v>
      </c>
      <c r="I459" s="59">
        <v>44640.875011574077</v>
      </c>
      <c r="J459" s="43" t="b">
        <v>0</v>
      </c>
      <c r="K459" s="43"/>
      <c r="L459" s="43"/>
      <c r="M459" s="43" t="b">
        <v>0</v>
      </c>
      <c r="N459" s="43" t="b">
        <v>0</v>
      </c>
      <c r="O459" s="43"/>
      <c r="P459" s="43"/>
    </row>
    <row r="460" spans="1:16" ht="15" customHeight="1">
      <c r="A460" s="43" t="s">
        <v>2090</v>
      </c>
      <c r="B460" s="43" t="s">
        <v>261</v>
      </c>
      <c r="C460" s="43" t="s">
        <v>2091</v>
      </c>
      <c r="D460" s="43" t="s">
        <v>792</v>
      </c>
      <c r="E460" s="43" t="s">
        <v>226</v>
      </c>
      <c r="F460" s="43" t="s">
        <v>630</v>
      </c>
      <c r="G460" s="43" t="s">
        <v>187</v>
      </c>
      <c r="H460" s="59">
        <v>44638.857824074083</v>
      </c>
      <c r="I460" s="59">
        <v>44641.263009259259</v>
      </c>
      <c r="J460" s="43" t="b">
        <v>0</v>
      </c>
      <c r="K460" s="43"/>
      <c r="L460" s="43"/>
      <c r="M460" s="43" t="b">
        <v>0</v>
      </c>
      <c r="N460" s="43" t="b">
        <v>0</v>
      </c>
      <c r="O460" s="43"/>
      <c r="P460" s="43"/>
    </row>
    <row r="461" spans="1:16" ht="15" customHeight="1">
      <c r="A461" s="43" t="s">
        <v>2092</v>
      </c>
      <c r="B461" s="43" t="s">
        <v>261</v>
      </c>
      <c r="C461" s="43" t="s">
        <v>2093</v>
      </c>
      <c r="D461" s="43" t="s">
        <v>1482</v>
      </c>
      <c r="E461" s="43" t="s">
        <v>226</v>
      </c>
      <c r="F461" s="43" t="s">
        <v>1492</v>
      </c>
      <c r="G461" s="43" t="s">
        <v>174</v>
      </c>
      <c r="H461" s="59">
        <v>44638.857557870368</v>
      </c>
      <c r="I461" s="59">
        <v>44639.875011574077</v>
      </c>
      <c r="J461" s="43" t="b">
        <v>0</v>
      </c>
      <c r="K461" s="43"/>
      <c r="L461" s="43"/>
      <c r="M461" s="43" t="b">
        <v>0</v>
      </c>
      <c r="N461" s="43" t="b">
        <v>0</v>
      </c>
      <c r="O461" s="43"/>
      <c r="P461" s="43"/>
    </row>
    <row r="462" spans="1:16" ht="15" customHeight="1">
      <c r="A462" s="43" t="s">
        <v>2094</v>
      </c>
      <c r="B462" s="43" t="s">
        <v>261</v>
      </c>
      <c r="C462" s="43" t="s">
        <v>2095</v>
      </c>
      <c r="D462" s="43" t="s">
        <v>1482</v>
      </c>
      <c r="E462" s="43" t="s">
        <v>226</v>
      </c>
      <c r="F462" s="43" t="s">
        <v>1492</v>
      </c>
      <c r="G462" s="43" t="s">
        <v>174</v>
      </c>
      <c r="H462" s="59">
        <v>44638.857534722221</v>
      </c>
      <c r="I462" s="59">
        <v>44639.875011574077</v>
      </c>
      <c r="J462" s="43" t="b">
        <v>0</v>
      </c>
      <c r="K462" s="43"/>
      <c r="L462" s="43"/>
      <c r="M462" s="43" t="b">
        <v>0</v>
      </c>
      <c r="N462" s="43" t="b">
        <v>0</v>
      </c>
      <c r="O462" s="43"/>
      <c r="P462" s="43"/>
    </row>
    <row r="463" spans="1:16" ht="15" customHeight="1">
      <c r="A463" s="43" t="s">
        <v>2096</v>
      </c>
      <c r="B463" s="43" t="s">
        <v>261</v>
      </c>
      <c r="C463" s="43" t="s">
        <v>2097</v>
      </c>
      <c r="D463" s="43" t="s">
        <v>792</v>
      </c>
      <c r="E463" s="43" t="s">
        <v>226</v>
      </c>
      <c r="F463" s="43" t="s">
        <v>630</v>
      </c>
      <c r="G463" s="43" t="s">
        <v>187</v>
      </c>
      <c r="H463" s="59">
        <v>44638.857314814813</v>
      </c>
      <c r="I463" s="59">
        <v>44639.875011574077</v>
      </c>
      <c r="J463" s="43" t="b">
        <v>0</v>
      </c>
      <c r="K463" s="43"/>
      <c r="L463" s="43"/>
      <c r="M463" s="43" t="b">
        <v>0</v>
      </c>
      <c r="N463" s="43" t="b">
        <v>0</v>
      </c>
      <c r="O463" s="43"/>
      <c r="P463" s="43"/>
    </row>
    <row r="464" spans="1:16" ht="15" customHeight="1">
      <c r="A464" s="43" t="s">
        <v>2098</v>
      </c>
      <c r="B464" s="43" t="s">
        <v>261</v>
      </c>
      <c r="C464" s="43" t="s">
        <v>2099</v>
      </c>
      <c r="D464" s="43" t="s">
        <v>1482</v>
      </c>
      <c r="E464" s="43" t="s">
        <v>226</v>
      </c>
      <c r="F464" s="43" t="s">
        <v>469</v>
      </c>
      <c r="G464" s="43" t="s">
        <v>174</v>
      </c>
      <c r="H464" s="59">
        <v>44638.856863425928</v>
      </c>
      <c r="I464" s="59">
        <v>44640.875011574077</v>
      </c>
      <c r="J464" s="43" t="b">
        <v>0</v>
      </c>
      <c r="K464" s="43"/>
      <c r="L464" s="43"/>
      <c r="M464" s="43" t="s">
        <v>1491</v>
      </c>
      <c r="N464" s="43" t="b">
        <v>0</v>
      </c>
      <c r="O464" s="43"/>
      <c r="P464" s="43"/>
    </row>
    <row r="465" spans="1:16" ht="15" customHeight="1">
      <c r="A465" s="43" t="s">
        <v>2100</v>
      </c>
      <c r="B465" s="43" t="s">
        <v>261</v>
      </c>
      <c r="C465" s="43" t="s">
        <v>2101</v>
      </c>
      <c r="D465" s="43" t="s">
        <v>792</v>
      </c>
      <c r="E465" s="43" t="s">
        <v>226</v>
      </c>
      <c r="F465" s="43" t="s">
        <v>630</v>
      </c>
      <c r="G465" s="43" t="s">
        <v>187</v>
      </c>
      <c r="H465" s="59">
        <v>44638.856585648151</v>
      </c>
      <c r="I465" s="59">
        <v>44639.875011574077</v>
      </c>
      <c r="J465" s="43" t="b">
        <v>0</v>
      </c>
      <c r="K465" s="43"/>
      <c r="L465" s="43"/>
      <c r="M465" s="43" t="b">
        <v>0</v>
      </c>
      <c r="N465" s="43" t="b">
        <v>0</v>
      </c>
      <c r="O465" s="43"/>
      <c r="P465" s="43"/>
    </row>
    <row r="466" spans="1:16" ht="15" customHeight="1">
      <c r="A466" s="43" t="s">
        <v>2102</v>
      </c>
      <c r="B466" s="43" t="s">
        <v>261</v>
      </c>
      <c r="C466" s="43" t="s">
        <v>2103</v>
      </c>
      <c r="D466" s="43" t="s">
        <v>792</v>
      </c>
      <c r="E466" s="43" t="s">
        <v>226</v>
      </c>
      <c r="F466" s="43" t="s">
        <v>630</v>
      </c>
      <c r="G466" s="43" t="s">
        <v>187</v>
      </c>
      <c r="H466" s="59">
        <v>44638.856226851851</v>
      </c>
      <c r="I466" s="59">
        <v>44641.262777777767</v>
      </c>
      <c r="J466" s="43" t="b">
        <v>0</v>
      </c>
      <c r="K466" s="43"/>
      <c r="L466" s="43"/>
      <c r="M466" s="43" t="b">
        <v>0</v>
      </c>
      <c r="N466" s="43" t="b">
        <v>0</v>
      </c>
      <c r="O466" s="43"/>
      <c r="P466" s="43"/>
    </row>
    <row r="467" spans="1:16" ht="15" customHeight="1">
      <c r="A467" s="43" t="s">
        <v>2104</v>
      </c>
      <c r="B467" s="43" t="s">
        <v>261</v>
      </c>
      <c r="C467" s="43" t="s">
        <v>2105</v>
      </c>
      <c r="D467" s="43" t="s">
        <v>792</v>
      </c>
      <c r="E467" s="43" t="s">
        <v>226</v>
      </c>
      <c r="F467" s="43" t="s">
        <v>630</v>
      </c>
      <c r="G467" s="43" t="s">
        <v>187</v>
      </c>
      <c r="H467" s="59">
        <v>44638.855428240742</v>
      </c>
      <c r="I467" s="59">
        <v>44641.263136574067</v>
      </c>
      <c r="J467" s="43" t="b">
        <v>0</v>
      </c>
      <c r="K467" s="43"/>
      <c r="L467" s="43"/>
      <c r="M467" s="43" t="b">
        <v>0</v>
      </c>
      <c r="N467" s="43" t="b">
        <v>0</v>
      </c>
      <c r="O467" s="43"/>
      <c r="P467" s="43"/>
    </row>
    <row r="468" spans="1:16" ht="15" customHeight="1">
      <c r="A468" s="43" t="s">
        <v>2106</v>
      </c>
      <c r="B468" s="43" t="s">
        <v>261</v>
      </c>
      <c r="C468" s="43" t="s">
        <v>2107</v>
      </c>
      <c r="D468" s="43" t="s">
        <v>792</v>
      </c>
      <c r="E468" s="43" t="s">
        <v>226</v>
      </c>
      <c r="F468" s="43" t="s">
        <v>630</v>
      </c>
      <c r="G468" s="43" t="s">
        <v>187</v>
      </c>
      <c r="H468" s="59">
        <v>44638.854768518519</v>
      </c>
      <c r="I468" s="59">
        <v>44639.875011574077</v>
      </c>
      <c r="J468" s="43" t="b">
        <v>0</v>
      </c>
      <c r="K468" s="43"/>
      <c r="L468" s="43"/>
      <c r="M468" s="43" t="b">
        <v>0</v>
      </c>
      <c r="N468" s="43" t="b">
        <v>0</v>
      </c>
      <c r="O468" s="43"/>
      <c r="P468" s="43"/>
    </row>
    <row r="469" spans="1:16" ht="15" customHeight="1">
      <c r="A469" s="43" t="s">
        <v>2108</v>
      </c>
      <c r="B469" s="43" t="s">
        <v>261</v>
      </c>
      <c r="C469" s="43" t="s">
        <v>2109</v>
      </c>
      <c r="D469" s="43" t="s">
        <v>792</v>
      </c>
      <c r="E469" s="43" t="s">
        <v>226</v>
      </c>
      <c r="F469" s="43" t="s">
        <v>630</v>
      </c>
      <c r="G469" s="43" t="s">
        <v>187</v>
      </c>
      <c r="H469" s="59">
        <v>44638.854328703703</v>
      </c>
      <c r="I469" s="59">
        <v>44639.875011574077</v>
      </c>
      <c r="J469" s="43" t="b">
        <v>0</v>
      </c>
      <c r="K469" s="43"/>
      <c r="L469" s="43"/>
      <c r="M469" s="43" t="b">
        <v>0</v>
      </c>
      <c r="N469" s="43" t="b">
        <v>0</v>
      </c>
      <c r="O469" s="43"/>
      <c r="P469" s="43"/>
    </row>
    <row r="470" spans="1:16" ht="15" customHeight="1">
      <c r="A470" s="43" t="s">
        <v>2110</v>
      </c>
      <c r="B470" s="43" t="s">
        <v>261</v>
      </c>
      <c r="C470" s="43" t="s">
        <v>2111</v>
      </c>
      <c r="D470" s="43" t="s">
        <v>792</v>
      </c>
      <c r="E470" s="43" t="s">
        <v>226</v>
      </c>
      <c r="F470" s="43" t="s">
        <v>630</v>
      </c>
      <c r="G470" s="43" t="s">
        <v>187</v>
      </c>
      <c r="H470" s="59">
        <v>44638.853796296287</v>
      </c>
      <c r="I470" s="59">
        <v>44641.263321759259</v>
      </c>
      <c r="J470" s="43" t="b">
        <v>0</v>
      </c>
      <c r="K470" s="43"/>
      <c r="L470" s="43"/>
      <c r="M470" s="43" t="b">
        <v>0</v>
      </c>
      <c r="N470" s="43" t="b">
        <v>0</v>
      </c>
      <c r="O470" s="43"/>
      <c r="P470" s="43"/>
    </row>
    <row r="471" spans="1:16" ht="15" customHeight="1">
      <c r="A471" s="43" t="s">
        <v>2112</v>
      </c>
      <c r="B471" s="43" t="s">
        <v>261</v>
      </c>
      <c r="C471" s="43" t="s">
        <v>2113</v>
      </c>
      <c r="D471" s="43" t="s">
        <v>1482</v>
      </c>
      <c r="E471" s="43" t="s">
        <v>226</v>
      </c>
      <c r="F471" s="43" t="s">
        <v>472</v>
      </c>
      <c r="G471" s="43" t="s">
        <v>174</v>
      </c>
      <c r="H471" s="59">
        <v>44638.853726851848</v>
      </c>
      <c r="I471" s="59">
        <v>44640.875011574077</v>
      </c>
      <c r="J471" s="43" t="b">
        <v>0</v>
      </c>
      <c r="K471" s="43"/>
      <c r="L471" s="43"/>
      <c r="M471" s="43" t="b">
        <v>0</v>
      </c>
      <c r="N471" s="43" t="b">
        <v>0</v>
      </c>
      <c r="O471" s="43"/>
      <c r="P471" s="43"/>
    </row>
    <row r="472" spans="1:16" ht="15" customHeight="1">
      <c r="A472" s="43" t="s">
        <v>2114</v>
      </c>
      <c r="B472" s="43" t="s">
        <v>261</v>
      </c>
      <c r="C472" s="43" t="s">
        <v>2115</v>
      </c>
      <c r="D472" s="43" t="s">
        <v>792</v>
      </c>
      <c r="E472" s="43" t="s">
        <v>226</v>
      </c>
      <c r="F472" s="43" t="s">
        <v>630</v>
      </c>
      <c r="G472" s="43" t="s">
        <v>187</v>
      </c>
      <c r="H472" s="59">
        <v>44638.853344907409</v>
      </c>
      <c r="I472" s="59">
        <v>44641.262662037043</v>
      </c>
      <c r="J472" s="43" t="b">
        <v>0</v>
      </c>
      <c r="K472" s="43"/>
      <c r="L472" s="43"/>
      <c r="M472" s="43" t="b">
        <v>0</v>
      </c>
      <c r="N472" s="43" t="b">
        <v>0</v>
      </c>
      <c r="O472" s="43"/>
      <c r="P472" s="43"/>
    </row>
    <row r="473" spans="1:16" ht="15" customHeight="1">
      <c r="A473" s="43" t="s">
        <v>2116</v>
      </c>
      <c r="B473" s="43" t="s">
        <v>261</v>
      </c>
      <c r="C473" s="43" t="s">
        <v>2117</v>
      </c>
      <c r="D473" s="43" t="s">
        <v>792</v>
      </c>
      <c r="E473" s="43" t="s">
        <v>226</v>
      </c>
      <c r="F473" s="43" t="s">
        <v>630</v>
      </c>
      <c r="G473" s="43" t="s">
        <v>187</v>
      </c>
      <c r="H473" s="59">
        <v>44638.852673611109</v>
      </c>
      <c r="I473" s="59">
        <v>44639.875011574077</v>
      </c>
      <c r="J473" s="43" t="b">
        <v>0</v>
      </c>
      <c r="K473" s="43"/>
      <c r="L473" s="43"/>
      <c r="M473" s="43" t="b">
        <v>0</v>
      </c>
      <c r="N473" s="43" t="b">
        <v>0</v>
      </c>
      <c r="O473" s="43"/>
      <c r="P473" s="43"/>
    </row>
    <row r="474" spans="1:16" ht="15" customHeight="1">
      <c r="A474" s="43" t="s">
        <v>2118</v>
      </c>
      <c r="B474" s="43" t="s">
        <v>261</v>
      </c>
      <c r="C474" s="43" t="s">
        <v>2119</v>
      </c>
      <c r="D474" s="43" t="s">
        <v>792</v>
      </c>
      <c r="E474" s="43" t="s">
        <v>226</v>
      </c>
      <c r="F474" s="43" t="s">
        <v>630</v>
      </c>
      <c r="G474" s="43" t="s">
        <v>187</v>
      </c>
      <c r="H474" s="59">
        <v>44638.852199074077</v>
      </c>
      <c r="I474" s="59">
        <v>44639.875011574077</v>
      </c>
      <c r="J474" s="43" t="b">
        <v>0</v>
      </c>
      <c r="K474" s="43"/>
      <c r="L474" s="43"/>
      <c r="M474" s="43" t="b">
        <v>0</v>
      </c>
      <c r="N474" s="43" t="b">
        <v>0</v>
      </c>
      <c r="O474" s="43"/>
      <c r="P474" s="43"/>
    </row>
    <row r="475" spans="1:16" ht="15" customHeight="1">
      <c r="A475" s="43" t="s">
        <v>2120</v>
      </c>
      <c r="B475" s="43" t="s">
        <v>261</v>
      </c>
      <c r="C475" s="43" t="s">
        <v>2121</v>
      </c>
      <c r="D475" s="43" t="s">
        <v>792</v>
      </c>
      <c r="E475" s="43" t="s">
        <v>226</v>
      </c>
      <c r="F475" s="43" t="s">
        <v>630</v>
      </c>
      <c r="G475" s="43" t="s">
        <v>187</v>
      </c>
      <c r="H475" s="59">
        <v>44638.851701388892</v>
      </c>
      <c r="I475" s="59">
        <v>44639.875011574077</v>
      </c>
      <c r="J475" s="43" t="b">
        <v>0</v>
      </c>
      <c r="K475" s="43"/>
      <c r="L475" s="43"/>
      <c r="M475" s="43" t="b">
        <v>0</v>
      </c>
      <c r="N475" s="43" t="b">
        <v>0</v>
      </c>
      <c r="O475" s="43"/>
      <c r="P475" s="43"/>
    </row>
    <row r="476" spans="1:16" ht="15" customHeight="1">
      <c r="A476" s="43" t="s">
        <v>2122</v>
      </c>
      <c r="B476" s="43" t="s">
        <v>261</v>
      </c>
      <c r="C476" s="43" t="s">
        <v>2123</v>
      </c>
      <c r="D476" s="43" t="s">
        <v>792</v>
      </c>
      <c r="E476" s="43" t="s">
        <v>226</v>
      </c>
      <c r="F476" s="43" t="s">
        <v>630</v>
      </c>
      <c r="G476" s="43" t="s">
        <v>187</v>
      </c>
      <c r="H476" s="59">
        <v>44638.851215277777</v>
      </c>
      <c r="I476" s="59">
        <v>44639.875011574077</v>
      </c>
      <c r="J476" s="43" t="b">
        <v>0</v>
      </c>
      <c r="K476" s="43"/>
      <c r="L476" s="43"/>
      <c r="M476" s="43" t="b">
        <v>0</v>
      </c>
      <c r="N476" s="43" t="b">
        <v>0</v>
      </c>
      <c r="O476" s="43"/>
      <c r="P476" s="43"/>
    </row>
    <row r="477" spans="1:16" ht="15" customHeight="1">
      <c r="A477" s="43" t="s">
        <v>2124</v>
      </c>
      <c r="B477" s="43" t="s">
        <v>261</v>
      </c>
      <c r="C477" s="43" t="s">
        <v>2125</v>
      </c>
      <c r="D477" s="43" t="s">
        <v>792</v>
      </c>
      <c r="E477" s="43" t="s">
        <v>226</v>
      </c>
      <c r="F477" s="43" t="s">
        <v>630</v>
      </c>
      <c r="G477" s="43" t="s">
        <v>187</v>
      </c>
      <c r="H477" s="59">
        <v>44638.850532407407</v>
      </c>
      <c r="I477" s="59">
        <v>44639.875011574077</v>
      </c>
      <c r="J477" s="43" t="b">
        <v>0</v>
      </c>
      <c r="K477" s="43"/>
      <c r="L477" s="43"/>
      <c r="M477" s="43" t="b">
        <v>0</v>
      </c>
      <c r="N477" s="43" t="b">
        <v>0</v>
      </c>
      <c r="O477" s="43"/>
      <c r="P477" s="43"/>
    </row>
    <row r="478" spans="1:16" ht="15" customHeight="1">
      <c r="A478" s="43" t="s">
        <v>2126</v>
      </c>
      <c r="B478" s="43" t="s">
        <v>261</v>
      </c>
      <c r="C478" s="43" t="s">
        <v>2127</v>
      </c>
      <c r="D478" s="43" t="s">
        <v>792</v>
      </c>
      <c r="E478" s="43" t="s">
        <v>226</v>
      </c>
      <c r="F478" s="43" t="s">
        <v>630</v>
      </c>
      <c r="G478" s="43" t="s">
        <v>187</v>
      </c>
      <c r="H478" s="59">
        <v>44638.849965277783</v>
      </c>
      <c r="I478" s="59">
        <v>44639.875011574077</v>
      </c>
      <c r="J478" s="43" t="b">
        <v>0</v>
      </c>
      <c r="K478" s="43"/>
      <c r="L478" s="43"/>
      <c r="M478" s="43" t="b">
        <v>0</v>
      </c>
      <c r="N478" s="43" t="b">
        <v>0</v>
      </c>
      <c r="O478" s="43"/>
      <c r="P478" s="43"/>
    </row>
    <row r="479" spans="1:16" ht="15" customHeight="1">
      <c r="A479" s="43" t="s">
        <v>2128</v>
      </c>
      <c r="B479" s="43" t="s">
        <v>261</v>
      </c>
      <c r="C479" s="43" t="s">
        <v>2129</v>
      </c>
      <c r="D479" s="43" t="s">
        <v>792</v>
      </c>
      <c r="E479" s="43" t="s">
        <v>226</v>
      </c>
      <c r="F479" s="43" t="s">
        <v>630</v>
      </c>
      <c r="G479" s="43" t="s">
        <v>187</v>
      </c>
      <c r="H479" s="59">
        <v>44638.849479166667</v>
      </c>
      <c r="I479" s="59">
        <v>44639.875011574077</v>
      </c>
      <c r="J479" s="43" t="b">
        <v>0</v>
      </c>
      <c r="K479" s="43"/>
      <c r="L479" s="43"/>
      <c r="M479" s="43" t="b">
        <v>0</v>
      </c>
      <c r="N479" s="43" t="b">
        <v>0</v>
      </c>
      <c r="O479" s="43"/>
      <c r="P479" s="43"/>
    </row>
    <row r="480" spans="1:16" ht="15" customHeight="1">
      <c r="A480" s="43" t="s">
        <v>2130</v>
      </c>
      <c r="B480" s="43" t="s">
        <v>261</v>
      </c>
      <c r="C480" s="43" t="s">
        <v>2131</v>
      </c>
      <c r="D480" s="43" t="s">
        <v>792</v>
      </c>
      <c r="E480" s="43" t="s">
        <v>226</v>
      </c>
      <c r="F480" s="43" t="s">
        <v>630</v>
      </c>
      <c r="G480" s="43" t="s">
        <v>187</v>
      </c>
      <c r="H480" s="59">
        <v>44638.84888888889</v>
      </c>
      <c r="I480" s="59">
        <v>44639.875011574077</v>
      </c>
      <c r="J480" s="43" t="b">
        <v>0</v>
      </c>
      <c r="K480" s="43"/>
      <c r="L480" s="43"/>
      <c r="M480" s="43" t="b">
        <v>0</v>
      </c>
      <c r="N480" s="43" t="b">
        <v>0</v>
      </c>
      <c r="O480" s="43"/>
      <c r="P480" s="43"/>
    </row>
    <row r="481" spans="1:16" ht="15" customHeight="1">
      <c r="A481" s="43" t="s">
        <v>2132</v>
      </c>
      <c r="B481" s="43" t="s">
        <v>261</v>
      </c>
      <c r="C481" s="43" t="s">
        <v>2133</v>
      </c>
      <c r="D481" s="43" t="s">
        <v>792</v>
      </c>
      <c r="E481" s="43" t="s">
        <v>226</v>
      </c>
      <c r="F481" s="43" t="s">
        <v>630</v>
      </c>
      <c r="G481" s="43" t="s">
        <v>187</v>
      </c>
      <c r="H481" s="59">
        <v>44638.848252314812</v>
      </c>
      <c r="I481" s="59">
        <v>44639.875011574077</v>
      </c>
      <c r="J481" s="43" t="b">
        <v>0</v>
      </c>
      <c r="K481" s="43"/>
      <c r="L481" s="43"/>
      <c r="M481" s="43" t="b">
        <v>0</v>
      </c>
      <c r="N481" s="43" t="b">
        <v>0</v>
      </c>
      <c r="O481" s="43"/>
      <c r="P481" s="43"/>
    </row>
    <row r="482" spans="1:16" ht="15" customHeight="1">
      <c r="A482" s="43" t="s">
        <v>2134</v>
      </c>
      <c r="B482" s="43" t="s">
        <v>261</v>
      </c>
      <c r="C482" s="43" t="s">
        <v>2135</v>
      </c>
      <c r="D482" s="43" t="s">
        <v>792</v>
      </c>
      <c r="E482" s="43" t="s">
        <v>226</v>
      </c>
      <c r="F482" s="43" t="s">
        <v>630</v>
      </c>
      <c r="G482" s="43" t="s">
        <v>187</v>
      </c>
      <c r="H482" s="59">
        <v>44638.846712962957</v>
      </c>
      <c r="I482" s="59">
        <v>44639.875011574077</v>
      </c>
      <c r="J482" s="43" t="b">
        <v>0</v>
      </c>
      <c r="K482" s="43"/>
      <c r="L482" s="43"/>
      <c r="M482" s="43" t="b">
        <v>0</v>
      </c>
      <c r="N482" s="43" t="b">
        <v>0</v>
      </c>
      <c r="O482" s="43"/>
      <c r="P482" s="43"/>
    </row>
    <row r="483" spans="1:16" ht="15" customHeight="1">
      <c r="A483" s="43" t="s">
        <v>2136</v>
      </c>
      <c r="B483" s="43" t="s">
        <v>261</v>
      </c>
      <c r="C483" s="43" t="s">
        <v>2137</v>
      </c>
      <c r="D483" s="43" t="s">
        <v>792</v>
      </c>
      <c r="E483" s="43" t="s">
        <v>226</v>
      </c>
      <c r="F483" s="43" t="s">
        <v>630</v>
      </c>
      <c r="G483" s="43" t="s">
        <v>187</v>
      </c>
      <c r="H483" s="59">
        <v>44638.846041666657</v>
      </c>
      <c r="I483" s="59">
        <v>44641.262916666667</v>
      </c>
      <c r="J483" s="43" t="b">
        <v>0</v>
      </c>
      <c r="K483" s="43"/>
      <c r="L483" s="43"/>
      <c r="M483" s="43" t="b">
        <v>0</v>
      </c>
      <c r="N483" s="43" t="b">
        <v>0</v>
      </c>
      <c r="O483" s="43"/>
      <c r="P483" s="43"/>
    </row>
    <row r="484" spans="1:16" ht="15" customHeight="1">
      <c r="A484" s="43" t="s">
        <v>2138</v>
      </c>
      <c r="B484" s="43" t="s">
        <v>261</v>
      </c>
      <c r="C484" s="43" t="s">
        <v>2139</v>
      </c>
      <c r="D484" s="43" t="s">
        <v>792</v>
      </c>
      <c r="E484" s="43" t="s">
        <v>226</v>
      </c>
      <c r="F484" s="43" t="s">
        <v>630</v>
      </c>
      <c r="G484" s="43" t="s">
        <v>187</v>
      </c>
      <c r="H484" s="59">
        <v>44638.845347222217</v>
      </c>
      <c r="I484" s="59">
        <v>44639.875011574077</v>
      </c>
      <c r="J484" s="43" t="b">
        <v>0</v>
      </c>
      <c r="K484" s="43"/>
      <c r="L484" s="43"/>
      <c r="M484" s="43" t="b">
        <v>0</v>
      </c>
      <c r="N484" s="43" t="b">
        <v>0</v>
      </c>
      <c r="O484" s="43"/>
      <c r="P484" s="43"/>
    </row>
    <row r="485" spans="1:16" ht="15" customHeight="1">
      <c r="A485" s="43" t="s">
        <v>2140</v>
      </c>
      <c r="B485" s="43" t="s">
        <v>261</v>
      </c>
      <c r="C485" s="43" t="s">
        <v>2141</v>
      </c>
      <c r="D485" s="43" t="s">
        <v>792</v>
      </c>
      <c r="E485" s="43" t="s">
        <v>226</v>
      </c>
      <c r="F485" s="43" t="s">
        <v>630</v>
      </c>
      <c r="G485" s="43" t="s">
        <v>187</v>
      </c>
      <c r="H485" s="59">
        <v>44638.84474537037</v>
      </c>
      <c r="I485" s="59">
        <v>44639.875011574077</v>
      </c>
      <c r="J485" s="43" t="b">
        <v>0</v>
      </c>
      <c r="K485" s="43"/>
      <c r="L485" s="43"/>
      <c r="M485" s="43" t="b">
        <v>0</v>
      </c>
      <c r="N485" s="43" t="b">
        <v>0</v>
      </c>
      <c r="O485" s="43"/>
      <c r="P485" s="43"/>
    </row>
    <row r="486" spans="1:16" ht="15" customHeight="1">
      <c r="A486" s="43" t="s">
        <v>2142</v>
      </c>
      <c r="B486" s="43" t="s">
        <v>261</v>
      </c>
      <c r="C486" s="43" t="s">
        <v>2143</v>
      </c>
      <c r="D486" s="43" t="s">
        <v>1482</v>
      </c>
      <c r="E486" s="43" t="s">
        <v>226</v>
      </c>
      <c r="F486" s="43" t="s">
        <v>1492</v>
      </c>
      <c r="G486" s="43" t="s">
        <v>174</v>
      </c>
      <c r="H486" s="59">
        <v>44638.836724537039</v>
      </c>
      <c r="I486" s="59">
        <v>44640.875011574077</v>
      </c>
      <c r="J486" s="43" t="b">
        <v>0</v>
      </c>
      <c r="K486" s="43"/>
      <c r="L486" s="43"/>
      <c r="M486" s="43" t="b">
        <v>0</v>
      </c>
      <c r="N486" s="43" t="b">
        <v>0</v>
      </c>
      <c r="O486" s="43"/>
      <c r="P486" s="43"/>
    </row>
    <row r="487" spans="1:16" ht="15" customHeight="1">
      <c r="A487" s="43" t="s">
        <v>2144</v>
      </c>
      <c r="B487" s="43" t="s">
        <v>261</v>
      </c>
      <c r="C487" s="43" t="s">
        <v>2145</v>
      </c>
      <c r="D487" s="43" t="s">
        <v>1482</v>
      </c>
      <c r="E487" s="43" t="s">
        <v>226</v>
      </c>
      <c r="F487" s="43" t="s">
        <v>519</v>
      </c>
      <c r="G487" s="43" t="s">
        <v>174</v>
      </c>
      <c r="H487" s="59">
        <v>44638.824212962973</v>
      </c>
      <c r="I487" s="59">
        <v>44640.875011574077</v>
      </c>
      <c r="J487" s="43" t="b">
        <v>0</v>
      </c>
      <c r="K487" s="43"/>
      <c r="L487" s="43"/>
      <c r="M487" s="43" t="b">
        <v>0</v>
      </c>
      <c r="N487" s="43" t="b">
        <v>0</v>
      </c>
      <c r="O487" s="43"/>
      <c r="P487" s="43"/>
    </row>
    <row r="488" spans="1:16" ht="15" customHeight="1">
      <c r="A488" s="43" t="s">
        <v>2146</v>
      </c>
      <c r="B488" s="43" t="s">
        <v>261</v>
      </c>
      <c r="C488" s="43" t="s">
        <v>512</v>
      </c>
      <c r="D488" s="43" t="b">
        <v>0</v>
      </c>
      <c r="E488" s="43" t="s">
        <v>158</v>
      </c>
      <c r="F488" s="43" t="s">
        <v>513</v>
      </c>
      <c r="G488" s="43" t="s">
        <v>173</v>
      </c>
      <c r="H488" s="59">
        <v>44638.817465277767</v>
      </c>
      <c r="I488" s="59">
        <v>44638.824143518519</v>
      </c>
      <c r="J488" s="43" t="s">
        <v>455</v>
      </c>
      <c r="K488" s="43" t="s">
        <v>443</v>
      </c>
      <c r="L488" s="59">
        <v>44641.416666666657</v>
      </c>
      <c r="M488" s="43" t="b">
        <v>0</v>
      </c>
      <c r="N488" s="43" t="b">
        <v>0</v>
      </c>
      <c r="O488" s="43"/>
      <c r="P488" s="43"/>
    </row>
    <row r="489" spans="1:16" ht="15" customHeight="1">
      <c r="A489" s="43" t="s">
        <v>2147</v>
      </c>
      <c r="B489" s="43" t="s">
        <v>261</v>
      </c>
      <c r="C489" s="43" t="s">
        <v>2148</v>
      </c>
      <c r="D489" s="43" t="s">
        <v>1482</v>
      </c>
      <c r="E489" s="43" t="s">
        <v>226</v>
      </c>
      <c r="F489" s="43" t="s">
        <v>472</v>
      </c>
      <c r="G489" s="43" t="s">
        <v>174</v>
      </c>
      <c r="H489" s="59">
        <v>44638.815532407411</v>
      </c>
      <c r="I489" s="59">
        <v>44639.875011574077</v>
      </c>
      <c r="J489" s="43" t="b">
        <v>0</v>
      </c>
      <c r="K489" s="43"/>
      <c r="L489" s="43"/>
      <c r="M489" s="43" t="b">
        <v>0</v>
      </c>
      <c r="N489" s="43" t="b">
        <v>0</v>
      </c>
      <c r="O489" s="43"/>
      <c r="P489" s="43"/>
    </row>
    <row r="490" spans="1:16" ht="15" customHeight="1">
      <c r="A490" s="43" t="s">
        <v>2149</v>
      </c>
      <c r="B490" s="43" t="s">
        <v>261</v>
      </c>
      <c r="C490" s="43" t="s">
        <v>2150</v>
      </c>
      <c r="D490" s="43" t="s">
        <v>1482</v>
      </c>
      <c r="E490" s="43" t="s">
        <v>226</v>
      </c>
      <c r="F490" s="43" t="s">
        <v>1349</v>
      </c>
      <c r="G490" s="43" t="s">
        <v>174</v>
      </c>
      <c r="H490" s="59">
        <v>44638.803715277783</v>
      </c>
      <c r="I490" s="59">
        <v>44639.875011574077</v>
      </c>
      <c r="J490" s="43" t="b">
        <v>0</v>
      </c>
      <c r="K490" s="43"/>
      <c r="L490" s="43"/>
      <c r="M490" s="43" t="s">
        <v>2151</v>
      </c>
      <c r="N490" s="43" t="b">
        <v>0</v>
      </c>
      <c r="O490" s="43"/>
      <c r="P490" s="43"/>
    </row>
    <row r="491" spans="1:16" ht="15" customHeight="1">
      <c r="A491" s="43" t="s">
        <v>2152</v>
      </c>
      <c r="B491" s="43" t="s">
        <v>261</v>
      </c>
      <c r="C491" s="43" t="s">
        <v>2153</v>
      </c>
      <c r="D491" s="43" t="s">
        <v>1482</v>
      </c>
      <c r="E491" s="43" t="s">
        <v>226</v>
      </c>
      <c r="F491" s="43" t="s">
        <v>469</v>
      </c>
      <c r="G491" s="43" t="s">
        <v>174</v>
      </c>
      <c r="H491" s="59">
        <v>44638.789837962962</v>
      </c>
      <c r="I491" s="59">
        <v>44640.875011574077</v>
      </c>
      <c r="J491" s="43" t="b">
        <v>0</v>
      </c>
      <c r="K491" s="43"/>
      <c r="L491" s="43"/>
      <c r="M491" s="43" t="s">
        <v>470</v>
      </c>
      <c r="N491" s="43" t="b">
        <v>0</v>
      </c>
      <c r="O491" s="43"/>
      <c r="P491" s="43"/>
    </row>
    <row r="492" spans="1:16" ht="15" customHeight="1">
      <c r="A492" s="43" t="s">
        <v>2154</v>
      </c>
      <c r="B492" s="43" t="s">
        <v>261</v>
      </c>
      <c r="C492" s="43" t="s">
        <v>2155</v>
      </c>
      <c r="D492" s="43" t="s">
        <v>1482</v>
      </c>
      <c r="E492" s="43" t="s">
        <v>226</v>
      </c>
      <c r="F492" s="43" t="s">
        <v>1487</v>
      </c>
      <c r="G492" s="43" t="s">
        <v>174</v>
      </c>
      <c r="H492" s="59">
        <v>44638.779791666668</v>
      </c>
      <c r="I492" s="59">
        <v>44639.875011574077</v>
      </c>
      <c r="J492" s="43" t="b">
        <v>0</v>
      </c>
      <c r="K492" s="43"/>
      <c r="L492" s="43"/>
      <c r="M492" s="43" t="s">
        <v>2156</v>
      </c>
      <c r="N492" s="43" t="b">
        <v>0</v>
      </c>
      <c r="O492" s="43"/>
      <c r="P492" s="43"/>
    </row>
    <row r="493" spans="1:16" ht="15" customHeight="1">
      <c r="A493" s="43" t="s">
        <v>2157</v>
      </c>
      <c r="B493" s="43" t="s">
        <v>261</v>
      </c>
      <c r="C493" s="43" t="s">
        <v>2158</v>
      </c>
      <c r="D493" s="43" t="s">
        <v>1482</v>
      </c>
      <c r="E493" s="43" t="s">
        <v>226</v>
      </c>
      <c r="F493" s="43" t="s">
        <v>1487</v>
      </c>
      <c r="G493" s="43" t="s">
        <v>174</v>
      </c>
      <c r="H493" s="59">
        <v>44638.774212962962</v>
      </c>
      <c r="I493" s="59">
        <v>44639.875011574077</v>
      </c>
      <c r="J493" s="43" t="b">
        <v>0</v>
      </c>
      <c r="K493" s="43"/>
      <c r="L493" s="43"/>
      <c r="M493" s="43" t="s">
        <v>2159</v>
      </c>
      <c r="N493" s="43" t="b">
        <v>0</v>
      </c>
      <c r="O493" s="43"/>
      <c r="P493" s="43"/>
    </row>
    <row r="494" spans="1:16" ht="15" customHeight="1">
      <c r="A494" s="43" t="s">
        <v>2160</v>
      </c>
      <c r="B494" s="43" t="s">
        <v>261</v>
      </c>
      <c r="C494" s="43" t="s">
        <v>2161</v>
      </c>
      <c r="D494" s="43" t="s">
        <v>1482</v>
      </c>
      <c r="E494" s="43" t="s">
        <v>226</v>
      </c>
      <c r="F494" s="43" t="s">
        <v>459</v>
      </c>
      <c r="G494" s="43" t="s">
        <v>174</v>
      </c>
      <c r="H494" s="59">
        <v>44638.771631944437</v>
      </c>
      <c r="I494" s="59">
        <v>44639.875011574077</v>
      </c>
      <c r="J494" s="43" t="b">
        <v>0</v>
      </c>
      <c r="K494" s="43"/>
      <c r="L494" s="43"/>
      <c r="M494" s="43" t="b">
        <v>0</v>
      </c>
      <c r="N494" s="43" t="b">
        <v>0</v>
      </c>
      <c r="O494" s="43"/>
      <c r="P494" s="43"/>
    </row>
    <row r="495" spans="1:16" ht="15" customHeight="1">
      <c r="A495" s="43" t="s">
        <v>2162</v>
      </c>
      <c r="B495" s="43" t="s">
        <v>261</v>
      </c>
      <c r="C495" s="43" t="s">
        <v>2163</v>
      </c>
      <c r="D495" s="43" t="s">
        <v>1482</v>
      </c>
      <c r="E495" s="43" t="s">
        <v>226</v>
      </c>
      <c r="F495" s="43" t="s">
        <v>459</v>
      </c>
      <c r="G495" s="43" t="s">
        <v>174</v>
      </c>
      <c r="H495" s="59">
        <v>44638.770416666674</v>
      </c>
      <c r="I495" s="59">
        <v>44640.875011574077</v>
      </c>
      <c r="J495" s="43" t="b">
        <v>0</v>
      </c>
      <c r="K495" s="43"/>
      <c r="L495" s="43"/>
      <c r="M495" s="43" t="b">
        <v>0</v>
      </c>
      <c r="N495" s="43" t="b">
        <v>0</v>
      </c>
      <c r="O495" s="43"/>
      <c r="P495" s="43"/>
    </row>
    <row r="496" spans="1:16" ht="15" customHeight="1">
      <c r="A496" s="43" t="s">
        <v>2164</v>
      </c>
      <c r="B496" s="43" t="s">
        <v>261</v>
      </c>
      <c r="C496" s="43" t="s">
        <v>2165</v>
      </c>
      <c r="D496" s="43" t="s">
        <v>1482</v>
      </c>
      <c r="E496" s="43" t="s">
        <v>226</v>
      </c>
      <c r="F496" s="43" t="s">
        <v>459</v>
      </c>
      <c r="G496" s="43" t="s">
        <v>174</v>
      </c>
      <c r="H496" s="59">
        <v>44638.769699074073</v>
      </c>
      <c r="I496" s="59">
        <v>44640.875011574077</v>
      </c>
      <c r="J496" s="43" t="b">
        <v>0</v>
      </c>
      <c r="K496" s="43"/>
      <c r="L496" s="43"/>
      <c r="M496" s="43" t="b">
        <v>0</v>
      </c>
      <c r="N496" s="43" t="b">
        <v>0</v>
      </c>
      <c r="O496" s="43"/>
      <c r="P496" s="43"/>
    </row>
    <row r="497" spans="1:16" ht="15" customHeight="1">
      <c r="A497" s="43" t="s">
        <v>2166</v>
      </c>
      <c r="B497" s="43" t="s">
        <v>261</v>
      </c>
      <c r="C497" s="43" t="s">
        <v>2167</v>
      </c>
      <c r="D497" s="43" t="s">
        <v>1482</v>
      </c>
      <c r="E497" s="43" t="s">
        <v>226</v>
      </c>
      <c r="F497" s="43" t="s">
        <v>1487</v>
      </c>
      <c r="G497" s="43" t="s">
        <v>174</v>
      </c>
      <c r="H497" s="59">
        <v>44638.769363425927</v>
      </c>
      <c r="I497" s="59">
        <v>44639.875011574077</v>
      </c>
      <c r="J497" s="43" t="b">
        <v>0</v>
      </c>
      <c r="K497" s="43"/>
      <c r="L497" s="43"/>
      <c r="M497" s="43" t="s">
        <v>2156</v>
      </c>
      <c r="N497" s="43" t="b">
        <v>0</v>
      </c>
      <c r="O497" s="43"/>
      <c r="P497" s="43"/>
    </row>
    <row r="498" spans="1:16" ht="15" customHeight="1">
      <c r="A498" s="43" t="s">
        <v>2168</v>
      </c>
      <c r="B498" s="43" t="s">
        <v>261</v>
      </c>
      <c r="C498" s="43" t="s">
        <v>2169</v>
      </c>
      <c r="D498" s="43" t="s">
        <v>1482</v>
      </c>
      <c r="E498" s="43" t="s">
        <v>226</v>
      </c>
      <c r="F498" s="43" t="s">
        <v>1487</v>
      </c>
      <c r="G498" s="43" t="s">
        <v>174</v>
      </c>
      <c r="H498" s="59">
        <v>44638.76935185185</v>
      </c>
      <c r="I498" s="59">
        <v>44639.875011574077</v>
      </c>
      <c r="J498" s="43" t="b">
        <v>0</v>
      </c>
      <c r="K498" s="43"/>
      <c r="L498" s="43"/>
      <c r="M498" s="43" t="s">
        <v>2156</v>
      </c>
      <c r="N498" s="43" t="b">
        <v>0</v>
      </c>
      <c r="O498" s="43"/>
      <c r="P498" s="43"/>
    </row>
    <row r="499" spans="1:16" ht="15" customHeight="1">
      <c r="A499" s="43" t="s">
        <v>2170</v>
      </c>
      <c r="B499" s="43" t="s">
        <v>261</v>
      </c>
      <c r="C499" s="43" t="s">
        <v>2171</v>
      </c>
      <c r="D499" s="43" t="s">
        <v>1482</v>
      </c>
      <c r="E499" s="43" t="s">
        <v>226</v>
      </c>
      <c r="F499" s="43" t="s">
        <v>459</v>
      </c>
      <c r="G499" s="43" t="s">
        <v>174</v>
      </c>
      <c r="H499" s="59">
        <v>44638.76871527778</v>
      </c>
      <c r="I499" s="59">
        <v>44639.875011574077</v>
      </c>
      <c r="J499" s="43" t="b">
        <v>0</v>
      </c>
      <c r="K499" s="43"/>
      <c r="L499" s="43"/>
      <c r="M499" s="43" t="b">
        <v>0</v>
      </c>
      <c r="N499" s="43" t="b">
        <v>0</v>
      </c>
      <c r="O499" s="43"/>
      <c r="P499" s="43"/>
    </row>
    <row r="500" spans="1:16" ht="15" customHeight="1">
      <c r="A500" s="43" t="s">
        <v>2172</v>
      </c>
      <c r="B500" s="43" t="s">
        <v>261</v>
      </c>
      <c r="C500" s="43" t="s">
        <v>2173</v>
      </c>
      <c r="D500" s="43" t="s">
        <v>1482</v>
      </c>
      <c r="E500" s="43" t="s">
        <v>226</v>
      </c>
      <c r="F500" s="43" t="s">
        <v>1487</v>
      </c>
      <c r="G500" s="43" t="s">
        <v>174</v>
      </c>
      <c r="H500" s="59">
        <v>44638.766574074078</v>
      </c>
      <c r="I500" s="59">
        <v>44639.875011574077</v>
      </c>
      <c r="J500" s="43" t="b">
        <v>0</v>
      </c>
      <c r="K500" s="43"/>
      <c r="L500" s="43"/>
      <c r="M500" s="43" t="s">
        <v>2156</v>
      </c>
      <c r="N500" s="43" t="b">
        <v>0</v>
      </c>
      <c r="O500" s="43"/>
      <c r="P500" s="43"/>
    </row>
    <row r="501" spans="1:16" ht="15" customHeight="1">
      <c r="A501" s="43" t="s">
        <v>2174</v>
      </c>
      <c r="B501" s="43" t="s">
        <v>261</v>
      </c>
      <c r="C501" s="43" t="s">
        <v>2175</v>
      </c>
      <c r="D501" s="43" t="s">
        <v>1482</v>
      </c>
      <c r="E501" s="43" t="s">
        <v>226</v>
      </c>
      <c r="F501" s="43" t="s">
        <v>1487</v>
      </c>
      <c r="G501" s="43" t="s">
        <v>174</v>
      </c>
      <c r="H501" s="59">
        <v>44638.765868055547</v>
      </c>
      <c r="I501" s="59">
        <v>44639.875011574077</v>
      </c>
      <c r="J501" s="43" t="b">
        <v>0</v>
      </c>
      <c r="K501" s="43"/>
      <c r="L501" s="43"/>
      <c r="M501" s="43" t="s">
        <v>1488</v>
      </c>
      <c r="N501" s="43" t="b">
        <v>0</v>
      </c>
      <c r="O501" s="43"/>
      <c r="P501" s="43"/>
    </row>
    <row r="502" spans="1:16" ht="15" customHeight="1">
      <c r="A502" s="43" t="s">
        <v>2176</v>
      </c>
      <c r="B502" s="43" t="s">
        <v>261</v>
      </c>
      <c r="C502" s="43" t="s">
        <v>2177</v>
      </c>
      <c r="D502" s="43" t="s">
        <v>1482</v>
      </c>
      <c r="E502" s="43" t="s">
        <v>226</v>
      </c>
      <c r="F502" s="43" t="s">
        <v>459</v>
      </c>
      <c r="G502" s="43" t="s">
        <v>174</v>
      </c>
      <c r="H502" s="59">
        <v>44638.765555555547</v>
      </c>
      <c r="I502" s="59">
        <v>44640.875011574077</v>
      </c>
      <c r="J502" s="43" t="b">
        <v>0</v>
      </c>
      <c r="K502" s="43"/>
      <c r="L502" s="43"/>
      <c r="M502" s="43" t="b">
        <v>0</v>
      </c>
      <c r="N502" s="43" t="b">
        <v>0</v>
      </c>
      <c r="O502" s="43"/>
      <c r="P502" s="43"/>
    </row>
    <row r="503" spans="1:16" ht="15" customHeight="1">
      <c r="A503" s="43" t="s">
        <v>2178</v>
      </c>
      <c r="B503" s="43" t="s">
        <v>261</v>
      </c>
      <c r="C503" s="43" t="s">
        <v>2179</v>
      </c>
      <c r="D503" s="43" t="s">
        <v>1482</v>
      </c>
      <c r="E503" s="43" t="s">
        <v>226</v>
      </c>
      <c r="F503" s="43" t="s">
        <v>1487</v>
      </c>
      <c r="G503" s="43" t="s">
        <v>174</v>
      </c>
      <c r="H503" s="59">
        <v>44638.765208333331</v>
      </c>
      <c r="I503" s="59">
        <v>44639.875011574077</v>
      </c>
      <c r="J503" s="43" t="b">
        <v>0</v>
      </c>
      <c r="K503" s="43"/>
      <c r="L503" s="43"/>
      <c r="M503" s="43" t="s">
        <v>1521</v>
      </c>
      <c r="N503" s="43" t="b">
        <v>0</v>
      </c>
      <c r="O503" s="43"/>
      <c r="P503" s="43"/>
    </row>
    <row r="504" spans="1:16" ht="15" customHeight="1">
      <c r="A504" s="43" t="s">
        <v>2180</v>
      </c>
      <c r="B504" s="43" t="s">
        <v>261</v>
      </c>
      <c r="C504" s="43" t="s">
        <v>2181</v>
      </c>
      <c r="D504" s="43" t="s">
        <v>1482</v>
      </c>
      <c r="E504" s="43" t="s">
        <v>226</v>
      </c>
      <c r="F504" s="43" t="s">
        <v>1487</v>
      </c>
      <c r="G504" s="43" t="s">
        <v>174</v>
      </c>
      <c r="H504" s="59">
        <v>44638.765185185177</v>
      </c>
      <c r="I504" s="59">
        <v>44639.875011574077</v>
      </c>
      <c r="J504" s="43" t="b">
        <v>0</v>
      </c>
      <c r="K504" s="43"/>
      <c r="L504" s="43"/>
      <c r="M504" s="43" t="s">
        <v>1521</v>
      </c>
      <c r="N504" s="43" t="b">
        <v>0</v>
      </c>
      <c r="O504" s="43"/>
      <c r="P504" s="43"/>
    </row>
    <row r="505" spans="1:16" ht="15" customHeight="1">
      <c r="A505" s="43" t="s">
        <v>2182</v>
      </c>
      <c r="B505" s="43" t="s">
        <v>261</v>
      </c>
      <c r="C505" s="43" t="s">
        <v>2183</v>
      </c>
      <c r="D505" s="43" t="s">
        <v>807</v>
      </c>
      <c r="E505" s="43" t="s">
        <v>226</v>
      </c>
      <c r="F505" s="43" t="s">
        <v>1487</v>
      </c>
      <c r="G505" s="43" t="s">
        <v>174</v>
      </c>
      <c r="H505" s="59">
        <v>44638.765173611107</v>
      </c>
      <c r="I505" s="59">
        <v>44640.875011574077</v>
      </c>
      <c r="J505" s="43" t="b">
        <v>0</v>
      </c>
      <c r="K505" s="43"/>
      <c r="L505" s="43"/>
      <c r="M505" s="43" t="s">
        <v>2156</v>
      </c>
      <c r="N505" s="43" t="b">
        <v>0</v>
      </c>
      <c r="O505" s="43"/>
      <c r="P505" s="43"/>
    </row>
    <row r="506" spans="1:16" ht="15" customHeight="1">
      <c r="A506" s="43" t="s">
        <v>2184</v>
      </c>
      <c r="B506" s="43" t="s">
        <v>261</v>
      </c>
      <c r="C506" s="43" t="s">
        <v>2185</v>
      </c>
      <c r="D506" s="43" t="s">
        <v>1482</v>
      </c>
      <c r="E506" s="43" t="s">
        <v>226</v>
      </c>
      <c r="F506" s="43" t="s">
        <v>1487</v>
      </c>
      <c r="G506" s="43" t="s">
        <v>174</v>
      </c>
      <c r="H506" s="59">
        <v>44638.764155092591</v>
      </c>
      <c r="I506" s="59">
        <v>44639.875011574077</v>
      </c>
      <c r="J506" s="43" t="b">
        <v>0</v>
      </c>
      <c r="K506" s="43"/>
      <c r="L506" s="43"/>
      <c r="M506" s="43" t="s">
        <v>2156</v>
      </c>
      <c r="N506" s="43" t="b">
        <v>0</v>
      </c>
      <c r="O506" s="43"/>
      <c r="P506" s="43"/>
    </row>
    <row r="507" spans="1:16" ht="15" customHeight="1">
      <c r="A507" s="43" t="s">
        <v>2186</v>
      </c>
      <c r="B507" s="43" t="s">
        <v>261</v>
      </c>
      <c r="C507" s="43" t="s">
        <v>2187</v>
      </c>
      <c r="D507" s="43" t="s">
        <v>1482</v>
      </c>
      <c r="E507" s="43" t="s">
        <v>226</v>
      </c>
      <c r="F507" s="43" t="s">
        <v>1487</v>
      </c>
      <c r="G507" s="43" t="s">
        <v>174</v>
      </c>
      <c r="H507" s="59">
        <v>44638.764131944437</v>
      </c>
      <c r="I507" s="59">
        <v>44639.875011574077</v>
      </c>
      <c r="J507" s="43" t="b">
        <v>0</v>
      </c>
      <c r="K507" s="43"/>
      <c r="L507" s="43"/>
      <c r="M507" s="43" t="s">
        <v>2036</v>
      </c>
      <c r="N507" s="43" t="b">
        <v>0</v>
      </c>
      <c r="O507" s="43"/>
      <c r="P507" s="43"/>
    </row>
    <row r="508" spans="1:16" ht="15" customHeight="1">
      <c r="A508" s="43" t="s">
        <v>2188</v>
      </c>
      <c r="B508" s="43" t="s">
        <v>261</v>
      </c>
      <c r="C508" s="43" t="s">
        <v>2189</v>
      </c>
      <c r="D508" s="43" t="s">
        <v>1482</v>
      </c>
      <c r="E508" s="43" t="s">
        <v>226</v>
      </c>
      <c r="F508" s="43" t="s">
        <v>459</v>
      </c>
      <c r="G508" s="43" t="s">
        <v>174</v>
      </c>
      <c r="H508" s="59">
        <v>44638.761770833327</v>
      </c>
      <c r="I508" s="59">
        <v>44640.875011574077</v>
      </c>
      <c r="J508" s="43" t="b">
        <v>0</v>
      </c>
      <c r="K508" s="43"/>
      <c r="L508" s="43"/>
      <c r="M508" s="43" t="b">
        <v>0</v>
      </c>
      <c r="N508" s="43" t="b">
        <v>0</v>
      </c>
      <c r="O508" s="43"/>
      <c r="P508" s="43"/>
    </row>
    <row r="509" spans="1:16" ht="15" customHeight="1">
      <c r="A509" s="43" t="s">
        <v>2190</v>
      </c>
      <c r="B509" s="43" t="s">
        <v>261</v>
      </c>
      <c r="C509" s="43" t="s">
        <v>2191</v>
      </c>
      <c r="D509" s="43" t="s">
        <v>1482</v>
      </c>
      <c r="E509" s="43" t="s">
        <v>226</v>
      </c>
      <c r="F509" s="43" t="s">
        <v>459</v>
      </c>
      <c r="G509" s="43" t="s">
        <v>174</v>
      </c>
      <c r="H509" s="59">
        <v>44638.761354166672</v>
      </c>
      <c r="I509" s="59">
        <v>44639.875011574077</v>
      </c>
      <c r="J509" s="43" t="b">
        <v>0</v>
      </c>
      <c r="K509" s="43"/>
      <c r="L509" s="43"/>
      <c r="M509" s="43" t="b">
        <v>0</v>
      </c>
      <c r="N509" s="43" t="b">
        <v>0</v>
      </c>
      <c r="O509" s="43"/>
      <c r="P509" s="43"/>
    </row>
    <row r="510" spans="1:16" ht="15" customHeight="1">
      <c r="A510" s="43" t="s">
        <v>2192</v>
      </c>
      <c r="B510" s="43" t="s">
        <v>261</v>
      </c>
      <c r="C510" s="43" t="s">
        <v>2193</v>
      </c>
      <c r="D510" s="43" t="s">
        <v>1482</v>
      </c>
      <c r="E510" s="43" t="s">
        <v>226</v>
      </c>
      <c r="F510" s="43" t="s">
        <v>459</v>
      </c>
      <c r="G510" s="43" t="s">
        <v>174</v>
      </c>
      <c r="H510" s="59">
        <v>44638.760659722233</v>
      </c>
      <c r="I510" s="59">
        <v>44639.875011574077</v>
      </c>
      <c r="J510" s="43" t="b">
        <v>0</v>
      </c>
      <c r="K510" s="43"/>
      <c r="L510" s="43"/>
      <c r="M510" s="43" t="b">
        <v>0</v>
      </c>
      <c r="N510" s="43" t="b">
        <v>0</v>
      </c>
      <c r="O510" s="43"/>
      <c r="P510" s="43"/>
    </row>
    <row r="511" spans="1:16" ht="15" customHeight="1">
      <c r="A511" s="43" t="s">
        <v>2194</v>
      </c>
      <c r="B511" s="43" t="s">
        <v>261</v>
      </c>
      <c r="C511" s="43" t="s">
        <v>2195</v>
      </c>
      <c r="D511" s="43" t="s">
        <v>1482</v>
      </c>
      <c r="E511" s="43" t="s">
        <v>226</v>
      </c>
      <c r="F511" s="43" t="s">
        <v>459</v>
      </c>
      <c r="G511" s="43" t="s">
        <v>174</v>
      </c>
      <c r="H511" s="59">
        <v>44638.758229166669</v>
      </c>
      <c r="I511" s="59">
        <v>44639.875011574077</v>
      </c>
      <c r="J511" s="43" t="b">
        <v>0</v>
      </c>
      <c r="K511" s="43"/>
      <c r="L511" s="43"/>
      <c r="M511" s="43" t="b">
        <v>0</v>
      </c>
      <c r="N511" s="43" t="b">
        <v>0</v>
      </c>
      <c r="O511" s="43"/>
      <c r="P511" s="43"/>
    </row>
    <row r="512" spans="1:16" ht="15" customHeight="1">
      <c r="A512" s="43" t="s">
        <v>2196</v>
      </c>
      <c r="B512" s="43" t="s">
        <v>261</v>
      </c>
      <c r="C512" s="43" t="s">
        <v>2197</v>
      </c>
      <c r="D512" s="43" t="s">
        <v>1482</v>
      </c>
      <c r="E512" s="43" t="s">
        <v>226</v>
      </c>
      <c r="F512" s="43" t="s">
        <v>459</v>
      </c>
      <c r="G512" s="43" t="s">
        <v>174</v>
      </c>
      <c r="H512" s="59">
        <v>44638.756145833337</v>
      </c>
      <c r="I512" s="59">
        <v>44639.875011574077</v>
      </c>
      <c r="J512" s="43" t="b">
        <v>0</v>
      </c>
      <c r="K512" s="43"/>
      <c r="L512" s="43"/>
      <c r="M512" s="43" t="b">
        <v>0</v>
      </c>
      <c r="N512" s="43" t="b">
        <v>0</v>
      </c>
      <c r="O512" s="43"/>
      <c r="P512" s="43"/>
    </row>
    <row r="513" spans="1:16" ht="15" customHeight="1">
      <c r="A513" s="43" t="s">
        <v>2198</v>
      </c>
      <c r="B513" s="43" t="s">
        <v>261</v>
      </c>
      <c r="C513" s="43" t="s">
        <v>2199</v>
      </c>
      <c r="D513" s="43" t="s">
        <v>1482</v>
      </c>
      <c r="E513" s="43" t="s">
        <v>226</v>
      </c>
      <c r="F513" s="43" t="s">
        <v>1487</v>
      </c>
      <c r="G513" s="43" t="s">
        <v>174</v>
      </c>
      <c r="H513" s="59">
        <v>44638.754756944443</v>
      </c>
      <c r="I513" s="59">
        <v>44639.875011574077</v>
      </c>
      <c r="J513" s="43" t="b">
        <v>0</v>
      </c>
      <c r="K513" s="43"/>
      <c r="L513" s="43"/>
      <c r="M513" s="43" t="s">
        <v>1521</v>
      </c>
      <c r="N513" s="43" t="b">
        <v>0</v>
      </c>
      <c r="O513" s="43"/>
      <c r="P513" s="43"/>
    </row>
    <row r="514" spans="1:16" ht="15" customHeight="1">
      <c r="A514" s="43" t="s">
        <v>2200</v>
      </c>
      <c r="B514" s="43" t="s">
        <v>260</v>
      </c>
      <c r="C514" s="43" t="s">
        <v>2201</v>
      </c>
      <c r="D514" s="43" t="s">
        <v>1482</v>
      </c>
      <c r="E514" s="43" t="s">
        <v>226</v>
      </c>
      <c r="F514" s="43" t="s">
        <v>519</v>
      </c>
      <c r="G514" s="43" t="s">
        <v>174</v>
      </c>
      <c r="H514" s="59">
        <v>44638.751296296286</v>
      </c>
      <c r="I514" s="59">
        <v>44640.875011574077</v>
      </c>
      <c r="J514" s="43" t="b">
        <v>0</v>
      </c>
      <c r="K514" s="43"/>
      <c r="L514" s="43"/>
      <c r="M514" s="43" t="b">
        <v>0</v>
      </c>
      <c r="N514" s="43" t="b">
        <v>0</v>
      </c>
      <c r="O514" s="43"/>
      <c r="P514" s="43"/>
    </row>
    <row r="515" spans="1:16" ht="15" customHeight="1">
      <c r="A515" s="43" t="s">
        <v>2202</v>
      </c>
      <c r="B515" s="43" t="s">
        <v>266</v>
      </c>
      <c r="C515" s="43" t="s">
        <v>2203</v>
      </c>
      <c r="D515" s="43" t="s">
        <v>1482</v>
      </c>
      <c r="E515" s="43" t="s">
        <v>226</v>
      </c>
      <c r="F515" s="43" t="s">
        <v>494</v>
      </c>
      <c r="G515" s="43" t="s">
        <v>174</v>
      </c>
      <c r="H515" s="59">
        <v>44638.741898148153</v>
      </c>
      <c r="I515" s="59">
        <v>44639.875011574077</v>
      </c>
      <c r="J515" s="43" t="b">
        <v>0</v>
      </c>
      <c r="K515" s="43"/>
      <c r="L515" s="43"/>
      <c r="M515" s="43" t="s">
        <v>2204</v>
      </c>
      <c r="N515" s="43" t="b">
        <v>0</v>
      </c>
      <c r="O515" s="43"/>
      <c r="P515" s="43"/>
    </row>
    <row r="516" spans="1:16" ht="15" customHeight="1">
      <c r="A516" s="43" t="s">
        <v>2205</v>
      </c>
      <c r="B516" s="43" t="s">
        <v>261</v>
      </c>
      <c r="C516" s="43" t="s">
        <v>2206</v>
      </c>
      <c r="D516" s="43" t="s">
        <v>1082</v>
      </c>
      <c r="E516" s="43" t="s">
        <v>1483</v>
      </c>
      <c r="F516" s="43" t="s">
        <v>484</v>
      </c>
      <c r="G516" s="43" t="s">
        <v>176</v>
      </c>
      <c r="H516" s="59">
        <v>44638.733275462961</v>
      </c>
      <c r="I516" s="59">
        <v>44639.876886574071</v>
      </c>
      <c r="J516" s="43" t="b">
        <v>0</v>
      </c>
      <c r="K516" s="43"/>
      <c r="L516" s="43"/>
      <c r="M516" s="43" t="b">
        <v>0</v>
      </c>
      <c r="N516" s="43" t="b">
        <v>0</v>
      </c>
      <c r="O516" s="43"/>
      <c r="P516" s="43"/>
    </row>
    <row r="517" spans="1:16" ht="15" customHeight="1">
      <c r="A517" s="43" t="s">
        <v>2207</v>
      </c>
      <c r="B517" s="43" t="s">
        <v>261</v>
      </c>
      <c r="C517" s="43" t="s">
        <v>2208</v>
      </c>
      <c r="D517" s="43" t="s">
        <v>1482</v>
      </c>
      <c r="E517" s="43" t="s">
        <v>226</v>
      </c>
      <c r="F517" s="43" t="s">
        <v>754</v>
      </c>
      <c r="G517" s="43" t="s">
        <v>174</v>
      </c>
      <c r="H517" s="59">
        <v>44638.732534722221</v>
      </c>
      <c r="I517" s="59">
        <v>44639.875011574077</v>
      </c>
      <c r="J517" s="43" t="b">
        <v>0</v>
      </c>
      <c r="K517" s="43"/>
      <c r="L517" s="43"/>
      <c r="M517" s="43" t="b">
        <v>0</v>
      </c>
      <c r="N517" s="43" t="b">
        <v>0</v>
      </c>
      <c r="O517" s="43"/>
      <c r="P517" s="43"/>
    </row>
    <row r="518" spans="1:16" ht="15" customHeight="1">
      <c r="A518" s="43" t="s">
        <v>2209</v>
      </c>
      <c r="B518" s="43" t="s">
        <v>261</v>
      </c>
      <c r="C518" s="43" t="s">
        <v>2210</v>
      </c>
      <c r="D518" s="43" t="s">
        <v>1082</v>
      </c>
      <c r="E518" s="43" t="s">
        <v>1483</v>
      </c>
      <c r="F518" s="43" t="s">
        <v>484</v>
      </c>
      <c r="G518" s="43" t="s">
        <v>176</v>
      </c>
      <c r="H518" s="59">
        <v>44638.731712962966</v>
      </c>
      <c r="I518" s="59">
        <v>44639.879837962973</v>
      </c>
      <c r="J518" s="43" t="b">
        <v>0</v>
      </c>
      <c r="K518" s="43"/>
      <c r="L518" s="43"/>
      <c r="M518" s="43" t="b">
        <v>0</v>
      </c>
      <c r="N518" s="43" t="b">
        <v>0</v>
      </c>
      <c r="O518" s="43"/>
      <c r="P518" s="43"/>
    </row>
    <row r="519" spans="1:16" ht="15" customHeight="1">
      <c r="A519" s="43" t="s">
        <v>2211</v>
      </c>
      <c r="B519" s="43" t="s">
        <v>261</v>
      </c>
      <c r="C519" s="43" t="s">
        <v>2212</v>
      </c>
      <c r="D519" s="43" t="s">
        <v>1482</v>
      </c>
      <c r="E519" s="43" t="s">
        <v>226</v>
      </c>
      <c r="F519" s="43" t="s">
        <v>519</v>
      </c>
      <c r="G519" s="43" t="s">
        <v>174</v>
      </c>
      <c r="H519" s="59">
        <v>44638.714849537027</v>
      </c>
      <c r="I519" s="59">
        <v>44639.875011574077</v>
      </c>
      <c r="J519" s="43" t="b">
        <v>0</v>
      </c>
      <c r="K519" s="43"/>
      <c r="L519" s="43"/>
      <c r="M519" s="43" t="b">
        <v>0</v>
      </c>
      <c r="N519" s="43" t="b">
        <v>0</v>
      </c>
      <c r="O519" s="43"/>
      <c r="P519" s="43"/>
    </row>
    <row r="520" spans="1:16" ht="15" customHeight="1">
      <c r="A520" s="43" t="s">
        <v>2213</v>
      </c>
      <c r="B520" s="43" t="s">
        <v>261</v>
      </c>
      <c r="C520" s="43" t="s">
        <v>2214</v>
      </c>
      <c r="D520" s="43" t="s">
        <v>1082</v>
      </c>
      <c r="E520" s="43" t="s">
        <v>226</v>
      </c>
      <c r="F520" s="43" t="s">
        <v>490</v>
      </c>
      <c r="G520" s="43" t="s">
        <v>176</v>
      </c>
      <c r="H520" s="59">
        <v>44638.713599537034</v>
      </c>
      <c r="I520" s="59">
        <v>44639.875011574077</v>
      </c>
      <c r="J520" s="43" t="b">
        <v>0</v>
      </c>
      <c r="K520" s="43"/>
      <c r="L520" s="43"/>
      <c r="M520" s="43" t="b">
        <v>0</v>
      </c>
      <c r="N520" s="43" t="b">
        <v>0</v>
      </c>
      <c r="O520" s="43"/>
      <c r="P520" s="43"/>
    </row>
    <row r="521" spans="1:16" ht="15" customHeight="1">
      <c r="A521" s="43" t="s">
        <v>2215</v>
      </c>
      <c r="B521" s="43" t="s">
        <v>261</v>
      </c>
      <c r="C521" s="43" t="s">
        <v>2216</v>
      </c>
      <c r="D521" s="43" t="s">
        <v>1082</v>
      </c>
      <c r="E521" s="43" t="s">
        <v>226</v>
      </c>
      <c r="F521" s="43" t="s">
        <v>490</v>
      </c>
      <c r="G521" s="43" t="s">
        <v>176</v>
      </c>
      <c r="H521" s="59">
        <v>44638.713587962957</v>
      </c>
      <c r="I521" s="59">
        <v>44639.875011574077</v>
      </c>
      <c r="J521" s="43" t="b">
        <v>0</v>
      </c>
      <c r="K521" s="43"/>
      <c r="L521" s="43"/>
      <c r="M521" s="43" t="b">
        <v>0</v>
      </c>
      <c r="N521" s="43" t="b">
        <v>0</v>
      </c>
      <c r="O521" s="43"/>
      <c r="P521" s="43"/>
    </row>
    <row r="522" spans="1:16" ht="15" customHeight="1">
      <c r="A522" s="43" t="s">
        <v>2217</v>
      </c>
      <c r="B522" s="43" t="s">
        <v>261</v>
      </c>
      <c r="C522" s="43" t="s">
        <v>2218</v>
      </c>
      <c r="D522" s="43" t="s">
        <v>1082</v>
      </c>
      <c r="E522" s="43" t="s">
        <v>226</v>
      </c>
      <c r="F522" s="43" t="s">
        <v>490</v>
      </c>
      <c r="G522" s="43" t="s">
        <v>176</v>
      </c>
      <c r="H522" s="59">
        <v>44638.713564814818</v>
      </c>
      <c r="I522" s="59">
        <v>44639.875011574077</v>
      </c>
      <c r="J522" s="43" t="b">
        <v>0</v>
      </c>
      <c r="K522" s="43"/>
      <c r="L522" s="43"/>
      <c r="M522" s="43" t="b">
        <v>0</v>
      </c>
      <c r="N522" s="43" t="b">
        <v>0</v>
      </c>
      <c r="O522" s="43"/>
      <c r="P522" s="43"/>
    </row>
    <row r="523" spans="1:16" ht="15" customHeight="1">
      <c r="A523" s="43" t="s">
        <v>2219</v>
      </c>
      <c r="B523" s="43" t="s">
        <v>265</v>
      </c>
      <c r="C523" s="43" t="s">
        <v>514</v>
      </c>
      <c r="D523" s="43" t="s">
        <v>515</v>
      </c>
      <c r="E523" s="43" t="s">
        <v>159</v>
      </c>
      <c r="F523" s="43" t="s">
        <v>516</v>
      </c>
      <c r="G523" s="43" t="s">
        <v>294</v>
      </c>
      <c r="H523" s="59">
        <v>44638.710023148153</v>
      </c>
      <c r="I523" s="59">
        <v>44638.74628472222</v>
      </c>
      <c r="J523" s="43" t="s">
        <v>455</v>
      </c>
      <c r="K523" s="43" t="s">
        <v>443</v>
      </c>
      <c r="L523" s="43"/>
      <c r="M523" s="43" t="b">
        <v>0</v>
      </c>
      <c r="N523" s="43" t="b">
        <v>0</v>
      </c>
      <c r="O523" s="43"/>
      <c r="P523" s="43"/>
    </row>
    <row r="524" spans="1:16" ht="15" customHeight="1">
      <c r="A524" s="43" t="s">
        <v>2220</v>
      </c>
      <c r="B524" s="43" t="s">
        <v>261</v>
      </c>
      <c r="C524" s="43" t="s">
        <v>2221</v>
      </c>
      <c r="D524" s="43" t="s">
        <v>1482</v>
      </c>
      <c r="E524" s="43" t="s">
        <v>226</v>
      </c>
      <c r="F524" s="43" t="s">
        <v>1121</v>
      </c>
      <c r="G524" s="43" t="s">
        <v>174</v>
      </c>
      <c r="H524" s="59">
        <v>44638.708599537043</v>
      </c>
      <c r="I524" s="59">
        <v>44640.875011574077</v>
      </c>
      <c r="J524" s="43" t="b">
        <v>0</v>
      </c>
      <c r="K524" s="43"/>
      <c r="L524" s="43"/>
      <c r="M524" s="43" t="b">
        <v>0</v>
      </c>
      <c r="N524" s="43" t="b">
        <v>0</v>
      </c>
      <c r="O524" s="43"/>
      <c r="P524" s="43"/>
    </row>
    <row r="525" spans="1:16" ht="15" customHeight="1">
      <c r="A525" s="43" t="s">
        <v>2222</v>
      </c>
      <c r="B525" s="43" t="s">
        <v>262</v>
      </c>
      <c r="C525" s="43" t="s">
        <v>2223</v>
      </c>
      <c r="D525" s="43" t="s">
        <v>1082</v>
      </c>
      <c r="E525" s="43" t="s">
        <v>226</v>
      </c>
      <c r="F525" s="43" t="s">
        <v>490</v>
      </c>
      <c r="G525" s="43" t="s">
        <v>176</v>
      </c>
      <c r="H525" s="59">
        <v>44638.684953703712</v>
      </c>
      <c r="I525" s="59">
        <v>44639.875011574077</v>
      </c>
      <c r="J525" s="43" t="b">
        <v>0</v>
      </c>
      <c r="K525" s="43"/>
      <c r="L525" s="43"/>
      <c r="M525" s="43" t="b">
        <v>0</v>
      </c>
      <c r="N525" s="43" t="b">
        <v>0</v>
      </c>
      <c r="O525" s="43"/>
      <c r="P525" s="43"/>
    </row>
    <row r="526" spans="1:16" ht="15" customHeight="1">
      <c r="A526" s="43" t="s">
        <v>2224</v>
      </c>
      <c r="B526" s="43" t="s">
        <v>261</v>
      </c>
      <c r="C526" s="43" t="s">
        <v>2225</v>
      </c>
      <c r="D526" s="43" t="s">
        <v>1482</v>
      </c>
      <c r="E526" s="43" t="s">
        <v>226</v>
      </c>
      <c r="F526" s="43" t="s">
        <v>494</v>
      </c>
      <c r="G526" s="43" t="s">
        <v>174</v>
      </c>
      <c r="H526" s="59">
        <v>44638.680428240739</v>
      </c>
      <c r="I526" s="59">
        <v>44640.875011574077</v>
      </c>
      <c r="J526" s="43" t="b">
        <v>0</v>
      </c>
      <c r="K526" s="43"/>
      <c r="L526" s="43"/>
      <c r="M526" s="43" t="b">
        <v>0</v>
      </c>
      <c r="N526" s="43" t="b">
        <v>0</v>
      </c>
      <c r="O526" s="43"/>
      <c r="P526" s="43"/>
    </row>
    <row r="527" spans="1:16" ht="15" customHeight="1">
      <c r="A527" s="43" t="s">
        <v>2226</v>
      </c>
      <c r="B527" s="43" t="s">
        <v>261</v>
      </c>
      <c r="C527" s="43" t="s">
        <v>2227</v>
      </c>
      <c r="D527" s="43" t="s">
        <v>1482</v>
      </c>
      <c r="E527" s="43" t="s">
        <v>226</v>
      </c>
      <c r="F527" s="43" t="s">
        <v>1492</v>
      </c>
      <c r="G527" s="43" t="s">
        <v>174</v>
      </c>
      <c r="H527" s="59">
        <v>44638.670034722221</v>
      </c>
      <c r="I527" s="59">
        <v>44640.875011574077</v>
      </c>
      <c r="J527" s="43" t="b">
        <v>0</v>
      </c>
      <c r="K527" s="43"/>
      <c r="L527" s="43"/>
      <c r="M527" s="43" t="b">
        <v>0</v>
      </c>
      <c r="N527" s="43" t="b">
        <v>0</v>
      </c>
      <c r="O527" s="43"/>
      <c r="P527" s="43"/>
    </row>
    <row r="528" spans="1:16" ht="15" customHeight="1">
      <c r="A528" s="43" t="s">
        <v>2228</v>
      </c>
      <c r="B528" s="43" t="s">
        <v>261</v>
      </c>
      <c r="C528" s="43" t="s">
        <v>2229</v>
      </c>
      <c r="D528" s="43" t="s">
        <v>1482</v>
      </c>
      <c r="E528" s="43" t="s">
        <v>226</v>
      </c>
      <c r="F528" s="43" t="s">
        <v>459</v>
      </c>
      <c r="G528" s="43" t="s">
        <v>174</v>
      </c>
      <c r="H528" s="59">
        <v>44638.654398148137</v>
      </c>
      <c r="I528" s="59">
        <v>44639.875011574077</v>
      </c>
      <c r="J528" s="43" t="b">
        <v>0</v>
      </c>
      <c r="K528" s="43"/>
      <c r="L528" s="43"/>
      <c r="M528" s="43" t="b">
        <v>0</v>
      </c>
      <c r="N528" s="43" t="b">
        <v>0</v>
      </c>
      <c r="O528" s="43"/>
      <c r="P528" s="43"/>
    </row>
    <row r="529" spans="1:16" ht="15" customHeight="1">
      <c r="A529" s="43" t="s">
        <v>2230</v>
      </c>
      <c r="B529" s="43" t="s">
        <v>261</v>
      </c>
      <c r="C529" s="43" t="s">
        <v>2231</v>
      </c>
      <c r="D529" s="43" t="s">
        <v>1482</v>
      </c>
      <c r="E529" s="43" t="s">
        <v>226</v>
      </c>
      <c r="F529" s="43" t="s">
        <v>494</v>
      </c>
      <c r="G529" s="43" t="s">
        <v>174</v>
      </c>
      <c r="H529" s="59">
        <v>44638.642951388887</v>
      </c>
      <c r="I529" s="59">
        <v>44640.875011574077</v>
      </c>
      <c r="J529" s="43" t="b">
        <v>0</v>
      </c>
      <c r="K529" s="43"/>
      <c r="L529" s="43"/>
      <c r="M529" s="43" t="s">
        <v>1495</v>
      </c>
      <c r="N529" s="43" t="b">
        <v>0</v>
      </c>
      <c r="O529" s="43"/>
      <c r="P529" s="43"/>
    </row>
    <row r="530" spans="1:16" ht="15" customHeight="1">
      <c r="A530" s="43" t="s">
        <v>2232</v>
      </c>
      <c r="B530" s="43" t="s">
        <v>261</v>
      </c>
      <c r="C530" s="43" t="s">
        <v>2233</v>
      </c>
      <c r="D530" s="43" t="s">
        <v>1482</v>
      </c>
      <c r="E530" s="43" t="s">
        <v>226</v>
      </c>
      <c r="F530" s="43" t="s">
        <v>494</v>
      </c>
      <c r="G530" s="43" t="s">
        <v>174</v>
      </c>
      <c r="H530" s="59">
        <v>44638.642928240741</v>
      </c>
      <c r="I530" s="59">
        <v>44640.875011574077</v>
      </c>
      <c r="J530" s="43" t="b">
        <v>0</v>
      </c>
      <c r="K530" s="43"/>
      <c r="L530" s="43"/>
      <c r="M530" s="43" t="s">
        <v>1495</v>
      </c>
      <c r="N530" s="43" t="b">
        <v>0</v>
      </c>
      <c r="O530" s="43"/>
      <c r="P530" s="43"/>
    </row>
    <row r="531" spans="1:16" ht="15" customHeight="1">
      <c r="A531" s="43" t="s">
        <v>1478</v>
      </c>
      <c r="B531" s="43" t="s">
        <v>260</v>
      </c>
      <c r="C531" s="43" t="s">
        <v>284</v>
      </c>
      <c r="D531" s="43" t="s">
        <v>518</v>
      </c>
      <c r="E531" s="43" t="s">
        <v>99</v>
      </c>
      <c r="F531" s="43" t="s">
        <v>519</v>
      </c>
      <c r="G531" s="43" t="s">
        <v>176</v>
      </c>
      <c r="H531" s="59">
        <v>44638.640752314823</v>
      </c>
      <c r="I531" s="59">
        <v>44641.14199074074</v>
      </c>
      <c r="J531" s="43" t="s">
        <v>455</v>
      </c>
      <c r="K531" s="43" t="s">
        <v>443</v>
      </c>
      <c r="L531" s="59">
        <v>44638.724085648151</v>
      </c>
      <c r="M531" s="43" t="b">
        <v>0</v>
      </c>
      <c r="N531" s="43" t="b">
        <v>0</v>
      </c>
      <c r="O531" s="43"/>
      <c r="P531" s="43"/>
    </row>
    <row r="532" spans="1:16" ht="15" customHeight="1">
      <c r="A532" s="43" t="s">
        <v>2234</v>
      </c>
      <c r="B532" s="43" t="s">
        <v>261</v>
      </c>
      <c r="C532" s="43" t="s">
        <v>521</v>
      </c>
      <c r="D532" s="43" t="s">
        <v>522</v>
      </c>
      <c r="E532" s="43" t="s">
        <v>159</v>
      </c>
      <c r="F532" s="43" t="s">
        <v>523</v>
      </c>
      <c r="G532" s="43" t="s">
        <v>198</v>
      </c>
      <c r="H532" s="59">
        <v>44638.6330787037</v>
      </c>
      <c r="I532" s="59">
        <v>44638.633738425917</v>
      </c>
      <c r="J532" s="43" t="s">
        <v>455</v>
      </c>
      <c r="K532" s="43" t="s">
        <v>443</v>
      </c>
      <c r="L532" s="59">
        <v>44644.25</v>
      </c>
      <c r="M532" s="43" t="s">
        <v>524</v>
      </c>
      <c r="N532" s="43" t="b">
        <v>0</v>
      </c>
      <c r="O532" s="43"/>
      <c r="P532" s="43"/>
    </row>
    <row r="533" spans="1:16" ht="15" customHeight="1">
      <c r="A533" s="43" t="s">
        <v>2235</v>
      </c>
      <c r="B533" s="43" t="s">
        <v>261</v>
      </c>
      <c r="C533" s="43" t="s">
        <v>2236</v>
      </c>
      <c r="D533" s="43" t="s">
        <v>1482</v>
      </c>
      <c r="E533" s="43" t="s">
        <v>226</v>
      </c>
      <c r="F533" s="43" t="s">
        <v>494</v>
      </c>
      <c r="G533" s="43" t="s">
        <v>174</v>
      </c>
      <c r="H533" s="59">
        <v>44638.631157407413</v>
      </c>
      <c r="I533" s="59">
        <v>44640.875011574077</v>
      </c>
      <c r="J533" s="43" t="b">
        <v>0</v>
      </c>
      <c r="K533" s="43"/>
      <c r="L533" s="43"/>
      <c r="M533" s="43" t="s">
        <v>1496</v>
      </c>
      <c r="N533" s="43" t="b">
        <v>0</v>
      </c>
      <c r="O533" s="43"/>
      <c r="P533" s="43"/>
    </row>
    <row r="534" spans="1:16" ht="15" customHeight="1">
      <c r="A534" s="43" t="s">
        <v>2237</v>
      </c>
      <c r="B534" s="43" t="s">
        <v>261</v>
      </c>
      <c r="C534" s="43" t="s">
        <v>2238</v>
      </c>
      <c r="D534" s="43" t="s">
        <v>1482</v>
      </c>
      <c r="E534" s="43" t="s">
        <v>226</v>
      </c>
      <c r="F534" s="43" t="s">
        <v>459</v>
      </c>
      <c r="G534" s="43" t="s">
        <v>174</v>
      </c>
      <c r="H534" s="59">
        <v>44638.626608796287</v>
      </c>
      <c r="I534" s="59">
        <v>44639.875011574077</v>
      </c>
      <c r="J534" s="43" t="b">
        <v>0</v>
      </c>
      <c r="K534" s="43"/>
      <c r="L534" s="43"/>
      <c r="M534" s="43" t="b">
        <v>0</v>
      </c>
      <c r="N534" s="43" t="b">
        <v>0</v>
      </c>
      <c r="O534" s="43"/>
      <c r="P534" s="43"/>
    </row>
    <row r="535" spans="1:16" ht="15" customHeight="1">
      <c r="A535" s="43" t="s">
        <v>2239</v>
      </c>
      <c r="B535" s="43" t="s">
        <v>265</v>
      </c>
      <c r="C535" s="43" t="s">
        <v>525</v>
      </c>
      <c r="D535" s="43" t="b">
        <v>0</v>
      </c>
      <c r="E535" s="43" t="s">
        <v>158</v>
      </c>
      <c r="F535" s="43" t="s">
        <v>526</v>
      </c>
      <c r="G535" s="43" t="s">
        <v>173</v>
      </c>
      <c r="H535" s="59">
        <v>44638.620150462957</v>
      </c>
      <c r="I535" s="59">
        <v>44638.620150462957</v>
      </c>
      <c r="J535" s="43" t="b">
        <v>0</v>
      </c>
      <c r="K535" s="43"/>
      <c r="L535" s="59">
        <v>44641.578483796293</v>
      </c>
      <c r="M535" s="43" t="s">
        <v>527</v>
      </c>
      <c r="N535" s="43" t="s">
        <v>528</v>
      </c>
      <c r="O535" s="43"/>
      <c r="P535" s="43"/>
    </row>
    <row r="536" spans="1:16" ht="15" customHeight="1">
      <c r="A536" s="43" t="s">
        <v>2240</v>
      </c>
      <c r="B536" s="43" t="s">
        <v>261</v>
      </c>
      <c r="C536" s="43" t="s">
        <v>2241</v>
      </c>
      <c r="D536" s="43" t="s">
        <v>546</v>
      </c>
      <c r="E536" s="43" t="s">
        <v>226</v>
      </c>
      <c r="F536" s="43" t="s">
        <v>1891</v>
      </c>
      <c r="G536" s="43" t="s">
        <v>176</v>
      </c>
      <c r="H536" s="59">
        <v>44638.605729166673</v>
      </c>
      <c r="I536" s="59">
        <v>44639.875011574077</v>
      </c>
      <c r="J536" s="43" t="b">
        <v>0</v>
      </c>
      <c r="K536" s="43"/>
      <c r="L536" s="43"/>
      <c r="M536" s="43" t="b">
        <v>0</v>
      </c>
      <c r="N536" s="43" t="b">
        <v>0</v>
      </c>
      <c r="O536" s="43"/>
      <c r="P536" s="43"/>
    </row>
    <row r="537" spans="1:16" ht="15" customHeight="1">
      <c r="A537" s="43" t="s">
        <v>2242</v>
      </c>
      <c r="B537" s="43" t="s">
        <v>261</v>
      </c>
      <c r="C537" s="43" t="s">
        <v>2243</v>
      </c>
      <c r="D537" s="43" t="s">
        <v>1482</v>
      </c>
      <c r="E537" s="43" t="s">
        <v>226</v>
      </c>
      <c r="F537" s="43" t="s">
        <v>494</v>
      </c>
      <c r="G537" s="43" t="s">
        <v>174</v>
      </c>
      <c r="H537" s="59">
        <v>44638.595046296286</v>
      </c>
      <c r="I537" s="59">
        <v>44639.875011574077</v>
      </c>
      <c r="J537" s="43" t="b">
        <v>0</v>
      </c>
      <c r="K537" s="43"/>
      <c r="L537" s="43"/>
      <c r="M537" s="43" t="s">
        <v>1767</v>
      </c>
      <c r="N537" s="43" t="b">
        <v>0</v>
      </c>
      <c r="O537" s="43"/>
      <c r="P537" s="43"/>
    </row>
    <row r="538" spans="1:16" ht="15" customHeight="1">
      <c r="A538" s="43" t="s">
        <v>2244</v>
      </c>
      <c r="B538" s="43" t="s">
        <v>261</v>
      </c>
      <c r="C538" s="43" t="s">
        <v>2245</v>
      </c>
      <c r="D538" s="43" t="s">
        <v>1482</v>
      </c>
      <c r="E538" s="43" t="s">
        <v>226</v>
      </c>
      <c r="F538" s="43" t="s">
        <v>494</v>
      </c>
      <c r="G538" s="43" t="s">
        <v>174</v>
      </c>
      <c r="H538" s="59">
        <v>44638.595023148147</v>
      </c>
      <c r="I538" s="59">
        <v>44639.875011574077</v>
      </c>
      <c r="J538" s="43" t="b">
        <v>0</v>
      </c>
      <c r="K538" s="43"/>
      <c r="L538" s="43"/>
      <c r="M538" s="43" t="s">
        <v>1767</v>
      </c>
      <c r="N538" s="43" t="b">
        <v>0</v>
      </c>
      <c r="O538" s="43"/>
      <c r="P538" s="43"/>
    </row>
    <row r="539" spans="1:16" ht="15" customHeight="1">
      <c r="A539" s="43" t="s">
        <v>2246</v>
      </c>
      <c r="B539" s="43" t="s">
        <v>261</v>
      </c>
      <c r="C539" s="43" t="s">
        <v>2247</v>
      </c>
      <c r="D539" s="43" t="s">
        <v>1482</v>
      </c>
      <c r="E539" s="43" t="s">
        <v>226</v>
      </c>
      <c r="F539" s="43" t="s">
        <v>472</v>
      </c>
      <c r="G539" s="43" t="s">
        <v>174</v>
      </c>
      <c r="H539" s="59">
        <v>44638.591874999998</v>
      </c>
      <c r="I539" s="59">
        <v>44639.875011574077</v>
      </c>
      <c r="J539" s="43" t="b">
        <v>0</v>
      </c>
      <c r="K539" s="43"/>
      <c r="L539" s="43"/>
      <c r="M539" s="43" t="b">
        <v>0</v>
      </c>
      <c r="N539" s="43" t="b">
        <v>0</v>
      </c>
      <c r="O539" s="43"/>
      <c r="P539" s="43"/>
    </row>
    <row r="540" spans="1:16" ht="15" customHeight="1">
      <c r="A540" s="43" t="s">
        <v>2248</v>
      </c>
      <c r="B540" s="43" t="s">
        <v>261</v>
      </c>
      <c r="C540" s="43" t="s">
        <v>2249</v>
      </c>
      <c r="D540" s="43" t="s">
        <v>546</v>
      </c>
      <c r="E540" s="43" t="s">
        <v>226</v>
      </c>
      <c r="F540" s="43" t="s">
        <v>2250</v>
      </c>
      <c r="G540" s="43" t="s">
        <v>176</v>
      </c>
      <c r="H540" s="59">
        <v>44638.589861111112</v>
      </c>
      <c r="I540" s="59">
        <v>44639.875011574077</v>
      </c>
      <c r="J540" s="43" t="b">
        <v>0</v>
      </c>
      <c r="K540" s="43"/>
      <c r="L540" s="43"/>
      <c r="M540" s="43" t="b">
        <v>0</v>
      </c>
      <c r="N540" s="43" t="b">
        <v>0</v>
      </c>
      <c r="O540" s="43"/>
      <c r="P540" s="43"/>
    </row>
    <row r="541" spans="1:16" ht="15" customHeight="1">
      <c r="A541" s="43" t="s">
        <v>2251</v>
      </c>
      <c r="B541" s="43" t="s">
        <v>261</v>
      </c>
      <c r="C541" s="43" t="s">
        <v>530</v>
      </c>
      <c r="D541" s="43" t="s">
        <v>458</v>
      </c>
      <c r="E541" s="43" t="s">
        <v>82</v>
      </c>
      <c r="F541" s="43" t="s">
        <v>472</v>
      </c>
      <c r="G541" s="43" t="s">
        <v>174</v>
      </c>
      <c r="H541" s="59">
        <v>44638.588414351849</v>
      </c>
      <c r="I541" s="59">
        <v>44640.92560185185</v>
      </c>
      <c r="J541" s="43" t="b">
        <v>0</v>
      </c>
      <c r="K541" s="43"/>
      <c r="L541" s="43"/>
      <c r="M541" s="43" t="b">
        <v>0</v>
      </c>
      <c r="N541" s="43" t="b">
        <v>0</v>
      </c>
      <c r="O541" s="43"/>
      <c r="P541" s="43"/>
    </row>
    <row r="542" spans="1:16" ht="15" customHeight="1">
      <c r="A542" s="43" t="s">
        <v>2252</v>
      </c>
      <c r="B542" s="43" t="s">
        <v>261</v>
      </c>
      <c r="C542" s="43" t="s">
        <v>2253</v>
      </c>
      <c r="D542" s="43" t="s">
        <v>792</v>
      </c>
      <c r="E542" s="43" t="s">
        <v>226</v>
      </c>
      <c r="F542" s="43" t="s">
        <v>630</v>
      </c>
      <c r="G542" s="43" t="s">
        <v>187</v>
      </c>
      <c r="H542" s="59">
        <v>44638.580891203703</v>
      </c>
      <c r="I542" s="59">
        <v>44639.875011574077</v>
      </c>
      <c r="J542" s="43" t="b">
        <v>0</v>
      </c>
      <c r="K542" s="43"/>
      <c r="L542" s="43"/>
      <c r="M542" s="43" t="b">
        <v>0</v>
      </c>
      <c r="N542" s="43" t="b">
        <v>0</v>
      </c>
      <c r="O542" s="43"/>
      <c r="P542" s="43"/>
    </row>
    <row r="543" spans="1:16" ht="15" customHeight="1">
      <c r="A543" s="43" t="s">
        <v>2254</v>
      </c>
      <c r="B543" s="43" t="s">
        <v>261</v>
      </c>
      <c r="C543" s="43" t="s">
        <v>2255</v>
      </c>
      <c r="D543" s="43" t="s">
        <v>792</v>
      </c>
      <c r="E543" s="43" t="s">
        <v>226</v>
      </c>
      <c r="F543" s="43" t="s">
        <v>630</v>
      </c>
      <c r="G543" s="43" t="s">
        <v>187</v>
      </c>
      <c r="H543" s="59">
        <v>44638.580601851849</v>
      </c>
      <c r="I543" s="59">
        <v>44639.875011574077</v>
      </c>
      <c r="J543" s="43" t="b">
        <v>0</v>
      </c>
      <c r="K543" s="43"/>
      <c r="L543" s="43"/>
      <c r="M543" s="43" t="b">
        <v>0</v>
      </c>
      <c r="N543" s="43" t="b">
        <v>0</v>
      </c>
      <c r="O543" s="43"/>
      <c r="P543" s="43"/>
    </row>
    <row r="544" spans="1:16" ht="15" customHeight="1">
      <c r="A544" s="43" t="s">
        <v>2256</v>
      </c>
      <c r="B544" s="43" t="s">
        <v>261</v>
      </c>
      <c r="C544" s="43" t="s">
        <v>2257</v>
      </c>
      <c r="D544" s="43" t="s">
        <v>792</v>
      </c>
      <c r="E544" s="43" t="s">
        <v>226</v>
      </c>
      <c r="F544" s="43" t="s">
        <v>630</v>
      </c>
      <c r="G544" s="43" t="s">
        <v>187</v>
      </c>
      <c r="H544" s="59">
        <v>44638.580324074072</v>
      </c>
      <c r="I544" s="59">
        <v>44639.875011574077</v>
      </c>
      <c r="J544" s="43" t="b">
        <v>0</v>
      </c>
      <c r="K544" s="43"/>
      <c r="L544" s="43"/>
      <c r="M544" s="43" t="b">
        <v>0</v>
      </c>
      <c r="N544" s="43" t="b">
        <v>0</v>
      </c>
      <c r="O544" s="43"/>
      <c r="P544" s="43"/>
    </row>
    <row r="545" spans="1:16" ht="15" customHeight="1">
      <c r="A545" s="43" t="s">
        <v>2258</v>
      </c>
      <c r="B545" s="43" t="s">
        <v>261</v>
      </c>
      <c r="C545" s="43" t="s">
        <v>2259</v>
      </c>
      <c r="D545" s="43" t="s">
        <v>792</v>
      </c>
      <c r="E545" s="43" t="s">
        <v>226</v>
      </c>
      <c r="F545" s="43" t="s">
        <v>630</v>
      </c>
      <c r="G545" s="43" t="s">
        <v>187</v>
      </c>
      <c r="H545" s="59">
        <v>44638.580081018517</v>
      </c>
      <c r="I545" s="59">
        <v>44639.875011574077</v>
      </c>
      <c r="J545" s="43" t="b">
        <v>0</v>
      </c>
      <c r="K545" s="43"/>
      <c r="L545" s="43"/>
      <c r="M545" s="43" t="b">
        <v>0</v>
      </c>
      <c r="N545" s="43" t="b">
        <v>0</v>
      </c>
      <c r="O545" s="43"/>
      <c r="P545" s="43"/>
    </row>
    <row r="546" spans="1:16" ht="15" customHeight="1">
      <c r="A546" s="43" t="s">
        <v>2260</v>
      </c>
      <c r="B546" s="43" t="s">
        <v>261</v>
      </c>
      <c r="C546" s="43" t="s">
        <v>2261</v>
      </c>
      <c r="D546" s="43" t="s">
        <v>792</v>
      </c>
      <c r="E546" s="43" t="s">
        <v>226</v>
      </c>
      <c r="F546" s="43" t="s">
        <v>2262</v>
      </c>
      <c r="G546" s="43" t="s">
        <v>187</v>
      </c>
      <c r="H546" s="59">
        <v>44638.579780092587</v>
      </c>
      <c r="I546" s="59">
        <v>44641.208333333343</v>
      </c>
      <c r="J546" s="43" t="b">
        <v>0</v>
      </c>
      <c r="K546" s="43"/>
      <c r="L546" s="43"/>
      <c r="M546" s="43" t="b">
        <v>0</v>
      </c>
      <c r="N546" s="43" t="b">
        <v>0</v>
      </c>
      <c r="O546" s="43"/>
      <c r="P546" s="43"/>
    </row>
    <row r="547" spans="1:16" ht="15" customHeight="1">
      <c r="A547" s="43" t="s">
        <v>2263</v>
      </c>
      <c r="B547" s="43" t="s">
        <v>261</v>
      </c>
      <c r="C547" s="43" t="s">
        <v>2264</v>
      </c>
      <c r="D547" s="43" t="s">
        <v>792</v>
      </c>
      <c r="E547" s="43" t="s">
        <v>226</v>
      </c>
      <c r="F547" s="43" t="s">
        <v>630</v>
      </c>
      <c r="G547" s="43" t="s">
        <v>187</v>
      </c>
      <c r="H547" s="59">
        <v>44638.578969907408</v>
      </c>
      <c r="I547" s="59">
        <v>44639.875011574077</v>
      </c>
      <c r="J547" s="43" t="b">
        <v>0</v>
      </c>
      <c r="K547" s="43"/>
      <c r="L547" s="43"/>
      <c r="M547" s="43" t="b">
        <v>0</v>
      </c>
      <c r="N547" s="43" t="b">
        <v>0</v>
      </c>
      <c r="O547" s="43"/>
      <c r="P547" s="43"/>
    </row>
    <row r="548" spans="1:16" ht="15" customHeight="1">
      <c r="A548" s="43" t="s">
        <v>2265</v>
      </c>
      <c r="B548" s="43" t="s">
        <v>261</v>
      </c>
      <c r="C548" s="43" t="s">
        <v>2266</v>
      </c>
      <c r="D548" s="43" t="s">
        <v>792</v>
      </c>
      <c r="E548" s="43" t="s">
        <v>226</v>
      </c>
      <c r="F548" s="43" t="s">
        <v>2267</v>
      </c>
      <c r="G548" s="43" t="s">
        <v>187</v>
      </c>
      <c r="H548" s="59">
        <v>44638.578587962962</v>
      </c>
      <c r="I548" s="59">
        <v>44639.875011574077</v>
      </c>
      <c r="J548" s="43" t="b">
        <v>0</v>
      </c>
      <c r="K548" s="43"/>
      <c r="L548" s="43"/>
      <c r="M548" s="43" t="b">
        <v>0</v>
      </c>
      <c r="N548" s="43" t="b">
        <v>0</v>
      </c>
      <c r="O548" s="43"/>
      <c r="P548" s="43"/>
    </row>
    <row r="549" spans="1:16" ht="15" customHeight="1">
      <c r="A549" s="43" t="s">
        <v>2268</v>
      </c>
      <c r="B549" s="43" t="s">
        <v>261</v>
      </c>
      <c r="C549" s="43" t="s">
        <v>2269</v>
      </c>
      <c r="D549" s="43" t="s">
        <v>792</v>
      </c>
      <c r="E549" s="43" t="s">
        <v>226</v>
      </c>
      <c r="F549" s="43" t="s">
        <v>2270</v>
      </c>
      <c r="G549" s="43" t="s">
        <v>187</v>
      </c>
      <c r="H549" s="59">
        <v>44638.578194444453</v>
      </c>
      <c r="I549" s="59">
        <v>44639.877430555563</v>
      </c>
      <c r="J549" s="43" t="b">
        <v>0</v>
      </c>
      <c r="K549" s="43"/>
      <c r="L549" s="43"/>
      <c r="M549" s="43" t="b">
        <v>0</v>
      </c>
      <c r="N549" s="43" t="b">
        <v>0</v>
      </c>
      <c r="O549" s="43"/>
      <c r="P549" s="43"/>
    </row>
    <row r="550" spans="1:16" ht="15" customHeight="1">
      <c r="A550" s="43" t="s">
        <v>2271</v>
      </c>
      <c r="B550" s="43" t="s">
        <v>261</v>
      </c>
      <c r="C550" s="43" t="s">
        <v>2272</v>
      </c>
      <c r="D550" s="43" t="s">
        <v>493</v>
      </c>
      <c r="E550" s="43" t="s">
        <v>1483</v>
      </c>
      <c r="F550" s="43" t="s">
        <v>472</v>
      </c>
      <c r="G550" s="43" t="s">
        <v>174</v>
      </c>
      <c r="H550" s="59">
        <v>44638.578090277777</v>
      </c>
      <c r="I550" s="59">
        <v>44640.296678240738</v>
      </c>
      <c r="J550" s="43" t="b">
        <v>0</v>
      </c>
      <c r="K550" s="43"/>
      <c r="L550" s="43"/>
      <c r="M550" s="43" t="b">
        <v>0</v>
      </c>
      <c r="N550" s="43" t="b">
        <v>0</v>
      </c>
      <c r="O550" s="43"/>
      <c r="P550" s="43"/>
    </row>
    <row r="551" spans="1:16" ht="15" customHeight="1">
      <c r="A551" s="43" t="s">
        <v>2273</v>
      </c>
      <c r="B551" s="43" t="s">
        <v>261</v>
      </c>
      <c r="C551" s="43" t="s">
        <v>2274</v>
      </c>
      <c r="D551" s="43" t="s">
        <v>792</v>
      </c>
      <c r="E551" s="43" t="s">
        <v>226</v>
      </c>
      <c r="F551" s="43" t="s">
        <v>2275</v>
      </c>
      <c r="G551" s="43" t="s">
        <v>187</v>
      </c>
      <c r="H551" s="59">
        <v>44638.577615740738</v>
      </c>
      <c r="I551" s="59">
        <v>44639.875011574077</v>
      </c>
      <c r="J551" s="43" t="b">
        <v>0</v>
      </c>
      <c r="K551" s="43"/>
      <c r="L551" s="43"/>
      <c r="M551" s="43" t="b">
        <v>0</v>
      </c>
      <c r="N551" s="43" t="b">
        <v>0</v>
      </c>
      <c r="O551" s="43"/>
      <c r="P551" s="43"/>
    </row>
    <row r="552" spans="1:16" ht="15" customHeight="1">
      <c r="A552" s="43" t="s">
        <v>2276</v>
      </c>
      <c r="B552" s="43" t="s">
        <v>261</v>
      </c>
      <c r="C552" s="43" t="s">
        <v>2277</v>
      </c>
      <c r="D552" s="43" t="s">
        <v>1482</v>
      </c>
      <c r="E552" s="43" t="s">
        <v>226</v>
      </c>
      <c r="F552" s="43" t="s">
        <v>469</v>
      </c>
      <c r="G552" s="43" t="s">
        <v>174</v>
      </c>
      <c r="H552" s="59">
        <v>44638.577303240738</v>
      </c>
      <c r="I552" s="59">
        <v>44640.875011574077</v>
      </c>
      <c r="J552" s="43" t="b">
        <v>0</v>
      </c>
      <c r="K552" s="43"/>
      <c r="L552" s="43"/>
      <c r="M552" s="43" t="s">
        <v>507</v>
      </c>
      <c r="N552" s="43" t="b">
        <v>0</v>
      </c>
      <c r="O552" s="43"/>
      <c r="P552" s="43"/>
    </row>
    <row r="553" spans="1:16" ht="15" customHeight="1">
      <c r="A553" s="43" t="s">
        <v>2278</v>
      </c>
      <c r="B553" s="43" t="s">
        <v>261</v>
      </c>
      <c r="C553" s="43" t="s">
        <v>2279</v>
      </c>
      <c r="D553" s="43" t="s">
        <v>792</v>
      </c>
      <c r="E553" s="43" t="s">
        <v>226</v>
      </c>
      <c r="F553" s="43" t="s">
        <v>2280</v>
      </c>
      <c r="G553" s="43" t="s">
        <v>187</v>
      </c>
      <c r="H553" s="59">
        <v>44638.576886574083</v>
      </c>
      <c r="I553" s="59">
        <v>44640.553668981483</v>
      </c>
      <c r="J553" s="43" t="b">
        <v>0</v>
      </c>
      <c r="K553" s="43"/>
      <c r="L553" s="43"/>
      <c r="M553" s="43" t="b">
        <v>0</v>
      </c>
      <c r="N553" s="43" t="b">
        <v>0</v>
      </c>
      <c r="O553" s="43"/>
      <c r="P553" s="43"/>
    </row>
    <row r="554" spans="1:16" ht="15" customHeight="1">
      <c r="A554" s="43" t="s">
        <v>2281</v>
      </c>
      <c r="B554" s="43" t="s">
        <v>261</v>
      </c>
      <c r="C554" s="43" t="s">
        <v>2282</v>
      </c>
      <c r="D554" s="43" t="s">
        <v>792</v>
      </c>
      <c r="E554" s="43" t="s">
        <v>226</v>
      </c>
      <c r="F554" s="43" t="s">
        <v>2283</v>
      </c>
      <c r="G554" s="43" t="s">
        <v>187</v>
      </c>
      <c r="H554" s="59">
        <v>44638.576192129629</v>
      </c>
      <c r="I554" s="59">
        <v>44639.875011574077</v>
      </c>
      <c r="J554" s="43" t="b">
        <v>0</v>
      </c>
      <c r="K554" s="43"/>
      <c r="L554" s="43"/>
      <c r="M554" s="43" t="b">
        <v>0</v>
      </c>
      <c r="N554" s="43" t="b">
        <v>0</v>
      </c>
      <c r="O554" s="43"/>
      <c r="P554" s="43"/>
    </row>
    <row r="555" spans="1:16" ht="15" customHeight="1">
      <c r="A555" s="43" t="s">
        <v>2284</v>
      </c>
      <c r="B555" s="43" t="s">
        <v>261</v>
      </c>
      <c r="C555" s="43" t="s">
        <v>2285</v>
      </c>
      <c r="D555" s="43" t="s">
        <v>792</v>
      </c>
      <c r="E555" s="43" t="s">
        <v>226</v>
      </c>
      <c r="F555" s="43" t="s">
        <v>2286</v>
      </c>
      <c r="G555" s="43" t="s">
        <v>187</v>
      </c>
      <c r="H555" s="59">
        <v>44638.575243055559</v>
      </c>
      <c r="I555" s="59">
        <v>44639.875011574077</v>
      </c>
      <c r="J555" s="43" t="b">
        <v>0</v>
      </c>
      <c r="K555" s="43"/>
      <c r="L555" s="43"/>
      <c r="M555" s="43" t="b">
        <v>0</v>
      </c>
      <c r="N555" s="43" t="b">
        <v>0</v>
      </c>
      <c r="O555" s="43"/>
      <c r="P555" s="43"/>
    </row>
    <row r="556" spans="1:16" ht="15" customHeight="1">
      <c r="A556" s="43" t="s">
        <v>2287</v>
      </c>
      <c r="B556" s="43" t="s">
        <v>261</v>
      </c>
      <c r="C556" s="43" t="s">
        <v>2288</v>
      </c>
      <c r="D556" s="43" t="s">
        <v>792</v>
      </c>
      <c r="E556" s="43" t="s">
        <v>226</v>
      </c>
      <c r="F556" s="43" t="s">
        <v>630</v>
      </c>
      <c r="G556" s="43" t="s">
        <v>187</v>
      </c>
      <c r="H556" s="59">
        <v>44638.574803240743</v>
      </c>
      <c r="I556" s="59">
        <v>44639.875011574077</v>
      </c>
      <c r="J556" s="43" t="b">
        <v>0</v>
      </c>
      <c r="K556" s="43"/>
      <c r="L556" s="43"/>
      <c r="M556" s="43" t="b">
        <v>0</v>
      </c>
      <c r="N556" s="43" t="b">
        <v>0</v>
      </c>
      <c r="O556" s="43"/>
      <c r="P556" s="43"/>
    </row>
    <row r="557" spans="1:16" ht="15" customHeight="1">
      <c r="A557" s="43" t="s">
        <v>2289</v>
      </c>
      <c r="B557" s="43" t="s">
        <v>261</v>
      </c>
      <c r="C557" s="43" t="s">
        <v>2290</v>
      </c>
      <c r="D557" s="43" t="s">
        <v>792</v>
      </c>
      <c r="E557" s="43" t="s">
        <v>226</v>
      </c>
      <c r="F557" s="43" t="s">
        <v>2291</v>
      </c>
      <c r="G557" s="43" t="s">
        <v>187</v>
      </c>
      <c r="H557" s="59">
        <v>44638.574421296304</v>
      </c>
      <c r="I557" s="59">
        <v>44639.875011574077</v>
      </c>
      <c r="J557" s="43" t="b">
        <v>0</v>
      </c>
      <c r="K557" s="43"/>
      <c r="L557" s="43"/>
      <c r="M557" s="43" t="b">
        <v>0</v>
      </c>
      <c r="N557" s="43" t="b">
        <v>0</v>
      </c>
      <c r="O557" s="43"/>
      <c r="P557" s="43"/>
    </row>
    <row r="558" spans="1:16" ht="15" customHeight="1">
      <c r="A558" s="43" t="s">
        <v>2292</v>
      </c>
      <c r="B558" s="43" t="s">
        <v>264</v>
      </c>
      <c r="C558" s="43" t="s">
        <v>2293</v>
      </c>
      <c r="D558" s="43" t="s">
        <v>575</v>
      </c>
      <c r="E558" s="43" t="s">
        <v>226</v>
      </c>
      <c r="F558" s="43" t="s">
        <v>2294</v>
      </c>
      <c r="G558" s="43" t="s">
        <v>294</v>
      </c>
      <c r="H558" s="59">
        <v>44638.567789351851</v>
      </c>
      <c r="I558" s="59">
        <v>44639.875011574077</v>
      </c>
      <c r="J558" s="43" t="b">
        <v>0</v>
      </c>
      <c r="K558" s="43"/>
      <c r="L558" s="43"/>
      <c r="M558" s="43" t="s">
        <v>2295</v>
      </c>
      <c r="N558" s="43" t="s">
        <v>589</v>
      </c>
      <c r="O558" s="43"/>
      <c r="P558" s="43"/>
    </row>
    <row r="559" spans="1:16" ht="15" customHeight="1">
      <c r="A559" s="43" t="s">
        <v>2296</v>
      </c>
      <c r="B559" s="43" t="s">
        <v>261</v>
      </c>
      <c r="C559" s="43" t="s">
        <v>2297</v>
      </c>
      <c r="D559" s="43" t="s">
        <v>1482</v>
      </c>
      <c r="E559" s="43" t="s">
        <v>226</v>
      </c>
      <c r="F559" s="43" t="s">
        <v>1492</v>
      </c>
      <c r="G559" s="43" t="s">
        <v>174</v>
      </c>
      <c r="H559" s="59">
        <v>44638.567673611113</v>
      </c>
      <c r="I559" s="59">
        <v>44640.875011574077</v>
      </c>
      <c r="J559" s="43" t="b">
        <v>0</v>
      </c>
      <c r="K559" s="43"/>
      <c r="L559" s="43"/>
      <c r="M559" s="43" t="b">
        <v>0</v>
      </c>
      <c r="N559" s="43" t="b">
        <v>0</v>
      </c>
      <c r="O559" s="43"/>
      <c r="P559" s="43"/>
    </row>
    <row r="560" spans="1:16" ht="15" customHeight="1">
      <c r="A560" s="43" t="s">
        <v>2298</v>
      </c>
      <c r="B560" s="43" t="s">
        <v>261</v>
      </c>
      <c r="C560" s="43" t="s">
        <v>2299</v>
      </c>
      <c r="D560" s="43" t="s">
        <v>546</v>
      </c>
      <c r="E560" s="43" t="s">
        <v>226</v>
      </c>
      <c r="F560" s="43" t="s">
        <v>484</v>
      </c>
      <c r="G560" s="43" t="s">
        <v>176</v>
      </c>
      <c r="H560" s="59">
        <v>44638.558935185189</v>
      </c>
      <c r="I560" s="59">
        <v>44639.875011574077</v>
      </c>
      <c r="J560" s="43" t="b">
        <v>0</v>
      </c>
      <c r="K560" s="43"/>
      <c r="L560" s="43"/>
      <c r="M560" s="43" t="b">
        <v>0</v>
      </c>
      <c r="N560" s="43" t="b">
        <v>0</v>
      </c>
      <c r="O560" s="43"/>
      <c r="P560" s="43"/>
    </row>
    <row r="561" spans="1:16" ht="15" customHeight="1">
      <c r="A561" s="43" t="s">
        <v>2300</v>
      </c>
      <c r="B561" s="43" t="s">
        <v>262</v>
      </c>
      <c r="C561" s="43" t="s">
        <v>531</v>
      </c>
      <c r="D561" s="43" t="b">
        <v>0</v>
      </c>
      <c r="E561" s="43" t="s">
        <v>158</v>
      </c>
      <c r="F561" s="43" t="s">
        <v>532</v>
      </c>
      <c r="G561" s="43" t="s">
        <v>291</v>
      </c>
      <c r="H561" s="59">
        <v>44638.556527777779</v>
      </c>
      <c r="I561" s="59">
        <v>44638.565069444441</v>
      </c>
      <c r="J561" s="43" t="s">
        <v>455</v>
      </c>
      <c r="K561" s="43" t="s">
        <v>443</v>
      </c>
      <c r="L561" s="59">
        <v>44641.458333333343</v>
      </c>
      <c r="M561" s="43" t="b">
        <v>0</v>
      </c>
      <c r="N561" s="43" t="b">
        <v>0</v>
      </c>
      <c r="O561" s="43"/>
      <c r="P561" s="43"/>
    </row>
    <row r="562" spans="1:16" ht="15" customHeight="1">
      <c r="A562" s="43" t="s">
        <v>2301</v>
      </c>
      <c r="B562" s="43" t="s">
        <v>261</v>
      </c>
      <c r="C562" s="43" t="s">
        <v>2302</v>
      </c>
      <c r="D562" s="43" t="s">
        <v>546</v>
      </c>
      <c r="E562" s="43" t="s">
        <v>226</v>
      </c>
      <c r="F562" s="43" t="s">
        <v>490</v>
      </c>
      <c r="G562" s="43" t="s">
        <v>176</v>
      </c>
      <c r="H562" s="59">
        <v>44638.552569444437</v>
      </c>
      <c r="I562" s="59">
        <v>44639.875011574077</v>
      </c>
      <c r="J562" s="43" t="b">
        <v>0</v>
      </c>
      <c r="K562" s="43"/>
      <c r="L562" s="43"/>
      <c r="M562" s="43" t="b">
        <v>0</v>
      </c>
      <c r="N562" s="43" t="b">
        <v>0</v>
      </c>
      <c r="O562" s="43"/>
      <c r="P562" s="43"/>
    </row>
    <row r="563" spans="1:16" ht="15" customHeight="1">
      <c r="A563" s="43" t="s">
        <v>2303</v>
      </c>
      <c r="B563" s="43" t="s">
        <v>261</v>
      </c>
      <c r="C563" s="43" t="s">
        <v>534</v>
      </c>
      <c r="D563" s="43" t="s">
        <v>535</v>
      </c>
      <c r="E563" s="43" t="s">
        <v>159</v>
      </c>
      <c r="F563" s="43" t="s">
        <v>536</v>
      </c>
      <c r="G563" s="43" t="s">
        <v>171</v>
      </c>
      <c r="H563" s="59">
        <v>44638.549270833333</v>
      </c>
      <c r="I563" s="59">
        <v>44638.549270833333</v>
      </c>
      <c r="J563" s="43" t="s">
        <v>455</v>
      </c>
      <c r="K563" s="43" t="s">
        <v>443</v>
      </c>
      <c r="L563" s="59">
        <v>44641.340937499997</v>
      </c>
      <c r="M563" s="43" t="b">
        <v>0</v>
      </c>
      <c r="N563" s="43" t="b">
        <v>0</v>
      </c>
      <c r="O563" s="43"/>
      <c r="P563" s="43"/>
    </row>
    <row r="564" spans="1:16" ht="15" customHeight="1">
      <c r="A564" s="43" t="s">
        <v>2304</v>
      </c>
      <c r="B564" s="43" t="s">
        <v>261</v>
      </c>
      <c r="C564" s="43" t="s">
        <v>2305</v>
      </c>
      <c r="D564" s="43" t="s">
        <v>546</v>
      </c>
      <c r="E564" s="43" t="s">
        <v>226</v>
      </c>
      <c r="F564" s="43" t="s">
        <v>490</v>
      </c>
      <c r="G564" s="43" t="s">
        <v>176</v>
      </c>
      <c r="H564" s="59">
        <v>44638.543217592603</v>
      </c>
      <c r="I564" s="59">
        <v>44639.875011574077</v>
      </c>
      <c r="J564" s="43" t="b">
        <v>0</v>
      </c>
      <c r="K564" s="43"/>
      <c r="L564" s="43"/>
      <c r="M564" s="43" t="b">
        <v>0</v>
      </c>
      <c r="N564" s="43" t="b">
        <v>0</v>
      </c>
      <c r="O564" s="43"/>
      <c r="P564" s="43"/>
    </row>
    <row r="565" spans="1:16" ht="15" customHeight="1">
      <c r="A565" s="43" t="s">
        <v>2306</v>
      </c>
      <c r="B565" s="43" t="s">
        <v>265</v>
      </c>
      <c r="C565" s="43" t="s">
        <v>537</v>
      </c>
      <c r="D565" s="43" t="s">
        <v>538</v>
      </c>
      <c r="E565" s="43" t="s">
        <v>159</v>
      </c>
      <c r="F565" s="43" t="s">
        <v>539</v>
      </c>
      <c r="G565" s="43" t="s">
        <v>288</v>
      </c>
      <c r="H565" s="59">
        <v>44638.538148148153</v>
      </c>
      <c r="I565" s="59">
        <v>44638.62091435185</v>
      </c>
      <c r="J565" s="43" t="s">
        <v>455</v>
      </c>
      <c r="K565" s="43" t="s">
        <v>443</v>
      </c>
      <c r="L565" s="43"/>
      <c r="M565" s="43" t="b">
        <v>0</v>
      </c>
      <c r="N565" s="43" t="b">
        <v>0</v>
      </c>
      <c r="O565" s="43"/>
      <c r="P565" s="43"/>
    </row>
    <row r="566" spans="1:16" ht="15" customHeight="1">
      <c r="A566" s="43" t="s">
        <v>2307</v>
      </c>
      <c r="B566" s="43" t="s">
        <v>264</v>
      </c>
      <c r="C566" s="43" t="s">
        <v>540</v>
      </c>
      <c r="D566" s="43" t="s">
        <v>499</v>
      </c>
      <c r="E566" s="43" t="s">
        <v>99</v>
      </c>
      <c r="F566" s="43" t="s">
        <v>541</v>
      </c>
      <c r="G566" s="43" t="s">
        <v>170</v>
      </c>
      <c r="H566" s="59">
        <v>44638.534143518518</v>
      </c>
      <c r="I566" s="59">
        <v>44641.260266203702</v>
      </c>
      <c r="J566" s="43" t="s">
        <v>455</v>
      </c>
      <c r="K566" s="43" t="s">
        <v>443</v>
      </c>
      <c r="L566" s="59">
        <v>44642.259571759263</v>
      </c>
      <c r="M566" s="43" t="b">
        <v>0</v>
      </c>
      <c r="N566" s="43" t="b">
        <v>0</v>
      </c>
      <c r="O566" s="43"/>
      <c r="P566" s="43"/>
    </row>
    <row r="567" spans="1:16" ht="15" customHeight="1">
      <c r="A567" s="43" t="s">
        <v>2308</v>
      </c>
      <c r="B567" s="43" t="s">
        <v>261</v>
      </c>
      <c r="C567" s="43" t="s">
        <v>2309</v>
      </c>
      <c r="D567" s="43" t="s">
        <v>546</v>
      </c>
      <c r="E567" s="43" t="s">
        <v>226</v>
      </c>
      <c r="F567" s="43" t="s">
        <v>484</v>
      </c>
      <c r="G567" s="43" t="s">
        <v>176</v>
      </c>
      <c r="H567" s="59">
        <v>44638.52815972222</v>
      </c>
      <c r="I567" s="59">
        <v>44639.875011574077</v>
      </c>
      <c r="J567" s="43" t="b">
        <v>0</v>
      </c>
      <c r="K567" s="43"/>
      <c r="L567" s="43"/>
      <c r="M567" s="43" t="b">
        <v>0</v>
      </c>
      <c r="N567" s="43" t="b">
        <v>0</v>
      </c>
      <c r="O567" s="43"/>
      <c r="P567" s="43"/>
    </row>
    <row r="568" spans="1:16" ht="15" customHeight="1">
      <c r="A568" s="43" t="s">
        <v>2310</v>
      </c>
      <c r="B568" s="43" t="s">
        <v>261</v>
      </c>
      <c r="C568" s="43" t="s">
        <v>2311</v>
      </c>
      <c r="D568" s="43" t="s">
        <v>1482</v>
      </c>
      <c r="E568" s="43" t="s">
        <v>226</v>
      </c>
      <c r="F568" s="43" t="s">
        <v>494</v>
      </c>
      <c r="G568" s="43" t="s">
        <v>174</v>
      </c>
      <c r="H568" s="59">
        <v>44638.528009259258</v>
      </c>
      <c r="I568" s="59">
        <v>44640.875011574077</v>
      </c>
      <c r="J568" s="43" t="b">
        <v>0</v>
      </c>
      <c r="K568" s="43"/>
      <c r="L568" s="43"/>
      <c r="M568" s="43" t="s">
        <v>495</v>
      </c>
      <c r="N568" s="43" t="b">
        <v>0</v>
      </c>
      <c r="O568" s="43"/>
      <c r="P568" s="43"/>
    </row>
    <row r="569" spans="1:16" ht="15" customHeight="1">
      <c r="A569" s="43" t="s">
        <v>2312</v>
      </c>
      <c r="B569" s="43" t="s">
        <v>261</v>
      </c>
      <c r="C569" s="43" t="s">
        <v>2313</v>
      </c>
      <c r="D569" s="43" t="s">
        <v>1482</v>
      </c>
      <c r="E569" s="43" t="s">
        <v>226</v>
      </c>
      <c r="F569" s="43" t="s">
        <v>494</v>
      </c>
      <c r="G569" s="43" t="s">
        <v>174</v>
      </c>
      <c r="H569" s="59">
        <v>44638.527986111112</v>
      </c>
      <c r="I569" s="59">
        <v>44640.875011574077</v>
      </c>
      <c r="J569" s="43" t="b">
        <v>0</v>
      </c>
      <c r="K569" s="43"/>
      <c r="L569" s="43"/>
      <c r="M569" s="43" t="s">
        <v>495</v>
      </c>
      <c r="N569" s="43" t="b">
        <v>0</v>
      </c>
      <c r="O569" s="43"/>
      <c r="P569" s="43"/>
    </row>
    <row r="570" spans="1:16" ht="15" customHeight="1">
      <c r="A570" s="43" t="s">
        <v>2314</v>
      </c>
      <c r="B570" s="43" t="s">
        <v>261</v>
      </c>
      <c r="C570" s="43" t="s">
        <v>2315</v>
      </c>
      <c r="D570" s="43" t="s">
        <v>546</v>
      </c>
      <c r="E570" s="43" t="s">
        <v>226</v>
      </c>
      <c r="F570" s="43" t="s">
        <v>2250</v>
      </c>
      <c r="G570" s="43" t="s">
        <v>176</v>
      </c>
      <c r="H570" s="59">
        <v>44638.525983796288</v>
      </c>
      <c r="I570" s="59">
        <v>44639.875011574077</v>
      </c>
      <c r="J570" s="43" t="b">
        <v>0</v>
      </c>
      <c r="K570" s="43"/>
      <c r="L570" s="43"/>
      <c r="M570" s="43" t="b">
        <v>0</v>
      </c>
      <c r="N570" s="43" t="b">
        <v>0</v>
      </c>
      <c r="O570" s="43"/>
      <c r="P570" s="43"/>
    </row>
    <row r="571" spans="1:16" ht="15" customHeight="1">
      <c r="A571" s="43" t="s">
        <v>2316</v>
      </c>
      <c r="B571" s="43" t="s">
        <v>261</v>
      </c>
      <c r="C571" s="43" t="s">
        <v>2317</v>
      </c>
      <c r="D571" s="43" t="s">
        <v>546</v>
      </c>
      <c r="E571" s="43" t="s">
        <v>226</v>
      </c>
      <c r="F571" s="43" t="s">
        <v>490</v>
      </c>
      <c r="G571" s="43" t="s">
        <v>176</v>
      </c>
      <c r="H571" s="59">
        <v>44638.521539351852</v>
      </c>
      <c r="I571" s="59">
        <v>44639.875011574077</v>
      </c>
      <c r="J571" s="43" t="b">
        <v>0</v>
      </c>
      <c r="K571" s="43"/>
      <c r="L571" s="43"/>
      <c r="M571" s="43" t="b">
        <v>0</v>
      </c>
      <c r="N571" s="43" t="b">
        <v>0</v>
      </c>
      <c r="O571" s="43"/>
      <c r="P571" s="43"/>
    </row>
    <row r="572" spans="1:16" ht="15" customHeight="1">
      <c r="A572" s="43" t="s">
        <v>2318</v>
      </c>
      <c r="B572" s="43" t="s">
        <v>265</v>
      </c>
      <c r="C572" s="43" t="s">
        <v>542</v>
      </c>
      <c r="D572" s="43" t="b">
        <v>0</v>
      </c>
      <c r="E572" s="43" t="s">
        <v>158</v>
      </c>
      <c r="F572" s="43" t="s">
        <v>543</v>
      </c>
      <c r="G572" s="43" t="s">
        <v>288</v>
      </c>
      <c r="H572" s="59">
        <v>44638.516388888893</v>
      </c>
      <c r="I572" s="59">
        <v>44638.544039351851</v>
      </c>
      <c r="J572" s="43" t="b">
        <v>0</v>
      </c>
      <c r="K572" s="43"/>
      <c r="L572" s="43"/>
      <c r="M572" s="43" t="b">
        <v>0</v>
      </c>
      <c r="N572" s="43" t="b">
        <v>0</v>
      </c>
      <c r="O572" s="43"/>
      <c r="P572" s="43"/>
    </row>
    <row r="573" spans="1:16" ht="15" customHeight="1">
      <c r="A573" s="43" t="s">
        <v>2319</v>
      </c>
      <c r="B573" s="43" t="s">
        <v>261</v>
      </c>
      <c r="C573" s="43" t="s">
        <v>2320</v>
      </c>
      <c r="D573" s="43" t="s">
        <v>546</v>
      </c>
      <c r="E573" s="43" t="s">
        <v>226</v>
      </c>
      <c r="F573" s="43" t="s">
        <v>490</v>
      </c>
      <c r="G573" s="43" t="s">
        <v>176</v>
      </c>
      <c r="H573" s="59">
        <v>44638.51158564815</v>
      </c>
      <c r="I573" s="59">
        <v>44639.875011574077</v>
      </c>
      <c r="J573" s="43" t="b">
        <v>0</v>
      </c>
      <c r="K573" s="43"/>
      <c r="L573" s="43"/>
      <c r="M573" s="43" t="b">
        <v>0</v>
      </c>
      <c r="N573" s="43" t="b">
        <v>0</v>
      </c>
      <c r="O573" s="43"/>
    </row>
    <row r="574" spans="1:16" ht="15" customHeight="1">
      <c r="A574" s="43" t="s">
        <v>2321</v>
      </c>
      <c r="B574" s="43" t="s">
        <v>261</v>
      </c>
      <c r="C574" s="43" t="s">
        <v>2322</v>
      </c>
      <c r="D574" s="43" t="s">
        <v>1482</v>
      </c>
      <c r="E574" s="43" t="s">
        <v>226</v>
      </c>
      <c r="F574" s="43" t="s">
        <v>494</v>
      </c>
      <c r="G574" s="43" t="s">
        <v>174</v>
      </c>
      <c r="H574" s="59">
        <v>44638.506458333337</v>
      </c>
      <c r="I574" s="59">
        <v>44640.875011574077</v>
      </c>
      <c r="J574" s="43" t="b">
        <v>0</v>
      </c>
      <c r="K574" s="43"/>
      <c r="L574" s="43"/>
      <c r="M574" s="43" t="s">
        <v>1485</v>
      </c>
      <c r="N574" s="43" t="b">
        <v>0</v>
      </c>
      <c r="O574" s="43"/>
    </row>
    <row r="575" spans="1:16" ht="15" customHeight="1">
      <c r="A575" s="43" t="s">
        <v>2323</v>
      </c>
      <c r="B575" s="43" t="s">
        <v>261</v>
      </c>
      <c r="C575" s="43" t="s">
        <v>2324</v>
      </c>
      <c r="D575" s="43" t="s">
        <v>1482</v>
      </c>
      <c r="E575" s="43" t="s">
        <v>226</v>
      </c>
      <c r="F575" s="43" t="s">
        <v>494</v>
      </c>
      <c r="G575" s="43" t="s">
        <v>174</v>
      </c>
      <c r="H575" s="59">
        <v>44638.506099537037</v>
      </c>
      <c r="I575" s="59">
        <v>44640.875011574077</v>
      </c>
      <c r="J575" s="43" t="b">
        <v>0</v>
      </c>
      <c r="K575" s="43"/>
      <c r="L575" s="43"/>
      <c r="M575" s="43" t="s">
        <v>1496</v>
      </c>
      <c r="N575" s="43" t="b">
        <v>0</v>
      </c>
      <c r="O575" s="43"/>
    </row>
    <row r="576" spans="1:16" ht="15" customHeight="1">
      <c r="A576" s="43" t="s">
        <v>2325</v>
      </c>
      <c r="B576" s="43" t="s">
        <v>261</v>
      </c>
      <c r="C576" s="43" t="s">
        <v>2326</v>
      </c>
      <c r="D576" s="43" t="s">
        <v>546</v>
      </c>
      <c r="E576" s="43" t="s">
        <v>226</v>
      </c>
      <c r="F576" s="43" t="s">
        <v>1891</v>
      </c>
      <c r="G576" s="43" t="s">
        <v>176</v>
      </c>
      <c r="H576" s="59">
        <v>44638.501631944448</v>
      </c>
      <c r="I576" s="59">
        <v>44639.875011574077</v>
      </c>
      <c r="J576" s="43" t="b">
        <v>0</v>
      </c>
      <c r="K576" s="43"/>
      <c r="L576" s="43"/>
      <c r="M576" s="43" t="b">
        <v>0</v>
      </c>
      <c r="N576" s="43" t="b">
        <v>0</v>
      </c>
      <c r="O576" s="43"/>
    </row>
    <row r="577" spans="1:15" ht="15" customHeight="1">
      <c r="A577" s="43" t="s">
        <v>2327</v>
      </c>
      <c r="B577" s="43" t="s">
        <v>261</v>
      </c>
      <c r="C577" s="43" t="s">
        <v>2328</v>
      </c>
      <c r="D577" s="43" t="s">
        <v>1482</v>
      </c>
      <c r="E577" s="43" t="s">
        <v>226</v>
      </c>
      <c r="F577" s="43" t="s">
        <v>459</v>
      </c>
      <c r="G577" s="43" t="s">
        <v>174</v>
      </c>
      <c r="H577" s="59">
        <v>44638.501608796287</v>
      </c>
      <c r="I577" s="59">
        <v>44639.875011574077</v>
      </c>
      <c r="J577" s="43" t="b">
        <v>0</v>
      </c>
      <c r="K577" s="43"/>
      <c r="L577" s="43"/>
      <c r="M577" s="43" t="b">
        <v>0</v>
      </c>
      <c r="N577" s="43" t="b">
        <v>0</v>
      </c>
      <c r="O577" s="43"/>
    </row>
    <row r="578" spans="1:15" ht="15" customHeight="1">
      <c r="A578" s="43" t="s">
        <v>2329</v>
      </c>
      <c r="B578" s="43" t="s">
        <v>261</v>
      </c>
      <c r="C578" s="43" t="s">
        <v>2330</v>
      </c>
      <c r="D578" s="43" t="s">
        <v>546</v>
      </c>
      <c r="E578" s="43" t="s">
        <v>226</v>
      </c>
      <c r="F578" s="43" t="s">
        <v>1891</v>
      </c>
      <c r="G578" s="43" t="s">
        <v>176</v>
      </c>
      <c r="H578" s="59">
        <v>44638.494490740741</v>
      </c>
      <c r="I578" s="59">
        <v>44639.875011574077</v>
      </c>
      <c r="J578" s="43" t="b">
        <v>0</v>
      </c>
      <c r="K578" s="43"/>
      <c r="L578" s="43"/>
      <c r="M578" s="43" t="b">
        <v>0</v>
      </c>
      <c r="N578" s="43" t="b">
        <v>0</v>
      </c>
      <c r="O578" s="43"/>
    </row>
    <row r="579" spans="1:15" ht="15" customHeight="1">
      <c r="A579" s="43" t="s">
        <v>2331</v>
      </c>
      <c r="B579" s="43" t="s">
        <v>262</v>
      </c>
      <c r="C579" s="43" t="s">
        <v>2332</v>
      </c>
      <c r="D579" s="43" t="s">
        <v>594</v>
      </c>
      <c r="E579" s="43" t="s">
        <v>226</v>
      </c>
      <c r="F579" s="43" t="s">
        <v>2333</v>
      </c>
      <c r="G579" s="43" t="s">
        <v>183</v>
      </c>
      <c r="H579" s="59">
        <v>44638.494363425933</v>
      </c>
      <c r="I579" s="59">
        <v>44639.875011574077</v>
      </c>
      <c r="J579" s="43" t="b">
        <v>0</v>
      </c>
      <c r="K579" s="43"/>
      <c r="L579" s="43"/>
      <c r="M579" s="43" t="s">
        <v>606</v>
      </c>
      <c r="N579" s="43" t="s">
        <v>1215</v>
      </c>
      <c r="O579" s="43"/>
    </row>
    <row r="580" spans="1:15" ht="15" customHeight="1">
      <c r="A580" s="43" t="s">
        <v>2334</v>
      </c>
      <c r="B580" s="43" t="s">
        <v>261</v>
      </c>
      <c r="C580" s="43" t="s">
        <v>2335</v>
      </c>
      <c r="D580" s="43" t="s">
        <v>489</v>
      </c>
      <c r="E580" s="43" t="s">
        <v>226</v>
      </c>
      <c r="F580" s="43" t="s">
        <v>484</v>
      </c>
      <c r="G580" s="43" t="s">
        <v>176</v>
      </c>
      <c r="H580" s="59">
        <v>44638.484826388893</v>
      </c>
      <c r="I580" s="59">
        <v>44638.586678240739</v>
      </c>
      <c r="J580" s="43" t="b">
        <v>0</v>
      </c>
      <c r="K580" s="43"/>
      <c r="L580" s="43"/>
      <c r="M580" s="43" t="b">
        <v>0</v>
      </c>
      <c r="N580" s="43" t="b">
        <v>0</v>
      </c>
      <c r="O580" s="43"/>
    </row>
    <row r="581" spans="1:15" ht="15" customHeight="1">
      <c r="A581" s="43" t="s">
        <v>2336</v>
      </c>
      <c r="B581" s="43" t="s">
        <v>261</v>
      </c>
      <c r="C581" s="43" t="s">
        <v>545</v>
      </c>
      <c r="D581" s="43" t="s">
        <v>546</v>
      </c>
      <c r="E581" s="43" t="s">
        <v>160</v>
      </c>
      <c r="F581" s="43" t="s">
        <v>547</v>
      </c>
      <c r="G581" s="43" t="s">
        <v>176</v>
      </c>
      <c r="H581" s="59">
        <v>44638.484270833331</v>
      </c>
      <c r="I581" s="59">
        <v>44641.260266203702</v>
      </c>
      <c r="J581" s="43" t="s">
        <v>455</v>
      </c>
      <c r="K581" s="43" t="s">
        <v>443</v>
      </c>
      <c r="L581" s="59">
        <v>44642.03943287037</v>
      </c>
      <c r="M581" s="43" t="b">
        <v>0</v>
      </c>
      <c r="N581" s="43" t="b">
        <v>0</v>
      </c>
      <c r="O581" s="43"/>
    </row>
    <row r="582" spans="1:15" ht="15" customHeight="1">
      <c r="A582" s="43" t="s">
        <v>2337</v>
      </c>
      <c r="B582" s="43" t="s">
        <v>261</v>
      </c>
      <c r="C582" s="43" t="s">
        <v>2338</v>
      </c>
      <c r="D582" s="43" t="s">
        <v>1482</v>
      </c>
      <c r="E582" s="43" t="s">
        <v>226</v>
      </c>
      <c r="F582" s="43" t="s">
        <v>491</v>
      </c>
      <c r="G582" s="43" t="s">
        <v>174</v>
      </c>
      <c r="H582" s="59">
        <v>44638.483587962961</v>
      </c>
      <c r="I582" s="59">
        <v>44639.875011574077</v>
      </c>
      <c r="J582" s="43" t="b">
        <v>0</v>
      </c>
      <c r="K582" s="43"/>
      <c r="L582" s="43"/>
      <c r="M582" s="43" t="b">
        <v>0</v>
      </c>
      <c r="N582" s="43" t="b">
        <v>0</v>
      </c>
      <c r="O582" s="43"/>
    </row>
    <row r="583" spans="1:15" ht="15" customHeight="1">
      <c r="A583" s="43" t="s">
        <v>2339</v>
      </c>
      <c r="B583" s="43" t="s">
        <v>261</v>
      </c>
      <c r="C583" s="43" t="s">
        <v>2340</v>
      </c>
      <c r="D583" s="43" t="b">
        <v>0</v>
      </c>
      <c r="E583" s="43" t="s">
        <v>226</v>
      </c>
      <c r="F583" s="43" t="s">
        <v>490</v>
      </c>
      <c r="G583" s="43" t="s">
        <v>176</v>
      </c>
      <c r="H583" s="59">
        <v>44638.480370370373</v>
      </c>
      <c r="I583" s="59">
        <v>44638.490381944437</v>
      </c>
      <c r="J583" s="43" t="b">
        <v>0</v>
      </c>
      <c r="K583" s="43"/>
      <c r="L583" s="43"/>
      <c r="M583" s="43" t="b">
        <v>0</v>
      </c>
      <c r="N583" s="43" t="b">
        <v>0</v>
      </c>
      <c r="O583" s="43"/>
    </row>
    <row r="584" spans="1:15" ht="15" customHeight="1">
      <c r="A584" s="43" t="s">
        <v>2341</v>
      </c>
      <c r="B584" s="43" t="s">
        <v>266</v>
      </c>
      <c r="C584" s="43" t="s">
        <v>2342</v>
      </c>
      <c r="D584" s="43" t="s">
        <v>1482</v>
      </c>
      <c r="E584" s="43" t="s">
        <v>226</v>
      </c>
      <c r="F584" s="43" t="s">
        <v>491</v>
      </c>
      <c r="G584" s="43" t="s">
        <v>174</v>
      </c>
      <c r="H584" s="59">
        <v>44638.472407407397</v>
      </c>
      <c r="I584" s="59">
        <v>44639.875011574077</v>
      </c>
      <c r="J584" s="43" t="b">
        <v>0</v>
      </c>
      <c r="K584" s="43"/>
      <c r="L584" s="43"/>
      <c r="M584" s="43" t="b">
        <v>0</v>
      </c>
      <c r="N584" s="43" t="b">
        <v>0</v>
      </c>
      <c r="O584" s="43"/>
    </row>
    <row r="585" spans="1:15" ht="15" customHeight="1">
      <c r="A585" s="43" t="s">
        <v>2343</v>
      </c>
      <c r="B585" s="43" t="s">
        <v>261</v>
      </c>
      <c r="C585" s="43" t="s">
        <v>2344</v>
      </c>
      <c r="D585" s="43" t="s">
        <v>546</v>
      </c>
      <c r="E585" s="43" t="s">
        <v>226</v>
      </c>
      <c r="F585" s="43" t="s">
        <v>490</v>
      </c>
      <c r="G585" s="43" t="s">
        <v>176</v>
      </c>
      <c r="H585" s="59">
        <v>44638.4690625</v>
      </c>
      <c r="I585" s="59">
        <v>44639.875011574077</v>
      </c>
      <c r="J585" s="43" t="b">
        <v>0</v>
      </c>
      <c r="K585" s="43"/>
      <c r="L585" s="43"/>
      <c r="M585" s="43" t="b">
        <v>0</v>
      </c>
      <c r="N585" s="43" t="b">
        <v>0</v>
      </c>
      <c r="O585" s="43"/>
    </row>
    <row r="586" spans="1:15" ht="15" customHeight="1">
      <c r="A586" s="43" t="s">
        <v>2345</v>
      </c>
      <c r="B586" s="43" t="s">
        <v>264</v>
      </c>
      <c r="C586" s="43" t="s">
        <v>2346</v>
      </c>
      <c r="D586" s="43" t="s">
        <v>641</v>
      </c>
      <c r="E586" s="43" t="s">
        <v>226</v>
      </c>
      <c r="F586" s="43" t="s">
        <v>2347</v>
      </c>
      <c r="G586" s="43" t="s">
        <v>278</v>
      </c>
      <c r="H586" s="59">
        <v>44638.4687962963</v>
      </c>
      <c r="I586" s="59">
        <v>44639.875011574077</v>
      </c>
      <c r="J586" s="43" t="b">
        <v>0</v>
      </c>
      <c r="K586" s="43"/>
      <c r="L586" s="43"/>
      <c r="M586" s="43" t="s">
        <v>568</v>
      </c>
      <c r="N586" s="43" t="b">
        <v>0</v>
      </c>
      <c r="O586" s="43"/>
    </row>
    <row r="587" spans="1:15" ht="15" customHeight="1">
      <c r="A587" s="43" t="s">
        <v>2348</v>
      </c>
      <c r="B587" s="43" t="s">
        <v>261</v>
      </c>
      <c r="C587" s="43" t="s">
        <v>2349</v>
      </c>
      <c r="D587" s="43" t="s">
        <v>1482</v>
      </c>
      <c r="E587" s="43" t="s">
        <v>226</v>
      </c>
      <c r="F587" s="43" t="s">
        <v>754</v>
      </c>
      <c r="G587" s="43" t="s">
        <v>174</v>
      </c>
      <c r="H587" s="59">
        <v>44638.461782407408</v>
      </c>
      <c r="I587" s="59">
        <v>44640.875011574077</v>
      </c>
      <c r="J587" s="43" t="b">
        <v>0</v>
      </c>
      <c r="K587" s="43"/>
      <c r="L587" s="43"/>
      <c r="M587" s="43" t="b">
        <v>0</v>
      </c>
      <c r="N587" s="43" t="b">
        <v>0</v>
      </c>
      <c r="O587" s="43"/>
    </row>
    <row r="588" spans="1:15" ht="15" customHeight="1">
      <c r="A588" s="43" t="s">
        <v>2350</v>
      </c>
      <c r="B588" s="43" t="s">
        <v>264</v>
      </c>
      <c r="C588" s="43" t="s">
        <v>2351</v>
      </c>
      <c r="D588" s="43" t="s">
        <v>575</v>
      </c>
      <c r="E588" s="43" t="s">
        <v>226</v>
      </c>
      <c r="F588" s="43" t="s">
        <v>2352</v>
      </c>
      <c r="G588" s="43" t="s">
        <v>294</v>
      </c>
      <c r="H588" s="59">
        <v>44638.460358796299</v>
      </c>
      <c r="I588" s="59">
        <v>44639.875011574077</v>
      </c>
      <c r="J588" s="43" t="b">
        <v>0</v>
      </c>
      <c r="K588" s="43"/>
      <c r="L588" s="43"/>
      <c r="M588" s="43" t="s">
        <v>2353</v>
      </c>
      <c r="N588" s="43" t="s">
        <v>589</v>
      </c>
      <c r="O588" s="43"/>
    </row>
    <row r="589" spans="1:15" ht="15" customHeight="1">
      <c r="A589" s="43" t="s">
        <v>2354</v>
      </c>
      <c r="B589" s="43" t="s">
        <v>261</v>
      </c>
      <c r="C589" s="43" t="s">
        <v>2355</v>
      </c>
      <c r="D589" s="43" t="s">
        <v>546</v>
      </c>
      <c r="E589" s="43" t="s">
        <v>226</v>
      </c>
      <c r="F589" s="43" t="s">
        <v>490</v>
      </c>
      <c r="G589" s="43" t="s">
        <v>176</v>
      </c>
      <c r="H589" s="59">
        <v>44638.458715277768</v>
      </c>
      <c r="I589" s="59">
        <v>44639.875011574077</v>
      </c>
      <c r="J589" s="43" t="b">
        <v>0</v>
      </c>
      <c r="K589" s="43"/>
      <c r="L589" s="43"/>
      <c r="M589" s="43" t="b">
        <v>0</v>
      </c>
      <c r="N589" s="43" t="b">
        <v>0</v>
      </c>
      <c r="O589" s="43"/>
    </row>
    <row r="590" spans="1:15" ht="15" customHeight="1">
      <c r="A590" s="43" t="s">
        <v>2356</v>
      </c>
      <c r="B590" s="43" t="s">
        <v>261</v>
      </c>
      <c r="C590" s="43" t="s">
        <v>2357</v>
      </c>
      <c r="D590" s="43" t="s">
        <v>1482</v>
      </c>
      <c r="E590" s="43" t="s">
        <v>226</v>
      </c>
      <c r="F590" s="43" t="s">
        <v>459</v>
      </c>
      <c r="G590" s="43" t="s">
        <v>174</v>
      </c>
      <c r="H590" s="59">
        <v>44638.456446759257</v>
      </c>
      <c r="I590" s="59">
        <v>44639.875011574077</v>
      </c>
      <c r="J590" s="43" t="b">
        <v>0</v>
      </c>
      <c r="K590" s="43"/>
      <c r="L590" s="43"/>
      <c r="M590" s="43" t="b">
        <v>0</v>
      </c>
      <c r="N590" s="43" t="b">
        <v>0</v>
      </c>
      <c r="O590" s="43"/>
    </row>
    <row r="591" spans="1:15" ht="15" customHeight="1">
      <c r="A591" s="43" t="s">
        <v>2358</v>
      </c>
      <c r="B591" s="43" t="s">
        <v>261</v>
      </c>
      <c r="C591" s="43" t="s">
        <v>2359</v>
      </c>
      <c r="D591" s="43" t="s">
        <v>1482</v>
      </c>
      <c r="E591" s="43" t="s">
        <v>226</v>
      </c>
      <c r="F591" s="43" t="s">
        <v>754</v>
      </c>
      <c r="G591" s="43" t="s">
        <v>174</v>
      </c>
      <c r="H591" s="59">
        <v>44638.450902777768</v>
      </c>
      <c r="I591" s="59">
        <v>44639.875011574077</v>
      </c>
      <c r="J591" s="43" t="b">
        <v>0</v>
      </c>
      <c r="K591" s="43"/>
      <c r="L591" s="43"/>
      <c r="M591" s="43" t="b">
        <v>0</v>
      </c>
      <c r="N591" s="43" t="b">
        <v>0</v>
      </c>
      <c r="O591" s="43"/>
    </row>
    <row r="592" spans="1:15" ht="15" customHeight="1">
      <c r="A592" s="43" t="s">
        <v>2360</v>
      </c>
      <c r="B592" s="43" t="s">
        <v>261</v>
      </c>
      <c r="C592" s="43" t="s">
        <v>2361</v>
      </c>
      <c r="D592" s="43" t="s">
        <v>546</v>
      </c>
      <c r="E592" s="43" t="s">
        <v>226</v>
      </c>
      <c r="F592" s="43" t="s">
        <v>490</v>
      </c>
      <c r="G592" s="43" t="s">
        <v>176</v>
      </c>
      <c r="H592" s="59">
        <v>44638.448761574073</v>
      </c>
      <c r="I592" s="59">
        <v>44639.875011574077</v>
      </c>
      <c r="J592" s="43" t="b">
        <v>0</v>
      </c>
      <c r="K592" s="43"/>
      <c r="L592" s="43"/>
      <c r="M592" s="43" t="b">
        <v>0</v>
      </c>
      <c r="N592" s="43" t="b">
        <v>0</v>
      </c>
      <c r="O592" s="43"/>
    </row>
    <row r="593" spans="1:15" ht="15" customHeight="1">
      <c r="A593" s="43" t="s">
        <v>2362</v>
      </c>
      <c r="B593" s="43" t="s">
        <v>265</v>
      </c>
      <c r="C593" s="43" t="s">
        <v>548</v>
      </c>
      <c r="D593" s="43" t="b">
        <v>0</v>
      </c>
      <c r="E593" s="43" t="s">
        <v>158</v>
      </c>
      <c r="F593" s="43" t="s">
        <v>549</v>
      </c>
      <c r="G593" s="43" t="s">
        <v>291</v>
      </c>
      <c r="H593" s="59">
        <v>44638.43917824074</v>
      </c>
      <c r="I593" s="59">
        <v>44638.45076388889</v>
      </c>
      <c r="J593" s="43" t="b">
        <v>0</v>
      </c>
      <c r="K593" s="43"/>
      <c r="L593" s="59">
        <v>44641.43917824074</v>
      </c>
      <c r="M593" s="43" t="b">
        <v>0</v>
      </c>
      <c r="N593" s="43" t="b">
        <v>0</v>
      </c>
      <c r="O593" s="43"/>
    </row>
    <row r="594" spans="1:15" ht="15" customHeight="1">
      <c r="A594" s="43" t="s">
        <v>2363</v>
      </c>
      <c r="B594" s="43" t="s">
        <v>265</v>
      </c>
      <c r="C594" s="43" t="s">
        <v>550</v>
      </c>
      <c r="D594" s="43" t="b">
        <v>0</v>
      </c>
      <c r="E594" s="43" t="s">
        <v>158</v>
      </c>
      <c r="F594" s="43" t="s">
        <v>549</v>
      </c>
      <c r="G594" s="43" t="s">
        <v>291</v>
      </c>
      <c r="H594" s="59">
        <v>44638.439097222217</v>
      </c>
      <c r="I594" s="59">
        <v>44638.450462962966</v>
      </c>
      <c r="J594" s="43" t="b">
        <v>0</v>
      </c>
      <c r="K594" s="43"/>
      <c r="L594" s="59">
        <v>44641.439097222217</v>
      </c>
      <c r="M594" s="43" t="b">
        <v>0</v>
      </c>
      <c r="N594" s="43" t="b">
        <v>0</v>
      </c>
      <c r="O594" s="43"/>
    </row>
    <row r="595" spans="1:15" ht="15" customHeight="1">
      <c r="A595" s="43" t="s">
        <v>1479</v>
      </c>
      <c r="B595" s="43" t="s">
        <v>264</v>
      </c>
      <c r="C595" s="43" t="s">
        <v>551</v>
      </c>
      <c r="D595" s="43" t="b">
        <v>0</v>
      </c>
      <c r="E595" s="43" t="s">
        <v>158</v>
      </c>
      <c r="F595" s="43" t="s">
        <v>549</v>
      </c>
      <c r="G595" s="43" t="s">
        <v>291</v>
      </c>
      <c r="H595" s="59">
        <v>44638.439062500001</v>
      </c>
      <c r="I595" s="59">
        <v>44641.233842592592</v>
      </c>
      <c r="J595" s="43" t="b">
        <v>0</v>
      </c>
      <c r="K595" s="43"/>
      <c r="L595" s="59">
        <v>44641.230729166673</v>
      </c>
      <c r="M595" s="43" t="b">
        <v>0</v>
      </c>
      <c r="N595" s="43" t="b">
        <v>0</v>
      </c>
      <c r="O595" s="43"/>
    </row>
    <row r="596" spans="1:15" ht="15" customHeight="1">
      <c r="A596" s="43" t="s">
        <v>2364</v>
      </c>
      <c r="B596" s="43" t="s">
        <v>265</v>
      </c>
      <c r="C596" s="43" t="s">
        <v>552</v>
      </c>
      <c r="D596" s="43" t="b">
        <v>0</v>
      </c>
      <c r="E596" s="43" t="s">
        <v>158</v>
      </c>
      <c r="F596" s="43" t="s">
        <v>549</v>
      </c>
      <c r="G596" s="43" t="s">
        <v>291</v>
      </c>
      <c r="H596" s="59">
        <v>44638.439050925917</v>
      </c>
      <c r="I596" s="59">
        <v>44638.451296296298</v>
      </c>
      <c r="J596" s="43" t="b">
        <v>0</v>
      </c>
      <c r="K596" s="43"/>
      <c r="L596" s="59">
        <v>44641.439050925917</v>
      </c>
      <c r="M596" s="43" t="b">
        <v>0</v>
      </c>
      <c r="N596" s="43" t="b">
        <v>0</v>
      </c>
      <c r="O596" s="43"/>
    </row>
    <row r="597" spans="1:15" ht="15" customHeight="1">
      <c r="A597" s="43" t="s">
        <v>2365</v>
      </c>
      <c r="B597" s="43" t="s">
        <v>260</v>
      </c>
      <c r="C597" s="43" t="s">
        <v>2366</v>
      </c>
      <c r="D597" s="43" t="s">
        <v>1482</v>
      </c>
      <c r="E597" s="43" t="s">
        <v>226</v>
      </c>
      <c r="F597" s="43" t="s">
        <v>459</v>
      </c>
      <c r="G597" s="43" t="s">
        <v>174</v>
      </c>
      <c r="H597" s="59">
        <v>44638.4297337963</v>
      </c>
      <c r="I597" s="59">
        <v>44639.875011574077</v>
      </c>
      <c r="J597" s="43" t="b">
        <v>0</v>
      </c>
      <c r="K597" s="43"/>
      <c r="L597" s="43"/>
      <c r="M597" s="43" t="b">
        <v>0</v>
      </c>
      <c r="N597" s="43" t="b">
        <v>0</v>
      </c>
      <c r="O597" s="43"/>
    </row>
    <row r="598" spans="1:15" ht="15" customHeight="1">
      <c r="A598" s="43" t="s">
        <v>2367</v>
      </c>
      <c r="B598" s="43" t="s">
        <v>261</v>
      </c>
      <c r="C598" s="43" t="s">
        <v>2368</v>
      </c>
      <c r="D598" s="43" t="s">
        <v>1482</v>
      </c>
      <c r="E598" s="43" t="s">
        <v>226</v>
      </c>
      <c r="F598" s="43" t="s">
        <v>459</v>
      </c>
      <c r="G598" s="43" t="s">
        <v>174</v>
      </c>
      <c r="H598" s="59">
        <v>44638.429722222223</v>
      </c>
      <c r="I598" s="59">
        <v>44639.875011574077</v>
      </c>
      <c r="J598" s="43" t="b">
        <v>0</v>
      </c>
      <c r="K598" s="43"/>
      <c r="L598" s="43"/>
      <c r="M598" s="43" t="b">
        <v>0</v>
      </c>
      <c r="N598" s="43" t="b">
        <v>0</v>
      </c>
      <c r="O598" s="43"/>
    </row>
    <row r="599" spans="1:15" ht="15" customHeight="1">
      <c r="A599" s="43" t="s">
        <v>1480</v>
      </c>
      <c r="B599" s="43" t="s">
        <v>261</v>
      </c>
      <c r="C599" s="43" t="s">
        <v>554</v>
      </c>
      <c r="D599" s="43" t="s">
        <v>555</v>
      </c>
      <c r="E599" s="43" t="s">
        <v>99</v>
      </c>
      <c r="F599" s="43" t="s">
        <v>556</v>
      </c>
      <c r="G599" s="43" t="s">
        <v>174</v>
      </c>
      <c r="H599" s="59">
        <v>44638.425752314812</v>
      </c>
      <c r="I599" s="59">
        <v>44638.690162037034</v>
      </c>
      <c r="J599" s="43" t="s">
        <v>442</v>
      </c>
      <c r="K599" s="43" t="s">
        <v>456</v>
      </c>
      <c r="L599" s="59">
        <v>44638.592418981483</v>
      </c>
      <c r="M599" s="43" t="b">
        <v>0</v>
      </c>
      <c r="N599" s="43" t="b">
        <v>0</v>
      </c>
      <c r="O599" s="43"/>
    </row>
    <row r="600" spans="1:15" ht="15" customHeight="1">
      <c r="A600" s="43" t="s">
        <v>2369</v>
      </c>
      <c r="B600" s="43" t="s">
        <v>264</v>
      </c>
      <c r="C600" s="43" t="s">
        <v>2370</v>
      </c>
      <c r="D600" s="43" t="s">
        <v>686</v>
      </c>
      <c r="E600" s="43" t="s">
        <v>226</v>
      </c>
      <c r="F600" s="43" t="s">
        <v>2371</v>
      </c>
      <c r="G600" s="43" t="s">
        <v>297</v>
      </c>
      <c r="H600" s="59">
        <v>44638.424317129633</v>
      </c>
      <c r="I600" s="59">
        <v>44639.875011574077</v>
      </c>
      <c r="J600" s="43" t="b">
        <v>0</v>
      </c>
      <c r="K600" s="43"/>
      <c r="L600" s="43"/>
      <c r="M600" s="43" t="s">
        <v>688</v>
      </c>
      <c r="N600" s="43" t="s">
        <v>463</v>
      </c>
      <c r="O600" s="43"/>
    </row>
    <row r="601" spans="1:15" ht="15" customHeight="1">
      <c r="A601" s="43" t="s">
        <v>2372</v>
      </c>
      <c r="B601" s="43" t="s">
        <v>261</v>
      </c>
      <c r="C601" s="43" t="s">
        <v>2373</v>
      </c>
      <c r="D601" s="43" t="s">
        <v>1482</v>
      </c>
      <c r="E601" s="43" t="s">
        <v>226</v>
      </c>
      <c r="F601" s="43" t="s">
        <v>1487</v>
      </c>
      <c r="G601" s="43" t="s">
        <v>174</v>
      </c>
      <c r="H601" s="59">
        <v>44638.419988425929</v>
      </c>
      <c r="I601" s="59">
        <v>44639.875011574077</v>
      </c>
      <c r="J601" s="43" t="b">
        <v>0</v>
      </c>
      <c r="K601" s="43"/>
      <c r="L601" s="43"/>
      <c r="M601" s="43" t="s">
        <v>2374</v>
      </c>
      <c r="N601" s="43" t="b">
        <v>0</v>
      </c>
      <c r="O601" s="43"/>
    </row>
    <row r="602" spans="1:15" ht="15" customHeight="1">
      <c r="A602" s="43" t="s">
        <v>2375</v>
      </c>
      <c r="B602" s="43" t="s">
        <v>264</v>
      </c>
      <c r="C602" s="43" t="s">
        <v>2376</v>
      </c>
      <c r="D602" s="43" t="s">
        <v>604</v>
      </c>
      <c r="E602" s="43" t="s">
        <v>226</v>
      </c>
      <c r="F602" s="43" t="s">
        <v>2377</v>
      </c>
      <c r="G602" s="43" t="s">
        <v>183</v>
      </c>
      <c r="H602" s="59">
        <v>44638.41978009259</v>
      </c>
      <c r="I602" s="59">
        <v>44639.875011574077</v>
      </c>
      <c r="J602" s="43" t="b">
        <v>0</v>
      </c>
      <c r="K602" s="43"/>
      <c r="L602" s="43"/>
      <c r="M602" s="43" t="s">
        <v>606</v>
      </c>
      <c r="N602" s="43" t="s">
        <v>463</v>
      </c>
      <c r="O602" s="43"/>
    </row>
    <row r="603" spans="1:15" ht="15" customHeight="1">
      <c r="A603" s="43" t="s">
        <v>2378</v>
      </c>
      <c r="B603" s="43" t="s">
        <v>261</v>
      </c>
      <c r="C603" s="43" t="s">
        <v>2379</v>
      </c>
      <c r="D603" s="43" t="s">
        <v>1482</v>
      </c>
      <c r="E603" s="43" t="s">
        <v>226</v>
      </c>
      <c r="F603" s="43" t="s">
        <v>459</v>
      </c>
      <c r="G603" s="43" t="s">
        <v>174</v>
      </c>
      <c r="H603" s="59">
        <v>44638.419317129628</v>
      </c>
      <c r="I603" s="59">
        <v>44639.875011574077</v>
      </c>
      <c r="J603" s="43" t="b">
        <v>0</v>
      </c>
      <c r="K603" s="43"/>
      <c r="L603" s="43"/>
      <c r="M603" s="43" t="b">
        <v>0</v>
      </c>
      <c r="N603" s="43" t="b">
        <v>0</v>
      </c>
      <c r="O603" s="43"/>
    </row>
    <row r="604" spans="1:15" ht="15" customHeight="1">
      <c r="A604" s="43" t="s">
        <v>2380</v>
      </c>
      <c r="B604" s="43" t="s">
        <v>261</v>
      </c>
      <c r="C604" s="43" t="s">
        <v>2381</v>
      </c>
      <c r="D604" s="43" t="s">
        <v>1482</v>
      </c>
      <c r="E604" s="43" t="s">
        <v>226</v>
      </c>
      <c r="F604" s="43" t="s">
        <v>459</v>
      </c>
      <c r="G604" s="43" t="s">
        <v>174</v>
      </c>
      <c r="H604" s="59">
        <v>44638.419293981482</v>
      </c>
      <c r="I604" s="59">
        <v>44639.875011574077</v>
      </c>
      <c r="J604" s="43" t="b">
        <v>0</v>
      </c>
      <c r="K604" s="43"/>
      <c r="L604" s="43"/>
      <c r="M604" s="43" t="b">
        <v>0</v>
      </c>
      <c r="N604" s="43" t="b">
        <v>0</v>
      </c>
      <c r="O604" s="43"/>
    </row>
    <row r="605" spans="1:15" ht="15" customHeight="1">
      <c r="A605" s="43" t="s">
        <v>2382</v>
      </c>
      <c r="B605" s="43" t="s">
        <v>264</v>
      </c>
      <c r="C605" s="43" t="s">
        <v>2383</v>
      </c>
      <c r="D605" s="43" t="s">
        <v>594</v>
      </c>
      <c r="E605" s="43" t="s">
        <v>226</v>
      </c>
      <c r="F605" s="43" t="s">
        <v>2384</v>
      </c>
      <c r="G605" s="43" t="s">
        <v>177</v>
      </c>
      <c r="H605" s="59">
        <v>44638.415601851862</v>
      </c>
      <c r="I605" s="59">
        <v>44639.875011574077</v>
      </c>
      <c r="J605" s="43" t="b">
        <v>0</v>
      </c>
      <c r="K605" s="43"/>
      <c r="L605" s="43"/>
      <c r="M605" s="43" t="b">
        <v>0</v>
      </c>
      <c r="N605" s="43" t="b">
        <v>0</v>
      </c>
      <c r="O605" s="43"/>
    </row>
    <row r="606" spans="1:15" ht="15" customHeight="1">
      <c r="A606" s="43" t="s">
        <v>2385</v>
      </c>
      <c r="B606" s="43" t="s">
        <v>264</v>
      </c>
      <c r="C606" s="43" t="s">
        <v>2386</v>
      </c>
      <c r="D606" s="43" t="s">
        <v>645</v>
      </c>
      <c r="E606" s="43" t="s">
        <v>226</v>
      </c>
      <c r="F606" s="43" t="s">
        <v>611</v>
      </c>
      <c r="G606" s="43" t="s">
        <v>190</v>
      </c>
      <c r="H606" s="59">
        <v>44638.414884259262</v>
      </c>
      <c r="I606" s="59">
        <v>44639.875011574077</v>
      </c>
      <c r="J606" s="43" t="b">
        <v>0</v>
      </c>
      <c r="K606" s="43"/>
      <c r="L606" s="43"/>
      <c r="M606" s="43" t="b">
        <v>0</v>
      </c>
      <c r="N606" s="43" t="b">
        <v>0</v>
      </c>
      <c r="O606" s="43"/>
    </row>
    <row r="607" spans="1:15" ht="15" customHeight="1">
      <c r="A607" s="43" t="s">
        <v>2387</v>
      </c>
      <c r="B607" s="43" t="s">
        <v>261</v>
      </c>
      <c r="C607" s="43" t="s">
        <v>2388</v>
      </c>
      <c r="D607" s="43" t="s">
        <v>546</v>
      </c>
      <c r="E607" s="43" t="s">
        <v>226</v>
      </c>
      <c r="F607" s="43" t="s">
        <v>1891</v>
      </c>
      <c r="G607" s="43" t="s">
        <v>176</v>
      </c>
      <c r="H607" s="59">
        <v>44638.410960648151</v>
      </c>
      <c r="I607" s="59">
        <v>44639.875011574077</v>
      </c>
      <c r="J607" s="43" t="b">
        <v>0</v>
      </c>
      <c r="K607" s="43"/>
      <c r="L607" s="43"/>
      <c r="M607" s="43" t="b">
        <v>0</v>
      </c>
      <c r="N607" s="43" t="b">
        <v>0</v>
      </c>
      <c r="O607" s="43"/>
    </row>
    <row r="608" spans="1:15" ht="15" customHeight="1">
      <c r="A608" s="43" t="s">
        <v>2389</v>
      </c>
      <c r="B608" s="43" t="s">
        <v>266</v>
      </c>
      <c r="C608" s="43" t="s">
        <v>2390</v>
      </c>
      <c r="D608" s="43" t="s">
        <v>783</v>
      </c>
      <c r="E608" s="43" t="s">
        <v>226</v>
      </c>
      <c r="F608" s="43" t="s">
        <v>2391</v>
      </c>
      <c r="G608" s="43" t="s">
        <v>174</v>
      </c>
      <c r="H608" s="59">
        <v>44638.410752314812</v>
      </c>
      <c r="I608" s="59">
        <v>44639.875011574077</v>
      </c>
      <c r="J608" s="43" t="b">
        <v>0</v>
      </c>
      <c r="K608" s="43"/>
      <c r="L608" s="43"/>
      <c r="M608" s="43" t="s">
        <v>2392</v>
      </c>
      <c r="N608" s="43" t="b">
        <v>0</v>
      </c>
      <c r="O608" s="43"/>
    </row>
    <row r="609" spans="1:15" ht="15" customHeight="1">
      <c r="A609" s="43" t="s">
        <v>2393</v>
      </c>
      <c r="B609" s="43" t="s">
        <v>261</v>
      </c>
      <c r="C609" s="43" t="s">
        <v>2394</v>
      </c>
      <c r="D609" s="43" t="s">
        <v>546</v>
      </c>
      <c r="E609" s="43" t="s">
        <v>226</v>
      </c>
      <c r="F609" s="43" t="s">
        <v>1891</v>
      </c>
      <c r="G609" s="43" t="s">
        <v>176</v>
      </c>
      <c r="H609" s="59">
        <v>44638.405219907407</v>
      </c>
      <c r="I609" s="59">
        <v>44639.875011574077</v>
      </c>
      <c r="J609" s="43" t="b">
        <v>0</v>
      </c>
      <c r="K609" s="43"/>
      <c r="L609" s="43"/>
      <c r="M609" s="43" t="b">
        <v>0</v>
      </c>
      <c r="N609" s="43" t="b">
        <v>0</v>
      </c>
      <c r="O609" s="43"/>
    </row>
    <row r="610" spans="1:15" ht="15" customHeight="1">
      <c r="A610" s="43" t="s">
        <v>2395</v>
      </c>
      <c r="B610" s="43" t="s">
        <v>261</v>
      </c>
      <c r="C610" s="43" t="s">
        <v>558</v>
      </c>
      <c r="D610" s="43" t="s">
        <v>559</v>
      </c>
      <c r="E610" s="43" t="s">
        <v>82</v>
      </c>
      <c r="F610" s="43" t="s">
        <v>560</v>
      </c>
      <c r="G610" s="43" t="s">
        <v>187</v>
      </c>
      <c r="H610" s="59">
        <v>44638.402361111112</v>
      </c>
      <c r="I610" s="59">
        <v>44638.406157407408</v>
      </c>
      <c r="J610" s="43" t="b">
        <v>0</v>
      </c>
      <c r="K610" s="43"/>
      <c r="L610" s="43"/>
      <c r="M610" s="43" t="b">
        <v>0</v>
      </c>
      <c r="N610" s="43" t="b">
        <v>0</v>
      </c>
      <c r="O610" s="43"/>
    </row>
    <row r="611" spans="1:15" ht="15" customHeight="1">
      <c r="A611" s="43" t="s">
        <v>2396</v>
      </c>
      <c r="B611" s="43" t="s">
        <v>265</v>
      </c>
      <c r="C611" s="43" t="s">
        <v>2397</v>
      </c>
      <c r="D611" s="43" t="b">
        <v>0</v>
      </c>
      <c r="E611" s="43" t="s">
        <v>226</v>
      </c>
      <c r="F611" s="43" t="s">
        <v>2398</v>
      </c>
      <c r="G611" s="43" t="s">
        <v>171</v>
      </c>
      <c r="H611" s="59">
        <v>44638.402025462958</v>
      </c>
      <c r="I611" s="59">
        <v>44639.875011574077</v>
      </c>
      <c r="J611" s="43" t="b">
        <v>0</v>
      </c>
      <c r="K611" s="43"/>
      <c r="L611" s="43"/>
      <c r="M611" s="43" t="s">
        <v>839</v>
      </c>
      <c r="N611" s="43" t="b">
        <v>0</v>
      </c>
      <c r="O611" s="43"/>
    </row>
    <row r="612" spans="1:15" ht="15" customHeight="1">
      <c r="A612" s="43" t="s">
        <v>2399</v>
      </c>
      <c r="B612" s="43" t="s">
        <v>261</v>
      </c>
      <c r="C612" s="43" t="s">
        <v>2400</v>
      </c>
      <c r="D612" s="43" t="s">
        <v>546</v>
      </c>
      <c r="E612" s="43" t="s">
        <v>226</v>
      </c>
      <c r="F612" s="43" t="s">
        <v>484</v>
      </c>
      <c r="G612" s="43" t="s">
        <v>176</v>
      </c>
      <c r="H612" s="59">
        <v>44638.398206018523</v>
      </c>
      <c r="I612" s="59">
        <v>44639.875011574077</v>
      </c>
      <c r="J612" s="43" t="b">
        <v>0</v>
      </c>
      <c r="K612" s="43"/>
      <c r="L612" s="43"/>
      <c r="M612" s="43" t="b">
        <v>0</v>
      </c>
      <c r="N612" s="43" t="b">
        <v>0</v>
      </c>
      <c r="O612" s="43"/>
    </row>
    <row r="613" spans="1:15" ht="15" customHeight="1">
      <c r="A613" s="43" t="s">
        <v>2401</v>
      </c>
      <c r="B613" s="43" t="s">
        <v>261</v>
      </c>
      <c r="C613" s="43" t="s">
        <v>2402</v>
      </c>
      <c r="D613" s="43" t="s">
        <v>559</v>
      </c>
      <c r="E613" s="43" t="s">
        <v>226</v>
      </c>
      <c r="F613" s="43" t="s">
        <v>605</v>
      </c>
      <c r="G613" s="43" t="s">
        <v>187</v>
      </c>
      <c r="H613" s="59">
        <v>44638.397650462961</v>
      </c>
      <c r="I613" s="59">
        <v>44639.875011574077</v>
      </c>
      <c r="J613" s="43" t="b">
        <v>0</v>
      </c>
      <c r="K613" s="43"/>
      <c r="L613" s="43"/>
      <c r="M613" s="43" t="b">
        <v>0</v>
      </c>
      <c r="N613" s="43" t="b">
        <v>0</v>
      </c>
      <c r="O613" s="43"/>
    </row>
    <row r="614" spans="1:15" ht="15" customHeight="1">
      <c r="A614" s="43" t="s">
        <v>2403</v>
      </c>
      <c r="B614" s="43" t="s">
        <v>261</v>
      </c>
      <c r="C614" s="43" t="s">
        <v>2404</v>
      </c>
      <c r="D614" s="43" t="s">
        <v>546</v>
      </c>
      <c r="E614" s="43" t="s">
        <v>226</v>
      </c>
      <c r="F614" s="43" t="s">
        <v>490</v>
      </c>
      <c r="G614" s="43" t="s">
        <v>176</v>
      </c>
      <c r="H614" s="59">
        <v>44638.382731481477</v>
      </c>
      <c r="I614" s="59">
        <v>44639.875011574077</v>
      </c>
      <c r="J614" s="43" t="b">
        <v>0</v>
      </c>
      <c r="K614" s="43"/>
      <c r="L614" s="43"/>
      <c r="M614" s="43" t="b">
        <v>0</v>
      </c>
      <c r="N614" s="43" t="b">
        <v>0</v>
      </c>
      <c r="O614" s="43"/>
    </row>
    <row r="615" spans="1:15" ht="15" customHeight="1">
      <c r="A615" s="43" t="s">
        <v>2405</v>
      </c>
      <c r="B615" s="43" t="s">
        <v>264</v>
      </c>
      <c r="C615" s="43" t="s">
        <v>561</v>
      </c>
      <c r="D615" s="43" t="s">
        <v>562</v>
      </c>
      <c r="E615" s="43" t="s">
        <v>465</v>
      </c>
      <c r="F615" s="43" t="s">
        <v>563</v>
      </c>
      <c r="G615" s="43" t="s">
        <v>310</v>
      </c>
      <c r="H615" s="59">
        <v>44638.369467592587</v>
      </c>
      <c r="I615" s="59">
        <v>44638.656180555547</v>
      </c>
      <c r="J615" s="43" t="s">
        <v>455</v>
      </c>
      <c r="K615" s="43" t="s">
        <v>443</v>
      </c>
      <c r="L615" s="43"/>
      <c r="M615" s="43" t="b">
        <v>0</v>
      </c>
      <c r="N615" s="43" t="b">
        <v>0</v>
      </c>
      <c r="O615" s="43"/>
    </row>
    <row r="616" spans="1:15" ht="15" customHeight="1">
      <c r="A616" s="43" t="s">
        <v>2406</v>
      </c>
      <c r="B616" s="43" t="s">
        <v>261</v>
      </c>
      <c r="C616" s="43" t="s">
        <v>2407</v>
      </c>
      <c r="D616" s="43" t="s">
        <v>489</v>
      </c>
      <c r="E616" s="43" t="s">
        <v>226</v>
      </c>
      <c r="F616" s="43" t="s">
        <v>2408</v>
      </c>
      <c r="G616" s="43" t="s">
        <v>176</v>
      </c>
      <c r="H616" s="59">
        <v>44638.367627314823</v>
      </c>
      <c r="I616" s="59">
        <v>44639.875011574077</v>
      </c>
      <c r="J616" s="43" t="b">
        <v>0</v>
      </c>
      <c r="K616" s="43"/>
      <c r="L616" s="43"/>
      <c r="M616" s="43" t="b">
        <v>0</v>
      </c>
      <c r="N616" s="43" t="b">
        <v>0</v>
      </c>
      <c r="O616" s="43"/>
    </row>
    <row r="617" spans="1:15" ht="15" customHeight="1">
      <c r="A617" s="43" t="s">
        <v>2409</v>
      </c>
      <c r="B617" s="43" t="s">
        <v>261</v>
      </c>
      <c r="C617" s="43" t="s">
        <v>2410</v>
      </c>
      <c r="D617" s="43" t="s">
        <v>1482</v>
      </c>
      <c r="E617" s="43" t="s">
        <v>226</v>
      </c>
      <c r="F617" s="43" t="s">
        <v>472</v>
      </c>
      <c r="G617" s="43" t="s">
        <v>174</v>
      </c>
      <c r="H617" s="59">
        <v>44638.367581018523</v>
      </c>
      <c r="I617" s="59">
        <v>44640.875011574077</v>
      </c>
      <c r="J617" s="43" t="b">
        <v>0</v>
      </c>
      <c r="K617" s="43"/>
      <c r="L617" s="43"/>
      <c r="M617" s="43" t="b">
        <v>0</v>
      </c>
      <c r="N617" s="43" t="b">
        <v>0</v>
      </c>
      <c r="O617" s="43"/>
    </row>
    <row r="618" spans="1:15" ht="15" customHeight="1">
      <c r="A618" s="43" t="s">
        <v>2411</v>
      </c>
      <c r="B618" s="43" t="s">
        <v>261</v>
      </c>
      <c r="C618" s="43" t="s">
        <v>2412</v>
      </c>
      <c r="D618" s="43" t="s">
        <v>489</v>
      </c>
      <c r="E618" s="43" t="s">
        <v>226</v>
      </c>
      <c r="F618" s="43" t="s">
        <v>484</v>
      </c>
      <c r="G618" s="43" t="s">
        <v>176</v>
      </c>
      <c r="H618" s="59">
        <v>44638.367442129631</v>
      </c>
      <c r="I618" s="59">
        <v>44638.422233796293</v>
      </c>
      <c r="J618" s="43" t="b">
        <v>0</v>
      </c>
      <c r="K618" s="43"/>
      <c r="L618" s="43"/>
      <c r="M618" s="43" t="b">
        <v>0</v>
      </c>
      <c r="N618" s="43" t="b">
        <v>0</v>
      </c>
      <c r="O618" s="43"/>
    </row>
    <row r="619" spans="1:15" ht="15" customHeight="1">
      <c r="A619" s="43" t="s">
        <v>2413</v>
      </c>
      <c r="B619" s="43" t="s">
        <v>264</v>
      </c>
      <c r="C619" s="43" t="s">
        <v>2414</v>
      </c>
      <c r="D619" s="43" t="b">
        <v>0</v>
      </c>
      <c r="E619" s="43" t="s">
        <v>226</v>
      </c>
      <c r="F619" s="43" t="s">
        <v>728</v>
      </c>
      <c r="G619" s="43" t="s">
        <v>173</v>
      </c>
      <c r="H619" s="59">
        <v>44638.364629629628</v>
      </c>
      <c r="I619" s="59">
        <v>44639.875011574077</v>
      </c>
      <c r="J619" s="43" t="b">
        <v>0</v>
      </c>
      <c r="K619" s="43"/>
      <c r="L619" s="43"/>
      <c r="M619" s="43" t="b">
        <v>0</v>
      </c>
      <c r="N619" s="43" t="b">
        <v>0</v>
      </c>
      <c r="O619" s="43"/>
    </row>
    <row r="620" spans="1:15" ht="15" customHeight="1">
      <c r="A620" s="43" t="s">
        <v>2415</v>
      </c>
      <c r="B620" s="43" t="s">
        <v>261</v>
      </c>
      <c r="C620" s="43" t="s">
        <v>2416</v>
      </c>
      <c r="D620" s="43" t="s">
        <v>489</v>
      </c>
      <c r="E620" s="43" t="s">
        <v>226</v>
      </c>
      <c r="F620" s="43" t="s">
        <v>1372</v>
      </c>
      <c r="G620" s="43" t="s">
        <v>176</v>
      </c>
      <c r="H620" s="59">
        <v>44638.364432870367</v>
      </c>
      <c r="I620" s="59">
        <v>44638.422233796293</v>
      </c>
      <c r="J620" s="43" t="b">
        <v>0</v>
      </c>
      <c r="K620" s="43"/>
      <c r="L620" s="43"/>
      <c r="M620" s="43" t="b">
        <v>0</v>
      </c>
      <c r="N620" s="43" t="b">
        <v>0</v>
      </c>
      <c r="O620" s="43"/>
    </row>
    <row r="621" spans="1:15" ht="15" customHeight="1">
      <c r="A621" s="43" t="s">
        <v>2417</v>
      </c>
      <c r="B621" s="43" t="s">
        <v>265</v>
      </c>
      <c r="C621" s="43" t="s">
        <v>564</v>
      </c>
      <c r="D621" s="43" t="b">
        <v>0</v>
      </c>
      <c r="E621" s="43" t="s">
        <v>158</v>
      </c>
      <c r="F621" s="43" t="s">
        <v>565</v>
      </c>
      <c r="G621" s="43" t="s">
        <v>173</v>
      </c>
      <c r="H621" s="59">
        <v>44638.36010416667</v>
      </c>
      <c r="I621" s="59">
        <v>44638.837997685187</v>
      </c>
      <c r="J621" s="43" t="b">
        <v>0</v>
      </c>
      <c r="K621" s="43"/>
      <c r="L621" s="59">
        <v>44641.318437499998</v>
      </c>
      <c r="M621" s="43" t="b">
        <v>0</v>
      </c>
      <c r="N621" s="43" t="b">
        <v>0</v>
      </c>
      <c r="O621" s="43"/>
    </row>
    <row r="622" spans="1:15" ht="15" customHeight="1">
      <c r="A622" s="43" t="s">
        <v>2418</v>
      </c>
      <c r="B622" s="43" t="s">
        <v>265</v>
      </c>
      <c r="C622" s="43" t="s">
        <v>566</v>
      </c>
      <c r="D622" s="43" t="b">
        <v>0</v>
      </c>
      <c r="E622" s="43" t="s">
        <v>158</v>
      </c>
      <c r="F622" s="43" t="s">
        <v>567</v>
      </c>
      <c r="G622" s="43" t="s">
        <v>288</v>
      </c>
      <c r="H622" s="59">
        <v>44638.352199074077</v>
      </c>
      <c r="I622" s="59">
        <v>44638.400937500002</v>
      </c>
      <c r="J622" s="43" t="s">
        <v>455</v>
      </c>
      <c r="K622" s="43" t="s">
        <v>443</v>
      </c>
      <c r="L622" s="43"/>
      <c r="M622" s="43" t="s">
        <v>568</v>
      </c>
      <c r="N622" s="43" t="b">
        <v>0</v>
      </c>
      <c r="O622" s="43"/>
    </row>
    <row r="623" spans="1:15" ht="15" customHeight="1">
      <c r="A623" s="43" t="s">
        <v>1481</v>
      </c>
      <c r="B623" s="43" t="s">
        <v>264</v>
      </c>
      <c r="C623" s="43" t="s">
        <v>569</v>
      </c>
      <c r="D623" s="43" t="s">
        <v>570</v>
      </c>
      <c r="E623" s="43" t="s">
        <v>82</v>
      </c>
      <c r="F623" s="43" t="s">
        <v>460</v>
      </c>
      <c r="G623" s="43" t="s">
        <v>170</v>
      </c>
      <c r="H623" s="59">
        <v>44638.351412037038</v>
      </c>
      <c r="I623" s="59">
        <v>44640.261608796303</v>
      </c>
      <c r="J623" s="43" t="s">
        <v>442</v>
      </c>
      <c r="K623" s="43" t="s">
        <v>456</v>
      </c>
      <c r="L623" s="59">
        <v>44640.260023148148</v>
      </c>
      <c r="M623" s="43" t="b">
        <v>0</v>
      </c>
      <c r="N623" s="43" t="b">
        <v>0</v>
      </c>
      <c r="O623" s="43"/>
    </row>
    <row r="624" spans="1:15" ht="15" customHeight="1">
      <c r="A624" s="43" t="s">
        <v>2419</v>
      </c>
      <c r="B624" s="43" t="s">
        <v>261</v>
      </c>
      <c r="C624" s="43" t="s">
        <v>572</v>
      </c>
      <c r="D624" s="43" t="b">
        <v>0</v>
      </c>
      <c r="E624" s="43" t="s">
        <v>158</v>
      </c>
      <c r="F624" s="43" t="s">
        <v>573</v>
      </c>
      <c r="G624" s="43" t="s">
        <v>288</v>
      </c>
      <c r="H624" s="59">
        <v>44638.350543981483</v>
      </c>
      <c r="I624" s="59">
        <v>44638.391145833331</v>
      </c>
      <c r="J624" s="43" t="s">
        <v>455</v>
      </c>
      <c r="K624" s="43" t="s">
        <v>443</v>
      </c>
      <c r="L624" s="43"/>
      <c r="M624" s="43" t="b">
        <v>0</v>
      </c>
      <c r="N624" s="43" t="b">
        <v>0</v>
      </c>
      <c r="O624" s="43"/>
    </row>
    <row r="625" spans="1:15" ht="15" customHeight="1">
      <c r="A625" s="43" t="s">
        <v>2420</v>
      </c>
      <c r="B625" s="43" t="s">
        <v>264</v>
      </c>
      <c r="C625" s="43" t="s">
        <v>574</v>
      </c>
      <c r="D625" s="43" t="s">
        <v>575</v>
      </c>
      <c r="E625" s="43" t="s">
        <v>161</v>
      </c>
      <c r="F625" s="43" t="s">
        <v>576</v>
      </c>
      <c r="G625" s="43" t="s">
        <v>278</v>
      </c>
      <c r="H625" s="59">
        <v>44638.349976851852</v>
      </c>
      <c r="I625" s="59">
        <v>44641.260266203702</v>
      </c>
      <c r="J625" s="43" t="s">
        <v>455</v>
      </c>
      <c r="K625" s="43" t="s">
        <v>443</v>
      </c>
      <c r="L625" s="59">
        <v>44641.400543981479</v>
      </c>
      <c r="M625" s="43" t="s">
        <v>577</v>
      </c>
      <c r="N625" s="43" t="b">
        <v>0</v>
      </c>
      <c r="O625" s="43"/>
    </row>
    <row r="626" spans="1:15" ht="15" customHeight="1">
      <c r="A626" s="43" t="s">
        <v>2421</v>
      </c>
      <c r="B626" s="43" t="s">
        <v>261</v>
      </c>
      <c r="C626" s="43" t="s">
        <v>2422</v>
      </c>
      <c r="D626" s="43" t="s">
        <v>634</v>
      </c>
      <c r="E626" s="43" t="s">
        <v>226</v>
      </c>
      <c r="F626" s="43" t="s">
        <v>2423</v>
      </c>
      <c r="G626" s="43" t="s">
        <v>278</v>
      </c>
      <c r="H626" s="59">
        <v>44638.348645833343</v>
      </c>
      <c r="I626" s="59">
        <v>44639.875011574077</v>
      </c>
      <c r="J626" s="43" t="b">
        <v>0</v>
      </c>
      <c r="K626" s="43"/>
      <c r="L626" s="43"/>
      <c r="M626" s="43" t="s">
        <v>839</v>
      </c>
      <c r="N626" s="43" t="b">
        <v>0</v>
      </c>
      <c r="O626" s="43"/>
    </row>
    <row r="627" spans="1:15" ht="15" customHeight="1">
      <c r="A627" s="43" t="s">
        <v>2424</v>
      </c>
      <c r="B627" s="43" t="s">
        <v>264</v>
      </c>
      <c r="C627" s="43" t="s">
        <v>578</v>
      </c>
      <c r="D627" s="43" t="s">
        <v>461</v>
      </c>
      <c r="E627" s="43" t="s">
        <v>465</v>
      </c>
      <c r="F627" s="43" t="s">
        <v>579</v>
      </c>
      <c r="G627" s="43" t="s">
        <v>299</v>
      </c>
      <c r="H627" s="59">
        <v>44638.348483796297</v>
      </c>
      <c r="I627" s="59">
        <v>44641.056851851848</v>
      </c>
      <c r="J627" s="43" t="s">
        <v>455</v>
      </c>
      <c r="K627" s="43" t="s">
        <v>443</v>
      </c>
      <c r="L627" s="43"/>
      <c r="M627" s="43" t="s">
        <v>457</v>
      </c>
      <c r="N627" s="43" t="s">
        <v>463</v>
      </c>
      <c r="O627" s="43"/>
    </row>
    <row r="628" spans="1:15" ht="15" customHeight="1">
      <c r="A628" s="43" t="s">
        <v>2425</v>
      </c>
      <c r="B628" s="43" t="s">
        <v>261</v>
      </c>
      <c r="C628" s="43" t="s">
        <v>2426</v>
      </c>
      <c r="D628" s="43" t="s">
        <v>1482</v>
      </c>
      <c r="E628" s="43" t="s">
        <v>226</v>
      </c>
      <c r="F628" s="43" t="s">
        <v>459</v>
      </c>
      <c r="G628" s="43" t="s">
        <v>174</v>
      </c>
      <c r="H628" s="59">
        <v>44638.348425925928</v>
      </c>
      <c r="I628" s="59">
        <v>44639.875011574077</v>
      </c>
      <c r="J628" s="43" t="b">
        <v>0</v>
      </c>
      <c r="K628" s="43"/>
      <c r="L628" s="43"/>
      <c r="M628" s="43" t="b">
        <v>0</v>
      </c>
      <c r="N628" s="43" t="b">
        <v>0</v>
      </c>
      <c r="O628" s="43"/>
    </row>
    <row r="629" spans="1:15" ht="15" customHeight="1">
      <c r="A629" s="43" t="s">
        <v>2427</v>
      </c>
      <c r="B629" s="43" t="s">
        <v>264</v>
      </c>
      <c r="C629" s="43" t="s">
        <v>2428</v>
      </c>
      <c r="D629" s="43" t="b">
        <v>0</v>
      </c>
      <c r="E629" s="43" t="s">
        <v>226</v>
      </c>
      <c r="F629" s="43" t="s">
        <v>728</v>
      </c>
      <c r="G629" s="43" t="s">
        <v>173</v>
      </c>
      <c r="H629" s="59">
        <v>44638.34747685185</v>
      </c>
      <c r="I629" s="59">
        <v>44639.875011574077</v>
      </c>
      <c r="J629" s="43" t="b">
        <v>0</v>
      </c>
      <c r="K629" s="43"/>
      <c r="L629" s="43"/>
      <c r="M629" s="43" t="s">
        <v>615</v>
      </c>
      <c r="N629" s="43" t="b">
        <v>0</v>
      </c>
      <c r="O629" s="43"/>
    </row>
    <row r="630" spans="1:15" ht="15" customHeight="1">
      <c r="A630" s="43" t="s">
        <v>2429</v>
      </c>
      <c r="B630" s="43" t="s">
        <v>265</v>
      </c>
      <c r="C630" s="43" t="s">
        <v>580</v>
      </c>
      <c r="D630" s="43" t="s">
        <v>581</v>
      </c>
      <c r="E630" s="43" t="s">
        <v>465</v>
      </c>
      <c r="F630" s="43" t="s">
        <v>582</v>
      </c>
      <c r="G630" s="43" t="s">
        <v>294</v>
      </c>
      <c r="H630" s="59">
        <v>44638.344849537039</v>
      </c>
      <c r="I630" s="59">
        <v>44638.450671296298</v>
      </c>
      <c r="J630" s="43" t="s">
        <v>442</v>
      </c>
      <c r="K630" s="43" t="s">
        <v>443</v>
      </c>
      <c r="L630" s="43"/>
      <c r="M630" s="43" t="s">
        <v>583</v>
      </c>
      <c r="N630" s="43" t="b">
        <v>0</v>
      </c>
      <c r="O630" s="43"/>
    </row>
    <row r="631" spans="1:15" ht="15" customHeight="1">
      <c r="A631" s="43" t="s">
        <v>2430</v>
      </c>
      <c r="B631" s="43" t="s">
        <v>261</v>
      </c>
      <c r="C631" s="43" t="s">
        <v>2431</v>
      </c>
      <c r="D631" s="43" t="s">
        <v>1482</v>
      </c>
      <c r="E631" s="43" t="s">
        <v>226</v>
      </c>
      <c r="F631" s="43" t="s">
        <v>754</v>
      </c>
      <c r="G631" s="43" t="s">
        <v>174</v>
      </c>
      <c r="H631" s="59">
        <v>44638.343252314808</v>
      </c>
      <c r="I631" s="59">
        <v>44640.875011574077</v>
      </c>
      <c r="J631" s="43" t="b">
        <v>0</v>
      </c>
      <c r="K631" s="43"/>
      <c r="L631" s="43"/>
      <c r="M631" s="43" t="b">
        <v>0</v>
      </c>
      <c r="N631" s="43" t="b">
        <v>0</v>
      </c>
      <c r="O631" s="43"/>
    </row>
    <row r="632" spans="1:15" ht="15" customHeight="1">
      <c r="A632" s="43" t="s">
        <v>2432</v>
      </c>
      <c r="B632" s="43" t="s">
        <v>264</v>
      </c>
      <c r="C632" s="43" t="s">
        <v>584</v>
      </c>
      <c r="D632" s="43" t="s">
        <v>585</v>
      </c>
      <c r="E632" s="43" t="s">
        <v>159</v>
      </c>
      <c r="F632" s="43" t="s">
        <v>586</v>
      </c>
      <c r="G632" s="43" t="s">
        <v>172</v>
      </c>
      <c r="H632" s="59">
        <v>44638.333368055559</v>
      </c>
      <c r="I632" s="59">
        <v>44638.333368055559</v>
      </c>
      <c r="J632" s="43" t="s">
        <v>455</v>
      </c>
      <c r="K632" s="43" t="s">
        <v>443</v>
      </c>
      <c r="L632" s="59">
        <v>44643.333368055559</v>
      </c>
      <c r="M632" s="43" t="s">
        <v>587</v>
      </c>
      <c r="N632" s="43" t="b">
        <v>0</v>
      </c>
      <c r="O632" s="43"/>
    </row>
    <row r="633" spans="1:15" ht="15" customHeight="1">
      <c r="A633" s="43" t="s">
        <v>2433</v>
      </c>
      <c r="B633" s="43" t="s">
        <v>265</v>
      </c>
      <c r="C633" s="43" t="s">
        <v>2434</v>
      </c>
      <c r="D633" s="43" t="s">
        <v>634</v>
      </c>
      <c r="E633" s="43" t="s">
        <v>226</v>
      </c>
      <c r="F633" s="43" t="s">
        <v>2435</v>
      </c>
      <c r="G633" s="43" t="s">
        <v>278</v>
      </c>
      <c r="H633" s="59">
        <v>44638.31763888889</v>
      </c>
      <c r="I633" s="59">
        <v>44639.875011574077</v>
      </c>
      <c r="J633" s="43" t="b">
        <v>0</v>
      </c>
      <c r="K633" s="43"/>
      <c r="L633" s="43"/>
      <c r="M633" s="43" t="s">
        <v>839</v>
      </c>
      <c r="N633" s="43" t="b">
        <v>0</v>
      </c>
      <c r="O633" s="43"/>
    </row>
    <row r="634" spans="1:15" ht="15" customHeight="1">
      <c r="A634" s="43" t="s">
        <v>2436</v>
      </c>
      <c r="B634" s="43" t="s">
        <v>261</v>
      </c>
      <c r="C634" s="43" t="s">
        <v>2437</v>
      </c>
      <c r="D634" s="43" t="s">
        <v>2438</v>
      </c>
      <c r="E634" s="43" t="s">
        <v>226</v>
      </c>
      <c r="F634" s="43" t="s">
        <v>775</v>
      </c>
      <c r="G634" s="43" t="s">
        <v>281</v>
      </c>
      <c r="H634" s="59">
        <v>44638.308055555557</v>
      </c>
      <c r="I634" s="59">
        <v>44639.875011574077</v>
      </c>
      <c r="J634" s="43" t="b">
        <v>0</v>
      </c>
      <c r="K634" s="43"/>
      <c r="L634" s="43"/>
      <c r="M634" s="43" t="b">
        <v>0</v>
      </c>
      <c r="N634" s="43" t="b">
        <v>0</v>
      </c>
      <c r="O634" s="43"/>
    </row>
    <row r="635" spans="1:15" ht="15" customHeight="1">
      <c r="A635" s="43" t="s">
        <v>2439</v>
      </c>
      <c r="B635" s="43" t="s">
        <v>261</v>
      </c>
      <c r="C635" s="43" t="s">
        <v>2440</v>
      </c>
      <c r="D635" s="43" t="s">
        <v>2438</v>
      </c>
      <c r="E635" s="43" t="s">
        <v>226</v>
      </c>
      <c r="F635" s="43" t="s">
        <v>1891</v>
      </c>
      <c r="G635" s="43" t="s">
        <v>281</v>
      </c>
      <c r="H635" s="59">
        <v>44638.305844907409</v>
      </c>
      <c r="I635" s="59">
        <v>44639.875011574077</v>
      </c>
      <c r="J635" s="43" t="b">
        <v>0</v>
      </c>
      <c r="K635" s="43"/>
      <c r="L635" s="43"/>
      <c r="M635" s="43" t="b">
        <v>0</v>
      </c>
      <c r="N635" s="43" t="b">
        <v>0</v>
      </c>
      <c r="O635" s="43"/>
    </row>
    <row r="636" spans="1:15" ht="15" customHeight="1">
      <c r="A636" s="43" t="s">
        <v>2441</v>
      </c>
      <c r="B636" s="43" t="s">
        <v>261</v>
      </c>
      <c r="C636" s="43" t="s">
        <v>2442</v>
      </c>
      <c r="D636" s="43" t="s">
        <v>2438</v>
      </c>
      <c r="E636" s="43" t="s">
        <v>226</v>
      </c>
      <c r="F636" s="43" t="s">
        <v>519</v>
      </c>
      <c r="G636" s="43" t="s">
        <v>281</v>
      </c>
      <c r="H636" s="59">
        <v>44638.3046875</v>
      </c>
      <c r="I636" s="59">
        <v>44639.875011574077</v>
      </c>
      <c r="J636" s="43" t="b">
        <v>0</v>
      </c>
      <c r="K636" s="43"/>
      <c r="L636" s="43"/>
      <c r="M636" s="43" t="b">
        <v>0</v>
      </c>
      <c r="N636" s="43" t="b">
        <v>0</v>
      </c>
      <c r="O636" s="43"/>
    </row>
    <row r="637" spans="1:15" ht="15" customHeight="1">
      <c r="A637" s="43" t="s">
        <v>2443</v>
      </c>
      <c r="B637" s="43" t="s">
        <v>261</v>
      </c>
      <c r="C637" s="43" t="s">
        <v>2444</v>
      </c>
      <c r="D637" s="43" t="s">
        <v>2438</v>
      </c>
      <c r="E637" s="43" t="s">
        <v>226</v>
      </c>
      <c r="F637" s="43" t="s">
        <v>1891</v>
      </c>
      <c r="G637" s="43" t="s">
        <v>281</v>
      </c>
      <c r="H637" s="59">
        <v>44638.30232638889</v>
      </c>
      <c r="I637" s="59">
        <v>44639.875011574077</v>
      </c>
      <c r="J637" s="43" t="b">
        <v>0</v>
      </c>
      <c r="K637" s="43"/>
      <c r="L637" s="43"/>
      <c r="M637" s="43" t="b">
        <v>0</v>
      </c>
      <c r="N637" s="43" t="b">
        <v>0</v>
      </c>
      <c r="O637" s="43"/>
    </row>
    <row r="638" spans="1:15" ht="15" customHeight="1">
      <c r="A638" s="43" t="s">
        <v>2445</v>
      </c>
      <c r="B638" s="43" t="s">
        <v>264</v>
      </c>
      <c r="C638" s="43" t="s">
        <v>2446</v>
      </c>
      <c r="D638" s="43" t="s">
        <v>2447</v>
      </c>
      <c r="E638" s="43" t="s">
        <v>1483</v>
      </c>
      <c r="F638" s="43" t="s">
        <v>638</v>
      </c>
      <c r="G638" s="43" t="s">
        <v>307</v>
      </c>
      <c r="H638" s="59">
        <v>44638.29546296296</v>
      </c>
      <c r="I638" s="59">
        <v>44641.200567129628</v>
      </c>
      <c r="J638" s="43" t="b">
        <v>0</v>
      </c>
      <c r="K638" s="43"/>
      <c r="L638" s="43"/>
      <c r="M638" s="43" t="s">
        <v>627</v>
      </c>
      <c r="N638" s="43" t="s">
        <v>463</v>
      </c>
      <c r="O638" s="43"/>
    </row>
    <row r="639" spans="1:15" ht="15" customHeight="1">
      <c r="A639" s="43" t="s">
        <v>2448</v>
      </c>
      <c r="B639" s="43" t="s">
        <v>261</v>
      </c>
      <c r="C639" s="43" t="s">
        <v>2449</v>
      </c>
      <c r="D639" s="43" t="s">
        <v>1482</v>
      </c>
      <c r="E639" s="43" t="s">
        <v>226</v>
      </c>
      <c r="F639" s="43" t="s">
        <v>459</v>
      </c>
      <c r="G639" s="43" t="s">
        <v>174</v>
      </c>
      <c r="H639" s="59">
        <v>44638.295335648138</v>
      </c>
      <c r="I639" s="59">
        <v>44639.875011574077</v>
      </c>
      <c r="J639" s="43" t="b">
        <v>0</v>
      </c>
      <c r="K639" s="43"/>
      <c r="L639" s="43"/>
      <c r="M639" s="43" t="b">
        <v>0</v>
      </c>
      <c r="N639" s="43" t="b">
        <v>0</v>
      </c>
      <c r="O639" s="43"/>
    </row>
    <row r="640" spans="1:15" ht="15" customHeight="1">
      <c r="A640" s="43" t="s">
        <v>2450</v>
      </c>
      <c r="B640" s="43" t="s">
        <v>261</v>
      </c>
      <c r="C640" s="43" t="s">
        <v>2451</v>
      </c>
      <c r="D640" s="43" t="s">
        <v>1482</v>
      </c>
      <c r="E640" s="43" t="s">
        <v>226</v>
      </c>
      <c r="F640" s="43" t="s">
        <v>459</v>
      </c>
      <c r="G640" s="43" t="s">
        <v>174</v>
      </c>
      <c r="H640" s="59">
        <v>44638.295312499999</v>
      </c>
      <c r="I640" s="59">
        <v>44639.875011574077</v>
      </c>
      <c r="J640" s="43" t="b">
        <v>0</v>
      </c>
      <c r="K640" s="43"/>
      <c r="L640" s="43"/>
      <c r="M640" s="43" t="b">
        <v>0</v>
      </c>
      <c r="N640" s="43" t="b">
        <v>0</v>
      </c>
      <c r="O640" s="43"/>
    </row>
    <row r="641" spans="1:15" ht="15" customHeight="1">
      <c r="A641" s="43" t="s">
        <v>2452</v>
      </c>
      <c r="B641" s="43" t="s">
        <v>261</v>
      </c>
      <c r="C641" s="43" t="s">
        <v>2453</v>
      </c>
      <c r="D641" s="43" t="s">
        <v>1482</v>
      </c>
      <c r="E641" s="43" t="s">
        <v>226</v>
      </c>
      <c r="F641" s="43" t="s">
        <v>754</v>
      </c>
      <c r="G641" s="43" t="s">
        <v>174</v>
      </c>
      <c r="H641" s="59">
        <v>44638.295104166667</v>
      </c>
      <c r="I641" s="59">
        <v>44639.875011574077</v>
      </c>
      <c r="J641" s="43" t="b">
        <v>0</v>
      </c>
      <c r="K641" s="43"/>
      <c r="L641" s="43"/>
      <c r="M641" s="43" t="b">
        <v>0</v>
      </c>
      <c r="N641" s="43" t="b">
        <v>0</v>
      </c>
      <c r="O641" s="43"/>
    </row>
    <row r="642" spans="1:15" ht="15" customHeight="1">
      <c r="A642" s="43" t="s">
        <v>2454</v>
      </c>
      <c r="B642" s="43" t="s">
        <v>264</v>
      </c>
      <c r="C642" s="43" t="s">
        <v>2455</v>
      </c>
      <c r="D642" s="43" t="s">
        <v>645</v>
      </c>
      <c r="E642" s="43" t="s">
        <v>226</v>
      </c>
      <c r="F642" s="43" t="s">
        <v>2456</v>
      </c>
      <c r="G642" s="43" t="s">
        <v>190</v>
      </c>
      <c r="H642" s="59">
        <v>44638.285960648151</v>
      </c>
      <c r="I642" s="59">
        <v>44639.875011574077</v>
      </c>
      <c r="J642" s="43" t="b">
        <v>0</v>
      </c>
      <c r="K642" s="43"/>
      <c r="L642" s="43"/>
      <c r="M642" s="43" t="s">
        <v>2457</v>
      </c>
      <c r="N642" s="43" t="s">
        <v>477</v>
      </c>
      <c r="O642" s="43"/>
    </row>
    <row r="643" spans="1:15" ht="15" customHeight="1">
      <c r="A643" s="43" t="s">
        <v>2458</v>
      </c>
      <c r="B643" s="43" t="s">
        <v>265</v>
      </c>
      <c r="C643" s="43" t="s">
        <v>2459</v>
      </c>
      <c r="D643" s="43" t="s">
        <v>515</v>
      </c>
      <c r="E643" s="43" t="s">
        <v>226</v>
      </c>
      <c r="F643" s="43" t="s">
        <v>2460</v>
      </c>
      <c r="G643" s="43" t="s">
        <v>278</v>
      </c>
      <c r="H643" s="59">
        <v>44638.277418981481</v>
      </c>
      <c r="I643" s="59">
        <v>44639.875011574077</v>
      </c>
      <c r="J643" s="43" t="b">
        <v>0</v>
      </c>
      <c r="K643" s="43"/>
      <c r="L643" s="43"/>
      <c r="M643" s="43" t="s">
        <v>527</v>
      </c>
      <c r="N643" s="43" t="s">
        <v>731</v>
      </c>
      <c r="O643" s="43"/>
    </row>
    <row r="644" spans="1:15" ht="15" customHeight="1">
      <c r="A644" s="43" t="s">
        <v>2461</v>
      </c>
      <c r="B644" s="43" t="s">
        <v>265</v>
      </c>
      <c r="C644" s="43" t="s">
        <v>2462</v>
      </c>
      <c r="D644" s="43" t="s">
        <v>634</v>
      </c>
      <c r="E644" s="43" t="s">
        <v>226</v>
      </c>
      <c r="F644" s="43" t="s">
        <v>2463</v>
      </c>
      <c r="G644" s="43" t="s">
        <v>278</v>
      </c>
      <c r="H644" s="59">
        <v>44638.273252314822</v>
      </c>
      <c r="I644" s="59">
        <v>44639.875011574077</v>
      </c>
      <c r="J644" s="43" t="b">
        <v>0</v>
      </c>
      <c r="K644" s="43"/>
      <c r="L644" s="43"/>
      <c r="M644" s="43" t="s">
        <v>839</v>
      </c>
      <c r="N644" s="43" t="b">
        <v>0</v>
      </c>
      <c r="O644" s="43"/>
    </row>
    <row r="645" spans="1:15" ht="15" customHeight="1">
      <c r="A645" s="43" t="s">
        <v>2464</v>
      </c>
      <c r="B645" s="43" t="s">
        <v>264</v>
      </c>
      <c r="C645" s="43" t="s">
        <v>2465</v>
      </c>
      <c r="D645" s="43" t="s">
        <v>562</v>
      </c>
      <c r="E645" s="43" t="s">
        <v>226</v>
      </c>
      <c r="F645" s="43" t="s">
        <v>2466</v>
      </c>
      <c r="G645" s="43" t="s">
        <v>183</v>
      </c>
      <c r="H645" s="59">
        <v>44638.2731712963</v>
      </c>
      <c r="I645" s="59">
        <v>44639.875011574077</v>
      </c>
      <c r="J645" s="43" t="b">
        <v>0</v>
      </c>
      <c r="K645" s="43"/>
      <c r="L645" s="43"/>
      <c r="M645" s="43" t="b">
        <v>0</v>
      </c>
      <c r="N645" s="43" t="b">
        <v>0</v>
      </c>
      <c r="O645" s="43"/>
    </row>
    <row r="646" spans="1:15" ht="15" customHeight="1">
      <c r="A646" s="43" t="s">
        <v>2467</v>
      </c>
      <c r="B646" s="43" t="s">
        <v>261</v>
      </c>
      <c r="C646" s="43" t="s">
        <v>2468</v>
      </c>
      <c r="D646" s="43" t="s">
        <v>1482</v>
      </c>
      <c r="E646" s="43" t="s">
        <v>226</v>
      </c>
      <c r="F646" s="43" t="s">
        <v>459</v>
      </c>
      <c r="G646" s="43" t="s">
        <v>174</v>
      </c>
      <c r="H646" s="59">
        <v>44638.260937500003</v>
      </c>
      <c r="I646" s="59">
        <v>44639.875011574077</v>
      </c>
      <c r="J646" s="43" t="b">
        <v>0</v>
      </c>
      <c r="K646" s="43"/>
      <c r="L646" s="43"/>
      <c r="M646" s="43" t="b">
        <v>0</v>
      </c>
      <c r="N646" s="43" t="b">
        <v>0</v>
      </c>
      <c r="O646" s="43"/>
    </row>
    <row r="647" spans="1:15" ht="15" customHeight="1">
      <c r="A647" s="43" t="s">
        <v>2469</v>
      </c>
      <c r="B647" s="43" t="s">
        <v>261</v>
      </c>
      <c r="C647" s="43" t="s">
        <v>2470</v>
      </c>
      <c r="D647" s="43" t="s">
        <v>466</v>
      </c>
      <c r="E647" s="43" t="s">
        <v>226</v>
      </c>
      <c r="F647" s="43" t="s">
        <v>2471</v>
      </c>
      <c r="G647" s="43" t="s">
        <v>188</v>
      </c>
      <c r="H647" s="59">
        <v>44638.258333333331</v>
      </c>
      <c r="I647" s="59">
        <v>44638.268391203703</v>
      </c>
      <c r="J647" s="43" t="b">
        <v>0</v>
      </c>
      <c r="K647" s="43"/>
      <c r="L647" s="43"/>
      <c r="M647" s="43" t="b">
        <v>0</v>
      </c>
      <c r="N647" s="43" t="b">
        <v>0</v>
      </c>
      <c r="O647" s="43"/>
    </row>
    <row r="648" spans="1:15" ht="15" customHeight="1">
      <c r="A648" s="43" t="s">
        <v>2472</v>
      </c>
      <c r="B648" s="43" t="s">
        <v>261</v>
      </c>
      <c r="C648" s="43" t="s">
        <v>2473</v>
      </c>
      <c r="D648" s="43" t="s">
        <v>466</v>
      </c>
      <c r="E648" s="43" t="s">
        <v>226</v>
      </c>
      <c r="F648" s="43" t="s">
        <v>2474</v>
      </c>
      <c r="G648" s="43" t="s">
        <v>188</v>
      </c>
      <c r="H648" s="59">
        <v>44638.256678240738</v>
      </c>
      <c r="I648" s="59">
        <v>44638.257465277777</v>
      </c>
      <c r="J648" s="43" t="b">
        <v>0</v>
      </c>
      <c r="K648" s="43"/>
      <c r="L648" s="43"/>
      <c r="M648" s="43" t="b">
        <v>0</v>
      </c>
      <c r="N648" s="43" t="b">
        <v>0</v>
      </c>
      <c r="O648" s="43"/>
    </row>
    <row r="649" spans="1:15" ht="15" customHeight="1">
      <c r="A649" s="43" t="s">
        <v>2475</v>
      </c>
      <c r="B649" s="43" t="s">
        <v>261</v>
      </c>
      <c r="C649" s="43" t="s">
        <v>2476</v>
      </c>
      <c r="D649" s="43" t="s">
        <v>1482</v>
      </c>
      <c r="E649" s="43" t="s">
        <v>226</v>
      </c>
      <c r="F649" s="43" t="s">
        <v>459</v>
      </c>
      <c r="G649" s="43" t="s">
        <v>174</v>
      </c>
      <c r="H649" s="59">
        <v>44638.247731481482</v>
      </c>
      <c r="I649" s="59">
        <v>44639.875011574077</v>
      </c>
      <c r="J649" s="43" t="b">
        <v>0</v>
      </c>
      <c r="K649" s="43"/>
      <c r="L649" s="43"/>
      <c r="M649" s="43" t="b">
        <v>0</v>
      </c>
      <c r="N649" s="43" t="b">
        <v>0</v>
      </c>
      <c r="O649" s="43"/>
    </row>
    <row r="650" spans="1:15" ht="15" customHeight="1">
      <c r="A650" s="43" t="s">
        <v>2477</v>
      </c>
      <c r="B650" s="43" t="s">
        <v>265</v>
      </c>
      <c r="C650" s="43" t="s">
        <v>2478</v>
      </c>
      <c r="D650" s="43" t="s">
        <v>468</v>
      </c>
      <c r="E650" s="43" t="s">
        <v>226</v>
      </c>
      <c r="F650" s="43" t="s">
        <v>2479</v>
      </c>
      <c r="G650" s="43" t="s">
        <v>174</v>
      </c>
      <c r="H650" s="59">
        <v>44638.241493055553</v>
      </c>
      <c r="I650" s="59">
        <v>44639.875011574077</v>
      </c>
      <c r="J650" s="43" t="b">
        <v>0</v>
      </c>
      <c r="K650" s="43"/>
      <c r="L650" s="43"/>
      <c r="M650" s="43" t="b">
        <v>0</v>
      </c>
      <c r="N650" s="43" t="b">
        <v>0</v>
      </c>
      <c r="O650" s="43"/>
    </row>
    <row r="651" spans="1:15" ht="15" customHeight="1">
      <c r="A651" s="43" t="s">
        <v>2480</v>
      </c>
      <c r="B651" s="43" t="s">
        <v>264</v>
      </c>
      <c r="C651" s="43" t="s">
        <v>2481</v>
      </c>
      <c r="D651" s="43" t="s">
        <v>771</v>
      </c>
      <c r="E651" s="43" t="s">
        <v>226</v>
      </c>
      <c r="F651" s="43" t="s">
        <v>2482</v>
      </c>
      <c r="G651" s="43" t="s">
        <v>285</v>
      </c>
      <c r="H651" s="59">
        <v>44638.234699074077</v>
      </c>
      <c r="I651" s="59">
        <v>44639.875011574077</v>
      </c>
      <c r="J651" s="43" t="b">
        <v>0</v>
      </c>
      <c r="K651" s="43"/>
      <c r="L651" s="43"/>
      <c r="M651" s="43" t="b">
        <v>0</v>
      </c>
      <c r="N651" s="43" t="b">
        <v>0</v>
      </c>
      <c r="O651" s="43"/>
    </row>
    <row r="652" spans="1:15" ht="15" customHeight="1">
      <c r="A652" s="43" t="s">
        <v>2483</v>
      </c>
      <c r="B652" s="43" t="s">
        <v>261</v>
      </c>
      <c r="C652" s="43" t="s">
        <v>2484</v>
      </c>
      <c r="D652" s="43" t="s">
        <v>706</v>
      </c>
      <c r="E652" s="43" t="s">
        <v>226</v>
      </c>
      <c r="F652" s="43" t="s">
        <v>651</v>
      </c>
      <c r="G652" s="43" t="s">
        <v>176</v>
      </c>
      <c r="H652" s="59">
        <v>44638.211782407408</v>
      </c>
      <c r="I652" s="59">
        <v>44639.875011574077</v>
      </c>
      <c r="J652" s="43" t="b">
        <v>0</v>
      </c>
      <c r="K652" s="43"/>
      <c r="L652" s="43"/>
      <c r="M652" s="43" t="b">
        <v>0</v>
      </c>
      <c r="N652" s="43" t="b">
        <v>0</v>
      </c>
      <c r="O652" s="43"/>
    </row>
    <row r="653" spans="1:15" ht="15" customHeight="1">
      <c r="A653" s="43" t="s">
        <v>2485</v>
      </c>
      <c r="B653" s="43" t="s">
        <v>261</v>
      </c>
      <c r="C653" s="43" t="s">
        <v>2486</v>
      </c>
      <c r="D653" s="43" t="s">
        <v>706</v>
      </c>
      <c r="E653" s="43" t="s">
        <v>226</v>
      </c>
      <c r="F653" s="43" t="s">
        <v>490</v>
      </c>
      <c r="G653" s="43" t="s">
        <v>176</v>
      </c>
      <c r="H653" s="59">
        <v>44638.173310185193</v>
      </c>
      <c r="I653" s="59">
        <v>44638.299328703702</v>
      </c>
      <c r="J653" s="43" t="b">
        <v>0</v>
      </c>
      <c r="K653" s="43"/>
      <c r="L653" s="43"/>
      <c r="M653" s="43" t="b">
        <v>0</v>
      </c>
      <c r="N653" s="43" t="b">
        <v>0</v>
      </c>
      <c r="O653" s="43"/>
    </row>
    <row r="654" spans="1:15" ht="15" customHeight="1">
      <c r="A654" s="43" t="s">
        <v>2487</v>
      </c>
      <c r="B654" s="43" t="s">
        <v>261</v>
      </c>
      <c r="C654" s="43" t="s">
        <v>2488</v>
      </c>
      <c r="D654" s="43" t="s">
        <v>706</v>
      </c>
      <c r="E654" s="43" t="s">
        <v>226</v>
      </c>
      <c r="F654" s="43" t="s">
        <v>490</v>
      </c>
      <c r="G654" s="43" t="s">
        <v>176</v>
      </c>
      <c r="H654" s="59">
        <v>44638.167569444442</v>
      </c>
      <c r="I654" s="59">
        <v>44639.875011574077</v>
      </c>
      <c r="J654" s="43" t="b">
        <v>0</v>
      </c>
      <c r="K654" s="43"/>
      <c r="L654" s="43"/>
      <c r="M654" s="43" t="b">
        <v>0</v>
      </c>
      <c r="N654" s="43" t="b">
        <v>0</v>
      </c>
      <c r="O654" s="43"/>
    </row>
    <row r="655" spans="1:15" ht="15" customHeight="1">
      <c r="A655" s="43" t="s">
        <v>2489</v>
      </c>
      <c r="B655" s="43" t="s">
        <v>261</v>
      </c>
      <c r="C655" s="43" t="s">
        <v>2490</v>
      </c>
      <c r="D655" s="43" t="s">
        <v>706</v>
      </c>
      <c r="E655" s="43" t="s">
        <v>226</v>
      </c>
      <c r="F655" s="43" t="s">
        <v>490</v>
      </c>
      <c r="G655" s="43" t="s">
        <v>176</v>
      </c>
      <c r="H655" s="59">
        <v>44638.163206018522</v>
      </c>
      <c r="I655" s="59">
        <v>44639.875011574077</v>
      </c>
      <c r="J655" s="43" t="b">
        <v>0</v>
      </c>
      <c r="K655" s="43"/>
      <c r="L655" s="43"/>
      <c r="M655" s="43" t="b">
        <v>0</v>
      </c>
      <c r="N655" s="43" t="b">
        <v>0</v>
      </c>
      <c r="O655" s="43"/>
    </row>
    <row r="656" spans="1:15" ht="15" customHeight="1">
      <c r="A656" s="43" t="s">
        <v>2491</v>
      </c>
      <c r="B656" s="43" t="s">
        <v>261</v>
      </c>
      <c r="C656" s="43" t="s">
        <v>2492</v>
      </c>
      <c r="D656" s="43" t="b">
        <v>0</v>
      </c>
      <c r="E656" s="43" t="s">
        <v>226</v>
      </c>
      <c r="F656" s="43" t="s">
        <v>490</v>
      </c>
      <c r="G656" s="43" t="s">
        <v>176</v>
      </c>
      <c r="H656" s="59">
        <v>44638.149097222216</v>
      </c>
      <c r="I656" s="59">
        <v>44639.875011574077</v>
      </c>
      <c r="J656" s="43" t="b">
        <v>0</v>
      </c>
      <c r="K656" s="43"/>
      <c r="L656" s="43"/>
      <c r="M656" s="43" t="b">
        <v>0</v>
      </c>
      <c r="N656" s="43" t="b">
        <v>0</v>
      </c>
      <c r="O656" s="43"/>
    </row>
    <row r="657" spans="1:15" ht="15" customHeight="1">
      <c r="A657" s="43" t="s">
        <v>2493</v>
      </c>
      <c r="B657" s="43" t="s">
        <v>261</v>
      </c>
      <c r="C657" s="43" t="s">
        <v>2494</v>
      </c>
      <c r="D657" s="43" t="s">
        <v>706</v>
      </c>
      <c r="E657" s="43" t="s">
        <v>1483</v>
      </c>
      <c r="F657" s="43" t="s">
        <v>490</v>
      </c>
      <c r="G657" s="43" t="s">
        <v>176</v>
      </c>
      <c r="H657" s="59">
        <v>44638.128032407411</v>
      </c>
      <c r="I657" s="59">
        <v>44641.256516203714</v>
      </c>
      <c r="J657" s="43" t="b">
        <v>0</v>
      </c>
      <c r="K657" s="43"/>
      <c r="L657" s="43"/>
      <c r="M657" s="43" t="b">
        <v>0</v>
      </c>
      <c r="N657" s="43" t="b">
        <v>0</v>
      </c>
      <c r="O657" s="43"/>
    </row>
    <row r="658" spans="1:15" ht="15" customHeight="1">
      <c r="A658" s="43" t="s">
        <v>2495</v>
      </c>
      <c r="B658" s="43" t="s">
        <v>261</v>
      </c>
      <c r="C658" s="43" t="s">
        <v>2496</v>
      </c>
      <c r="D658" s="43" t="s">
        <v>1482</v>
      </c>
      <c r="E658" s="43" t="s">
        <v>226</v>
      </c>
      <c r="F658" s="43" t="s">
        <v>459</v>
      </c>
      <c r="G658" s="43" t="s">
        <v>174</v>
      </c>
      <c r="H658" s="59">
        <v>44638.110914351862</v>
      </c>
      <c r="I658" s="59">
        <v>44639.875011574077</v>
      </c>
      <c r="J658" s="43" t="b">
        <v>0</v>
      </c>
      <c r="K658" s="43"/>
      <c r="L658" s="43"/>
      <c r="M658" s="43" t="b">
        <v>0</v>
      </c>
      <c r="N658" s="43" t="b">
        <v>0</v>
      </c>
      <c r="O658" s="43"/>
    </row>
    <row r="659" spans="1:15" ht="15" customHeight="1">
      <c r="A659" s="43" t="s">
        <v>2497</v>
      </c>
      <c r="B659" s="43" t="s">
        <v>261</v>
      </c>
      <c r="C659" s="43" t="s">
        <v>2498</v>
      </c>
      <c r="D659" s="43" t="s">
        <v>1482</v>
      </c>
      <c r="E659" s="43" t="s">
        <v>226</v>
      </c>
      <c r="F659" s="43" t="s">
        <v>494</v>
      </c>
      <c r="G659" s="43" t="s">
        <v>174</v>
      </c>
      <c r="H659" s="59">
        <v>44638.100486111107</v>
      </c>
      <c r="I659" s="59">
        <v>44639.875011574077</v>
      </c>
      <c r="J659" s="43" t="b">
        <v>0</v>
      </c>
      <c r="K659" s="43"/>
      <c r="L659" s="43"/>
      <c r="M659" s="43" t="b">
        <v>0</v>
      </c>
      <c r="N659" s="43" t="b">
        <v>0</v>
      </c>
      <c r="O659" s="43"/>
    </row>
    <row r="660" spans="1:15" ht="15" customHeight="1">
      <c r="A660" s="43" t="s">
        <v>2499</v>
      </c>
      <c r="B660" s="43" t="s">
        <v>261</v>
      </c>
      <c r="C660" s="43" t="s">
        <v>2500</v>
      </c>
      <c r="D660" s="43" t="s">
        <v>1482</v>
      </c>
      <c r="E660" s="43" t="s">
        <v>226</v>
      </c>
      <c r="F660" s="43" t="s">
        <v>459</v>
      </c>
      <c r="G660" s="43" t="s">
        <v>174</v>
      </c>
      <c r="H660" s="59">
        <v>44638.093530092592</v>
      </c>
      <c r="I660" s="59">
        <v>44639.875011574077</v>
      </c>
      <c r="J660" s="43" t="b">
        <v>0</v>
      </c>
      <c r="K660" s="43"/>
      <c r="L660" s="43"/>
      <c r="M660" s="43" t="b">
        <v>0</v>
      </c>
      <c r="N660" s="43" t="b">
        <v>0</v>
      </c>
      <c r="O660" s="43"/>
    </row>
    <row r="661" spans="1:15" ht="15" customHeight="1">
      <c r="A661" s="43" t="s">
        <v>2501</v>
      </c>
      <c r="B661" s="43" t="s">
        <v>264</v>
      </c>
      <c r="C661" s="43" t="s">
        <v>2502</v>
      </c>
      <c r="D661" s="43" t="s">
        <v>771</v>
      </c>
      <c r="E661" s="43" t="s">
        <v>226</v>
      </c>
      <c r="F661" s="43" t="s">
        <v>1484</v>
      </c>
      <c r="G661" s="43" t="s">
        <v>183</v>
      </c>
      <c r="H661" s="59">
        <v>44638.091956018521</v>
      </c>
      <c r="I661" s="59">
        <v>44639.875011574077</v>
      </c>
      <c r="J661" s="43" t="b">
        <v>0</v>
      </c>
      <c r="K661" s="43"/>
      <c r="L661" s="43"/>
      <c r="M661" s="43" t="b">
        <v>0</v>
      </c>
      <c r="N661" s="43" t="b">
        <v>0</v>
      </c>
      <c r="O661" s="43"/>
    </row>
    <row r="662" spans="1:15" ht="15" customHeight="1">
      <c r="A662" s="43" t="s">
        <v>2503</v>
      </c>
      <c r="B662" s="43" t="s">
        <v>261</v>
      </c>
      <c r="C662" s="43" t="s">
        <v>2504</v>
      </c>
      <c r="D662" s="43" t="s">
        <v>1482</v>
      </c>
      <c r="E662" s="43" t="s">
        <v>226</v>
      </c>
      <c r="F662" s="43" t="s">
        <v>1349</v>
      </c>
      <c r="G662" s="43" t="s">
        <v>174</v>
      </c>
      <c r="H662" s="59">
        <v>44638.08625</v>
      </c>
      <c r="I662" s="59">
        <v>44639.875011574077</v>
      </c>
      <c r="J662" s="43" t="b">
        <v>0</v>
      </c>
      <c r="K662" s="43"/>
      <c r="L662" s="43"/>
      <c r="M662" s="43" t="s">
        <v>723</v>
      </c>
      <c r="N662" s="43" t="b">
        <v>0</v>
      </c>
      <c r="O662" s="43"/>
    </row>
    <row r="663" spans="1:15" ht="15" customHeight="1">
      <c r="A663" s="43" t="s">
        <v>2505</v>
      </c>
      <c r="B663" s="43" t="s">
        <v>261</v>
      </c>
      <c r="C663" s="43" t="s">
        <v>2506</v>
      </c>
      <c r="D663" s="43" t="s">
        <v>1482</v>
      </c>
      <c r="E663" s="43" t="s">
        <v>226</v>
      </c>
      <c r="F663" s="43" t="s">
        <v>459</v>
      </c>
      <c r="G663" s="43" t="s">
        <v>174</v>
      </c>
      <c r="H663" s="59">
        <v>44638.085925925923</v>
      </c>
      <c r="I663" s="59">
        <v>44639.875011574077</v>
      </c>
      <c r="J663" s="43" t="b">
        <v>0</v>
      </c>
      <c r="K663" s="43"/>
      <c r="L663" s="43"/>
      <c r="M663" s="43" t="b">
        <v>0</v>
      </c>
      <c r="N663" s="43" t="b">
        <v>0</v>
      </c>
      <c r="O663" s="43"/>
    </row>
    <row r="664" spans="1:15" ht="15" customHeight="1">
      <c r="A664" s="43" t="s">
        <v>2507</v>
      </c>
      <c r="B664" s="43" t="s">
        <v>261</v>
      </c>
      <c r="C664" s="43" t="s">
        <v>2508</v>
      </c>
      <c r="D664" s="43" t="s">
        <v>1482</v>
      </c>
      <c r="E664" s="43" t="s">
        <v>226</v>
      </c>
      <c r="F664" s="43" t="s">
        <v>494</v>
      </c>
      <c r="G664" s="43" t="s">
        <v>174</v>
      </c>
      <c r="H664" s="59">
        <v>44638.082800925928</v>
      </c>
      <c r="I664" s="59">
        <v>44640.875011574077</v>
      </c>
      <c r="J664" s="43" t="b">
        <v>0</v>
      </c>
      <c r="K664" s="43"/>
      <c r="L664" s="43"/>
      <c r="M664" s="43" t="s">
        <v>1493</v>
      </c>
      <c r="N664" s="43" t="b">
        <v>0</v>
      </c>
      <c r="O664" s="43"/>
    </row>
    <row r="665" spans="1:15" ht="15" customHeight="1">
      <c r="A665" s="43" t="s">
        <v>2509</v>
      </c>
      <c r="B665" s="43" t="s">
        <v>261</v>
      </c>
      <c r="C665" s="43" t="s">
        <v>2510</v>
      </c>
      <c r="D665" s="43" t="s">
        <v>1482</v>
      </c>
      <c r="E665" s="43" t="s">
        <v>226</v>
      </c>
      <c r="F665" s="43" t="s">
        <v>494</v>
      </c>
      <c r="G665" s="43" t="s">
        <v>174</v>
      </c>
      <c r="H665" s="59">
        <v>44638.082777777781</v>
      </c>
      <c r="I665" s="59">
        <v>44640.875011574077</v>
      </c>
      <c r="J665" s="43" t="b">
        <v>0</v>
      </c>
      <c r="K665" s="43"/>
      <c r="L665" s="43"/>
      <c r="M665" s="43" t="s">
        <v>1493</v>
      </c>
      <c r="N665" s="43" t="b">
        <v>0</v>
      </c>
      <c r="O665" s="43"/>
    </row>
    <row r="666" spans="1:15" ht="15" customHeight="1">
      <c r="A666" s="43" t="s">
        <v>2511</v>
      </c>
      <c r="B666" s="43" t="s">
        <v>262</v>
      </c>
      <c r="C666" s="43" t="s">
        <v>2512</v>
      </c>
      <c r="D666" s="43" t="s">
        <v>709</v>
      </c>
      <c r="E666" s="43" t="s">
        <v>1483</v>
      </c>
      <c r="F666" s="43" t="s">
        <v>2513</v>
      </c>
      <c r="G666" s="43" t="s">
        <v>275</v>
      </c>
      <c r="H666" s="59">
        <v>44638.075856481482</v>
      </c>
      <c r="I666" s="59">
        <v>44641.093090277784</v>
      </c>
      <c r="J666" s="43" t="b">
        <v>0</v>
      </c>
      <c r="K666" s="43"/>
      <c r="L666" s="43"/>
      <c r="M666" s="43" t="b">
        <v>0</v>
      </c>
      <c r="N666" s="43" t="b">
        <v>0</v>
      </c>
      <c r="O666" s="43"/>
    </row>
    <row r="667" spans="1:15" ht="15" customHeight="1">
      <c r="A667" s="43" t="s">
        <v>2514</v>
      </c>
      <c r="B667" s="43" t="s">
        <v>261</v>
      </c>
      <c r="C667" s="43" t="s">
        <v>2515</v>
      </c>
      <c r="D667" s="43" t="s">
        <v>1482</v>
      </c>
      <c r="E667" s="43" t="s">
        <v>226</v>
      </c>
      <c r="F667" s="43" t="s">
        <v>754</v>
      </c>
      <c r="G667" s="43" t="s">
        <v>174</v>
      </c>
      <c r="H667" s="59">
        <v>44638.074467592603</v>
      </c>
      <c r="I667" s="59">
        <v>44640.875011574077</v>
      </c>
      <c r="J667" s="43" t="b">
        <v>0</v>
      </c>
      <c r="K667" s="43"/>
      <c r="L667" s="43"/>
      <c r="M667" s="43" t="b">
        <v>0</v>
      </c>
      <c r="N667" s="43" t="b">
        <v>0</v>
      </c>
      <c r="O667" s="43"/>
    </row>
    <row r="668" spans="1:15" ht="15" customHeight="1">
      <c r="A668" s="43" t="s">
        <v>2516</v>
      </c>
      <c r="B668" s="43" t="s">
        <v>261</v>
      </c>
      <c r="C668" s="43" t="s">
        <v>2517</v>
      </c>
      <c r="D668" s="43" t="s">
        <v>1482</v>
      </c>
      <c r="E668" s="43" t="s">
        <v>226</v>
      </c>
      <c r="F668" s="43" t="s">
        <v>1349</v>
      </c>
      <c r="G668" s="43" t="s">
        <v>174</v>
      </c>
      <c r="H668" s="59">
        <v>44638.068888888891</v>
      </c>
      <c r="I668" s="59">
        <v>44639.875011574077</v>
      </c>
      <c r="J668" s="43" t="b">
        <v>0</v>
      </c>
      <c r="K668" s="43"/>
      <c r="L668" s="43"/>
      <c r="M668" s="43" t="s">
        <v>2518</v>
      </c>
      <c r="N668" s="43" t="b">
        <v>0</v>
      </c>
      <c r="O668" s="43"/>
    </row>
    <row r="669" spans="1:15" ht="15" customHeight="1">
      <c r="A669" s="43" t="s">
        <v>2519</v>
      </c>
      <c r="B669" s="43" t="s">
        <v>262</v>
      </c>
      <c r="C669" s="43" t="s">
        <v>2520</v>
      </c>
      <c r="D669" s="43" t="s">
        <v>709</v>
      </c>
      <c r="E669" s="43" t="s">
        <v>1483</v>
      </c>
      <c r="F669" s="43" t="s">
        <v>2521</v>
      </c>
      <c r="G669" s="43" t="s">
        <v>275</v>
      </c>
      <c r="H669" s="59">
        <v>44638.065960648149</v>
      </c>
      <c r="I669" s="59">
        <v>44641.093553240738</v>
      </c>
      <c r="J669" s="43" t="b">
        <v>0</v>
      </c>
      <c r="K669" s="43"/>
      <c r="L669" s="43"/>
      <c r="M669" s="43" t="b">
        <v>0</v>
      </c>
      <c r="N669" s="43" t="b">
        <v>0</v>
      </c>
      <c r="O669" s="43"/>
    </row>
    <row r="670" spans="1:15" ht="15" customHeight="1">
      <c r="A670" s="43" t="s">
        <v>2522</v>
      </c>
      <c r="B670" s="43" t="s">
        <v>265</v>
      </c>
      <c r="C670" s="43" t="s">
        <v>2523</v>
      </c>
      <c r="D670" s="43" t="s">
        <v>468</v>
      </c>
      <c r="E670" s="43" t="s">
        <v>226</v>
      </c>
      <c r="F670" s="43" t="s">
        <v>655</v>
      </c>
      <c r="G670" s="43" t="s">
        <v>174</v>
      </c>
      <c r="H670" s="59">
        <v>44638.054444444453</v>
      </c>
      <c r="I670" s="59">
        <v>44639.875011574077</v>
      </c>
      <c r="J670" s="43" t="b">
        <v>0</v>
      </c>
      <c r="K670" s="43"/>
      <c r="L670" s="43"/>
      <c r="M670" s="43" t="b">
        <v>0</v>
      </c>
      <c r="N670" s="43" t="b">
        <v>0</v>
      </c>
      <c r="O670" s="43"/>
    </row>
    <row r="671" spans="1:15" ht="15" customHeight="1">
      <c r="A671" s="43" t="s">
        <v>2524</v>
      </c>
      <c r="B671" s="43" t="s">
        <v>261</v>
      </c>
      <c r="C671" s="43" t="s">
        <v>2525</v>
      </c>
      <c r="D671" s="43" t="s">
        <v>1482</v>
      </c>
      <c r="E671" s="43" t="s">
        <v>226</v>
      </c>
      <c r="F671" s="43" t="s">
        <v>459</v>
      </c>
      <c r="G671" s="43" t="s">
        <v>174</v>
      </c>
      <c r="H671" s="59">
        <v>44638.051886574067</v>
      </c>
      <c r="I671" s="59">
        <v>44639.875011574077</v>
      </c>
      <c r="J671" s="43" t="b">
        <v>0</v>
      </c>
      <c r="K671" s="43"/>
      <c r="L671" s="43"/>
      <c r="M671" s="43" t="b">
        <v>0</v>
      </c>
      <c r="N671" s="43" t="b">
        <v>0</v>
      </c>
      <c r="O671" s="43"/>
    </row>
    <row r="672" spans="1:15" ht="15" customHeight="1">
      <c r="A672" s="43" t="s">
        <v>2526</v>
      </c>
      <c r="B672" s="43" t="s">
        <v>261</v>
      </c>
      <c r="C672" s="43" t="s">
        <v>2527</v>
      </c>
      <c r="D672" s="43" t="s">
        <v>1482</v>
      </c>
      <c r="E672" s="43" t="s">
        <v>226</v>
      </c>
      <c r="F672" s="43" t="s">
        <v>1349</v>
      </c>
      <c r="G672" s="43" t="s">
        <v>174</v>
      </c>
      <c r="H672" s="59">
        <v>44638.044270833343</v>
      </c>
      <c r="I672" s="59">
        <v>44639.875011574077</v>
      </c>
      <c r="J672" s="43" t="b">
        <v>0</v>
      </c>
      <c r="K672" s="43"/>
      <c r="L672" s="43"/>
      <c r="M672" s="43" t="s">
        <v>2528</v>
      </c>
      <c r="N672" s="43" t="b">
        <v>0</v>
      </c>
      <c r="O672" s="43"/>
    </row>
    <row r="673" spans="1:15" ht="15" customHeight="1">
      <c r="A673" s="43" t="s">
        <v>2529</v>
      </c>
      <c r="B673" s="43" t="s">
        <v>260</v>
      </c>
      <c r="C673" s="43" t="s">
        <v>2530</v>
      </c>
      <c r="D673" s="43" t="s">
        <v>1482</v>
      </c>
      <c r="E673" s="43" t="s">
        <v>226</v>
      </c>
      <c r="F673" s="43" t="s">
        <v>754</v>
      </c>
      <c r="G673" s="43" t="s">
        <v>174</v>
      </c>
      <c r="H673" s="59">
        <v>44638.023784722223</v>
      </c>
      <c r="I673" s="59">
        <v>44639.875011574077</v>
      </c>
      <c r="J673" s="43" t="b">
        <v>0</v>
      </c>
      <c r="K673" s="43"/>
      <c r="L673" s="43"/>
      <c r="M673" s="43" t="b">
        <v>0</v>
      </c>
      <c r="N673" s="43" t="b">
        <v>0</v>
      </c>
      <c r="O673" s="43"/>
    </row>
    <row r="674" spans="1:15" ht="15" customHeight="1">
      <c r="A674" s="43" t="s">
        <v>2531</v>
      </c>
      <c r="B674" s="43" t="s">
        <v>261</v>
      </c>
      <c r="C674" s="43" t="s">
        <v>2532</v>
      </c>
      <c r="D674" s="43" t="s">
        <v>1482</v>
      </c>
      <c r="E674" s="43" t="s">
        <v>226</v>
      </c>
      <c r="F674" s="43" t="s">
        <v>1499</v>
      </c>
      <c r="G674" s="43" t="s">
        <v>174</v>
      </c>
      <c r="H674" s="59">
        <v>44638.016458333332</v>
      </c>
      <c r="I674" s="59">
        <v>44639.875011574077</v>
      </c>
      <c r="J674" s="43" t="b">
        <v>0</v>
      </c>
      <c r="K674" s="43"/>
      <c r="L674" s="43"/>
      <c r="M674" s="43" t="s">
        <v>1500</v>
      </c>
      <c r="N674" s="43" t="b">
        <v>0</v>
      </c>
      <c r="O674" s="43"/>
    </row>
    <row r="675" spans="1:15" ht="15" customHeight="1">
      <c r="A675" s="43" t="s">
        <v>2533</v>
      </c>
      <c r="B675" s="43" t="s">
        <v>261</v>
      </c>
      <c r="C675" s="43" t="s">
        <v>2534</v>
      </c>
      <c r="D675" s="43" t="s">
        <v>483</v>
      </c>
      <c r="E675" s="43" t="s">
        <v>226</v>
      </c>
      <c r="F675" s="43" t="s">
        <v>651</v>
      </c>
      <c r="G675" s="43" t="s">
        <v>176</v>
      </c>
      <c r="H675" s="59">
        <v>44638.004918981482</v>
      </c>
      <c r="I675" s="59">
        <v>44639.875011574077</v>
      </c>
      <c r="J675" s="43" t="b">
        <v>0</v>
      </c>
      <c r="K675" s="43"/>
      <c r="L675" s="43"/>
      <c r="M675" s="43" t="b">
        <v>0</v>
      </c>
      <c r="N675" s="43" t="b">
        <v>0</v>
      </c>
      <c r="O675" s="43"/>
    </row>
    <row r="676" spans="1:15" ht="15" customHeight="1">
      <c r="A676" s="43"/>
      <c r="B676" s="43"/>
      <c r="C676" s="43"/>
      <c r="D676" s="43"/>
      <c r="E676" s="43"/>
      <c r="F676" s="43"/>
      <c r="G676" s="43"/>
      <c r="H676" s="59"/>
      <c r="I676" s="59"/>
      <c r="J676" s="43"/>
      <c r="K676" s="43"/>
      <c r="L676" s="43"/>
      <c r="M676" s="43"/>
      <c r="N676" s="43"/>
      <c r="O676" s="43"/>
    </row>
    <row r="677" spans="1:15" ht="15" customHeight="1">
      <c r="A677" s="43"/>
      <c r="B677" s="43"/>
      <c r="C677" s="43"/>
      <c r="D677" s="43"/>
      <c r="E677" s="43"/>
      <c r="F677" s="43"/>
      <c r="G677" s="43"/>
      <c r="H677" s="59"/>
      <c r="I677" s="59"/>
      <c r="J677" s="43"/>
      <c r="K677" s="43"/>
      <c r="L677" s="43"/>
      <c r="M677" s="43"/>
      <c r="N677" s="43"/>
      <c r="O677" s="43"/>
    </row>
    <row r="678" spans="1:15" ht="15" customHeight="1">
      <c r="A678" s="43"/>
      <c r="B678" s="43"/>
      <c r="C678" s="43"/>
      <c r="D678" s="43"/>
      <c r="E678" s="43"/>
      <c r="F678" s="43"/>
      <c r="G678" s="43"/>
      <c r="H678" s="59"/>
      <c r="I678" s="59"/>
      <c r="J678" s="43"/>
      <c r="K678" s="43"/>
      <c r="L678" s="59"/>
      <c r="M678" s="43"/>
      <c r="N678" s="43"/>
      <c r="O678" s="43"/>
    </row>
    <row r="679" spans="1:15" ht="15" customHeight="1">
      <c r="A679" s="43"/>
      <c r="B679" s="43"/>
      <c r="C679" s="43"/>
      <c r="D679" s="43"/>
      <c r="E679" s="43"/>
      <c r="F679" s="43"/>
      <c r="G679" s="43"/>
      <c r="H679" s="59"/>
      <c r="I679" s="59"/>
      <c r="J679" s="43"/>
      <c r="K679" s="43"/>
      <c r="L679" s="43"/>
      <c r="M679" s="43"/>
      <c r="N679" s="43"/>
      <c r="O679" s="43"/>
    </row>
    <row r="680" spans="1:15" ht="15" customHeight="1">
      <c r="A680" s="43"/>
      <c r="B680" s="43"/>
      <c r="C680" s="43"/>
      <c r="D680" s="43"/>
      <c r="E680" s="43"/>
      <c r="F680" s="43"/>
      <c r="G680" s="43"/>
      <c r="H680" s="59"/>
      <c r="I680" s="59"/>
      <c r="J680" s="43"/>
      <c r="K680" s="43"/>
      <c r="L680" s="43"/>
      <c r="M680" s="43"/>
      <c r="N680" s="43"/>
      <c r="O680" s="43"/>
    </row>
    <row r="681" spans="1:15" ht="15" customHeight="1">
      <c r="A681" s="43"/>
      <c r="B681" s="43"/>
      <c r="C681" s="43"/>
      <c r="D681" s="43"/>
      <c r="E681" s="43"/>
      <c r="F681" s="43"/>
      <c r="G681" s="43"/>
      <c r="H681" s="59"/>
      <c r="I681" s="59"/>
      <c r="J681" s="43"/>
      <c r="K681" s="43"/>
      <c r="L681" s="43"/>
      <c r="M681" s="43"/>
      <c r="N681" s="43"/>
      <c r="O681" s="43"/>
    </row>
    <row r="682" spans="1:15" ht="15" customHeight="1">
      <c r="A682" s="43"/>
      <c r="B682" s="43"/>
      <c r="C682" s="43"/>
      <c r="D682" s="43"/>
      <c r="E682" s="43"/>
      <c r="F682" s="43"/>
      <c r="G682" s="43"/>
      <c r="H682" s="59"/>
      <c r="I682" s="59"/>
      <c r="J682" s="43"/>
      <c r="K682" s="43"/>
      <c r="L682" s="43"/>
      <c r="M682" s="43"/>
      <c r="N682" s="43"/>
      <c r="O682" s="43"/>
    </row>
    <row r="683" spans="1:15" ht="15" customHeight="1">
      <c r="A683" s="43"/>
      <c r="B683" s="43"/>
      <c r="C683" s="43"/>
      <c r="D683" s="43"/>
      <c r="E683" s="43"/>
      <c r="F683" s="43"/>
      <c r="G683" s="43"/>
      <c r="H683" s="59"/>
      <c r="I683" s="59"/>
      <c r="J683" s="43"/>
      <c r="K683" s="43"/>
      <c r="L683" s="43"/>
      <c r="M683" s="43"/>
      <c r="N683" s="43"/>
      <c r="O683" s="43"/>
    </row>
    <row r="684" spans="1:15" ht="15" customHeight="1">
      <c r="A684" s="43"/>
      <c r="B684" s="43"/>
      <c r="C684" s="43"/>
      <c r="D684" s="43"/>
      <c r="E684" s="43"/>
      <c r="F684" s="43"/>
      <c r="G684" s="43"/>
      <c r="H684" s="59"/>
      <c r="I684" s="59"/>
      <c r="J684" s="43"/>
      <c r="K684" s="43"/>
      <c r="L684" s="43"/>
      <c r="M684" s="43"/>
      <c r="N684" s="43"/>
      <c r="O684" s="43"/>
    </row>
    <row r="685" spans="1:15" ht="15" customHeight="1">
      <c r="A685" s="43"/>
      <c r="B685" s="43"/>
      <c r="C685" s="43"/>
      <c r="D685" s="43"/>
      <c r="E685" s="43"/>
      <c r="F685" s="43"/>
      <c r="G685" s="43"/>
      <c r="H685" s="59"/>
      <c r="I685" s="59"/>
      <c r="J685" s="43"/>
      <c r="K685" s="43"/>
      <c r="L685" s="43"/>
      <c r="M685" s="43"/>
      <c r="N685" s="43"/>
      <c r="O685" s="43"/>
    </row>
    <row r="686" spans="1:15" ht="15" customHeight="1">
      <c r="A686" s="43"/>
      <c r="B686" s="43"/>
      <c r="C686" s="43"/>
      <c r="D686" s="43"/>
      <c r="E686" s="43"/>
      <c r="F686" s="43"/>
      <c r="G686" s="43"/>
      <c r="H686" s="59"/>
      <c r="I686" s="59"/>
      <c r="J686" s="43"/>
      <c r="K686" s="43"/>
      <c r="L686" s="43"/>
      <c r="M686" s="43"/>
      <c r="N686" s="43"/>
      <c r="O686" s="43"/>
    </row>
    <row r="687" spans="1:15" ht="15" customHeight="1">
      <c r="A687" s="43"/>
      <c r="B687" s="43"/>
      <c r="C687" s="43"/>
      <c r="D687" s="43"/>
      <c r="E687" s="43"/>
      <c r="F687" s="43"/>
      <c r="G687" s="43"/>
      <c r="H687" s="59"/>
      <c r="I687" s="59"/>
      <c r="J687" s="43"/>
      <c r="K687" s="43"/>
      <c r="L687" s="43"/>
      <c r="M687" s="43"/>
      <c r="N687" s="43"/>
      <c r="O687" s="43"/>
    </row>
    <row r="688" spans="1:15" ht="15" customHeight="1">
      <c r="A688" s="43"/>
      <c r="B688" s="43"/>
      <c r="C688" s="43"/>
      <c r="D688" s="43"/>
      <c r="E688" s="43"/>
      <c r="F688" s="43"/>
      <c r="G688" s="43"/>
      <c r="H688" s="59"/>
      <c r="I688" s="59"/>
      <c r="J688" s="43"/>
      <c r="K688" s="43"/>
      <c r="L688" s="43"/>
      <c r="M688" s="43"/>
      <c r="N688" s="43"/>
      <c r="O688" s="43"/>
    </row>
    <row r="689" spans="1:15" ht="15" customHeight="1">
      <c r="A689" s="43"/>
      <c r="B689" s="43"/>
      <c r="C689" s="43"/>
      <c r="D689" s="43"/>
      <c r="E689" s="43"/>
      <c r="F689" s="43"/>
      <c r="G689" s="43"/>
      <c r="H689" s="59"/>
      <c r="I689" s="59"/>
      <c r="J689" s="43"/>
      <c r="K689" s="43"/>
      <c r="L689" s="43"/>
      <c r="M689" s="43"/>
      <c r="N689" s="43"/>
      <c r="O689" s="43"/>
    </row>
    <row r="690" spans="1:15" ht="15" customHeight="1">
      <c r="A690" s="43"/>
      <c r="B690" s="43"/>
      <c r="C690" s="43"/>
      <c r="D690" s="43"/>
      <c r="E690" s="43"/>
      <c r="F690" s="43"/>
      <c r="G690" s="43"/>
      <c r="H690" s="59"/>
      <c r="I690" s="59"/>
      <c r="J690" s="43"/>
      <c r="K690" s="43"/>
      <c r="L690" s="43"/>
      <c r="M690" s="43"/>
      <c r="N690" s="43"/>
      <c r="O690" s="43"/>
    </row>
    <row r="691" spans="1:15" ht="15" customHeight="1">
      <c r="A691" s="43"/>
      <c r="B691" s="43"/>
      <c r="C691" s="43"/>
      <c r="D691" s="43"/>
      <c r="E691" s="43"/>
      <c r="F691" s="43"/>
      <c r="G691" s="43"/>
      <c r="H691" s="59"/>
      <c r="I691" s="59"/>
      <c r="J691" s="43"/>
      <c r="K691" s="43"/>
      <c r="L691" s="43"/>
      <c r="M691" s="43"/>
      <c r="N691" s="43"/>
      <c r="O691" s="43"/>
    </row>
    <row r="692" spans="1:15" ht="15" customHeight="1">
      <c r="A692" s="43"/>
      <c r="B692" s="43"/>
      <c r="C692" s="43"/>
      <c r="D692" s="43"/>
      <c r="E692" s="43"/>
      <c r="F692" s="43"/>
      <c r="G692" s="43"/>
      <c r="H692" s="59"/>
      <c r="I692" s="59"/>
      <c r="J692" s="43"/>
      <c r="K692" s="43"/>
      <c r="L692" s="43"/>
      <c r="M692" s="43"/>
      <c r="N692" s="43"/>
      <c r="O692" s="43"/>
    </row>
    <row r="693" spans="1:15" ht="15" customHeight="1">
      <c r="A693" s="43"/>
      <c r="B693" s="43"/>
      <c r="C693" s="43"/>
      <c r="D693" s="43"/>
      <c r="E693" s="43"/>
      <c r="F693" s="43"/>
      <c r="G693" s="43"/>
      <c r="H693" s="59"/>
      <c r="I693" s="59"/>
      <c r="J693" s="43"/>
      <c r="K693" s="43"/>
      <c r="L693" s="43"/>
      <c r="M693" s="43"/>
      <c r="N693" s="43"/>
      <c r="O693" s="43"/>
    </row>
    <row r="694" spans="1:15" ht="15" customHeight="1">
      <c r="A694" s="43"/>
      <c r="B694" s="43"/>
      <c r="C694" s="43"/>
      <c r="D694" s="43"/>
      <c r="E694" s="43"/>
      <c r="F694" s="43"/>
      <c r="G694" s="43"/>
      <c r="H694" s="59"/>
      <c r="I694" s="59"/>
      <c r="J694" s="43"/>
      <c r="K694" s="43"/>
      <c r="L694" s="43"/>
      <c r="M694" s="43"/>
      <c r="N694" s="43"/>
      <c r="O694" s="43"/>
    </row>
    <row r="695" spans="1:15" ht="15" customHeight="1">
      <c r="A695" s="43"/>
      <c r="B695" s="43"/>
      <c r="C695" s="43"/>
      <c r="D695" s="43"/>
      <c r="E695" s="43"/>
      <c r="F695" s="43"/>
      <c r="G695" s="43"/>
      <c r="H695" s="59"/>
      <c r="I695" s="59"/>
      <c r="J695" s="43"/>
      <c r="K695" s="43"/>
      <c r="L695" s="43"/>
      <c r="M695" s="43"/>
      <c r="N695" s="43"/>
      <c r="O695" s="43"/>
    </row>
    <row r="696" spans="1:15" ht="15" customHeight="1">
      <c r="A696" s="43"/>
      <c r="B696" s="43"/>
      <c r="C696" s="43"/>
      <c r="D696" s="43"/>
      <c r="E696" s="43"/>
      <c r="F696" s="43"/>
      <c r="G696" s="43"/>
      <c r="H696" s="59"/>
      <c r="I696" s="59"/>
      <c r="J696" s="43"/>
      <c r="K696" s="43"/>
      <c r="L696" s="43"/>
      <c r="M696" s="43"/>
      <c r="N696" s="43"/>
      <c r="O696" s="43"/>
    </row>
    <row r="697" spans="1:15" ht="15" customHeight="1">
      <c r="A697" s="43"/>
      <c r="B697" s="43"/>
      <c r="C697" s="43"/>
      <c r="D697" s="43"/>
      <c r="E697" s="43"/>
      <c r="F697" s="43"/>
      <c r="G697" s="43"/>
      <c r="H697" s="59"/>
      <c r="I697" s="59"/>
      <c r="J697" s="43"/>
      <c r="K697" s="43"/>
      <c r="L697" s="43"/>
      <c r="M697" s="43"/>
      <c r="N697" s="43"/>
      <c r="O697" s="43"/>
    </row>
    <row r="698" spans="1:15" ht="15" customHeight="1">
      <c r="A698" s="43"/>
      <c r="B698" s="43"/>
      <c r="C698" s="43"/>
      <c r="D698" s="43"/>
      <c r="E698" s="43"/>
      <c r="F698" s="43"/>
      <c r="G698" s="43"/>
      <c r="H698" s="59"/>
      <c r="I698" s="59"/>
      <c r="J698" s="43"/>
      <c r="K698" s="43"/>
      <c r="L698" s="43"/>
      <c r="M698" s="43"/>
      <c r="N698" s="43"/>
      <c r="O698" s="43"/>
    </row>
    <row r="699" spans="1:15" ht="15" customHeight="1">
      <c r="A699" s="43"/>
      <c r="B699" s="43"/>
      <c r="C699" s="43"/>
      <c r="D699" s="43"/>
      <c r="E699" s="43"/>
      <c r="F699" s="43"/>
      <c r="G699" s="43"/>
      <c r="H699" s="59"/>
      <c r="I699" s="59"/>
      <c r="J699" s="43"/>
      <c r="K699" s="43"/>
      <c r="L699" s="43"/>
      <c r="M699" s="43"/>
      <c r="N699" s="43"/>
      <c r="O699" s="43"/>
    </row>
    <row r="700" spans="1:15" ht="15" customHeight="1">
      <c r="A700" s="43"/>
      <c r="B700" s="43"/>
      <c r="C700" s="43"/>
      <c r="D700" s="43"/>
      <c r="E700" s="43"/>
      <c r="F700" s="43"/>
      <c r="G700" s="43"/>
      <c r="H700" s="59"/>
      <c r="I700" s="59"/>
      <c r="J700" s="43"/>
      <c r="K700" s="43"/>
      <c r="L700" s="59"/>
      <c r="M700" s="43"/>
      <c r="N700" s="43"/>
      <c r="O700" s="43"/>
    </row>
    <row r="701" spans="1:15" ht="15" customHeight="1">
      <c r="A701" s="43"/>
      <c r="B701" s="43"/>
      <c r="C701" s="43"/>
      <c r="D701" s="43"/>
      <c r="E701" s="43"/>
      <c r="F701" s="43"/>
      <c r="G701" s="43"/>
      <c r="H701" s="59"/>
      <c r="I701" s="59"/>
      <c r="J701" s="43"/>
      <c r="K701" s="43"/>
      <c r="L701" s="43"/>
      <c r="M701" s="43"/>
      <c r="N701" s="43"/>
      <c r="O701" s="43"/>
    </row>
    <row r="702" spans="1:15" ht="15" customHeight="1">
      <c r="A702" s="43"/>
      <c r="B702" s="43"/>
      <c r="C702" s="43"/>
      <c r="D702" s="43"/>
      <c r="E702" s="43"/>
      <c r="F702" s="43"/>
      <c r="G702" s="43"/>
      <c r="H702" s="59"/>
      <c r="I702" s="59"/>
      <c r="J702" s="43"/>
      <c r="K702" s="43"/>
      <c r="L702" s="43"/>
      <c r="M702" s="43"/>
      <c r="N702" s="43"/>
      <c r="O702" s="43"/>
    </row>
    <row r="703" spans="1:15" ht="15" customHeight="1">
      <c r="A703" s="43"/>
      <c r="B703" s="43"/>
      <c r="C703" s="43"/>
      <c r="D703" s="43"/>
      <c r="E703" s="43"/>
      <c r="F703" s="43"/>
      <c r="G703" s="43"/>
      <c r="H703" s="59"/>
      <c r="I703" s="59"/>
      <c r="J703" s="43"/>
      <c r="K703" s="43"/>
      <c r="L703" s="43"/>
      <c r="M703" s="43"/>
      <c r="N703" s="43"/>
      <c r="O703" s="43"/>
    </row>
    <row r="704" spans="1:15" ht="15" customHeight="1">
      <c r="A704" s="43"/>
      <c r="B704" s="43"/>
      <c r="C704" s="43"/>
      <c r="D704" s="43"/>
      <c r="E704" s="43"/>
      <c r="F704" s="43"/>
      <c r="G704" s="43"/>
      <c r="H704" s="59"/>
      <c r="I704" s="59"/>
      <c r="J704" s="43"/>
      <c r="K704" s="43"/>
      <c r="L704" s="43"/>
      <c r="M704" s="43"/>
      <c r="N704" s="43"/>
      <c r="O704" s="43"/>
    </row>
    <row r="705" spans="1:15" ht="15" customHeight="1">
      <c r="A705" s="43"/>
      <c r="B705" s="43"/>
      <c r="C705" s="43"/>
      <c r="D705" s="43"/>
      <c r="E705" s="43"/>
      <c r="F705" s="43"/>
      <c r="G705" s="43"/>
      <c r="H705" s="59"/>
      <c r="I705" s="59"/>
      <c r="J705" s="43"/>
      <c r="K705" s="43"/>
      <c r="L705" s="43"/>
      <c r="M705" s="43"/>
      <c r="N705" s="43"/>
      <c r="O705" s="43"/>
    </row>
    <row r="706" spans="1:15" ht="15" customHeight="1">
      <c r="A706" s="43"/>
      <c r="B706" s="43"/>
      <c r="C706" s="43"/>
      <c r="D706" s="43"/>
      <c r="E706" s="43"/>
      <c r="F706" s="43"/>
      <c r="G706" s="43"/>
      <c r="H706" s="59"/>
      <c r="I706" s="59"/>
      <c r="J706" s="43"/>
      <c r="K706" s="43"/>
      <c r="L706" s="43"/>
      <c r="M706" s="43"/>
      <c r="N706" s="43"/>
      <c r="O706" s="43"/>
    </row>
    <row r="707" spans="1:15" ht="15" customHeight="1">
      <c r="A707" s="43"/>
      <c r="B707" s="43"/>
      <c r="C707" s="43"/>
      <c r="D707" s="43"/>
      <c r="E707" s="43"/>
      <c r="F707" s="43"/>
      <c r="G707" s="43"/>
      <c r="H707" s="59"/>
      <c r="I707" s="59"/>
      <c r="J707" s="43"/>
      <c r="K707" s="43"/>
      <c r="L707" s="43"/>
      <c r="M707" s="43"/>
      <c r="N707" s="43"/>
      <c r="O707" s="43"/>
    </row>
    <row r="708" spans="1:15" ht="15" customHeight="1">
      <c r="A708" s="43"/>
      <c r="B708" s="43"/>
      <c r="C708" s="43"/>
      <c r="D708" s="43"/>
      <c r="E708" s="43"/>
      <c r="F708" s="43"/>
      <c r="G708" s="43"/>
      <c r="H708" s="59"/>
      <c r="I708" s="59"/>
      <c r="J708" s="43"/>
      <c r="K708" s="43"/>
      <c r="L708" s="43"/>
      <c r="M708" s="43"/>
      <c r="N708" s="43"/>
      <c r="O708" s="43"/>
    </row>
    <row r="709" spans="1:15" ht="15" customHeight="1">
      <c r="A709" s="43"/>
      <c r="B709" s="43"/>
      <c r="C709" s="43"/>
      <c r="D709" s="43"/>
      <c r="E709" s="43"/>
      <c r="F709" s="43"/>
      <c r="G709" s="43"/>
      <c r="H709" s="59"/>
      <c r="I709" s="59"/>
      <c r="J709" s="43"/>
      <c r="K709" s="43"/>
      <c r="L709" s="43"/>
      <c r="M709" s="43"/>
      <c r="N709" s="43"/>
      <c r="O709" s="43"/>
    </row>
    <row r="710" spans="1:15" ht="15" customHeight="1">
      <c r="A710" s="43"/>
      <c r="B710" s="43"/>
      <c r="C710" s="43"/>
      <c r="D710" s="43"/>
      <c r="E710" s="43"/>
      <c r="F710" s="43"/>
      <c r="G710" s="43"/>
      <c r="H710" s="59"/>
      <c r="I710" s="59"/>
      <c r="J710" s="43"/>
      <c r="K710" s="43"/>
      <c r="L710" s="43"/>
      <c r="M710" s="43"/>
      <c r="N710" s="43"/>
      <c r="O710" s="43"/>
    </row>
    <row r="711" spans="1:15" ht="15" customHeight="1">
      <c r="A711" s="43"/>
      <c r="B711" s="43"/>
      <c r="C711" s="43"/>
      <c r="D711" s="43"/>
      <c r="E711" s="43"/>
      <c r="F711" s="43"/>
      <c r="G711" s="43"/>
      <c r="H711" s="59"/>
      <c r="I711" s="59"/>
      <c r="J711" s="43"/>
      <c r="K711" s="43"/>
      <c r="L711" s="43"/>
      <c r="M711" s="43"/>
      <c r="N711" s="43"/>
      <c r="O711" s="43"/>
    </row>
    <row r="712" spans="1:15" ht="15" customHeight="1">
      <c r="A712" s="43"/>
      <c r="B712" s="43"/>
      <c r="C712" s="43"/>
      <c r="D712" s="43"/>
      <c r="E712" s="43"/>
      <c r="F712" s="43"/>
      <c r="G712" s="43"/>
      <c r="H712" s="59"/>
      <c r="I712" s="59"/>
      <c r="J712" s="43"/>
      <c r="K712" s="43"/>
      <c r="L712" s="43"/>
      <c r="M712" s="43"/>
      <c r="N712" s="43"/>
      <c r="O712" s="43"/>
    </row>
    <row r="713" spans="1:15" ht="15" customHeight="1">
      <c r="A713" s="43"/>
      <c r="B713" s="43"/>
      <c r="C713" s="43"/>
      <c r="D713" s="43"/>
      <c r="E713" s="43"/>
      <c r="F713" s="43"/>
      <c r="G713" s="43"/>
      <c r="H713" s="59"/>
      <c r="I713" s="59"/>
      <c r="J713" s="43"/>
      <c r="K713" s="43"/>
      <c r="L713" s="43"/>
      <c r="M713" s="43"/>
      <c r="N713" s="43"/>
      <c r="O713" s="43"/>
    </row>
    <row r="714" spans="1:15" ht="15" customHeight="1">
      <c r="A714" s="43"/>
      <c r="B714" s="43"/>
      <c r="C714" s="43"/>
      <c r="D714" s="43"/>
      <c r="E714" s="43"/>
      <c r="F714" s="43"/>
      <c r="G714" s="43"/>
      <c r="H714" s="59"/>
      <c r="I714" s="59"/>
      <c r="J714" s="43"/>
      <c r="K714" s="43"/>
      <c r="L714" s="43"/>
      <c r="M714" s="43"/>
      <c r="N714" s="43"/>
      <c r="O714" s="43"/>
    </row>
    <row r="715" spans="1:15" ht="15" customHeight="1">
      <c r="A715" s="43"/>
      <c r="B715" s="43"/>
      <c r="C715" s="43"/>
      <c r="D715" s="43"/>
      <c r="E715" s="43"/>
      <c r="F715" s="43"/>
      <c r="G715" s="43"/>
      <c r="H715" s="59"/>
      <c r="I715" s="59"/>
      <c r="J715" s="43"/>
      <c r="K715" s="43"/>
      <c r="L715" s="43"/>
      <c r="M715" s="43"/>
      <c r="N715" s="43"/>
      <c r="O715" s="43"/>
    </row>
    <row r="716" spans="1:15" ht="15" customHeight="1">
      <c r="A716" s="43"/>
      <c r="B716" s="43"/>
      <c r="C716" s="43"/>
      <c r="D716" s="43"/>
      <c r="E716" s="43"/>
      <c r="F716" s="43"/>
      <c r="G716" s="43"/>
      <c r="H716" s="59"/>
      <c r="I716" s="59"/>
      <c r="J716" s="43"/>
      <c r="K716" s="43"/>
      <c r="L716" s="59"/>
      <c r="M716" s="43"/>
      <c r="N716" s="43"/>
      <c r="O716" s="43"/>
    </row>
    <row r="717" spans="1:15" ht="15" customHeight="1">
      <c r="A717" s="43"/>
      <c r="B717" s="43"/>
      <c r="C717" s="43"/>
      <c r="D717" s="43"/>
      <c r="E717" s="43"/>
      <c r="F717" s="43"/>
      <c r="G717" s="43"/>
      <c r="H717" s="59"/>
      <c r="I717" s="59"/>
      <c r="J717" s="43"/>
      <c r="K717" s="43"/>
      <c r="L717" s="43"/>
      <c r="M717" s="43"/>
      <c r="N717" s="43"/>
      <c r="O717" s="43"/>
    </row>
    <row r="718" spans="1:15" ht="15" customHeight="1">
      <c r="A718" s="43"/>
      <c r="B718" s="43"/>
      <c r="C718" s="43"/>
      <c r="D718" s="43"/>
      <c r="E718" s="43"/>
      <c r="F718" s="43"/>
      <c r="G718" s="43"/>
      <c r="H718" s="59"/>
      <c r="I718" s="59"/>
      <c r="J718" s="43"/>
      <c r="K718" s="43"/>
      <c r="L718" s="59"/>
      <c r="M718" s="43"/>
      <c r="N718" s="43"/>
      <c r="O718" s="43"/>
    </row>
    <row r="719" spans="1:15" ht="15" customHeight="1">
      <c r="A719" s="43"/>
      <c r="B719" s="43"/>
      <c r="C719" s="43"/>
      <c r="D719" s="43"/>
      <c r="E719" s="43"/>
      <c r="F719" s="43"/>
      <c r="G719" s="43"/>
      <c r="H719" s="59"/>
      <c r="I719" s="59"/>
      <c r="J719" s="43"/>
      <c r="K719" s="43"/>
      <c r="L719" s="43"/>
      <c r="M719" s="43"/>
      <c r="N719" s="43"/>
      <c r="O719" s="43"/>
    </row>
    <row r="720" spans="1:15" ht="15" customHeight="1">
      <c r="A720" s="43"/>
      <c r="B720" s="43"/>
      <c r="C720" s="43"/>
      <c r="D720" s="43"/>
      <c r="E720" s="43"/>
      <c r="F720" s="43"/>
      <c r="G720" s="43"/>
      <c r="H720" s="59"/>
      <c r="I720" s="59"/>
      <c r="J720" s="43"/>
      <c r="K720" s="43"/>
      <c r="L720" s="43"/>
      <c r="M720" s="43"/>
      <c r="N720" s="43"/>
      <c r="O720" s="43"/>
    </row>
    <row r="721" spans="1:15" ht="15" customHeight="1">
      <c r="A721" s="43"/>
      <c r="B721" s="43"/>
      <c r="C721" s="43"/>
      <c r="D721" s="43"/>
      <c r="E721" s="43"/>
      <c r="F721" s="43"/>
      <c r="G721" s="43"/>
      <c r="H721" s="59"/>
      <c r="I721" s="59"/>
      <c r="J721" s="43"/>
      <c r="K721" s="43"/>
      <c r="L721" s="43"/>
      <c r="M721" s="43"/>
      <c r="N721" s="43"/>
      <c r="O721" s="43"/>
    </row>
    <row r="722" spans="1:15" ht="15" customHeight="1">
      <c r="A722" s="43"/>
      <c r="B722" s="43"/>
      <c r="C722" s="43"/>
      <c r="D722" s="43"/>
      <c r="E722" s="43"/>
      <c r="F722" s="43"/>
      <c r="G722" s="43"/>
      <c r="H722" s="59"/>
      <c r="I722" s="59"/>
      <c r="J722" s="43"/>
      <c r="K722" s="43"/>
      <c r="L722" s="43"/>
      <c r="M722" s="43"/>
      <c r="N722" s="43"/>
      <c r="O722" s="43"/>
    </row>
    <row r="723" spans="1:15" ht="15" customHeight="1">
      <c r="A723" s="43"/>
      <c r="B723" s="43"/>
      <c r="C723" s="43"/>
      <c r="D723" s="43"/>
      <c r="E723" s="43"/>
      <c r="F723" s="43"/>
      <c r="G723" s="43"/>
      <c r="H723" s="59"/>
      <c r="I723" s="59"/>
      <c r="J723" s="43"/>
      <c r="K723" s="43"/>
      <c r="L723" s="43"/>
      <c r="M723" s="43"/>
      <c r="N723" s="43"/>
      <c r="O723" s="43"/>
    </row>
    <row r="724" spans="1:15" ht="15" customHeight="1">
      <c r="A724" s="43"/>
      <c r="B724" s="43"/>
      <c r="C724" s="43"/>
      <c r="D724" s="43"/>
      <c r="E724" s="43"/>
      <c r="F724" s="43"/>
      <c r="G724" s="43"/>
      <c r="H724" s="59"/>
      <c r="I724" s="59"/>
      <c r="J724" s="43"/>
      <c r="K724" s="43"/>
      <c r="L724" s="43"/>
      <c r="M724" s="43"/>
      <c r="N724" s="43"/>
      <c r="O724" s="43"/>
    </row>
    <row r="725" spans="1:15" ht="15" customHeight="1">
      <c r="A725" s="43"/>
      <c r="B725" s="43"/>
      <c r="C725" s="43"/>
      <c r="D725" s="43"/>
      <c r="E725" s="43"/>
      <c r="F725" s="43"/>
      <c r="G725" s="43"/>
      <c r="H725" s="59"/>
      <c r="I725" s="59"/>
      <c r="J725" s="43"/>
      <c r="K725" s="43"/>
      <c r="L725" s="59"/>
      <c r="M725" s="43"/>
      <c r="N725" s="43"/>
      <c r="O725" s="43"/>
    </row>
    <row r="726" spans="1:15" ht="15" customHeight="1">
      <c r="A726" s="43"/>
      <c r="B726" s="43"/>
      <c r="C726" s="43"/>
      <c r="D726" s="43"/>
      <c r="E726" s="43"/>
      <c r="F726" s="43"/>
      <c r="G726" s="43"/>
      <c r="H726" s="59"/>
      <c r="I726" s="59"/>
      <c r="J726" s="43"/>
      <c r="K726" s="43"/>
      <c r="L726" s="43"/>
      <c r="M726" s="43"/>
      <c r="N726" s="43"/>
      <c r="O726" s="43"/>
    </row>
    <row r="727" spans="1:15" ht="15" customHeight="1">
      <c r="A727" s="43"/>
      <c r="B727" s="43"/>
      <c r="C727" s="43"/>
      <c r="D727" s="43"/>
      <c r="E727" s="43"/>
      <c r="F727" s="43"/>
      <c r="G727" s="43"/>
      <c r="H727" s="59"/>
      <c r="I727" s="59"/>
      <c r="J727" s="43"/>
      <c r="K727" s="43"/>
      <c r="L727" s="43"/>
      <c r="M727" s="43"/>
      <c r="N727" s="43"/>
      <c r="O727" s="43"/>
    </row>
    <row r="728" spans="1:15" ht="15" customHeight="1">
      <c r="A728" s="43"/>
      <c r="B728" s="43"/>
      <c r="C728" s="43"/>
      <c r="D728" s="43"/>
      <c r="E728" s="43"/>
      <c r="F728" s="43"/>
      <c r="G728" s="43"/>
      <c r="H728" s="59"/>
      <c r="I728" s="59"/>
      <c r="J728" s="43"/>
      <c r="K728" s="43"/>
      <c r="L728" s="43"/>
      <c r="M728" s="43"/>
      <c r="N728" s="43"/>
      <c r="O728" s="43"/>
    </row>
    <row r="729" spans="1:15" ht="15" customHeight="1">
      <c r="A729" s="43"/>
      <c r="B729" s="43"/>
      <c r="C729" s="43"/>
      <c r="D729" s="43"/>
      <c r="E729" s="43"/>
      <c r="F729" s="43"/>
      <c r="G729" s="43"/>
      <c r="H729" s="59"/>
      <c r="I729" s="59"/>
      <c r="J729" s="43"/>
      <c r="K729" s="43"/>
      <c r="L729" s="43"/>
      <c r="M729" s="43"/>
      <c r="N729" s="43"/>
      <c r="O729" s="43"/>
    </row>
    <row r="730" spans="1:15" ht="15" customHeight="1">
      <c r="A730" s="43"/>
      <c r="B730" s="43"/>
      <c r="C730" s="43"/>
      <c r="D730" s="43"/>
      <c r="E730" s="43"/>
      <c r="F730" s="43"/>
      <c r="G730" s="43"/>
      <c r="H730" s="59"/>
      <c r="I730" s="59"/>
      <c r="J730" s="43"/>
      <c r="K730" s="43"/>
      <c r="L730" s="43"/>
      <c r="M730" s="43"/>
      <c r="N730" s="43"/>
      <c r="O730" s="43"/>
    </row>
    <row r="731" spans="1:15" ht="15" customHeight="1">
      <c r="A731" s="43"/>
      <c r="B731" s="43"/>
      <c r="C731" s="43"/>
      <c r="D731" s="43"/>
      <c r="E731" s="43"/>
      <c r="F731" s="43"/>
      <c r="G731" s="43"/>
      <c r="H731" s="59"/>
      <c r="I731" s="59"/>
      <c r="J731" s="43"/>
      <c r="K731" s="43"/>
      <c r="L731" s="43"/>
      <c r="M731" s="43"/>
      <c r="N731" s="43"/>
      <c r="O731" s="43"/>
    </row>
    <row r="732" spans="1:15" ht="15" customHeight="1">
      <c r="A732" s="43"/>
      <c r="B732" s="43"/>
      <c r="C732" s="43"/>
      <c r="D732" s="43"/>
      <c r="E732" s="43"/>
      <c r="F732" s="43"/>
      <c r="G732" s="43"/>
      <c r="H732" s="59"/>
      <c r="I732" s="59"/>
      <c r="J732" s="43"/>
      <c r="K732" s="43"/>
      <c r="L732" s="43"/>
      <c r="M732" s="43"/>
      <c r="N732" s="43"/>
      <c r="O732" s="43"/>
    </row>
    <row r="733" spans="1:15" ht="15" customHeight="1">
      <c r="A733" s="43"/>
      <c r="B733" s="43"/>
      <c r="C733" s="43"/>
      <c r="D733" s="43"/>
      <c r="E733" s="43"/>
      <c r="F733" s="43"/>
      <c r="G733" s="43"/>
      <c r="H733" s="59"/>
      <c r="I733" s="59"/>
      <c r="J733" s="43"/>
      <c r="K733" s="43"/>
      <c r="L733" s="43"/>
      <c r="M733" s="43"/>
      <c r="N733" s="43"/>
      <c r="O733" s="43"/>
    </row>
    <row r="734" spans="1:15" ht="15" customHeight="1">
      <c r="A734" s="43"/>
      <c r="B734" s="43"/>
      <c r="C734" s="43"/>
      <c r="D734" s="43"/>
      <c r="E734" s="43"/>
      <c r="F734" s="43"/>
      <c r="G734" s="43"/>
      <c r="H734" s="59"/>
      <c r="I734" s="59"/>
      <c r="J734" s="43"/>
      <c r="K734" s="43"/>
      <c r="L734" s="43"/>
      <c r="M734" s="43"/>
      <c r="N734" s="43"/>
      <c r="O734" s="43"/>
    </row>
    <row r="735" spans="1:15" ht="15" customHeight="1">
      <c r="A735" s="43"/>
      <c r="B735" s="43"/>
      <c r="C735" s="43"/>
      <c r="D735" s="43"/>
      <c r="E735" s="43"/>
      <c r="F735" s="43"/>
      <c r="G735" s="43"/>
      <c r="H735" s="59"/>
      <c r="I735" s="59"/>
      <c r="J735" s="43"/>
      <c r="K735" s="43"/>
      <c r="L735" s="43"/>
      <c r="M735" s="43"/>
      <c r="N735" s="43"/>
      <c r="O735" s="43"/>
    </row>
    <row r="736" spans="1:15" ht="15" customHeight="1">
      <c r="A736" s="43"/>
      <c r="B736" s="43"/>
      <c r="C736" s="43"/>
      <c r="D736" s="43"/>
      <c r="E736" s="43"/>
      <c r="F736" s="43"/>
      <c r="G736" s="43"/>
      <c r="H736" s="59"/>
      <c r="I736" s="59"/>
      <c r="J736" s="43"/>
      <c r="K736" s="43"/>
      <c r="L736" s="43"/>
      <c r="M736" s="43"/>
      <c r="N736" s="43"/>
      <c r="O736" s="43"/>
    </row>
    <row r="737" spans="1:15" ht="15" customHeight="1">
      <c r="A737" s="43"/>
      <c r="B737" s="43"/>
      <c r="C737" s="43"/>
      <c r="D737" s="43"/>
      <c r="E737" s="43"/>
      <c r="F737" s="43"/>
      <c r="G737" s="43"/>
      <c r="H737" s="59"/>
      <c r="I737" s="59"/>
      <c r="J737" s="43"/>
      <c r="K737" s="43"/>
      <c r="L737" s="43"/>
      <c r="M737" s="43"/>
      <c r="N737" s="43"/>
      <c r="O737" s="43"/>
    </row>
    <row r="738" spans="1:15" ht="15" customHeight="1">
      <c r="A738" s="43"/>
      <c r="B738" s="43"/>
      <c r="C738" s="43"/>
      <c r="D738" s="43"/>
      <c r="E738" s="43"/>
      <c r="F738" s="43"/>
      <c r="G738" s="43"/>
      <c r="H738" s="59"/>
      <c r="I738" s="59"/>
      <c r="J738" s="43"/>
      <c r="K738" s="43"/>
      <c r="L738" s="43"/>
      <c r="M738" s="43"/>
      <c r="N738" s="43"/>
      <c r="O738" s="43"/>
    </row>
    <row r="739" spans="1:15" ht="15" customHeight="1">
      <c r="A739" s="43"/>
      <c r="B739" s="43"/>
      <c r="C739" s="43"/>
      <c r="D739" s="43"/>
      <c r="E739" s="43"/>
      <c r="F739" s="43"/>
      <c r="G739" s="43"/>
      <c r="H739" s="59"/>
      <c r="I739" s="59"/>
      <c r="J739" s="43"/>
      <c r="K739" s="43"/>
      <c r="L739" s="43"/>
      <c r="M739" s="43"/>
      <c r="N739" s="43"/>
      <c r="O739" s="43"/>
    </row>
    <row r="740" spans="1:15" ht="15" customHeight="1">
      <c r="A740" s="43"/>
      <c r="B740" s="43"/>
      <c r="C740" s="43"/>
      <c r="D740" s="43"/>
      <c r="E740" s="43"/>
      <c r="F740" s="43"/>
      <c r="G740" s="43"/>
      <c r="H740" s="59"/>
      <c r="I740" s="59"/>
      <c r="J740" s="43"/>
      <c r="K740" s="43"/>
      <c r="L740" s="59"/>
      <c r="M740" s="43"/>
      <c r="N740" s="43"/>
      <c r="O740" s="43"/>
    </row>
    <row r="741" spans="1:15" ht="15" customHeight="1">
      <c r="A741" s="43"/>
      <c r="B741" s="43"/>
      <c r="C741" s="43"/>
      <c r="D741" s="43"/>
      <c r="E741" s="43"/>
      <c r="F741" s="43"/>
      <c r="G741" s="43"/>
      <c r="H741" s="59"/>
      <c r="I741" s="59"/>
      <c r="J741" s="43"/>
      <c r="K741" s="43"/>
      <c r="L741" s="43"/>
      <c r="M741" s="43"/>
      <c r="N741" s="43"/>
      <c r="O741" s="43"/>
    </row>
    <row r="742" spans="1:15" ht="15" customHeight="1">
      <c r="A742" s="43"/>
      <c r="B742" s="43"/>
      <c r="C742" s="43"/>
      <c r="D742" s="43"/>
      <c r="E742" s="43"/>
      <c r="F742" s="43"/>
      <c r="G742" s="43"/>
      <c r="H742" s="59"/>
      <c r="I742" s="59"/>
      <c r="J742" s="43"/>
      <c r="K742" s="43"/>
      <c r="L742" s="43"/>
      <c r="M742" s="43"/>
      <c r="N742" s="43"/>
      <c r="O742" s="43"/>
    </row>
    <row r="743" spans="1:15" ht="15" customHeight="1">
      <c r="A743" s="43"/>
      <c r="B743" s="43"/>
      <c r="C743" s="43"/>
      <c r="D743" s="43"/>
      <c r="E743" s="43"/>
      <c r="F743" s="43"/>
      <c r="G743" s="43"/>
      <c r="H743" s="59"/>
      <c r="I743" s="59"/>
      <c r="J743" s="43"/>
      <c r="K743" s="43"/>
      <c r="L743" s="43"/>
      <c r="M743" s="43"/>
      <c r="N743" s="43"/>
      <c r="O743" s="43"/>
    </row>
    <row r="744" spans="1:15" ht="15" customHeight="1">
      <c r="A744" s="43"/>
      <c r="B744" s="43"/>
      <c r="C744" s="43"/>
      <c r="D744" s="43"/>
      <c r="E744" s="43"/>
      <c r="F744" s="43"/>
      <c r="G744" s="43"/>
      <c r="H744" s="59"/>
      <c r="I744" s="59"/>
      <c r="J744" s="43"/>
      <c r="K744" s="43"/>
      <c r="L744" s="43"/>
      <c r="M744" s="43"/>
      <c r="N744" s="43"/>
      <c r="O744" s="43"/>
    </row>
    <row r="745" spans="1:15" ht="15" customHeight="1">
      <c r="A745" s="43"/>
      <c r="B745" s="43"/>
      <c r="C745" s="43"/>
      <c r="D745" s="43"/>
      <c r="E745" s="43"/>
      <c r="F745" s="43"/>
      <c r="G745" s="43"/>
      <c r="H745" s="59"/>
      <c r="I745" s="59"/>
      <c r="J745" s="43"/>
      <c r="K745" s="43"/>
      <c r="L745" s="59"/>
      <c r="M745" s="43"/>
      <c r="N745" s="43"/>
      <c r="O745" s="43"/>
    </row>
    <row r="746" spans="1:15" ht="15" customHeight="1">
      <c r="A746" s="43"/>
      <c r="B746" s="43"/>
      <c r="C746" s="43"/>
      <c r="D746" s="43"/>
      <c r="E746" s="43"/>
      <c r="F746" s="43"/>
      <c r="G746" s="43"/>
      <c r="H746" s="59"/>
      <c r="I746" s="59"/>
      <c r="J746" s="43"/>
      <c r="K746" s="43"/>
      <c r="L746" s="43"/>
      <c r="M746" s="43"/>
      <c r="N746" s="43"/>
      <c r="O746" s="43"/>
    </row>
    <row r="747" spans="1:15" ht="15" customHeight="1">
      <c r="A747" s="43"/>
      <c r="B747" s="43"/>
      <c r="C747" s="43"/>
      <c r="D747" s="43"/>
      <c r="E747" s="43"/>
      <c r="F747" s="43"/>
      <c r="G747" s="43"/>
      <c r="H747" s="59"/>
      <c r="I747" s="59"/>
      <c r="J747" s="43"/>
      <c r="K747" s="43"/>
      <c r="L747" s="59"/>
      <c r="M747" s="43"/>
      <c r="N747" s="43"/>
      <c r="O747" s="43"/>
    </row>
    <row r="748" spans="1:15" ht="15" customHeight="1">
      <c r="A748" s="43"/>
      <c r="B748" s="43"/>
      <c r="C748" s="43"/>
      <c r="D748" s="43"/>
      <c r="E748" s="43"/>
      <c r="F748" s="43"/>
      <c r="G748" s="43"/>
      <c r="H748" s="59"/>
      <c r="I748" s="59"/>
      <c r="J748" s="43"/>
      <c r="K748" s="43"/>
      <c r="L748" s="59"/>
      <c r="M748" s="43"/>
      <c r="N748" s="43"/>
      <c r="O748" s="43"/>
    </row>
    <row r="749" spans="1:15" ht="15" customHeight="1">
      <c r="A749" s="43"/>
      <c r="B749" s="43"/>
      <c r="C749" s="43"/>
      <c r="D749" s="43"/>
      <c r="E749" s="43"/>
      <c r="F749" s="43"/>
      <c r="G749" s="43"/>
      <c r="H749" s="59"/>
      <c r="I749" s="59"/>
      <c r="J749" s="43"/>
      <c r="K749" s="43"/>
      <c r="L749" s="43"/>
      <c r="M749" s="43"/>
      <c r="N749" s="43"/>
      <c r="O749" s="43"/>
    </row>
    <row r="750" spans="1:15" ht="15" customHeight="1">
      <c r="A750" s="43"/>
      <c r="B750" s="43"/>
      <c r="C750" s="43"/>
      <c r="D750" s="43"/>
      <c r="E750" s="43"/>
      <c r="F750" s="43"/>
      <c r="G750" s="43"/>
      <c r="H750" s="59"/>
      <c r="I750" s="59"/>
      <c r="J750" s="43"/>
      <c r="K750" s="43"/>
      <c r="L750" s="43"/>
      <c r="M750" s="43"/>
      <c r="N750" s="43"/>
      <c r="O750" s="43"/>
    </row>
    <row r="751" spans="1:15" ht="15" customHeight="1">
      <c r="A751" s="43"/>
      <c r="B751" s="43"/>
      <c r="C751" s="43"/>
      <c r="D751" s="43"/>
      <c r="E751" s="43"/>
      <c r="F751" s="43"/>
      <c r="G751" s="43"/>
      <c r="H751" s="59"/>
      <c r="I751" s="59"/>
      <c r="J751" s="43"/>
      <c r="K751" s="43"/>
      <c r="L751" s="43"/>
      <c r="M751" s="43"/>
      <c r="N751" s="43"/>
      <c r="O751" s="43"/>
    </row>
    <row r="752" spans="1:15" ht="15" customHeight="1">
      <c r="A752" s="43"/>
      <c r="B752" s="43"/>
      <c r="C752" s="43"/>
      <c r="D752" s="43"/>
      <c r="E752" s="43"/>
      <c r="F752" s="43"/>
      <c r="G752" s="43"/>
      <c r="H752" s="59"/>
      <c r="I752" s="59"/>
      <c r="J752" s="43"/>
      <c r="K752" s="43"/>
      <c r="L752" s="43"/>
      <c r="M752" s="43"/>
      <c r="N752" s="43"/>
      <c r="O752" s="43"/>
    </row>
    <row r="753" spans="1:15" ht="15" customHeight="1">
      <c r="A753" s="43"/>
      <c r="B753" s="43"/>
      <c r="C753" s="43"/>
      <c r="D753" s="43"/>
      <c r="E753" s="43"/>
      <c r="F753" s="43"/>
      <c r="G753" s="43"/>
      <c r="H753" s="59"/>
      <c r="I753" s="59"/>
      <c r="J753" s="43"/>
      <c r="K753" s="43"/>
      <c r="L753" s="43"/>
      <c r="M753" s="43"/>
      <c r="N753" s="43"/>
      <c r="O753" s="43"/>
    </row>
    <row r="754" spans="1:15" ht="15" customHeight="1">
      <c r="A754" s="43"/>
      <c r="B754" s="43"/>
      <c r="C754" s="43"/>
      <c r="D754" s="43"/>
      <c r="E754" s="43"/>
      <c r="F754" s="43"/>
      <c r="G754" s="43"/>
      <c r="H754" s="59"/>
      <c r="I754" s="59"/>
      <c r="J754" s="43"/>
      <c r="K754" s="43"/>
      <c r="L754" s="43"/>
      <c r="M754" s="43"/>
      <c r="N754" s="43"/>
      <c r="O754" s="43"/>
    </row>
    <row r="755" spans="1:15" ht="15" customHeight="1">
      <c r="A755" s="43"/>
      <c r="B755" s="43"/>
      <c r="C755" s="43"/>
      <c r="D755" s="43"/>
      <c r="E755" s="43"/>
      <c r="F755" s="43"/>
      <c r="G755" s="43"/>
      <c r="H755" s="59"/>
      <c r="I755" s="59"/>
      <c r="J755" s="43"/>
      <c r="K755" s="43"/>
      <c r="L755" s="43"/>
      <c r="M755" s="43"/>
      <c r="N755" s="43"/>
      <c r="O755" s="43"/>
    </row>
    <row r="756" spans="1:15" ht="15" customHeight="1">
      <c r="A756" s="43"/>
      <c r="B756" s="43"/>
      <c r="C756" s="43"/>
      <c r="D756" s="43"/>
      <c r="E756" s="43"/>
      <c r="F756" s="43"/>
      <c r="G756" s="43"/>
      <c r="H756" s="59"/>
      <c r="I756" s="59"/>
      <c r="J756" s="43"/>
      <c r="K756" s="43"/>
      <c r="L756" s="43"/>
      <c r="M756" s="43"/>
      <c r="N756" s="43"/>
      <c r="O756" s="43"/>
    </row>
    <row r="757" spans="1:15" ht="15" customHeight="1">
      <c r="A757" s="43"/>
      <c r="B757" s="43"/>
      <c r="C757" s="43"/>
      <c r="D757" s="43"/>
      <c r="E757" s="43"/>
      <c r="F757" s="43"/>
      <c r="G757" s="43"/>
      <c r="H757" s="59"/>
      <c r="I757" s="59"/>
      <c r="J757" s="43"/>
      <c r="K757" s="43"/>
      <c r="L757" s="43"/>
      <c r="M757" s="43"/>
      <c r="N757" s="43"/>
      <c r="O757" s="43"/>
    </row>
    <row r="758" spans="1:15" ht="15" customHeight="1">
      <c r="A758" s="43"/>
      <c r="B758" s="43"/>
      <c r="C758" s="43"/>
      <c r="D758" s="43"/>
      <c r="E758" s="43"/>
      <c r="F758" s="43"/>
      <c r="G758" s="43"/>
      <c r="H758" s="59"/>
      <c r="I758" s="59"/>
      <c r="J758" s="43"/>
      <c r="K758" s="43"/>
      <c r="L758" s="43"/>
      <c r="M758" s="43"/>
      <c r="N758" s="43"/>
      <c r="O758" s="43"/>
    </row>
    <row r="759" spans="1:15" ht="15" customHeight="1">
      <c r="A759" s="43"/>
      <c r="B759" s="43"/>
      <c r="C759" s="43"/>
      <c r="D759" s="43"/>
      <c r="E759" s="43"/>
      <c r="F759" s="43"/>
      <c r="G759" s="43"/>
      <c r="H759" s="59"/>
      <c r="I759" s="59"/>
      <c r="J759" s="43"/>
      <c r="K759" s="43"/>
      <c r="L759" s="43"/>
      <c r="M759" s="43"/>
      <c r="N759" s="43"/>
      <c r="O759" s="43"/>
    </row>
    <row r="760" spans="1:15" ht="15" customHeight="1">
      <c r="A760" s="43"/>
      <c r="B760" s="43"/>
      <c r="C760" s="43"/>
      <c r="D760" s="43"/>
      <c r="E760" s="43"/>
      <c r="F760" s="43"/>
      <c r="G760" s="43"/>
      <c r="H760" s="59"/>
      <c r="I760" s="59"/>
      <c r="J760" s="43"/>
      <c r="K760" s="43"/>
      <c r="L760" s="43"/>
      <c r="M760" s="43"/>
      <c r="N760" s="43"/>
      <c r="O760" s="43"/>
    </row>
    <row r="761" spans="1:15" ht="15" customHeight="1">
      <c r="A761" s="43"/>
      <c r="B761" s="43"/>
      <c r="C761" s="43"/>
      <c r="D761" s="43"/>
      <c r="E761" s="43"/>
      <c r="F761" s="43"/>
      <c r="G761" s="43"/>
      <c r="H761" s="59"/>
      <c r="I761" s="59"/>
      <c r="J761" s="43"/>
      <c r="K761" s="43"/>
      <c r="L761" s="43"/>
      <c r="M761" s="43"/>
      <c r="N761" s="43"/>
      <c r="O761" s="43"/>
    </row>
    <row r="762" spans="1:15" ht="15" customHeight="1">
      <c r="A762" s="43"/>
      <c r="B762" s="43"/>
      <c r="C762" s="43"/>
      <c r="D762" s="43"/>
      <c r="E762" s="43"/>
      <c r="F762" s="43"/>
      <c r="G762" s="43"/>
      <c r="H762" s="59"/>
      <c r="I762" s="59"/>
      <c r="J762" s="43"/>
      <c r="K762" s="43"/>
      <c r="L762" s="59"/>
      <c r="M762" s="43"/>
      <c r="N762" s="43"/>
      <c r="O762" s="43"/>
    </row>
    <row r="763" spans="1:15" ht="15" customHeight="1">
      <c r="A763" s="43"/>
      <c r="B763" s="43"/>
      <c r="C763" s="43"/>
      <c r="D763" s="43"/>
      <c r="E763" s="43"/>
      <c r="F763" s="43"/>
      <c r="G763" s="43"/>
      <c r="H763" s="59"/>
      <c r="I763" s="59"/>
      <c r="J763" s="43"/>
      <c r="K763" s="43"/>
      <c r="L763" s="43"/>
      <c r="M763" s="43"/>
      <c r="N763" s="43"/>
      <c r="O763" s="43"/>
    </row>
    <row r="764" spans="1:15" ht="15" customHeight="1">
      <c r="A764" s="43"/>
      <c r="B764" s="43"/>
      <c r="C764" s="43"/>
      <c r="D764" s="43"/>
      <c r="E764" s="43"/>
      <c r="F764" s="43"/>
      <c r="G764" s="43"/>
      <c r="H764" s="59"/>
      <c r="I764" s="59"/>
      <c r="J764" s="43"/>
      <c r="K764" s="43"/>
      <c r="L764" s="43"/>
      <c r="M764" s="43"/>
      <c r="N764" s="43"/>
      <c r="O764" s="43"/>
    </row>
    <row r="765" spans="1:15" ht="15" customHeight="1">
      <c r="A765" s="43"/>
      <c r="B765" s="43"/>
      <c r="C765" s="43"/>
      <c r="D765" s="43"/>
      <c r="E765" s="43"/>
      <c r="F765" s="43"/>
      <c r="G765" s="43"/>
      <c r="H765" s="59"/>
      <c r="I765" s="59"/>
      <c r="J765" s="43"/>
      <c r="K765" s="43"/>
      <c r="L765" s="43"/>
      <c r="M765" s="43"/>
      <c r="N765" s="43"/>
      <c r="O765" s="43"/>
    </row>
    <row r="766" spans="1:15" ht="15" customHeight="1">
      <c r="A766" s="43"/>
      <c r="B766" s="43"/>
      <c r="C766" s="43"/>
      <c r="D766" s="43"/>
      <c r="E766" s="43"/>
      <c r="F766" s="43"/>
      <c r="G766" s="43"/>
      <c r="H766" s="59"/>
      <c r="I766" s="59"/>
      <c r="J766" s="43"/>
      <c r="K766" s="43"/>
      <c r="L766" s="43"/>
      <c r="M766" s="43"/>
      <c r="N766" s="43"/>
      <c r="O766" s="43"/>
    </row>
    <row r="767" spans="1:15" ht="15" customHeight="1">
      <c r="A767" s="43"/>
      <c r="B767" s="43"/>
      <c r="C767" s="43"/>
      <c r="D767" s="43"/>
      <c r="E767" s="43"/>
      <c r="F767" s="43"/>
      <c r="G767" s="43"/>
      <c r="H767" s="59"/>
      <c r="I767" s="59"/>
      <c r="J767" s="43"/>
      <c r="K767" s="43"/>
      <c r="L767" s="43"/>
      <c r="M767" s="43"/>
      <c r="N767" s="43"/>
      <c r="O767" s="43"/>
    </row>
    <row r="768" spans="1:15" ht="15" customHeight="1">
      <c r="A768" s="43"/>
      <c r="B768" s="43"/>
      <c r="C768" s="43"/>
      <c r="D768" s="43"/>
      <c r="E768" s="43"/>
      <c r="F768" s="43"/>
      <c r="G768" s="43"/>
      <c r="H768" s="59"/>
      <c r="I768" s="59"/>
      <c r="J768" s="43"/>
      <c r="K768" s="43"/>
      <c r="L768" s="59"/>
      <c r="M768" s="43"/>
      <c r="N768" s="43"/>
      <c r="O768" s="43"/>
    </row>
    <row r="769" spans="1:15" ht="15" customHeight="1">
      <c r="A769" s="43"/>
      <c r="B769" s="43"/>
      <c r="C769" s="43"/>
      <c r="D769" s="43"/>
      <c r="E769" s="43"/>
      <c r="F769" s="43"/>
      <c r="G769" s="43"/>
      <c r="H769" s="59"/>
      <c r="I769" s="59"/>
      <c r="J769" s="43"/>
      <c r="K769" s="43"/>
      <c r="L769" s="43"/>
      <c r="M769" s="43"/>
      <c r="N769" s="43"/>
      <c r="O769" s="43"/>
    </row>
    <row r="770" spans="1:15" ht="15" customHeight="1">
      <c r="A770" s="43"/>
      <c r="B770" s="43"/>
      <c r="C770" s="43"/>
      <c r="D770" s="43"/>
      <c r="E770" s="43"/>
      <c r="F770" s="43"/>
      <c r="G770" s="43"/>
      <c r="H770" s="59"/>
      <c r="I770" s="59"/>
      <c r="J770" s="43"/>
      <c r="K770" s="43"/>
      <c r="L770" s="43"/>
      <c r="M770" s="43"/>
      <c r="N770" s="43"/>
      <c r="O770" s="43"/>
    </row>
    <row r="771" spans="1:15" ht="15" customHeight="1">
      <c r="A771" s="43"/>
      <c r="B771" s="43"/>
      <c r="C771" s="43"/>
      <c r="D771" s="43"/>
      <c r="E771" s="43"/>
      <c r="F771" s="43"/>
      <c r="G771" s="43"/>
      <c r="H771" s="59"/>
      <c r="I771" s="59"/>
      <c r="J771" s="43"/>
      <c r="K771" s="43"/>
      <c r="L771" s="43"/>
      <c r="M771" s="43"/>
      <c r="N771" s="43"/>
      <c r="O771" s="43"/>
    </row>
    <row r="772" spans="1:15" ht="15" customHeight="1">
      <c r="A772" s="43"/>
      <c r="B772" s="43"/>
      <c r="C772" s="43"/>
      <c r="D772" s="43"/>
      <c r="E772" s="43"/>
      <c r="F772" s="43"/>
      <c r="G772" s="43"/>
      <c r="H772" s="59"/>
      <c r="I772" s="59"/>
      <c r="J772" s="43"/>
      <c r="K772" s="43"/>
      <c r="L772" s="43"/>
      <c r="M772" s="43"/>
      <c r="N772" s="43"/>
      <c r="O772" s="43"/>
    </row>
    <row r="773" spans="1:15" ht="15" customHeight="1">
      <c r="A773" s="43"/>
      <c r="B773" s="43"/>
      <c r="C773" s="43"/>
      <c r="D773" s="43"/>
      <c r="E773" s="43"/>
      <c r="F773" s="43"/>
      <c r="G773" s="43"/>
      <c r="H773" s="59"/>
      <c r="I773" s="59"/>
      <c r="J773" s="43"/>
      <c r="K773" s="43"/>
      <c r="L773" s="43"/>
      <c r="M773" s="43"/>
      <c r="N773" s="43"/>
      <c r="O773" s="43"/>
    </row>
    <row r="774" spans="1:15" ht="15" customHeight="1">
      <c r="A774" s="43"/>
      <c r="B774" s="43"/>
      <c r="C774" s="43"/>
      <c r="D774" s="43"/>
      <c r="E774" s="43"/>
      <c r="F774" s="43"/>
      <c r="G774" s="43"/>
      <c r="H774" s="59"/>
      <c r="I774" s="59"/>
      <c r="J774" s="43"/>
      <c r="K774" s="43"/>
      <c r="L774" s="43"/>
      <c r="M774" s="43"/>
      <c r="N774" s="43"/>
      <c r="O774" s="43"/>
    </row>
    <row r="775" spans="1:15" ht="15" customHeight="1">
      <c r="A775" s="43"/>
      <c r="B775" s="43"/>
      <c r="C775" s="43"/>
      <c r="D775" s="43"/>
      <c r="E775" s="43"/>
      <c r="F775" s="43"/>
      <c r="G775" s="43"/>
      <c r="H775" s="59"/>
      <c r="I775" s="59"/>
      <c r="J775" s="43"/>
      <c r="K775" s="43"/>
      <c r="L775" s="43"/>
      <c r="M775" s="43"/>
      <c r="N775" s="43"/>
      <c r="O775" s="43"/>
    </row>
    <row r="776" spans="1:15" ht="15" customHeight="1">
      <c r="A776" s="43"/>
      <c r="B776" s="43"/>
      <c r="C776" s="43"/>
      <c r="D776" s="43"/>
      <c r="E776" s="43"/>
      <c r="F776" s="43"/>
      <c r="G776" s="43"/>
      <c r="H776" s="59"/>
      <c r="I776" s="59"/>
      <c r="J776" s="43"/>
      <c r="K776" s="43"/>
      <c r="L776" s="43"/>
      <c r="M776" s="43"/>
      <c r="N776" s="43"/>
      <c r="O776" s="43"/>
    </row>
    <row r="777" spans="1:15" ht="15" customHeight="1">
      <c r="A777" s="43"/>
      <c r="B777" s="43"/>
      <c r="C777" s="43"/>
      <c r="D777" s="43"/>
      <c r="E777" s="43"/>
      <c r="F777" s="43"/>
      <c r="G777" s="43"/>
      <c r="H777" s="59"/>
      <c r="I777" s="59"/>
      <c r="J777" s="43"/>
      <c r="K777" s="43"/>
      <c r="L777" s="43"/>
      <c r="M777" s="43"/>
      <c r="N777" s="43"/>
      <c r="O777" s="43"/>
    </row>
    <row r="778" spans="1:15" ht="15" customHeight="1">
      <c r="A778" s="43"/>
      <c r="B778" s="43"/>
      <c r="C778" s="43"/>
      <c r="D778" s="43"/>
      <c r="E778" s="43"/>
      <c r="F778" s="43"/>
      <c r="G778" s="43"/>
      <c r="H778" s="59"/>
      <c r="I778" s="59"/>
      <c r="J778" s="43"/>
      <c r="K778" s="43"/>
      <c r="L778" s="43"/>
      <c r="M778" s="43"/>
      <c r="N778" s="43"/>
      <c r="O778" s="43"/>
    </row>
    <row r="779" spans="1:15" ht="15" customHeight="1">
      <c r="A779" s="43"/>
      <c r="B779" s="43"/>
      <c r="C779" s="43"/>
      <c r="D779" s="43"/>
      <c r="E779" s="43"/>
      <c r="F779" s="43"/>
      <c r="G779" s="43"/>
      <c r="H779" s="59"/>
      <c r="I779" s="59"/>
      <c r="J779" s="43"/>
      <c r="K779" s="43"/>
      <c r="L779" s="43"/>
      <c r="M779" s="43"/>
      <c r="N779" s="43"/>
      <c r="O779" s="43"/>
    </row>
    <row r="780" spans="1:15" ht="15" customHeight="1">
      <c r="A780" s="43"/>
      <c r="B780" s="43"/>
      <c r="C780" s="43"/>
      <c r="D780" s="43"/>
      <c r="E780" s="43"/>
      <c r="F780" s="43"/>
      <c r="G780" s="43"/>
      <c r="H780" s="59"/>
      <c r="I780" s="59"/>
      <c r="J780" s="43"/>
      <c r="K780" s="43"/>
      <c r="L780" s="43"/>
      <c r="M780" s="43"/>
      <c r="N780" s="43"/>
      <c r="O780" s="43"/>
    </row>
    <row r="781" spans="1:15" ht="15" customHeight="1">
      <c r="A781" s="43"/>
      <c r="B781" s="43"/>
      <c r="C781" s="43"/>
      <c r="D781" s="43"/>
      <c r="E781" s="43"/>
      <c r="F781" s="43"/>
      <c r="G781" s="43"/>
      <c r="H781" s="59"/>
      <c r="I781" s="59"/>
      <c r="J781" s="43"/>
      <c r="K781" s="43"/>
      <c r="L781" s="43"/>
      <c r="M781" s="43"/>
      <c r="N781" s="43"/>
      <c r="O781" s="43"/>
    </row>
    <row r="782" spans="1:15" ht="15" customHeight="1">
      <c r="A782" s="43"/>
      <c r="B782" s="43"/>
      <c r="C782" s="43"/>
      <c r="D782" s="43"/>
      <c r="E782" s="43"/>
      <c r="F782" s="43"/>
      <c r="G782" s="43"/>
      <c r="H782" s="59"/>
      <c r="I782" s="59"/>
      <c r="J782" s="43"/>
      <c r="K782" s="43"/>
      <c r="L782" s="43"/>
      <c r="M782" s="43"/>
      <c r="N782" s="43"/>
      <c r="O782" s="43"/>
    </row>
    <row r="783" spans="1:15" ht="15" customHeight="1">
      <c r="A783" s="43"/>
      <c r="B783" s="43"/>
      <c r="C783" s="43"/>
      <c r="D783" s="43"/>
      <c r="E783" s="43"/>
      <c r="F783" s="43"/>
      <c r="G783" s="43"/>
      <c r="H783" s="59"/>
      <c r="I783" s="59"/>
      <c r="J783" s="43"/>
      <c r="K783" s="43"/>
      <c r="L783" s="43"/>
      <c r="M783" s="43"/>
      <c r="N783" s="43"/>
      <c r="O783" s="43"/>
    </row>
    <row r="784" spans="1:15" ht="15" customHeight="1">
      <c r="A784" s="43"/>
      <c r="B784" s="43"/>
      <c r="C784" s="43"/>
      <c r="D784" s="43"/>
      <c r="E784" s="43"/>
      <c r="F784" s="43"/>
      <c r="G784" s="43"/>
      <c r="H784" s="59"/>
      <c r="I784" s="59"/>
      <c r="J784" s="43"/>
      <c r="K784" s="43"/>
      <c r="L784" s="43"/>
      <c r="M784" s="43"/>
      <c r="N784" s="43"/>
      <c r="O784" s="43"/>
    </row>
    <row r="785" spans="1:15" ht="15" customHeight="1">
      <c r="A785" s="43"/>
      <c r="B785" s="43"/>
      <c r="C785" s="43"/>
      <c r="D785" s="43"/>
      <c r="E785" s="43"/>
      <c r="F785" s="43"/>
      <c r="G785" s="43"/>
      <c r="H785" s="59"/>
      <c r="I785" s="59"/>
      <c r="J785" s="43"/>
      <c r="K785" s="43"/>
      <c r="L785" s="43"/>
      <c r="M785" s="43"/>
      <c r="N785" s="43"/>
      <c r="O785" s="43"/>
    </row>
    <row r="786" spans="1:15" ht="15" customHeight="1">
      <c r="A786" s="43"/>
      <c r="B786" s="43"/>
      <c r="C786" s="43"/>
      <c r="D786" s="43"/>
      <c r="E786" s="43"/>
      <c r="F786" s="43"/>
      <c r="G786" s="43"/>
      <c r="H786" s="59"/>
      <c r="I786" s="59"/>
      <c r="J786" s="43"/>
      <c r="K786" s="43"/>
      <c r="L786" s="59"/>
      <c r="M786" s="43"/>
      <c r="N786" s="43"/>
      <c r="O786" s="43"/>
    </row>
    <row r="787" spans="1:15" ht="15" customHeight="1">
      <c r="A787" s="43"/>
      <c r="B787" s="43"/>
      <c r="C787" s="43"/>
      <c r="D787" s="43"/>
      <c r="E787" s="43"/>
      <c r="F787" s="43"/>
      <c r="G787" s="43"/>
      <c r="H787" s="59"/>
      <c r="I787" s="59"/>
      <c r="J787" s="43"/>
      <c r="K787" s="43"/>
      <c r="L787" s="43"/>
      <c r="M787" s="43"/>
      <c r="N787" s="43"/>
      <c r="O787" s="43"/>
    </row>
    <row r="788" spans="1:15" ht="15" customHeight="1">
      <c r="A788" s="43"/>
      <c r="B788" s="43"/>
      <c r="C788" s="43"/>
      <c r="D788" s="43"/>
      <c r="E788" s="43"/>
      <c r="F788" s="43"/>
      <c r="G788" s="43"/>
      <c r="H788" s="59"/>
      <c r="I788" s="59"/>
      <c r="J788" s="43"/>
      <c r="K788" s="43"/>
      <c r="L788" s="43"/>
      <c r="M788" s="43"/>
      <c r="N788" s="43"/>
      <c r="O788" s="43"/>
    </row>
    <row r="789" spans="1:15" ht="15" customHeight="1">
      <c r="A789" s="43"/>
      <c r="B789" s="43"/>
      <c r="C789" s="43"/>
      <c r="D789" s="43"/>
      <c r="E789" s="43"/>
      <c r="F789" s="43"/>
      <c r="G789" s="43"/>
      <c r="H789" s="59"/>
      <c r="I789" s="59"/>
      <c r="J789" s="43"/>
      <c r="K789" s="43"/>
      <c r="L789" s="43"/>
      <c r="M789" s="43"/>
      <c r="N789" s="43"/>
      <c r="O789" s="43"/>
    </row>
    <row r="790" spans="1:15" ht="15" customHeight="1">
      <c r="A790" s="43"/>
      <c r="B790" s="43"/>
      <c r="C790" s="43"/>
      <c r="D790" s="43"/>
      <c r="E790" s="43"/>
      <c r="F790" s="43"/>
      <c r="G790" s="43"/>
      <c r="H790" s="59"/>
      <c r="I790" s="59"/>
      <c r="J790" s="43"/>
      <c r="K790" s="43"/>
      <c r="L790" s="43"/>
      <c r="M790" s="43"/>
      <c r="N790" s="43"/>
      <c r="O790" s="43"/>
    </row>
    <row r="791" spans="1:15" ht="15" customHeight="1">
      <c r="A791" s="43"/>
      <c r="B791" s="43"/>
      <c r="C791" s="43"/>
      <c r="D791" s="43"/>
      <c r="E791" s="43"/>
      <c r="F791" s="43"/>
      <c r="G791" s="43"/>
      <c r="H791" s="59"/>
      <c r="I791" s="59"/>
      <c r="J791" s="43"/>
      <c r="K791" s="43"/>
      <c r="L791" s="43"/>
      <c r="M791" s="43"/>
      <c r="N791" s="43"/>
      <c r="O791" s="43"/>
    </row>
    <row r="792" spans="1:15" ht="15" customHeight="1">
      <c r="A792" s="43"/>
      <c r="B792" s="43"/>
      <c r="C792" s="43"/>
      <c r="D792" s="43"/>
      <c r="E792" s="43"/>
      <c r="F792" s="43"/>
      <c r="G792" s="43"/>
      <c r="H792" s="59"/>
      <c r="I792" s="59"/>
      <c r="J792" s="43"/>
      <c r="K792" s="43"/>
      <c r="L792" s="43"/>
      <c r="M792" s="43"/>
      <c r="N792" s="43"/>
      <c r="O792" s="43"/>
    </row>
    <row r="793" spans="1:15" ht="15" customHeight="1">
      <c r="A793" s="43"/>
      <c r="B793" s="43"/>
      <c r="C793" s="43"/>
      <c r="D793" s="43"/>
      <c r="E793" s="43"/>
      <c r="F793" s="43"/>
      <c r="G793" s="43"/>
      <c r="H793" s="59"/>
      <c r="I793" s="59"/>
      <c r="J793" s="43"/>
      <c r="K793" s="43"/>
      <c r="L793" s="43"/>
      <c r="M793" s="43"/>
      <c r="N793" s="43"/>
      <c r="O793" s="43"/>
    </row>
    <row r="794" spans="1:15" ht="15" customHeight="1">
      <c r="A794" s="43"/>
      <c r="B794" s="43"/>
      <c r="C794" s="43"/>
      <c r="D794" s="43"/>
      <c r="E794" s="43"/>
      <c r="F794" s="43"/>
      <c r="G794" s="43"/>
      <c r="H794" s="59"/>
      <c r="I794" s="59"/>
      <c r="J794" s="43"/>
      <c r="K794" s="43"/>
      <c r="L794" s="43"/>
      <c r="M794" s="43"/>
      <c r="N794" s="43"/>
      <c r="O794" s="43"/>
    </row>
    <row r="795" spans="1:15" ht="15" customHeight="1">
      <c r="A795" s="43"/>
      <c r="B795" s="43"/>
      <c r="C795" s="43"/>
      <c r="D795" s="43"/>
      <c r="E795" s="43"/>
      <c r="F795" s="43"/>
      <c r="G795" s="43"/>
      <c r="H795" s="59"/>
      <c r="I795" s="59"/>
      <c r="J795" s="43"/>
      <c r="K795" s="43"/>
      <c r="L795" s="43"/>
      <c r="M795" s="43"/>
      <c r="N795" s="43"/>
      <c r="O795" s="43"/>
    </row>
    <row r="796" spans="1:15" ht="15" customHeight="1">
      <c r="A796" s="43"/>
      <c r="B796" s="43"/>
      <c r="C796" s="43"/>
      <c r="D796" s="43"/>
      <c r="E796" s="43"/>
      <c r="F796" s="43"/>
      <c r="G796" s="43"/>
      <c r="H796" s="59"/>
      <c r="I796" s="59"/>
      <c r="J796" s="43"/>
      <c r="K796" s="43"/>
      <c r="L796" s="43"/>
      <c r="M796" s="43"/>
      <c r="N796" s="43"/>
      <c r="O796" s="43"/>
    </row>
    <row r="797" spans="1:15" ht="15" customHeight="1">
      <c r="A797" s="43"/>
      <c r="B797" s="43"/>
      <c r="C797" s="43"/>
      <c r="D797" s="43"/>
      <c r="E797" s="43"/>
      <c r="F797" s="43"/>
      <c r="G797" s="43"/>
      <c r="H797" s="59"/>
      <c r="I797" s="59"/>
      <c r="J797" s="43"/>
      <c r="K797" s="43"/>
      <c r="L797" s="43"/>
      <c r="M797" s="43"/>
      <c r="N797" s="43"/>
      <c r="O797" s="43"/>
    </row>
    <row r="798" spans="1:15" ht="15" customHeight="1">
      <c r="A798" s="43"/>
      <c r="B798" s="43"/>
      <c r="C798" s="43"/>
      <c r="D798" s="43"/>
      <c r="E798" s="43"/>
      <c r="F798" s="43"/>
      <c r="G798" s="43"/>
      <c r="H798" s="59"/>
      <c r="I798" s="59"/>
      <c r="J798" s="43"/>
      <c r="K798" s="43"/>
      <c r="L798" s="43"/>
      <c r="M798" s="43"/>
      <c r="N798" s="43"/>
      <c r="O798" s="43"/>
    </row>
    <row r="799" spans="1:15" ht="15" customHeight="1">
      <c r="A799" s="43"/>
      <c r="B799" s="43"/>
      <c r="C799" s="43"/>
      <c r="D799" s="43"/>
      <c r="E799" s="43"/>
      <c r="F799" s="43"/>
      <c r="G799" s="43"/>
      <c r="H799" s="59"/>
      <c r="I799" s="59"/>
      <c r="J799" s="43"/>
      <c r="K799" s="43"/>
      <c r="L799" s="43"/>
      <c r="M799" s="43"/>
      <c r="N799" s="43"/>
      <c r="O799" s="43"/>
    </row>
    <row r="800" spans="1:15" ht="15" customHeight="1">
      <c r="A800" s="43"/>
      <c r="B800" s="43"/>
      <c r="C800" s="43"/>
      <c r="D800" s="43"/>
      <c r="E800" s="43"/>
      <c r="F800" s="43"/>
      <c r="G800" s="43"/>
      <c r="H800" s="59"/>
      <c r="I800" s="59"/>
      <c r="J800" s="43"/>
      <c r="K800" s="43"/>
      <c r="L800" s="43"/>
      <c r="M800" s="43"/>
      <c r="N800" s="43"/>
      <c r="O800" s="43"/>
    </row>
    <row r="801" spans="1:15" ht="15" customHeight="1">
      <c r="A801" s="43"/>
      <c r="B801" s="43"/>
      <c r="C801" s="43"/>
      <c r="D801" s="43"/>
      <c r="E801" s="43"/>
      <c r="F801" s="43"/>
      <c r="G801" s="43"/>
      <c r="H801" s="59"/>
      <c r="I801" s="59"/>
      <c r="J801" s="43"/>
      <c r="K801" s="43"/>
      <c r="L801" s="43"/>
      <c r="M801" s="43"/>
      <c r="N801" s="43"/>
      <c r="O801" s="43"/>
    </row>
    <row r="802" spans="1:15" ht="15" customHeight="1">
      <c r="A802" s="43"/>
      <c r="B802" s="43"/>
      <c r="C802" s="43"/>
      <c r="D802" s="43"/>
      <c r="E802" s="43"/>
      <c r="F802" s="43"/>
      <c r="G802" s="43"/>
      <c r="H802" s="59"/>
      <c r="I802" s="59"/>
      <c r="J802" s="43"/>
      <c r="K802" s="43"/>
      <c r="L802" s="43"/>
      <c r="M802" s="43"/>
      <c r="N802" s="43"/>
      <c r="O802" s="43"/>
    </row>
    <row r="803" spans="1:15" ht="15" customHeight="1">
      <c r="A803" s="43"/>
      <c r="B803" s="43"/>
      <c r="C803" s="43"/>
      <c r="D803" s="43"/>
      <c r="E803" s="43"/>
      <c r="F803" s="43"/>
      <c r="G803" s="43"/>
      <c r="H803" s="59"/>
      <c r="I803" s="59"/>
      <c r="J803" s="43"/>
      <c r="K803" s="43"/>
      <c r="L803" s="43"/>
      <c r="M803" s="43"/>
      <c r="N803" s="43"/>
      <c r="O803" s="43"/>
    </row>
    <row r="804" spans="1:15" ht="15" customHeight="1">
      <c r="A804" s="43"/>
      <c r="B804" s="43"/>
      <c r="C804" s="43"/>
      <c r="D804" s="43"/>
      <c r="E804" s="43"/>
      <c r="F804" s="43"/>
      <c r="G804" s="43"/>
      <c r="H804" s="59"/>
      <c r="I804" s="59"/>
      <c r="J804" s="43"/>
      <c r="K804" s="43"/>
      <c r="L804" s="43"/>
      <c r="M804" s="43"/>
      <c r="N804" s="43"/>
      <c r="O804" s="43"/>
    </row>
    <row r="805" spans="1:15" ht="15" customHeight="1">
      <c r="A805" s="43"/>
      <c r="B805" s="43"/>
      <c r="C805" s="43"/>
      <c r="D805" s="43"/>
      <c r="E805" s="43"/>
      <c r="F805" s="43"/>
      <c r="G805" s="43"/>
      <c r="H805" s="59"/>
      <c r="I805" s="59"/>
      <c r="J805" s="43"/>
      <c r="K805" s="43"/>
      <c r="L805" s="43"/>
      <c r="M805" s="43"/>
      <c r="N805" s="43"/>
      <c r="O805" s="43"/>
    </row>
    <row r="806" spans="1:15" ht="15" customHeight="1">
      <c r="A806" s="43"/>
      <c r="B806" s="43"/>
      <c r="C806" s="43"/>
      <c r="D806" s="43"/>
      <c r="E806" s="43"/>
      <c r="F806" s="43"/>
      <c r="G806" s="43"/>
      <c r="H806" s="59"/>
      <c r="I806" s="59"/>
      <c r="J806" s="43"/>
      <c r="K806" s="43"/>
      <c r="L806" s="43"/>
      <c r="M806" s="43"/>
      <c r="N806" s="43"/>
      <c r="O806" s="43"/>
    </row>
    <row r="807" spans="1:15" ht="15" customHeight="1">
      <c r="A807" s="43"/>
      <c r="B807" s="43"/>
      <c r="C807" s="43"/>
      <c r="D807" s="43"/>
      <c r="E807" s="43"/>
      <c r="F807" s="43"/>
      <c r="G807" s="43"/>
      <c r="H807" s="59"/>
      <c r="I807" s="59"/>
      <c r="J807" s="43"/>
      <c r="K807" s="43"/>
      <c r="L807" s="43"/>
      <c r="M807" s="43"/>
      <c r="N807" s="43"/>
      <c r="O807" s="43"/>
    </row>
    <row r="808" spans="1:15" ht="15" customHeight="1">
      <c r="A808" s="43"/>
      <c r="B808" s="43"/>
      <c r="C808" s="43"/>
      <c r="D808" s="43"/>
      <c r="E808" s="43"/>
      <c r="F808" s="43"/>
      <c r="G808" s="43"/>
      <c r="H808" s="59"/>
      <c r="I808" s="59"/>
      <c r="J808" s="43"/>
      <c r="K808" s="43"/>
      <c r="L808" s="43"/>
      <c r="M808" s="43"/>
      <c r="N808" s="43"/>
      <c r="O808" s="43"/>
    </row>
    <row r="809" spans="1:15" ht="15" customHeight="1">
      <c r="A809" s="43"/>
      <c r="B809" s="43"/>
      <c r="C809" s="43"/>
      <c r="D809" s="43"/>
      <c r="E809" s="43"/>
      <c r="F809" s="43"/>
      <c r="G809" s="43"/>
      <c r="H809" s="59"/>
      <c r="I809" s="59"/>
      <c r="J809" s="43"/>
      <c r="K809" s="43"/>
      <c r="L809" s="43"/>
      <c r="M809" s="43"/>
      <c r="N809" s="43"/>
      <c r="O809" s="43"/>
    </row>
    <row r="810" spans="1:15" ht="15" customHeight="1">
      <c r="A810" s="43"/>
      <c r="B810" s="43"/>
      <c r="C810" s="43"/>
      <c r="D810" s="43"/>
      <c r="E810" s="43"/>
      <c r="F810" s="43"/>
      <c r="G810" s="43"/>
      <c r="H810" s="59"/>
      <c r="I810" s="59"/>
      <c r="J810" s="43"/>
      <c r="K810" s="43"/>
      <c r="L810" s="43"/>
      <c r="M810" s="43"/>
      <c r="N810" s="43"/>
      <c r="O810" s="43"/>
    </row>
    <row r="811" spans="1:15" ht="15" customHeight="1">
      <c r="A811" s="43"/>
      <c r="B811" s="43"/>
      <c r="C811" s="43"/>
      <c r="D811" s="43"/>
      <c r="E811" s="43"/>
      <c r="F811" s="43"/>
      <c r="G811" s="43"/>
      <c r="H811" s="59"/>
      <c r="I811" s="59"/>
      <c r="J811" s="43"/>
      <c r="K811" s="43"/>
      <c r="L811" s="43"/>
      <c r="M811" s="43"/>
      <c r="N811" s="43"/>
      <c r="O811" s="43"/>
    </row>
    <row r="812" spans="1:15" ht="15" customHeight="1">
      <c r="A812" s="43"/>
      <c r="B812" s="43"/>
      <c r="C812" s="43"/>
      <c r="D812" s="43"/>
      <c r="E812" s="43"/>
      <c r="F812" s="43"/>
      <c r="G812" s="43"/>
      <c r="H812" s="59"/>
      <c r="I812" s="59"/>
      <c r="J812" s="43"/>
      <c r="K812" s="43"/>
      <c r="L812" s="43"/>
      <c r="M812" s="43"/>
      <c r="N812" s="43"/>
      <c r="O812" s="43"/>
    </row>
    <row r="813" spans="1:15" ht="15" customHeight="1">
      <c r="A813" s="43"/>
      <c r="B813" s="43"/>
      <c r="C813" s="43"/>
      <c r="D813" s="43"/>
      <c r="E813" s="43"/>
      <c r="F813" s="43"/>
      <c r="G813" s="43"/>
      <c r="H813" s="59"/>
      <c r="I813" s="59"/>
      <c r="J813" s="43"/>
      <c r="K813" s="43"/>
      <c r="L813" s="43"/>
      <c r="M813" s="43"/>
      <c r="N813" s="43"/>
      <c r="O813" s="43"/>
    </row>
    <row r="814" spans="1:15" ht="15" customHeight="1">
      <c r="A814" s="43"/>
      <c r="B814" s="43"/>
      <c r="C814" s="43"/>
      <c r="D814" s="43"/>
      <c r="E814" s="43"/>
      <c r="F814" s="43"/>
      <c r="G814" s="43"/>
      <c r="H814" s="59"/>
      <c r="I814" s="59"/>
      <c r="J814" s="43"/>
      <c r="K814" s="43"/>
      <c r="L814" s="43"/>
      <c r="M814" s="43"/>
      <c r="N814" s="43"/>
      <c r="O814" s="43"/>
    </row>
    <row r="815" spans="1:15" ht="15" customHeight="1">
      <c r="A815" s="43"/>
      <c r="B815" s="43"/>
      <c r="C815" s="43"/>
      <c r="D815" s="43"/>
      <c r="E815" s="43"/>
      <c r="F815" s="43"/>
      <c r="G815" s="43"/>
      <c r="H815" s="59"/>
      <c r="I815" s="59"/>
      <c r="J815" s="43"/>
      <c r="K815" s="43"/>
      <c r="L815" s="43"/>
      <c r="M815" s="43"/>
      <c r="N815" s="43"/>
      <c r="O815" s="43"/>
    </row>
    <row r="816" spans="1:15" ht="15" customHeight="1">
      <c r="A816" s="43"/>
      <c r="B816" s="43"/>
      <c r="C816" s="43"/>
      <c r="D816" s="43"/>
      <c r="E816" s="43"/>
      <c r="F816" s="43"/>
      <c r="G816" s="43"/>
      <c r="H816" s="59"/>
      <c r="I816" s="59"/>
      <c r="J816" s="43"/>
      <c r="K816" s="43"/>
      <c r="L816" s="43"/>
      <c r="M816" s="43"/>
      <c r="N816" s="43"/>
      <c r="O816" s="43"/>
    </row>
    <row r="817" spans="1:15" ht="15" customHeight="1">
      <c r="A817" s="43"/>
      <c r="B817" s="43"/>
      <c r="C817" s="43"/>
      <c r="D817" s="43"/>
      <c r="E817" s="43"/>
      <c r="F817" s="43"/>
      <c r="G817" s="43"/>
      <c r="H817" s="59"/>
      <c r="I817" s="59"/>
      <c r="J817" s="43"/>
      <c r="K817" s="43"/>
      <c r="L817" s="43"/>
      <c r="M817" s="43"/>
      <c r="N817" s="43"/>
      <c r="O817" s="43"/>
    </row>
    <row r="818" spans="1:15" ht="15" customHeight="1">
      <c r="A818" s="43"/>
      <c r="B818" s="43"/>
      <c r="C818" s="43"/>
      <c r="D818" s="43"/>
      <c r="E818" s="43"/>
      <c r="F818" s="43"/>
      <c r="G818" s="43"/>
      <c r="H818" s="59"/>
      <c r="I818" s="59"/>
      <c r="J818" s="43"/>
      <c r="K818" s="43"/>
      <c r="L818" s="43"/>
      <c r="M818" s="43"/>
      <c r="N818" s="43"/>
      <c r="O818" s="43"/>
    </row>
    <row r="819" spans="1:15" ht="15" customHeight="1">
      <c r="A819" s="43"/>
      <c r="B819" s="43"/>
      <c r="C819" s="43"/>
      <c r="D819" s="43"/>
      <c r="E819" s="43"/>
      <c r="F819" s="43"/>
      <c r="G819" s="43"/>
      <c r="H819" s="59"/>
      <c r="I819" s="59"/>
      <c r="J819" s="43"/>
      <c r="K819" s="43"/>
      <c r="L819" s="43"/>
      <c r="M819" s="43"/>
      <c r="N819" s="43"/>
      <c r="O819" s="43"/>
    </row>
    <row r="820" spans="1:15" ht="15" customHeight="1">
      <c r="A820" s="43"/>
      <c r="B820" s="43"/>
      <c r="C820" s="43"/>
      <c r="D820" s="43"/>
      <c r="E820" s="43"/>
      <c r="F820" s="43"/>
      <c r="G820" s="43"/>
      <c r="H820" s="59"/>
      <c r="I820" s="59"/>
      <c r="J820" s="43"/>
      <c r="K820" s="43"/>
      <c r="L820" s="43"/>
      <c r="M820" s="43"/>
      <c r="N820" s="43"/>
      <c r="O820" s="43"/>
    </row>
    <row r="821" spans="1:15" ht="15" customHeight="1">
      <c r="A821" s="43"/>
      <c r="B821" s="43"/>
      <c r="C821" s="43"/>
      <c r="D821" s="43"/>
      <c r="E821" s="43"/>
      <c r="F821" s="43"/>
      <c r="G821" s="43"/>
      <c r="H821" s="59"/>
      <c r="I821" s="59"/>
      <c r="J821" s="43"/>
      <c r="K821" s="43"/>
      <c r="L821" s="43"/>
      <c r="M821" s="43"/>
      <c r="N821" s="43"/>
      <c r="O821" s="43"/>
    </row>
    <row r="822" spans="1:15" ht="15" customHeight="1">
      <c r="A822" s="43"/>
      <c r="B822" s="43"/>
      <c r="C822" s="43"/>
      <c r="D822" s="43"/>
      <c r="E822" s="43"/>
      <c r="F822" s="43"/>
      <c r="G822" s="43"/>
      <c r="H822" s="59"/>
      <c r="I822" s="59"/>
      <c r="J822" s="43"/>
      <c r="K822" s="43"/>
      <c r="L822" s="43"/>
      <c r="M822" s="43"/>
      <c r="N822" s="43"/>
      <c r="O822" s="43"/>
    </row>
    <row r="823" spans="1:15" ht="15" customHeight="1">
      <c r="A823" s="43"/>
      <c r="B823" s="43"/>
      <c r="C823" s="43"/>
      <c r="D823" s="43"/>
      <c r="E823" s="43"/>
      <c r="F823" s="43"/>
      <c r="G823" s="43"/>
      <c r="H823" s="59"/>
      <c r="I823" s="59"/>
      <c r="J823" s="43"/>
      <c r="K823" s="43"/>
      <c r="L823" s="43"/>
      <c r="M823" s="43"/>
      <c r="N823" s="43"/>
      <c r="O823" s="43"/>
    </row>
    <row r="824" spans="1:15" ht="15" customHeight="1">
      <c r="A824" s="43"/>
      <c r="B824" s="43"/>
      <c r="C824" s="43"/>
      <c r="D824" s="43"/>
      <c r="E824" s="43"/>
      <c r="F824" s="43"/>
      <c r="G824" s="43"/>
      <c r="H824" s="59"/>
      <c r="I824" s="59"/>
      <c r="J824" s="43"/>
      <c r="K824" s="43"/>
      <c r="L824" s="43"/>
      <c r="M824" s="43"/>
      <c r="N824" s="43"/>
      <c r="O824" s="43"/>
    </row>
    <row r="825" spans="1:15" ht="15" customHeight="1">
      <c r="A825" s="43"/>
      <c r="B825" s="43"/>
      <c r="C825" s="43"/>
      <c r="D825" s="43"/>
      <c r="E825" s="43"/>
      <c r="F825" s="43"/>
      <c r="G825" s="43"/>
      <c r="H825" s="59"/>
      <c r="I825" s="59"/>
      <c r="J825" s="43"/>
      <c r="K825" s="43"/>
      <c r="L825" s="43"/>
      <c r="M825" s="43"/>
      <c r="N825" s="43"/>
      <c r="O825" s="43"/>
    </row>
    <row r="826" spans="1:15" ht="15" customHeight="1">
      <c r="A826" s="43"/>
      <c r="B826" s="43"/>
      <c r="C826" s="43"/>
      <c r="D826" s="43"/>
      <c r="E826" s="43"/>
      <c r="F826" s="43"/>
      <c r="G826" s="43"/>
      <c r="H826" s="59"/>
      <c r="I826" s="59"/>
      <c r="J826" s="43"/>
      <c r="K826" s="43"/>
      <c r="L826" s="43"/>
      <c r="M826" s="43"/>
      <c r="N826" s="43"/>
      <c r="O826" s="43"/>
    </row>
    <row r="827" spans="1:15" ht="15" customHeight="1">
      <c r="A827" s="43"/>
      <c r="B827" s="43"/>
      <c r="C827" s="43"/>
      <c r="D827" s="43"/>
      <c r="E827" s="43"/>
      <c r="F827" s="43"/>
      <c r="G827" s="43"/>
      <c r="H827" s="59"/>
      <c r="I827" s="59"/>
      <c r="J827" s="43"/>
      <c r="K827" s="43"/>
      <c r="L827" s="43"/>
      <c r="M827" s="43"/>
      <c r="N827" s="43"/>
      <c r="O827" s="43"/>
    </row>
    <row r="828" spans="1:15" ht="15" customHeight="1">
      <c r="A828" s="43"/>
      <c r="B828" s="43"/>
      <c r="C828" s="43"/>
      <c r="D828" s="43"/>
      <c r="E828" s="43"/>
      <c r="F828" s="43"/>
      <c r="G828" s="43"/>
      <c r="H828" s="59"/>
      <c r="I828" s="59"/>
      <c r="J828" s="43"/>
      <c r="K828" s="43"/>
      <c r="L828" s="43"/>
      <c r="M828" s="43"/>
      <c r="N828" s="43"/>
      <c r="O828" s="43"/>
    </row>
    <row r="829" spans="1:15" ht="15" customHeight="1">
      <c r="A829" s="43"/>
      <c r="B829" s="43"/>
      <c r="C829" s="43"/>
      <c r="D829" s="43"/>
      <c r="E829" s="43"/>
      <c r="F829" s="43"/>
      <c r="G829" s="43"/>
      <c r="H829" s="59"/>
      <c r="I829" s="59"/>
      <c r="J829" s="43"/>
      <c r="K829" s="43"/>
      <c r="L829" s="43"/>
      <c r="M829" s="43"/>
      <c r="N829" s="43"/>
      <c r="O829" s="43"/>
    </row>
    <row r="830" spans="1:15" ht="15" customHeight="1">
      <c r="A830" s="43"/>
      <c r="B830" s="43"/>
      <c r="C830" s="43"/>
      <c r="D830" s="43"/>
      <c r="E830" s="43"/>
      <c r="F830" s="43"/>
      <c r="G830" s="43"/>
      <c r="H830" s="59"/>
      <c r="I830" s="59"/>
      <c r="J830" s="43"/>
      <c r="K830" s="43"/>
      <c r="L830" s="43"/>
      <c r="M830" s="43"/>
      <c r="N830" s="43"/>
      <c r="O830" s="43"/>
    </row>
    <row r="831" spans="1:15" ht="15" customHeight="1">
      <c r="A831" s="43"/>
      <c r="B831" s="43"/>
      <c r="C831" s="43"/>
      <c r="D831" s="43"/>
      <c r="E831" s="43"/>
      <c r="F831" s="43"/>
      <c r="G831" s="43"/>
      <c r="H831" s="59"/>
      <c r="I831" s="59"/>
      <c r="J831" s="43"/>
      <c r="K831" s="43"/>
      <c r="L831" s="43"/>
      <c r="M831" s="43"/>
      <c r="N831" s="43"/>
      <c r="O831" s="43"/>
    </row>
    <row r="832" spans="1:15" ht="15" customHeight="1">
      <c r="A832" s="43"/>
      <c r="B832" s="43"/>
      <c r="C832" s="43"/>
      <c r="D832" s="43"/>
      <c r="E832" s="43"/>
      <c r="F832" s="43"/>
      <c r="G832" s="43"/>
      <c r="H832" s="59"/>
      <c r="I832" s="59"/>
      <c r="J832" s="43"/>
      <c r="K832" s="43"/>
      <c r="L832" s="43"/>
      <c r="M832" s="43"/>
      <c r="N832" s="43"/>
      <c r="O832" s="43"/>
    </row>
    <row r="833" spans="1:15" ht="15" customHeight="1">
      <c r="A833" s="43"/>
      <c r="B833" s="43"/>
      <c r="C833" s="43"/>
      <c r="D833" s="43"/>
      <c r="E833" s="43"/>
      <c r="F833" s="43"/>
      <c r="G833" s="43"/>
      <c r="H833" s="59"/>
      <c r="I833" s="59"/>
      <c r="J833" s="43"/>
      <c r="K833" s="43"/>
      <c r="L833" s="43"/>
      <c r="M833" s="43"/>
      <c r="N833" s="43"/>
      <c r="O833" s="43"/>
    </row>
    <row r="834" spans="1:15" ht="15" customHeight="1">
      <c r="A834" s="43"/>
      <c r="B834" s="43"/>
      <c r="C834" s="43"/>
      <c r="D834" s="43"/>
      <c r="E834" s="43"/>
      <c r="F834" s="43"/>
      <c r="G834" s="43"/>
      <c r="H834" s="59"/>
      <c r="I834" s="59"/>
      <c r="J834" s="43"/>
      <c r="K834" s="43"/>
      <c r="L834" s="43"/>
      <c r="M834" s="43"/>
      <c r="N834" s="43"/>
      <c r="O834" s="43"/>
    </row>
    <row r="835" spans="1:15" ht="15" customHeight="1">
      <c r="A835" s="43"/>
      <c r="B835" s="43"/>
      <c r="C835" s="43"/>
      <c r="D835" s="43"/>
      <c r="E835" s="43"/>
      <c r="F835" s="43"/>
      <c r="G835" s="43"/>
      <c r="H835" s="59"/>
      <c r="I835" s="59"/>
      <c r="J835" s="43"/>
      <c r="K835" s="43"/>
      <c r="L835" s="43"/>
      <c r="M835" s="43"/>
      <c r="N835" s="43"/>
      <c r="O835" s="43"/>
    </row>
    <row r="836" spans="1:15" ht="15" customHeight="1">
      <c r="A836" s="43"/>
      <c r="B836" s="43"/>
      <c r="C836" s="43"/>
      <c r="D836" s="43"/>
      <c r="E836" s="43"/>
      <c r="F836" s="43"/>
      <c r="G836" s="43"/>
      <c r="H836" s="59"/>
      <c r="I836" s="59"/>
      <c r="J836" s="43"/>
      <c r="K836" s="43"/>
      <c r="L836" s="43"/>
      <c r="M836" s="43"/>
      <c r="N836" s="43"/>
      <c r="O836" s="43"/>
    </row>
    <row r="837" spans="1:15" ht="15" customHeight="1">
      <c r="A837" s="43"/>
      <c r="B837" s="43"/>
      <c r="C837" s="43"/>
      <c r="D837" s="43"/>
      <c r="E837" s="43"/>
      <c r="F837" s="43"/>
      <c r="G837" s="43"/>
      <c r="H837" s="59"/>
      <c r="I837" s="59"/>
      <c r="J837" s="43"/>
      <c r="K837" s="43"/>
      <c r="L837" s="43"/>
      <c r="M837" s="43"/>
      <c r="N837" s="43"/>
      <c r="O837" s="43"/>
    </row>
    <row r="838" spans="1:15" ht="15" customHeight="1">
      <c r="A838" s="43"/>
      <c r="B838" s="43"/>
      <c r="C838" s="43"/>
      <c r="D838" s="43"/>
      <c r="E838" s="43"/>
      <c r="F838" s="43"/>
      <c r="G838" s="43"/>
      <c r="H838" s="59"/>
      <c r="I838" s="59"/>
      <c r="J838" s="43"/>
      <c r="K838" s="43"/>
      <c r="L838" s="43"/>
      <c r="M838" s="43"/>
      <c r="N838" s="43"/>
      <c r="O838" s="43"/>
    </row>
    <row r="839" spans="1:15" ht="15" customHeight="1">
      <c r="A839" s="43"/>
      <c r="B839" s="43"/>
      <c r="C839" s="43"/>
      <c r="D839" s="43"/>
      <c r="E839" s="43"/>
      <c r="F839" s="43"/>
      <c r="G839" s="43"/>
      <c r="H839" s="59"/>
      <c r="I839" s="59"/>
      <c r="J839" s="43"/>
      <c r="K839" s="43"/>
      <c r="L839" s="43"/>
      <c r="M839" s="43"/>
      <c r="N839" s="43"/>
      <c r="O839" s="43"/>
    </row>
    <row r="840" spans="1:15" ht="15" customHeight="1">
      <c r="A840" s="43"/>
      <c r="B840" s="43"/>
      <c r="C840" s="43"/>
      <c r="D840" s="43"/>
      <c r="E840" s="43"/>
      <c r="F840" s="43"/>
      <c r="G840" s="43"/>
      <c r="H840" s="59"/>
      <c r="I840" s="59"/>
      <c r="J840" s="43"/>
      <c r="K840" s="43"/>
      <c r="L840" s="43"/>
      <c r="M840" s="43"/>
      <c r="N840" s="43"/>
      <c r="O840" s="43"/>
    </row>
    <row r="841" spans="1:15" ht="15" customHeight="1">
      <c r="A841" s="43"/>
      <c r="B841" s="43"/>
      <c r="C841" s="43"/>
      <c r="D841" s="43"/>
      <c r="E841" s="43"/>
      <c r="F841" s="43"/>
      <c r="G841" s="43"/>
      <c r="H841" s="59"/>
      <c r="I841" s="59"/>
      <c r="J841" s="43"/>
      <c r="K841" s="43"/>
      <c r="L841" s="43"/>
      <c r="M841" s="43"/>
      <c r="N841" s="43"/>
      <c r="O841" s="43"/>
    </row>
    <row r="842" spans="1:15" ht="15" customHeight="1">
      <c r="A842" s="43"/>
      <c r="B842" s="43"/>
      <c r="C842" s="43"/>
      <c r="D842" s="43"/>
      <c r="E842" s="43"/>
      <c r="F842" s="43"/>
      <c r="G842" s="43"/>
      <c r="H842" s="59"/>
      <c r="I842" s="59"/>
      <c r="J842" s="43"/>
      <c r="K842" s="43"/>
      <c r="L842" s="43"/>
      <c r="M842" s="43"/>
      <c r="N842" s="43"/>
      <c r="O842" s="43"/>
    </row>
    <row r="843" spans="1:15" ht="15" customHeight="1">
      <c r="A843" s="43"/>
      <c r="B843" s="43"/>
      <c r="C843" s="43"/>
      <c r="D843" s="43"/>
      <c r="E843" s="43"/>
      <c r="F843" s="43"/>
      <c r="G843" s="43"/>
      <c r="H843" s="59"/>
      <c r="I843" s="59"/>
      <c r="J843" s="43"/>
      <c r="K843" s="43"/>
      <c r="L843" s="43"/>
      <c r="M843" s="43"/>
      <c r="N843" s="43"/>
      <c r="O843" s="43"/>
    </row>
    <row r="844" spans="1:15" ht="15" customHeight="1">
      <c r="A844" s="43"/>
      <c r="B844" s="43"/>
      <c r="C844" s="43"/>
      <c r="D844" s="43"/>
      <c r="E844" s="43"/>
      <c r="F844" s="43"/>
      <c r="G844" s="43"/>
      <c r="H844" s="59"/>
      <c r="I844" s="59"/>
      <c r="J844" s="43"/>
      <c r="K844" s="43"/>
      <c r="L844" s="43"/>
      <c r="M844" s="43"/>
      <c r="N844" s="43"/>
      <c r="O844" s="43"/>
    </row>
    <row r="845" spans="1:15" ht="15" customHeight="1">
      <c r="A845" s="43"/>
      <c r="B845" s="43"/>
      <c r="C845" s="43"/>
      <c r="D845" s="43"/>
      <c r="E845" s="43"/>
      <c r="F845" s="43"/>
      <c r="G845" s="43"/>
      <c r="H845" s="59"/>
      <c r="I845" s="59"/>
      <c r="J845" s="43"/>
      <c r="K845" s="43"/>
      <c r="L845" s="43"/>
      <c r="M845" s="43"/>
      <c r="N845" s="43"/>
      <c r="O845" s="43"/>
    </row>
    <row r="846" spans="1:15" ht="15" customHeight="1">
      <c r="A846" s="43"/>
      <c r="B846" s="43"/>
      <c r="C846" s="43"/>
      <c r="D846" s="43"/>
      <c r="E846" s="43"/>
      <c r="F846" s="43"/>
      <c r="G846" s="43"/>
      <c r="H846" s="59"/>
      <c r="I846" s="59"/>
      <c r="J846" s="43"/>
      <c r="K846" s="43"/>
      <c r="L846" s="43"/>
      <c r="M846" s="43"/>
      <c r="N846" s="43"/>
      <c r="O846" s="43"/>
    </row>
    <row r="847" spans="1:15" ht="15" customHeight="1">
      <c r="A847" s="43"/>
      <c r="B847" s="43"/>
      <c r="C847" s="43"/>
      <c r="D847" s="43"/>
      <c r="E847" s="43"/>
      <c r="F847" s="43"/>
      <c r="G847" s="43"/>
      <c r="H847" s="59"/>
      <c r="I847" s="59"/>
      <c r="J847" s="43"/>
      <c r="K847" s="43"/>
      <c r="L847" s="43"/>
      <c r="M847" s="43"/>
      <c r="N847" s="43"/>
      <c r="O847" s="43"/>
    </row>
    <row r="848" spans="1:15" ht="15" customHeight="1">
      <c r="A848" s="43"/>
      <c r="B848" s="43"/>
      <c r="C848" s="43"/>
      <c r="D848" s="43"/>
      <c r="E848" s="43"/>
      <c r="F848" s="43"/>
      <c r="G848" s="43"/>
      <c r="H848" s="59"/>
      <c r="I848" s="59"/>
      <c r="J848" s="43"/>
      <c r="K848" s="43"/>
      <c r="L848" s="43"/>
      <c r="M848" s="43"/>
      <c r="N848" s="43"/>
      <c r="O848" s="43"/>
    </row>
    <row r="849" spans="1:15" ht="15" customHeight="1">
      <c r="A849" s="43"/>
      <c r="B849" s="43"/>
      <c r="C849" s="43"/>
      <c r="D849" s="43"/>
      <c r="E849" s="43"/>
      <c r="F849" s="43"/>
      <c r="G849" s="43"/>
      <c r="H849" s="59"/>
      <c r="I849" s="59"/>
      <c r="J849" s="43"/>
      <c r="K849" s="43"/>
      <c r="L849" s="43"/>
      <c r="M849" s="43"/>
      <c r="N849" s="43"/>
      <c r="O849" s="43"/>
    </row>
    <row r="850" spans="1:15" ht="15" customHeight="1">
      <c r="A850" s="43"/>
      <c r="B850" s="43"/>
      <c r="C850" s="43"/>
      <c r="D850" s="43"/>
      <c r="E850" s="43"/>
      <c r="F850" s="43"/>
      <c r="G850" s="43"/>
      <c r="H850" s="59"/>
      <c r="I850" s="59"/>
      <c r="J850" s="43"/>
      <c r="K850" s="43"/>
      <c r="L850" s="43"/>
      <c r="M850" s="43"/>
      <c r="N850" s="43"/>
      <c r="O850" s="43"/>
    </row>
    <row r="851" spans="1:15" ht="15" customHeight="1">
      <c r="A851" s="43"/>
      <c r="B851" s="43"/>
      <c r="C851" s="43"/>
      <c r="D851" s="43"/>
      <c r="E851" s="43"/>
      <c r="F851" s="43"/>
      <c r="G851" s="43"/>
      <c r="H851" s="59"/>
      <c r="I851" s="59"/>
      <c r="J851" s="43"/>
      <c r="K851" s="43"/>
      <c r="L851" s="43"/>
      <c r="M851" s="43"/>
      <c r="N851" s="43"/>
      <c r="O851" s="43"/>
    </row>
    <row r="852" spans="1:15" ht="15" customHeight="1">
      <c r="A852" s="43"/>
      <c r="B852" s="43"/>
      <c r="C852" s="43"/>
      <c r="D852" s="43"/>
      <c r="E852" s="43"/>
      <c r="F852" s="43"/>
      <c r="G852" s="43"/>
      <c r="H852" s="59"/>
      <c r="I852" s="59"/>
      <c r="J852" s="43"/>
      <c r="K852" s="43"/>
      <c r="L852" s="43"/>
      <c r="M852" s="43"/>
      <c r="N852" s="43"/>
      <c r="O852" s="43"/>
    </row>
    <row r="853" spans="1:15" ht="15" customHeight="1">
      <c r="A853" s="43"/>
      <c r="B853" s="43"/>
      <c r="C853" s="43"/>
      <c r="D853" s="43"/>
      <c r="E853" s="43"/>
      <c r="F853" s="43"/>
      <c r="G853" s="43"/>
      <c r="H853" s="59"/>
      <c r="I853" s="59"/>
      <c r="J853" s="43"/>
      <c r="K853" s="43"/>
      <c r="L853" s="43"/>
      <c r="M853" s="43"/>
      <c r="N853" s="43"/>
      <c r="O853" s="43"/>
    </row>
    <row r="854" spans="1:15" ht="15" customHeight="1">
      <c r="A854" s="43"/>
      <c r="B854" s="43"/>
      <c r="C854" s="43"/>
      <c r="D854" s="43"/>
      <c r="E854" s="43"/>
      <c r="F854" s="43"/>
      <c r="G854" s="43"/>
      <c r="H854" s="59"/>
      <c r="I854" s="59"/>
      <c r="J854" s="43"/>
      <c r="K854" s="43"/>
      <c r="L854" s="43"/>
      <c r="M854" s="43"/>
      <c r="N854" s="43"/>
      <c r="O854" s="43"/>
    </row>
    <row r="855" spans="1:15" ht="15" customHeight="1">
      <c r="A855" s="43"/>
      <c r="B855" s="43"/>
      <c r="C855" s="43"/>
      <c r="D855" s="43"/>
      <c r="E855" s="43"/>
      <c r="F855" s="43"/>
      <c r="G855" s="43"/>
      <c r="H855" s="59"/>
      <c r="I855" s="59"/>
      <c r="J855" s="43"/>
      <c r="K855" s="43"/>
      <c r="L855" s="43"/>
      <c r="M855" s="43"/>
      <c r="N855" s="43"/>
      <c r="O855" s="43"/>
    </row>
    <row r="856" spans="1:15" ht="15" customHeight="1">
      <c r="A856" s="43"/>
      <c r="B856" s="43"/>
      <c r="C856" s="43"/>
      <c r="D856" s="43"/>
      <c r="E856" s="43"/>
      <c r="F856" s="43"/>
      <c r="G856" s="43"/>
      <c r="H856" s="59"/>
      <c r="I856" s="59"/>
      <c r="J856" s="43"/>
      <c r="K856" s="43"/>
      <c r="L856" s="43"/>
      <c r="M856" s="43"/>
      <c r="N856" s="43"/>
      <c r="O856" s="43"/>
    </row>
    <row r="857" spans="1:15" ht="15" customHeight="1">
      <c r="A857" s="43"/>
      <c r="B857" s="43"/>
      <c r="C857" s="43"/>
      <c r="D857" s="43"/>
      <c r="E857" s="43"/>
      <c r="F857" s="43"/>
      <c r="G857" s="43"/>
      <c r="H857" s="59"/>
      <c r="I857" s="59"/>
      <c r="J857" s="43"/>
      <c r="K857" s="43"/>
      <c r="L857" s="43"/>
      <c r="M857" s="43"/>
      <c r="N857" s="43"/>
      <c r="O857" s="43"/>
    </row>
    <row r="858" spans="1:15" ht="15" customHeight="1">
      <c r="A858" s="43"/>
      <c r="B858" s="43"/>
      <c r="C858" s="43"/>
      <c r="D858" s="43"/>
      <c r="E858" s="43"/>
      <c r="F858" s="43"/>
      <c r="G858" s="43"/>
      <c r="H858" s="59"/>
      <c r="I858" s="59"/>
      <c r="J858" s="43"/>
      <c r="K858" s="43"/>
      <c r="L858" s="43"/>
      <c r="M858" s="43"/>
      <c r="N858" s="43"/>
      <c r="O858" s="43"/>
    </row>
    <row r="859" spans="1:15" ht="15" customHeight="1">
      <c r="A859" s="43"/>
      <c r="B859" s="43"/>
      <c r="C859" s="43"/>
      <c r="D859" s="43"/>
      <c r="E859" s="43"/>
      <c r="F859" s="43"/>
      <c r="G859" s="43"/>
      <c r="H859" s="59"/>
      <c r="I859" s="59"/>
      <c r="J859" s="43"/>
      <c r="K859" s="43"/>
      <c r="L859" s="43"/>
      <c r="M859" s="43"/>
      <c r="N859" s="43"/>
      <c r="O859" s="43"/>
    </row>
    <row r="860" spans="1:15" ht="15" customHeight="1">
      <c r="A860" s="43"/>
      <c r="B860" s="43"/>
      <c r="C860" s="43"/>
      <c r="D860" s="43"/>
      <c r="E860" s="43"/>
      <c r="F860" s="43"/>
      <c r="G860" s="43"/>
      <c r="H860" s="59"/>
      <c r="I860" s="59"/>
      <c r="J860" s="43"/>
      <c r="K860" s="43"/>
      <c r="L860" s="43"/>
      <c r="M860" s="43"/>
      <c r="N860" s="43"/>
      <c r="O860" s="43"/>
    </row>
    <row r="861" spans="1:15" ht="15" customHeight="1">
      <c r="A861" s="43"/>
      <c r="B861" s="43"/>
      <c r="C861" s="43"/>
      <c r="D861" s="43"/>
      <c r="E861" s="43"/>
      <c r="F861" s="43"/>
      <c r="G861" s="43"/>
      <c r="H861" s="59"/>
      <c r="I861" s="59"/>
      <c r="J861" s="43"/>
      <c r="K861" s="43"/>
      <c r="L861" s="43"/>
      <c r="M861" s="43"/>
      <c r="N861" s="43"/>
      <c r="O861" s="43"/>
    </row>
    <row r="862" spans="1:15" ht="15" customHeight="1">
      <c r="A862" s="43"/>
      <c r="B862" s="43"/>
      <c r="C862" s="43"/>
      <c r="D862" s="43"/>
      <c r="E862" s="43"/>
      <c r="F862" s="43"/>
      <c r="G862" s="43"/>
      <c r="H862" s="59"/>
      <c r="I862" s="59"/>
      <c r="J862" s="43"/>
      <c r="K862" s="43"/>
      <c r="L862" s="43"/>
      <c r="M862" s="43"/>
      <c r="N862" s="43"/>
      <c r="O862" s="43"/>
    </row>
    <row r="863" spans="1:15" ht="15" customHeight="1">
      <c r="A863" s="43"/>
      <c r="B863" s="43"/>
      <c r="C863" s="43"/>
      <c r="D863" s="43"/>
      <c r="E863" s="43"/>
      <c r="F863" s="43"/>
      <c r="G863" s="43"/>
      <c r="H863" s="59"/>
      <c r="I863" s="59"/>
      <c r="J863" s="43"/>
      <c r="K863" s="43"/>
      <c r="L863" s="43"/>
      <c r="M863" s="43"/>
      <c r="N863" s="43"/>
      <c r="O863" s="43"/>
    </row>
    <row r="864" spans="1:15" ht="15" customHeight="1">
      <c r="A864" s="43"/>
      <c r="B864" s="43"/>
      <c r="C864" s="43"/>
      <c r="D864" s="43"/>
      <c r="E864" s="43"/>
      <c r="F864" s="43"/>
      <c r="G864" s="43"/>
      <c r="H864" s="59"/>
      <c r="I864" s="59"/>
      <c r="J864" s="43"/>
      <c r="K864" s="43"/>
      <c r="L864" s="43"/>
      <c r="M864" s="43"/>
      <c r="N864" s="43"/>
      <c r="O864" s="43"/>
    </row>
    <row r="865" spans="1:15" ht="15" customHeight="1">
      <c r="A865" s="43"/>
      <c r="B865" s="43"/>
      <c r="C865" s="43"/>
      <c r="D865" s="43"/>
      <c r="E865" s="43"/>
      <c r="F865" s="43"/>
      <c r="G865" s="43"/>
      <c r="H865" s="59"/>
      <c r="I865" s="59"/>
      <c r="J865" s="43"/>
      <c r="K865" s="43"/>
      <c r="L865" s="43"/>
      <c r="M865" s="43"/>
      <c r="N865" s="43"/>
      <c r="O865" s="43"/>
    </row>
    <row r="866" spans="1:15" ht="15" customHeight="1">
      <c r="A866" s="43"/>
      <c r="B866" s="43"/>
      <c r="C866" s="43"/>
      <c r="D866" s="43"/>
      <c r="E866" s="43"/>
      <c r="F866" s="43"/>
      <c r="G866" s="43"/>
      <c r="H866" s="59"/>
      <c r="I866" s="59"/>
      <c r="J866" s="43"/>
      <c r="K866" s="43"/>
      <c r="L866" s="43"/>
      <c r="M866" s="43"/>
      <c r="N866" s="43"/>
      <c r="O866" s="43"/>
    </row>
    <row r="867" spans="1:15" ht="15" customHeight="1">
      <c r="A867" s="43"/>
      <c r="B867" s="43"/>
      <c r="C867" s="43"/>
      <c r="D867" s="43"/>
      <c r="E867" s="43"/>
      <c r="F867" s="43"/>
      <c r="G867" s="43"/>
      <c r="H867" s="59"/>
      <c r="I867" s="59"/>
      <c r="J867" s="43"/>
      <c r="K867" s="43"/>
      <c r="L867" s="43"/>
      <c r="M867" s="43"/>
      <c r="N867" s="43"/>
      <c r="O867" s="43"/>
    </row>
    <row r="868" spans="1:15" ht="15" customHeight="1">
      <c r="A868" s="43"/>
      <c r="B868" s="43"/>
      <c r="C868" s="43"/>
      <c r="D868" s="43"/>
      <c r="E868" s="43"/>
      <c r="F868" s="43"/>
      <c r="G868" s="43"/>
      <c r="H868" s="59"/>
      <c r="I868" s="59"/>
      <c r="J868" s="43"/>
      <c r="K868" s="43"/>
      <c r="L868" s="43"/>
      <c r="M868" s="43"/>
      <c r="N868" s="43"/>
      <c r="O868" s="43"/>
    </row>
    <row r="869" spans="1:15" ht="15" customHeight="1">
      <c r="A869" s="43"/>
      <c r="B869" s="43"/>
      <c r="C869" s="43"/>
      <c r="D869" s="43"/>
      <c r="E869" s="43"/>
      <c r="F869" s="43"/>
      <c r="G869" s="43"/>
      <c r="H869" s="59"/>
      <c r="I869" s="59"/>
      <c r="J869" s="43"/>
      <c r="K869" s="43"/>
      <c r="L869" s="43"/>
      <c r="M869" s="43"/>
      <c r="N869" s="43"/>
      <c r="O869" s="43"/>
    </row>
    <row r="870" spans="1:15" ht="15" customHeight="1">
      <c r="A870" s="43"/>
      <c r="B870" s="43"/>
      <c r="C870" s="43"/>
      <c r="D870" s="43"/>
      <c r="E870" s="43"/>
      <c r="F870" s="43"/>
      <c r="G870" s="43"/>
      <c r="H870" s="59"/>
      <c r="I870" s="59"/>
      <c r="J870" s="43"/>
      <c r="K870" s="43"/>
      <c r="L870" s="43"/>
      <c r="M870" s="43"/>
      <c r="N870" s="43"/>
      <c r="O870" s="43"/>
    </row>
    <row r="871" spans="1:15" ht="15" customHeight="1">
      <c r="A871" s="43"/>
      <c r="B871" s="43"/>
      <c r="C871" s="43"/>
      <c r="D871" s="43"/>
      <c r="E871" s="43"/>
      <c r="F871" s="43"/>
      <c r="G871" s="43"/>
      <c r="H871" s="59"/>
      <c r="I871" s="59"/>
      <c r="J871" s="43"/>
      <c r="K871" s="43"/>
      <c r="L871" s="43"/>
      <c r="M871" s="43"/>
      <c r="N871" s="43"/>
      <c r="O871" s="43"/>
    </row>
    <row r="872" spans="1:15" ht="15" customHeight="1">
      <c r="A872" s="43"/>
      <c r="B872" s="43"/>
      <c r="C872" s="43"/>
      <c r="D872" s="43"/>
      <c r="E872" s="43"/>
      <c r="F872" s="43"/>
      <c r="G872" s="43"/>
      <c r="H872" s="59"/>
      <c r="I872" s="59"/>
      <c r="J872" s="43"/>
      <c r="K872" s="43"/>
      <c r="L872" s="43"/>
      <c r="M872" s="43"/>
      <c r="N872" s="43"/>
      <c r="O872" s="43"/>
    </row>
    <row r="873" spans="1:15" ht="15" customHeight="1">
      <c r="A873" s="43"/>
      <c r="B873" s="43"/>
      <c r="C873" s="43"/>
      <c r="D873" s="43"/>
      <c r="E873" s="43"/>
      <c r="F873" s="43"/>
      <c r="G873" s="43"/>
      <c r="H873" s="59"/>
      <c r="I873" s="59"/>
      <c r="J873" s="43"/>
      <c r="K873" s="43"/>
      <c r="L873" s="59"/>
      <c r="M873" s="43"/>
      <c r="N873" s="43"/>
      <c r="O873" s="43"/>
    </row>
    <row r="874" spans="1:15" ht="15" customHeight="1">
      <c r="A874" s="43"/>
      <c r="B874" s="43"/>
      <c r="C874" s="43"/>
      <c r="D874" s="43"/>
      <c r="E874" s="43"/>
      <c r="F874" s="43"/>
      <c r="G874" s="43"/>
      <c r="H874" s="59"/>
      <c r="I874" s="59"/>
      <c r="J874" s="43"/>
      <c r="K874" s="43"/>
      <c r="L874" s="43"/>
      <c r="M874" s="43"/>
      <c r="N874" s="43"/>
      <c r="O874" s="43"/>
    </row>
    <row r="875" spans="1:15" ht="15" customHeight="1">
      <c r="A875" s="43"/>
      <c r="B875" s="43"/>
      <c r="C875" s="43"/>
      <c r="D875" s="43"/>
      <c r="E875" s="43"/>
      <c r="F875" s="43"/>
      <c r="G875" s="43"/>
      <c r="H875" s="59"/>
      <c r="I875" s="59"/>
      <c r="J875" s="43"/>
      <c r="K875" s="43"/>
      <c r="L875" s="43"/>
      <c r="M875" s="43"/>
      <c r="N875" s="43"/>
      <c r="O875" s="43"/>
    </row>
    <row r="876" spans="1:15" ht="15" customHeight="1">
      <c r="A876" s="43"/>
      <c r="B876" s="43"/>
      <c r="C876" s="43"/>
      <c r="D876" s="43"/>
      <c r="E876" s="43"/>
      <c r="F876" s="43"/>
      <c r="G876" s="43"/>
      <c r="H876" s="59"/>
      <c r="I876" s="59"/>
      <c r="J876" s="43"/>
      <c r="K876" s="43"/>
      <c r="L876" s="43"/>
      <c r="M876" s="43"/>
      <c r="N876" s="43"/>
      <c r="O876" s="43"/>
    </row>
    <row r="877" spans="1:15" ht="15" customHeight="1">
      <c r="A877" s="43"/>
      <c r="B877" s="43"/>
      <c r="C877" s="43"/>
      <c r="D877" s="43"/>
      <c r="E877" s="43"/>
      <c r="F877" s="43"/>
      <c r="G877" s="43"/>
      <c r="H877" s="59"/>
      <c r="I877" s="59"/>
      <c r="J877" s="43"/>
      <c r="K877" s="43"/>
      <c r="L877" s="43"/>
      <c r="M877" s="43"/>
      <c r="N877" s="43"/>
      <c r="O877" s="43"/>
    </row>
    <row r="878" spans="1:15" ht="15" customHeight="1">
      <c r="A878" s="43"/>
      <c r="B878" s="43"/>
      <c r="C878" s="43"/>
      <c r="D878" s="43"/>
      <c r="E878" s="43"/>
      <c r="F878" s="43"/>
      <c r="G878" s="43"/>
      <c r="H878" s="59"/>
      <c r="I878" s="59"/>
      <c r="J878" s="43"/>
      <c r="K878" s="43"/>
      <c r="L878" s="43"/>
      <c r="M878" s="43"/>
      <c r="N878" s="43"/>
      <c r="O878" s="43"/>
    </row>
    <row r="879" spans="1:15" ht="15" customHeight="1">
      <c r="A879" s="43"/>
      <c r="B879" s="43"/>
      <c r="C879" s="43"/>
      <c r="D879" s="43"/>
      <c r="E879" s="43"/>
      <c r="F879" s="43"/>
      <c r="G879" s="43"/>
      <c r="H879" s="59"/>
      <c r="I879" s="59"/>
      <c r="J879" s="43"/>
      <c r="K879" s="43"/>
      <c r="L879" s="43"/>
      <c r="M879" s="43"/>
      <c r="N879" s="43"/>
      <c r="O879" s="43"/>
    </row>
    <row r="880" spans="1:15" ht="15" customHeight="1">
      <c r="A880" s="43"/>
      <c r="B880" s="43"/>
      <c r="C880" s="43"/>
      <c r="D880" s="43"/>
      <c r="E880" s="43"/>
      <c r="F880" s="43"/>
      <c r="G880" s="43"/>
      <c r="H880" s="59"/>
      <c r="I880" s="59"/>
      <c r="J880" s="43"/>
      <c r="K880" s="43"/>
      <c r="L880" s="43"/>
      <c r="M880" s="43"/>
      <c r="N880" s="43"/>
      <c r="O880" s="43"/>
    </row>
    <row r="881" spans="1:15" ht="15" customHeight="1">
      <c r="A881" s="43"/>
      <c r="B881" s="43"/>
      <c r="C881" s="43"/>
      <c r="D881" s="43"/>
      <c r="E881" s="43"/>
      <c r="F881" s="43"/>
      <c r="G881" s="43"/>
      <c r="H881" s="59"/>
      <c r="I881" s="59"/>
      <c r="J881" s="43"/>
      <c r="K881" s="43"/>
      <c r="L881" s="43"/>
      <c r="M881" s="43"/>
      <c r="N881" s="43"/>
      <c r="O881" s="43"/>
    </row>
    <row r="882" spans="1:15" ht="15" customHeight="1">
      <c r="A882" s="43"/>
      <c r="B882" s="43"/>
      <c r="C882" s="43"/>
      <c r="D882" s="43"/>
      <c r="E882" s="43"/>
      <c r="F882" s="43"/>
      <c r="G882" s="43"/>
      <c r="H882" s="59"/>
      <c r="I882" s="59"/>
      <c r="J882" s="43"/>
      <c r="K882" s="43"/>
      <c r="L882" s="43"/>
      <c r="M882" s="43"/>
      <c r="N882" s="43"/>
      <c r="O882" s="43"/>
    </row>
    <row r="883" spans="1:15" ht="15" customHeight="1">
      <c r="A883" s="43"/>
      <c r="B883" s="43"/>
      <c r="C883" s="43"/>
      <c r="D883" s="43"/>
      <c r="E883" s="43"/>
      <c r="F883" s="43"/>
      <c r="G883" s="43"/>
      <c r="H883" s="59"/>
      <c r="I883" s="59"/>
      <c r="J883" s="43"/>
      <c r="K883" s="43"/>
      <c r="L883" s="43"/>
      <c r="M883" s="43"/>
      <c r="N883" s="43"/>
      <c r="O883" s="43"/>
    </row>
    <row r="884" spans="1:15" ht="15" customHeight="1">
      <c r="A884" s="43"/>
      <c r="B884" s="43"/>
      <c r="C884" s="43"/>
      <c r="D884" s="43"/>
      <c r="E884" s="43"/>
      <c r="F884" s="43"/>
      <c r="G884" s="43"/>
      <c r="H884" s="59"/>
      <c r="I884" s="59"/>
      <c r="J884" s="43"/>
      <c r="K884" s="43"/>
      <c r="L884" s="43"/>
      <c r="M884" s="43"/>
      <c r="N884" s="43"/>
      <c r="O884" s="43"/>
    </row>
    <row r="885" spans="1:15" ht="15" customHeight="1">
      <c r="A885" s="43"/>
      <c r="B885" s="43"/>
      <c r="C885" s="43"/>
      <c r="D885" s="43"/>
      <c r="E885" s="43"/>
      <c r="F885" s="43"/>
      <c r="G885" s="43"/>
      <c r="H885" s="59"/>
      <c r="I885" s="59"/>
      <c r="J885" s="43"/>
      <c r="K885" s="43"/>
      <c r="L885" s="43"/>
      <c r="M885" s="43"/>
      <c r="N885" s="43"/>
      <c r="O885" s="43"/>
    </row>
    <row r="886" spans="1:15" ht="15" customHeight="1">
      <c r="A886" s="43"/>
      <c r="B886" s="43"/>
      <c r="C886" s="43"/>
      <c r="D886" s="43"/>
      <c r="E886" s="43"/>
      <c r="F886" s="43"/>
      <c r="G886" s="43"/>
      <c r="H886" s="59"/>
      <c r="I886" s="59"/>
      <c r="J886" s="43"/>
      <c r="K886" s="43"/>
      <c r="L886" s="43"/>
      <c r="M886" s="43"/>
      <c r="N886" s="43"/>
      <c r="O886" s="43"/>
    </row>
    <row r="887" spans="1:15" ht="15" customHeight="1">
      <c r="A887" s="43"/>
      <c r="B887" s="43"/>
      <c r="C887" s="43"/>
      <c r="D887" s="43"/>
      <c r="E887" s="43"/>
      <c r="F887" s="43"/>
      <c r="G887" s="43"/>
      <c r="H887" s="59"/>
      <c r="I887" s="59"/>
      <c r="J887" s="43"/>
      <c r="K887" s="43"/>
      <c r="L887" s="43"/>
      <c r="M887" s="43"/>
      <c r="N887" s="43"/>
      <c r="O887" s="43"/>
    </row>
    <row r="888" spans="1:15" ht="15" customHeight="1">
      <c r="A888" s="43"/>
      <c r="B888" s="43"/>
      <c r="C888" s="43"/>
      <c r="D888" s="43"/>
      <c r="E888" s="43"/>
      <c r="F888" s="43"/>
      <c r="G888" s="43"/>
      <c r="H888" s="59"/>
      <c r="I888" s="59"/>
      <c r="J888" s="43"/>
      <c r="K888" s="43"/>
      <c r="L888" s="43"/>
      <c r="M888" s="43"/>
      <c r="N888" s="43"/>
      <c r="O888" s="43"/>
    </row>
    <row r="889" spans="1:15" ht="15" customHeight="1">
      <c r="A889" s="43"/>
      <c r="B889" s="43"/>
      <c r="C889" s="43"/>
      <c r="D889" s="43"/>
      <c r="E889" s="43"/>
      <c r="F889" s="43"/>
      <c r="G889" s="43"/>
      <c r="H889" s="59"/>
      <c r="I889" s="59"/>
      <c r="J889" s="43"/>
      <c r="K889" s="43"/>
      <c r="L889" s="43"/>
      <c r="M889" s="43"/>
      <c r="N889" s="43"/>
      <c r="O889" s="43"/>
    </row>
    <row r="890" spans="1:15" ht="15" customHeight="1">
      <c r="A890" s="43"/>
      <c r="B890" s="43"/>
      <c r="C890" s="43"/>
      <c r="D890" s="43"/>
      <c r="E890" s="43"/>
      <c r="F890" s="43"/>
      <c r="G890" s="43"/>
      <c r="H890" s="59"/>
      <c r="I890" s="59"/>
      <c r="J890" s="43"/>
      <c r="K890" s="43"/>
      <c r="L890" s="43"/>
      <c r="M890" s="43"/>
      <c r="N890" s="43"/>
      <c r="O890" s="43"/>
    </row>
    <row r="891" spans="1:15" ht="15" customHeight="1">
      <c r="A891" s="43"/>
      <c r="B891" s="43"/>
      <c r="C891" s="43"/>
      <c r="D891" s="43"/>
      <c r="E891" s="43"/>
      <c r="F891" s="43"/>
      <c r="G891" s="43"/>
      <c r="H891" s="59"/>
      <c r="I891" s="59"/>
      <c r="J891" s="43"/>
      <c r="K891" s="43"/>
      <c r="L891" s="43"/>
      <c r="M891" s="43"/>
      <c r="N891" s="43"/>
      <c r="O891" s="43"/>
    </row>
    <row r="892" spans="1:15" ht="15" customHeight="1">
      <c r="A892" s="43"/>
      <c r="B892" s="43"/>
      <c r="C892" s="43"/>
      <c r="D892" s="43"/>
      <c r="E892" s="43"/>
      <c r="F892" s="43"/>
      <c r="G892" s="43"/>
      <c r="H892" s="59"/>
      <c r="I892" s="59"/>
      <c r="J892" s="43"/>
      <c r="K892" s="43"/>
      <c r="L892" s="43"/>
      <c r="M892" s="43"/>
      <c r="N892" s="43"/>
      <c r="O892" s="43"/>
    </row>
    <row r="893" spans="1:15" ht="15" customHeight="1">
      <c r="A893" s="43"/>
      <c r="B893" s="43"/>
      <c r="C893" s="43"/>
      <c r="D893" s="43"/>
      <c r="E893" s="43"/>
      <c r="F893" s="43"/>
      <c r="G893" s="43"/>
      <c r="H893" s="59"/>
      <c r="I893" s="59"/>
      <c r="J893" s="43"/>
      <c r="K893" s="43"/>
      <c r="L893" s="43"/>
      <c r="M893" s="43"/>
      <c r="N893" s="43"/>
      <c r="O893" s="43"/>
    </row>
    <row r="894" spans="1:15" ht="15" customHeight="1">
      <c r="A894" s="43"/>
      <c r="B894" s="43"/>
      <c r="C894" s="43"/>
      <c r="D894" s="43"/>
      <c r="E894" s="43"/>
      <c r="F894" s="43"/>
      <c r="G894" s="43"/>
      <c r="H894" s="59"/>
      <c r="I894" s="59"/>
      <c r="J894" s="43"/>
      <c r="K894" s="43"/>
      <c r="L894" s="43"/>
      <c r="M894" s="43"/>
      <c r="N894" s="43"/>
      <c r="O894" s="43"/>
    </row>
    <row r="895" spans="1:15" ht="15" customHeight="1">
      <c r="A895" s="43"/>
      <c r="B895" s="43"/>
      <c r="C895" s="43"/>
      <c r="D895" s="43"/>
      <c r="E895" s="43"/>
      <c r="F895" s="43"/>
      <c r="G895" s="43"/>
      <c r="H895" s="59"/>
      <c r="I895" s="59"/>
      <c r="J895" s="43"/>
      <c r="K895" s="43"/>
      <c r="L895" s="43"/>
      <c r="M895" s="43"/>
      <c r="N895" s="43"/>
      <c r="O895" s="43"/>
    </row>
    <row r="896" spans="1:15" ht="15" customHeight="1">
      <c r="A896" s="43"/>
      <c r="B896" s="43"/>
      <c r="C896" s="43"/>
      <c r="D896" s="43"/>
      <c r="E896" s="43"/>
      <c r="F896" s="43"/>
      <c r="G896" s="43"/>
      <c r="H896" s="59"/>
      <c r="I896" s="59"/>
      <c r="J896" s="43"/>
      <c r="K896" s="43"/>
      <c r="L896" s="43"/>
      <c r="M896" s="43"/>
      <c r="N896" s="43"/>
      <c r="O896" s="43"/>
    </row>
    <row r="897" spans="1:15" ht="15" customHeight="1">
      <c r="A897" s="43"/>
      <c r="B897" s="43"/>
      <c r="C897" s="43"/>
      <c r="D897" s="43"/>
      <c r="E897" s="43"/>
      <c r="F897" s="43"/>
      <c r="G897" s="43"/>
      <c r="H897" s="59"/>
      <c r="I897" s="59"/>
      <c r="J897" s="43"/>
      <c r="K897" s="43"/>
      <c r="L897" s="43"/>
      <c r="M897" s="43"/>
      <c r="N897" s="43"/>
      <c r="O897" s="43"/>
    </row>
    <row r="898" spans="1:15" ht="15" customHeight="1">
      <c r="A898" s="43"/>
      <c r="B898" s="43"/>
      <c r="C898" s="43"/>
      <c r="D898" s="43"/>
      <c r="E898" s="43"/>
      <c r="F898" s="43"/>
      <c r="G898" s="43"/>
      <c r="H898" s="59"/>
      <c r="I898" s="59"/>
      <c r="J898" s="43"/>
      <c r="K898" s="43"/>
      <c r="L898" s="43"/>
      <c r="M898" s="43"/>
      <c r="N898" s="43"/>
      <c r="O898" s="43"/>
    </row>
    <row r="899" spans="1:15" ht="15" customHeight="1">
      <c r="A899" s="43"/>
      <c r="B899" s="43"/>
      <c r="C899" s="43"/>
      <c r="D899" s="43"/>
      <c r="E899" s="43"/>
      <c r="F899" s="43"/>
      <c r="G899" s="43"/>
      <c r="H899" s="59"/>
      <c r="I899" s="59"/>
      <c r="J899" s="43"/>
      <c r="K899" s="43"/>
      <c r="L899" s="43"/>
      <c r="M899" s="43"/>
      <c r="N899" s="43"/>
      <c r="O899" s="43"/>
    </row>
    <row r="900" spans="1:15" ht="15" customHeight="1">
      <c r="A900" s="43"/>
      <c r="B900" s="43"/>
      <c r="C900" s="43"/>
      <c r="D900" s="43"/>
      <c r="E900" s="43"/>
      <c r="F900" s="43"/>
      <c r="G900" s="43"/>
      <c r="H900" s="59"/>
      <c r="I900" s="59"/>
      <c r="J900" s="43"/>
      <c r="K900" s="43"/>
      <c r="L900" s="43"/>
      <c r="M900" s="43"/>
      <c r="N900" s="43"/>
      <c r="O900" s="43"/>
    </row>
    <row r="901" spans="1:15" ht="15" customHeight="1">
      <c r="A901" s="43"/>
      <c r="B901" s="43"/>
      <c r="C901" s="43"/>
      <c r="D901" s="43"/>
      <c r="E901" s="43"/>
      <c r="F901" s="43"/>
      <c r="G901" s="43"/>
      <c r="H901" s="59"/>
      <c r="I901" s="59"/>
      <c r="J901" s="43"/>
      <c r="K901" s="43"/>
      <c r="L901" s="59"/>
      <c r="M901" s="43"/>
      <c r="N901" s="43"/>
      <c r="O901" s="43"/>
    </row>
    <row r="902" spans="1:15" ht="15" customHeight="1">
      <c r="A902" s="43"/>
      <c r="B902" s="43"/>
      <c r="C902" s="43"/>
      <c r="D902" s="43"/>
      <c r="E902" s="43"/>
      <c r="F902" s="43"/>
      <c r="G902" s="43"/>
      <c r="H902" s="59"/>
      <c r="I902" s="59"/>
      <c r="J902" s="43"/>
      <c r="K902" s="43"/>
      <c r="L902" s="43"/>
      <c r="M902" s="43"/>
      <c r="N902" s="43"/>
      <c r="O902" s="43"/>
    </row>
    <row r="903" spans="1:15" ht="15" customHeight="1">
      <c r="A903" s="43"/>
      <c r="B903" s="43"/>
      <c r="C903" s="43"/>
      <c r="D903" s="43"/>
      <c r="E903" s="43"/>
      <c r="F903" s="43"/>
      <c r="G903" s="43"/>
      <c r="H903" s="59"/>
      <c r="I903" s="59"/>
      <c r="J903" s="43"/>
      <c r="K903" s="43"/>
      <c r="L903" s="43"/>
      <c r="M903" s="43"/>
      <c r="N903" s="43"/>
      <c r="O903" s="43"/>
    </row>
    <row r="904" spans="1:15" ht="15" customHeight="1">
      <c r="A904" s="43"/>
      <c r="B904" s="43"/>
      <c r="C904" s="43"/>
      <c r="D904" s="43"/>
      <c r="E904" s="43"/>
      <c r="F904" s="43"/>
      <c r="G904" s="43"/>
      <c r="H904" s="59"/>
      <c r="I904" s="59"/>
      <c r="J904" s="43"/>
      <c r="K904" s="43"/>
      <c r="L904" s="43"/>
      <c r="M904" s="43"/>
      <c r="N904" s="43"/>
      <c r="O904" s="43"/>
    </row>
    <row r="905" spans="1:15" ht="15" customHeight="1">
      <c r="A905" s="43"/>
      <c r="B905" s="43"/>
      <c r="C905" s="43"/>
      <c r="D905" s="43"/>
      <c r="E905" s="43"/>
      <c r="F905" s="43"/>
      <c r="G905" s="43"/>
      <c r="H905" s="59"/>
      <c r="I905" s="59"/>
      <c r="J905" s="43"/>
      <c r="K905" s="43"/>
      <c r="L905" s="43"/>
      <c r="M905" s="43"/>
      <c r="N905" s="43"/>
      <c r="O905" s="43"/>
    </row>
    <row r="906" spans="1:15" ht="15" customHeight="1">
      <c r="A906" s="43"/>
      <c r="B906" s="43"/>
      <c r="C906" s="43"/>
      <c r="D906" s="43"/>
      <c r="E906" s="43"/>
      <c r="F906" s="43"/>
      <c r="G906" s="43"/>
      <c r="H906" s="59"/>
      <c r="I906" s="59"/>
      <c r="J906" s="43"/>
      <c r="K906" s="43"/>
      <c r="L906" s="43"/>
      <c r="M906" s="43"/>
      <c r="N906" s="43"/>
      <c r="O906" s="43"/>
    </row>
    <row r="907" spans="1:15" ht="15" customHeight="1">
      <c r="A907" s="43"/>
      <c r="B907" s="43"/>
      <c r="C907" s="43"/>
      <c r="D907" s="43"/>
      <c r="E907" s="43"/>
      <c r="F907" s="43"/>
      <c r="G907" s="43"/>
      <c r="H907" s="59"/>
      <c r="I907" s="59"/>
      <c r="J907" s="43"/>
      <c r="K907" s="43"/>
      <c r="L907" s="43"/>
      <c r="M907" s="43"/>
      <c r="N907" s="43"/>
      <c r="O907" s="43"/>
    </row>
    <row r="908" spans="1:15" ht="15" customHeight="1">
      <c r="A908" s="43"/>
      <c r="B908" s="43"/>
      <c r="C908" s="43"/>
      <c r="D908" s="43"/>
      <c r="E908" s="43"/>
      <c r="F908" s="43"/>
      <c r="G908" s="43"/>
      <c r="H908" s="59"/>
      <c r="I908" s="59"/>
      <c r="J908" s="43"/>
      <c r="K908" s="43"/>
      <c r="L908" s="43"/>
      <c r="M908" s="43"/>
      <c r="N908" s="43"/>
      <c r="O908" s="43"/>
    </row>
    <row r="909" spans="1:15" ht="15" customHeight="1">
      <c r="A909" s="43"/>
      <c r="B909" s="43"/>
      <c r="C909" s="43"/>
      <c r="D909" s="43"/>
      <c r="E909" s="43"/>
      <c r="F909" s="43"/>
      <c r="G909" s="43"/>
      <c r="H909" s="59"/>
      <c r="I909" s="59"/>
      <c r="J909" s="43"/>
      <c r="K909" s="43"/>
      <c r="L909" s="43"/>
      <c r="M909" s="43"/>
      <c r="N909" s="43"/>
      <c r="O909" s="43"/>
    </row>
    <row r="910" spans="1:15" ht="15" customHeight="1">
      <c r="A910" s="43"/>
      <c r="B910" s="43"/>
      <c r="C910" s="43"/>
      <c r="D910" s="43"/>
      <c r="E910" s="43"/>
      <c r="F910" s="43"/>
      <c r="G910" s="43"/>
      <c r="H910" s="59"/>
      <c r="I910" s="59"/>
      <c r="J910" s="43"/>
      <c r="K910" s="43"/>
      <c r="L910" s="43"/>
      <c r="M910" s="43"/>
      <c r="N910" s="43"/>
      <c r="O910" s="43"/>
    </row>
    <row r="911" spans="1:15" ht="15" customHeight="1">
      <c r="A911" s="43"/>
      <c r="B911" s="43"/>
      <c r="C911" s="43"/>
      <c r="D911" s="43"/>
      <c r="E911" s="43"/>
      <c r="F911" s="43"/>
      <c r="G911" s="43"/>
      <c r="H911" s="59"/>
      <c r="I911" s="59"/>
      <c r="J911" s="43"/>
      <c r="K911" s="43"/>
      <c r="L911" s="43"/>
      <c r="M911" s="43"/>
      <c r="N911" s="43"/>
      <c r="O911" s="43"/>
    </row>
    <row r="912" spans="1:15" ht="15" customHeight="1">
      <c r="A912" s="43"/>
      <c r="B912" s="43"/>
      <c r="C912" s="43"/>
      <c r="D912" s="43"/>
      <c r="E912" s="43"/>
      <c r="F912" s="43"/>
      <c r="G912" s="43"/>
      <c r="H912" s="59"/>
      <c r="I912" s="59"/>
      <c r="J912" s="43"/>
      <c r="K912" s="43"/>
      <c r="L912" s="43"/>
      <c r="M912" s="43"/>
      <c r="N912" s="43"/>
      <c r="O912" s="43"/>
    </row>
    <row r="913" spans="1:15" ht="15" customHeight="1">
      <c r="A913" s="43"/>
      <c r="B913" s="43"/>
      <c r="C913" s="43"/>
      <c r="D913" s="43"/>
      <c r="E913" s="43"/>
      <c r="F913" s="43"/>
      <c r="G913" s="43"/>
      <c r="H913" s="59"/>
      <c r="I913" s="59"/>
      <c r="J913" s="43"/>
      <c r="K913" s="43"/>
      <c r="L913" s="43"/>
      <c r="M913" s="43"/>
      <c r="N913" s="43"/>
      <c r="O913" s="43"/>
    </row>
    <row r="914" spans="1:15" ht="15" customHeight="1">
      <c r="A914" s="43"/>
      <c r="B914" s="43"/>
      <c r="C914" s="43"/>
      <c r="D914" s="43"/>
      <c r="E914" s="43"/>
      <c r="F914" s="43"/>
      <c r="G914" s="43"/>
      <c r="H914" s="59"/>
      <c r="I914" s="59"/>
      <c r="J914" s="43"/>
      <c r="K914" s="43"/>
      <c r="L914" s="43"/>
      <c r="M914" s="43"/>
      <c r="N914" s="43"/>
      <c r="O914" s="43"/>
    </row>
    <row r="915" spans="1:15" ht="15" customHeight="1">
      <c r="A915" s="43"/>
      <c r="B915" s="43"/>
      <c r="C915" s="43"/>
      <c r="D915" s="43"/>
      <c r="E915" s="43"/>
      <c r="F915" s="43"/>
      <c r="G915" s="43"/>
      <c r="H915" s="59"/>
      <c r="I915" s="59"/>
      <c r="J915" s="43"/>
      <c r="K915" s="43"/>
      <c r="L915" s="43"/>
      <c r="M915" s="43"/>
      <c r="N915" s="43"/>
      <c r="O915" s="43"/>
    </row>
    <row r="916" spans="1:15" ht="15" customHeight="1">
      <c r="A916" s="43"/>
      <c r="B916" s="43"/>
      <c r="C916" s="43"/>
      <c r="D916" s="43"/>
      <c r="E916" s="43"/>
      <c r="F916" s="43"/>
      <c r="G916" s="43"/>
      <c r="H916" s="59"/>
      <c r="I916" s="59"/>
      <c r="J916" s="43"/>
      <c r="K916" s="43"/>
      <c r="L916" s="43"/>
      <c r="M916" s="43"/>
      <c r="N916" s="43"/>
      <c r="O916" s="43"/>
    </row>
    <row r="917" spans="1:15" ht="15" customHeight="1">
      <c r="A917" s="43"/>
      <c r="B917" s="43"/>
      <c r="C917" s="43"/>
      <c r="D917" s="43"/>
      <c r="E917" s="43"/>
      <c r="F917" s="43"/>
      <c r="G917" s="43"/>
      <c r="H917" s="59"/>
      <c r="I917" s="59"/>
      <c r="J917" s="43"/>
      <c r="K917" s="43"/>
      <c r="L917" s="43"/>
      <c r="M917" s="43"/>
      <c r="N917" s="43"/>
      <c r="O917" s="43"/>
    </row>
    <row r="918" spans="1:15" ht="15" customHeight="1">
      <c r="A918" s="43"/>
      <c r="B918" s="43"/>
      <c r="C918" s="43"/>
      <c r="D918" s="43"/>
      <c r="E918" s="43"/>
      <c r="F918" s="43"/>
      <c r="G918" s="43"/>
      <c r="H918" s="59"/>
      <c r="I918" s="59"/>
      <c r="J918" s="43"/>
      <c r="K918" s="43"/>
      <c r="L918" s="43"/>
      <c r="M918" s="43"/>
      <c r="N918" s="43"/>
      <c r="O918" s="43"/>
    </row>
    <row r="919" spans="1:15" ht="15" customHeight="1">
      <c r="A919" s="43"/>
      <c r="B919" s="43"/>
      <c r="C919" s="43"/>
      <c r="D919" s="43"/>
      <c r="E919" s="43"/>
      <c r="F919" s="43"/>
      <c r="G919" s="43"/>
      <c r="H919" s="59"/>
      <c r="I919" s="59"/>
      <c r="J919" s="43"/>
      <c r="K919" s="43"/>
      <c r="L919" s="59"/>
      <c r="M919" s="43"/>
      <c r="N919" s="43"/>
      <c r="O919" s="43"/>
    </row>
    <row r="920" spans="1:15" ht="15" customHeight="1">
      <c r="A920" s="43"/>
      <c r="B920" s="43"/>
      <c r="C920" s="43"/>
      <c r="D920" s="43"/>
      <c r="E920" s="43"/>
      <c r="F920" s="43"/>
      <c r="G920" s="43"/>
      <c r="H920" s="59"/>
      <c r="I920" s="59"/>
      <c r="J920" s="43"/>
      <c r="K920" s="43"/>
      <c r="L920" s="59"/>
      <c r="M920" s="43"/>
      <c r="N920" s="43"/>
      <c r="O920" s="43"/>
    </row>
    <row r="921" spans="1:15" ht="15" customHeight="1">
      <c r="A921" s="43"/>
      <c r="B921" s="43"/>
      <c r="C921" s="43"/>
      <c r="D921" s="43"/>
      <c r="E921" s="43"/>
      <c r="F921" s="43"/>
      <c r="G921" s="43"/>
      <c r="H921" s="59"/>
      <c r="I921" s="59"/>
      <c r="J921" s="43"/>
      <c r="K921" s="43"/>
      <c r="L921" s="59"/>
      <c r="M921" s="43"/>
      <c r="N921" s="43"/>
      <c r="O921" s="43"/>
    </row>
    <row r="922" spans="1:15" ht="15" customHeight="1">
      <c r="A922" s="43"/>
      <c r="B922" s="43"/>
      <c r="C922" s="43"/>
      <c r="D922" s="43"/>
      <c r="E922" s="43"/>
      <c r="F922" s="43"/>
      <c r="G922" s="43"/>
      <c r="H922" s="59"/>
      <c r="I922" s="59"/>
      <c r="J922" s="43"/>
      <c r="K922" s="43"/>
      <c r="L922" s="43"/>
      <c r="M922" s="43"/>
      <c r="N922" s="43"/>
      <c r="O922" s="43"/>
    </row>
    <row r="923" spans="1:15" ht="15" customHeight="1">
      <c r="A923" s="43"/>
      <c r="B923" s="43"/>
      <c r="C923" s="43"/>
      <c r="D923" s="43"/>
      <c r="E923" s="43"/>
      <c r="F923" s="43"/>
      <c r="G923" s="43"/>
      <c r="H923" s="59"/>
      <c r="I923" s="59"/>
      <c r="J923" s="43"/>
      <c r="K923" s="43"/>
      <c r="L923" s="59"/>
      <c r="M923" s="43"/>
      <c r="N923" s="43"/>
      <c r="O923" s="43"/>
    </row>
    <row r="924" spans="1:15" ht="15" customHeight="1">
      <c r="A924" s="43"/>
      <c r="B924" s="43"/>
      <c r="C924" s="43"/>
      <c r="D924" s="43"/>
      <c r="E924" s="43"/>
      <c r="F924" s="43"/>
      <c r="G924" s="43"/>
      <c r="H924" s="59"/>
      <c r="I924" s="59"/>
      <c r="J924" s="43"/>
      <c r="K924" s="43"/>
      <c r="L924" s="43"/>
      <c r="M924" s="43"/>
      <c r="N924" s="43"/>
      <c r="O924" s="43"/>
    </row>
    <row r="925" spans="1:15" ht="15" customHeight="1">
      <c r="A925" s="43"/>
      <c r="B925" s="43"/>
      <c r="C925" s="43"/>
      <c r="D925" s="43"/>
      <c r="E925" s="43"/>
      <c r="F925" s="43"/>
      <c r="G925" s="43"/>
      <c r="H925" s="59"/>
      <c r="I925" s="59"/>
      <c r="J925" s="43"/>
      <c r="K925" s="43"/>
      <c r="L925" s="59"/>
      <c r="M925" s="43"/>
      <c r="N925" s="43"/>
      <c r="O925" s="43"/>
    </row>
    <row r="926" spans="1:15" ht="15" customHeight="1">
      <c r="A926" s="43"/>
      <c r="B926" s="43"/>
      <c r="C926" s="43"/>
      <c r="D926" s="43"/>
      <c r="E926" s="43"/>
      <c r="F926" s="43"/>
      <c r="G926" s="43"/>
      <c r="H926" s="59"/>
      <c r="I926" s="59"/>
      <c r="J926" s="43"/>
      <c r="K926" s="43"/>
      <c r="L926" s="43"/>
      <c r="M926" s="43"/>
      <c r="N926" s="43"/>
      <c r="O926" s="43"/>
    </row>
    <row r="927" spans="1:15" ht="15" customHeight="1">
      <c r="A927" s="43"/>
      <c r="B927" s="43"/>
      <c r="C927" s="43"/>
      <c r="D927" s="43"/>
      <c r="E927" s="43"/>
      <c r="F927" s="43"/>
      <c r="G927" s="43"/>
      <c r="H927" s="59"/>
      <c r="I927" s="59"/>
      <c r="J927" s="43"/>
      <c r="K927" s="43"/>
      <c r="L927" s="43"/>
      <c r="M927" s="43"/>
      <c r="N927" s="43"/>
      <c r="O927" s="43"/>
    </row>
    <row r="928" spans="1:15" ht="15" customHeight="1">
      <c r="A928" s="43"/>
      <c r="B928" s="43"/>
      <c r="C928" s="43"/>
      <c r="D928" s="43"/>
      <c r="E928" s="43"/>
      <c r="F928" s="43"/>
      <c r="G928" s="43"/>
      <c r="H928" s="59"/>
      <c r="I928" s="59"/>
      <c r="J928" s="43"/>
      <c r="K928" s="43"/>
      <c r="L928" s="43"/>
      <c r="M928" s="43"/>
      <c r="N928" s="43"/>
      <c r="O928" s="43"/>
    </row>
    <row r="929" spans="1:15" ht="15" customHeight="1">
      <c r="A929" s="43"/>
      <c r="B929" s="43"/>
      <c r="C929" s="43"/>
      <c r="D929" s="43"/>
      <c r="E929" s="43"/>
      <c r="F929" s="43"/>
      <c r="G929" s="43"/>
      <c r="H929" s="59"/>
      <c r="I929" s="59"/>
      <c r="J929" s="43"/>
      <c r="K929" s="43"/>
      <c r="L929" s="43"/>
      <c r="M929" s="43"/>
      <c r="N929" s="43"/>
      <c r="O929" s="43"/>
    </row>
    <row r="930" spans="1:15" ht="15" customHeight="1">
      <c r="A930" s="43"/>
      <c r="B930" s="43"/>
      <c r="C930" s="43"/>
      <c r="D930" s="43"/>
      <c r="E930" s="43"/>
      <c r="F930" s="43"/>
      <c r="G930" s="43"/>
      <c r="H930" s="59"/>
      <c r="I930" s="59"/>
      <c r="J930" s="43"/>
      <c r="K930" s="43"/>
      <c r="L930" s="43"/>
      <c r="M930" s="43"/>
      <c r="N930" s="43"/>
      <c r="O930" s="43"/>
    </row>
    <row r="931" spans="1:15" ht="15" customHeight="1">
      <c r="A931" s="43"/>
      <c r="B931" s="43"/>
      <c r="C931" s="43"/>
      <c r="D931" s="43"/>
      <c r="E931" s="43"/>
      <c r="F931" s="43"/>
      <c r="G931" s="43"/>
      <c r="H931" s="59"/>
      <c r="I931" s="59"/>
      <c r="J931" s="43"/>
      <c r="K931" s="43"/>
      <c r="L931" s="59"/>
      <c r="M931" s="43"/>
      <c r="N931" s="43"/>
      <c r="O931" s="43"/>
    </row>
    <row r="932" spans="1:15" ht="15" customHeight="1">
      <c r="A932" s="43"/>
      <c r="B932" s="43"/>
      <c r="C932" s="43"/>
      <c r="D932" s="43"/>
      <c r="E932" s="43"/>
      <c r="F932" s="43"/>
      <c r="G932" s="43"/>
      <c r="H932" s="59"/>
      <c r="I932" s="59"/>
      <c r="J932" s="43"/>
      <c r="K932" s="43"/>
      <c r="L932" s="43"/>
      <c r="M932" s="43"/>
      <c r="N932" s="43"/>
      <c r="O932" s="43"/>
    </row>
    <row r="933" spans="1:15" ht="15" customHeight="1">
      <c r="A933" s="43"/>
      <c r="B933" s="43"/>
      <c r="C933" s="43"/>
      <c r="D933" s="43"/>
      <c r="E933" s="43"/>
      <c r="F933" s="43"/>
      <c r="G933" s="43"/>
      <c r="H933" s="59"/>
      <c r="I933" s="59"/>
      <c r="J933" s="43"/>
      <c r="K933" s="43"/>
      <c r="L933" s="43"/>
      <c r="M933" s="43"/>
      <c r="N933" s="43"/>
      <c r="O933" s="43"/>
    </row>
    <row r="934" spans="1:15" ht="15" customHeight="1">
      <c r="A934" s="43"/>
      <c r="B934" s="43"/>
      <c r="C934" s="43"/>
      <c r="D934" s="43"/>
      <c r="E934" s="43"/>
      <c r="F934" s="43"/>
      <c r="G934" s="43"/>
      <c r="H934" s="59"/>
      <c r="I934" s="59"/>
      <c r="J934" s="43"/>
      <c r="K934" s="43"/>
      <c r="L934" s="43"/>
      <c r="M934" s="43"/>
      <c r="N934" s="43"/>
      <c r="O934" s="43"/>
    </row>
    <row r="935" spans="1:15" ht="15" customHeight="1">
      <c r="A935" s="43"/>
      <c r="B935" s="43"/>
      <c r="C935" s="43"/>
      <c r="D935" s="43"/>
      <c r="E935" s="43"/>
      <c r="F935" s="43"/>
      <c r="G935" s="43"/>
      <c r="H935" s="59"/>
      <c r="I935" s="59"/>
      <c r="J935" s="43"/>
      <c r="K935" s="43"/>
      <c r="L935" s="43"/>
      <c r="M935" s="43"/>
      <c r="N935" s="43"/>
      <c r="O935" s="43"/>
    </row>
    <row r="936" spans="1:15" ht="15" customHeight="1">
      <c r="A936" s="43"/>
      <c r="B936" s="43"/>
      <c r="C936" s="43"/>
      <c r="D936" s="43"/>
      <c r="E936" s="43"/>
      <c r="F936" s="43"/>
      <c r="G936" s="43"/>
      <c r="H936" s="59"/>
      <c r="I936" s="59"/>
      <c r="J936" s="43"/>
      <c r="K936" s="43"/>
      <c r="L936" s="43"/>
      <c r="M936" s="43"/>
      <c r="N936" s="43"/>
      <c r="O936" s="43"/>
    </row>
    <row r="937" spans="1:15" ht="15" customHeight="1">
      <c r="A937" s="43"/>
      <c r="B937" s="43"/>
      <c r="C937" s="43"/>
      <c r="D937" s="43"/>
      <c r="E937" s="43"/>
      <c r="F937" s="43"/>
      <c r="G937" s="43"/>
      <c r="H937" s="59"/>
      <c r="I937" s="59"/>
      <c r="J937" s="43"/>
      <c r="K937" s="43"/>
      <c r="L937" s="43"/>
      <c r="M937" s="43"/>
      <c r="N937" s="43"/>
      <c r="O937" s="43"/>
    </row>
    <row r="938" spans="1:15" ht="15" customHeight="1">
      <c r="A938" s="43"/>
      <c r="B938" s="43"/>
      <c r="C938" s="43"/>
      <c r="D938" s="43"/>
      <c r="E938" s="43"/>
      <c r="F938" s="43"/>
      <c r="G938" s="43"/>
      <c r="H938" s="59"/>
      <c r="I938" s="59"/>
      <c r="J938" s="43"/>
      <c r="K938" s="43"/>
      <c r="L938" s="43"/>
      <c r="M938" s="43"/>
      <c r="N938" s="43"/>
      <c r="O938" s="43"/>
    </row>
    <row r="939" spans="1:15" ht="15" customHeight="1">
      <c r="A939" s="43"/>
      <c r="B939" s="43"/>
      <c r="C939" s="43"/>
      <c r="D939" s="43"/>
      <c r="E939" s="43"/>
      <c r="F939" s="43"/>
      <c r="G939" s="43"/>
      <c r="H939" s="59"/>
      <c r="I939" s="59"/>
      <c r="J939" s="43"/>
      <c r="K939" s="43"/>
      <c r="L939" s="43"/>
      <c r="M939" s="43"/>
      <c r="N939" s="43"/>
      <c r="O939" s="43"/>
    </row>
    <row r="940" spans="1:15" ht="15" customHeight="1">
      <c r="A940" s="43"/>
      <c r="B940" s="43"/>
      <c r="C940" s="43"/>
      <c r="D940" s="43"/>
      <c r="E940" s="43"/>
      <c r="F940" s="43"/>
      <c r="G940" s="43"/>
      <c r="H940" s="59"/>
      <c r="I940" s="59"/>
      <c r="J940" s="43"/>
      <c r="K940" s="43"/>
      <c r="L940" s="43"/>
      <c r="M940" s="43"/>
      <c r="N940" s="43"/>
      <c r="O940" s="43"/>
    </row>
    <row r="941" spans="1:15" ht="15" customHeight="1">
      <c r="A941" s="43"/>
      <c r="B941" s="43"/>
      <c r="C941" s="43"/>
      <c r="D941" s="43"/>
      <c r="E941" s="43"/>
      <c r="F941" s="43"/>
      <c r="G941" s="43"/>
      <c r="H941" s="59"/>
      <c r="I941" s="59"/>
      <c r="J941" s="43"/>
      <c r="K941" s="43"/>
      <c r="L941" s="43"/>
      <c r="M941" s="43"/>
      <c r="N941" s="43"/>
      <c r="O941" s="43"/>
    </row>
    <row r="942" spans="1:15" ht="15" customHeight="1">
      <c r="A942" s="43"/>
      <c r="B942" s="43"/>
      <c r="C942" s="43"/>
      <c r="D942" s="43"/>
      <c r="E942" s="43"/>
      <c r="F942" s="43"/>
      <c r="G942" s="43"/>
      <c r="H942" s="59"/>
      <c r="I942" s="59"/>
      <c r="J942" s="43"/>
      <c r="K942" s="43"/>
      <c r="L942" s="43"/>
      <c r="M942" s="43"/>
      <c r="N942" s="43"/>
      <c r="O942" s="43"/>
    </row>
    <row r="943" spans="1:15" ht="15" customHeight="1">
      <c r="A943" s="43"/>
      <c r="B943" s="43"/>
      <c r="C943" s="43"/>
      <c r="D943" s="43"/>
      <c r="E943" s="43"/>
      <c r="F943" s="43"/>
      <c r="G943" s="43"/>
      <c r="H943" s="59"/>
      <c r="I943" s="59"/>
      <c r="J943" s="43"/>
      <c r="K943" s="43"/>
      <c r="L943" s="43"/>
      <c r="M943" s="43"/>
      <c r="N943" s="43"/>
      <c r="O943" s="43"/>
    </row>
    <row r="944" spans="1:15" ht="15" customHeight="1">
      <c r="A944" s="43"/>
      <c r="B944" s="43"/>
      <c r="C944" s="43"/>
      <c r="D944" s="43"/>
      <c r="E944" s="43"/>
      <c r="F944" s="43"/>
      <c r="G944" s="43"/>
      <c r="H944" s="59"/>
      <c r="I944" s="59"/>
      <c r="J944" s="43"/>
      <c r="K944" s="43"/>
      <c r="L944" s="43"/>
      <c r="M944" s="43"/>
      <c r="N944" s="43"/>
      <c r="O944" s="43"/>
    </row>
    <row r="945" spans="1:15" ht="15" customHeight="1">
      <c r="A945" s="43"/>
      <c r="B945" s="43"/>
      <c r="C945" s="43"/>
      <c r="D945" s="43"/>
      <c r="E945" s="43"/>
      <c r="F945" s="43"/>
      <c r="G945" s="43"/>
      <c r="H945" s="59"/>
      <c r="I945" s="59"/>
      <c r="J945" s="43"/>
      <c r="K945" s="43"/>
      <c r="L945" s="43"/>
      <c r="M945" s="43"/>
      <c r="N945" s="43"/>
      <c r="O945" s="43"/>
    </row>
    <row r="946" spans="1:15" ht="15" customHeight="1">
      <c r="A946" s="43"/>
      <c r="B946" s="43"/>
      <c r="C946" s="43"/>
      <c r="D946" s="43"/>
      <c r="E946" s="43"/>
      <c r="F946" s="43"/>
      <c r="G946" s="43"/>
      <c r="H946" s="59"/>
      <c r="I946" s="59"/>
      <c r="J946" s="43"/>
      <c r="K946" s="43"/>
      <c r="L946" s="43"/>
      <c r="M946" s="43"/>
      <c r="N946" s="43"/>
      <c r="O946" s="43"/>
    </row>
    <row r="947" spans="1:15" ht="15" customHeight="1">
      <c r="A947" s="43"/>
      <c r="B947" s="43"/>
      <c r="C947" s="43"/>
      <c r="D947" s="43"/>
      <c r="E947" s="43"/>
      <c r="F947" s="43"/>
      <c r="G947" s="43"/>
      <c r="H947" s="59"/>
      <c r="I947" s="59"/>
      <c r="J947" s="43"/>
      <c r="K947" s="43"/>
      <c r="L947" s="43"/>
      <c r="M947" s="43"/>
      <c r="N947" s="43"/>
      <c r="O947" s="43"/>
    </row>
    <row r="948" spans="1:15" ht="15" customHeight="1">
      <c r="A948" s="43"/>
      <c r="B948" s="43"/>
      <c r="C948" s="43"/>
      <c r="D948" s="43"/>
      <c r="E948" s="43"/>
      <c r="F948" s="43"/>
      <c r="G948" s="43"/>
      <c r="H948" s="59"/>
      <c r="I948" s="59"/>
      <c r="J948" s="43"/>
      <c r="K948" s="43"/>
      <c r="L948" s="43"/>
      <c r="M948" s="43"/>
      <c r="N948" s="43"/>
      <c r="O948" s="43"/>
    </row>
    <row r="949" spans="1:15" ht="15" customHeight="1">
      <c r="A949" s="43"/>
      <c r="B949" s="43"/>
      <c r="C949" s="43"/>
      <c r="D949" s="43"/>
      <c r="E949" s="43"/>
      <c r="F949" s="43"/>
      <c r="G949" s="43"/>
      <c r="H949" s="59"/>
      <c r="I949" s="59"/>
      <c r="J949" s="43"/>
      <c r="K949" s="43"/>
      <c r="L949" s="59"/>
      <c r="M949" s="43"/>
      <c r="N949" s="43"/>
      <c r="O949" s="43"/>
    </row>
    <row r="950" spans="1:15" ht="15" customHeight="1">
      <c r="A950" s="43"/>
      <c r="B950" s="43"/>
      <c r="C950" s="43"/>
      <c r="D950" s="43"/>
      <c r="E950" s="43"/>
      <c r="F950" s="43"/>
      <c r="G950" s="43"/>
      <c r="H950" s="59"/>
      <c r="I950" s="59"/>
      <c r="J950" s="43"/>
      <c r="K950" s="43"/>
      <c r="L950" s="43"/>
      <c r="M950" s="43"/>
      <c r="N950" s="43"/>
      <c r="O950" s="43"/>
    </row>
    <row r="951" spans="1:15" ht="15" customHeight="1">
      <c r="A951" s="43"/>
      <c r="B951" s="43"/>
      <c r="C951" s="43"/>
      <c r="D951" s="43"/>
      <c r="E951" s="43"/>
      <c r="F951" s="43"/>
      <c r="G951" s="43"/>
      <c r="H951" s="59"/>
      <c r="I951" s="59"/>
      <c r="J951" s="43"/>
      <c r="K951" s="43"/>
      <c r="L951" s="43"/>
      <c r="M951" s="43"/>
      <c r="N951" s="43"/>
      <c r="O951" s="43"/>
    </row>
    <row r="952" spans="1:15" ht="15" customHeight="1">
      <c r="A952" s="43"/>
      <c r="B952" s="43"/>
      <c r="C952" s="43"/>
      <c r="D952" s="43"/>
      <c r="E952" s="43"/>
      <c r="F952" s="43"/>
      <c r="G952" s="43"/>
      <c r="H952" s="59"/>
      <c r="I952" s="59"/>
      <c r="J952" s="43"/>
      <c r="K952" s="43"/>
      <c r="L952" s="43"/>
      <c r="M952" s="43"/>
      <c r="N952" s="43"/>
      <c r="O952" s="43"/>
    </row>
    <row r="953" spans="1:15" ht="15" customHeight="1">
      <c r="A953" s="43"/>
      <c r="B953" s="43"/>
      <c r="C953" s="43"/>
      <c r="D953" s="43"/>
      <c r="E953" s="43"/>
      <c r="F953" s="43"/>
      <c r="G953" s="43"/>
      <c r="H953" s="59"/>
      <c r="I953" s="59"/>
      <c r="J953" s="43"/>
      <c r="K953" s="43"/>
      <c r="L953" s="43"/>
      <c r="M953" s="43"/>
      <c r="N953" s="43"/>
      <c r="O953" s="43"/>
    </row>
    <row r="954" spans="1:15" ht="15" customHeight="1">
      <c r="A954" s="43"/>
      <c r="B954" s="43"/>
      <c r="C954" s="43"/>
      <c r="D954" s="43"/>
      <c r="E954" s="43"/>
      <c r="F954" s="43"/>
      <c r="G954" s="43"/>
      <c r="H954" s="59"/>
      <c r="I954" s="59"/>
      <c r="J954" s="43"/>
      <c r="K954" s="43"/>
      <c r="L954" s="43"/>
      <c r="M954" s="43"/>
      <c r="N954" s="43"/>
      <c r="O954" s="43"/>
    </row>
    <row r="955" spans="1:15" ht="15" customHeight="1">
      <c r="A955" s="43"/>
      <c r="B955" s="43"/>
      <c r="C955" s="43"/>
      <c r="D955" s="43"/>
      <c r="E955" s="43"/>
      <c r="F955" s="43"/>
      <c r="G955" s="43"/>
      <c r="H955" s="59"/>
      <c r="I955" s="59"/>
      <c r="J955" s="43"/>
      <c r="K955" s="43"/>
      <c r="L955" s="59"/>
      <c r="M955" s="43"/>
      <c r="N955" s="43"/>
      <c r="O955" s="43"/>
    </row>
    <row r="956" spans="1:15" ht="15" customHeight="1">
      <c r="A956" s="43"/>
      <c r="B956" s="43"/>
      <c r="C956" s="43"/>
      <c r="D956" s="43"/>
      <c r="E956" s="43"/>
      <c r="F956" s="43"/>
      <c r="G956" s="43"/>
      <c r="H956" s="59"/>
      <c r="I956" s="59"/>
      <c r="J956" s="43"/>
      <c r="K956" s="43"/>
      <c r="L956" s="43"/>
      <c r="M956" s="43"/>
      <c r="N956" s="43"/>
      <c r="O956" s="43"/>
    </row>
    <row r="957" spans="1:15" ht="15" customHeight="1">
      <c r="A957" s="43"/>
      <c r="B957" s="43"/>
      <c r="C957" s="43"/>
      <c r="D957" s="43"/>
      <c r="E957" s="43"/>
      <c r="F957" s="43"/>
      <c r="G957" s="43"/>
      <c r="H957" s="59"/>
      <c r="I957" s="59"/>
      <c r="J957" s="43"/>
      <c r="K957" s="43"/>
      <c r="L957" s="43"/>
      <c r="M957" s="43"/>
      <c r="N957" s="43"/>
      <c r="O957" s="43"/>
    </row>
    <row r="958" spans="1:15" ht="15" customHeight="1">
      <c r="A958" s="43"/>
      <c r="B958" s="43"/>
      <c r="C958" s="43"/>
      <c r="D958" s="43"/>
      <c r="E958" s="43"/>
      <c r="F958" s="43"/>
      <c r="G958" s="43"/>
      <c r="H958" s="59"/>
      <c r="I958" s="59"/>
      <c r="J958" s="43"/>
      <c r="K958" s="43"/>
      <c r="L958" s="43"/>
      <c r="M958" s="43"/>
      <c r="N958" s="43"/>
      <c r="O958" s="43"/>
    </row>
    <row r="959" spans="1:15" ht="15" customHeight="1">
      <c r="A959" s="43"/>
      <c r="B959" s="43"/>
      <c r="C959" s="43"/>
      <c r="D959" s="43"/>
      <c r="E959" s="43"/>
      <c r="F959" s="43"/>
      <c r="G959" s="43"/>
      <c r="H959" s="59"/>
      <c r="I959" s="59"/>
      <c r="J959" s="43"/>
      <c r="K959" s="43"/>
      <c r="L959" s="59"/>
      <c r="M959" s="43"/>
      <c r="N959" s="43"/>
      <c r="O959" s="43"/>
    </row>
    <row r="960" spans="1:15" ht="15" customHeight="1">
      <c r="A960" s="43"/>
      <c r="B960" s="43"/>
      <c r="C960" s="43"/>
      <c r="D960" s="43"/>
      <c r="E960" s="43"/>
      <c r="F960" s="43"/>
      <c r="G960" s="43"/>
      <c r="H960" s="59"/>
      <c r="I960" s="59"/>
      <c r="J960" s="43"/>
      <c r="K960" s="43"/>
      <c r="L960" s="43"/>
      <c r="M960" s="43"/>
      <c r="N960" s="43"/>
      <c r="O960" s="43"/>
    </row>
    <row r="961" spans="1:15" ht="15" customHeight="1">
      <c r="A961" s="43"/>
      <c r="B961" s="43"/>
      <c r="C961" s="43"/>
      <c r="D961" s="43"/>
      <c r="E961" s="43"/>
      <c r="F961" s="43"/>
      <c r="G961" s="43"/>
      <c r="H961" s="59"/>
      <c r="I961" s="59"/>
      <c r="J961" s="43"/>
      <c r="K961" s="43"/>
      <c r="L961" s="59"/>
      <c r="M961" s="43"/>
      <c r="N961" s="43"/>
      <c r="O961" s="43"/>
    </row>
    <row r="962" spans="1:15" ht="15" customHeight="1">
      <c r="A962" s="43"/>
      <c r="B962" s="43"/>
      <c r="C962" s="43"/>
      <c r="D962" s="43"/>
      <c r="E962" s="43"/>
      <c r="F962" s="43"/>
      <c r="G962" s="43"/>
      <c r="H962" s="59"/>
      <c r="I962" s="59"/>
      <c r="J962" s="43"/>
      <c r="K962" s="43"/>
      <c r="L962" s="43"/>
      <c r="M962" s="43"/>
      <c r="N962" s="43"/>
      <c r="O962" s="43"/>
    </row>
    <row r="963" spans="1:15" ht="15" customHeight="1">
      <c r="A963" s="43"/>
      <c r="B963" s="43"/>
      <c r="C963" s="43"/>
      <c r="D963" s="43"/>
      <c r="E963" s="43"/>
      <c r="F963" s="43"/>
      <c r="G963" s="43"/>
      <c r="H963" s="59"/>
      <c r="I963" s="59"/>
      <c r="J963" s="43"/>
      <c r="K963" s="43"/>
      <c r="L963" s="43"/>
      <c r="M963" s="43"/>
      <c r="N963" s="43"/>
      <c r="O963" s="43"/>
    </row>
    <row r="964" spans="1:15" ht="15" customHeight="1">
      <c r="A964" s="43"/>
      <c r="B964" s="43"/>
      <c r="C964" s="43"/>
      <c r="D964" s="43"/>
      <c r="E964" s="43"/>
      <c r="F964" s="43"/>
      <c r="G964" s="43"/>
      <c r="H964" s="59"/>
      <c r="I964" s="59"/>
      <c r="J964" s="43"/>
      <c r="K964" s="43"/>
      <c r="L964" s="43"/>
      <c r="M964" s="43"/>
      <c r="N964" s="43"/>
      <c r="O964" s="43"/>
    </row>
    <row r="965" spans="1:15" ht="15" customHeight="1">
      <c r="A965" s="43"/>
      <c r="B965" s="43"/>
      <c r="C965" s="43"/>
      <c r="D965" s="43"/>
      <c r="E965" s="43"/>
      <c r="F965" s="43"/>
      <c r="G965" s="43"/>
      <c r="H965" s="59"/>
      <c r="I965" s="59"/>
      <c r="J965" s="43"/>
      <c r="K965" s="43"/>
      <c r="L965" s="43"/>
      <c r="M965" s="43"/>
      <c r="N965" s="43"/>
      <c r="O965" s="43"/>
    </row>
    <row r="966" spans="1:15" ht="15" customHeight="1">
      <c r="A966" s="43"/>
      <c r="B966" s="43"/>
      <c r="C966" s="43"/>
      <c r="D966" s="43"/>
      <c r="E966" s="43"/>
      <c r="F966" s="43"/>
      <c r="G966" s="43"/>
      <c r="H966" s="59"/>
      <c r="I966" s="59"/>
      <c r="J966" s="43"/>
      <c r="K966" s="43"/>
      <c r="L966" s="43"/>
      <c r="M966" s="43"/>
      <c r="N966" s="43"/>
      <c r="O966" s="43"/>
    </row>
    <row r="967" spans="1:15" ht="15" customHeight="1">
      <c r="A967" s="43"/>
      <c r="B967" s="43"/>
      <c r="C967" s="43"/>
      <c r="D967" s="43"/>
      <c r="E967" s="43"/>
      <c r="F967" s="43"/>
      <c r="G967" s="43"/>
      <c r="H967" s="59"/>
      <c r="I967" s="59"/>
      <c r="J967" s="43"/>
      <c r="K967" s="43"/>
      <c r="L967" s="59"/>
      <c r="M967" s="43"/>
      <c r="N967" s="43"/>
      <c r="O967" s="43"/>
    </row>
    <row r="968" spans="1:15" ht="15" customHeight="1">
      <c r="A968" s="43"/>
      <c r="B968" s="43"/>
      <c r="C968" s="43"/>
      <c r="D968" s="43"/>
      <c r="E968" s="43"/>
      <c r="F968" s="43"/>
      <c r="G968" s="43"/>
      <c r="H968" s="59"/>
      <c r="I968" s="59"/>
      <c r="J968" s="43"/>
      <c r="K968" s="43"/>
      <c r="L968" s="43"/>
      <c r="M968" s="43"/>
      <c r="N968" s="43"/>
      <c r="O968" s="43"/>
    </row>
    <row r="969" spans="1:15" ht="15" customHeight="1">
      <c r="A969" s="43"/>
      <c r="B969" s="43"/>
      <c r="C969" s="43"/>
      <c r="D969" s="43"/>
      <c r="E969" s="43"/>
      <c r="F969" s="43"/>
      <c r="G969" s="43"/>
      <c r="H969" s="59"/>
      <c r="I969" s="59"/>
      <c r="J969" s="43"/>
      <c r="K969" s="43"/>
      <c r="L969" s="43"/>
      <c r="M969" s="43"/>
      <c r="N969" s="43"/>
      <c r="O969" s="43"/>
    </row>
    <row r="970" spans="1:15" ht="15" customHeight="1">
      <c r="A970" s="43"/>
      <c r="B970" s="43"/>
      <c r="C970" s="43"/>
      <c r="D970" s="43"/>
      <c r="E970" s="43"/>
      <c r="F970" s="43"/>
      <c r="G970" s="43"/>
      <c r="H970" s="59"/>
      <c r="I970" s="59"/>
      <c r="J970" s="43"/>
      <c r="K970" s="43"/>
      <c r="L970" s="43"/>
      <c r="M970" s="43"/>
      <c r="N970" s="43"/>
      <c r="O970" s="43"/>
    </row>
    <row r="971" spans="1:15" ht="15" customHeight="1">
      <c r="A971" s="43"/>
      <c r="B971" s="43"/>
      <c r="C971" s="43"/>
      <c r="D971" s="43"/>
      <c r="E971" s="43"/>
      <c r="F971" s="43"/>
      <c r="G971" s="43"/>
      <c r="H971" s="59"/>
      <c r="I971" s="59"/>
      <c r="J971" s="43"/>
      <c r="K971" s="43"/>
      <c r="L971" s="43"/>
      <c r="M971" s="43"/>
      <c r="N971" s="43"/>
      <c r="O971" s="43"/>
    </row>
    <row r="972" spans="1:15" ht="15" customHeight="1">
      <c r="A972" s="43"/>
      <c r="B972" s="43"/>
      <c r="C972" s="43"/>
      <c r="D972" s="43"/>
      <c r="E972" s="43"/>
      <c r="F972" s="43"/>
      <c r="G972" s="43"/>
      <c r="H972" s="59"/>
      <c r="I972" s="59"/>
      <c r="J972" s="43"/>
      <c r="K972" s="43"/>
      <c r="L972" s="43"/>
      <c r="M972" s="43"/>
      <c r="N972" s="43"/>
      <c r="O972" s="43"/>
    </row>
    <row r="973" spans="1:15" ht="15" customHeight="1">
      <c r="A973" s="43"/>
      <c r="B973" s="43"/>
      <c r="C973" s="43"/>
      <c r="D973" s="43"/>
      <c r="E973" s="43"/>
      <c r="F973" s="43"/>
      <c r="G973" s="43"/>
      <c r="H973" s="59"/>
      <c r="I973" s="59"/>
      <c r="J973" s="43"/>
      <c r="K973" s="43"/>
      <c r="L973" s="43"/>
      <c r="M973" s="43"/>
      <c r="N973" s="43"/>
      <c r="O973" s="43"/>
    </row>
    <row r="974" spans="1:15" ht="15" customHeight="1">
      <c r="A974" s="43"/>
      <c r="B974" s="43"/>
      <c r="C974" s="43"/>
      <c r="D974" s="43"/>
      <c r="E974" s="43"/>
      <c r="F974" s="43"/>
      <c r="G974" s="43"/>
      <c r="H974" s="59"/>
      <c r="I974" s="59"/>
      <c r="J974" s="43"/>
      <c r="K974" s="43"/>
      <c r="L974" s="43"/>
      <c r="M974" s="43"/>
      <c r="N974" s="43"/>
      <c r="O974" s="43"/>
    </row>
    <row r="975" spans="1:15" ht="15" customHeight="1">
      <c r="A975" s="43"/>
      <c r="B975" s="43"/>
      <c r="C975" s="43"/>
      <c r="D975" s="43"/>
      <c r="E975" s="43"/>
      <c r="F975" s="43"/>
      <c r="G975" s="43"/>
      <c r="H975" s="59"/>
      <c r="I975" s="59"/>
      <c r="J975" s="43"/>
      <c r="K975" s="43"/>
      <c r="L975" s="43"/>
      <c r="M975" s="43"/>
      <c r="N975" s="43"/>
      <c r="O975" s="43"/>
    </row>
    <row r="976" spans="1:15" ht="15" customHeight="1">
      <c r="A976" s="43"/>
      <c r="B976" s="43"/>
      <c r="C976" s="43"/>
      <c r="D976" s="43"/>
      <c r="E976" s="43"/>
      <c r="F976" s="43"/>
      <c r="G976" s="43"/>
      <c r="H976" s="59"/>
      <c r="I976" s="59"/>
      <c r="J976" s="43"/>
      <c r="K976" s="43"/>
      <c r="L976" s="43"/>
      <c r="M976" s="43"/>
      <c r="N976" s="43"/>
      <c r="O976" s="43"/>
    </row>
    <row r="977" spans="1:15" ht="15" customHeight="1">
      <c r="A977" s="43"/>
      <c r="B977" s="43"/>
      <c r="C977" s="43"/>
      <c r="D977" s="43"/>
      <c r="E977" s="43"/>
      <c r="F977" s="43"/>
      <c r="G977" s="43"/>
      <c r="H977" s="59"/>
      <c r="I977" s="59"/>
      <c r="J977" s="43"/>
      <c r="K977" s="43"/>
      <c r="L977" s="43"/>
      <c r="M977" s="43"/>
      <c r="N977" s="43"/>
      <c r="O977" s="43"/>
    </row>
    <row r="978" spans="1:15" ht="15" customHeight="1">
      <c r="A978" s="43"/>
      <c r="B978" s="43"/>
      <c r="C978" s="43"/>
      <c r="D978" s="43"/>
      <c r="E978" s="43"/>
      <c r="F978" s="43"/>
      <c r="G978" s="43"/>
      <c r="H978" s="59"/>
      <c r="I978" s="59"/>
      <c r="J978" s="43"/>
      <c r="K978" s="43"/>
      <c r="L978" s="43"/>
      <c r="M978" s="43"/>
      <c r="N978" s="43"/>
      <c r="O978" s="43"/>
    </row>
    <row r="979" spans="1:15" ht="15" customHeight="1">
      <c r="A979" s="43"/>
      <c r="B979" s="43"/>
      <c r="C979" s="43"/>
      <c r="D979" s="43"/>
      <c r="E979" s="43"/>
      <c r="F979" s="43"/>
      <c r="G979" s="43"/>
      <c r="H979" s="59"/>
      <c r="I979" s="59"/>
      <c r="J979" s="43"/>
      <c r="K979" s="43"/>
      <c r="L979" s="43"/>
      <c r="M979" s="43"/>
      <c r="N979" s="43"/>
      <c r="O979" s="43"/>
    </row>
    <row r="980" spans="1:15" ht="15" customHeight="1">
      <c r="A980" s="43"/>
      <c r="B980" s="43"/>
      <c r="C980" s="43"/>
      <c r="D980" s="43"/>
      <c r="E980" s="43"/>
      <c r="F980" s="43"/>
      <c r="G980" s="43"/>
      <c r="H980" s="59"/>
      <c r="I980" s="59"/>
      <c r="J980" s="43"/>
      <c r="K980" s="43"/>
      <c r="L980" s="43"/>
      <c r="M980" s="43"/>
      <c r="N980" s="43"/>
      <c r="O980" s="43"/>
    </row>
    <row r="981" spans="1:15" ht="15" customHeight="1">
      <c r="A981" s="43"/>
      <c r="B981" s="43"/>
      <c r="C981" s="43"/>
      <c r="D981" s="43"/>
      <c r="E981" s="43"/>
      <c r="F981" s="43"/>
      <c r="G981" s="43"/>
      <c r="H981" s="59"/>
      <c r="I981" s="59"/>
      <c r="J981" s="43"/>
      <c r="K981" s="43"/>
      <c r="L981" s="43"/>
      <c r="M981" s="43"/>
      <c r="N981" s="43"/>
      <c r="O981" s="43"/>
    </row>
    <row r="982" spans="1:15" ht="15" customHeight="1">
      <c r="A982" s="43"/>
      <c r="B982" s="43"/>
      <c r="C982" s="43"/>
      <c r="D982" s="43"/>
      <c r="E982" s="43"/>
      <c r="F982" s="43"/>
      <c r="G982" s="43"/>
      <c r="H982" s="59"/>
      <c r="I982" s="59"/>
      <c r="J982" s="43"/>
      <c r="K982" s="43"/>
      <c r="L982" s="43"/>
      <c r="M982" s="43"/>
      <c r="N982" s="43"/>
      <c r="O982" s="43"/>
    </row>
    <row r="983" spans="1:15" ht="15" customHeight="1">
      <c r="A983" s="43"/>
      <c r="B983" s="43"/>
      <c r="C983" s="43"/>
      <c r="D983" s="43"/>
      <c r="E983" s="43"/>
      <c r="F983" s="43"/>
      <c r="G983" s="43"/>
      <c r="H983" s="59"/>
      <c r="I983" s="59"/>
      <c r="J983" s="43"/>
      <c r="K983" s="43"/>
      <c r="L983" s="43"/>
      <c r="M983" s="43"/>
      <c r="N983" s="43"/>
      <c r="O983" s="43"/>
    </row>
    <row r="984" spans="1:15" ht="15" customHeight="1">
      <c r="A984" s="43"/>
      <c r="B984" s="43"/>
      <c r="C984" s="43"/>
      <c r="D984" s="43"/>
      <c r="E984" s="43"/>
      <c r="F984" s="43"/>
      <c r="G984" s="43"/>
      <c r="H984" s="59"/>
      <c r="I984" s="59"/>
      <c r="J984" s="43"/>
      <c r="K984" s="43"/>
      <c r="L984" s="43"/>
      <c r="M984" s="43"/>
      <c r="N984" s="43"/>
      <c r="O984" s="43"/>
    </row>
    <row r="985" spans="1:15" ht="15" customHeight="1">
      <c r="A985" s="43"/>
      <c r="B985" s="43"/>
      <c r="C985" s="43"/>
      <c r="D985" s="43"/>
      <c r="E985" s="43"/>
      <c r="F985" s="43"/>
      <c r="G985" s="43"/>
      <c r="H985" s="59"/>
      <c r="I985" s="59"/>
      <c r="J985" s="43"/>
      <c r="K985" s="43"/>
      <c r="L985" s="43"/>
      <c r="M985" s="43"/>
      <c r="N985" s="43"/>
      <c r="O985" s="43"/>
    </row>
    <row r="986" spans="1:15" ht="15" customHeight="1">
      <c r="A986" s="43"/>
      <c r="B986" s="43"/>
      <c r="C986" s="43"/>
      <c r="D986" s="43"/>
      <c r="E986" s="43"/>
      <c r="F986" s="43"/>
      <c r="G986" s="43"/>
      <c r="H986" s="59"/>
      <c r="I986" s="59"/>
      <c r="J986" s="43"/>
      <c r="K986" s="43"/>
      <c r="L986" s="43"/>
      <c r="M986" s="43"/>
      <c r="N986" s="43"/>
      <c r="O986" s="43"/>
    </row>
    <row r="987" spans="1:15" ht="15" customHeight="1">
      <c r="A987" s="43"/>
      <c r="B987" s="43"/>
      <c r="C987" s="43"/>
      <c r="D987" s="43"/>
      <c r="E987" s="43"/>
      <c r="F987" s="43"/>
      <c r="G987" s="43"/>
      <c r="H987" s="59"/>
      <c r="I987" s="59"/>
      <c r="J987" s="43"/>
      <c r="K987" s="43"/>
      <c r="L987" s="43"/>
      <c r="M987" s="43"/>
      <c r="N987" s="43"/>
      <c r="O987" s="43"/>
    </row>
    <row r="988" spans="1:15" ht="15" customHeight="1">
      <c r="A988" s="43"/>
      <c r="B988" s="43"/>
      <c r="C988" s="43"/>
      <c r="D988" s="43"/>
      <c r="E988" s="43"/>
      <c r="F988" s="43"/>
      <c r="G988" s="43"/>
      <c r="H988" s="59"/>
      <c r="I988" s="59"/>
      <c r="J988" s="43"/>
      <c r="K988" s="43"/>
      <c r="L988" s="43"/>
      <c r="M988" s="43"/>
      <c r="N988" s="43"/>
      <c r="O988" s="43"/>
    </row>
    <row r="989" spans="1:15" ht="15" customHeight="1">
      <c r="A989" s="43"/>
      <c r="B989" s="43"/>
      <c r="C989" s="43"/>
      <c r="D989" s="43"/>
      <c r="E989" s="43"/>
      <c r="F989" s="43"/>
      <c r="G989" s="43"/>
      <c r="H989" s="59"/>
      <c r="I989" s="59"/>
      <c r="J989" s="43"/>
      <c r="K989" s="43"/>
      <c r="L989" s="59"/>
      <c r="M989" s="43"/>
      <c r="N989" s="43"/>
      <c r="O989" s="43"/>
    </row>
    <row r="990" spans="1:15" ht="15" customHeight="1">
      <c r="A990" s="43"/>
      <c r="B990" s="43"/>
      <c r="C990" s="43"/>
      <c r="D990" s="43"/>
      <c r="E990" s="43"/>
      <c r="F990" s="43"/>
      <c r="G990" s="43"/>
      <c r="H990" s="59"/>
      <c r="I990" s="59"/>
      <c r="J990" s="43"/>
      <c r="K990" s="43"/>
      <c r="L990" s="43"/>
      <c r="M990" s="43"/>
      <c r="N990" s="43"/>
      <c r="O990" s="43"/>
    </row>
    <row r="991" spans="1:15" ht="15" customHeight="1">
      <c r="A991" s="43"/>
      <c r="B991" s="43"/>
      <c r="C991" s="43"/>
      <c r="D991" s="43"/>
      <c r="E991" s="43"/>
      <c r="F991" s="43"/>
      <c r="G991" s="43"/>
      <c r="H991" s="59"/>
      <c r="I991" s="59"/>
      <c r="J991" s="43"/>
      <c r="K991" s="43"/>
      <c r="L991" s="43"/>
      <c r="M991" s="43"/>
      <c r="N991" s="43"/>
      <c r="O991" s="43"/>
    </row>
    <row r="992" spans="1:15" ht="15" customHeight="1">
      <c r="A992" s="43"/>
      <c r="B992" s="43"/>
      <c r="C992" s="43"/>
      <c r="D992" s="43"/>
      <c r="E992" s="43"/>
      <c r="F992" s="43"/>
      <c r="G992" s="43"/>
      <c r="H992" s="59"/>
      <c r="I992" s="59"/>
      <c r="J992" s="43"/>
      <c r="K992" s="43"/>
      <c r="L992" s="43"/>
      <c r="M992" s="43"/>
      <c r="N992" s="43"/>
      <c r="O992" s="43"/>
    </row>
    <row r="993" spans="1:15" ht="15" customHeight="1">
      <c r="A993" s="43"/>
      <c r="B993" s="43"/>
      <c r="C993" s="43"/>
      <c r="D993" s="43"/>
      <c r="E993" s="43"/>
      <c r="F993" s="43"/>
      <c r="G993" s="43"/>
      <c r="H993" s="59"/>
      <c r="I993" s="59"/>
      <c r="J993" s="43"/>
      <c r="K993" s="43"/>
      <c r="L993" s="43"/>
      <c r="M993" s="43"/>
      <c r="N993" s="43"/>
      <c r="O993" s="43"/>
    </row>
    <row r="994" spans="1:15" ht="15" customHeight="1">
      <c r="A994" s="43"/>
      <c r="B994" s="43"/>
      <c r="C994" s="43"/>
      <c r="D994" s="43"/>
      <c r="E994" s="43"/>
      <c r="F994" s="43"/>
      <c r="G994" s="43"/>
      <c r="H994" s="59"/>
      <c r="I994" s="59"/>
      <c r="J994" s="43"/>
      <c r="K994" s="43"/>
      <c r="L994" s="43"/>
      <c r="M994" s="43"/>
      <c r="N994" s="43"/>
      <c r="O994" s="43"/>
    </row>
    <row r="995" spans="1:15" ht="15" customHeight="1">
      <c r="A995" s="43"/>
      <c r="B995" s="43"/>
      <c r="C995" s="43"/>
      <c r="D995" s="43"/>
      <c r="E995" s="43"/>
      <c r="F995" s="43"/>
      <c r="G995" s="43"/>
      <c r="H995" s="59"/>
      <c r="I995" s="59"/>
      <c r="J995" s="43"/>
      <c r="K995" s="43"/>
      <c r="L995" s="43"/>
      <c r="M995" s="43"/>
      <c r="N995" s="43"/>
      <c r="O995" s="43"/>
    </row>
    <row r="996" spans="1:15" ht="15" customHeight="1">
      <c r="A996" s="43"/>
      <c r="B996" s="43"/>
      <c r="C996" s="43"/>
      <c r="D996" s="43"/>
      <c r="E996" s="43"/>
      <c r="F996" s="43"/>
      <c r="G996" s="43"/>
      <c r="H996" s="59"/>
      <c r="I996" s="59"/>
      <c r="J996" s="43"/>
      <c r="K996" s="43"/>
      <c r="L996" s="43"/>
      <c r="M996" s="43"/>
      <c r="N996" s="43"/>
      <c r="O996" s="43"/>
    </row>
    <row r="997" spans="1:15" ht="15" customHeight="1">
      <c r="A997" s="43"/>
      <c r="B997" s="43"/>
      <c r="C997" s="43"/>
      <c r="D997" s="43"/>
      <c r="E997" s="43"/>
      <c r="F997" s="43"/>
      <c r="G997" s="43"/>
      <c r="H997" s="59"/>
      <c r="I997" s="59"/>
      <c r="J997" s="43"/>
      <c r="K997" s="43"/>
      <c r="L997" s="43"/>
      <c r="M997" s="43"/>
      <c r="N997" s="43"/>
      <c r="O997" s="43"/>
    </row>
    <row r="998" spans="1:15" ht="15" customHeight="1">
      <c r="A998" s="43"/>
      <c r="B998" s="43"/>
      <c r="C998" s="43"/>
      <c r="D998" s="43"/>
      <c r="E998" s="43"/>
      <c r="F998" s="43"/>
      <c r="G998" s="43"/>
      <c r="H998" s="59"/>
      <c r="I998" s="59"/>
      <c r="J998" s="43"/>
      <c r="K998" s="43"/>
      <c r="L998" s="43"/>
      <c r="M998" s="43"/>
      <c r="N998" s="43"/>
      <c r="O998" s="43"/>
    </row>
    <row r="999" spans="1:15" ht="15" customHeight="1">
      <c r="A999" s="43"/>
      <c r="B999" s="43"/>
      <c r="C999" s="43"/>
      <c r="D999" s="43"/>
      <c r="E999" s="43"/>
      <c r="F999" s="43"/>
      <c r="G999" s="43"/>
      <c r="H999" s="59"/>
      <c r="I999" s="59"/>
      <c r="J999" s="43"/>
      <c r="K999" s="43"/>
      <c r="L999" s="43"/>
      <c r="M999" s="43"/>
      <c r="N999" s="43"/>
      <c r="O999" s="43"/>
    </row>
    <row r="1000" spans="1:15" ht="15" customHeight="1">
      <c r="A1000" s="43"/>
      <c r="B1000" s="43"/>
      <c r="C1000" s="43"/>
      <c r="D1000" s="43"/>
      <c r="E1000" s="43"/>
      <c r="F1000" s="43"/>
      <c r="G1000" s="43"/>
      <c r="H1000" s="59"/>
      <c r="I1000" s="59"/>
      <c r="J1000" s="43"/>
      <c r="K1000" s="43"/>
      <c r="L1000" s="43"/>
      <c r="M1000" s="43"/>
      <c r="N1000" s="43"/>
      <c r="O1000" s="43"/>
    </row>
    <row r="1001" spans="1:15" ht="15" customHeight="1">
      <c r="A1001" s="43"/>
      <c r="B1001" s="43"/>
      <c r="C1001" s="43"/>
      <c r="D1001" s="43"/>
      <c r="E1001" s="43"/>
      <c r="F1001" s="43"/>
      <c r="G1001" s="43"/>
      <c r="H1001" s="59"/>
      <c r="I1001" s="59"/>
      <c r="J1001" s="43"/>
      <c r="K1001" s="43"/>
      <c r="L1001" s="43"/>
      <c r="M1001" s="43"/>
      <c r="N1001" s="43"/>
      <c r="O1001" s="43"/>
    </row>
    <row r="1002" spans="1:15" ht="15" customHeight="1">
      <c r="A1002" s="43"/>
      <c r="B1002" s="43"/>
      <c r="C1002" s="43"/>
      <c r="D1002" s="43"/>
      <c r="E1002" s="43"/>
      <c r="F1002" s="43"/>
      <c r="G1002" s="43"/>
      <c r="H1002" s="59"/>
      <c r="I1002" s="59"/>
      <c r="J1002" s="43"/>
      <c r="K1002" s="43"/>
      <c r="L1002" s="43"/>
      <c r="M1002" s="43"/>
      <c r="N1002" s="43"/>
      <c r="O1002" s="43"/>
    </row>
    <row r="1003" spans="1:15" ht="15" customHeight="1">
      <c r="A1003" s="43"/>
      <c r="B1003" s="43"/>
      <c r="C1003" s="43"/>
      <c r="D1003" s="43"/>
      <c r="E1003" s="43"/>
      <c r="F1003" s="43"/>
      <c r="G1003" s="43"/>
      <c r="H1003" s="59"/>
      <c r="I1003" s="59"/>
      <c r="J1003" s="43"/>
      <c r="K1003" s="43"/>
      <c r="L1003" s="43"/>
      <c r="M1003" s="43"/>
      <c r="N1003" s="43"/>
      <c r="O1003" s="43"/>
    </row>
    <row r="1004" spans="1:15" ht="15" customHeight="1">
      <c r="A1004" s="43"/>
      <c r="B1004" s="43"/>
      <c r="C1004" s="43"/>
      <c r="D1004" s="43"/>
      <c r="E1004" s="43"/>
      <c r="F1004" s="43"/>
      <c r="G1004" s="43"/>
      <c r="H1004" s="59"/>
      <c r="I1004" s="59"/>
      <c r="J1004" s="43"/>
      <c r="K1004" s="43"/>
      <c r="L1004" s="43"/>
      <c r="M1004" s="43"/>
      <c r="N1004" s="43"/>
      <c r="O1004" s="43"/>
    </row>
    <row r="1005" spans="1:15" ht="15" customHeight="1">
      <c r="A1005" s="43"/>
      <c r="B1005" s="43"/>
      <c r="C1005" s="43"/>
      <c r="D1005" s="43"/>
      <c r="E1005" s="43"/>
      <c r="F1005" s="43"/>
      <c r="G1005" s="43"/>
      <c r="H1005" s="59"/>
      <c r="I1005" s="59"/>
      <c r="J1005" s="43"/>
      <c r="K1005" s="43"/>
      <c r="L1005" s="43"/>
      <c r="M1005" s="43"/>
      <c r="N1005" s="43"/>
      <c r="O1005" s="43"/>
    </row>
    <row r="1006" spans="1:15" ht="15" customHeight="1">
      <c r="A1006" s="43"/>
      <c r="B1006" s="43"/>
      <c r="C1006" s="43"/>
      <c r="D1006" s="43"/>
      <c r="E1006" s="43"/>
      <c r="F1006" s="43"/>
      <c r="G1006" s="43"/>
      <c r="H1006" s="59"/>
      <c r="I1006" s="59"/>
      <c r="J1006" s="43"/>
      <c r="K1006" s="43"/>
      <c r="L1006" s="43"/>
      <c r="M1006" s="43"/>
      <c r="N1006" s="43"/>
      <c r="O1006" s="43"/>
    </row>
    <row r="1007" spans="1:15" ht="15" customHeight="1">
      <c r="A1007" s="43"/>
      <c r="B1007" s="43"/>
      <c r="C1007" s="43"/>
      <c r="D1007" s="43"/>
      <c r="E1007" s="43"/>
      <c r="F1007" s="43"/>
      <c r="G1007" s="43"/>
      <c r="H1007" s="59"/>
      <c r="I1007" s="59"/>
      <c r="J1007" s="43"/>
      <c r="K1007" s="43"/>
      <c r="L1007" s="43"/>
      <c r="M1007" s="43"/>
      <c r="N1007" s="43"/>
      <c r="O1007" s="43"/>
    </row>
    <row r="1008" spans="1:15" ht="15" customHeight="1">
      <c r="A1008" s="43"/>
      <c r="B1008" s="43"/>
      <c r="C1008" s="43"/>
      <c r="D1008" s="43"/>
      <c r="E1008" s="43"/>
      <c r="F1008" s="43"/>
      <c r="G1008" s="43"/>
      <c r="H1008" s="59"/>
      <c r="I1008" s="59"/>
      <c r="J1008" s="43"/>
      <c r="K1008" s="43"/>
      <c r="L1008" s="43"/>
      <c r="M1008" s="43"/>
      <c r="N1008" s="43"/>
      <c r="O1008" s="43"/>
    </row>
    <row r="1009" spans="1:15" ht="15" customHeight="1">
      <c r="A1009" s="43"/>
      <c r="B1009" s="43"/>
      <c r="C1009" s="43"/>
      <c r="D1009" s="43"/>
      <c r="E1009" s="43"/>
      <c r="F1009" s="43"/>
      <c r="G1009" s="43"/>
      <c r="H1009" s="59"/>
      <c r="I1009" s="59"/>
      <c r="J1009" s="43"/>
      <c r="K1009" s="43"/>
      <c r="L1009" s="43"/>
      <c r="M1009" s="43"/>
      <c r="N1009" s="43"/>
      <c r="O1009" s="43"/>
    </row>
    <row r="1010" spans="1:15" ht="15" customHeight="1">
      <c r="A1010" s="43"/>
      <c r="B1010" s="43"/>
      <c r="C1010" s="43"/>
      <c r="D1010" s="43"/>
      <c r="E1010" s="43"/>
      <c r="F1010" s="43"/>
      <c r="G1010" s="43"/>
      <c r="H1010" s="59"/>
      <c r="I1010" s="59"/>
      <c r="J1010" s="43"/>
      <c r="K1010" s="43"/>
      <c r="L1010" s="43"/>
      <c r="M1010" s="43"/>
      <c r="N1010" s="43"/>
      <c r="O1010" s="43"/>
    </row>
    <row r="1011" spans="1:15" ht="15" customHeight="1">
      <c r="A1011" s="43"/>
      <c r="B1011" s="43"/>
      <c r="C1011" s="43"/>
      <c r="D1011" s="43"/>
      <c r="E1011" s="43"/>
      <c r="F1011" s="43"/>
      <c r="G1011" s="43"/>
      <c r="H1011" s="59"/>
      <c r="I1011" s="59"/>
      <c r="J1011" s="43"/>
      <c r="K1011" s="43"/>
      <c r="L1011" s="43"/>
      <c r="M1011" s="43"/>
      <c r="N1011" s="43"/>
      <c r="O1011" s="43"/>
    </row>
    <row r="1012" spans="1:15" ht="15" customHeight="1">
      <c r="A1012" s="43"/>
      <c r="B1012" s="43"/>
      <c r="C1012" s="43"/>
      <c r="D1012" s="43"/>
      <c r="E1012" s="43"/>
      <c r="F1012" s="43"/>
      <c r="G1012" s="43"/>
      <c r="H1012" s="59"/>
      <c r="I1012" s="59"/>
      <c r="J1012" s="43"/>
      <c r="K1012" s="43"/>
      <c r="L1012" s="43"/>
      <c r="M1012" s="43"/>
      <c r="N1012" s="43"/>
      <c r="O1012" s="43"/>
    </row>
    <row r="1013" spans="1:15" ht="15" customHeight="1">
      <c r="A1013" s="43"/>
      <c r="B1013" s="43"/>
      <c r="C1013" s="43"/>
      <c r="D1013" s="43"/>
      <c r="E1013" s="43"/>
      <c r="F1013" s="43"/>
      <c r="G1013" s="43"/>
      <c r="H1013" s="59"/>
      <c r="I1013" s="59"/>
      <c r="J1013" s="43"/>
      <c r="K1013" s="43"/>
      <c r="L1013" s="43"/>
      <c r="M1013" s="43"/>
      <c r="N1013" s="43"/>
      <c r="O1013" s="43"/>
    </row>
    <row r="1014" spans="1:15" ht="15" customHeight="1">
      <c r="A1014" s="43"/>
      <c r="B1014" s="43"/>
      <c r="C1014" s="43"/>
      <c r="D1014" s="43"/>
      <c r="E1014" s="43"/>
      <c r="F1014" s="43"/>
      <c r="G1014" s="43"/>
      <c r="H1014" s="59"/>
      <c r="I1014" s="59"/>
      <c r="J1014" s="43"/>
      <c r="K1014" s="43"/>
      <c r="L1014" s="43"/>
      <c r="M1014" s="43"/>
      <c r="N1014" s="43"/>
      <c r="O1014" s="43"/>
    </row>
    <row r="1015" spans="1:15" ht="15" customHeight="1">
      <c r="A1015" s="43"/>
      <c r="B1015" s="43"/>
      <c r="C1015" s="43"/>
      <c r="D1015" s="43"/>
      <c r="E1015" s="43"/>
      <c r="F1015" s="43"/>
      <c r="G1015" s="43"/>
      <c r="H1015" s="59"/>
      <c r="I1015" s="59"/>
      <c r="J1015" s="43"/>
      <c r="K1015" s="43"/>
      <c r="L1015" s="43"/>
      <c r="M1015" s="43"/>
      <c r="N1015" s="43"/>
      <c r="O1015" s="43"/>
    </row>
    <row r="1016" spans="1:15" ht="15" customHeight="1">
      <c r="A1016" s="43"/>
      <c r="B1016" s="43"/>
      <c r="C1016" s="43"/>
      <c r="D1016" s="43"/>
      <c r="E1016" s="43"/>
      <c r="F1016" s="43"/>
      <c r="G1016" s="43"/>
      <c r="H1016" s="59"/>
      <c r="I1016" s="59"/>
      <c r="J1016" s="43"/>
      <c r="K1016" s="43"/>
      <c r="L1016" s="43"/>
      <c r="M1016" s="43"/>
      <c r="N1016" s="43"/>
      <c r="O1016" s="43"/>
    </row>
    <row r="1017" spans="1:15" ht="15" customHeight="1">
      <c r="A1017" s="43"/>
      <c r="B1017" s="43"/>
      <c r="C1017" s="43"/>
      <c r="D1017" s="43"/>
      <c r="E1017" s="43"/>
      <c r="F1017" s="43"/>
      <c r="G1017" s="43"/>
      <c r="H1017" s="59"/>
      <c r="I1017" s="59"/>
      <c r="J1017" s="43"/>
      <c r="K1017" s="43"/>
      <c r="L1017" s="43"/>
      <c r="M1017" s="43"/>
      <c r="N1017" s="43"/>
      <c r="O1017" s="43"/>
    </row>
    <row r="1018" spans="1:15" ht="15" customHeight="1">
      <c r="A1018" s="43"/>
      <c r="B1018" s="43"/>
      <c r="C1018" s="43"/>
      <c r="D1018" s="43"/>
      <c r="E1018" s="43"/>
      <c r="F1018" s="43"/>
      <c r="G1018" s="43"/>
      <c r="H1018" s="59"/>
      <c r="I1018" s="59"/>
      <c r="J1018" s="43"/>
      <c r="K1018" s="43"/>
      <c r="L1018" s="43"/>
      <c r="M1018" s="43"/>
      <c r="N1018" s="43"/>
      <c r="O1018" s="43"/>
    </row>
    <row r="1019" spans="1:15" ht="15" customHeight="1">
      <c r="A1019" s="43"/>
      <c r="B1019" s="43"/>
      <c r="C1019" s="43"/>
      <c r="D1019" s="43"/>
      <c r="E1019" s="43"/>
      <c r="F1019" s="43"/>
      <c r="G1019" s="43"/>
      <c r="H1019" s="59"/>
      <c r="I1019" s="59"/>
      <c r="J1019" s="43"/>
      <c r="K1019" s="43"/>
      <c r="L1019" s="43"/>
      <c r="M1019" s="43"/>
      <c r="N1019" s="43"/>
      <c r="O1019" s="43"/>
    </row>
    <row r="1020" spans="1:15" ht="15" customHeight="1">
      <c r="A1020" s="43"/>
      <c r="B1020" s="43"/>
      <c r="C1020" s="43"/>
      <c r="D1020" s="43"/>
      <c r="E1020" s="43"/>
      <c r="F1020" s="43"/>
      <c r="G1020" s="43"/>
      <c r="H1020" s="59"/>
      <c r="I1020" s="59"/>
      <c r="J1020" s="43"/>
      <c r="K1020" s="43"/>
      <c r="L1020" s="43"/>
      <c r="M1020" s="43"/>
      <c r="N1020" s="43"/>
      <c r="O1020" s="43"/>
    </row>
    <row r="1021" spans="1:15" ht="15" customHeight="1">
      <c r="A1021" s="43"/>
      <c r="B1021" s="43"/>
      <c r="C1021" s="43"/>
      <c r="D1021" s="43"/>
      <c r="E1021" s="43"/>
      <c r="F1021" s="43"/>
      <c r="G1021" s="43"/>
      <c r="H1021" s="59"/>
      <c r="I1021" s="59"/>
      <c r="J1021" s="43"/>
      <c r="K1021" s="43"/>
      <c r="L1021" s="43"/>
      <c r="M1021" s="43"/>
      <c r="N1021" s="43"/>
      <c r="O1021" s="43"/>
    </row>
    <row r="1022" spans="1:15" ht="15" customHeight="1">
      <c r="A1022" s="43"/>
      <c r="B1022" s="43"/>
      <c r="C1022" s="43"/>
      <c r="D1022" s="43"/>
      <c r="E1022" s="43"/>
      <c r="F1022" s="43"/>
      <c r="G1022" s="43"/>
      <c r="H1022" s="59"/>
      <c r="I1022" s="59"/>
      <c r="J1022" s="43"/>
      <c r="K1022" s="43"/>
      <c r="L1022" s="43"/>
      <c r="M1022" s="43"/>
      <c r="N1022" s="43"/>
      <c r="O1022" s="43"/>
    </row>
    <row r="1023" spans="1:15" ht="15" customHeight="1">
      <c r="A1023" s="43"/>
      <c r="B1023" s="43"/>
      <c r="C1023" s="43"/>
      <c r="D1023" s="43"/>
      <c r="E1023" s="43"/>
      <c r="F1023" s="43"/>
      <c r="G1023" s="43"/>
      <c r="H1023" s="59"/>
      <c r="I1023" s="59"/>
      <c r="J1023" s="43"/>
      <c r="K1023" s="43"/>
      <c r="L1023" s="43"/>
      <c r="M1023" s="43"/>
      <c r="N1023" s="43"/>
      <c r="O1023" s="43"/>
    </row>
    <row r="1024" spans="1:15" ht="15" customHeight="1">
      <c r="A1024" s="43"/>
      <c r="B1024" s="43"/>
      <c r="C1024" s="43"/>
      <c r="D1024" s="43"/>
      <c r="E1024" s="43"/>
      <c r="F1024" s="43"/>
      <c r="G1024" s="43"/>
      <c r="H1024" s="59"/>
      <c r="I1024" s="59"/>
      <c r="J1024" s="43"/>
      <c r="K1024" s="43"/>
      <c r="L1024" s="43"/>
      <c r="M1024" s="43"/>
      <c r="N1024" s="43"/>
      <c r="O1024" s="43"/>
    </row>
    <row r="1025" spans="1:15" ht="15" customHeight="1">
      <c r="A1025" s="43"/>
      <c r="B1025" s="43"/>
      <c r="C1025" s="43"/>
      <c r="D1025" s="43"/>
      <c r="E1025" s="43"/>
      <c r="F1025" s="43"/>
      <c r="G1025" s="43"/>
      <c r="H1025" s="59"/>
      <c r="I1025" s="59"/>
      <c r="J1025" s="43"/>
      <c r="K1025" s="43"/>
      <c r="L1025" s="43"/>
      <c r="M1025" s="43"/>
      <c r="N1025" s="43"/>
      <c r="O1025" s="43"/>
    </row>
    <row r="1026" spans="1:15" ht="15" customHeight="1">
      <c r="A1026" s="43"/>
      <c r="B1026" s="43"/>
      <c r="C1026" s="43"/>
      <c r="D1026" s="43"/>
      <c r="E1026" s="43"/>
      <c r="F1026" s="43"/>
      <c r="G1026" s="43"/>
      <c r="H1026" s="59"/>
      <c r="I1026" s="59"/>
      <c r="J1026" s="43"/>
      <c r="K1026" s="43"/>
      <c r="L1026" s="43"/>
      <c r="M1026" s="43"/>
      <c r="N1026" s="43"/>
      <c r="O1026" s="43"/>
    </row>
    <row r="1027" spans="1:15" ht="15" customHeight="1">
      <c r="A1027" s="43"/>
      <c r="B1027" s="43"/>
      <c r="C1027" s="43"/>
      <c r="D1027" s="43"/>
      <c r="E1027" s="43"/>
      <c r="F1027" s="43"/>
      <c r="G1027" s="43"/>
      <c r="H1027" s="59"/>
      <c r="I1027" s="59"/>
      <c r="J1027" s="43"/>
      <c r="K1027" s="43"/>
      <c r="L1027" s="43"/>
      <c r="M1027" s="43"/>
      <c r="N1027" s="43"/>
      <c r="O1027" s="43"/>
    </row>
    <row r="1028" spans="1:15" ht="15" customHeight="1">
      <c r="A1028" s="43"/>
      <c r="B1028" s="43"/>
      <c r="C1028" s="43"/>
      <c r="D1028" s="43"/>
      <c r="E1028" s="43"/>
      <c r="F1028" s="43"/>
      <c r="G1028" s="43"/>
      <c r="H1028" s="59"/>
      <c r="I1028" s="59"/>
      <c r="J1028" s="43"/>
      <c r="K1028" s="43"/>
      <c r="L1028" s="43"/>
      <c r="M1028" s="43"/>
      <c r="N1028" s="43"/>
      <c r="O1028" s="43"/>
    </row>
    <row r="1029" spans="1:15" ht="15" customHeight="1">
      <c r="A1029" s="43"/>
      <c r="B1029" s="43"/>
      <c r="C1029" s="43"/>
      <c r="D1029" s="43"/>
      <c r="E1029" s="43"/>
      <c r="F1029" s="43"/>
      <c r="G1029" s="43"/>
      <c r="H1029" s="59"/>
      <c r="I1029" s="59"/>
      <c r="J1029" s="43"/>
      <c r="K1029" s="43"/>
      <c r="L1029" s="43"/>
      <c r="M1029" s="43"/>
      <c r="N1029" s="43"/>
      <c r="O1029" s="43"/>
    </row>
    <row r="1030" spans="1:15" ht="15" customHeight="1">
      <c r="A1030" s="43"/>
      <c r="B1030" s="43"/>
      <c r="C1030" s="43"/>
      <c r="D1030" s="43"/>
      <c r="E1030" s="43"/>
      <c r="F1030" s="43"/>
      <c r="G1030" s="43"/>
      <c r="H1030" s="59"/>
      <c r="I1030" s="59"/>
      <c r="J1030" s="43"/>
      <c r="K1030" s="43"/>
      <c r="L1030" s="43"/>
      <c r="M1030" s="43"/>
      <c r="N1030" s="43"/>
      <c r="O1030" s="43"/>
    </row>
    <row r="1031" spans="1:15" ht="15" customHeight="1">
      <c r="A1031" s="43"/>
      <c r="B1031" s="43"/>
      <c r="C1031" s="43"/>
      <c r="D1031" s="43"/>
      <c r="E1031" s="43"/>
      <c r="F1031" s="43"/>
      <c r="G1031" s="43"/>
      <c r="H1031" s="59"/>
      <c r="I1031" s="59"/>
      <c r="J1031" s="43"/>
      <c r="K1031" s="43"/>
      <c r="L1031" s="43"/>
      <c r="M1031" s="43"/>
      <c r="N1031" s="43"/>
      <c r="O1031" s="43"/>
    </row>
    <row r="1032" spans="1:15" ht="15" customHeight="1">
      <c r="A1032" s="43"/>
      <c r="B1032" s="43"/>
      <c r="C1032" s="43"/>
      <c r="D1032" s="43"/>
      <c r="E1032" s="43"/>
      <c r="F1032" s="43"/>
      <c r="G1032" s="43"/>
      <c r="H1032" s="59"/>
      <c r="I1032" s="59"/>
      <c r="J1032" s="43"/>
      <c r="K1032" s="43"/>
      <c r="L1032" s="43"/>
      <c r="M1032" s="43"/>
      <c r="N1032" s="43"/>
      <c r="O1032" s="43"/>
    </row>
    <row r="1033" spans="1:15" ht="15" customHeight="1">
      <c r="A1033" s="43"/>
      <c r="B1033" s="43"/>
      <c r="C1033" s="43"/>
      <c r="D1033" s="43"/>
      <c r="E1033" s="43"/>
      <c r="F1033" s="43"/>
      <c r="G1033" s="43"/>
      <c r="H1033" s="59"/>
      <c r="I1033" s="59"/>
      <c r="J1033" s="43"/>
      <c r="K1033" s="43"/>
      <c r="L1033" s="43"/>
      <c r="M1033" s="43"/>
      <c r="N1033" s="43"/>
      <c r="O1033" s="43"/>
    </row>
    <row r="1034" spans="1:15" ht="15" customHeight="1">
      <c r="A1034" s="43"/>
      <c r="B1034" s="43"/>
      <c r="C1034" s="43"/>
      <c r="D1034" s="43"/>
      <c r="E1034" s="43"/>
      <c r="F1034" s="43"/>
      <c r="G1034" s="43"/>
      <c r="H1034" s="59"/>
      <c r="I1034" s="59"/>
      <c r="J1034" s="43"/>
      <c r="K1034" s="43"/>
      <c r="L1034" s="43"/>
      <c r="M1034" s="43"/>
      <c r="N1034" s="43"/>
      <c r="O1034" s="43"/>
    </row>
    <row r="1035" spans="1:15" ht="15" customHeight="1">
      <c r="A1035" s="43"/>
      <c r="B1035" s="43"/>
      <c r="C1035" s="43"/>
      <c r="D1035" s="43"/>
      <c r="E1035" s="43"/>
      <c r="F1035" s="43"/>
      <c r="G1035" s="43"/>
      <c r="H1035" s="59"/>
      <c r="I1035" s="59"/>
      <c r="J1035" s="43"/>
      <c r="K1035" s="43"/>
      <c r="L1035" s="43"/>
      <c r="M1035" s="43"/>
      <c r="N1035" s="43"/>
      <c r="O1035" s="43"/>
    </row>
    <row r="1036" spans="1:15" ht="15" customHeight="1">
      <c r="A1036" s="43"/>
      <c r="B1036" s="43"/>
      <c r="C1036" s="43"/>
      <c r="D1036" s="43"/>
      <c r="E1036" s="43"/>
      <c r="F1036" s="43"/>
      <c r="G1036" s="43"/>
      <c r="H1036" s="59"/>
      <c r="I1036" s="59"/>
      <c r="J1036" s="43"/>
      <c r="K1036" s="43"/>
      <c r="L1036" s="43"/>
      <c r="M1036" s="43"/>
      <c r="N1036" s="43"/>
      <c r="O1036" s="43"/>
    </row>
    <row r="1037" spans="1:15" ht="15" customHeight="1">
      <c r="A1037" s="43"/>
      <c r="B1037" s="43"/>
      <c r="C1037" s="43"/>
      <c r="D1037" s="43"/>
      <c r="E1037" s="43"/>
      <c r="F1037" s="43"/>
      <c r="G1037" s="43"/>
      <c r="H1037" s="59"/>
      <c r="I1037" s="59"/>
      <c r="J1037" s="43"/>
      <c r="K1037" s="43"/>
      <c r="L1037" s="43"/>
      <c r="M1037" s="43"/>
      <c r="N1037" s="43"/>
      <c r="O1037" s="43"/>
    </row>
    <row r="1038" spans="1:15" ht="15" customHeight="1">
      <c r="A1038" s="43"/>
      <c r="B1038" s="43"/>
      <c r="C1038" s="43"/>
      <c r="D1038" s="43"/>
      <c r="E1038" s="43"/>
      <c r="F1038" s="43"/>
      <c r="G1038" s="43"/>
      <c r="H1038" s="59"/>
      <c r="I1038" s="59"/>
      <c r="J1038" s="43"/>
      <c r="K1038" s="43"/>
      <c r="L1038" s="59"/>
      <c r="M1038" s="43"/>
      <c r="N1038" s="43"/>
      <c r="O1038" s="43"/>
    </row>
    <row r="1039" spans="1:15" ht="15" customHeight="1">
      <c r="A1039" s="43"/>
      <c r="B1039" s="43"/>
      <c r="C1039" s="43"/>
      <c r="D1039" s="43"/>
      <c r="E1039" s="43"/>
      <c r="F1039" s="43"/>
      <c r="G1039" s="43"/>
      <c r="H1039" s="59"/>
      <c r="I1039" s="59"/>
      <c r="J1039" s="43"/>
      <c r="K1039" s="43"/>
      <c r="L1039" s="43"/>
      <c r="M1039" s="43"/>
      <c r="N1039" s="43"/>
      <c r="O1039" s="43"/>
    </row>
    <row r="1040" spans="1:15" ht="15" customHeight="1">
      <c r="A1040" s="43"/>
      <c r="B1040" s="43"/>
      <c r="C1040" s="43"/>
      <c r="D1040" s="43"/>
      <c r="E1040" s="43"/>
      <c r="F1040" s="43"/>
      <c r="G1040" s="43"/>
      <c r="H1040" s="59"/>
      <c r="I1040" s="59"/>
      <c r="J1040" s="43"/>
      <c r="K1040" s="43"/>
      <c r="L1040" s="43"/>
      <c r="M1040" s="43"/>
      <c r="N1040" s="43"/>
      <c r="O1040" s="43"/>
    </row>
    <row r="1041" spans="1:15" ht="15" customHeight="1">
      <c r="A1041" s="43"/>
      <c r="B1041" s="43"/>
      <c r="C1041" s="43"/>
      <c r="D1041" s="43"/>
      <c r="E1041" s="43"/>
      <c r="F1041" s="43"/>
      <c r="G1041" s="43"/>
      <c r="H1041" s="59"/>
      <c r="I1041" s="59"/>
      <c r="J1041" s="43"/>
      <c r="K1041" s="43"/>
      <c r="L1041" s="43"/>
      <c r="M1041" s="43"/>
      <c r="N1041" s="43"/>
      <c r="O1041" s="43"/>
    </row>
    <row r="1042" spans="1:15" ht="15" customHeight="1">
      <c r="A1042" s="43"/>
      <c r="B1042" s="43"/>
      <c r="C1042" s="43"/>
      <c r="D1042" s="43"/>
      <c r="E1042" s="43"/>
      <c r="F1042" s="43"/>
      <c r="G1042" s="43"/>
      <c r="H1042" s="59"/>
      <c r="I1042" s="59"/>
      <c r="J1042" s="43"/>
      <c r="K1042" s="43"/>
      <c r="L1042" s="43"/>
      <c r="M1042" s="43"/>
      <c r="N1042" s="43"/>
      <c r="O1042" s="43"/>
    </row>
    <row r="1043" spans="1:15" ht="15" customHeight="1">
      <c r="A1043" s="43"/>
      <c r="B1043" s="43"/>
      <c r="C1043" s="43"/>
      <c r="D1043" s="43"/>
      <c r="E1043" s="43"/>
      <c r="F1043" s="43"/>
      <c r="G1043" s="43"/>
      <c r="H1043" s="59"/>
      <c r="I1043" s="59"/>
      <c r="J1043" s="43"/>
      <c r="K1043" s="43"/>
      <c r="L1043" s="43"/>
      <c r="M1043" s="43"/>
      <c r="N1043" s="43"/>
      <c r="O1043" s="43"/>
    </row>
    <row r="1044" spans="1:15" ht="15" customHeight="1">
      <c r="A1044" s="43"/>
      <c r="B1044" s="43"/>
      <c r="C1044" s="43"/>
      <c r="D1044" s="43"/>
      <c r="E1044" s="43"/>
      <c r="F1044" s="43"/>
      <c r="G1044" s="43"/>
      <c r="H1044" s="59"/>
      <c r="I1044" s="59"/>
      <c r="J1044" s="43"/>
      <c r="K1044" s="43"/>
      <c r="L1044" s="43"/>
      <c r="M1044" s="43"/>
      <c r="N1044" s="43"/>
      <c r="O1044" s="43"/>
    </row>
    <row r="1045" spans="1:15" ht="15" customHeight="1">
      <c r="A1045" s="43"/>
      <c r="B1045" s="43"/>
      <c r="C1045" s="43"/>
      <c r="D1045" s="43"/>
      <c r="E1045" s="43"/>
      <c r="F1045" s="43"/>
      <c r="G1045" s="43"/>
      <c r="H1045" s="59"/>
      <c r="I1045" s="59"/>
      <c r="J1045" s="43"/>
      <c r="K1045" s="43"/>
      <c r="L1045" s="43"/>
      <c r="M1045" s="43"/>
      <c r="N1045" s="43"/>
      <c r="O1045" s="43"/>
    </row>
    <row r="1046" spans="1:15" ht="15" customHeight="1">
      <c r="A1046" s="43"/>
      <c r="B1046" s="43"/>
      <c r="C1046" s="43"/>
      <c r="D1046" s="43"/>
      <c r="E1046" s="43"/>
      <c r="F1046" s="43"/>
      <c r="G1046" s="43"/>
      <c r="H1046" s="59"/>
      <c r="I1046" s="59"/>
      <c r="J1046" s="43"/>
      <c r="K1046" s="43"/>
      <c r="L1046" s="43"/>
      <c r="M1046" s="43"/>
      <c r="N1046" s="43"/>
      <c r="O1046" s="43"/>
    </row>
    <row r="1047" spans="1:15" ht="15" customHeight="1">
      <c r="A1047" s="43"/>
      <c r="B1047" s="43"/>
      <c r="C1047" s="43"/>
      <c r="D1047" s="43"/>
      <c r="E1047" s="43"/>
      <c r="F1047" s="43"/>
      <c r="G1047" s="43"/>
      <c r="H1047" s="59"/>
      <c r="I1047" s="59"/>
      <c r="J1047" s="43"/>
      <c r="K1047" s="43"/>
      <c r="L1047" s="43"/>
      <c r="M1047" s="43"/>
      <c r="N1047" s="43"/>
      <c r="O1047" s="43"/>
    </row>
    <row r="1048" spans="1:15" ht="15" customHeight="1">
      <c r="A1048" s="43"/>
      <c r="B1048" s="43"/>
      <c r="C1048" s="43"/>
      <c r="D1048" s="43"/>
      <c r="E1048" s="43"/>
      <c r="F1048" s="43"/>
      <c r="G1048" s="43"/>
      <c r="H1048" s="59"/>
      <c r="I1048" s="59"/>
      <c r="J1048" s="43"/>
      <c r="K1048" s="43"/>
      <c r="L1048" s="43"/>
      <c r="M1048" s="43"/>
      <c r="N1048" s="43"/>
      <c r="O1048" s="43"/>
    </row>
    <row r="1049" spans="1:15" ht="15" customHeight="1">
      <c r="A1049" s="43"/>
      <c r="B1049" s="43"/>
      <c r="C1049" s="43"/>
      <c r="D1049" s="43"/>
      <c r="E1049" s="43"/>
      <c r="F1049" s="43"/>
      <c r="G1049" s="43"/>
      <c r="H1049" s="59"/>
      <c r="I1049" s="59"/>
      <c r="J1049" s="43"/>
      <c r="K1049" s="43"/>
      <c r="L1049" s="43"/>
      <c r="M1049" s="43"/>
      <c r="N1049" s="43"/>
      <c r="O1049" s="43"/>
    </row>
    <row r="1050" spans="1:15" ht="15" customHeight="1">
      <c r="A1050" s="43"/>
      <c r="B1050" s="43"/>
      <c r="C1050" s="43"/>
      <c r="D1050" s="43"/>
      <c r="E1050" s="43"/>
      <c r="F1050" s="43"/>
      <c r="G1050" s="43"/>
      <c r="H1050" s="59"/>
      <c r="I1050" s="59"/>
      <c r="J1050" s="43"/>
      <c r="K1050" s="43"/>
      <c r="L1050" s="43"/>
      <c r="M1050" s="43"/>
      <c r="N1050" s="43"/>
      <c r="O1050" s="43"/>
    </row>
    <row r="1051" spans="1:15" ht="15" customHeight="1">
      <c r="A1051" s="43"/>
      <c r="B1051" s="43"/>
      <c r="C1051" s="43"/>
      <c r="D1051" s="43"/>
      <c r="E1051" s="43"/>
      <c r="F1051" s="43"/>
      <c r="G1051" s="43"/>
      <c r="H1051" s="59"/>
      <c r="I1051" s="59"/>
      <c r="J1051" s="43"/>
      <c r="K1051" s="43"/>
      <c r="L1051" s="43"/>
      <c r="M1051" s="43"/>
      <c r="N1051" s="43"/>
      <c r="O1051" s="43"/>
    </row>
    <row r="1052" spans="1:15" ht="15" customHeight="1">
      <c r="A1052" s="43"/>
      <c r="B1052" s="43"/>
      <c r="C1052" s="43"/>
      <c r="D1052" s="43"/>
      <c r="E1052" s="43"/>
      <c r="F1052" s="43"/>
      <c r="G1052" s="43"/>
      <c r="H1052" s="59"/>
      <c r="I1052" s="59"/>
      <c r="J1052" s="43"/>
      <c r="K1052" s="43"/>
      <c r="L1052" s="43"/>
      <c r="M1052" s="43"/>
      <c r="N1052" s="43"/>
      <c r="O1052" s="43"/>
    </row>
    <row r="1053" spans="1:15" ht="15" customHeight="1">
      <c r="A1053" s="43"/>
      <c r="B1053" s="43"/>
      <c r="C1053" s="43"/>
      <c r="D1053" s="43"/>
      <c r="E1053" s="43"/>
      <c r="F1053" s="43"/>
      <c r="G1053" s="43"/>
      <c r="H1053" s="59"/>
      <c r="I1053" s="59"/>
      <c r="J1053" s="43"/>
      <c r="K1053" s="43"/>
      <c r="L1053" s="43"/>
      <c r="M1053" s="43"/>
      <c r="N1053" s="43"/>
      <c r="O1053" s="43"/>
    </row>
    <row r="1054" spans="1:15" ht="15" customHeight="1">
      <c r="A1054" s="43"/>
      <c r="B1054" s="43"/>
      <c r="C1054" s="43"/>
      <c r="D1054" s="43"/>
      <c r="E1054" s="43"/>
      <c r="F1054" s="43"/>
      <c r="G1054" s="43"/>
      <c r="H1054" s="59"/>
      <c r="I1054" s="59"/>
      <c r="J1054" s="43"/>
      <c r="K1054" s="43"/>
      <c r="L1054" s="43"/>
      <c r="M1054" s="43"/>
      <c r="N1054" s="43"/>
      <c r="O1054" s="43"/>
    </row>
    <row r="1055" spans="1:15" ht="15" customHeight="1">
      <c r="A1055" s="43"/>
      <c r="B1055" s="43"/>
      <c r="C1055" s="43"/>
      <c r="D1055" s="43"/>
      <c r="E1055" s="43"/>
      <c r="F1055" s="43"/>
      <c r="G1055" s="43"/>
      <c r="H1055" s="59"/>
      <c r="I1055" s="59"/>
      <c r="J1055" s="43"/>
      <c r="K1055" s="43"/>
      <c r="L1055" s="43"/>
      <c r="M1055" s="43"/>
      <c r="N1055" s="43"/>
      <c r="O1055" s="43"/>
    </row>
    <row r="1056" spans="1:15" ht="15" customHeight="1">
      <c r="A1056" s="43"/>
      <c r="B1056" s="43"/>
      <c r="C1056" s="43"/>
      <c r="D1056" s="43"/>
      <c r="E1056" s="43"/>
      <c r="F1056" s="43"/>
      <c r="G1056" s="43"/>
      <c r="H1056" s="59"/>
      <c r="I1056" s="59"/>
      <c r="J1056" s="43"/>
      <c r="K1056" s="43"/>
      <c r="L1056" s="43"/>
      <c r="M1056" s="43"/>
      <c r="N1056" s="43"/>
      <c r="O1056" s="43"/>
    </row>
    <row r="1057" spans="1:15" ht="15" customHeight="1">
      <c r="A1057" s="43"/>
      <c r="B1057" s="43"/>
      <c r="C1057" s="43"/>
      <c r="D1057" s="43"/>
      <c r="E1057" s="43"/>
      <c r="F1057" s="43"/>
      <c r="G1057" s="43"/>
      <c r="H1057" s="59"/>
      <c r="I1057" s="59"/>
      <c r="J1057" s="43"/>
      <c r="K1057" s="43"/>
      <c r="L1057" s="43"/>
      <c r="M1057" s="43"/>
      <c r="N1057" s="43"/>
      <c r="O1057" s="43"/>
    </row>
    <row r="1058" spans="1:15" ht="15" customHeight="1">
      <c r="A1058" s="43"/>
      <c r="B1058" s="43"/>
      <c r="C1058" s="43"/>
      <c r="D1058" s="43"/>
      <c r="E1058" s="43"/>
      <c r="F1058" s="43"/>
      <c r="G1058" s="43"/>
      <c r="H1058" s="59"/>
      <c r="I1058" s="59"/>
      <c r="J1058" s="43"/>
      <c r="K1058" s="43"/>
      <c r="L1058" s="43"/>
      <c r="M1058" s="43"/>
      <c r="N1058" s="43"/>
      <c r="O1058" s="43"/>
    </row>
    <row r="1059" spans="1:15" ht="15" customHeight="1">
      <c r="A1059" s="43"/>
      <c r="B1059" s="43"/>
      <c r="C1059" s="43"/>
      <c r="D1059" s="43"/>
      <c r="E1059" s="43"/>
      <c r="F1059" s="43"/>
      <c r="G1059" s="43"/>
      <c r="H1059" s="59"/>
      <c r="I1059" s="59"/>
      <c r="J1059" s="43"/>
      <c r="K1059" s="43"/>
      <c r="L1059" s="43"/>
      <c r="M1059" s="43"/>
      <c r="N1059" s="43"/>
      <c r="O1059" s="43"/>
    </row>
    <row r="1060" spans="1:15" ht="15" customHeight="1">
      <c r="A1060" s="43"/>
      <c r="B1060" s="43"/>
      <c r="C1060" s="43"/>
      <c r="D1060" s="43"/>
      <c r="E1060" s="43"/>
      <c r="F1060" s="43"/>
      <c r="G1060" s="43"/>
      <c r="H1060" s="59"/>
      <c r="I1060" s="59"/>
      <c r="J1060" s="43"/>
      <c r="K1060" s="43"/>
      <c r="L1060" s="43"/>
      <c r="M1060" s="43"/>
      <c r="N1060" s="43"/>
      <c r="O1060" s="43"/>
    </row>
    <row r="1061" spans="1:15" ht="15" customHeight="1">
      <c r="A1061" s="43"/>
      <c r="B1061" s="43"/>
      <c r="C1061" s="43"/>
      <c r="D1061" s="43"/>
      <c r="E1061" s="43"/>
      <c r="F1061" s="43"/>
      <c r="G1061" s="43"/>
      <c r="H1061" s="59"/>
      <c r="I1061" s="59"/>
      <c r="J1061" s="43"/>
      <c r="K1061" s="43"/>
      <c r="L1061" s="59"/>
      <c r="M1061" s="43"/>
      <c r="N1061" s="43"/>
      <c r="O1061" s="43"/>
    </row>
    <row r="1062" spans="1:15" ht="15" customHeight="1">
      <c r="A1062" s="43"/>
      <c r="B1062" s="43"/>
      <c r="C1062" s="43"/>
      <c r="D1062" s="43"/>
      <c r="E1062" s="43"/>
      <c r="F1062" s="43"/>
      <c r="G1062" s="43"/>
      <c r="H1062" s="59"/>
      <c r="I1062" s="59"/>
      <c r="J1062" s="43"/>
      <c r="K1062" s="43"/>
      <c r="L1062" s="43"/>
      <c r="M1062" s="43"/>
      <c r="N1062" s="43"/>
      <c r="O1062" s="43"/>
    </row>
    <row r="1063" spans="1:15" ht="15" customHeight="1">
      <c r="A1063" s="43"/>
      <c r="B1063" s="43"/>
      <c r="C1063" s="43"/>
      <c r="D1063" s="43"/>
      <c r="E1063" s="43"/>
      <c r="F1063" s="43"/>
      <c r="G1063" s="43"/>
      <c r="H1063" s="59"/>
      <c r="I1063" s="59"/>
      <c r="J1063" s="43"/>
      <c r="K1063" s="43"/>
      <c r="L1063" s="43"/>
      <c r="M1063" s="43"/>
      <c r="N1063" s="43"/>
      <c r="O1063" s="43"/>
    </row>
    <row r="1064" spans="1:15" ht="15" customHeight="1">
      <c r="A1064" s="43"/>
      <c r="B1064" s="43"/>
      <c r="C1064" s="43"/>
      <c r="D1064" s="43"/>
      <c r="E1064" s="43"/>
      <c r="F1064" s="43"/>
      <c r="G1064" s="43"/>
      <c r="H1064" s="59"/>
      <c r="I1064" s="59"/>
      <c r="J1064" s="43"/>
      <c r="K1064" s="43"/>
      <c r="L1064" s="43"/>
      <c r="M1064" s="43"/>
      <c r="N1064" s="43"/>
      <c r="O1064" s="43"/>
    </row>
    <row r="1065" spans="1:15" ht="15" customHeight="1">
      <c r="A1065" s="43"/>
      <c r="B1065" s="43"/>
      <c r="C1065" s="43"/>
      <c r="D1065" s="43"/>
      <c r="E1065" s="43"/>
      <c r="F1065" s="43"/>
      <c r="G1065" s="43"/>
      <c r="H1065" s="59"/>
      <c r="I1065" s="59"/>
      <c r="J1065" s="43"/>
      <c r="K1065" s="43"/>
      <c r="L1065" s="43"/>
      <c r="M1065" s="43"/>
      <c r="N1065" s="43"/>
      <c r="O1065" s="43"/>
    </row>
    <row r="1066" spans="1:15" ht="15" customHeight="1">
      <c r="A1066" s="43"/>
      <c r="B1066" s="43"/>
      <c r="C1066" s="43"/>
      <c r="D1066" s="43"/>
      <c r="E1066" s="43"/>
      <c r="F1066" s="43"/>
      <c r="G1066" s="43"/>
      <c r="H1066" s="59"/>
      <c r="I1066" s="59"/>
      <c r="J1066" s="43"/>
      <c r="K1066" s="43"/>
      <c r="L1066" s="43"/>
      <c r="M1066" s="43"/>
      <c r="N1066" s="43"/>
      <c r="O1066" s="43"/>
    </row>
    <row r="1067" spans="1:15" ht="15" customHeight="1">
      <c r="A1067" s="43"/>
      <c r="B1067" s="43"/>
      <c r="C1067" s="43"/>
      <c r="D1067" s="43"/>
      <c r="E1067" s="43"/>
      <c r="F1067" s="43"/>
      <c r="G1067" s="43"/>
      <c r="H1067" s="59"/>
      <c r="I1067" s="59"/>
      <c r="J1067" s="43"/>
      <c r="K1067" s="43"/>
      <c r="L1067" s="43"/>
      <c r="M1067" s="43"/>
      <c r="N1067" s="43"/>
      <c r="O1067" s="43"/>
    </row>
    <row r="1068" spans="1:15" ht="15" customHeight="1">
      <c r="A1068" s="43"/>
      <c r="B1068" s="43"/>
      <c r="C1068" s="43"/>
      <c r="D1068" s="43"/>
      <c r="E1068" s="43"/>
      <c r="F1068" s="43"/>
      <c r="G1068" s="43"/>
      <c r="H1068" s="59"/>
      <c r="I1068" s="59"/>
      <c r="J1068" s="43"/>
      <c r="K1068" s="43"/>
      <c r="L1068" s="43"/>
      <c r="M1068" s="43"/>
      <c r="N1068" s="43"/>
      <c r="O1068" s="43"/>
    </row>
    <row r="1069" spans="1:15" ht="15" customHeight="1">
      <c r="A1069" s="43"/>
      <c r="B1069" s="43"/>
      <c r="C1069" s="43"/>
      <c r="D1069" s="43"/>
      <c r="E1069" s="43"/>
      <c r="F1069" s="43"/>
      <c r="G1069" s="43"/>
      <c r="H1069" s="59"/>
      <c r="I1069" s="59"/>
      <c r="J1069" s="43"/>
      <c r="K1069" s="43"/>
      <c r="L1069" s="43"/>
      <c r="M1069" s="43"/>
      <c r="N1069" s="43"/>
      <c r="O1069" s="43"/>
    </row>
    <row r="1070" spans="1:15" ht="15" customHeight="1">
      <c r="A1070" s="43"/>
      <c r="B1070" s="43"/>
      <c r="C1070" s="43"/>
      <c r="D1070" s="43"/>
      <c r="E1070" s="43"/>
      <c r="F1070" s="43"/>
      <c r="G1070" s="43"/>
      <c r="H1070" s="59"/>
      <c r="I1070" s="59"/>
      <c r="J1070" s="43"/>
      <c r="K1070" s="43"/>
      <c r="L1070" s="43"/>
      <c r="M1070" s="43"/>
      <c r="N1070" s="43"/>
      <c r="O1070" s="43"/>
    </row>
    <row r="1071" spans="1:15" ht="15" customHeight="1">
      <c r="A1071" s="43"/>
      <c r="B1071" s="43"/>
      <c r="C1071" s="43"/>
      <c r="D1071" s="43"/>
      <c r="E1071" s="43"/>
      <c r="F1071" s="43"/>
      <c r="G1071" s="43"/>
      <c r="H1071" s="59"/>
      <c r="I1071" s="59"/>
      <c r="J1071" s="43"/>
      <c r="K1071" s="43"/>
      <c r="L1071" s="43"/>
      <c r="M1071" s="43"/>
      <c r="N1071" s="43"/>
      <c r="O1071" s="43"/>
    </row>
    <row r="1072" spans="1:15" ht="15" customHeight="1">
      <c r="A1072" s="43"/>
      <c r="B1072" s="43"/>
      <c r="C1072" s="43"/>
      <c r="D1072" s="43"/>
      <c r="E1072" s="43"/>
      <c r="F1072" s="43"/>
      <c r="G1072" s="43"/>
      <c r="H1072" s="59"/>
      <c r="I1072" s="59"/>
      <c r="J1072" s="43"/>
      <c r="K1072" s="43"/>
      <c r="L1072" s="59"/>
      <c r="M1072" s="43"/>
      <c r="N1072" s="43"/>
      <c r="O1072" s="43"/>
    </row>
    <row r="1073" spans="1:15" ht="15" customHeight="1">
      <c r="A1073" s="43"/>
      <c r="B1073" s="43"/>
      <c r="C1073" s="43"/>
      <c r="D1073" s="43"/>
      <c r="E1073" s="43"/>
      <c r="F1073" s="43"/>
      <c r="G1073" s="43"/>
      <c r="H1073" s="59"/>
      <c r="I1073" s="59"/>
      <c r="J1073" s="43"/>
      <c r="K1073" s="43"/>
      <c r="L1073" s="43"/>
      <c r="M1073" s="43"/>
      <c r="N1073" s="43"/>
      <c r="O1073" s="43"/>
    </row>
    <row r="1074" spans="1:15" ht="15" customHeight="1">
      <c r="A1074" s="43"/>
      <c r="B1074" s="43"/>
      <c r="C1074" s="43"/>
      <c r="D1074" s="43"/>
      <c r="E1074" s="43"/>
      <c r="F1074" s="43"/>
      <c r="G1074" s="43"/>
      <c r="H1074" s="59"/>
      <c r="I1074" s="59"/>
      <c r="J1074" s="43"/>
      <c r="K1074" s="43"/>
      <c r="L1074" s="43"/>
      <c r="M1074" s="43"/>
      <c r="N1074" s="43"/>
      <c r="O1074" s="43"/>
    </row>
    <row r="1075" spans="1:15" ht="15" customHeight="1">
      <c r="A1075" s="43"/>
      <c r="B1075" s="43"/>
      <c r="C1075" s="43"/>
      <c r="D1075" s="43"/>
      <c r="E1075" s="43"/>
      <c r="F1075" s="43"/>
      <c r="G1075" s="43"/>
      <c r="H1075" s="59"/>
      <c r="I1075" s="59"/>
      <c r="J1075" s="43"/>
      <c r="K1075" s="43"/>
      <c r="L1075" s="59"/>
      <c r="M1075" s="43"/>
      <c r="N1075" s="43"/>
      <c r="O1075" s="43"/>
    </row>
    <row r="1076" spans="1:15" ht="15" customHeight="1">
      <c r="A1076" s="43"/>
      <c r="B1076" s="43"/>
      <c r="C1076" s="43"/>
      <c r="D1076" s="43"/>
      <c r="E1076" s="43"/>
      <c r="F1076" s="43"/>
      <c r="G1076" s="43"/>
      <c r="H1076" s="59"/>
      <c r="I1076" s="59"/>
      <c r="J1076" s="43"/>
      <c r="K1076" s="43"/>
      <c r="L1076" s="43"/>
      <c r="M1076" s="43"/>
      <c r="N1076" s="43"/>
      <c r="O1076" s="43"/>
    </row>
    <row r="1077" spans="1:15" ht="15" customHeight="1">
      <c r="A1077" s="43"/>
      <c r="B1077" s="43"/>
      <c r="C1077" s="43"/>
      <c r="D1077" s="43"/>
      <c r="E1077" s="43"/>
      <c r="F1077" s="43"/>
      <c r="G1077" s="43"/>
      <c r="H1077" s="59"/>
      <c r="I1077" s="59"/>
      <c r="J1077" s="43"/>
      <c r="K1077" s="43"/>
      <c r="L1077" s="43"/>
      <c r="M1077" s="43"/>
      <c r="N1077" s="43"/>
      <c r="O1077" s="43"/>
    </row>
    <row r="1078" spans="1:15" ht="15" customHeight="1">
      <c r="A1078" s="43"/>
      <c r="B1078" s="43"/>
      <c r="C1078" s="43"/>
      <c r="D1078" s="43"/>
      <c r="E1078" s="43"/>
      <c r="F1078" s="43"/>
      <c r="G1078" s="43"/>
      <c r="H1078" s="59"/>
      <c r="I1078" s="59"/>
      <c r="J1078" s="43"/>
      <c r="K1078" s="43"/>
      <c r="L1078" s="43"/>
      <c r="M1078" s="43"/>
      <c r="N1078" s="43"/>
      <c r="O1078" s="43"/>
    </row>
    <row r="1079" spans="1:15" ht="15" customHeight="1">
      <c r="A1079" s="43"/>
      <c r="B1079" s="43"/>
      <c r="C1079" s="43"/>
      <c r="D1079" s="43"/>
      <c r="E1079" s="43"/>
      <c r="F1079" s="43"/>
      <c r="G1079" s="43"/>
      <c r="H1079" s="59"/>
      <c r="I1079" s="59"/>
      <c r="J1079" s="43"/>
      <c r="K1079" s="43"/>
      <c r="L1079" s="43"/>
      <c r="M1079" s="43"/>
      <c r="N1079" s="43"/>
      <c r="O1079" s="43"/>
    </row>
    <row r="1080" spans="1:15" ht="15" customHeight="1">
      <c r="A1080" s="43"/>
      <c r="B1080" s="43"/>
      <c r="C1080" s="43"/>
      <c r="D1080" s="43"/>
      <c r="E1080" s="43"/>
      <c r="F1080" s="43"/>
      <c r="G1080" s="43"/>
      <c r="H1080" s="59"/>
      <c r="I1080" s="59"/>
      <c r="J1080" s="43"/>
      <c r="K1080" s="43"/>
      <c r="L1080" s="43"/>
      <c r="M1080" s="43"/>
      <c r="N1080" s="43"/>
      <c r="O1080" s="43"/>
    </row>
    <row r="1081" spans="1:15" ht="15" customHeight="1">
      <c r="A1081" s="43"/>
      <c r="B1081" s="43"/>
      <c r="C1081" s="43"/>
      <c r="D1081" s="43"/>
      <c r="E1081" s="43"/>
      <c r="F1081" s="43"/>
      <c r="G1081" s="43"/>
      <c r="H1081" s="59"/>
      <c r="I1081" s="59"/>
      <c r="J1081" s="43"/>
      <c r="K1081" s="43"/>
      <c r="L1081" s="59"/>
      <c r="M1081" s="43"/>
      <c r="N1081" s="43"/>
      <c r="O1081" s="43"/>
    </row>
    <row r="1082" spans="1:15" ht="15" customHeight="1">
      <c r="A1082" s="43"/>
      <c r="B1082" s="43"/>
      <c r="C1082" s="43"/>
      <c r="D1082" s="43"/>
      <c r="E1082" s="43"/>
      <c r="F1082" s="43"/>
      <c r="G1082" s="43"/>
      <c r="H1082" s="59"/>
      <c r="I1082" s="59"/>
      <c r="J1082" s="43"/>
      <c r="K1082" s="43"/>
      <c r="L1082" s="43"/>
      <c r="M1082" s="43"/>
      <c r="N1082" s="43"/>
      <c r="O1082" s="43"/>
    </row>
    <row r="1083" spans="1:15" ht="15" customHeight="1">
      <c r="A1083" s="43"/>
      <c r="B1083" s="43"/>
      <c r="C1083" s="43"/>
      <c r="D1083" s="43"/>
      <c r="E1083" s="43"/>
      <c r="F1083" s="43"/>
      <c r="G1083" s="43"/>
      <c r="H1083" s="59"/>
      <c r="I1083" s="59"/>
      <c r="J1083" s="43"/>
      <c r="K1083" s="43"/>
      <c r="L1083" s="43"/>
      <c r="M1083" s="43"/>
      <c r="N1083" s="43"/>
      <c r="O1083" s="43"/>
    </row>
    <row r="1084" spans="1:15" ht="15" customHeight="1">
      <c r="A1084" s="43"/>
      <c r="B1084" s="43"/>
      <c r="C1084" s="43"/>
      <c r="D1084" s="43"/>
      <c r="E1084" s="43"/>
      <c r="F1084" s="43"/>
      <c r="G1084" s="43"/>
      <c r="H1084" s="59"/>
      <c r="I1084" s="59"/>
      <c r="J1084" s="43"/>
      <c r="K1084" s="43"/>
      <c r="L1084" s="43"/>
      <c r="M1084" s="43"/>
      <c r="N1084" s="43"/>
      <c r="O1084" s="43"/>
    </row>
    <row r="1085" spans="1:15" ht="15" customHeight="1">
      <c r="A1085" s="43"/>
      <c r="B1085" s="43"/>
      <c r="C1085" s="43"/>
      <c r="D1085" s="43"/>
      <c r="E1085" s="43"/>
      <c r="F1085" s="43"/>
      <c r="G1085" s="43"/>
      <c r="H1085" s="59"/>
      <c r="I1085" s="59"/>
      <c r="J1085" s="43"/>
      <c r="K1085" s="43"/>
      <c r="L1085" s="43"/>
      <c r="M1085" s="43"/>
      <c r="N1085" s="43"/>
      <c r="O1085" s="43"/>
    </row>
    <row r="1086" spans="1:15" ht="15" customHeight="1">
      <c r="A1086" s="43"/>
      <c r="B1086" s="43"/>
      <c r="C1086" s="43"/>
      <c r="D1086" s="43"/>
      <c r="E1086" s="43"/>
      <c r="F1086" s="43"/>
      <c r="G1086" s="43"/>
      <c r="H1086" s="59"/>
      <c r="I1086" s="59"/>
      <c r="J1086" s="43"/>
      <c r="K1086" s="43"/>
      <c r="L1086" s="43"/>
      <c r="M1086" s="43"/>
      <c r="N1086" s="43"/>
      <c r="O1086" s="43"/>
    </row>
    <row r="1087" spans="1:15" ht="15" customHeight="1">
      <c r="A1087" s="43"/>
      <c r="B1087" s="43"/>
      <c r="C1087" s="43"/>
      <c r="D1087" s="43"/>
      <c r="E1087" s="43"/>
      <c r="F1087" s="43"/>
      <c r="G1087" s="43"/>
      <c r="H1087" s="59"/>
      <c r="I1087" s="59"/>
      <c r="J1087" s="43"/>
      <c r="K1087" s="43"/>
      <c r="L1087" s="59"/>
      <c r="M1087" s="43"/>
      <c r="N1087" s="43"/>
      <c r="O1087" s="43"/>
    </row>
    <row r="1088" spans="1:15" ht="15" customHeight="1">
      <c r="A1088" s="43"/>
      <c r="B1088" s="43"/>
      <c r="C1088" s="43"/>
      <c r="D1088" s="43"/>
      <c r="E1088" s="43"/>
      <c r="F1088" s="43"/>
      <c r="G1088" s="43"/>
      <c r="H1088" s="59"/>
      <c r="I1088" s="59"/>
      <c r="J1088" s="43"/>
      <c r="K1088" s="43"/>
      <c r="L1088" s="43"/>
      <c r="M1088" s="43"/>
      <c r="N1088" s="43"/>
      <c r="O1088" s="43"/>
    </row>
    <row r="1089" spans="1:15" ht="15" customHeight="1">
      <c r="A1089" s="43"/>
      <c r="B1089" s="43"/>
      <c r="C1089" s="43"/>
      <c r="D1089" s="43"/>
      <c r="E1089" s="43"/>
      <c r="F1089" s="43"/>
      <c r="G1089" s="43"/>
      <c r="H1089" s="59"/>
      <c r="I1089" s="59"/>
      <c r="J1089" s="43"/>
      <c r="K1089" s="43"/>
      <c r="L1089" s="43"/>
      <c r="M1089" s="43"/>
      <c r="N1089" s="43"/>
      <c r="O1089" s="43"/>
    </row>
    <row r="1090" spans="1:15" ht="15" customHeight="1">
      <c r="A1090" s="43"/>
      <c r="B1090" s="43"/>
      <c r="C1090" s="43"/>
      <c r="D1090" s="43"/>
      <c r="E1090" s="43"/>
      <c r="F1090" s="43"/>
      <c r="G1090" s="43"/>
      <c r="H1090" s="59"/>
      <c r="I1090" s="59"/>
      <c r="J1090" s="43"/>
      <c r="K1090" s="43"/>
      <c r="L1090" s="43"/>
      <c r="M1090" s="43"/>
      <c r="N1090" s="43"/>
      <c r="O1090" s="43"/>
    </row>
    <row r="1091" spans="1:15" ht="15" customHeight="1">
      <c r="A1091" s="43"/>
      <c r="B1091" s="43"/>
      <c r="C1091" s="43"/>
      <c r="D1091" s="43"/>
      <c r="E1091" s="43"/>
      <c r="F1091" s="43"/>
      <c r="G1091" s="43"/>
      <c r="H1091" s="59"/>
      <c r="I1091" s="59"/>
      <c r="J1091" s="43"/>
      <c r="K1091" s="43"/>
      <c r="L1091" s="43"/>
      <c r="M1091" s="43"/>
      <c r="N1091" s="43"/>
      <c r="O1091" s="43"/>
    </row>
    <row r="1092" spans="1:15" ht="15" customHeight="1">
      <c r="A1092" s="43"/>
      <c r="B1092" s="43"/>
      <c r="C1092" s="43"/>
      <c r="D1092" s="43"/>
      <c r="E1092" s="43"/>
      <c r="F1092" s="43"/>
      <c r="G1092" s="43"/>
      <c r="H1092" s="59"/>
      <c r="I1092" s="59"/>
      <c r="J1092" s="43"/>
      <c r="K1092" s="43"/>
      <c r="L1092" s="43"/>
      <c r="M1092" s="43"/>
      <c r="N1092" s="43"/>
      <c r="O1092" s="43"/>
    </row>
    <row r="1093" spans="1:15" ht="15" customHeight="1">
      <c r="A1093" s="43"/>
      <c r="B1093" s="43"/>
      <c r="C1093" s="43"/>
      <c r="D1093" s="43"/>
      <c r="E1093" s="43"/>
      <c r="F1093" s="43"/>
      <c r="G1093" s="43"/>
      <c r="H1093" s="59"/>
      <c r="I1093" s="59"/>
      <c r="J1093" s="43"/>
      <c r="K1093" s="43"/>
      <c r="L1093" s="43"/>
      <c r="M1093" s="43"/>
      <c r="N1093" s="43"/>
      <c r="O1093" s="43"/>
    </row>
    <row r="1094" spans="1:15" ht="15" customHeight="1">
      <c r="A1094" s="43"/>
      <c r="B1094" s="43"/>
      <c r="C1094" s="43"/>
      <c r="D1094" s="43"/>
      <c r="E1094" s="43"/>
      <c r="F1094" s="43"/>
      <c r="G1094" s="43"/>
      <c r="H1094" s="59"/>
      <c r="I1094" s="59"/>
      <c r="J1094" s="43"/>
      <c r="K1094" s="43"/>
      <c r="L1094" s="43"/>
      <c r="M1094" s="43"/>
      <c r="N1094" s="43"/>
      <c r="O1094" s="43"/>
    </row>
    <row r="1095" spans="1:15" ht="15" customHeight="1">
      <c r="A1095" s="43"/>
      <c r="B1095" s="43"/>
      <c r="C1095" s="43"/>
      <c r="D1095" s="43"/>
      <c r="E1095" s="43"/>
      <c r="F1095" s="43"/>
      <c r="G1095" s="43"/>
      <c r="H1095" s="59"/>
      <c r="I1095" s="59"/>
      <c r="J1095" s="43"/>
      <c r="K1095" s="43"/>
      <c r="L1095" s="59"/>
      <c r="M1095" s="43"/>
      <c r="N1095" s="43"/>
      <c r="O1095" s="43"/>
    </row>
    <row r="1096" spans="1:15" ht="15" customHeight="1">
      <c r="A1096" s="43"/>
      <c r="B1096" s="43"/>
      <c r="C1096" s="43"/>
      <c r="D1096" s="43"/>
      <c r="E1096" s="43"/>
      <c r="F1096" s="43"/>
      <c r="G1096" s="43"/>
      <c r="H1096" s="59"/>
      <c r="I1096" s="59"/>
      <c r="J1096" s="43"/>
      <c r="K1096" s="43"/>
      <c r="L1096" s="43"/>
      <c r="M1096" s="43"/>
      <c r="N1096" s="43"/>
      <c r="O1096" s="43"/>
    </row>
    <row r="1097" spans="1:15" ht="15" customHeight="1">
      <c r="A1097" s="43"/>
      <c r="B1097" s="43"/>
      <c r="C1097" s="43"/>
      <c r="D1097" s="43"/>
      <c r="E1097" s="43"/>
      <c r="F1097" s="43"/>
      <c r="G1097" s="43"/>
      <c r="H1097" s="59"/>
      <c r="I1097" s="59"/>
      <c r="J1097" s="43"/>
      <c r="K1097" s="43"/>
      <c r="L1097" s="43"/>
      <c r="M1097" s="43"/>
      <c r="N1097" s="43"/>
      <c r="O1097" s="43"/>
    </row>
    <row r="1098" spans="1:15" ht="15" customHeight="1">
      <c r="A1098" s="43"/>
      <c r="B1098" s="43"/>
      <c r="C1098" s="43"/>
      <c r="D1098" s="43"/>
      <c r="E1098" s="43"/>
      <c r="F1098" s="43"/>
      <c r="G1098" s="43"/>
      <c r="H1098" s="59"/>
      <c r="I1098" s="59"/>
      <c r="J1098" s="43"/>
      <c r="K1098" s="43"/>
      <c r="L1098" s="43"/>
      <c r="M1098" s="43"/>
      <c r="N1098" s="43"/>
      <c r="O1098" s="43"/>
    </row>
    <row r="1099" spans="1:15" ht="15" customHeight="1">
      <c r="A1099" s="43"/>
      <c r="B1099" s="43"/>
      <c r="C1099" s="43"/>
      <c r="D1099" s="43"/>
      <c r="E1099" s="43"/>
      <c r="F1099" s="43"/>
      <c r="G1099" s="43"/>
      <c r="H1099" s="59"/>
      <c r="I1099" s="59"/>
      <c r="J1099" s="43"/>
      <c r="K1099" s="43"/>
      <c r="L1099" s="43"/>
      <c r="M1099" s="43"/>
      <c r="N1099" s="43"/>
      <c r="O1099" s="43"/>
    </row>
    <row r="1100" spans="1:15" ht="15" customHeight="1">
      <c r="A1100" s="43"/>
      <c r="B1100" s="43"/>
      <c r="C1100" s="43"/>
      <c r="D1100" s="43"/>
      <c r="E1100" s="43"/>
      <c r="F1100" s="43"/>
      <c r="G1100" s="43"/>
      <c r="H1100" s="59"/>
      <c r="I1100" s="59"/>
      <c r="J1100" s="43"/>
      <c r="K1100" s="43"/>
      <c r="L1100" s="43"/>
      <c r="M1100" s="43"/>
      <c r="N1100" s="43"/>
      <c r="O1100" s="43"/>
    </row>
    <row r="1101" spans="1:15" ht="15" customHeight="1">
      <c r="A1101" s="43"/>
      <c r="B1101" s="43"/>
      <c r="C1101" s="43"/>
      <c r="D1101" s="43"/>
      <c r="E1101" s="43"/>
      <c r="F1101" s="43"/>
      <c r="G1101" s="43"/>
      <c r="H1101" s="59"/>
      <c r="I1101" s="59"/>
      <c r="J1101" s="43"/>
      <c r="K1101" s="43"/>
      <c r="L1101" s="43"/>
      <c r="M1101" s="43"/>
      <c r="N1101" s="43"/>
      <c r="O1101" s="43"/>
    </row>
    <row r="1102" spans="1:15" ht="15" customHeight="1">
      <c r="A1102" s="43"/>
      <c r="B1102" s="43"/>
      <c r="C1102" s="43"/>
      <c r="D1102" s="43"/>
      <c r="E1102" s="43"/>
      <c r="F1102" s="43"/>
      <c r="G1102" s="43"/>
      <c r="H1102" s="59"/>
      <c r="I1102" s="59"/>
      <c r="J1102" s="43"/>
      <c r="K1102" s="43"/>
      <c r="L1102" s="43"/>
      <c r="M1102" s="43"/>
      <c r="N1102" s="43"/>
      <c r="O1102" s="43"/>
    </row>
    <row r="1103" spans="1:15" ht="15" customHeight="1">
      <c r="A1103" s="43"/>
      <c r="B1103" s="43"/>
      <c r="C1103" s="43"/>
      <c r="D1103" s="43"/>
      <c r="E1103" s="43"/>
      <c r="F1103" s="43"/>
      <c r="G1103" s="43"/>
      <c r="H1103" s="59"/>
      <c r="I1103" s="59"/>
      <c r="J1103" s="43"/>
      <c r="K1103" s="43"/>
      <c r="L1103" s="43"/>
      <c r="M1103" s="43"/>
      <c r="N1103" s="43"/>
      <c r="O1103" s="43"/>
    </row>
    <row r="1104" spans="1:15" ht="15" customHeight="1">
      <c r="A1104" s="43"/>
      <c r="B1104" s="43"/>
      <c r="C1104" s="43"/>
      <c r="D1104" s="43"/>
      <c r="E1104" s="43"/>
      <c r="F1104" s="43"/>
      <c r="G1104" s="43"/>
      <c r="H1104" s="59"/>
      <c r="I1104" s="59"/>
      <c r="J1104" s="43"/>
      <c r="K1104" s="43"/>
      <c r="L1104" s="43"/>
      <c r="M1104" s="43"/>
      <c r="N1104" s="43"/>
      <c r="O1104" s="43"/>
    </row>
    <row r="1105" spans="1:15" ht="15" customHeight="1">
      <c r="A1105" s="43"/>
      <c r="B1105" s="43"/>
      <c r="C1105" s="43"/>
      <c r="D1105" s="43"/>
      <c r="E1105" s="43"/>
      <c r="F1105" s="43"/>
      <c r="G1105" s="43"/>
      <c r="H1105" s="59"/>
      <c r="I1105" s="59"/>
      <c r="J1105" s="43"/>
      <c r="K1105" s="43"/>
      <c r="L1105" s="43"/>
      <c r="M1105" s="43"/>
      <c r="N1105" s="43"/>
      <c r="O1105" s="43"/>
    </row>
    <row r="1106" spans="1:15" ht="15" customHeight="1">
      <c r="A1106" s="43"/>
      <c r="B1106" s="43"/>
      <c r="C1106" s="43"/>
      <c r="D1106" s="43"/>
      <c r="E1106" s="43"/>
      <c r="F1106" s="43"/>
      <c r="G1106" s="43"/>
      <c r="H1106" s="59"/>
      <c r="I1106" s="59"/>
      <c r="J1106" s="43"/>
      <c r="K1106" s="43"/>
      <c r="L1106" s="43"/>
      <c r="M1106" s="43"/>
      <c r="N1106" s="43"/>
      <c r="O1106" s="43"/>
    </row>
    <row r="1107" spans="1:15" ht="15" customHeight="1">
      <c r="A1107" s="43"/>
      <c r="B1107" s="43"/>
      <c r="C1107" s="43"/>
      <c r="D1107" s="43"/>
      <c r="E1107" s="43"/>
      <c r="F1107" s="43"/>
      <c r="G1107" s="43"/>
      <c r="H1107" s="59"/>
      <c r="I1107" s="59"/>
      <c r="J1107" s="43"/>
      <c r="K1107" s="43"/>
      <c r="L1107" s="43"/>
      <c r="M1107" s="43"/>
      <c r="N1107" s="43"/>
      <c r="O1107" s="43"/>
    </row>
    <row r="1108" spans="1:15" ht="15" customHeight="1">
      <c r="A1108" s="43"/>
      <c r="B1108" s="43"/>
      <c r="C1108" s="43"/>
      <c r="D1108" s="43"/>
      <c r="E1108" s="43"/>
      <c r="F1108" s="43"/>
      <c r="G1108" s="43"/>
      <c r="H1108" s="59"/>
      <c r="I1108" s="59"/>
      <c r="J1108" s="43"/>
      <c r="K1108" s="43"/>
      <c r="L1108" s="43"/>
      <c r="M1108" s="43"/>
      <c r="N1108" s="43"/>
      <c r="O1108" s="43"/>
    </row>
    <row r="1109" spans="1:15" ht="15" customHeight="1">
      <c r="A1109" s="43"/>
      <c r="B1109" s="43"/>
      <c r="C1109" s="43"/>
      <c r="D1109" s="43"/>
      <c r="E1109" s="43"/>
      <c r="F1109" s="43"/>
      <c r="G1109" s="43"/>
      <c r="H1109" s="59"/>
      <c r="I1109" s="59"/>
      <c r="J1109" s="43"/>
      <c r="K1109" s="43"/>
      <c r="L1109" s="43"/>
      <c r="M1109" s="43"/>
      <c r="N1109" s="43"/>
      <c r="O1109" s="43"/>
    </row>
    <row r="1110" spans="1:15" ht="15" customHeight="1">
      <c r="A1110" s="43"/>
      <c r="B1110" s="43"/>
      <c r="C1110" s="43"/>
      <c r="D1110" s="43"/>
      <c r="E1110" s="43"/>
      <c r="F1110" s="43"/>
      <c r="G1110" s="43"/>
      <c r="H1110" s="59"/>
      <c r="I1110" s="59"/>
      <c r="J1110" s="43"/>
      <c r="K1110" s="43"/>
      <c r="L1110" s="59"/>
      <c r="M1110" s="43"/>
      <c r="N1110" s="43"/>
      <c r="O1110" s="43"/>
    </row>
    <row r="1111" spans="1:15" ht="15" customHeight="1">
      <c r="A1111" s="43"/>
      <c r="B1111" s="43"/>
      <c r="C1111" s="43"/>
      <c r="D1111" s="43"/>
      <c r="E1111" s="43"/>
      <c r="F1111" s="43"/>
      <c r="G1111" s="43"/>
      <c r="H1111" s="59"/>
      <c r="I1111" s="59"/>
      <c r="J1111" s="43"/>
      <c r="K1111" s="43"/>
      <c r="L1111" s="43"/>
      <c r="M1111" s="43"/>
      <c r="N1111" s="43"/>
      <c r="O1111" s="43"/>
    </row>
    <row r="1112" spans="1:15" ht="15" customHeight="1">
      <c r="A1112" s="43"/>
      <c r="B1112" s="43"/>
      <c r="C1112" s="43"/>
      <c r="D1112" s="43"/>
      <c r="E1112" s="43"/>
      <c r="F1112" s="43"/>
      <c r="G1112" s="43"/>
      <c r="H1112" s="59"/>
      <c r="I1112" s="59"/>
      <c r="J1112" s="43"/>
      <c r="K1112" s="43"/>
      <c r="L1112" s="43"/>
      <c r="M1112" s="43"/>
      <c r="N1112" s="43"/>
      <c r="O1112" s="43"/>
    </row>
    <row r="1113" spans="1:15" ht="15" customHeight="1">
      <c r="A1113" s="43"/>
      <c r="B1113" s="43"/>
      <c r="C1113" s="43"/>
      <c r="D1113" s="43"/>
      <c r="E1113" s="43"/>
      <c r="F1113" s="43"/>
      <c r="G1113" s="43"/>
      <c r="H1113" s="59"/>
      <c r="I1113" s="59"/>
      <c r="J1113" s="43"/>
      <c r="K1113" s="43"/>
      <c r="L1113" s="43"/>
      <c r="M1113" s="43"/>
      <c r="N1113" s="43"/>
      <c r="O1113" s="43"/>
    </row>
    <row r="1114" spans="1:15" ht="15" customHeight="1">
      <c r="A1114" s="43"/>
      <c r="B1114" s="43"/>
      <c r="C1114" s="43"/>
      <c r="D1114" s="43"/>
      <c r="E1114" s="43"/>
      <c r="F1114" s="43"/>
      <c r="G1114" s="43"/>
      <c r="H1114" s="59"/>
      <c r="I1114" s="59"/>
      <c r="J1114" s="43"/>
      <c r="K1114" s="43"/>
      <c r="L1114" s="43"/>
      <c r="M1114" s="43"/>
      <c r="N1114" s="43"/>
      <c r="O1114" s="43"/>
    </row>
    <row r="1115" spans="1:15" ht="15" customHeight="1">
      <c r="A1115" s="43"/>
      <c r="B1115" s="43"/>
      <c r="C1115" s="43"/>
      <c r="D1115" s="43"/>
      <c r="E1115" s="43"/>
      <c r="F1115" s="43"/>
      <c r="G1115" s="43"/>
      <c r="H1115" s="59"/>
      <c r="I1115" s="59"/>
      <c r="J1115" s="43"/>
      <c r="K1115" s="43"/>
      <c r="L1115" s="59"/>
      <c r="M1115" s="43"/>
      <c r="N1115" s="43"/>
      <c r="O1115" s="43"/>
    </row>
    <row r="1116" spans="1:15" ht="15" customHeight="1">
      <c r="A1116" s="43"/>
      <c r="B1116" s="43"/>
      <c r="C1116" s="43"/>
      <c r="D1116" s="43"/>
      <c r="E1116" s="43"/>
      <c r="F1116" s="43"/>
      <c r="G1116" s="43"/>
      <c r="H1116" s="59"/>
      <c r="I1116" s="59"/>
      <c r="J1116" s="43"/>
      <c r="K1116" s="43"/>
      <c r="L1116" s="43"/>
      <c r="M1116" s="43"/>
      <c r="N1116" s="43"/>
      <c r="O1116" s="43"/>
    </row>
    <row r="1117" spans="1:15" ht="15" customHeight="1">
      <c r="A1117" s="43"/>
      <c r="B1117" s="43"/>
      <c r="C1117" s="43"/>
      <c r="D1117" s="43"/>
      <c r="E1117" s="43"/>
      <c r="F1117" s="43"/>
      <c r="G1117" s="43"/>
      <c r="H1117" s="59"/>
      <c r="I1117" s="59"/>
      <c r="J1117" s="43"/>
      <c r="K1117" s="43"/>
      <c r="L1117" s="43"/>
      <c r="M1117" s="43"/>
      <c r="N1117" s="43"/>
      <c r="O1117" s="43"/>
    </row>
    <row r="1118" spans="1:15" ht="15" customHeight="1">
      <c r="A1118" s="43"/>
      <c r="B1118" s="43"/>
      <c r="C1118" s="43"/>
      <c r="D1118" s="43"/>
      <c r="E1118" s="43"/>
      <c r="F1118" s="43"/>
      <c r="G1118" s="43"/>
      <c r="H1118" s="59"/>
      <c r="I1118" s="59"/>
      <c r="J1118" s="43"/>
      <c r="K1118" s="43"/>
      <c r="L1118" s="43"/>
      <c r="M1118" s="43"/>
      <c r="N1118" s="43"/>
      <c r="O1118" s="43"/>
    </row>
    <row r="1119" spans="1:15" ht="15" customHeight="1">
      <c r="A1119" s="43"/>
      <c r="B1119" s="43"/>
      <c r="C1119" s="43"/>
      <c r="D1119" s="43"/>
      <c r="E1119" s="43"/>
      <c r="F1119" s="43"/>
      <c r="G1119" s="43"/>
      <c r="H1119" s="59"/>
      <c r="I1119" s="59"/>
      <c r="J1119" s="43"/>
      <c r="K1119" s="43"/>
      <c r="L1119" s="59"/>
      <c r="M1119" s="43"/>
      <c r="N1119" s="43"/>
      <c r="O1119" s="43"/>
    </row>
    <row r="1120" spans="1:15" ht="15" customHeight="1">
      <c r="A1120" s="43"/>
      <c r="B1120" s="43"/>
      <c r="C1120" s="43"/>
      <c r="D1120" s="43"/>
      <c r="E1120" s="43"/>
      <c r="F1120" s="43"/>
      <c r="G1120" s="43"/>
      <c r="H1120" s="59"/>
      <c r="I1120" s="59"/>
      <c r="J1120" s="43"/>
      <c r="K1120" s="43"/>
      <c r="L1120" s="43"/>
      <c r="M1120" s="43"/>
      <c r="N1120" s="43"/>
      <c r="O1120" s="43"/>
    </row>
    <row r="1121" spans="1:15" ht="15" customHeight="1">
      <c r="A1121" s="43"/>
      <c r="B1121" s="43"/>
      <c r="C1121" s="43"/>
      <c r="D1121" s="43"/>
      <c r="E1121" s="43"/>
      <c r="F1121" s="43"/>
      <c r="G1121" s="43"/>
      <c r="H1121" s="59"/>
      <c r="I1121" s="59"/>
      <c r="J1121" s="43"/>
      <c r="K1121" s="43"/>
      <c r="L1121" s="43"/>
      <c r="M1121" s="43"/>
      <c r="N1121" s="43"/>
      <c r="O1121" s="43"/>
    </row>
    <row r="1122" spans="1:15" ht="15" customHeight="1">
      <c r="A1122" s="43"/>
      <c r="B1122" s="43"/>
      <c r="C1122" s="43"/>
      <c r="D1122" s="43"/>
      <c r="E1122" s="43"/>
      <c r="F1122" s="43"/>
      <c r="G1122" s="43"/>
      <c r="H1122" s="59"/>
      <c r="I1122" s="59"/>
      <c r="J1122" s="43"/>
      <c r="K1122" s="43"/>
      <c r="L1122" s="43"/>
      <c r="M1122" s="43"/>
      <c r="N1122" s="43"/>
      <c r="O1122" s="43"/>
    </row>
    <row r="1123" spans="1:15" ht="15" customHeight="1">
      <c r="A1123" s="43"/>
      <c r="B1123" s="43"/>
      <c r="C1123" s="43"/>
      <c r="D1123" s="43"/>
      <c r="E1123" s="43"/>
      <c r="F1123" s="43"/>
      <c r="G1123" s="43"/>
      <c r="H1123" s="59"/>
      <c r="I1123" s="59"/>
      <c r="J1123" s="43"/>
      <c r="K1123" s="43"/>
      <c r="L1123" s="43"/>
      <c r="M1123" s="43"/>
      <c r="N1123" s="43"/>
      <c r="O1123" s="43"/>
    </row>
    <row r="1124" spans="1:15" ht="15" customHeight="1">
      <c r="A1124" s="43"/>
      <c r="B1124" s="43"/>
      <c r="C1124" s="43"/>
      <c r="D1124" s="43"/>
      <c r="E1124" s="43"/>
      <c r="F1124" s="43"/>
      <c r="G1124" s="43"/>
      <c r="H1124" s="59"/>
      <c r="I1124" s="59"/>
      <c r="J1124" s="43"/>
      <c r="K1124" s="43"/>
      <c r="L1124" s="43"/>
      <c r="M1124" s="43"/>
      <c r="N1124" s="43"/>
      <c r="O1124" s="43"/>
    </row>
    <row r="1125" spans="1:15" ht="15" customHeight="1">
      <c r="A1125" s="43"/>
      <c r="B1125" s="43"/>
      <c r="C1125" s="43"/>
      <c r="D1125" s="43"/>
      <c r="E1125" s="43"/>
      <c r="F1125" s="43"/>
      <c r="G1125" s="43"/>
      <c r="H1125" s="59"/>
      <c r="I1125" s="59"/>
      <c r="J1125" s="43"/>
      <c r="K1125" s="43"/>
      <c r="L1125" s="59"/>
      <c r="M1125" s="43"/>
      <c r="N1125" s="43"/>
      <c r="O1125" s="43"/>
    </row>
    <row r="1126" spans="1:15" ht="15" customHeight="1">
      <c r="A1126" s="43"/>
      <c r="B1126" s="43"/>
      <c r="C1126" s="43"/>
      <c r="D1126" s="43"/>
      <c r="E1126" s="43"/>
      <c r="F1126" s="43"/>
      <c r="G1126" s="43"/>
      <c r="H1126" s="59"/>
      <c r="I1126" s="59"/>
      <c r="J1126" s="43"/>
      <c r="K1126" s="43"/>
      <c r="L1126" s="43"/>
      <c r="M1126" s="43"/>
      <c r="N1126" s="43"/>
      <c r="O1126" s="43"/>
    </row>
    <row r="1127" spans="1:15" ht="15" customHeight="1">
      <c r="A1127" s="43"/>
      <c r="B1127" s="43"/>
      <c r="C1127" s="43"/>
      <c r="D1127" s="43"/>
      <c r="E1127" s="43"/>
      <c r="F1127" s="43"/>
      <c r="G1127" s="43"/>
      <c r="H1127" s="59"/>
      <c r="I1127" s="59"/>
      <c r="J1127" s="43"/>
      <c r="K1127" s="43"/>
      <c r="L1127" s="59"/>
      <c r="M1127" s="43"/>
      <c r="N1127" s="43"/>
      <c r="O1127" s="43"/>
    </row>
    <row r="1128" spans="1:15" ht="15" customHeight="1">
      <c r="A1128" s="43"/>
      <c r="B1128" s="43"/>
      <c r="C1128" s="43"/>
      <c r="D1128" s="43"/>
      <c r="E1128" s="43"/>
      <c r="F1128" s="43"/>
      <c r="G1128" s="43"/>
      <c r="H1128" s="59"/>
      <c r="I1128" s="59"/>
      <c r="J1128" s="43"/>
      <c r="K1128" s="43"/>
      <c r="L1128" s="43"/>
      <c r="M1128" s="43"/>
      <c r="N1128" s="43"/>
      <c r="O1128" s="43"/>
    </row>
    <row r="1129" spans="1:15" ht="15" customHeight="1">
      <c r="A1129" s="43"/>
      <c r="B1129" s="43"/>
      <c r="C1129" s="43"/>
      <c r="D1129" s="43"/>
      <c r="E1129" s="43"/>
      <c r="F1129" s="43"/>
      <c r="G1129" s="43"/>
      <c r="H1129" s="59"/>
      <c r="I1129" s="59"/>
      <c r="J1129" s="43"/>
      <c r="K1129" s="43"/>
      <c r="L1129" s="43"/>
      <c r="M1129" s="43"/>
      <c r="N1129" s="43"/>
      <c r="O1129" s="43"/>
    </row>
    <row r="1130" spans="1:15" ht="15" customHeight="1">
      <c r="A1130" s="43"/>
      <c r="B1130" s="43"/>
      <c r="C1130" s="43"/>
      <c r="D1130" s="43"/>
      <c r="E1130" s="43"/>
      <c r="F1130" s="43"/>
      <c r="G1130" s="43"/>
      <c r="H1130" s="59"/>
      <c r="I1130" s="59"/>
      <c r="J1130" s="43"/>
      <c r="K1130" s="43"/>
      <c r="L1130" s="43"/>
      <c r="M1130" s="43"/>
      <c r="N1130" s="43"/>
      <c r="O1130" s="43"/>
    </row>
    <row r="1131" spans="1:15" ht="15" customHeight="1">
      <c r="A1131" s="43"/>
      <c r="B1131" s="43"/>
      <c r="C1131" s="43"/>
      <c r="D1131" s="43"/>
      <c r="E1131" s="43"/>
      <c r="F1131" s="43"/>
      <c r="G1131" s="43"/>
      <c r="H1131" s="59"/>
      <c r="I1131" s="59"/>
      <c r="J1131" s="43"/>
      <c r="K1131" s="43"/>
      <c r="L1131" s="43"/>
      <c r="M1131" s="43"/>
      <c r="N1131" s="43"/>
      <c r="O1131" s="43"/>
    </row>
    <row r="1132" spans="1:15" ht="15" customHeight="1">
      <c r="A1132" s="43"/>
      <c r="B1132" s="43"/>
      <c r="C1132" s="43"/>
      <c r="D1132" s="43"/>
      <c r="E1132" s="43"/>
      <c r="F1132" s="43"/>
      <c r="G1132" s="43"/>
      <c r="H1132" s="59"/>
      <c r="I1132" s="59"/>
      <c r="J1132" s="43"/>
      <c r="K1132" s="43"/>
      <c r="L1132" s="43"/>
      <c r="M1132" s="43"/>
      <c r="N1132" s="43"/>
      <c r="O1132" s="43"/>
    </row>
    <row r="1133" spans="1:15" ht="15" customHeight="1">
      <c r="A1133" s="43"/>
      <c r="B1133" s="43"/>
      <c r="C1133" s="43"/>
      <c r="D1133" s="43"/>
      <c r="E1133" s="43"/>
      <c r="F1133" s="43"/>
      <c r="G1133" s="43"/>
      <c r="H1133" s="59"/>
      <c r="I1133" s="59"/>
      <c r="J1133" s="43"/>
      <c r="K1133" s="43"/>
      <c r="L1133" s="43"/>
      <c r="M1133" s="43"/>
      <c r="N1133" s="43"/>
      <c r="O1133" s="43"/>
    </row>
    <row r="1134" spans="1:15" ht="15" customHeight="1">
      <c r="A1134" s="43"/>
      <c r="B1134" s="43"/>
      <c r="C1134" s="43"/>
      <c r="D1134" s="43"/>
      <c r="E1134" s="43"/>
      <c r="F1134" s="43"/>
      <c r="G1134" s="43"/>
      <c r="H1134" s="59"/>
      <c r="I1134" s="59"/>
      <c r="J1134" s="43"/>
      <c r="K1134" s="43"/>
      <c r="L1134" s="43"/>
      <c r="M1134" s="43"/>
      <c r="N1134" s="43"/>
      <c r="O1134" s="43"/>
    </row>
    <row r="1135" spans="1:15" ht="15" customHeight="1">
      <c r="A1135" s="43"/>
      <c r="B1135" s="43"/>
      <c r="C1135" s="43"/>
      <c r="D1135" s="43"/>
      <c r="E1135" s="43"/>
      <c r="F1135" s="43"/>
      <c r="G1135" s="43"/>
      <c r="H1135" s="59"/>
      <c r="I1135" s="59"/>
      <c r="J1135" s="43"/>
      <c r="K1135" s="43"/>
      <c r="L1135" s="43"/>
      <c r="M1135" s="43"/>
      <c r="N1135" s="43"/>
      <c r="O1135" s="43"/>
    </row>
    <row r="1136" spans="1:15" ht="15" customHeight="1">
      <c r="A1136" s="43"/>
      <c r="B1136" s="43"/>
      <c r="C1136" s="43"/>
      <c r="D1136" s="43"/>
      <c r="E1136" s="43"/>
      <c r="F1136" s="43"/>
      <c r="G1136" s="43"/>
      <c r="H1136" s="59"/>
      <c r="I1136" s="59"/>
      <c r="J1136" s="43"/>
      <c r="K1136" s="43"/>
      <c r="L1136" s="43"/>
      <c r="M1136" s="43"/>
      <c r="N1136" s="43"/>
      <c r="O1136" s="43"/>
    </row>
    <row r="1137" spans="1:15" ht="15" customHeight="1">
      <c r="A1137" s="43"/>
      <c r="B1137" s="43"/>
      <c r="C1137" s="43"/>
      <c r="D1137" s="43"/>
      <c r="E1137" s="43"/>
      <c r="F1137" s="43"/>
      <c r="G1137" s="43"/>
      <c r="H1137" s="59"/>
      <c r="I1137" s="59"/>
      <c r="J1137" s="43"/>
      <c r="K1137" s="43"/>
      <c r="L1137" s="43"/>
      <c r="M1137" s="43"/>
      <c r="N1137" s="43"/>
      <c r="O1137" s="43"/>
    </row>
    <row r="1138" spans="1:15" ht="15" customHeight="1">
      <c r="A1138" s="43"/>
      <c r="B1138" s="43"/>
      <c r="C1138" s="43"/>
      <c r="D1138" s="43"/>
      <c r="E1138" s="43"/>
      <c r="F1138" s="43"/>
      <c r="G1138" s="43"/>
      <c r="H1138" s="59"/>
      <c r="I1138" s="59"/>
      <c r="J1138" s="43"/>
      <c r="K1138" s="43"/>
      <c r="L1138" s="43"/>
      <c r="M1138" s="43"/>
      <c r="N1138" s="43"/>
      <c r="O1138" s="43"/>
    </row>
    <row r="1139" spans="1:15" ht="15" customHeight="1">
      <c r="A1139" s="43"/>
      <c r="B1139" s="43"/>
      <c r="C1139" s="43"/>
      <c r="D1139" s="43"/>
      <c r="E1139" s="43"/>
      <c r="F1139" s="43"/>
      <c r="G1139" s="43"/>
      <c r="H1139" s="59"/>
      <c r="I1139" s="59"/>
      <c r="J1139" s="43"/>
      <c r="K1139" s="43"/>
      <c r="L1139" s="59"/>
      <c r="M1139" s="43"/>
      <c r="N1139" s="43"/>
      <c r="O1139" s="43"/>
    </row>
    <row r="1140" spans="1:15" ht="15" customHeight="1">
      <c r="A1140" s="43"/>
      <c r="B1140" s="43"/>
      <c r="C1140" s="43"/>
      <c r="D1140" s="43"/>
      <c r="E1140" s="43"/>
      <c r="F1140" s="43"/>
      <c r="G1140" s="43"/>
      <c r="H1140" s="59"/>
      <c r="I1140" s="59"/>
      <c r="J1140" s="43"/>
      <c r="K1140" s="43"/>
      <c r="L1140" s="43"/>
      <c r="M1140" s="43"/>
      <c r="N1140" s="43"/>
      <c r="O1140" s="43"/>
    </row>
    <row r="1141" spans="1:15" ht="15" customHeight="1">
      <c r="A1141" s="43"/>
      <c r="B1141" s="43"/>
      <c r="C1141" s="43"/>
      <c r="D1141" s="43"/>
      <c r="E1141" s="43"/>
      <c r="F1141" s="43"/>
      <c r="G1141" s="43"/>
      <c r="H1141" s="59"/>
      <c r="I1141" s="59"/>
      <c r="J1141" s="43"/>
      <c r="K1141" s="43"/>
      <c r="L1141" s="43"/>
      <c r="M1141" s="43"/>
      <c r="N1141" s="43"/>
      <c r="O1141" s="43"/>
    </row>
    <row r="1142" spans="1:15" ht="15" customHeight="1">
      <c r="A1142" s="43"/>
      <c r="B1142" s="43"/>
      <c r="C1142" s="43"/>
      <c r="D1142" s="43"/>
      <c r="E1142" s="43"/>
      <c r="F1142" s="43"/>
      <c r="G1142" s="43"/>
      <c r="H1142" s="59"/>
      <c r="I1142" s="59"/>
      <c r="J1142" s="43"/>
      <c r="K1142" s="43"/>
      <c r="L1142" s="43"/>
      <c r="M1142" s="43"/>
      <c r="N1142" s="43"/>
      <c r="O1142" s="43"/>
    </row>
    <row r="1143" spans="1:15" ht="15" customHeight="1">
      <c r="A1143" s="43"/>
      <c r="B1143" s="43"/>
      <c r="C1143" s="43"/>
      <c r="D1143" s="43"/>
      <c r="E1143" s="43"/>
      <c r="F1143" s="43"/>
      <c r="G1143" s="43"/>
      <c r="H1143" s="59"/>
      <c r="I1143" s="59"/>
      <c r="J1143" s="43"/>
      <c r="K1143" s="43"/>
      <c r="L1143" s="43"/>
      <c r="M1143" s="43"/>
      <c r="N1143" s="43"/>
      <c r="O1143" s="43"/>
    </row>
    <row r="1144" spans="1:15" ht="15" customHeight="1">
      <c r="A1144" s="43"/>
      <c r="B1144" s="43"/>
      <c r="C1144" s="43"/>
      <c r="D1144" s="43"/>
      <c r="E1144" s="43"/>
      <c r="F1144" s="43"/>
      <c r="G1144" s="43"/>
      <c r="H1144" s="59"/>
      <c r="I1144" s="59"/>
      <c r="J1144" s="43"/>
      <c r="K1144" s="43"/>
      <c r="L1144" s="59"/>
      <c r="M1144" s="43"/>
      <c r="N1144" s="43"/>
      <c r="O1144" s="43"/>
    </row>
    <row r="1145" spans="1:15" ht="15" customHeight="1">
      <c r="A1145" s="43"/>
      <c r="B1145" s="43"/>
      <c r="C1145" s="43"/>
      <c r="D1145" s="43"/>
      <c r="E1145" s="43"/>
      <c r="F1145" s="43"/>
      <c r="G1145" s="43"/>
      <c r="H1145" s="59"/>
      <c r="I1145" s="59"/>
      <c r="J1145" s="43"/>
      <c r="K1145" s="43"/>
      <c r="L1145" s="43"/>
      <c r="M1145" s="43"/>
      <c r="N1145" s="43"/>
      <c r="O1145" s="43"/>
    </row>
    <row r="1146" spans="1:15" ht="15" customHeight="1">
      <c r="A1146" s="43"/>
      <c r="B1146" s="43"/>
      <c r="C1146" s="43"/>
      <c r="D1146" s="43"/>
      <c r="E1146" s="43"/>
      <c r="F1146" s="43"/>
      <c r="G1146" s="43"/>
      <c r="H1146" s="59"/>
      <c r="I1146" s="59"/>
      <c r="J1146" s="43"/>
      <c r="K1146" s="43"/>
      <c r="L1146" s="43"/>
      <c r="M1146" s="43"/>
      <c r="N1146" s="43"/>
      <c r="O1146" s="43"/>
    </row>
    <row r="1147" spans="1:15" ht="15" customHeight="1">
      <c r="A1147" s="43"/>
      <c r="B1147" s="43"/>
      <c r="C1147" s="43"/>
      <c r="D1147" s="43"/>
      <c r="E1147" s="43"/>
      <c r="F1147" s="43"/>
      <c r="G1147" s="43"/>
      <c r="H1147" s="59"/>
      <c r="I1147" s="59"/>
      <c r="J1147" s="43"/>
      <c r="K1147" s="43"/>
      <c r="L1147" s="43"/>
      <c r="M1147" s="43"/>
      <c r="N1147" s="43"/>
      <c r="O1147" s="43"/>
    </row>
    <row r="1148" spans="1:15" ht="15" customHeight="1">
      <c r="A1148" s="43"/>
      <c r="B1148" s="43"/>
      <c r="C1148" s="43"/>
      <c r="D1148" s="43"/>
      <c r="E1148" s="43"/>
      <c r="F1148" s="43"/>
      <c r="G1148" s="43"/>
      <c r="H1148" s="59"/>
      <c r="I1148" s="59"/>
      <c r="J1148" s="43"/>
      <c r="K1148" s="43"/>
      <c r="L1148" s="43"/>
      <c r="M1148" s="43"/>
      <c r="N1148" s="43"/>
      <c r="O1148" s="43"/>
    </row>
    <row r="1149" spans="1:15" ht="15" customHeight="1">
      <c r="A1149" s="43"/>
      <c r="B1149" s="43"/>
      <c r="C1149" s="43"/>
      <c r="D1149" s="43"/>
      <c r="E1149" s="43"/>
      <c r="F1149" s="43"/>
      <c r="G1149" s="43"/>
      <c r="H1149" s="59"/>
      <c r="I1149" s="59"/>
      <c r="J1149" s="43"/>
      <c r="K1149" s="43"/>
      <c r="L1149" s="43"/>
      <c r="M1149" s="43"/>
      <c r="N1149" s="43"/>
      <c r="O1149" s="43"/>
    </row>
    <row r="1150" spans="1:15" ht="15" customHeight="1">
      <c r="A1150" s="43"/>
      <c r="B1150" s="43"/>
      <c r="C1150" s="43"/>
      <c r="D1150" s="43"/>
      <c r="E1150" s="43"/>
      <c r="F1150" s="43"/>
      <c r="G1150" s="43"/>
      <c r="H1150" s="59"/>
      <c r="I1150" s="59"/>
      <c r="J1150" s="43"/>
      <c r="K1150" s="43"/>
      <c r="L1150" s="43"/>
      <c r="M1150" s="43"/>
      <c r="N1150" s="43"/>
      <c r="O1150" s="43"/>
    </row>
    <row r="1151" spans="1:15" ht="15" customHeight="1">
      <c r="A1151" s="43"/>
      <c r="B1151" s="43"/>
      <c r="C1151" s="43"/>
      <c r="D1151" s="43"/>
      <c r="E1151" s="43"/>
      <c r="F1151" s="43"/>
      <c r="G1151" s="43"/>
      <c r="H1151" s="59"/>
      <c r="I1151" s="59"/>
      <c r="J1151" s="43"/>
      <c r="K1151" s="43"/>
      <c r="L1151" s="43"/>
      <c r="M1151" s="43"/>
      <c r="N1151" s="43"/>
      <c r="O1151" s="43"/>
    </row>
    <row r="1152" spans="1:15" ht="15" customHeight="1">
      <c r="A1152" s="43"/>
      <c r="B1152" s="43"/>
      <c r="C1152" s="43"/>
      <c r="D1152" s="43"/>
      <c r="E1152" s="43"/>
      <c r="F1152" s="43"/>
      <c r="G1152" s="43"/>
      <c r="H1152" s="59"/>
      <c r="I1152" s="59"/>
      <c r="J1152" s="43"/>
      <c r="K1152" s="43"/>
      <c r="L1152" s="43"/>
      <c r="M1152" s="43"/>
      <c r="N1152" s="43"/>
      <c r="O1152" s="43"/>
    </row>
    <row r="1153" spans="1:15" ht="15" customHeight="1">
      <c r="A1153" s="43"/>
      <c r="B1153" s="43"/>
      <c r="C1153" s="43"/>
      <c r="D1153" s="43"/>
      <c r="E1153" s="43"/>
      <c r="F1153" s="43"/>
      <c r="G1153" s="43"/>
      <c r="H1153" s="59"/>
      <c r="I1153" s="59"/>
      <c r="J1153" s="43"/>
      <c r="K1153" s="43"/>
      <c r="L1153" s="43"/>
      <c r="M1153" s="43"/>
      <c r="N1153" s="43"/>
      <c r="O1153" s="43"/>
    </row>
    <row r="1154" spans="1:15" ht="15" customHeight="1">
      <c r="A1154" s="43"/>
      <c r="B1154" s="43"/>
      <c r="C1154" s="43"/>
      <c r="D1154" s="43"/>
      <c r="E1154" s="43"/>
      <c r="F1154" s="43"/>
      <c r="G1154" s="43"/>
      <c r="H1154" s="59"/>
      <c r="I1154" s="59"/>
      <c r="J1154" s="43"/>
      <c r="K1154" s="43"/>
      <c r="L1154" s="43"/>
      <c r="M1154" s="43"/>
      <c r="N1154" s="43"/>
      <c r="O1154" s="43"/>
    </row>
    <row r="1155" spans="1:15" ht="15" customHeight="1">
      <c r="A1155" s="43"/>
      <c r="B1155" s="43"/>
      <c r="C1155" s="43"/>
      <c r="D1155" s="43"/>
      <c r="E1155" s="43"/>
      <c r="F1155" s="43"/>
      <c r="G1155" s="43"/>
      <c r="H1155" s="59"/>
      <c r="I1155" s="59"/>
      <c r="J1155" s="43"/>
      <c r="K1155" s="43"/>
      <c r="L1155" s="43"/>
      <c r="M1155" s="43"/>
      <c r="N1155" s="43"/>
      <c r="O1155" s="43"/>
    </row>
    <row r="1156" spans="1:15" ht="15" customHeight="1">
      <c r="A1156" s="43"/>
      <c r="B1156" s="43"/>
      <c r="C1156" s="43"/>
      <c r="D1156" s="43"/>
      <c r="E1156" s="43"/>
      <c r="F1156" s="43"/>
      <c r="G1156" s="43"/>
      <c r="H1156" s="59"/>
      <c r="I1156" s="59"/>
      <c r="J1156" s="43"/>
      <c r="K1156" s="43"/>
      <c r="L1156" s="43"/>
      <c r="M1156" s="43"/>
      <c r="N1156" s="43"/>
      <c r="O1156" s="43"/>
    </row>
    <row r="1157" spans="1:15" ht="15" customHeight="1">
      <c r="A1157" s="43"/>
      <c r="B1157" s="43"/>
      <c r="C1157" s="43"/>
      <c r="D1157" s="43"/>
      <c r="E1157" s="43"/>
      <c r="F1157" s="43"/>
      <c r="G1157" s="43"/>
      <c r="H1157" s="59"/>
      <c r="I1157" s="59"/>
      <c r="J1157" s="43"/>
      <c r="K1157" s="43"/>
      <c r="L1157" s="43"/>
      <c r="M1157" s="43"/>
      <c r="N1157" s="43"/>
      <c r="O1157" s="43"/>
    </row>
    <row r="1158" spans="1:15" ht="15" customHeight="1">
      <c r="A1158" s="43"/>
      <c r="B1158" s="43"/>
      <c r="C1158" s="43"/>
      <c r="D1158" s="43"/>
      <c r="E1158" s="43"/>
      <c r="F1158" s="43"/>
      <c r="G1158" s="43"/>
      <c r="H1158" s="59"/>
      <c r="I1158" s="59"/>
      <c r="J1158" s="43"/>
      <c r="K1158" s="43"/>
      <c r="L1158" s="43"/>
      <c r="M1158" s="43"/>
      <c r="N1158" s="43"/>
      <c r="O1158" s="43"/>
    </row>
    <row r="1159" spans="1:15" ht="15" customHeight="1">
      <c r="A1159" s="43"/>
      <c r="B1159" s="43"/>
      <c r="C1159" s="43"/>
      <c r="D1159" s="43"/>
      <c r="E1159" s="43"/>
      <c r="F1159" s="43"/>
      <c r="G1159" s="43"/>
      <c r="H1159" s="59"/>
      <c r="I1159" s="59"/>
      <c r="J1159" s="43"/>
      <c r="K1159" s="43"/>
      <c r="L1159" s="43"/>
      <c r="M1159" s="43"/>
      <c r="N1159" s="43"/>
      <c r="O1159" s="43"/>
    </row>
    <row r="1160" spans="1:15" ht="15" customHeight="1">
      <c r="A1160" s="43"/>
      <c r="B1160" s="43"/>
      <c r="C1160" s="43"/>
      <c r="D1160" s="43"/>
      <c r="E1160" s="43"/>
      <c r="F1160" s="43"/>
      <c r="G1160" s="43"/>
      <c r="H1160" s="59"/>
      <c r="I1160" s="59"/>
      <c r="J1160" s="43"/>
      <c r="K1160" s="43"/>
      <c r="L1160" s="43"/>
      <c r="M1160" s="43"/>
      <c r="N1160" s="43"/>
      <c r="O1160" s="43"/>
    </row>
    <row r="1161" spans="1:15" ht="15" customHeight="1">
      <c r="A1161" s="43"/>
      <c r="B1161" s="43"/>
      <c r="C1161" s="43"/>
      <c r="D1161" s="43"/>
      <c r="E1161" s="43"/>
      <c r="F1161" s="43"/>
      <c r="G1161" s="43"/>
      <c r="H1161" s="59"/>
      <c r="I1161" s="59"/>
      <c r="J1161" s="43"/>
      <c r="K1161" s="43"/>
      <c r="L1161" s="43"/>
      <c r="M1161" s="43"/>
      <c r="N1161" s="43"/>
      <c r="O1161" s="43"/>
    </row>
    <row r="1162" spans="1:15" ht="15" customHeight="1">
      <c r="A1162" s="43"/>
      <c r="B1162" s="43"/>
      <c r="C1162" s="43"/>
      <c r="D1162" s="43"/>
      <c r="E1162" s="43"/>
      <c r="F1162" s="43"/>
      <c r="G1162" s="43"/>
      <c r="H1162" s="59"/>
      <c r="I1162" s="59"/>
      <c r="J1162" s="43"/>
      <c r="K1162" s="43"/>
      <c r="L1162" s="43"/>
      <c r="M1162" s="43"/>
      <c r="N1162" s="43"/>
      <c r="O1162" s="43"/>
    </row>
    <row r="1163" spans="1:15" ht="15" customHeight="1">
      <c r="A1163" s="43"/>
      <c r="B1163" s="43"/>
      <c r="C1163" s="43"/>
      <c r="D1163" s="43"/>
      <c r="E1163" s="43"/>
      <c r="F1163" s="43"/>
      <c r="G1163" s="43"/>
      <c r="H1163" s="59"/>
      <c r="I1163" s="59"/>
      <c r="J1163" s="43"/>
      <c r="K1163" s="43"/>
      <c r="L1163" s="43"/>
      <c r="M1163" s="43"/>
      <c r="N1163" s="43"/>
      <c r="O1163" s="43"/>
    </row>
    <row r="1164" spans="1:15" ht="15" customHeight="1">
      <c r="A1164" s="43"/>
      <c r="B1164" s="43"/>
      <c r="C1164" s="43"/>
      <c r="D1164" s="43"/>
      <c r="E1164" s="43"/>
      <c r="F1164" s="43"/>
      <c r="G1164" s="43"/>
      <c r="H1164" s="59"/>
      <c r="I1164" s="59"/>
      <c r="J1164" s="43"/>
      <c r="K1164" s="43"/>
      <c r="L1164" s="43"/>
      <c r="M1164" s="43"/>
      <c r="N1164" s="43"/>
      <c r="O1164" s="43"/>
    </row>
    <row r="1165" spans="1:15" ht="15" customHeight="1">
      <c r="A1165" s="43"/>
      <c r="B1165" s="43"/>
      <c r="C1165" s="43"/>
      <c r="D1165" s="43"/>
      <c r="E1165" s="43"/>
      <c r="F1165" s="43"/>
      <c r="G1165" s="43"/>
      <c r="H1165" s="59"/>
      <c r="I1165" s="59"/>
      <c r="J1165" s="43"/>
      <c r="K1165" s="43"/>
      <c r="L1165" s="43"/>
      <c r="M1165" s="43"/>
      <c r="N1165" s="43"/>
      <c r="O1165" s="43"/>
    </row>
    <row r="1166" spans="1:15" ht="15" customHeight="1">
      <c r="A1166" s="43"/>
      <c r="B1166" s="43"/>
      <c r="C1166" s="43"/>
      <c r="D1166" s="43"/>
      <c r="E1166" s="43"/>
      <c r="F1166" s="43"/>
      <c r="G1166" s="43"/>
      <c r="H1166" s="59"/>
      <c r="I1166" s="59"/>
      <c r="J1166" s="43"/>
      <c r="K1166" s="43"/>
      <c r="L1166" s="59"/>
      <c r="M1166" s="43"/>
      <c r="N1166" s="43"/>
      <c r="O1166" s="43"/>
    </row>
    <row r="1167" spans="1:15" ht="15" customHeight="1">
      <c r="A1167" s="43"/>
      <c r="B1167" s="43"/>
      <c r="C1167" s="43"/>
      <c r="D1167" s="43"/>
      <c r="E1167" s="43"/>
      <c r="F1167" s="43"/>
      <c r="G1167" s="43"/>
      <c r="H1167" s="59"/>
      <c r="I1167" s="59"/>
      <c r="J1167" s="43"/>
      <c r="K1167" s="43"/>
      <c r="L1167" s="43"/>
      <c r="M1167" s="43"/>
      <c r="N1167" s="43"/>
      <c r="O1167" s="43"/>
    </row>
    <row r="1168" spans="1:15" ht="15" customHeight="1">
      <c r="A1168" s="43"/>
      <c r="B1168" s="43"/>
      <c r="C1168" s="43"/>
      <c r="D1168" s="43"/>
      <c r="E1168" s="43"/>
      <c r="F1168" s="43"/>
      <c r="G1168" s="43"/>
      <c r="H1168" s="59"/>
      <c r="I1168" s="59"/>
      <c r="J1168" s="43"/>
      <c r="K1168" s="43"/>
      <c r="L1168" s="43"/>
      <c r="M1168" s="43"/>
      <c r="N1168" s="43"/>
      <c r="O1168" s="43"/>
    </row>
    <row r="1169" spans="1:15" ht="15" customHeight="1">
      <c r="A1169" s="43"/>
      <c r="B1169" s="43"/>
      <c r="C1169" s="43"/>
      <c r="D1169" s="43"/>
      <c r="E1169" s="43"/>
      <c r="F1169" s="43"/>
      <c r="G1169" s="43"/>
      <c r="H1169" s="59"/>
      <c r="I1169" s="59"/>
      <c r="J1169" s="43"/>
      <c r="K1169" s="43"/>
      <c r="L1169" s="43"/>
      <c r="M1169" s="43"/>
      <c r="N1169" s="43"/>
      <c r="O1169" s="43"/>
    </row>
    <row r="1170" spans="1:15" ht="15" customHeight="1">
      <c r="A1170" s="43"/>
      <c r="B1170" s="43"/>
      <c r="C1170" s="43"/>
      <c r="D1170" s="43"/>
      <c r="E1170" s="43"/>
      <c r="F1170" s="43"/>
      <c r="G1170" s="43"/>
      <c r="H1170" s="59"/>
      <c r="I1170" s="59"/>
      <c r="J1170" s="43"/>
      <c r="K1170" s="43"/>
      <c r="L1170" s="43"/>
      <c r="M1170" s="43"/>
      <c r="N1170" s="43"/>
      <c r="O1170" s="43"/>
    </row>
    <row r="1171" spans="1:15" ht="15" customHeight="1">
      <c r="A1171" s="43"/>
      <c r="B1171" s="43"/>
      <c r="C1171" s="43"/>
      <c r="D1171" s="43"/>
      <c r="E1171" s="43"/>
      <c r="F1171" s="43"/>
      <c r="G1171" s="43"/>
      <c r="H1171" s="59"/>
      <c r="I1171" s="59"/>
      <c r="J1171" s="43"/>
      <c r="K1171" s="43"/>
      <c r="L1171" s="43"/>
      <c r="M1171" s="43"/>
      <c r="N1171" s="43"/>
      <c r="O1171" s="43"/>
    </row>
    <row r="1172" spans="1:15" ht="15" customHeight="1">
      <c r="A1172" s="43"/>
      <c r="B1172" s="43"/>
      <c r="C1172" s="43"/>
      <c r="D1172" s="43"/>
      <c r="E1172" s="43"/>
      <c r="F1172" s="43"/>
      <c r="G1172" s="43"/>
      <c r="H1172" s="59"/>
      <c r="I1172" s="59"/>
      <c r="J1172" s="43"/>
      <c r="K1172" s="43"/>
      <c r="L1172" s="43"/>
      <c r="M1172" s="43"/>
      <c r="N1172" s="43"/>
      <c r="O1172" s="43"/>
    </row>
    <row r="1173" spans="1:15" ht="15" customHeight="1">
      <c r="A1173" s="43"/>
      <c r="B1173" s="43"/>
      <c r="C1173" s="43"/>
      <c r="D1173" s="43"/>
      <c r="E1173" s="43"/>
      <c r="F1173" s="43"/>
      <c r="G1173" s="43"/>
      <c r="H1173" s="59"/>
      <c r="I1173" s="59"/>
      <c r="J1173" s="43"/>
      <c r="K1173" s="43"/>
      <c r="L1173" s="43"/>
      <c r="M1173" s="43"/>
      <c r="N1173" s="43"/>
      <c r="O1173" s="43"/>
    </row>
    <row r="1174" spans="1:15" ht="15" customHeight="1">
      <c r="A1174" s="43"/>
      <c r="B1174" s="43"/>
      <c r="C1174" s="43"/>
      <c r="D1174" s="43"/>
      <c r="E1174" s="43"/>
      <c r="F1174" s="43"/>
      <c r="G1174" s="43"/>
      <c r="H1174" s="59"/>
      <c r="I1174" s="59"/>
      <c r="J1174" s="43"/>
      <c r="K1174" s="43"/>
      <c r="L1174" s="43"/>
      <c r="M1174" s="43"/>
      <c r="N1174" s="43"/>
      <c r="O1174" s="43"/>
    </row>
    <row r="1175" spans="1:15" ht="15" customHeight="1">
      <c r="A1175" s="43"/>
      <c r="B1175" s="43"/>
      <c r="C1175" s="43"/>
      <c r="D1175" s="43"/>
      <c r="E1175" s="43"/>
      <c r="F1175" s="43"/>
      <c r="G1175" s="43"/>
      <c r="H1175" s="59"/>
      <c r="I1175" s="59"/>
      <c r="J1175" s="43"/>
      <c r="K1175" s="43"/>
      <c r="L1175" s="43"/>
      <c r="M1175" s="43"/>
      <c r="N1175" s="43"/>
      <c r="O1175" s="43"/>
    </row>
    <row r="1176" spans="1:15" ht="15" customHeight="1">
      <c r="A1176" s="43"/>
      <c r="B1176" s="43"/>
      <c r="C1176" s="43"/>
      <c r="D1176" s="43"/>
      <c r="E1176" s="43"/>
      <c r="F1176" s="43"/>
      <c r="G1176" s="43"/>
      <c r="H1176" s="59"/>
      <c r="I1176" s="59"/>
      <c r="J1176" s="43"/>
      <c r="K1176" s="43"/>
      <c r="L1176" s="43"/>
      <c r="M1176" s="43"/>
      <c r="N1176" s="43"/>
      <c r="O1176" s="43"/>
    </row>
    <row r="1177" spans="1:15" ht="15" customHeight="1">
      <c r="A1177" s="43"/>
      <c r="B1177" s="43"/>
      <c r="C1177" s="43"/>
      <c r="D1177" s="43"/>
      <c r="E1177" s="43"/>
      <c r="F1177" s="43"/>
      <c r="G1177" s="43"/>
      <c r="H1177" s="59"/>
      <c r="I1177" s="59"/>
      <c r="J1177" s="43"/>
      <c r="K1177" s="43"/>
      <c r="L1177" s="43"/>
      <c r="M1177" s="43"/>
      <c r="N1177" s="43"/>
      <c r="O1177" s="43"/>
    </row>
    <row r="1178" spans="1:15" ht="15" customHeight="1">
      <c r="A1178" s="43"/>
      <c r="B1178" s="43"/>
      <c r="C1178" s="43"/>
      <c r="D1178" s="43"/>
      <c r="E1178" s="43"/>
      <c r="F1178" s="43"/>
      <c r="G1178" s="43"/>
      <c r="H1178" s="59"/>
      <c r="I1178" s="59"/>
      <c r="J1178" s="43"/>
      <c r="K1178" s="43"/>
      <c r="L1178" s="43"/>
      <c r="M1178" s="43"/>
      <c r="N1178" s="43"/>
      <c r="O1178" s="43"/>
    </row>
    <row r="1179" spans="1:15" ht="15" customHeight="1">
      <c r="A1179" s="43"/>
      <c r="B1179" s="43"/>
      <c r="C1179" s="43"/>
      <c r="D1179" s="43"/>
      <c r="E1179" s="43"/>
      <c r="F1179" s="43"/>
      <c r="G1179" s="43"/>
      <c r="H1179" s="59"/>
      <c r="I1179" s="59"/>
      <c r="J1179" s="43"/>
      <c r="K1179" s="43"/>
      <c r="L1179" s="43"/>
      <c r="M1179" s="43"/>
      <c r="N1179" s="43"/>
      <c r="O1179" s="43"/>
    </row>
    <row r="1180" spans="1:15" ht="15" customHeight="1">
      <c r="A1180" s="43"/>
      <c r="B1180" s="43"/>
      <c r="C1180" s="43"/>
      <c r="D1180" s="43"/>
      <c r="E1180" s="43"/>
      <c r="F1180" s="43"/>
      <c r="G1180" s="43"/>
      <c r="H1180" s="59"/>
      <c r="I1180" s="59"/>
      <c r="J1180" s="43"/>
      <c r="K1180" s="43"/>
      <c r="L1180" s="43"/>
      <c r="M1180" s="43"/>
      <c r="N1180" s="43"/>
      <c r="O1180" s="43"/>
    </row>
    <row r="1181" spans="1:15" ht="15" customHeight="1">
      <c r="A1181" s="43"/>
      <c r="B1181" s="43"/>
      <c r="C1181" s="43"/>
      <c r="D1181" s="43"/>
      <c r="E1181" s="43"/>
      <c r="F1181" s="43"/>
      <c r="G1181" s="43"/>
      <c r="H1181" s="59"/>
      <c r="I1181" s="59"/>
      <c r="J1181" s="43"/>
      <c r="K1181" s="43"/>
      <c r="L1181" s="43"/>
      <c r="M1181" s="43"/>
      <c r="N1181" s="43"/>
      <c r="O1181" s="43"/>
    </row>
    <row r="1182" spans="1:15" ht="15" customHeight="1">
      <c r="A1182" s="43"/>
      <c r="B1182" s="43"/>
      <c r="C1182" s="43"/>
      <c r="D1182" s="43"/>
      <c r="E1182" s="43"/>
      <c r="F1182" s="43"/>
      <c r="G1182" s="43"/>
      <c r="H1182" s="59"/>
      <c r="I1182" s="59"/>
      <c r="J1182" s="43"/>
      <c r="K1182" s="43"/>
      <c r="L1182" s="43"/>
      <c r="M1182" s="43"/>
      <c r="N1182" s="43"/>
      <c r="O1182" s="43"/>
    </row>
    <row r="1183" spans="1:15" ht="15" customHeight="1">
      <c r="A1183" s="43"/>
      <c r="B1183" s="43"/>
      <c r="C1183" s="43"/>
      <c r="D1183" s="43"/>
      <c r="E1183" s="43"/>
      <c r="F1183" s="43"/>
      <c r="G1183" s="43"/>
      <c r="H1183" s="59"/>
      <c r="I1183" s="59"/>
      <c r="J1183" s="43"/>
      <c r="K1183" s="43"/>
      <c r="L1183" s="43"/>
      <c r="M1183" s="43"/>
      <c r="N1183" s="43"/>
      <c r="O1183" s="43"/>
    </row>
    <row r="1184" spans="1:15" ht="15" customHeight="1">
      <c r="A1184" s="43"/>
      <c r="B1184" s="43"/>
      <c r="C1184" s="43"/>
      <c r="D1184" s="43"/>
      <c r="E1184" s="43"/>
      <c r="F1184" s="43"/>
      <c r="G1184" s="43"/>
      <c r="H1184" s="59"/>
      <c r="I1184" s="59"/>
      <c r="J1184" s="43"/>
      <c r="K1184" s="43"/>
      <c r="L1184" s="43"/>
      <c r="M1184" s="43"/>
      <c r="N1184" s="43"/>
      <c r="O1184" s="43"/>
    </row>
    <row r="1185" spans="1:15" ht="15" customHeight="1">
      <c r="A1185" s="43"/>
      <c r="B1185" s="43"/>
      <c r="C1185" s="43"/>
      <c r="D1185" s="43"/>
      <c r="E1185" s="43"/>
      <c r="F1185" s="43"/>
      <c r="G1185" s="43"/>
      <c r="H1185" s="59"/>
      <c r="I1185" s="59"/>
      <c r="J1185" s="43"/>
      <c r="K1185" s="43"/>
      <c r="L1185" s="43"/>
      <c r="M1185" s="43"/>
      <c r="N1185" s="43"/>
      <c r="O1185" s="43"/>
    </row>
    <row r="1186" spans="1:15" ht="15" customHeight="1">
      <c r="A1186" s="43"/>
      <c r="B1186" s="43"/>
      <c r="C1186" s="43"/>
      <c r="D1186" s="43"/>
      <c r="E1186" s="43"/>
      <c r="F1186" s="43"/>
      <c r="G1186" s="43"/>
      <c r="H1186" s="59"/>
      <c r="I1186" s="59"/>
      <c r="J1186" s="43"/>
      <c r="K1186" s="43"/>
      <c r="L1186" s="43"/>
      <c r="M1186" s="43"/>
      <c r="N1186" s="43"/>
      <c r="O1186" s="43"/>
    </row>
    <row r="1187" spans="1:15" ht="15" customHeight="1">
      <c r="A1187" s="43"/>
      <c r="B1187" s="43"/>
      <c r="C1187" s="43"/>
      <c r="D1187" s="43"/>
      <c r="E1187" s="43"/>
      <c r="F1187" s="43"/>
      <c r="G1187" s="43"/>
      <c r="H1187" s="59"/>
      <c r="I1187" s="59"/>
      <c r="J1187" s="43"/>
      <c r="K1187" s="43"/>
      <c r="L1187" s="43"/>
      <c r="M1187" s="43"/>
      <c r="N1187" s="43"/>
      <c r="O1187" s="43"/>
    </row>
    <row r="1188" spans="1:15" ht="15" customHeight="1">
      <c r="A1188" s="43"/>
      <c r="B1188" s="43"/>
      <c r="C1188" s="43"/>
      <c r="D1188" s="43"/>
      <c r="E1188" s="43"/>
      <c r="F1188" s="43"/>
      <c r="G1188" s="43"/>
      <c r="H1188" s="59"/>
      <c r="I1188" s="59"/>
      <c r="J1188" s="43"/>
      <c r="K1188" s="43"/>
      <c r="L1188" s="59"/>
      <c r="M1188" s="43"/>
      <c r="N1188" s="43"/>
      <c r="O1188" s="43"/>
    </row>
    <row r="1189" spans="1:15" ht="15" customHeight="1">
      <c r="A1189" s="43"/>
      <c r="B1189" s="43"/>
      <c r="C1189" s="43"/>
      <c r="D1189" s="43"/>
      <c r="E1189" s="43"/>
      <c r="F1189" s="43"/>
      <c r="G1189" s="43"/>
      <c r="H1189" s="59"/>
      <c r="I1189" s="59"/>
      <c r="J1189" s="43"/>
      <c r="K1189" s="43"/>
      <c r="L1189" s="43"/>
      <c r="M1189" s="43"/>
      <c r="N1189" s="43"/>
      <c r="O1189" s="43"/>
    </row>
    <row r="1190" spans="1:15" ht="15" customHeight="1">
      <c r="A1190" s="43"/>
      <c r="B1190" s="43"/>
      <c r="C1190" s="43"/>
      <c r="D1190" s="43"/>
      <c r="E1190" s="43"/>
      <c r="F1190" s="43"/>
      <c r="G1190" s="43"/>
      <c r="H1190" s="59"/>
      <c r="I1190" s="59"/>
      <c r="J1190" s="43"/>
      <c r="K1190" s="43"/>
      <c r="L1190" s="43"/>
      <c r="M1190" s="43"/>
      <c r="N1190" s="43"/>
      <c r="O1190" s="43"/>
    </row>
    <row r="1191" spans="1:15" ht="15" customHeight="1">
      <c r="A1191" s="43"/>
      <c r="B1191" s="43"/>
      <c r="C1191" s="43"/>
      <c r="D1191" s="43"/>
      <c r="E1191" s="43"/>
      <c r="F1191" s="43"/>
      <c r="G1191" s="43"/>
      <c r="H1191" s="59"/>
      <c r="I1191" s="59"/>
      <c r="J1191" s="43"/>
      <c r="K1191" s="43"/>
      <c r="L1191" s="43"/>
      <c r="M1191" s="43"/>
      <c r="N1191" s="43"/>
      <c r="O1191" s="43"/>
    </row>
    <row r="1192" spans="1:15" ht="15" customHeight="1">
      <c r="A1192" s="43"/>
      <c r="B1192" s="43"/>
      <c r="C1192" s="43"/>
      <c r="D1192" s="43"/>
      <c r="E1192" s="43"/>
      <c r="F1192" s="43"/>
      <c r="G1192" s="43"/>
      <c r="H1192" s="59"/>
      <c r="I1192" s="59"/>
      <c r="J1192" s="43"/>
      <c r="K1192" s="43"/>
      <c r="L1192" s="43"/>
      <c r="M1192" s="43"/>
      <c r="N1192" s="43"/>
      <c r="O1192" s="43"/>
    </row>
    <row r="1193" spans="1:15" ht="15" customHeight="1">
      <c r="A1193" s="43"/>
      <c r="B1193" s="43"/>
      <c r="C1193" s="43"/>
      <c r="D1193" s="43"/>
      <c r="E1193" s="43"/>
      <c r="F1193" s="43"/>
      <c r="G1193" s="43"/>
      <c r="H1193" s="59"/>
      <c r="I1193" s="59"/>
      <c r="J1193" s="43"/>
      <c r="K1193" s="43"/>
      <c r="L1193" s="43"/>
      <c r="M1193" s="43"/>
      <c r="N1193" s="43"/>
      <c r="O1193" s="43"/>
    </row>
    <row r="1194" spans="1:15" ht="15" customHeight="1">
      <c r="A1194" s="43"/>
      <c r="B1194" s="43"/>
      <c r="C1194" s="43"/>
      <c r="D1194" s="43"/>
      <c r="E1194" s="43"/>
      <c r="F1194" s="43"/>
      <c r="G1194" s="43"/>
      <c r="H1194" s="59"/>
      <c r="I1194" s="59"/>
      <c r="J1194" s="43"/>
      <c r="K1194" s="43"/>
      <c r="L1194" s="43"/>
      <c r="M1194" s="43"/>
      <c r="N1194" s="43"/>
      <c r="O1194" s="43"/>
    </row>
    <row r="1195" spans="1:15" ht="15" customHeight="1">
      <c r="A1195" s="43"/>
      <c r="B1195" s="43"/>
      <c r="C1195" s="43"/>
      <c r="D1195" s="43"/>
      <c r="E1195" s="43"/>
      <c r="F1195" s="43"/>
      <c r="G1195" s="43"/>
      <c r="H1195" s="59"/>
      <c r="I1195" s="59"/>
      <c r="J1195" s="43"/>
      <c r="K1195" s="43"/>
      <c r="L1195" s="43"/>
      <c r="M1195" s="43"/>
      <c r="N1195" s="43"/>
      <c r="O1195" s="43"/>
    </row>
    <row r="1196" spans="1:15" ht="15" customHeight="1">
      <c r="A1196" s="43"/>
      <c r="B1196" s="43"/>
      <c r="C1196" s="43"/>
      <c r="D1196" s="43"/>
      <c r="E1196" s="43"/>
      <c r="F1196" s="43"/>
      <c r="G1196" s="43"/>
      <c r="H1196" s="59"/>
      <c r="I1196" s="59"/>
      <c r="J1196" s="43"/>
      <c r="K1196" s="43"/>
      <c r="L1196" s="43"/>
      <c r="M1196" s="43"/>
      <c r="N1196" s="43"/>
      <c r="O1196" s="43"/>
    </row>
    <row r="1197" spans="1:15" ht="15" customHeight="1">
      <c r="A1197" s="43"/>
      <c r="B1197" s="43"/>
      <c r="C1197" s="43"/>
      <c r="D1197" s="43"/>
      <c r="E1197" s="43"/>
      <c r="F1197" s="43"/>
      <c r="G1197" s="43"/>
      <c r="H1197" s="59"/>
      <c r="I1197" s="59"/>
      <c r="J1197" s="43"/>
      <c r="K1197" s="43"/>
      <c r="L1197" s="43"/>
      <c r="M1197" s="43"/>
      <c r="N1197" s="43"/>
      <c r="O1197" s="43"/>
    </row>
    <row r="1198" spans="1:15" ht="15" customHeight="1">
      <c r="A1198" s="43"/>
      <c r="B1198" s="43"/>
      <c r="C1198" s="43"/>
      <c r="D1198" s="43"/>
      <c r="E1198" s="43"/>
      <c r="F1198" s="43"/>
      <c r="G1198" s="43"/>
      <c r="H1198" s="59"/>
      <c r="I1198" s="59"/>
      <c r="J1198" s="43"/>
      <c r="K1198" s="43"/>
      <c r="L1198" s="43"/>
      <c r="M1198" s="43"/>
      <c r="N1198" s="43"/>
      <c r="O1198" s="43"/>
    </row>
    <row r="1199" spans="1:15" ht="15" customHeight="1">
      <c r="A1199" s="43"/>
      <c r="B1199" s="43"/>
      <c r="C1199" s="43"/>
      <c r="D1199" s="43"/>
      <c r="E1199" s="43"/>
      <c r="F1199" s="43"/>
      <c r="G1199" s="43"/>
      <c r="H1199" s="59"/>
      <c r="I1199" s="59"/>
      <c r="J1199" s="43"/>
      <c r="K1199" s="43"/>
      <c r="L1199" s="43"/>
      <c r="M1199" s="43"/>
      <c r="N1199" s="43"/>
      <c r="O1199" s="43"/>
    </row>
    <row r="1200" spans="1:15" ht="15" customHeight="1">
      <c r="A1200" s="43"/>
      <c r="B1200" s="43"/>
      <c r="C1200" s="43"/>
      <c r="D1200" s="43"/>
      <c r="E1200" s="43"/>
      <c r="F1200" s="43"/>
      <c r="G1200" s="43"/>
      <c r="H1200" s="59"/>
      <c r="I1200" s="59"/>
      <c r="J1200" s="43"/>
      <c r="K1200" s="43"/>
      <c r="L1200" s="43"/>
      <c r="M1200" s="43"/>
      <c r="N1200" s="43"/>
      <c r="O1200" s="43"/>
    </row>
    <row r="1201" spans="1:15" ht="15" customHeight="1">
      <c r="A1201" s="43"/>
      <c r="B1201" s="43"/>
      <c r="C1201" s="43"/>
      <c r="D1201" s="43"/>
      <c r="E1201" s="43"/>
      <c r="F1201" s="43"/>
      <c r="G1201" s="43"/>
      <c r="H1201" s="59"/>
      <c r="I1201" s="59"/>
      <c r="J1201" s="43"/>
      <c r="K1201" s="43"/>
      <c r="L1201" s="43"/>
      <c r="M1201" s="43"/>
      <c r="N1201" s="43"/>
      <c r="O1201" s="43"/>
    </row>
    <row r="1202" spans="1:15" ht="15" customHeight="1">
      <c r="A1202" s="43"/>
      <c r="B1202" s="43"/>
      <c r="C1202" s="43"/>
      <c r="D1202" s="43"/>
      <c r="E1202" s="43"/>
      <c r="F1202" s="43"/>
      <c r="G1202" s="43"/>
      <c r="H1202" s="59"/>
      <c r="I1202" s="59"/>
      <c r="J1202" s="43"/>
      <c r="K1202" s="43"/>
      <c r="L1202" s="43"/>
      <c r="M1202" s="43"/>
      <c r="N1202" s="43"/>
      <c r="O1202" s="43"/>
    </row>
    <row r="1203" spans="1:15" ht="15" customHeight="1">
      <c r="A1203" s="43"/>
      <c r="B1203" s="43"/>
      <c r="C1203" s="43"/>
      <c r="D1203" s="43"/>
      <c r="E1203" s="43"/>
      <c r="F1203" s="43"/>
      <c r="G1203" s="43"/>
      <c r="H1203" s="59"/>
      <c r="I1203" s="59"/>
      <c r="J1203" s="43"/>
      <c r="K1203" s="43"/>
      <c r="L1203" s="43"/>
      <c r="M1203" s="43"/>
      <c r="N1203" s="43"/>
      <c r="O1203" s="43"/>
    </row>
    <row r="1204" spans="1:15" ht="15" customHeight="1">
      <c r="A1204" s="43"/>
      <c r="B1204" s="43"/>
      <c r="C1204" s="43"/>
      <c r="D1204" s="43"/>
      <c r="E1204" s="43"/>
      <c r="F1204" s="43"/>
      <c r="G1204" s="43"/>
      <c r="H1204" s="59"/>
      <c r="I1204" s="59"/>
      <c r="J1204" s="43"/>
      <c r="K1204" s="43"/>
      <c r="L1204" s="43"/>
      <c r="M1204" s="43"/>
      <c r="N1204" s="43"/>
      <c r="O1204" s="43"/>
    </row>
    <row r="1205" spans="1:15" ht="15" customHeight="1">
      <c r="A1205" s="43"/>
      <c r="B1205" s="43"/>
      <c r="C1205" s="43"/>
      <c r="D1205" s="43"/>
      <c r="E1205" s="43"/>
      <c r="F1205" s="43"/>
      <c r="G1205" s="43"/>
      <c r="H1205" s="59"/>
      <c r="I1205" s="59"/>
      <c r="J1205" s="43"/>
      <c r="K1205" s="43"/>
      <c r="L1205" s="43"/>
      <c r="M1205" s="43"/>
      <c r="N1205" s="43"/>
      <c r="O1205" s="43"/>
    </row>
    <row r="1206" spans="1:15" ht="15" customHeight="1">
      <c r="A1206" s="43"/>
      <c r="B1206" s="43"/>
      <c r="C1206" s="43"/>
      <c r="D1206" s="43"/>
      <c r="E1206" s="43"/>
      <c r="F1206" s="43"/>
      <c r="G1206" s="43"/>
      <c r="H1206" s="59"/>
      <c r="I1206" s="59"/>
      <c r="J1206" s="43"/>
      <c r="K1206" s="43"/>
      <c r="L1206" s="43"/>
      <c r="M1206" s="43"/>
      <c r="N1206" s="43"/>
      <c r="O1206" s="43"/>
    </row>
    <row r="1207" spans="1:15" ht="15" customHeight="1">
      <c r="A1207" s="43"/>
      <c r="B1207" s="43"/>
      <c r="C1207" s="43"/>
      <c r="D1207" s="43"/>
      <c r="E1207" s="43"/>
      <c r="F1207" s="43"/>
      <c r="G1207" s="43"/>
      <c r="H1207" s="59"/>
      <c r="I1207" s="59"/>
      <c r="J1207" s="43"/>
      <c r="K1207" s="43"/>
      <c r="L1207" s="43"/>
      <c r="M1207" s="43"/>
      <c r="N1207" s="43"/>
      <c r="O1207" s="43"/>
    </row>
    <row r="1208" spans="1:15" ht="15" customHeight="1">
      <c r="A1208" s="43"/>
      <c r="B1208" s="43"/>
      <c r="C1208" s="43"/>
      <c r="D1208" s="43"/>
      <c r="E1208" s="43"/>
      <c r="F1208" s="43"/>
      <c r="G1208" s="43"/>
      <c r="H1208" s="59"/>
      <c r="I1208" s="59"/>
      <c r="J1208" s="43"/>
      <c r="K1208" s="43"/>
      <c r="L1208" s="43"/>
      <c r="M1208" s="43"/>
      <c r="N1208" s="43"/>
      <c r="O1208" s="43"/>
    </row>
    <row r="1209" spans="1:15" ht="15" customHeight="1">
      <c r="A1209" s="43"/>
      <c r="B1209" s="43"/>
      <c r="C1209" s="43"/>
      <c r="D1209" s="43"/>
      <c r="E1209" s="43"/>
      <c r="F1209" s="43"/>
      <c r="G1209" s="43"/>
      <c r="H1209" s="59"/>
      <c r="I1209" s="59"/>
      <c r="J1209" s="43"/>
      <c r="K1209" s="43"/>
      <c r="L1209" s="43"/>
      <c r="M1209" s="43"/>
      <c r="N1209" s="43"/>
      <c r="O1209" s="43"/>
    </row>
    <row r="1210" spans="1:15" ht="15" customHeight="1">
      <c r="A1210" s="43"/>
      <c r="B1210" s="43"/>
      <c r="C1210" s="43"/>
      <c r="D1210" s="43"/>
      <c r="E1210" s="43"/>
      <c r="F1210" s="43"/>
      <c r="G1210" s="43"/>
      <c r="H1210" s="59"/>
      <c r="I1210" s="59"/>
      <c r="J1210" s="43"/>
      <c r="K1210" s="43"/>
      <c r="L1210" s="43"/>
      <c r="M1210" s="43"/>
      <c r="N1210" s="43"/>
      <c r="O1210" s="43"/>
    </row>
    <row r="1211" spans="1:15" ht="15" customHeight="1">
      <c r="A1211" s="43"/>
      <c r="B1211" s="43"/>
      <c r="C1211" s="43"/>
      <c r="D1211" s="43"/>
      <c r="E1211" s="43"/>
      <c r="F1211" s="43"/>
      <c r="G1211" s="43"/>
      <c r="H1211" s="59"/>
      <c r="I1211" s="59"/>
      <c r="J1211" s="43"/>
      <c r="K1211" s="43"/>
      <c r="L1211" s="43"/>
      <c r="M1211" s="43"/>
      <c r="N1211" s="43"/>
      <c r="O1211" s="43"/>
    </row>
    <row r="1212" spans="1:15" ht="15" customHeight="1">
      <c r="A1212" s="43"/>
      <c r="B1212" s="43"/>
      <c r="C1212" s="43"/>
      <c r="D1212" s="43"/>
      <c r="E1212" s="43"/>
      <c r="F1212" s="43"/>
      <c r="G1212" s="43"/>
      <c r="H1212" s="59"/>
      <c r="I1212" s="59"/>
      <c r="J1212" s="43"/>
      <c r="K1212" s="43"/>
      <c r="L1212" s="43"/>
      <c r="M1212" s="43"/>
      <c r="N1212" s="43"/>
      <c r="O1212" s="43"/>
    </row>
    <row r="1213" spans="1:15" ht="15" customHeight="1">
      <c r="A1213" s="43"/>
      <c r="B1213" s="43"/>
      <c r="C1213" s="43"/>
      <c r="D1213" s="43"/>
      <c r="E1213" s="43"/>
      <c r="F1213" s="43"/>
      <c r="G1213" s="43"/>
      <c r="H1213" s="59"/>
      <c r="I1213" s="59"/>
      <c r="J1213" s="43"/>
      <c r="K1213" s="43"/>
      <c r="L1213" s="43"/>
      <c r="M1213" s="43"/>
      <c r="N1213" s="43"/>
      <c r="O1213" s="43"/>
    </row>
    <row r="1214" spans="1:15" ht="15" customHeight="1">
      <c r="A1214" s="43"/>
      <c r="B1214" s="43"/>
      <c r="C1214" s="43"/>
      <c r="D1214" s="43"/>
      <c r="E1214" s="43"/>
      <c r="F1214" s="43"/>
      <c r="G1214" s="43"/>
      <c r="H1214" s="59"/>
      <c r="I1214" s="59"/>
      <c r="J1214" s="43"/>
      <c r="K1214" s="43"/>
      <c r="L1214" s="43"/>
      <c r="M1214" s="43"/>
      <c r="N1214" s="43"/>
      <c r="O1214" s="43"/>
    </row>
    <row r="1215" spans="1:15" ht="15" customHeight="1">
      <c r="A1215" s="43"/>
      <c r="B1215" s="43"/>
      <c r="C1215" s="43"/>
      <c r="D1215" s="43"/>
      <c r="E1215" s="43"/>
      <c r="F1215" s="43"/>
      <c r="G1215" s="43"/>
      <c r="H1215" s="59"/>
      <c r="I1215" s="59"/>
      <c r="J1215" s="43"/>
      <c r="K1215" s="43"/>
      <c r="L1215" s="43"/>
      <c r="M1215" s="43"/>
      <c r="N1215" s="43"/>
      <c r="O1215" s="43"/>
    </row>
    <row r="1216" spans="1:15" ht="15" customHeight="1">
      <c r="A1216" s="43"/>
      <c r="B1216" s="43"/>
      <c r="C1216" s="43"/>
      <c r="D1216" s="43"/>
      <c r="E1216" s="43"/>
      <c r="F1216" s="43"/>
      <c r="G1216" s="43"/>
      <c r="H1216" s="59"/>
      <c r="I1216" s="59"/>
      <c r="J1216" s="43"/>
      <c r="K1216" s="43"/>
      <c r="L1216" s="43"/>
      <c r="M1216" s="43"/>
      <c r="N1216" s="43"/>
      <c r="O1216" s="43"/>
    </row>
    <row r="1217" spans="1:15" ht="15" customHeight="1">
      <c r="A1217" s="43"/>
      <c r="B1217" s="43"/>
      <c r="C1217" s="43"/>
      <c r="D1217" s="43"/>
      <c r="E1217" s="43"/>
      <c r="F1217" s="43"/>
      <c r="G1217" s="43"/>
      <c r="H1217" s="59"/>
      <c r="I1217" s="59"/>
      <c r="J1217" s="43"/>
      <c r="K1217" s="43"/>
      <c r="L1217" s="43"/>
      <c r="M1217" s="43"/>
      <c r="N1217" s="43"/>
      <c r="O1217" s="43"/>
    </row>
    <row r="1218" spans="1:15" ht="15" customHeight="1">
      <c r="A1218" s="43"/>
      <c r="B1218" s="43"/>
      <c r="C1218" s="43"/>
      <c r="D1218" s="43"/>
      <c r="E1218" s="43"/>
      <c r="F1218" s="43"/>
      <c r="G1218" s="43"/>
      <c r="H1218" s="59"/>
      <c r="I1218" s="59"/>
      <c r="J1218" s="43"/>
      <c r="K1218" s="43"/>
      <c r="L1218" s="43"/>
      <c r="M1218" s="43"/>
      <c r="N1218" s="43"/>
      <c r="O1218" s="43"/>
    </row>
    <row r="1219" spans="1:15" ht="15" customHeight="1">
      <c r="A1219" s="43"/>
      <c r="B1219" s="43"/>
      <c r="C1219" s="43"/>
      <c r="D1219" s="43"/>
      <c r="E1219" s="43"/>
      <c r="F1219" s="43"/>
      <c r="G1219" s="43"/>
      <c r="H1219" s="59"/>
      <c r="I1219" s="59"/>
      <c r="J1219" s="43"/>
      <c r="K1219" s="43"/>
      <c r="L1219" s="43"/>
      <c r="M1219" s="43"/>
      <c r="N1219" s="43"/>
      <c r="O1219" s="43"/>
    </row>
    <row r="1220" spans="1:15" ht="15" customHeight="1">
      <c r="A1220" s="43"/>
      <c r="B1220" s="43"/>
      <c r="C1220" s="43"/>
      <c r="D1220" s="43"/>
      <c r="E1220" s="43"/>
      <c r="F1220" s="43"/>
      <c r="G1220" s="43"/>
      <c r="H1220" s="59"/>
      <c r="I1220" s="59"/>
      <c r="J1220" s="43"/>
      <c r="K1220" s="43"/>
      <c r="L1220" s="43"/>
      <c r="M1220" s="43"/>
      <c r="N1220" s="43"/>
      <c r="O1220" s="43"/>
    </row>
    <row r="1221" spans="1:15" ht="15" customHeight="1">
      <c r="A1221" s="43"/>
      <c r="B1221" s="43"/>
      <c r="C1221" s="43"/>
      <c r="D1221" s="43"/>
      <c r="E1221" s="43"/>
      <c r="F1221" s="43"/>
      <c r="G1221" s="43"/>
      <c r="H1221" s="59"/>
      <c r="I1221" s="59"/>
      <c r="J1221" s="43"/>
      <c r="K1221" s="43"/>
      <c r="L1221" s="43"/>
      <c r="M1221" s="43"/>
      <c r="N1221" s="43"/>
      <c r="O1221" s="43"/>
    </row>
    <row r="1222" spans="1:15" ht="15" customHeight="1">
      <c r="A1222" s="43"/>
      <c r="B1222" s="43"/>
      <c r="C1222" s="43"/>
      <c r="D1222" s="43"/>
      <c r="E1222" s="43"/>
      <c r="F1222" s="43"/>
      <c r="G1222" s="43"/>
      <c r="H1222" s="59"/>
      <c r="I1222" s="59"/>
      <c r="J1222" s="43"/>
      <c r="K1222" s="43"/>
      <c r="L1222" s="43"/>
      <c r="M1222" s="43"/>
      <c r="N1222" s="43"/>
      <c r="O1222" s="43"/>
    </row>
    <row r="1223" spans="1:15" ht="15" customHeight="1">
      <c r="A1223" s="43"/>
      <c r="B1223" s="43"/>
      <c r="C1223" s="43"/>
      <c r="D1223" s="43"/>
      <c r="E1223" s="43"/>
      <c r="F1223" s="43"/>
      <c r="G1223" s="43"/>
      <c r="H1223" s="59"/>
      <c r="I1223" s="59"/>
      <c r="J1223" s="43"/>
      <c r="K1223" s="43"/>
      <c r="L1223" s="43"/>
      <c r="M1223" s="43"/>
      <c r="N1223" s="43"/>
      <c r="O1223" s="43"/>
    </row>
    <row r="1224" spans="1:15" ht="15" customHeight="1">
      <c r="A1224" s="43"/>
      <c r="B1224" s="43"/>
      <c r="C1224" s="43"/>
      <c r="D1224" s="43"/>
      <c r="E1224" s="43"/>
      <c r="F1224" s="43"/>
      <c r="G1224" s="43"/>
      <c r="H1224" s="59"/>
      <c r="I1224" s="59"/>
      <c r="J1224" s="43"/>
      <c r="K1224" s="43"/>
      <c r="L1224" s="43"/>
      <c r="M1224" s="43"/>
      <c r="N1224" s="43"/>
      <c r="O1224" s="43"/>
    </row>
    <row r="1225" spans="1:15" ht="15" customHeight="1">
      <c r="A1225" s="43"/>
      <c r="B1225" s="43"/>
      <c r="C1225" s="43"/>
      <c r="D1225" s="43"/>
      <c r="E1225" s="43"/>
      <c r="F1225" s="43"/>
      <c r="G1225" s="43"/>
      <c r="H1225" s="59"/>
      <c r="I1225" s="59"/>
      <c r="J1225" s="43"/>
      <c r="K1225" s="43"/>
      <c r="L1225" s="43"/>
      <c r="M1225" s="43"/>
      <c r="N1225" s="43"/>
      <c r="O1225" s="43"/>
    </row>
    <row r="1226" spans="1:15" ht="15" customHeight="1">
      <c r="A1226" s="43"/>
      <c r="B1226" s="43"/>
      <c r="C1226" s="43"/>
      <c r="D1226" s="43"/>
      <c r="E1226" s="43"/>
      <c r="F1226" s="43"/>
      <c r="G1226" s="43"/>
      <c r="H1226" s="59"/>
      <c r="I1226" s="59"/>
      <c r="J1226" s="43"/>
      <c r="K1226" s="43"/>
      <c r="L1226" s="43"/>
      <c r="M1226" s="43"/>
      <c r="N1226" s="43"/>
      <c r="O1226" s="43"/>
    </row>
    <row r="1227" spans="1:15" ht="15" customHeight="1">
      <c r="A1227" s="43"/>
      <c r="B1227" s="43"/>
      <c r="C1227" s="43"/>
      <c r="D1227" s="43"/>
      <c r="E1227" s="43"/>
      <c r="F1227" s="43"/>
      <c r="G1227" s="43"/>
      <c r="H1227" s="59"/>
      <c r="I1227" s="59"/>
      <c r="J1227" s="43"/>
      <c r="K1227" s="43"/>
      <c r="L1227" s="43"/>
      <c r="M1227" s="43"/>
      <c r="N1227" s="43"/>
      <c r="O1227" s="43"/>
    </row>
    <row r="1228" spans="1:15" ht="15" customHeight="1">
      <c r="A1228" s="43"/>
      <c r="B1228" s="43"/>
      <c r="C1228" s="43"/>
      <c r="D1228" s="43"/>
      <c r="E1228" s="43"/>
      <c r="F1228" s="43"/>
      <c r="G1228" s="43"/>
      <c r="H1228" s="59"/>
      <c r="I1228" s="59"/>
      <c r="J1228" s="43"/>
      <c r="K1228" s="43"/>
      <c r="L1228" s="43"/>
      <c r="M1228" s="43"/>
      <c r="N1228" s="43"/>
      <c r="O1228" s="43"/>
    </row>
    <row r="1229" spans="1:15" ht="15" customHeight="1">
      <c r="A1229" s="43"/>
      <c r="B1229" s="43"/>
      <c r="C1229" s="43"/>
      <c r="D1229" s="43"/>
      <c r="E1229" s="43"/>
      <c r="F1229" s="43"/>
      <c r="G1229" s="43"/>
      <c r="H1229" s="59"/>
      <c r="I1229" s="59"/>
      <c r="J1229" s="43"/>
      <c r="K1229" s="43"/>
      <c r="L1229" s="43"/>
      <c r="M1229" s="43"/>
      <c r="N1229" s="43"/>
      <c r="O1229" s="43"/>
    </row>
    <row r="1230" spans="1:15" ht="15" customHeight="1">
      <c r="A1230" s="43"/>
      <c r="B1230" s="43"/>
      <c r="C1230" s="43"/>
      <c r="D1230" s="43"/>
      <c r="E1230" s="43"/>
      <c r="F1230" s="43"/>
      <c r="G1230" s="43"/>
      <c r="H1230" s="59"/>
      <c r="I1230" s="59"/>
      <c r="J1230" s="43"/>
      <c r="K1230" s="43"/>
      <c r="L1230" s="43"/>
      <c r="M1230" s="43"/>
      <c r="N1230" s="43"/>
      <c r="O1230" s="43"/>
    </row>
    <row r="1231" spans="1:15" ht="15" customHeight="1">
      <c r="A1231" s="43"/>
      <c r="B1231" s="43"/>
      <c r="C1231" s="43"/>
      <c r="D1231" s="43"/>
      <c r="E1231" s="43"/>
      <c r="F1231" s="43"/>
      <c r="G1231" s="43"/>
      <c r="H1231" s="59"/>
      <c r="I1231" s="59"/>
      <c r="J1231" s="43"/>
      <c r="K1231" s="43"/>
      <c r="L1231" s="43"/>
      <c r="M1231" s="43"/>
      <c r="N1231" s="43"/>
      <c r="O1231" s="43"/>
    </row>
    <row r="1232" spans="1:15" ht="15" customHeight="1">
      <c r="A1232" s="43"/>
      <c r="B1232" s="43"/>
      <c r="C1232" s="43"/>
      <c r="D1232" s="43"/>
      <c r="E1232" s="43"/>
      <c r="F1232" s="43"/>
      <c r="G1232" s="43"/>
      <c r="H1232" s="59"/>
      <c r="I1232" s="59"/>
      <c r="J1232" s="43"/>
      <c r="K1232" s="43"/>
      <c r="L1232" s="43"/>
      <c r="M1232" s="43"/>
      <c r="N1232" s="43"/>
      <c r="O1232" s="43"/>
    </row>
    <row r="1233" spans="1:15" ht="15" customHeight="1">
      <c r="A1233" s="43"/>
      <c r="B1233" s="43"/>
      <c r="C1233" s="43"/>
      <c r="D1233" s="43"/>
      <c r="E1233" s="43"/>
      <c r="F1233" s="43"/>
      <c r="G1233" s="43"/>
      <c r="H1233" s="59"/>
      <c r="I1233" s="59"/>
      <c r="J1233" s="43"/>
      <c r="K1233" s="43"/>
      <c r="L1233" s="43"/>
      <c r="M1233" s="43"/>
      <c r="N1233" s="43"/>
      <c r="O1233" s="43"/>
    </row>
    <row r="1234" spans="1:15" ht="15" customHeight="1">
      <c r="A1234" s="43"/>
      <c r="B1234" s="43"/>
      <c r="C1234" s="43"/>
      <c r="D1234" s="43"/>
      <c r="E1234" s="43"/>
      <c r="F1234" s="43"/>
      <c r="G1234" s="43"/>
      <c r="H1234" s="59"/>
      <c r="I1234" s="59"/>
      <c r="J1234" s="43"/>
      <c r="K1234" s="43"/>
      <c r="L1234" s="43"/>
      <c r="M1234" s="43"/>
      <c r="N1234" s="43"/>
      <c r="O1234" s="43"/>
    </row>
    <row r="1235" spans="1:15" ht="15" customHeight="1">
      <c r="A1235" s="43"/>
      <c r="B1235" s="43"/>
      <c r="C1235" s="43"/>
      <c r="D1235" s="43"/>
      <c r="E1235" s="43"/>
      <c r="F1235" s="43"/>
      <c r="G1235" s="43"/>
      <c r="H1235" s="59"/>
      <c r="I1235" s="59"/>
      <c r="J1235" s="43"/>
      <c r="K1235" s="43"/>
      <c r="L1235" s="43"/>
      <c r="M1235" s="43"/>
      <c r="N1235" s="43"/>
      <c r="O1235" s="43"/>
    </row>
    <row r="1236" spans="1:15" ht="15" customHeight="1">
      <c r="A1236" s="43"/>
      <c r="B1236" s="43"/>
      <c r="C1236" s="43"/>
      <c r="D1236" s="43"/>
      <c r="E1236" s="43"/>
      <c r="F1236" s="43"/>
      <c r="G1236" s="43"/>
      <c r="H1236" s="59"/>
      <c r="I1236" s="59"/>
      <c r="J1236" s="43"/>
      <c r="K1236" s="43"/>
      <c r="L1236" s="43"/>
      <c r="M1236" s="43"/>
      <c r="N1236" s="43"/>
      <c r="O1236" s="43"/>
    </row>
    <row r="1237" spans="1:15" ht="15" customHeight="1">
      <c r="A1237" s="43"/>
      <c r="B1237" s="43"/>
      <c r="C1237" s="43"/>
      <c r="D1237" s="43"/>
      <c r="E1237" s="43"/>
      <c r="F1237" s="43"/>
      <c r="G1237" s="43"/>
      <c r="H1237" s="59"/>
      <c r="I1237" s="59"/>
      <c r="J1237" s="43"/>
      <c r="K1237" s="43"/>
      <c r="L1237" s="43"/>
      <c r="M1237" s="43"/>
      <c r="N1237" s="43"/>
      <c r="O1237" s="43"/>
    </row>
    <row r="1238" spans="1:15" ht="15" customHeight="1">
      <c r="A1238" s="43"/>
      <c r="B1238" s="43"/>
      <c r="C1238" s="43"/>
      <c r="D1238" s="43"/>
      <c r="E1238" s="43"/>
      <c r="F1238" s="43"/>
      <c r="G1238" s="43"/>
      <c r="H1238" s="59"/>
      <c r="I1238" s="59"/>
      <c r="J1238" s="43"/>
      <c r="K1238" s="43"/>
      <c r="L1238" s="43"/>
      <c r="M1238" s="43"/>
      <c r="N1238" s="43"/>
      <c r="O1238" s="43"/>
    </row>
    <row r="1239" spans="1:15" ht="15" customHeight="1">
      <c r="A1239" s="43"/>
      <c r="B1239" s="43"/>
      <c r="C1239" s="43"/>
      <c r="D1239" s="43"/>
      <c r="E1239" s="43"/>
      <c r="F1239" s="43"/>
      <c r="G1239" s="43"/>
      <c r="H1239" s="59"/>
      <c r="I1239" s="59"/>
      <c r="J1239" s="43"/>
      <c r="K1239" s="43"/>
      <c r="L1239" s="43"/>
      <c r="M1239" s="43"/>
      <c r="N1239" s="43"/>
      <c r="O1239" s="43"/>
    </row>
    <row r="1240" spans="1:15" ht="15" customHeight="1">
      <c r="A1240" s="43"/>
      <c r="B1240" s="43"/>
      <c r="C1240" s="43"/>
      <c r="D1240" s="43"/>
      <c r="E1240" s="43"/>
      <c r="F1240" s="43"/>
      <c r="G1240" s="43"/>
      <c r="H1240" s="59"/>
      <c r="I1240" s="59"/>
      <c r="J1240" s="43"/>
      <c r="K1240" s="43"/>
      <c r="L1240" s="59"/>
      <c r="M1240" s="43"/>
      <c r="N1240" s="43"/>
      <c r="O1240" s="43"/>
    </row>
    <row r="1241" spans="1:15" ht="15" customHeight="1">
      <c r="A1241" s="43"/>
      <c r="B1241" s="43"/>
      <c r="C1241" s="43"/>
      <c r="D1241" s="43"/>
      <c r="E1241" s="43"/>
      <c r="F1241" s="43"/>
      <c r="G1241" s="43"/>
      <c r="H1241" s="59"/>
      <c r="I1241" s="59"/>
      <c r="J1241" s="43"/>
      <c r="K1241" s="43"/>
      <c r="L1241" s="43"/>
      <c r="M1241" s="43"/>
      <c r="N1241" s="43"/>
      <c r="O1241" s="43"/>
    </row>
    <row r="1242" spans="1:15" ht="15" customHeight="1">
      <c r="A1242" s="43"/>
      <c r="B1242" s="43"/>
      <c r="C1242" s="43"/>
      <c r="D1242" s="43"/>
      <c r="E1242" s="43"/>
      <c r="F1242" s="43"/>
      <c r="G1242" s="43"/>
      <c r="H1242" s="59"/>
      <c r="I1242" s="59"/>
      <c r="J1242" s="43"/>
      <c r="K1242" s="43"/>
      <c r="L1242" s="43"/>
      <c r="M1242" s="43"/>
      <c r="N1242" s="43"/>
      <c r="O1242" s="43"/>
    </row>
    <row r="1243" spans="1:15" ht="15" customHeight="1">
      <c r="A1243" s="43"/>
      <c r="B1243" s="43"/>
      <c r="C1243" s="43"/>
      <c r="D1243" s="43"/>
      <c r="E1243" s="43"/>
      <c r="F1243" s="43"/>
      <c r="G1243" s="43"/>
      <c r="H1243" s="59"/>
      <c r="I1243" s="59"/>
      <c r="J1243" s="43"/>
      <c r="K1243" s="43"/>
      <c r="L1243" s="43"/>
      <c r="M1243" s="43"/>
      <c r="N1243" s="43"/>
      <c r="O1243" s="43"/>
    </row>
    <row r="1244" spans="1:15" ht="15" customHeight="1">
      <c r="A1244" s="43"/>
      <c r="B1244" s="43"/>
      <c r="C1244" s="43"/>
      <c r="D1244" s="43"/>
      <c r="E1244" s="43"/>
      <c r="F1244" s="43"/>
      <c r="G1244" s="43"/>
      <c r="H1244" s="59"/>
      <c r="I1244" s="59"/>
      <c r="J1244" s="43"/>
      <c r="K1244" s="43"/>
      <c r="L1244" s="43"/>
      <c r="M1244" s="43"/>
      <c r="N1244" s="43"/>
      <c r="O1244" s="43"/>
    </row>
    <row r="1245" spans="1:15" ht="15" customHeight="1">
      <c r="A1245" s="43"/>
      <c r="B1245" s="43"/>
      <c r="C1245" s="43"/>
      <c r="D1245" s="43"/>
      <c r="E1245" s="43"/>
      <c r="F1245" s="43"/>
      <c r="G1245" s="43"/>
      <c r="H1245" s="59"/>
      <c r="I1245" s="59"/>
      <c r="J1245" s="43"/>
      <c r="K1245" s="43"/>
      <c r="L1245" s="43"/>
      <c r="M1245" s="43"/>
      <c r="N1245" s="43"/>
      <c r="O1245" s="43"/>
    </row>
    <row r="1246" spans="1:15" ht="15" customHeight="1">
      <c r="A1246" s="43"/>
      <c r="B1246" s="43"/>
      <c r="C1246" s="43"/>
      <c r="D1246" s="43"/>
      <c r="E1246" s="43"/>
      <c r="F1246" s="43"/>
      <c r="G1246" s="43"/>
      <c r="H1246" s="59"/>
      <c r="I1246" s="59"/>
      <c r="J1246" s="43"/>
      <c r="K1246" s="43"/>
      <c r="L1246" s="59"/>
      <c r="M1246" s="43"/>
      <c r="N1246" s="43"/>
      <c r="O1246" s="43"/>
    </row>
    <row r="1247" spans="1:15" ht="15" customHeight="1">
      <c r="A1247" s="43"/>
      <c r="B1247" s="43"/>
      <c r="C1247" s="43"/>
      <c r="D1247" s="43"/>
      <c r="E1247" s="43"/>
      <c r="F1247" s="43"/>
      <c r="G1247" s="43"/>
      <c r="H1247" s="59"/>
      <c r="I1247" s="59"/>
      <c r="J1247" s="43"/>
      <c r="K1247" s="43"/>
      <c r="L1247" s="43"/>
      <c r="M1247" s="43"/>
      <c r="N1247" s="43"/>
      <c r="O1247" s="43"/>
    </row>
    <row r="1248" spans="1:15" ht="15" customHeight="1">
      <c r="A1248" s="43"/>
      <c r="B1248" s="43"/>
      <c r="C1248" s="43"/>
      <c r="D1248" s="43"/>
      <c r="E1248" s="43"/>
      <c r="F1248" s="43"/>
      <c r="G1248" s="43"/>
      <c r="H1248" s="59"/>
      <c r="I1248" s="59"/>
      <c r="J1248" s="43"/>
      <c r="K1248" s="43"/>
      <c r="L1248" s="43"/>
      <c r="M1248" s="43"/>
      <c r="N1248" s="43"/>
      <c r="O1248" s="43"/>
    </row>
    <row r="1249" spans="1:15" ht="15" customHeight="1">
      <c r="A1249" s="43"/>
      <c r="B1249" s="43"/>
      <c r="C1249" s="43"/>
      <c r="D1249" s="43"/>
      <c r="E1249" s="43"/>
      <c r="F1249" s="43"/>
      <c r="G1249" s="43"/>
      <c r="H1249" s="59"/>
      <c r="I1249" s="59"/>
      <c r="J1249" s="43"/>
      <c r="K1249" s="43"/>
      <c r="L1249" s="43"/>
      <c r="M1249" s="43"/>
      <c r="N1249" s="43"/>
      <c r="O1249" s="43"/>
    </row>
    <row r="1250" spans="1:15" ht="15" customHeight="1">
      <c r="A1250" s="43"/>
      <c r="B1250" s="43"/>
      <c r="C1250" s="43"/>
      <c r="D1250" s="43"/>
      <c r="E1250" s="43"/>
      <c r="F1250" s="43"/>
      <c r="G1250" s="43"/>
      <c r="H1250" s="59"/>
      <c r="I1250" s="59"/>
      <c r="J1250" s="43"/>
      <c r="K1250" s="43"/>
      <c r="L1250" s="43"/>
      <c r="M1250" s="43"/>
      <c r="N1250" s="43"/>
      <c r="O1250" s="43"/>
    </row>
    <row r="1251" spans="1:15" ht="15" customHeight="1">
      <c r="A1251" s="43"/>
      <c r="B1251" s="43"/>
      <c r="C1251" s="43"/>
      <c r="D1251" s="43"/>
      <c r="E1251" s="43"/>
      <c r="F1251" s="43"/>
      <c r="G1251" s="43"/>
      <c r="H1251" s="59"/>
      <c r="I1251" s="59"/>
      <c r="J1251" s="43"/>
      <c r="K1251" s="43"/>
      <c r="L1251" s="43"/>
      <c r="M1251" s="43"/>
      <c r="N1251" s="43"/>
      <c r="O1251" s="43"/>
    </row>
    <row r="1252" spans="1:15" ht="15" customHeight="1">
      <c r="A1252" s="43"/>
      <c r="B1252" s="43"/>
      <c r="C1252" s="43"/>
      <c r="D1252" s="43"/>
      <c r="E1252" s="43"/>
      <c r="F1252" s="43"/>
      <c r="G1252" s="43"/>
      <c r="H1252" s="59"/>
      <c r="I1252" s="59"/>
      <c r="J1252" s="43"/>
      <c r="K1252" s="43"/>
      <c r="L1252" s="43"/>
      <c r="M1252" s="43"/>
      <c r="N1252" s="43"/>
      <c r="O1252" s="43"/>
    </row>
    <row r="1253" spans="1:15" ht="15" customHeight="1">
      <c r="A1253" s="43"/>
      <c r="B1253" s="43"/>
      <c r="C1253" s="43"/>
      <c r="D1253" s="43"/>
      <c r="E1253" s="43"/>
      <c r="F1253" s="43"/>
      <c r="G1253" s="43"/>
      <c r="H1253" s="59"/>
      <c r="I1253" s="59"/>
      <c r="J1253" s="43"/>
      <c r="K1253" s="43"/>
      <c r="L1253" s="43"/>
      <c r="M1253" s="43"/>
      <c r="N1253" s="43"/>
      <c r="O1253" s="43"/>
    </row>
    <row r="1254" spans="1:15" ht="15" customHeight="1">
      <c r="A1254" s="43"/>
      <c r="B1254" s="43"/>
      <c r="C1254" s="43"/>
      <c r="D1254" s="43"/>
      <c r="E1254" s="43"/>
      <c r="F1254" s="43"/>
      <c r="G1254" s="43"/>
      <c r="H1254" s="59"/>
      <c r="I1254" s="59"/>
      <c r="J1254" s="43"/>
      <c r="K1254" s="43"/>
      <c r="L1254" s="43"/>
      <c r="M1254" s="43"/>
      <c r="N1254" s="43"/>
      <c r="O1254" s="43"/>
    </row>
    <row r="1255" spans="1:15" ht="15" customHeight="1">
      <c r="A1255" s="43"/>
      <c r="B1255" s="43"/>
      <c r="C1255" s="43"/>
      <c r="D1255" s="43"/>
      <c r="E1255" s="43"/>
      <c r="F1255" s="43"/>
      <c r="G1255" s="43"/>
      <c r="H1255" s="59"/>
      <c r="I1255" s="59"/>
      <c r="J1255" s="43"/>
      <c r="K1255" s="43"/>
      <c r="L1255" s="43"/>
      <c r="M1255" s="43"/>
      <c r="N1255" s="43"/>
      <c r="O1255" s="43"/>
    </row>
    <row r="1256" spans="1:15" ht="15" customHeight="1">
      <c r="A1256" s="43"/>
      <c r="B1256" s="43"/>
      <c r="C1256" s="43"/>
      <c r="D1256" s="43"/>
      <c r="E1256" s="43"/>
      <c r="F1256" s="43"/>
      <c r="G1256" s="43"/>
      <c r="H1256" s="59"/>
      <c r="I1256" s="59"/>
      <c r="J1256" s="43"/>
      <c r="K1256" s="43"/>
      <c r="L1256" s="43"/>
      <c r="M1256" s="43"/>
      <c r="N1256" s="43"/>
      <c r="O1256" s="43"/>
    </row>
    <row r="1257" spans="1:15" ht="15" customHeight="1">
      <c r="A1257" s="43"/>
      <c r="B1257" s="43"/>
      <c r="C1257" s="43"/>
      <c r="D1257" s="43"/>
      <c r="E1257" s="43"/>
      <c r="F1257" s="43"/>
      <c r="G1257" s="43"/>
      <c r="H1257" s="59"/>
      <c r="I1257" s="59"/>
      <c r="J1257" s="43"/>
      <c r="K1257" s="43"/>
      <c r="L1257" s="43"/>
      <c r="M1257" s="43"/>
      <c r="N1257" s="43"/>
      <c r="O1257" s="43"/>
    </row>
    <row r="1258" spans="1:15" ht="15" customHeight="1">
      <c r="A1258" s="43"/>
      <c r="B1258" s="43"/>
      <c r="C1258" s="43"/>
      <c r="D1258" s="43"/>
      <c r="E1258" s="43"/>
      <c r="F1258" s="43"/>
      <c r="G1258" s="43"/>
      <c r="H1258" s="59"/>
      <c r="I1258" s="59"/>
      <c r="J1258" s="43"/>
      <c r="K1258" s="43"/>
      <c r="L1258" s="43"/>
      <c r="M1258" s="43"/>
      <c r="N1258" s="43"/>
      <c r="O1258" s="43"/>
    </row>
    <row r="1259" spans="1:15" ht="15" customHeight="1">
      <c r="A1259" s="43"/>
      <c r="B1259" s="43"/>
      <c r="C1259" s="43"/>
      <c r="D1259" s="43"/>
      <c r="E1259" s="43"/>
      <c r="F1259" s="43"/>
      <c r="G1259" s="43"/>
      <c r="H1259" s="59"/>
      <c r="I1259" s="59"/>
      <c r="J1259" s="43"/>
      <c r="K1259" s="43"/>
      <c r="L1259" s="43"/>
      <c r="M1259" s="43"/>
      <c r="N1259" s="43"/>
      <c r="O1259" s="43"/>
    </row>
    <row r="1260" spans="1:15" ht="15" customHeight="1">
      <c r="A1260" s="43"/>
      <c r="B1260" s="43"/>
      <c r="C1260" s="43"/>
      <c r="D1260" s="43"/>
      <c r="E1260" s="43"/>
      <c r="F1260" s="43"/>
      <c r="G1260" s="43"/>
      <c r="H1260" s="59"/>
      <c r="I1260" s="59"/>
      <c r="J1260" s="43"/>
      <c r="K1260" s="43"/>
      <c r="L1260" s="43"/>
      <c r="M1260" s="43"/>
      <c r="N1260" s="43"/>
      <c r="O1260" s="43"/>
    </row>
    <row r="1261" spans="1:15" ht="15" customHeight="1">
      <c r="A1261" s="43"/>
      <c r="B1261" s="43"/>
      <c r="C1261" s="43"/>
      <c r="D1261" s="43"/>
      <c r="E1261" s="43"/>
      <c r="F1261" s="43"/>
      <c r="G1261" s="43"/>
      <c r="H1261" s="59"/>
      <c r="I1261" s="59"/>
      <c r="J1261" s="43"/>
      <c r="K1261" s="43"/>
      <c r="L1261" s="43"/>
      <c r="M1261" s="43"/>
      <c r="N1261" s="43"/>
      <c r="O1261" s="43"/>
    </row>
    <row r="1262" spans="1:15" ht="15" customHeight="1">
      <c r="A1262" s="43"/>
      <c r="B1262" s="43"/>
      <c r="C1262" s="43"/>
      <c r="D1262" s="43"/>
      <c r="E1262" s="43"/>
      <c r="F1262" s="43"/>
      <c r="G1262" s="43"/>
      <c r="H1262" s="59"/>
      <c r="I1262" s="59"/>
      <c r="J1262" s="43"/>
      <c r="K1262" s="43"/>
      <c r="L1262" s="43"/>
      <c r="M1262" s="43"/>
      <c r="N1262" s="43"/>
      <c r="O1262" s="43"/>
    </row>
    <row r="1263" spans="1:15" ht="15" customHeight="1">
      <c r="A1263" s="43"/>
      <c r="B1263" s="43"/>
      <c r="C1263" s="43"/>
      <c r="D1263" s="43"/>
      <c r="E1263" s="43"/>
      <c r="F1263" s="43"/>
      <c r="G1263" s="43"/>
      <c r="H1263" s="59"/>
      <c r="I1263" s="59"/>
      <c r="J1263" s="43"/>
      <c r="K1263" s="43"/>
      <c r="L1263" s="43"/>
      <c r="M1263" s="43"/>
      <c r="N1263" s="43"/>
      <c r="O1263" s="43"/>
    </row>
    <row r="1264" spans="1:15" ht="15" customHeight="1">
      <c r="A1264" s="43"/>
      <c r="B1264" s="43"/>
      <c r="C1264" s="43"/>
      <c r="D1264" s="43"/>
      <c r="E1264" s="43"/>
      <c r="F1264" s="43"/>
      <c r="G1264" s="43"/>
      <c r="H1264" s="59"/>
      <c r="I1264" s="59"/>
      <c r="J1264" s="43"/>
      <c r="K1264" s="43"/>
      <c r="L1264" s="43"/>
      <c r="M1264" s="43"/>
      <c r="N1264" s="43"/>
      <c r="O1264" s="43"/>
    </row>
    <row r="1265" spans="1:15" ht="15" customHeight="1">
      <c r="A1265" s="43"/>
      <c r="B1265" s="43"/>
      <c r="C1265" s="43"/>
      <c r="D1265" s="43"/>
      <c r="E1265" s="43"/>
      <c r="F1265" s="43"/>
      <c r="G1265" s="43"/>
      <c r="H1265" s="59"/>
      <c r="I1265" s="59"/>
      <c r="J1265" s="43"/>
      <c r="K1265" s="43"/>
      <c r="L1265" s="43"/>
      <c r="M1265" s="43"/>
      <c r="N1265" s="43"/>
      <c r="O1265" s="43"/>
    </row>
    <row r="1266" spans="1:15" ht="15" customHeight="1">
      <c r="A1266" s="43"/>
      <c r="B1266" s="43"/>
      <c r="C1266" s="43"/>
      <c r="D1266" s="43"/>
      <c r="E1266" s="43"/>
      <c r="F1266" s="43"/>
      <c r="G1266" s="43"/>
      <c r="H1266" s="59"/>
      <c r="I1266" s="59"/>
      <c r="J1266" s="43"/>
      <c r="K1266" s="43"/>
      <c r="L1266" s="43"/>
      <c r="M1266" s="43"/>
      <c r="N1266" s="43"/>
      <c r="O1266" s="43"/>
    </row>
    <row r="1267" spans="1:15" ht="15" customHeight="1">
      <c r="A1267" s="43"/>
      <c r="B1267" s="43"/>
      <c r="C1267" s="43"/>
      <c r="D1267" s="43"/>
      <c r="E1267" s="43"/>
      <c r="F1267" s="43"/>
      <c r="G1267" s="43"/>
      <c r="H1267" s="59"/>
      <c r="I1267" s="59"/>
      <c r="J1267" s="43"/>
      <c r="K1267" s="43"/>
      <c r="L1267" s="43"/>
      <c r="M1267" s="43"/>
      <c r="N1267" s="43"/>
      <c r="O1267" s="43"/>
    </row>
    <row r="1268" spans="1:15" ht="15" customHeight="1">
      <c r="A1268" s="43"/>
      <c r="B1268" s="43"/>
      <c r="C1268" s="43"/>
      <c r="D1268" s="43"/>
      <c r="E1268" s="43"/>
      <c r="F1268" s="43"/>
      <c r="G1268" s="43"/>
      <c r="H1268" s="59"/>
      <c r="I1268" s="59"/>
      <c r="J1268" s="43"/>
      <c r="K1268" s="43"/>
      <c r="L1268" s="43"/>
      <c r="M1268" s="43"/>
      <c r="N1268" s="43"/>
      <c r="O1268" s="43"/>
    </row>
    <row r="1269" spans="1:15" ht="15" customHeight="1">
      <c r="A1269" s="43"/>
      <c r="B1269" s="43"/>
      <c r="C1269" s="43"/>
      <c r="D1269" s="43"/>
      <c r="E1269" s="43"/>
      <c r="F1269" s="43"/>
      <c r="G1269" s="43"/>
      <c r="H1269" s="59"/>
      <c r="I1269" s="59"/>
      <c r="J1269" s="43"/>
      <c r="K1269" s="43"/>
      <c r="L1269" s="43"/>
      <c r="M1269" s="43"/>
      <c r="N1269" s="43"/>
      <c r="O1269" s="43"/>
    </row>
    <row r="1270" spans="1:15" ht="15" customHeight="1">
      <c r="A1270" s="43"/>
      <c r="B1270" s="43"/>
      <c r="C1270" s="43"/>
      <c r="D1270" s="43"/>
      <c r="E1270" s="43"/>
      <c r="F1270" s="43"/>
      <c r="G1270" s="43"/>
      <c r="H1270" s="59"/>
      <c r="I1270" s="59"/>
      <c r="J1270" s="43"/>
      <c r="K1270" s="43"/>
      <c r="L1270" s="43"/>
      <c r="M1270" s="43"/>
      <c r="N1270" s="43"/>
      <c r="O1270" s="43"/>
    </row>
    <row r="1271" spans="1:15" ht="15" customHeight="1">
      <c r="A1271" s="43"/>
      <c r="B1271" s="43"/>
      <c r="C1271" s="43"/>
      <c r="D1271" s="43"/>
      <c r="E1271" s="43"/>
      <c r="F1271" s="43"/>
      <c r="G1271" s="43"/>
      <c r="H1271" s="59"/>
      <c r="I1271" s="59"/>
      <c r="J1271" s="43"/>
      <c r="K1271" s="43"/>
      <c r="L1271" s="43"/>
      <c r="M1271" s="43"/>
      <c r="N1271" s="43"/>
      <c r="O1271" s="43"/>
    </row>
    <row r="1272" spans="1:15" ht="15" customHeight="1">
      <c r="A1272" s="43"/>
      <c r="B1272" s="43"/>
      <c r="C1272" s="43"/>
      <c r="D1272" s="43"/>
      <c r="E1272" s="43"/>
      <c r="F1272" s="43"/>
      <c r="G1272" s="43"/>
      <c r="H1272" s="59"/>
      <c r="I1272" s="59"/>
      <c r="J1272" s="43"/>
      <c r="K1272" s="43"/>
      <c r="L1272" s="43"/>
      <c r="M1272" s="43"/>
      <c r="N1272" s="43"/>
      <c r="O1272" s="43"/>
    </row>
    <row r="1273" spans="1:15" ht="15" customHeight="1">
      <c r="A1273" s="43"/>
      <c r="B1273" s="43"/>
      <c r="C1273" s="43"/>
      <c r="D1273" s="43"/>
      <c r="E1273" s="43"/>
      <c r="F1273" s="43"/>
      <c r="G1273" s="43"/>
      <c r="H1273" s="59"/>
      <c r="I1273" s="59"/>
      <c r="J1273" s="43"/>
      <c r="K1273" s="43"/>
      <c r="L1273" s="43"/>
      <c r="M1273" s="43"/>
      <c r="N1273" s="43"/>
      <c r="O1273" s="43"/>
    </row>
    <row r="1274" spans="1:15" ht="15" customHeight="1">
      <c r="A1274" s="43"/>
      <c r="B1274" s="43"/>
      <c r="C1274" s="43"/>
      <c r="D1274" s="43"/>
      <c r="E1274" s="43"/>
      <c r="F1274" s="43"/>
      <c r="G1274" s="43"/>
      <c r="H1274" s="59"/>
      <c r="I1274" s="59"/>
      <c r="J1274" s="43"/>
      <c r="K1274" s="43"/>
      <c r="L1274" s="43"/>
      <c r="M1274" s="43"/>
      <c r="N1274" s="43"/>
      <c r="O1274" s="43"/>
    </row>
    <row r="1275" spans="1:15" ht="15" customHeight="1">
      <c r="A1275" s="43"/>
      <c r="B1275" s="43"/>
      <c r="C1275" s="43"/>
      <c r="D1275" s="43"/>
      <c r="E1275" s="43"/>
      <c r="F1275" s="43"/>
      <c r="G1275" s="43"/>
      <c r="H1275" s="59"/>
      <c r="I1275" s="59"/>
      <c r="J1275" s="43"/>
      <c r="K1275" s="43"/>
      <c r="L1275" s="43"/>
      <c r="M1275" s="43"/>
      <c r="N1275" s="43"/>
      <c r="O1275" s="43"/>
    </row>
    <row r="1276" spans="1:15" ht="15" customHeight="1">
      <c r="A1276" s="43"/>
      <c r="B1276" s="43"/>
      <c r="C1276" s="43"/>
      <c r="D1276" s="43"/>
      <c r="E1276" s="43"/>
      <c r="F1276" s="43"/>
      <c r="G1276" s="43"/>
      <c r="H1276" s="59"/>
      <c r="I1276" s="59"/>
      <c r="J1276" s="43"/>
      <c r="K1276" s="43"/>
      <c r="L1276" s="43"/>
      <c r="M1276" s="43"/>
      <c r="N1276" s="43"/>
      <c r="O1276" s="43"/>
    </row>
    <row r="1277" spans="1:15" ht="15" customHeight="1">
      <c r="A1277" s="43"/>
      <c r="B1277" s="43"/>
      <c r="C1277" s="43"/>
      <c r="D1277" s="43"/>
      <c r="E1277" s="43"/>
      <c r="F1277" s="43"/>
      <c r="G1277" s="43"/>
      <c r="H1277" s="59"/>
      <c r="I1277" s="59"/>
      <c r="J1277" s="43"/>
      <c r="K1277" s="43"/>
      <c r="L1277" s="43"/>
      <c r="M1277" s="43"/>
      <c r="N1277" s="43"/>
      <c r="O1277" s="43"/>
    </row>
    <row r="1278" spans="1:15" ht="15" customHeight="1">
      <c r="A1278" s="43"/>
      <c r="B1278" s="43"/>
      <c r="C1278" s="43"/>
      <c r="D1278" s="43"/>
      <c r="E1278" s="43"/>
      <c r="F1278" s="43"/>
      <c r="G1278" s="43"/>
      <c r="H1278" s="59"/>
      <c r="I1278" s="59"/>
      <c r="J1278" s="43"/>
      <c r="K1278" s="43"/>
      <c r="L1278" s="43"/>
      <c r="M1278" s="43"/>
      <c r="N1278" s="43"/>
      <c r="O1278" s="43"/>
    </row>
    <row r="1279" spans="1:15" ht="15" customHeight="1">
      <c r="A1279" s="43"/>
      <c r="B1279" s="43"/>
      <c r="C1279" s="43"/>
      <c r="D1279" s="43"/>
      <c r="E1279" s="43"/>
      <c r="F1279" s="43"/>
      <c r="G1279" s="43"/>
      <c r="H1279" s="59"/>
      <c r="I1279" s="59"/>
      <c r="J1279" s="43"/>
      <c r="K1279" s="43"/>
      <c r="L1279" s="43"/>
      <c r="M1279" s="43"/>
      <c r="N1279" s="43"/>
      <c r="O1279" s="43"/>
    </row>
    <row r="1280" spans="1:15" ht="15" customHeight="1">
      <c r="A1280" s="43"/>
      <c r="B1280" s="43"/>
      <c r="C1280" s="43"/>
      <c r="D1280" s="43"/>
      <c r="E1280" s="43"/>
      <c r="F1280" s="43"/>
      <c r="G1280" s="43"/>
      <c r="H1280" s="59"/>
      <c r="I1280" s="59"/>
      <c r="J1280" s="43"/>
      <c r="K1280" s="43"/>
      <c r="L1280" s="43"/>
      <c r="M1280" s="43"/>
      <c r="N1280" s="43"/>
      <c r="O1280" s="43"/>
    </row>
    <row r="1281" spans="1:15" ht="15" customHeight="1">
      <c r="A1281" s="43"/>
      <c r="B1281" s="43"/>
      <c r="C1281" s="43"/>
      <c r="D1281" s="43"/>
      <c r="E1281" s="43"/>
      <c r="F1281" s="43"/>
      <c r="G1281" s="43"/>
      <c r="H1281" s="59"/>
      <c r="I1281" s="59"/>
      <c r="J1281" s="43"/>
      <c r="K1281" s="43"/>
      <c r="L1281" s="43"/>
      <c r="M1281" s="43"/>
      <c r="N1281" s="43"/>
      <c r="O1281" s="43"/>
    </row>
    <row r="1282" spans="1:15" ht="15" customHeight="1">
      <c r="A1282" s="43"/>
      <c r="B1282" s="43"/>
      <c r="C1282" s="43"/>
      <c r="D1282" s="43"/>
      <c r="E1282" s="43"/>
      <c r="F1282" s="43"/>
      <c r="G1282" s="43"/>
      <c r="H1282" s="59"/>
      <c r="I1282" s="59"/>
      <c r="J1282" s="43"/>
      <c r="K1282" s="43"/>
      <c r="L1282" s="43"/>
      <c r="M1282" s="43"/>
      <c r="N1282" s="43"/>
      <c r="O1282" s="43"/>
    </row>
    <row r="1283" spans="1:15" ht="15" customHeight="1">
      <c r="A1283" s="43"/>
      <c r="B1283" s="43"/>
      <c r="C1283" s="43"/>
      <c r="D1283" s="43"/>
      <c r="E1283" s="43"/>
      <c r="F1283" s="43"/>
      <c r="G1283" s="43"/>
      <c r="H1283" s="59"/>
      <c r="I1283" s="59"/>
      <c r="J1283" s="43"/>
      <c r="K1283" s="43"/>
      <c r="L1283" s="43"/>
      <c r="M1283" s="43"/>
      <c r="N1283" s="43"/>
      <c r="O1283" s="43"/>
    </row>
    <row r="1284" spans="1:15" ht="15" customHeight="1">
      <c r="A1284" s="43"/>
      <c r="B1284" s="43"/>
      <c r="C1284" s="43"/>
      <c r="D1284" s="43"/>
      <c r="E1284" s="43"/>
      <c r="F1284" s="43"/>
      <c r="G1284" s="43"/>
      <c r="H1284" s="59"/>
      <c r="I1284" s="59"/>
      <c r="J1284" s="43"/>
      <c r="K1284" s="43"/>
      <c r="L1284" s="43"/>
      <c r="M1284" s="43"/>
      <c r="N1284" s="43"/>
      <c r="O1284" s="43"/>
    </row>
    <row r="1285" spans="1:15" ht="15" customHeight="1">
      <c r="A1285" s="43"/>
      <c r="B1285" s="43"/>
      <c r="C1285" s="43"/>
      <c r="D1285" s="43"/>
      <c r="E1285" s="43"/>
      <c r="F1285" s="43"/>
      <c r="G1285" s="43"/>
      <c r="H1285" s="59"/>
      <c r="I1285" s="59"/>
      <c r="J1285" s="43"/>
      <c r="K1285" s="43"/>
      <c r="L1285" s="43"/>
      <c r="M1285" s="43"/>
      <c r="N1285" s="43"/>
      <c r="O1285" s="43"/>
    </row>
    <row r="1286" spans="1:15" ht="15" customHeight="1">
      <c r="A1286" s="43"/>
      <c r="B1286" s="43"/>
      <c r="C1286" s="43"/>
      <c r="D1286" s="43"/>
      <c r="E1286" s="43"/>
      <c r="F1286" s="43"/>
      <c r="G1286" s="43"/>
      <c r="H1286" s="59"/>
      <c r="I1286" s="59"/>
      <c r="J1286" s="43"/>
      <c r="K1286" s="43"/>
      <c r="L1286" s="43"/>
      <c r="M1286" s="43"/>
      <c r="N1286" s="43"/>
      <c r="O1286" s="43"/>
    </row>
    <row r="1287" spans="1:15" ht="15" customHeight="1">
      <c r="A1287" s="43"/>
      <c r="B1287" s="43"/>
      <c r="C1287" s="43"/>
      <c r="D1287" s="43"/>
      <c r="E1287" s="43"/>
      <c r="F1287" s="43"/>
      <c r="G1287" s="43"/>
      <c r="H1287" s="59"/>
      <c r="I1287" s="59"/>
      <c r="J1287" s="43"/>
      <c r="K1287" s="43"/>
      <c r="L1287" s="43"/>
      <c r="M1287" s="43"/>
      <c r="N1287" s="43"/>
      <c r="O1287" s="43"/>
    </row>
    <row r="1288" spans="1:15" ht="15" customHeight="1">
      <c r="A1288" s="43"/>
      <c r="B1288" s="43"/>
      <c r="C1288" s="43"/>
      <c r="D1288" s="43"/>
      <c r="E1288" s="43"/>
      <c r="F1288" s="43"/>
      <c r="G1288" s="43"/>
      <c r="H1288" s="59"/>
      <c r="I1288" s="59"/>
      <c r="J1288" s="43"/>
      <c r="K1288" s="43"/>
      <c r="L1288" s="43"/>
      <c r="M1288" s="43"/>
      <c r="N1288" s="43"/>
      <c r="O1288" s="43"/>
    </row>
    <row r="1289" spans="1:15" ht="15" customHeight="1">
      <c r="A1289" s="43"/>
      <c r="B1289" s="43"/>
      <c r="C1289" s="43"/>
      <c r="D1289" s="43"/>
      <c r="E1289" s="43"/>
      <c r="F1289" s="43"/>
      <c r="G1289" s="43"/>
      <c r="H1289" s="59"/>
      <c r="I1289" s="59"/>
      <c r="J1289" s="43"/>
      <c r="K1289" s="43"/>
      <c r="L1289" s="43"/>
      <c r="M1289" s="43"/>
      <c r="N1289" s="43"/>
      <c r="O1289" s="43"/>
    </row>
    <row r="1290" spans="1:15" ht="15" customHeight="1">
      <c r="A1290" s="43"/>
      <c r="B1290" s="43"/>
      <c r="C1290" s="43"/>
      <c r="D1290" s="43"/>
      <c r="E1290" s="43"/>
      <c r="F1290" s="43"/>
      <c r="G1290" s="43"/>
      <c r="H1290" s="59"/>
      <c r="I1290" s="59"/>
      <c r="J1290" s="43"/>
      <c r="K1290" s="43"/>
      <c r="L1290" s="43"/>
      <c r="M1290" s="43"/>
      <c r="N1290" s="43"/>
      <c r="O1290" s="43"/>
    </row>
    <row r="1291" spans="1:15" ht="15" customHeight="1">
      <c r="A1291" s="43"/>
      <c r="B1291" s="43"/>
      <c r="C1291" s="43"/>
      <c r="D1291" s="43"/>
      <c r="E1291" s="43"/>
      <c r="F1291" s="43"/>
      <c r="G1291" s="43"/>
      <c r="H1291" s="59"/>
      <c r="I1291" s="59"/>
      <c r="J1291" s="43"/>
      <c r="K1291" s="43"/>
      <c r="L1291" s="43"/>
      <c r="M1291" s="43"/>
      <c r="N1291" s="43"/>
      <c r="O1291" s="43"/>
    </row>
    <row r="1292" spans="1:15" ht="15" customHeight="1">
      <c r="A1292" s="43"/>
      <c r="B1292" s="43"/>
      <c r="C1292" s="43"/>
      <c r="D1292" s="43"/>
      <c r="E1292" s="43"/>
      <c r="F1292" s="43"/>
      <c r="G1292" s="43"/>
      <c r="H1292" s="59"/>
      <c r="I1292" s="59"/>
      <c r="J1292" s="43"/>
      <c r="K1292" s="43"/>
      <c r="L1292" s="43"/>
      <c r="M1292" s="43"/>
      <c r="N1292" s="43"/>
      <c r="O1292" s="43"/>
    </row>
    <row r="1293" spans="1:15" ht="15" customHeight="1">
      <c r="A1293" s="43"/>
      <c r="B1293" s="43"/>
      <c r="C1293" s="43"/>
      <c r="D1293" s="43"/>
      <c r="E1293" s="43"/>
      <c r="F1293" s="43"/>
      <c r="G1293" s="43"/>
      <c r="H1293" s="59"/>
      <c r="I1293" s="59"/>
      <c r="J1293" s="43"/>
      <c r="K1293" s="43"/>
      <c r="L1293" s="43"/>
      <c r="M1293" s="43"/>
      <c r="N1293" s="43"/>
      <c r="O1293" s="43"/>
    </row>
    <row r="1294" spans="1:15" ht="15" customHeight="1">
      <c r="A1294" s="43"/>
      <c r="B1294" s="43"/>
      <c r="C1294" s="43"/>
      <c r="D1294" s="43"/>
      <c r="E1294" s="43"/>
      <c r="F1294" s="43"/>
      <c r="G1294" s="43"/>
      <c r="H1294" s="59"/>
      <c r="I1294" s="59"/>
      <c r="J1294" s="43"/>
      <c r="K1294" s="43"/>
      <c r="L1294" s="43"/>
      <c r="M1294" s="43"/>
      <c r="N1294" s="43"/>
      <c r="O1294" s="43"/>
    </row>
    <row r="1295" spans="1:15" ht="15" customHeight="1">
      <c r="A1295" s="43"/>
      <c r="B1295" s="43"/>
      <c r="C1295" s="43"/>
      <c r="D1295" s="43"/>
      <c r="E1295" s="43"/>
      <c r="F1295" s="43"/>
      <c r="G1295" s="43"/>
      <c r="H1295" s="59"/>
      <c r="I1295" s="59"/>
      <c r="J1295" s="43"/>
      <c r="K1295" s="43"/>
      <c r="L1295" s="43"/>
      <c r="M1295" s="43"/>
      <c r="N1295" s="43"/>
      <c r="O1295" s="43"/>
    </row>
    <row r="1296" spans="1:15" ht="15" customHeight="1">
      <c r="A1296" s="43"/>
      <c r="B1296" s="43"/>
      <c r="C1296" s="43"/>
      <c r="D1296" s="43"/>
      <c r="E1296" s="43"/>
      <c r="F1296" s="43"/>
      <c r="G1296" s="43"/>
      <c r="H1296" s="59"/>
      <c r="I1296" s="59"/>
      <c r="J1296" s="43"/>
      <c r="K1296" s="43"/>
      <c r="L1296" s="43"/>
      <c r="M1296" s="43"/>
      <c r="N1296" s="43"/>
      <c r="O1296" s="43"/>
    </row>
    <row r="1297" spans="1:15" ht="15" customHeight="1">
      <c r="A1297" s="43"/>
      <c r="B1297" s="43"/>
      <c r="C1297" s="43"/>
      <c r="D1297" s="43"/>
      <c r="E1297" s="43"/>
      <c r="F1297" s="43"/>
      <c r="G1297" s="43"/>
      <c r="H1297" s="59"/>
      <c r="I1297" s="59"/>
      <c r="J1297" s="43"/>
      <c r="K1297" s="43"/>
      <c r="L1297" s="43"/>
      <c r="M1297" s="43"/>
      <c r="N1297" s="43"/>
      <c r="O1297" s="43"/>
    </row>
    <row r="1298" spans="1:15" ht="15" customHeight="1">
      <c r="A1298" s="43"/>
      <c r="B1298" s="43"/>
      <c r="C1298" s="43"/>
      <c r="D1298" s="43"/>
      <c r="E1298" s="43"/>
      <c r="F1298" s="43"/>
      <c r="G1298" s="43"/>
      <c r="H1298" s="59"/>
      <c r="I1298" s="59"/>
      <c r="J1298" s="43"/>
      <c r="K1298" s="43"/>
      <c r="L1298" s="43"/>
      <c r="M1298" s="43"/>
      <c r="N1298" s="43"/>
      <c r="O1298" s="43"/>
    </row>
    <row r="1299" spans="1:15" ht="15" customHeight="1">
      <c r="A1299" s="43"/>
      <c r="B1299" s="43"/>
      <c r="C1299" s="43"/>
      <c r="D1299" s="43"/>
      <c r="E1299" s="43"/>
      <c r="F1299" s="43"/>
      <c r="G1299" s="43"/>
      <c r="H1299" s="59"/>
      <c r="I1299" s="59"/>
      <c r="J1299" s="43"/>
      <c r="K1299" s="43"/>
      <c r="L1299" s="43"/>
      <c r="M1299" s="43"/>
      <c r="N1299" s="43"/>
      <c r="O1299" s="43"/>
    </row>
    <row r="1300" spans="1:15" ht="15" customHeight="1">
      <c r="A1300" s="43"/>
      <c r="B1300" s="43"/>
      <c r="C1300" s="43"/>
      <c r="D1300" s="43"/>
      <c r="E1300" s="43"/>
      <c r="F1300" s="43"/>
      <c r="G1300" s="43"/>
      <c r="H1300" s="59"/>
      <c r="I1300" s="59"/>
      <c r="J1300" s="43"/>
      <c r="K1300" s="43"/>
      <c r="L1300" s="43"/>
      <c r="M1300" s="43"/>
      <c r="N1300" s="43"/>
      <c r="O1300" s="43"/>
    </row>
    <row r="1301" spans="1:15" ht="15" customHeight="1">
      <c r="A1301" s="43"/>
      <c r="B1301" s="43"/>
      <c r="C1301" s="43"/>
      <c r="D1301" s="43"/>
      <c r="E1301" s="43"/>
      <c r="F1301" s="43"/>
      <c r="G1301" s="43"/>
      <c r="H1301" s="59"/>
      <c r="I1301" s="59"/>
      <c r="J1301" s="43"/>
      <c r="K1301" s="43"/>
      <c r="L1301" s="43"/>
      <c r="M1301" s="43"/>
      <c r="N1301" s="43"/>
      <c r="O1301" s="43"/>
    </row>
    <row r="1302" spans="1:15" ht="15" customHeight="1">
      <c r="A1302" s="43"/>
      <c r="B1302" s="43"/>
      <c r="C1302" s="43"/>
      <c r="D1302" s="43"/>
      <c r="E1302" s="43"/>
      <c r="F1302" s="43"/>
      <c r="G1302" s="43"/>
      <c r="H1302" s="59"/>
      <c r="I1302" s="59"/>
      <c r="J1302" s="43"/>
      <c r="K1302" s="43"/>
      <c r="L1302" s="43"/>
      <c r="M1302" s="43"/>
      <c r="N1302" s="43"/>
      <c r="O1302" s="43"/>
    </row>
    <row r="1303" spans="1:15" ht="15" customHeight="1">
      <c r="A1303" s="43"/>
      <c r="B1303" s="43"/>
      <c r="C1303" s="43"/>
      <c r="D1303" s="43"/>
      <c r="E1303" s="43"/>
      <c r="F1303" s="43"/>
      <c r="G1303" s="43"/>
      <c r="H1303" s="59"/>
      <c r="I1303" s="59"/>
      <c r="J1303" s="43"/>
      <c r="K1303" s="43"/>
      <c r="L1303" s="43"/>
      <c r="M1303" s="43"/>
      <c r="N1303" s="43"/>
      <c r="O1303" s="43"/>
    </row>
    <row r="1304" spans="1:15" ht="15" customHeight="1">
      <c r="A1304" s="43"/>
      <c r="B1304" s="43"/>
      <c r="C1304" s="43"/>
      <c r="D1304" s="43"/>
      <c r="E1304" s="43"/>
      <c r="F1304" s="43"/>
      <c r="G1304" s="43"/>
      <c r="H1304" s="59"/>
      <c r="I1304" s="59"/>
      <c r="J1304" s="43"/>
      <c r="K1304" s="43"/>
      <c r="L1304" s="43"/>
      <c r="M1304" s="43"/>
      <c r="N1304" s="43"/>
      <c r="O1304" s="43"/>
    </row>
    <row r="1305" spans="1:15" ht="15" customHeight="1">
      <c r="A1305" s="43"/>
      <c r="B1305" s="43"/>
      <c r="C1305" s="43"/>
      <c r="D1305" s="43"/>
      <c r="E1305" s="43"/>
      <c r="F1305" s="43"/>
      <c r="G1305" s="43"/>
      <c r="H1305" s="59"/>
      <c r="I1305" s="59"/>
      <c r="J1305" s="43"/>
      <c r="K1305" s="43"/>
      <c r="L1305" s="43"/>
      <c r="M1305" s="43"/>
      <c r="N1305" s="43"/>
      <c r="O1305" s="43"/>
    </row>
    <row r="1306" spans="1:15" ht="15" customHeight="1">
      <c r="A1306" s="43"/>
      <c r="B1306" s="43"/>
      <c r="C1306" s="43"/>
      <c r="D1306" s="43"/>
      <c r="E1306" s="43"/>
      <c r="F1306" s="43"/>
      <c r="G1306" s="43"/>
      <c r="H1306" s="59"/>
      <c r="I1306" s="59"/>
      <c r="J1306" s="43"/>
      <c r="K1306" s="43"/>
      <c r="L1306" s="43"/>
      <c r="M1306" s="43"/>
      <c r="N1306" s="43"/>
      <c r="O1306" s="43"/>
    </row>
    <row r="1307" spans="1:15" ht="15" customHeight="1">
      <c r="A1307" s="43"/>
      <c r="B1307" s="43"/>
      <c r="C1307" s="43"/>
      <c r="D1307" s="43"/>
      <c r="E1307" s="43"/>
      <c r="F1307" s="43"/>
      <c r="G1307" s="43"/>
      <c r="H1307" s="59"/>
      <c r="I1307" s="59"/>
      <c r="J1307" s="43"/>
      <c r="K1307" s="43"/>
      <c r="L1307" s="43"/>
      <c r="M1307" s="43"/>
      <c r="N1307" s="43"/>
      <c r="O1307" s="43"/>
    </row>
    <row r="1308" spans="1:15" ht="15" customHeight="1">
      <c r="A1308" s="43"/>
      <c r="B1308" s="43"/>
      <c r="C1308" s="43"/>
      <c r="D1308" s="43"/>
      <c r="E1308" s="43"/>
      <c r="F1308" s="43"/>
      <c r="G1308" s="43"/>
      <c r="H1308" s="59"/>
      <c r="I1308" s="59"/>
      <c r="J1308" s="43"/>
      <c r="K1308" s="43"/>
      <c r="L1308" s="43"/>
      <c r="M1308" s="43"/>
      <c r="N1308" s="43"/>
      <c r="O1308" s="43"/>
    </row>
    <row r="1309" spans="1:15" ht="15" customHeight="1">
      <c r="A1309" s="43"/>
      <c r="B1309" s="43"/>
      <c r="C1309" s="43"/>
      <c r="D1309" s="43"/>
      <c r="E1309" s="43"/>
      <c r="F1309" s="43"/>
      <c r="G1309" s="43"/>
      <c r="H1309" s="59"/>
      <c r="I1309" s="59"/>
      <c r="J1309" s="43"/>
      <c r="K1309" s="43"/>
      <c r="L1309" s="43"/>
      <c r="M1309" s="43"/>
      <c r="N1309" s="43"/>
      <c r="O1309" s="43"/>
    </row>
    <row r="1310" spans="1:15" ht="15" customHeight="1">
      <c r="A1310" s="43"/>
      <c r="B1310" s="43"/>
      <c r="C1310" s="43"/>
      <c r="D1310" s="43"/>
      <c r="E1310" s="43"/>
      <c r="F1310" s="43"/>
      <c r="G1310" s="43"/>
      <c r="H1310" s="59"/>
      <c r="I1310" s="59"/>
      <c r="J1310" s="43"/>
      <c r="K1310" s="43"/>
      <c r="L1310" s="43"/>
      <c r="M1310" s="43"/>
      <c r="N1310" s="43"/>
      <c r="O1310" s="43"/>
    </row>
    <row r="1311" spans="1:15" ht="15" customHeight="1">
      <c r="A1311" s="43"/>
      <c r="B1311" s="43"/>
      <c r="C1311" s="43"/>
      <c r="D1311" s="43"/>
      <c r="E1311" s="43"/>
      <c r="F1311" s="43"/>
      <c r="G1311" s="43"/>
      <c r="H1311" s="59"/>
      <c r="I1311" s="59"/>
      <c r="J1311" s="43"/>
      <c r="K1311" s="43"/>
      <c r="L1311" s="43"/>
      <c r="M1311" s="43"/>
      <c r="N1311" s="43"/>
      <c r="O1311" s="43"/>
    </row>
    <row r="1312" spans="1:15" ht="15" customHeight="1">
      <c r="A1312" s="43"/>
      <c r="B1312" s="43"/>
      <c r="C1312" s="43"/>
      <c r="D1312" s="43"/>
      <c r="E1312" s="43"/>
      <c r="F1312" s="43"/>
      <c r="G1312" s="43"/>
      <c r="H1312" s="59"/>
      <c r="I1312" s="59"/>
      <c r="J1312" s="43"/>
      <c r="K1312" s="43"/>
      <c r="L1312" s="43"/>
      <c r="M1312" s="43"/>
      <c r="N1312" s="43"/>
      <c r="O1312" s="43"/>
    </row>
    <row r="1313" spans="1:15" ht="15" customHeight="1">
      <c r="A1313" s="43"/>
      <c r="B1313" s="43"/>
      <c r="C1313" s="43"/>
      <c r="D1313" s="43"/>
      <c r="E1313" s="43"/>
      <c r="F1313" s="43"/>
      <c r="G1313" s="43"/>
      <c r="H1313" s="59"/>
      <c r="I1313" s="59"/>
      <c r="J1313" s="43"/>
      <c r="K1313" s="43"/>
      <c r="L1313" s="43"/>
      <c r="M1313" s="43"/>
      <c r="N1313" s="43"/>
      <c r="O1313" s="43"/>
    </row>
    <row r="1314" spans="1:15" ht="15" customHeight="1">
      <c r="A1314" s="43"/>
      <c r="B1314" s="43"/>
      <c r="C1314" s="43"/>
      <c r="D1314" s="43"/>
      <c r="E1314" s="43"/>
      <c r="F1314" s="43"/>
      <c r="G1314" s="43"/>
      <c r="H1314" s="59"/>
      <c r="I1314" s="59"/>
      <c r="J1314" s="43"/>
      <c r="K1314" s="43"/>
      <c r="L1314" s="43"/>
      <c r="M1314" s="43"/>
      <c r="N1314" s="43"/>
      <c r="O1314" s="43"/>
    </row>
    <row r="1315" spans="1:15" ht="15" customHeight="1">
      <c r="A1315" s="43"/>
      <c r="B1315" s="43"/>
      <c r="C1315" s="43"/>
      <c r="D1315" s="43"/>
      <c r="E1315" s="43"/>
      <c r="F1315" s="43"/>
      <c r="G1315" s="43"/>
      <c r="H1315" s="59"/>
      <c r="I1315" s="59"/>
      <c r="J1315" s="43"/>
      <c r="K1315" s="43"/>
      <c r="L1315" s="43"/>
      <c r="M1315" s="43"/>
      <c r="N1315" s="43"/>
      <c r="O1315" s="43"/>
    </row>
    <row r="1316" spans="1:15" ht="15" customHeight="1">
      <c r="A1316" s="43"/>
      <c r="B1316" s="43"/>
      <c r="C1316" s="43"/>
      <c r="D1316" s="43"/>
      <c r="E1316" s="43"/>
      <c r="F1316" s="43"/>
      <c r="G1316" s="43"/>
      <c r="H1316" s="59"/>
      <c r="I1316" s="59"/>
      <c r="J1316" s="43"/>
      <c r="K1316" s="43"/>
      <c r="L1316" s="43"/>
      <c r="M1316" s="43"/>
      <c r="N1316" s="43"/>
      <c r="O1316" s="43"/>
    </row>
    <row r="1317" spans="1:15" ht="15" customHeight="1">
      <c r="A1317" s="43"/>
      <c r="B1317" s="43"/>
      <c r="C1317" s="43"/>
      <c r="D1317" s="43"/>
      <c r="E1317" s="43"/>
      <c r="F1317" s="43"/>
      <c r="G1317" s="43"/>
      <c r="H1317" s="59"/>
      <c r="I1317" s="59"/>
      <c r="J1317" s="43"/>
      <c r="K1317" s="43"/>
      <c r="L1317" s="43"/>
      <c r="M1317" s="43"/>
      <c r="N1317" s="43"/>
      <c r="O1317" s="43"/>
    </row>
    <row r="1318" spans="1:15" ht="15" customHeight="1">
      <c r="A1318" s="43"/>
      <c r="B1318" s="43"/>
      <c r="C1318" s="43"/>
      <c r="D1318" s="43"/>
      <c r="E1318" s="43"/>
      <c r="F1318" s="43"/>
      <c r="G1318" s="43"/>
      <c r="H1318" s="59"/>
      <c r="I1318" s="59"/>
      <c r="J1318" s="43"/>
      <c r="K1318" s="43"/>
      <c r="L1318" s="43"/>
      <c r="M1318" s="43"/>
      <c r="N1318" s="43"/>
      <c r="O1318" s="43"/>
    </row>
    <row r="1319" spans="1:15" ht="15" customHeight="1">
      <c r="A1319" s="43"/>
      <c r="B1319" s="43"/>
      <c r="C1319" s="43"/>
      <c r="D1319" s="43"/>
      <c r="E1319" s="43"/>
      <c r="F1319" s="43"/>
      <c r="G1319" s="43"/>
      <c r="H1319" s="59"/>
      <c r="I1319" s="59"/>
      <c r="J1319" s="43"/>
      <c r="K1319" s="43"/>
      <c r="L1319" s="43"/>
      <c r="M1319" s="43"/>
      <c r="N1319" s="43"/>
      <c r="O1319" s="43"/>
    </row>
    <row r="1320" spans="1:15" ht="15" customHeight="1">
      <c r="A1320" s="43"/>
      <c r="B1320" s="43"/>
      <c r="C1320" s="43"/>
      <c r="D1320" s="43"/>
      <c r="E1320" s="43"/>
      <c r="F1320" s="43"/>
      <c r="G1320" s="43"/>
      <c r="H1320" s="59"/>
      <c r="I1320" s="59"/>
      <c r="J1320" s="43"/>
      <c r="K1320" s="43"/>
      <c r="L1320" s="43"/>
      <c r="M1320" s="43"/>
      <c r="N1320" s="43"/>
      <c r="O1320" s="43"/>
    </row>
    <row r="1321" spans="1:15" ht="15" customHeight="1">
      <c r="A1321" s="43"/>
      <c r="B1321" s="43"/>
      <c r="C1321" s="43"/>
      <c r="D1321" s="43"/>
      <c r="E1321" s="43"/>
      <c r="F1321" s="43"/>
      <c r="G1321" s="43"/>
      <c r="H1321" s="59"/>
      <c r="I1321" s="59"/>
      <c r="J1321" s="43"/>
      <c r="K1321" s="43"/>
      <c r="L1321" s="43"/>
      <c r="M1321" s="43"/>
      <c r="N1321" s="43"/>
      <c r="O1321" s="43"/>
    </row>
    <row r="1322" spans="1:15" ht="15" customHeight="1">
      <c r="A1322" s="43"/>
      <c r="B1322" s="43"/>
      <c r="C1322" s="43"/>
      <c r="D1322" s="43"/>
      <c r="E1322" s="43"/>
      <c r="F1322" s="43"/>
      <c r="G1322" s="43"/>
      <c r="H1322" s="59"/>
      <c r="I1322" s="59"/>
      <c r="J1322" s="43"/>
      <c r="K1322" s="43"/>
      <c r="L1322" s="43"/>
      <c r="M1322" s="43"/>
      <c r="N1322" s="43"/>
      <c r="O1322" s="43"/>
    </row>
    <row r="1323" spans="1:15" ht="15" customHeight="1">
      <c r="A1323" s="43"/>
      <c r="B1323" s="43"/>
      <c r="C1323" s="43"/>
      <c r="D1323" s="43"/>
      <c r="E1323" s="43"/>
      <c r="F1323" s="43"/>
      <c r="G1323" s="43"/>
      <c r="H1323" s="59"/>
      <c r="I1323" s="59"/>
      <c r="J1323" s="43"/>
      <c r="K1323" s="43"/>
      <c r="L1323" s="43"/>
      <c r="M1323" s="43"/>
      <c r="N1323" s="43"/>
      <c r="O1323" s="43"/>
    </row>
    <row r="1324" spans="1:15" ht="15" customHeight="1">
      <c r="A1324" s="43"/>
      <c r="B1324" s="43"/>
      <c r="C1324" s="43"/>
      <c r="D1324" s="43"/>
      <c r="E1324" s="43"/>
      <c r="F1324" s="43"/>
      <c r="G1324" s="43"/>
      <c r="H1324" s="59"/>
      <c r="I1324" s="59"/>
      <c r="J1324" s="43"/>
      <c r="K1324" s="43"/>
      <c r="L1324" s="43"/>
      <c r="M1324" s="43"/>
      <c r="N1324" s="43"/>
      <c r="O1324" s="43"/>
    </row>
    <row r="1325" spans="1:15" ht="15" customHeight="1">
      <c r="A1325" s="43"/>
      <c r="B1325" s="43"/>
      <c r="C1325" s="43"/>
      <c r="D1325" s="43"/>
      <c r="E1325" s="43"/>
      <c r="F1325" s="43"/>
      <c r="G1325" s="43"/>
      <c r="H1325" s="59"/>
      <c r="I1325" s="59"/>
      <c r="J1325" s="43"/>
      <c r="K1325" s="43"/>
      <c r="L1325" s="43"/>
      <c r="M1325" s="43"/>
      <c r="N1325" s="43"/>
      <c r="O1325" s="43"/>
    </row>
    <row r="1326" spans="1:15" ht="15" customHeight="1">
      <c r="A1326" s="43"/>
      <c r="B1326" s="43"/>
      <c r="C1326" s="43"/>
      <c r="D1326" s="43"/>
      <c r="E1326" s="43"/>
      <c r="F1326" s="43"/>
      <c r="G1326" s="43"/>
      <c r="H1326" s="59"/>
      <c r="I1326" s="59"/>
      <c r="J1326" s="43"/>
      <c r="K1326" s="43"/>
      <c r="L1326" s="43"/>
      <c r="M1326" s="43"/>
      <c r="N1326" s="43"/>
      <c r="O1326" s="43"/>
    </row>
    <row r="1327" spans="1:15" ht="15" customHeight="1">
      <c r="A1327" s="43"/>
      <c r="B1327" s="43"/>
      <c r="C1327" s="43"/>
      <c r="D1327" s="43"/>
      <c r="E1327" s="43"/>
      <c r="F1327" s="43"/>
      <c r="G1327" s="43"/>
      <c r="H1327" s="59"/>
      <c r="I1327" s="59"/>
      <c r="J1327" s="43"/>
      <c r="K1327" s="43"/>
      <c r="L1327" s="43"/>
      <c r="M1327" s="43"/>
      <c r="N1327" s="43"/>
      <c r="O1327" s="43"/>
    </row>
    <row r="1328" spans="1:15" ht="15" customHeight="1">
      <c r="A1328" s="43"/>
      <c r="B1328" s="43"/>
      <c r="C1328" s="43"/>
      <c r="D1328" s="43"/>
      <c r="E1328" s="43"/>
      <c r="F1328" s="43"/>
      <c r="G1328" s="43"/>
      <c r="H1328" s="59"/>
      <c r="I1328" s="59"/>
      <c r="J1328" s="43"/>
      <c r="K1328" s="43"/>
      <c r="L1328" s="43"/>
      <c r="M1328" s="43"/>
      <c r="N1328" s="43"/>
      <c r="O1328" s="43"/>
    </row>
    <row r="1329" spans="1:15" ht="15" customHeight="1">
      <c r="A1329" s="43"/>
      <c r="B1329" s="43"/>
      <c r="C1329" s="43"/>
      <c r="D1329" s="43"/>
      <c r="E1329" s="43"/>
      <c r="F1329" s="43"/>
      <c r="G1329" s="43"/>
      <c r="H1329" s="59"/>
      <c r="I1329" s="59"/>
      <c r="J1329" s="43"/>
      <c r="K1329" s="43"/>
      <c r="L1329" s="43"/>
      <c r="M1329" s="43"/>
      <c r="N1329" s="43"/>
      <c r="O1329" s="43"/>
    </row>
    <row r="1330" spans="1:15" ht="15" customHeight="1">
      <c r="A1330" s="43"/>
      <c r="B1330" s="43"/>
      <c r="C1330" s="43"/>
      <c r="D1330" s="43"/>
      <c r="E1330" s="43"/>
      <c r="F1330" s="43"/>
      <c r="G1330" s="43"/>
      <c r="H1330" s="59"/>
      <c r="I1330" s="59"/>
      <c r="J1330" s="43"/>
      <c r="K1330" s="43"/>
      <c r="L1330" s="43"/>
      <c r="M1330" s="43"/>
      <c r="N1330" s="43"/>
      <c r="O1330" s="43"/>
    </row>
    <row r="1331" spans="1:15" ht="15" customHeight="1">
      <c r="A1331" s="43"/>
      <c r="B1331" s="43"/>
      <c r="C1331" s="43"/>
      <c r="D1331" s="43"/>
      <c r="E1331" s="43"/>
      <c r="F1331" s="43"/>
      <c r="G1331" s="43"/>
      <c r="H1331" s="59"/>
      <c r="I1331" s="59"/>
      <c r="J1331" s="43"/>
      <c r="K1331" s="43"/>
      <c r="L1331" s="43"/>
      <c r="M1331" s="43"/>
      <c r="N1331" s="43"/>
      <c r="O1331" s="43"/>
    </row>
    <row r="1332" spans="1:15" ht="15" customHeight="1">
      <c r="A1332" s="43"/>
      <c r="B1332" s="43"/>
      <c r="C1332" s="43"/>
      <c r="D1332" s="43"/>
      <c r="E1332" s="43"/>
      <c r="F1332" s="43"/>
      <c r="G1332" s="43"/>
      <c r="H1332" s="59"/>
      <c r="I1332" s="59"/>
      <c r="J1332" s="43"/>
      <c r="K1332" s="43"/>
      <c r="L1332" s="43"/>
      <c r="M1332" s="43"/>
      <c r="N1332" s="43"/>
      <c r="O1332" s="43"/>
    </row>
    <row r="1333" spans="1:15" ht="15" customHeight="1">
      <c r="A1333" s="43"/>
      <c r="B1333" s="43"/>
      <c r="C1333" s="43"/>
      <c r="D1333" s="43"/>
      <c r="E1333" s="43"/>
      <c r="F1333" s="43"/>
      <c r="G1333" s="43"/>
      <c r="H1333" s="59"/>
      <c r="I1333" s="59"/>
      <c r="J1333" s="43"/>
      <c r="K1333" s="43"/>
      <c r="L1333" s="43"/>
      <c r="M1333" s="43"/>
      <c r="N1333" s="43"/>
      <c r="O1333" s="43"/>
    </row>
    <row r="1334" spans="1:15" ht="15" customHeight="1">
      <c r="A1334" s="43"/>
      <c r="B1334" s="43"/>
      <c r="C1334" s="43"/>
      <c r="D1334" s="43"/>
      <c r="E1334" s="43"/>
      <c r="F1334" s="43"/>
      <c r="G1334" s="43"/>
      <c r="H1334" s="59"/>
      <c r="I1334" s="59"/>
      <c r="J1334" s="43"/>
      <c r="K1334" s="43"/>
      <c r="L1334" s="43"/>
      <c r="M1334" s="43"/>
      <c r="N1334" s="43"/>
      <c r="O1334" s="43"/>
    </row>
    <row r="1335" spans="1:15" ht="15" customHeight="1">
      <c r="A1335" s="43"/>
      <c r="B1335" s="43"/>
      <c r="C1335" s="43"/>
      <c r="D1335" s="43"/>
      <c r="E1335" s="43"/>
      <c r="F1335" s="43"/>
      <c r="G1335" s="43"/>
      <c r="H1335" s="59"/>
      <c r="I1335" s="59"/>
      <c r="J1335" s="43"/>
      <c r="K1335" s="43"/>
      <c r="L1335" s="43"/>
      <c r="M1335" s="43"/>
      <c r="N1335" s="43"/>
      <c r="O1335" s="43"/>
    </row>
    <row r="1336" spans="1:15" ht="15" customHeight="1">
      <c r="A1336" s="43"/>
      <c r="B1336" s="43"/>
      <c r="C1336" s="43"/>
      <c r="D1336" s="43"/>
      <c r="E1336" s="43"/>
      <c r="F1336" s="43"/>
      <c r="G1336" s="43"/>
      <c r="H1336" s="59"/>
      <c r="I1336" s="59"/>
      <c r="J1336" s="43"/>
      <c r="K1336" s="43"/>
      <c r="L1336" s="43"/>
      <c r="M1336" s="43"/>
      <c r="N1336" s="43"/>
      <c r="O1336" s="43"/>
    </row>
    <row r="1337" spans="1:15" ht="15" customHeight="1">
      <c r="A1337" s="43"/>
      <c r="B1337" s="43"/>
      <c r="C1337" s="43"/>
      <c r="D1337" s="43"/>
      <c r="E1337" s="43"/>
      <c r="F1337" s="43"/>
      <c r="G1337" s="43"/>
      <c r="H1337" s="59"/>
      <c r="I1337" s="59"/>
      <c r="J1337" s="43"/>
      <c r="K1337" s="43"/>
      <c r="L1337" s="43"/>
      <c r="M1337" s="43"/>
      <c r="N1337" s="43"/>
      <c r="O1337" s="43"/>
    </row>
    <row r="1338" spans="1:15" ht="15" customHeight="1">
      <c r="A1338" s="43"/>
      <c r="B1338" s="43"/>
      <c r="C1338" s="43"/>
      <c r="D1338" s="43"/>
      <c r="E1338" s="43"/>
      <c r="F1338" s="43"/>
      <c r="G1338" s="43"/>
      <c r="H1338" s="59"/>
      <c r="I1338" s="59"/>
      <c r="J1338" s="43"/>
      <c r="K1338" s="43"/>
      <c r="L1338" s="43"/>
      <c r="M1338" s="43"/>
      <c r="N1338" s="43"/>
      <c r="O1338" s="43"/>
    </row>
    <row r="1339" spans="1:15" ht="15" customHeight="1">
      <c r="A1339" s="43"/>
      <c r="B1339" s="43"/>
      <c r="C1339" s="43"/>
      <c r="D1339" s="43"/>
      <c r="E1339" s="43"/>
      <c r="F1339" s="43"/>
      <c r="G1339" s="43"/>
      <c r="H1339" s="59"/>
      <c r="I1339" s="59"/>
      <c r="J1339" s="43"/>
      <c r="K1339" s="43"/>
      <c r="L1339" s="43"/>
      <c r="M1339" s="43"/>
      <c r="N1339" s="43"/>
      <c r="O1339" s="43"/>
    </row>
    <row r="1340" spans="1:15" ht="15" customHeight="1">
      <c r="A1340" s="43"/>
      <c r="B1340" s="43"/>
      <c r="C1340" s="43"/>
      <c r="D1340" s="43"/>
      <c r="E1340" s="43"/>
      <c r="F1340" s="43"/>
      <c r="G1340" s="43"/>
      <c r="H1340" s="59"/>
      <c r="I1340" s="59"/>
      <c r="J1340" s="43"/>
      <c r="K1340" s="43"/>
      <c r="L1340" s="43"/>
      <c r="M1340" s="43"/>
      <c r="N1340" s="43"/>
      <c r="O1340" s="43"/>
    </row>
    <row r="1341" spans="1:15" ht="15" customHeight="1">
      <c r="A1341" s="43"/>
      <c r="B1341" s="43"/>
      <c r="C1341" s="43"/>
      <c r="D1341" s="43"/>
      <c r="E1341" s="43"/>
      <c r="F1341" s="43"/>
      <c r="G1341" s="43"/>
      <c r="H1341" s="59"/>
      <c r="I1341" s="59"/>
      <c r="J1341" s="43"/>
      <c r="K1341" s="43"/>
      <c r="L1341" s="43"/>
      <c r="M1341" s="43"/>
      <c r="N1341" s="43"/>
      <c r="O1341" s="43"/>
    </row>
    <row r="1342" spans="1:15" ht="15" customHeight="1">
      <c r="A1342" s="43"/>
      <c r="B1342" s="43"/>
      <c r="C1342" s="43"/>
      <c r="D1342" s="43"/>
      <c r="E1342" s="43"/>
      <c r="F1342" s="43"/>
      <c r="G1342" s="43"/>
      <c r="H1342" s="59"/>
      <c r="I1342" s="59"/>
      <c r="J1342" s="43"/>
      <c r="K1342" s="43"/>
      <c r="L1342" s="43"/>
      <c r="M1342" s="43"/>
      <c r="N1342" s="43"/>
      <c r="O1342" s="43"/>
    </row>
    <row r="1343" spans="1:15" ht="15" customHeight="1">
      <c r="A1343" s="43"/>
      <c r="B1343" s="43"/>
      <c r="C1343" s="43"/>
      <c r="D1343" s="43"/>
      <c r="E1343" s="43"/>
      <c r="F1343" s="43"/>
      <c r="G1343" s="43"/>
      <c r="H1343" s="59"/>
      <c r="I1343" s="59"/>
      <c r="J1343" s="43"/>
      <c r="K1343" s="43"/>
      <c r="L1343" s="43"/>
      <c r="M1343" s="43"/>
      <c r="N1343" s="43"/>
      <c r="O1343" s="43"/>
    </row>
    <row r="1344" spans="1:15" ht="15" customHeight="1">
      <c r="A1344" s="43"/>
      <c r="B1344" s="43"/>
      <c r="C1344" s="43"/>
      <c r="D1344" s="43"/>
      <c r="E1344" s="43"/>
      <c r="F1344" s="43"/>
      <c r="G1344" s="43"/>
      <c r="H1344" s="59"/>
      <c r="I1344" s="59"/>
      <c r="J1344" s="43"/>
      <c r="K1344" s="43"/>
      <c r="L1344" s="43"/>
      <c r="M1344" s="43"/>
      <c r="N1344" s="43"/>
      <c r="O1344" s="43"/>
    </row>
    <row r="1345" spans="1:15" ht="15" customHeight="1">
      <c r="A1345" s="43"/>
      <c r="B1345" s="43"/>
      <c r="C1345" s="43"/>
      <c r="D1345" s="43"/>
      <c r="E1345" s="43"/>
      <c r="F1345" s="43"/>
      <c r="G1345" s="43"/>
      <c r="H1345" s="59"/>
      <c r="I1345" s="59"/>
      <c r="J1345" s="43"/>
      <c r="K1345" s="43"/>
      <c r="L1345" s="43"/>
      <c r="M1345" s="43"/>
      <c r="N1345" s="43"/>
      <c r="O1345" s="43"/>
    </row>
    <row r="1346" spans="1:15" ht="15" customHeight="1">
      <c r="A1346" s="43"/>
      <c r="B1346" s="43"/>
      <c r="C1346" s="43"/>
      <c r="D1346" s="43"/>
      <c r="E1346" s="43"/>
      <c r="F1346" s="43"/>
      <c r="G1346" s="43"/>
      <c r="H1346" s="59"/>
      <c r="I1346" s="59"/>
      <c r="J1346" s="43"/>
      <c r="K1346" s="43"/>
      <c r="L1346" s="43"/>
      <c r="M1346" s="43"/>
      <c r="N1346" s="43"/>
      <c r="O1346" s="43"/>
    </row>
    <row r="1347" spans="1:15" ht="15" customHeight="1">
      <c r="A1347" s="43"/>
      <c r="B1347" s="43"/>
      <c r="C1347" s="43"/>
      <c r="D1347" s="43"/>
      <c r="E1347" s="43"/>
      <c r="F1347" s="43"/>
      <c r="G1347" s="43"/>
      <c r="H1347" s="59"/>
      <c r="I1347" s="59"/>
      <c r="J1347" s="43"/>
      <c r="K1347" s="43"/>
      <c r="L1347" s="43"/>
      <c r="M1347" s="43"/>
      <c r="N1347" s="43"/>
      <c r="O1347" s="43"/>
    </row>
    <row r="1348" spans="1:15" ht="15" customHeight="1">
      <c r="A1348" s="43"/>
      <c r="B1348" s="43"/>
      <c r="C1348" s="43"/>
      <c r="D1348" s="43"/>
      <c r="E1348" s="43"/>
      <c r="F1348" s="43"/>
      <c r="G1348" s="43"/>
      <c r="H1348" s="59"/>
      <c r="I1348" s="59"/>
      <c r="J1348" s="43"/>
      <c r="K1348" s="43"/>
      <c r="L1348" s="43"/>
      <c r="M1348" s="43"/>
      <c r="N1348" s="43"/>
      <c r="O1348" s="43"/>
    </row>
    <row r="1349" spans="1:15" ht="15" customHeight="1">
      <c r="A1349" s="43"/>
      <c r="B1349" s="43"/>
      <c r="C1349" s="43"/>
      <c r="D1349" s="43"/>
      <c r="E1349" s="43"/>
      <c r="F1349" s="43"/>
      <c r="G1349" s="43"/>
      <c r="H1349" s="59"/>
      <c r="I1349" s="59"/>
      <c r="J1349" s="43"/>
      <c r="K1349" s="43"/>
      <c r="L1349" s="43"/>
      <c r="M1349" s="43"/>
      <c r="N1349" s="43"/>
      <c r="O1349" s="43"/>
    </row>
    <row r="1350" spans="1:15" ht="15" customHeight="1">
      <c r="A1350" s="43"/>
      <c r="B1350" s="43"/>
      <c r="C1350" s="43"/>
      <c r="D1350" s="43"/>
      <c r="E1350" s="43"/>
      <c r="F1350" s="43"/>
      <c r="G1350" s="43"/>
      <c r="H1350" s="59"/>
      <c r="I1350" s="59"/>
      <c r="J1350" s="43"/>
      <c r="K1350" s="43"/>
      <c r="L1350" s="43"/>
      <c r="M1350" s="43"/>
      <c r="N1350" s="43"/>
      <c r="O1350" s="43"/>
    </row>
    <row r="1351" spans="1:15" ht="15" customHeight="1">
      <c r="A1351" s="43"/>
      <c r="B1351" s="43"/>
      <c r="C1351" s="43"/>
      <c r="D1351" s="43"/>
      <c r="E1351" s="43"/>
      <c r="F1351" s="43"/>
      <c r="G1351" s="43"/>
      <c r="H1351" s="59"/>
      <c r="I1351" s="59"/>
      <c r="J1351" s="43"/>
      <c r="K1351" s="43"/>
      <c r="L1351" s="43"/>
      <c r="M1351" s="43"/>
      <c r="N1351" s="43"/>
      <c r="O1351" s="43"/>
    </row>
    <row r="1352" spans="1:15" ht="15" customHeight="1">
      <c r="A1352" s="43"/>
      <c r="B1352" s="43"/>
      <c r="C1352" s="43"/>
      <c r="D1352" s="43"/>
      <c r="E1352" s="43"/>
      <c r="F1352" s="43"/>
      <c r="G1352" s="43"/>
      <c r="H1352" s="59"/>
      <c r="I1352" s="59"/>
      <c r="J1352" s="43"/>
      <c r="K1352" s="43"/>
      <c r="L1352" s="43"/>
      <c r="M1352" s="43"/>
      <c r="N1352" s="43"/>
      <c r="O1352" s="43"/>
    </row>
    <row r="1353" spans="1:15" ht="15" customHeight="1">
      <c r="A1353" s="43"/>
      <c r="B1353" s="43"/>
      <c r="C1353" s="43"/>
      <c r="D1353" s="43"/>
      <c r="E1353" s="43"/>
      <c r="F1353" s="43"/>
      <c r="G1353" s="43"/>
      <c r="H1353" s="59"/>
      <c r="I1353" s="59"/>
      <c r="J1353" s="43"/>
      <c r="K1353" s="43"/>
      <c r="L1353" s="43"/>
      <c r="M1353" s="43"/>
      <c r="N1353" s="43"/>
      <c r="O1353" s="43"/>
    </row>
    <row r="1354" spans="1:15" ht="15" customHeight="1">
      <c r="A1354" s="43"/>
      <c r="B1354" s="43"/>
      <c r="C1354" s="43"/>
      <c r="D1354" s="43"/>
      <c r="E1354" s="43"/>
      <c r="F1354" s="43"/>
      <c r="G1354" s="43"/>
      <c r="H1354" s="59"/>
      <c r="I1354" s="59"/>
      <c r="J1354" s="43"/>
      <c r="K1354" s="43"/>
      <c r="L1354" s="43"/>
      <c r="M1354" s="43"/>
      <c r="N1354" s="43"/>
      <c r="O1354" s="43"/>
    </row>
    <row r="1355" spans="1:15" ht="15" customHeight="1">
      <c r="A1355" s="43"/>
      <c r="B1355" s="43"/>
      <c r="C1355" s="43"/>
      <c r="D1355" s="43"/>
      <c r="E1355" s="43"/>
      <c r="F1355" s="43"/>
      <c r="G1355" s="43"/>
      <c r="H1355" s="59"/>
      <c r="I1355" s="59"/>
      <c r="J1355" s="43"/>
      <c r="K1355" s="43"/>
      <c r="L1355" s="43"/>
      <c r="M1355" s="43"/>
      <c r="N1355" s="43"/>
      <c r="O1355" s="43"/>
    </row>
    <row r="1356" spans="1:15" ht="15" customHeight="1">
      <c r="A1356" s="43"/>
      <c r="B1356" s="43"/>
      <c r="C1356" s="43"/>
      <c r="D1356" s="43"/>
      <c r="E1356" s="43"/>
      <c r="F1356" s="43"/>
      <c r="G1356" s="43"/>
      <c r="H1356" s="59"/>
      <c r="I1356" s="59"/>
      <c r="J1356" s="43"/>
      <c r="K1356" s="43"/>
      <c r="L1356" s="43"/>
      <c r="M1356" s="43"/>
      <c r="N1356" s="43"/>
      <c r="O1356" s="43"/>
    </row>
    <row r="1357" spans="1:15" ht="15" customHeight="1">
      <c r="A1357" s="43"/>
      <c r="B1357" s="43"/>
      <c r="C1357" s="43"/>
      <c r="D1357" s="43"/>
      <c r="E1357" s="43"/>
      <c r="F1357" s="43"/>
      <c r="G1357" s="43"/>
      <c r="H1357" s="59"/>
      <c r="I1357" s="59"/>
      <c r="J1357" s="43"/>
      <c r="K1357" s="43"/>
      <c r="L1357" s="43"/>
      <c r="M1357" s="43"/>
      <c r="N1357" s="43"/>
      <c r="O1357" s="43"/>
    </row>
    <row r="1358" spans="1:15" ht="15" customHeight="1">
      <c r="A1358" s="43"/>
      <c r="B1358" s="43"/>
      <c r="C1358" s="43"/>
      <c r="D1358" s="43"/>
      <c r="E1358" s="43"/>
      <c r="F1358" s="43"/>
      <c r="G1358" s="43"/>
      <c r="H1358" s="59"/>
      <c r="I1358" s="59"/>
      <c r="J1358" s="43"/>
      <c r="K1358" s="43"/>
      <c r="L1358" s="43"/>
      <c r="M1358" s="43"/>
      <c r="N1358" s="43"/>
      <c r="O1358" s="43"/>
    </row>
    <row r="1359" spans="1:15" ht="15" customHeight="1">
      <c r="A1359" s="43"/>
      <c r="B1359" s="43"/>
      <c r="C1359" s="43"/>
      <c r="D1359" s="43"/>
      <c r="E1359" s="43"/>
      <c r="F1359" s="43"/>
      <c r="G1359" s="43"/>
      <c r="H1359" s="59"/>
      <c r="I1359" s="59"/>
      <c r="J1359" s="43"/>
      <c r="K1359" s="43"/>
      <c r="L1359" s="43"/>
      <c r="M1359" s="43"/>
      <c r="N1359" s="43"/>
      <c r="O1359" s="43"/>
    </row>
    <row r="1360" spans="1:15" ht="15" customHeight="1">
      <c r="A1360" s="43"/>
      <c r="B1360" s="43"/>
      <c r="C1360" s="43"/>
      <c r="D1360" s="43"/>
      <c r="E1360" s="43"/>
      <c r="F1360" s="43"/>
      <c r="G1360" s="43"/>
      <c r="H1360" s="59"/>
      <c r="I1360" s="59"/>
      <c r="J1360" s="43"/>
      <c r="K1360" s="43"/>
      <c r="L1360" s="43"/>
      <c r="M1360" s="43"/>
      <c r="N1360" s="43"/>
      <c r="O1360" s="43"/>
    </row>
    <row r="1361" spans="1:15" ht="15" customHeight="1">
      <c r="A1361" s="43"/>
      <c r="B1361" s="43"/>
      <c r="C1361" s="43"/>
      <c r="D1361" s="43"/>
      <c r="E1361" s="43"/>
      <c r="F1361" s="43"/>
      <c r="G1361" s="43"/>
      <c r="H1361" s="59"/>
      <c r="I1361" s="59"/>
      <c r="J1361" s="43"/>
      <c r="K1361" s="43"/>
      <c r="L1361" s="43"/>
      <c r="M1361" s="43"/>
      <c r="N1361" s="43"/>
      <c r="O1361" s="43"/>
    </row>
    <row r="1362" spans="1:15" ht="15" customHeight="1">
      <c r="A1362" s="43"/>
      <c r="B1362" s="43"/>
      <c r="C1362" s="43"/>
      <c r="D1362" s="43"/>
      <c r="E1362" s="43"/>
      <c r="F1362" s="43"/>
      <c r="G1362" s="43"/>
      <c r="H1362" s="59"/>
      <c r="I1362" s="59"/>
      <c r="J1362" s="43"/>
      <c r="K1362" s="43"/>
      <c r="L1362" s="43"/>
      <c r="M1362" s="43"/>
      <c r="N1362" s="43"/>
      <c r="O1362" s="43"/>
    </row>
    <row r="1363" spans="1:15" ht="15" customHeight="1">
      <c r="A1363" s="43"/>
      <c r="B1363" s="43"/>
      <c r="C1363" s="43"/>
      <c r="D1363" s="43"/>
      <c r="E1363" s="43"/>
      <c r="F1363" s="43"/>
      <c r="G1363" s="43"/>
      <c r="H1363" s="59"/>
      <c r="I1363" s="59"/>
      <c r="J1363" s="43"/>
      <c r="K1363" s="43"/>
      <c r="L1363" s="43"/>
      <c r="M1363" s="43"/>
      <c r="N1363" s="43"/>
      <c r="O1363" s="43"/>
    </row>
    <row r="1364" spans="1:15" ht="15" customHeight="1">
      <c r="A1364" s="43"/>
      <c r="B1364" s="43"/>
      <c r="C1364" s="43"/>
      <c r="D1364" s="43"/>
      <c r="E1364" s="43"/>
      <c r="F1364" s="43"/>
      <c r="G1364" s="43"/>
      <c r="H1364" s="59"/>
      <c r="I1364" s="59"/>
      <c r="J1364" s="43"/>
      <c r="K1364" s="43"/>
      <c r="L1364" s="43"/>
      <c r="M1364" s="43"/>
      <c r="N1364" s="43"/>
      <c r="O1364" s="43"/>
    </row>
    <row r="1365" spans="1:15" ht="15" customHeight="1">
      <c r="A1365" s="43"/>
      <c r="B1365" s="43"/>
      <c r="C1365" s="43"/>
      <c r="D1365" s="43"/>
      <c r="E1365" s="43"/>
      <c r="F1365" s="43"/>
      <c r="G1365" s="43"/>
      <c r="H1365" s="59"/>
      <c r="I1365" s="59"/>
      <c r="J1365" s="43"/>
      <c r="K1365" s="43"/>
      <c r="L1365" s="43"/>
      <c r="M1365" s="43"/>
      <c r="N1365" s="43"/>
      <c r="O1365" s="43"/>
    </row>
    <row r="1366" spans="1:15" ht="15" customHeight="1">
      <c r="A1366" s="43"/>
      <c r="B1366" s="43"/>
      <c r="C1366" s="43"/>
      <c r="D1366" s="43"/>
      <c r="E1366" s="43"/>
      <c r="F1366" s="43"/>
      <c r="G1366" s="43"/>
      <c r="H1366" s="59"/>
      <c r="I1366" s="59"/>
      <c r="J1366" s="43"/>
      <c r="K1366" s="43"/>
      <c r="L1366" s="43"/>
      <c r="M1366" s="43"/>
      <c r="N1366" s="43"/>
      <c r="O1366" s="43"/>
    </row>
    <row r="1367" spans="1:15" ht="15" customHeight="1">
      <c r="A1367" s="43"/>
      <c r="B1367" s="43"/>
      <c r="C1367" s="43"/>
      <c r="D1367" s="43"/>
      <c r="E1367" s="43"/>
      <c r="F1367" s="43"/>
      <c r="G1367" s="43"/>
      <c r="H1367" s="59"/>
      <c r="I1367" s="59"/>
      <c r="J1367" s="43"/>
      <c r="K1367" s="43"/>
      <c r="L1367" s="43"/>
      <c r="M1367" s="43"/>
      <c r="N1367" s="43"/>
      <c r="O1367" s="43"/>
    </row>
    <row r="1368" spans="1:15" ht="15" customHeight="1">
      <c r="A1368" s="43"/>
      <c r="B1368" s="43"/>
      <c r="C1368" s="43"/>
      <c r="D1368" s="43"/>
      <c r="E1368" s="43"/>
      <c r="F1368" s="43"/>
      <c r="G1368" s="43"/>
      <c r="H1368" s="59"/>
      <c r="I1368" s="59"/>
      <c r="J1368" s="43"/>
      <c r="K1368" s="43"/>
      <c r="L1368" s="43"/>
      <c r="M1368" s="43"/>
      <c r="N1368" s="43"/>
      <c r="O1368" s="43"/>
    </row>
    <row r="1369" spans="1:15" ht="15" customHeight="1">
      <c r="A1369" s="43"/>
      <c r="B1369" s="43"/>
      <c r="C1369" s="43"/>
      <c r="D1369" s="43"/>
      <c r="E1369" s="43"/>
      <c r="F1369" s="43"/>
      <c r="G1369" s="43"/>
      <c r="H1369" s="59"/>
      <c r="I1369" s="59"/>
      <c r="J1369" s="43"/>
      <c r="K1369" s="43"/>
      <c r="L1369" s="43"/>
      <c r="M1369" s="43"/>
      <c r="N1369" s="43"/>
      <c r="O1369" s="43"/>
    </row>
    <row r="1370" spans="1:15" ht="15" customHeight="1">
      <c r="A1370" s="43"/>
      <c r="B1370" s="43"/>
      <c r="C1370" s="43"/>
      <c r="D1370" s="43"/>
      <c r="E1370" s="43"/>
      <c r="F1370" s="43"/>
      <c r="G1370" s="43"/>
      <c r="H1370" s="59"/>
      <c r="I1370" s="59"/>
      <c r="J1370" s="43"/>
      <c r="K1370" s="43"/>
      <c r="L1370" s="43"/>
      <c r="M1370" s="43"/>
      <c r="N1370" s="43"/>
      <c r="O1370" s="43"/>
    </row>
    <row r="1371" spans="1:15" ht="15" customHeight="1">
      <c r="A1371" s="43"/>
      <c r="B1371" s="43"/>
      <c r="C1371" s="43"/>
      <c r="D1371" s="43"/>
      <c r="E1371" s="43"/>
      <c r="F1371" s="43"/>
      <c r="G1371" s="43"/>
      <c r="H1371" s="59"/>
      <c r="I1371" s="59"/>
      <c r="J1371" s="43"/>
      <c r="K1371" s="43"/>
      <c r="L1371" s="43"/>
      <c r="M1371" s="43"/>
      <c r="N1371" s="43"/>
      <c r="O1371" s="43"/>
    </row>
    <row r="1372" spans="1:15" ht="15" customHeight="1">
      <c r="A1372" s="43"/>
      <c r="B1372" s="43"/>
      <c r="C1372" s="43"/>
      <c r="D1372" s="43"/>
      <c r="E1372" s="43"/>
      <c r="F1372" s="43"/>
      <c r="G1372" s="43"/>
      <c r="H1372" s="59"/>
      <c r="I1372" s="59"/>
      <c r="J1372" s="43"/>
      <c r="K1372" s="43"/>
      <c r="L1372" s="43"/>
      <c r="M1372" s="43"/>
      <c r="N1372" s="43"/>
      <c r="O1372" s="43"/>
    </row>
    <row r="1373" spans="1:15" ht="15" customHeight="1">
      <c r="A1373" s="43"/>
      <c r="B1373" s="43"/>
      <c r="C1373" s="43"/>
      <c r="D1373" s="43"/>
      <c r="E1373" s="43"/>
      <c r="F1373" s="43"/>
      <c r="G1373" s="43"/>
      <c r="H1373" s="59"/>
      <c r="I1373" s="59"/>
      <c r="J1373" s="43"/>
      <c r="K1373" s="43"/>
      <c r="L1373" s="43"/>
      <c r="M1373" s="43"/>
      <c r="N1373" s="43"/>
      <c r="O1373" s="43"/>
    </row>
    <row r="1374" spans="1:15" ht="15" customHeight="1">
      <c r="A1374" s="43"/>
      <c r="B1374" s="43"/>
      <c r="C1374" s="43"/>
      <c r="D1374" s="43"/>
      <c r="E1374" s="43"/>
      <c r="F1374" s="43"/>
      <c r="G1374" s="43"/>
      <c r="H1374" s="59"/>
      <c r="I1374" s="59"/>
      <c r="J1374" s="43"/>
      <c r="K1374" s="43"/>
      <c r="L1374" s="59"/>
      <c r="M1374" s="43"/>
      <c r="N1374" s="43"/>
      <c r="O1374" s="43"/>
    </row>
    <row r="1375" spans="1:15" ht="15" customHeight="1">
      <c r="A1375" s="43"/>
      <c r="B1375" s="43"/>
      <c r="C1375" s="43"/>
      <c r="D1375" s="43"/>
      <c r="E1375" s="43"/>
      <c r="F1375" s="43"/>
      <c r="G1375" s="43"/>
      <c r="H1375" s="59"/>
      <c r="I1375" s="59"/>
      <c r="J1375" s="43"/>
      <c r="K1375" s="43"/>
      <c r="L1375" s="59"/>
      <c r="M1375" s="43"/>
      <c r="N1375" s="43"/>
      <c r="O1375" s="43"/>
    </row>
    <row r="1376" spans="1:15" ht="15" customHeight="1">
      <c r="A1376" s="43"/>
      <c r="B1376" s="43"/>
      <c r="C1376" s="43"/>
      <c r="D1376" s="43"/>
      <c r="E1376" s="43"/>
      <c r="F1376" s="43"/>
      <c r="G1376" s="43"/>
      <c r="H1376" s="59"/>
      <c r="I1376" s="59"/>
      <c r="J1376" s="43"/>
      <c r="K1376" s="43"/>
      <c r="L1376" s="43"/>
      <c r="M1376" s="43"/>
      <c r="N1376" s="43"/>
      <c r="O1376" s="43"/>
    </row>
    <row r="1377" spans="1:15" ht="15" customHeight="1">
      <c r="A1377" s="43"/>
      <c r="B1377" s="43"/>
      <c r="C1377" s="43"/>
      <c r="D1377" s="43"/>
      <c r="E1377" s="43"/>
      <c r="F1377" s="43"/>
      <c r="G1377" s="43"/>
      <c r="H1377" s="59"/>
      <c r="I1377" s="59"/>
      <c r="J1377" s="43"/>
      <c r="K1377" s="43"/>
      <c r="L1377" s="43"/>
      <c r="M1377" s="43"/>
      <c r="N1377" s="43"/>
      <c r="O1377" s="43"/>
    </row>
    <row r="1378" spans="1:15" ht="15" customHeight="1">
      <c r="A1378" s="43"/>
      <c r="B1378" s="43"/>
      <c r="C1378" s="43"/>
      <c r="D1378" s="43"/>
      <c r="E1378" s="43"/>
      <c r="F1378" s="43"/>
      <c r="G1378" s="43"/>
      <c r="H1378" s="59"/>
      <c r="I1378" s="59"/>
      <c r="J1378" s="43"/>
      <c r="K1378" s="43"/>
      <c r="L1378" s="43"/>
      <c r="M1378" s="43"/>
      <c r="N1378" s="43"/>
      <c r="O1378" s="43"/>
    </row>
    <row r="1379" spans="1:15" ht="15" customHeight="1">
      <c r="A1379" s="43"/>
      <c r="B1379" s="43"/>
      <c r="C1379" s="43"/>
      <c r="D1379" s="43"/>
      <c r="E1379" s="43"/>
      <c r="F1379" s="43"/>
      <c r="G1379" s="43"/>
      <c r="H1379" s="59"/>
      <c r="I1379" s="59"/>
      <c r="J1379" s="43"/>
      <c r="K1379" s="43"/>
      <c r="L1379" s="43"/>
      <c r="M1379" s="43"/>
      <c r="N1379" s="43"/>
      <c r="O1379" s="43"/>
    </row>
    <row r="1380" spans="1:15" ht="15" customHeight="1">
      <c r="A1380" s="43"/>
      <c r="B1380" s="43"/>
      <c r="C1380" s="43"/>
      <c r="D1380" s="43"/>
      <c r="E1380" s="43"/>
      <c r="F1380" s="43"/>
      <c r="G1380" s="43"/>
      <c r="H1380" s="59"/>
      <c r="I1380" s="59"/>
      <c r="J1380" s="43"/>
      <c r="K1380" s="43"/>
      <c r="L1380" s="43"/>
      <c r="M1380" s="43"/>
      <c r="N1380" s="43"/>
      <c r="O1380" s="43"/>
    </row>
    <row r="1381" spans="1:15" ht="15" customHeight="1">
      <c r="A1381" s="43"/>
      <c r="B1381" s="43"/>
      <c r="C1381" s="43"/>
      <c r="D1381" s="43"/>
      <c r="E1381" s="43"/>
      <c r="F1381" s="43"/>
      <c r="G1381" s="43"/>
      <c r="H1381" s="59"/>
      <c r="I1381" s="59"/>
      <c r="J1381" s="43"/>
      <c r="K1381" s="43"/>
      <c r="L1381" s="43"/>
      <c r="M1381" s="43"/>
      <c r="N1381" s="43"/>
      <c r="O1381" s="43"/>
    </row>
    <row r="1382" spans="1:15" ht="15" customHeight="1">
      <c r="A1382" s="43"/>
      <c r="B1382" s="43"/>
      <c r="C1382" s="43"/>
      <c r="D1382" s="43"/>
      <c r="E1382" s="43"/>
      <c r="F1382" s="43"/>
      <c r="G1382" s="43"/>
      <c r="H1382" s="59"/>
      <c r="I1382" s="59"/>
      <c r="J1382" s="43"/>
      <c r="K1382" s="43"/>
      <c r="L1382" s="43"/>
      <c r="M1382" s="43"/>
      <c r="N1382" s="43"/>
      <c r="O1382" s="43"/>
    </row>
    <row r="1383" spans="1:15" ht="15" customHeight="1">
      <c r="A1383" s="43"/>
      <c r="B1383" s="43"/>
      <c r="C1383" s="43"/>
      <c r="D1383" s="43"/>
      <c r="E1383" s="43"/>
      <c r="F1383" s="43"/>
      <c r="G1383" s="43"/>
      <c r="H1383" s="59"/>
      <c r="I1383" s="59"/>
      <c r="J1383" s="43"/>
      <c r="K1383" s="43"/>
      <c r="L1383" s="43"/>
      <c r="M1383" s="43"/>
      <c r="N1383" s="43"/>
      <c r="O1383" s="43"/>
    </row>
    <row r="1384" spans="1:15" ht="15" customHeight="1">
      <c r="A1384" s="43"/>
      <c r="B1384" s="43"/>
      <c r="C1384" s="43"/>
      <c r="D1384" s="43"/>
      <c r="E1384" s="43"/>
      <c r="F1384" s="43"/>
      <c r="G1384" s="43"/>
      <c r="H1384" s="59"/>
      <c r="I1384" s="59"/>
      <c r="J1384" s="43"/>
      <c r="K1384" s="43"/>
      <c r="L1384" s="43"/>
      <c r="M1384" s="43"/>
      <c r="N1384" s="43"/>
      <c r="O1384" s="43"/>
    </row>
    <row r="1385" spans="1:15" ht="15" customHeight="1">
      <c r="A1385" s="43"/>
      <c r="B1385" s="43"/>
      <c r="C1385" s="43"/>
      <c r="D1385" s="43"/>
      <c r="E1385" s="43"/>
      <c r="F1385" s="43"/>
      <c r="G1385" s="43"/>
      <c r="H1385" s="59"/>
      <c r="I1385" s="59"/>
      <c r="J1385" s="43"/>
      <c r="K1385" s="43"/>
      <c r="L1385" s="43"/>
      <c r="M1385" s="43"/>
      <c r="N1385" s="43"/>
      <c r="O1385" s="43"/>
    </row>
    <row r="1386" spans="1:15" ht="15" customHeight="1">
      <c r="A1386" s="43"/>
      <c r="B1386" s="43"/>
      <c r="C1386" s="43"/>
      <c r="D1386" s="43"/>
      <c r="E1386" s="43"/>
      <c r="F1386" s="43"/>
      <c r="G1386" s="43"/>
      <c r="H1386" s="59"/>
      <c r="I1386" s="59"/>
      <c r="J1386" s="43"/>
      <c r="K1386" s="43"/>
      <c r="L1386" s="43"/>
      <c r="M1386" s="43"/>
      <c r="N1386" s="43"/>
      <c r="O1386" s="43"/>
    </row>
    <row r="1387" spans="1:15" ht="15" customHeight="1">
      <c r="A1387" s="43"/>
      <c r="B1387" s="43"/>
      <c r="C1387" s="43"/>
      <c r="D1387" s="43"/>
      <c r="E1387" s="43"/>
      <c r="F1387" s="43"/>
      <c r="G1387" s="43"/>
      <c r="H1387" s="59"/>
      <c r="I1387" s="59"/>
      <c r="J1387" s="43"/>
      <c r="K1387" s="43"/>
      <c r="L1387" s="43"/>
      <c r="M1387" s="43"/>
      <c r="N1387" s="43"/>
      <c r="O1387" s="43"/>
    </row>
    <row r="1388" spans="1:15" ht="15" customHeight="1">
      <c r="A1388" s="43"/>
      <c r="B1388" s="43"/>
      <c r="C1388" s="43"/>
      <c r="D1388" s="43"/>
      <c r="E1388" s="43"/>
      <c r="F1388" s="43"/>
      <c r="G1388" s="43"/>
      <c r="H1388" s="59"/>
      <c r="I1388" s="59"/>
      <c r="J1388" s="43"/>
      <c r="K1388" s="43"/>
      <c r="L1388" s="43"/>
      <c r="M1388" s="43"/>
      <c r="N1388" s="43"/>
      <c r="O1388" s="43"/>
    </row>
    <row r="1389" spans="1:15" ht="15" customHeight="1">
      <c r="A1389" s="43"/>
      <c r="B1389" s="43"/>
      <c r="C1389" s="43"/>
      <c r="D1389" s="43"/>
      <c r="E1389" s="43"/>
      <c r="F1389" s="43"/>
      <c r="G1389" s="43"/>
      <c r="H1389" s="59"/>
      <c r="I1389" s="59"/>
      <c r="J1389" s="43"/>
      <c r="K1389" s="43"/>
      <c r="L1389" s="43"/>
      <c r="M1389" s="43"/>
      <c r="N1389" s="43"/>
      <c r="O1389" s="43"/>
    </row>
    <row r="1390" spans="1:15" ht="15" customHeight="1">
      <c r="A1390" s="43"/>
      <c r="B1390" s="43"/>
      <c r="C1390" s="43"/>
      <c r="D1390" s="43"/>
      <c r="E1390" s="43"/>
      <c r="F1390" s="43"/>
      <c r="G1390" s="43"/>
      <c r="H1390" s="59"/>
      <c r="I1390" s="59"/>
      <c r="J1390" s="43"/>
      <c r="K1390" s="43"/>
      <c r="L1390" s="43"/>
      <c r="M1390" s="43"/>
      <c r="N1390" s="43"/>
      <c r="O1390" s="43"/>
    </row>
    <row r="1391" spans="1:15" ht="15" customHeight="1">
      <c r="A1391" s="43"/>
      <c r="B1391" s="43"/>
      <c r="C1391" s="43"/>
      <c r="D1391" s="43"/>
      <c r="E1391" s="43"/>
      <c r="F1391" s="43"/>
      <c r="G1391" s="43"/>
      <c r="H1391" s="59"/>
      <c r="I1391" s="59"/>
      <c r="J1391" s="43"/>
      <c r="K1391" s="43"/>
      <c r="L1391" s="43"/>
      <c r="M1391" s="43"/>
      <c r="N1391" s="43"/>
      <c r="O1391" s="43"/>
    </row>
    <row r="1392" spans="1:15" ht="15" customHeight="1">
      <c r="A1392" s="43"/>
      <c r="B1392" s="43"/>
      <c r="C1392" s="43"/>
      <c r="D1392" s="43"/>
      <c r="E1392" s="43"/>
      <c r="F1392" s="43"/>
      <c r="G1392" s="43"/>
      <c r="H1392" s="59"/>
      <c r="I1392" s="59"/>
      <c r="J1392" s="43"/>
      <c r="K1392" s="43"/>
      <c r="L1392" s="43"/>
      <c r="M1392" s="43"/>
      <c r="N1392" s="43"/>
      <c r="O1392" s="43"/>
    </row>
    <row r="1393" spans="1:15" ht="15" customHeight="1">
      <c r="A1393" s="43"/>
      <c r="B1393" s="43"/>
      <c r="C1393" s="43"/>
      <c r="D1393" s="43"/>
      <c r="E1393" s="43"/>
      <c r="F1393" s="43"/>
      <c r="G1393" s="43"/>
      <c r="H1393" s="59"/>
      <c r="I1393" s="59"/>
      <c r="J1393" s="43"/>
      <c r="K1393" s="43"/>
      <c r="L1393" s="43"/>
      <c r="M1393" s="43"/>
      <c r="N1393" s="43"/>
      <c r="O1393" s="43"/>
    </row>
    <row r="1394" spans="1:15" ht="15" customHeight="1">
      <c r="A1394" s="43"/>
      <c r="B1394" s="43"/>
      <c r="C1394" s="43"/>
      <c r="D1394" s="43"/>
      <c r="E1394" s="43"/>
      <c r="F1394" s="43"/>
      <c r="G1394" s="43"/>
      <c r="H1394" s="59"/>
      <c r="I1394" s="59"/>
      <c r="J1394" s="43"/>
      <c r="K1394" s="43"/>
      <c r="L1394" s="59"/>
      <c r="M1394" s="43"/>
      <c r="N1394" s="43"/>
      <c r="O1394" s="43"/>
    </row>
    <row r="1395" spans="1:15" ht="15" customHeight="1">
      <c r="A1395" s="43"/>
      <c r="B1395" s="43"/>
      <c r="C1395" s="43"/>
      <c r="D1395" s="43"/>
      <c r="E1395" s="43"/>
      <c r="F1395" s="43"/>
      <c r="G1395" s="43"/>
      <c r="H1395" s="59"/>
      <c r="I1395" s="59"/>
      <c r="J1395" s="43"/>
      <c r="K1395" s="43"/>
      <c r="L1395" s="43"/>
      <c r="M1395" s="43"/>
      <c r="N1395" s="43"/>
      <c r="O1395" s="43"/>
    </row>
    <row r="1396" spans="1:15" ht="15" customHeight="1">
      <c r="A1396" s="43"/>
      <c r="B1396" s="43"/>
      <c r="C1396" s="43"/>
      <c r="D1396" s="43"/>
      <c r="E1396" s="43"/>
      <c r="F1396" s="43"/>
      <c r="G1396" s="43"/>
      <c r="H1396" s="59"/>
      <c r="I1396" s="59"/>
      <c r="J1396" s="43"/>
      <c r="K1396" s="43"/>
      <c r="L1396" s="43"/>
      <c r="M1396" s="43"/>
      <c r="N1396" s="43"/>
      <c r="O1396" s="43"/>
    </row>
    <row r="1397" spans="1:15" ht="15" customHeight="1">
      <c r="A1397" s="43"/>
      <c r="B1397" s="43"/>
      <c r="C1397" s="43"/>
      <c r="D1397" s="43"/>
      <c r="E1397" s="43"/>
      <c r="F1397" s="43"/>
      <c r="G1397" s="43"/>
      <c r="H1397" s="59"/>
      <c r="I1397" s="59"/>
      <c r="J1397" s="43"/>
      <c r="K1397" s="43"/>
      <c r="L1397" s="43"/>
      <c r="M1397" s="43"/>
      <c r="N1397" s="43"/>
      <c r="O1397" s="43"/>
    </row>
    <row r="1398" spans="1:15" ht="15" customHeight="1">
      <c r="A1398" s="43"/>
      <c r="B1398" s="43"/>
      <c r="C1398" s="43"/>
      <c r="D1398" s="43"/>
      <c r="E1398" s="43"/>
      <c r="F1398" s="43"/>
      <c r="G1398" s="43"/>
      <c r="H1398" s="59"/>
      <c r="I1398" s="59"/>
      <c r="J1398" s="43"/>
      <c r="K1398" s="43"/>
      <c r="L1398" s="43"/>
      <c r="M1398" s="43"/>
      <c r="N1398" s="43"/>
      <c r="O1398" s="43"/>
    </row>
    <row r="1399" spans="1:15" ht="15" customHeight="1">
      <c r="A1399" s="43"/>
      <c r="B1399" s="43"/>
      <c r="C1399" s="43"/>
      <c r="D1399" s="43"/>
      <c r="E1399" s="43"/>
      <c r="F1399" s="43"/>
      <c r="G1399" s="43"/>
      <c r="H1399" s="59"/>
      <c r="I1399" s="59"/>
      <c r="J1399" s="43"/>
      <c r="K1399" s="43"/>
      <c r="L1399" s="43"/>
      <c r="M1399" s="43"/>
      <c r="N1399" s="43"/>
      <c r="O1399" s="43"/>
    </row>
    <row r="1400" spans="1:15" ht="15" customHeight="1">
      <c r="A1400" s="43"/>
      <c r="B1400" s="43"/>
      <c r="C1400" s="43"/>
      <c r="D1400" s="43"/>
      <c r="E1400" s="43"/>
      <c r="F1400" s="43"/>
      <c r="G1400" s="43"/>
      <c r="H1400" s="59"/>
      <c r="I1400" s="59"/>
      <c r="J1400" s="43"/>
      <c r="K1400" s="43"/>
      <c r="L1400" s="43"/>
      <c r="M1400" s="43"/>
      <c r="N1400" s="43"/>
      <c r="O1400" s="43"/>
    </row>
    <row r="1401" spans="1:15" ht="15" customHeight="1">
      <c r="A1401" s="43"/>
      <c r="B1401" s="43"/>
      <c r="C1401" s="43"/>
      <c r="D1401" s="43"/>
      <c r="E1401" s="43"/>
      <c r="F1401" s="43"/>
      <c r="G1401" s="43"/>
      <c r="H1401" s="59"/>
      <c r="I1401" s="59"/>
      <c r="J1401" s="43"/>
      <c r="K1401" s="43"/>
      <c r="L1401" s="43"/>
      <c r="M1401" s="43"/>
      <c r="N1401" s="43"/>
      <c r="O1401" s="43"/>
    </row>
    <row r="1402" spans="1:15" ht="15" customHeight="1">
      <c r="A1402" s="43"/>
      <c r="B1402" s="43"/>
      <c r="C1402" s="43"/>
      <c r="D1402" s="43"/>
      <c r="E1402" s="43"/>
      <c r="F1402" s="43"/>
      <c r="G1402" s="43"/>
      <c r="H1402" s="59"/>
      <c r="I1402" s="59"/>
      <c r="J1402" s="43"/>
      <c r="K1402" s="43"/>
      <c r="L1402" s="43"/>
      <c r="M1402" s="43"/>
      <c r="N1402" s="43"/>
      <c r="O1402" s="43"/>
    </row>
    <row r="1403" spans="1:15" ht="15" customHeight="1">
      <c r="A1403" s="43"/>
      <c r="B1403" s="43"/>
      <c r="C1403" s="43"/>
      <c r="D1403" s="43"/>
      <c r="E1403" s="43"/>
      <c r="F1403" s="43"/>
      <c r="G1403" s="43"/>
      <c r="H1403" s="59"/>
      <c r="I1403" s="59"/>
      <c r="J1403" s="43"/>
      <c r="K1403" s="43"/>
      <c r="L1403" s="43"/>
      <c r="M1403" s="43"/>
      <c r="N1403" s="43"/>
      <c r="O1403" s="43"/>
    </row>
    <row r="1404" spans="1:15" ht="15" customHeight="1">
      <c r="A1404" s="43"/>
      <c r="B1404" s="43"/>
      <c r="C1404" s="43"/>
      <c r="D1404" s="43"/>
      <c r="E1404" s="43"/>
      <c r="F1404" s="43"/>
      <c r="G1404" s="43"/>
      <c r="H1404" s="59"/>
      <c r="I1404" s="59"/>
      <c r="J1404" s="43"/>
      <c r="K1404" s="43"/>
      <c r="L1404" s="43"/>
      <c r="M1404" s="43"/>
      <c r="N1404" s="43"/>
      <c r="O1404" s="43"/>
    </row>
    <row r="1405" spans="1:15" ht="15" customHeight="1">
      <c r="A1405" s="43"/>
      <c r="B1405" s="43"/>
      <c r="C1405" s="43"/>
      <c r="D1405" s="43"/>
      <c r="E1405" s="43"/>
      <c r="F1405" s="43"/>
      <c r="G1405" s="43"/>
      <c r="H1405" s="59"/>
      <c r="I1405" s="59"/>
      <c r="J1405" s="43"/>
      <c r="K1405" s="43"/>
      <c r="L1405" s="43"/>
      <c r="M1405" s="43"/>
      <c r="N1405" s="43"/>
      <c r="O1405" s="43"/>
    </row>
    <row r="1406" spans="1:15" ht="15" customHeight="1">
      <c r="A1406" s="43"/>
      <c r="B1406" s="43"/>
      <c r="C1406" s="43"/>
      <c r="D1406" s="43"/>
      <c r="E1406" s="43"/>
      <c r="F1406" s="43"/>
      <c r="G1406" s="43"/>
      <c r="H1406" s="59"/>
      <c r="I1406" s="59"/>
      <c r="J1406" s="43"/>
      <c r="K1406" s="43"/>
      <c r="L1406" s="43"/>
      <c r="M1406" s="43"/>
      <c r="N1406" s="43"/>
      <c r="O1406" s="43"/>
    </row>
    <row r="1407" spans="1:15" ht="15" customHeight="1">
      <c r="A1407" s="43"/>
      <c r="B1407" s="43"/>
      <c r="C1407" s="43"/>
      <c r="D1407" s="43"/>
      <c r="E1407" s="43"/>
      <c r="F1407" s="43"/>
      <c r="G1407" s="43"/>
      <c r="H1407" s="59"/>
      <c r="I1407" s="59"/>
      <c r="J1407" s="43"/>
      <c r="K1407" s="43"/>
      <c r="L1407" s="43"/>
      <c r="M1407" s="43"/>
      <c r="N1407" s="43"/>
      <c r="O1407" s="43"/>
    </row>
    <row r="1408" spans="1:15" ht="15" customHeight="1">
      <c r="A1408" s="43"/>
      <c r="B1408" s="43"/>
      <c r="C1408" s="43"/>
      <c r="D1408" s="43"/>
      <c r="E1408" s="43"/>
      <c r="F1408" s="43"/>
      <c r="G1408" s="43"/>
      <c r="H1408" s="59"/>
      <c r="I1408" s="59"/>
      <c r="J1408" s="43"/>
      <c r="K1408" s="43"/>
      <c r="L1408" s="43"/>
      <c r="M1408" s="43"/>
      <c r="N1408" s="43"/>
      <c r="O1408" s="43"/>
    </row>
    <row r="1409" spans="1:15" ht="15" customHeight="1">
      <c r="A1409" s="43"/>
      <c r="B1409" s="43"/>
      <c r="C1409" s="43"/>
      <c r="D1409" s="43"/>
      <c r="E1409" s="43"/>
      <c r="F1409" s="43"/>
      <c r="G1409" s="43"/>
      <c r="H1409" s="59"/>
      <c r="I1409" s="59"/>
      <c r="J1409" s="43"/>
      <c r="K1409" s="43"/>
      <c r="L1409" s="43"/>
      <c r="M1409" s="43"/>
      <c r="N1409" s="43"/>
      <c r="O1409" s="43"/>
    </row>
    <row r="1410" spans="1:15" ht="15" customHeight="1">
      <c r="A1410" s="43"/>
      <c r="B1410" s="43"/>
      <c r="C1410" s="43"/>
      <c r="D1410" s="43"/>
      <c r="E1410" s="43"/>
      <c r="F1410" s="43"/>
      <c r="G1410" s="43"/>
      <c r="H1410" s="59"/>
      <c r="I1410" s="59"/>
      <c r="J1410" s="43"/>
      <c r="K1410" s="43"/>
      <c r="L1410" s="43"/>
      <c r="M1410" s="43"/>
      <c r="N1410" s="43"/>
      <c r="O1410" s="43"/>
    </row>
    <row r="1411" spans="1:15" ht="15" customHeight="1">
      <c r="A1411" s="43"/>
      <c r="B1411" s="43"/>
      <c r="C1411" s="43"/>
      <c r="D1411" s="43"/>
      <c r="E1411" s="43"/>
      <c r="F1411" s="43"/>
      <c r="G1411" s="43"/>
      <c r="H1411" s="59"/>
      <c r="I1411" s="59"/>
      <c r="J1411" s="43"/>
      <c r="K1411" s="43"/>
      <c r="L1411" s="43"/>
      <c r="M1411" s="43"/>
      <c r="N1411" s="43"/>
      <c r="O1411" s="43"/>
    </row>
    <row r="1412" spans="1:15" ht="15" customHeight="1">
      <c r="A1412" s="43"/>
      <c r="B1412" s="43"/>
      <c r="C1412" s="43"/>
      <c r="D1412" s="43"/>
      <c r="E1412" s="43"/>
      <c r="F1412" s="43"/>
      <c r="G1412" s="43"/>
      <c r="H1412" s="59"/>
      <c r="I1412" s="59"/>
      <c r="J1412" s="43"/>
      <c r="K1412" s="43"/>
      <c r="L1412" s="59"/>
      <c r="M1412" s="43"/>
      <c r="N1412" s="43"/>
      <c r="O1412" s="43"/>
    </row>
    <row r="1413" spans="1:15" ht="15" customHeight="1">
      <c r="A1413" s="43"/>
      <c r="B1413" s="43"/>
      <c r="C1413" s="43"/>
      <c r="D1413" s="43"/>
      <c r="E1413" s="43"/>
      <c r="F1413" s="43"/>
      <c r="G1413" s="43"/>
      <c r="H1413" s="59"/>
      <c r="I1413" s="59"/>
      <c r="J1413" s="43"/>
      <c r="K1413" s="43"/>
      <c r="L1413" s="43"/>
      <c r="M1413" s="43"/>
      <c r="N1413" s="43"/>
      <c r="O1413" s="43"/>
    </row>
    <row r="1414" spans="1:15" ht="15" customHeight="1">
      <c r="A1414" s="43"/>
      <c r="B1414" s="43"/>
      <c r="C1414" s="43"/>
      <c r="D1414" s="43"/>
      <c r="E1414" s="43"/>
      <c r="F1414" s="43"/>
      <c r="G1414" s="43"/>
      <c r="H1414" s="59"/>
      <c r="I1414" s="59"/>
      <c r="J1414" s="43"/>
      <c r="K1414" s="43"/>
      <c r="L1414" s="43"/>
      <c r="M1414" s="43"/>
      <c r="N1414" s="43"/>
      <c r="O1414" s="43"/>
    </row>
    <row r="1415" spans="1:15" ht="15" customHeight="1">
      <c r="A1415" s="43"/>
      <c r="B1415" s="43"/>
      <c r="C1415" s="43"/>
      <c r="D1415" s="43"/>
      <c r="E1415" s="43"/>
      <c r="F1415" s="43"/>
      <c r="G1415" s="43"/>
      <c r="H1415" s="59"/>
      <c r="I1415" s="59"/>
      <c r="J1415" s="43"/>
      <c r="K1415" s="43"/>
      <c r="L1415" s="43"/>
      <c r="M1415" s="43"/>
      <c r="N1415" s="43"/>
      <c r="O1415" s="43"/>
    </row>
    <row r="1416" spans="1:15" ht="15" customHeight="1">
      <c r="A1416" s="43"/>
      <c r="B1416" s="43"/>
      <c r="C1416" s="43"/>
      <c r="D1416" s="43"/>
      <c r="E1416" s="43"/>
      <c r="F1416" s="43"/>
      <c r="G1416" s="43"/>
      <c r="H1416" s="59"/>
      <c r="I1416" s="59"/>
      <c r="J1416" s="43"/>
      <c r="K1416" s="43"/>
      <c r="L1416" s="59"/>
      <c r="M1416" s="43"/>
      <c r="N1416" s="43"/>
      <c r="O1416" s="43"/>
    </row>
    <row r="1417" spans="1:15" ht="15" customHeight="1">
      <c r="A1417" s="43"/>
      <c r="B1417" s="43"/>
      <c r="C1417" s="43"/>
      <c r="D1417" s="43"/>
      <c r="E1417" s="43"/>
      <c r="F1417" s="43"/>
      <c r="G1417" s="43"/>
      <c r="H1417" s="59"/>
      <c r="I1417" s="59"/>
      <c r="J1417" s="43"/>
      <c r="K1417" s="43"/>
      <c r="L1417" s="43"/>
      <c r="M1417" s="43"/>
      <c r="N1417" s="43"/>
      <c r="O1417" s="43"/>
    </row>
    <row r="1418" spans="1:15" ht="15" customHeight="1">
      <c r="A1418" s="43"/>
      <c r="B1418" s="43"/>
      <c r="C1418" s="43"/>
      <c r="D1418" s="43"/>
      <c r="E1418" s="43"/>
      <c r="F1418" s="43"/>
      <c r="G1418" s="43"/>
      <c r="H1418" s="59"/>
      <c r="I1418" s="59"/>
      <c r="J1418" s="43"/>
      <c r="K1418" s="43"/>
      <c r="L1418" s="43"/>
      <c r="M1418" s="43"/>
      <c r="N1418" s="43"/>
      <c r="O1418" s="43"/>
    </row>
    <row r="1419" spans="1:15" ht="15" customHeight="1">
      <c r="A1419" s="43"/>
      <c r="B1419" s="43"/>
      <c r="C1419" s="43"/>
      <c r="D1419" s="43"/>
      <c r="E1419" s="43"/>
      <c r="F1419" s="43"/>
      <c r="G1419" s="43"/>
      <c r="H1419" s="59"/>
      <c r="I1419" s="59"/>
      <c r="J1419" s="43"/>
      <c r="K1419" s="43"/>
      <c r="L1419" s="43"/>
      <c r="M1419" s="43"/>
      <c r="N1419" s="43"/>
      <c r="O1419" s="43"/>
    </row>
    <row r="1420" spans="1:15" ht="15" customHeight="1">
      <c r="A1420" s="43"/>
      <c r="B1420" s="43"/>
      <c r="C1420" s="43"/>
      <c r="D1420" s="43"/>
      <c r="E1420" s="43"/>
      <c r="F1420" s="43"/>
      <c r="G1420" s="43"/>
      <c r="H1420" s="59"/>
      <c r="I1420" s="59"/>
      <c r="J1420" s="43"/>
      <c r="K1420" s="43"/>
      <c r="L1420" s="43"/>
      <c r="M1420" s="43"/>
      <c r="N1420" s="43"/>
      <c r="O1420" s="43"/>
    </row>
    <row r="1421" spans="1:15" ht="15" customHeight="1">
      <c r="A1421" s="43"/>
      <c r="B1421" s="43"/>
      <c r="C1421" s="43"/>
      <c r="D1421" s="43"/>
      <c r="E1421" s="43"/>
      <c r="F1421" s="43"/>
      <c r="G1421" s="43"/>
      <c r="H1421" s="59"/>
      <c r="I1421" s="59"/>
      <c r="J1421" s="43"/>
      <c r="K1421" s="43"/>
      <c r="L1421" s="43"/>
      <c r="M1421" s="43"/>
      <c r="N1421" s="43"/>
      <c r="O1421" s="43"/>
    </row>
    <row r="1422" spans="1:15" ht="15" customHeight="1">
      <c r="A1422" s="43"/>
      <c r="B1422" s="43"/>
      <c r="C1422" s="43"/>
      <c r="D1422" s="43"/>
      <c r="E1422" s="43"/>
      <c r="F1422" s="43"/>
      <c r="G1422" s="43"/>
      <c r="H1422" s="59"/>
      <c r="I1422" s="59"/>
      <c r="J1422" s="43"/>
      <c r="K1422" s="43"/>
      <c r="L1422" s="43"/>
      <c r="M1422" s="43"/>
      <c r="N1422" s="43"/>
      <c r="O1422" s="43"/>
    </row>
    <row r="1423" spans="1:15" ht="15" customHeight="1">
      <c r="A1423" s="43"/>
      <c r="B1423" s="43"/>
      <c r="C1423" s="43"/>
      <c r="D1423" s="43"/>
      <c r="E1423" s="43"/>
      <c r="F1423" s="43"/>
      <c r="G1423" s="43"/>
      <c r="H1423" s="59"/>
      <c r="I1423" s="59"/>
      <c r="J1423" s="43"/>
      <c r="K1423" s="43"/>
      <c r="L1423" s="43"/>
      <c r="M1423" s="43"/>
      <c r="N1423" s="43"/>
      <c r="O1423" s="43"/>
    </row>
    <row r="1424" spans="1:15" ht="15" customHeight="1">
      <c r="A1424" s="43"/>
      <c r="B1424" s="43"/>
      <c r="C1424" s="43"/>
      <c r="D1424" s="43"/>
      <c r="E1424" s="43"/>
      <c r="F1424" s="43"/>
      <c r="G1424" s="43"/>
      <c r="H1424" s="59"/>
      <c r="I1424" s="59"/>
      <c r="J1424" s="43"/>
      <c r="K1424" s="43"/>
      <c r="L1424" s="43"/>
      <c r="M1424" s="43"/>
      <c r="N1424" s="43"/>
      <c r="O1424" s="43"/>
    </row>
    <row r="1425" spans="1:15" ht="15" customHeight="1">
      <c r="A1425" s="43"/>
      <c r="B1425" s="43"/>
      <c r="C1425" s="43"/>
      <c r="D1425" s="43"/>
      <c r="E1425" s="43"/>
      <c r="F1425" s="43"/>
      <c r="G1425" s="43"/>
      <c r="H1425" s="59"/>
      <c r="I1425" s="59"/>
      <c r="J1425" s="43"/>
      <c r="K1425" s="43"/>
      <c r="L1425" s="43"/>
      <c r="M1425" s="43"/>
      <c r="N1425" s="43"/>
      <c r="O1425" s="43"/>
    </row>
    <row r="1426" spans="1:15" ht="15" customHeight="1">
      <c r="A1426" s="43"/>
      <c r="B1426" s="43"/>
      <c r="C1426" s="43"/>
      <c r="D1426" s="43"/>
      <c r="E1426" s="43"/>
      <c r="F1426" s="43"/>
      <c r="G1426" s="43"/>
      <c r="H1426" s="59"/>
      <c r="I1426" s="59"/>
      <c r="J1426" s="43"/>
      <c r="K1426" s="43"/>
      <c r="L1426" s="43"/>
      <c r="M1426" s="43"/>
      <c r="N1426" s="43"/>
      <c r="O1426" s="43"/>
    </row>
    <row r="1427" spans="1:15" ht="15" customHeight="1">
      <c r="A1427" s="43"/>
      <c r="B1427" s="43"/>
      <c r="C1427" s="43"/>
      <c r="D1427" s="43"/>
      <c r="E1427" s="43"/>
      <c r="F1427" s="43"/>
      <c r="G1427" s="43"/>
      <c r="H1427" s="59"/>
      <c r="I1427" s="59"/>
      <c r="J1427" s="43"/>
      <c r="K1427" s="43"/>
      <c r="L1427" s="43"/>
      <c r="M1427" s="43"/>
      <c r="N1427" s="43"/>
      <c r="O1427" s="43"/>
    </row>
    <row r="1428" spans="1:15" ht="15" customHeight="1">
      <c r="A1428" s="43"/>
      <c r="B1428" s="43"/>
      <c r="C1428" s="43"/>
      <c r="D1428" s="43"/>
      <c r="E1428" s="43"/>
      <c r="F1428" s="43"/>
      <c r="G1428" s="43"/>
      <c r="H1428" s="59"/>
      <c r="I1428" s="59"/>
      <c r="J1428" s="43"/>
      <c r="K1428" s="43"/>
      <c r="L1428" s="43"/>
      <c r="M1428" s="43"/>
      <c r="N1428" s="43"/>
      <c r="O1428" s="43"/>
    </row>
    <row r="1429" spans="1:15" ht="15" customHeight="1">
      <c r="A1429" s="43"/>
      <c r="B1429" s="43"/>
      <c r="C1429" s="43"/>
      <c r="D1429" s="43"/>
      <c r="E1429" s="43"/>
      <c r="F1429" s="43"/>
      <c r="G1429" s="43"/>
      <c r="H1429" s="59"/>
      <c r="I1429" s="59"/>
      <c r="J1429" s="43"/>
      <c r="K1429" s="43"/>
      <c r="L1429" s="43"/>
      <c r="M1429" s="43"/>
      <c r="N1429" s="43"/>
      <c r="O1429" s="43"/>
    </row>
    <row r="1430" spans="1:15" ht="15" customHeight="1">
      <c r="A1430" s="43"/>
      <c r="B1430" s="43"/>
      <c r="C1430" s="43"/>
      <c r="D1430" s="43"/>
      <c r="E1430" s="43"/>
      <c r="F1430" s="43"/>
      <c r="G1430" s="43"/>
      <c r="H1430" s="59"/>
      <c r="I1430" s="59"/>
      <c r="J1430" s="43"/>
      <c r="K1430" s="43"/>
      <c r="L1430" s="43"/>
      <c r="M1430" s="43"/>
      <c r="N1430" s="43"/>
      <c r="O1430" s="43"/>
    </row>
    <row r="1431" spans="1:15" ht="15" customHeight="1">
      <c r="A1431" s="43"/>
      <c r="B1431" s="43"/>
      <c r="C1431" s="43"/>
      <c r="D1431" s="43"/>
      <c r="E1431" s="43"/>
      <c r="F1431" s="43"/>
      <c r="G1431" s="43"/>
      <c r="H1431" s="59"/>
      <c r="I1431" s="59"/>
      <c r="J1431" s="43"/>
      <c r="K1431" s="43"/>
      <c r="L1431" s="43"/>
      <c r="M1431" s="43"/>
      <c r="N1431" s="43"/>
      <c r="O1431" s="43"/>
    </row>
    <row r="1432" spans="1:15" ht="15" customHeight="1">
      <c r="A1432" s="43"/>
      <c r="B1432" s="43"/>
      <c r="C1432" s="43"/>
      <c r="D1432" s="43"/>
      <c r="E1432" s="43"/>
      <c r="F1432" s="43"/>
      <c r="G1432" s="43"/>
      <c r="H1432" s="59"/>
      <c r="I1432" s="59"/>
      <c r="J1432" s="43"/>
      <c r="K1432" s="43"/>
      <c r="L1432" s="43"/>
      <c r="M1432" s="43"/>
      <c r="N1432" s="43"/>
      <c r="O1432" s="43"/>
    </row>
    <row r="1433" spans="1:15" ht="15" customHeight="1">
      <c r="A1433" s="43"/>
      <c r="B1433" s="43"/>
      <c r="C1433" s="43"/>
      <c r="D1433" s="43"/>
      <c r="E1433" s="43"/>
      <c r="F1433" s="43"/>
      <c r="G1433" s="43"/>
      <c r="H1433" s="59"/>
      <c r="I1433" s="59"/>
      <c r="J1433" s="43"/>
      <c r="K1433" s="43"/>
      <c r="L1433" s="43"/>
      <c r="M1433" s="43"/>
      <c r="N1433" s="43"/>
      <c r="O1433" s="43"/>
    </row>
    <row r="1434" spans="1:15" ht="15" customHeight="1">
      <c r="A1434" s="43"/>
      <c r="B1434" s="43"/>
      <c r="C1434" s="43"/>
      <c r="D1434" s="43"/>
      <c r="E1434" s="43"/>
      <c r="F1434" s="43"/>
      <c r="G1434" s="43"/>
      <c r="H1434" s="59"/>
      <c r="I1434" s="59"/>
      <c r="J1434" s="43"/>
      <c r="K1434" s="43"/>
      <c r="L1434" s="59"/>
      <c r="M1434" s="43"/>
      <c r="N1434" s="43"/>
      <c r="O1434" s="43"/>
    </row>
    <row r="1435" spans="1:15" ht="15" customHeight="1">
      <c r="A1435" s="43"/>
      <c r="B1435" s="43"/>
      <c r="C1435" s="43"/>
      <c r="D1435" s="43"/>
      <c r="E1435" s="43"/>
      <c r="F1435" s="43"/>
      <c r="G1435" s="43"/>
      <c r="H1435" s="59"/>
      <c r="I1435" s="59"/>
      <c r="J1435" s="43"/>
      <c r="K1435" s="43"/>
      <c r="L1435" s="59"/>
      <c r="M1435" s="43"/>
      <c r="N1435" s="43"/>
      <c r="O1435" s="43"/>
    </row>
    <row r="1436" spans="1:15" ht="15" customHeight="1">
      <c r="A1436" s="43"/>
      <c r="B1436" s="43"/>
      <c r="C1436" s="43"/>
      <c r="D1436" s="43"/>
      <c r="E1436" s="43"/>
      <c r="F1436" s="43"/>
      <c r="G1436" s="43"/>
      <c r="H1436" s="59"/>
      <c r="I1436" s="59"/>
      <c r="J1436" s="43"/>
      <c r="K1436" s="43"/>
      <c r="L1436" s="43"/>
      <c r="M1436" s="43"/>
      <c r="N1436" s="43"/>
      <c r="O1436" s="43"/>
    </row>
    <row r="1437" spans="1:15" ht="15" customHeight="1">
      <c r="A1437" s="43"/>
      <c r="B1437" s="43"/>
      <c r="C1437" s="43"/>
      <c r="D1437" s="43"/>
      <c r="E1437" s="43"/>
      <c r="F1437" s="43"/>
      <c r="G1437" s="43"/>
      <c r="H1437" s="59"/>
      <c r="I1437" s="59"/>
      <c r="J1437" s="43"/>
      <c r="K1437" s="43"/>
      <c r="L1437" s="43"/>
      <c r="M1437" s="43"/>
      <c r="N1437" s="43"/>
      <c r="O1437" s="43"/>
    </row>
    <row r="1438" spans="1:15" ht="15" customHeight="1">
      <c r="A1438" s="43"/>
      <c r="B1438" s="43"/>
      <c r="C1438" s="43"/>
      <c r="D1438" s="43"/>
      <c r="E1438" s="43"/>
      <c r="F1438" s="43"/>
      <c r="G1438" s="43"/>
      <c r="H1438" s="59"/>
      <c r="I1438" s="59"/>
      <c r="J1438" s="43"/>
      <c r="K1438" s="43"/>
      <c r="L1438" s="43"/>
      <c r="M1438" s="43"/>
      <c r="N1438" s="43"/>
      <c r="O1438" s="43"/>
    </row>
    <row r="1439" spans="1:15" ht="15" customHeight="1">
      <c r="A1439" s="43"/>
      <c r="B1439" s="43"/>
      <c r="C1439" s="43"/>
      <c r="D1439" s="43"/>
      <c r="E1439" s="43"/>
      <c r="F1439" s="43"/>
      <c r="G1439" s="43"/>
      <c r="H1439" s="59"/>
      <c r="I1439" s="59"/>
      <c r="J1439" s="43"/>
      <c r="K1439" s="43"/>
      <c r="L1439" s="43"/>
      <c r="M1439" s="43"/>
      <c r="N1439" s="43"/>
      <c r="O1439" s="43"/>
    </row>
    <row r="1440" spans="1:15" ht="15" customHeight="1">
      <c r="A1440" s="43"/>
      <c r="B1440" s="43"/>
      <c r="C1440" s="43"/>
      <c r="D1440" s="43"/>
      <c r="E1440" s="43"/>
      <c r="F1440" s="43"/>
      <c r="G1440" s="43"/>
      <c r="H1440" s="59"/>
      <c r="I1440" s="59"/>
      <c r="J1440" s="43"/>
      <c r="K1440" s="43"/>
      <c r="L1440" s="59"/>
      <c r="M1440" s="43"/>
      <c r="N1440" s="43"/>
      <c r="O1440" s="43"/>
    </row>
    <row r="1441" spans="1:15" ht="15" customHeight="1">
      <c r="A1441" s="43"/>
      <c r="B1441" s="43"/>
      <c r="C1441" s="43"/>
      <c r="D1441" s="43"/>
      <c r="E1441" s="43"/>
      <c r="F1441" s="43"/>
      <c r="G1441" s="43"/>
      <c r="H1441" s="59"/>
      <c r="I1441" s="59"/>
      <c r="J1441" s="43"/>
      <c r="K1441" s="43"/>
      <c r="L1441" s="43"/>
      <c r="M1441" s="43"/>
      <c r="N1441" s="43"/>
      <c r="O1441" s="43"/>
    </row>
    <row r="1442" spans="1:15" ht="15" customHeight="1">
      <c r="A1442" s="43"/>
      <c r="B1442" s="43"/>
      <c r="C1442" s="43"/>
      <c r="D1442" s="43"/>
      <c r="E1442" s="43"/>
      <c r="F1442" s="43"/>
      <c r="G1442" s="43"/>
      <c r="H1442" s="59"/>
      <c r="I1442" s="59"/>
      <c r="J1442" s="43"/>
      <c r="K1442" s="43"/>
      <c r="L1442" s="43"/>
      <c r="M1442" s="43"/>
      <c r="N1442" s="43"/>
      <c r="O1442" s="43"/>
    </row>
    <row r="1443" spans="1:15" ht="15" customHeight="1">
      <c r="A1443" s="43"/>
      <c r="B1443" s="43"/>
      <c r="C1443" s="43"/>
      <c r="D1443" s="43"/>
      <c r="E1443" s="43"/>
      <c r="F1443" s="43"/>
      <c r="G1443" s="43"/>
      <c r="H1443" s="59"/>
      <c r="I1443" s="59"/>
      <c r="J1443" s="43"/>
      <c r="K1443" s="43"/>
      <c r="L1443" s="43"/>
      <c r="M1443" s="43"/>
      <c r="N1443" s="43"/>
      <c r="O1443" s="43"/>
    </row>
    <row r="1444" spans="1:15" ht="15" customHeight="1">
      <c r="A1444" s="43"/>
      <c r="B1444" s="43"/>
      <c r="C1444" s="43"/>
      <c r="D1444" s="43"/>
      <c r="E1444" s="43"/>
      <c r="F1444" s="43"/>
      <c r="G1444" s="43"/>
      <c r="H1444" s="59"/>
      <c r="I1444" s="59"/>
      <c r="J1444" s="43"/>
      <c r="K1444" s="43"/>
      <c r="L1444" s="43"/>
      <c r="M1444" s="43"/>
      <c r="N1444" s="43"/>
      <c r="O1444" s="43"/>
    </row>
    <row r="1445" spans="1:15" ht="15" customHeight="1">
      <c r="A1445" s="43"/>
      <c r="B1445" s="43"/>
      <c r="C1445" s="43"/>
      <c r="D1445" s="43"/>
      <c r="E1445" s="43"/>
      <c r="F1445" s="43"/>
      <c r="G1445" s="43"/>
      <c r="H1445" s="59"/>
      <c r="I1445" s="59"/>
      <c r="J1445" s="43"/>
      <c r="K1445" s="43"/>
      <c r="L1445" s="43"/>
      <c r="M1445" s="43"/>
      <c r="N1445" s="43"/>
      <c r="O1445" s="43"/>
    </row>
    <row r="1446" spans="1:15" ht="15" customHeight="1">
      <c r="A1446" s="43"/>
      <c r="B1446" s="43"/>
      <c r="C1446" s="43"/>
      <c r="D1446" s="43"/>
      <c r="E1446" s="43"/>
      <c r="F1446" s="43"/>
      <c r="G1446" s="43"/>
      <c r="H1446" s="59"/>
      <c r="I1446" s="59"/>
      <c r="J1446" s="43"/>
      <c r="K1446" s="43"/>
      <c r="L1446" s="43"/>
      <c r="M1446" s="43"/>
      <c r="N1446" s="43"/>
      <c r="O1446" s="43"/>
    </row>
    <row r="1447" spans="1:15" ht="15" customHeight="1">
      <c r="A1447" s="43"/>
      <c r="B1447" s="43"/>
      <c r="C1447" s="43"/>
      <c r="D1447" s="43"/>
      <c r="E1447" s="43"/>
      <c r="F1447" s="43"/>
      <c r="G1447" s="43"/>
      <c r="H1447" s="59"/>
      <c r="I1447" s="59"/>
      <c r="J1447" s="43"/>
      <c r="K1447" s="43"/>
      <c r="L1447" s="43"/>
      <c r="M1447" s="43"/>
      <c r="N1447" s="43"/>
      <c r="O1447" s="43"/>
    </row>
    <row r="1448" spans="1:15" ht="15" customHeight="1">
      <c r="A1448" s="43"/>
      <c r="B1448" s="43"/>
      <c r="C1448" s="43"/>
      <c r="D1448" s="43"/>
      <c r="E1448" s="43"/>
      <c r="F1448" s="43"/>
      <c r="G1448" s="43"/>
      <c r="H1448" s="59"/>
      <c r="I1448" s="59"/>
      <c r="J1448" s="43"/>
      <c r="K1448" s="43"/>
      <c r="L1448" s="59"/>
      <c r="M1448" s="43"/>
      <c r="N1448" s="43"/>
      <c r="O1448" s="43"/>
    </row>
    <row r="1449" spans="1:15" ht="15" customHeight="1">
      <c r="A1449" s="43"/>
      <c r="B1449" s="43"/>
      <c r="C1449" s="43"/>
      <c r="D1449" s="43"/>
      <c r="E1449" s="43"/>
      <c r="F1449" s="43"/>
      <c r="G1449" s="43"/>
      <c r="H1449" s="59"/>
      <c r="I1449" s="59"/>
      <c r="J1449" s="43"/>
      <c r="K1449" s="43"/>
      <c r="L1449" s="59"/>
      <c r="M1449" s="43"/>
      <c r="N1449" s="43"/>
      <c r="O1449" s="43"/>
    </row>
    <row r="1450" spans="1:15" ht="15" customHeight="1">
      <c r="A1450" s="43"/>
      <c r="B1450" s="43"/>
      <c r="C1450" s="43"/>
      <c r="D1450" s="43"/>
      <c r="E1450" s="43"/>
      <c r="F1450" s="43"/>
      <c r="G1450" s="43"/>
      <c r="H1450" s="59"/>
      <c r="I1450" s="59"/>
      <c r="J1450" s="43"/>
      <c r="K1450" s="43"/>
      <c r="L1450" s="43"/>
      <c r="M1450" s="43"/>
      <c r="N1450" s="43"/>
      <c r="O1450" s="43"/>
    </row>
    <row r="1451" spans="1:15" ht="15" customHeight="1">
      <c r="A1451" s="43"/>
      <c r="B1451" s="43"/>
      <c r="C1451" s="43"/>
      <c r="D1451" s="43"/>
      <c r="E1451" s="43"/>
      <c r="F1451" s="43"/>
      <c r="G1451" s="43"/>
      <c r="H1451" s="59"/>
      <c r="I1451" s="59"/>
      <c r="J1451" s="43"/>
      <c r="K1451" s="43"/>
      <c r="L1451" s="43"/>
      <c r="M1451" s="43"/>
      <c r="N1451" s="43"/>
      <c r="O1451" s="43"/>
    </row>
    <row r="1452" spans="1:15" ht="15" customHeight="1">
      <c r="A1452" s="43"/>
      <c r="B1452" s="43"/>
      <c r="C1452" s="43"/>
      <c r="D1452" s="43"/>
      <c r="E1452" s="43"/>
      <c r="F1452" s="43"/>
      <c r="G1452" s="43"/>
      <c r="H1452" s="59"/>
      <c r="I1452" s="59"/>
      <c r="J1452" s="43"/>
      <c r="K1452" s="43"/>
      <c r="L1452" s="43"/>
      <c r="M1452" s="43"/>
      <c r="N1452" s="43"/>
      <c r="O1452" s="43"/>
    </row>
    <row r="1453" spans="1:15" ht="15" customHeight="1">
      <c r="A1453" s="43"/>
      <c r="B1453" s="43"/>
      <c r="C1453" s="43"/>
      <c r="D1453" s="43"/>
      <c r="E1453" s="43"/>
      <c r="F1453" s="43"/>
      <c r="G1453" s="43"/>
      <c r="H1453" s="59"/>
      <c r="I1453" s="59"/>
      <c r="J1453" s="43"/>
      <c r="K1453" s="43"/>
      <c r="L1453" s="43"/>
      <c r="M1453" s="43"/>
      <c r="N1453" s="43"/>
      <c r="O1453" s="43"/>
    </row>
    <row r="1454" spans="1:15" ht="15" customHeight="1">
      <c r="A1454" s="43"/>
      <c r="B1454" s="43"/>
      <c r="C1454" s="43"/>
      <c r="D1454" s="43"/>
      <c r="E1454" s="43"/>
      <c r="F1454" s="43"/>
      <c r="G1454" s="43"/>
      <c r="H1454" s="59"/>
      <c r="I1454" s="59"/>
      <c r="J1454" s="43"/>
      <c r="K1454" s="43"/>
      <c r="L1454" s="43"/>
      <c r="M1454" s="43"/>
      <c r="N1454" s="43"/>
      <c r="O1454" s="43"/>
    </row>
    <row r="1455" spans="1:15" ht="15" customHeight="1">
      <c r="A1455" s="43"/>
      <c r="B1455" s="43"/>
      <c r="C1455" s="43"/>
      <c r="D1455" s="43"/>
      <c r="E1455" s="43"/>
      <c r="F1455" s="43"/>
      <c r="G1455" s="43"/>
      <c r="H1455" s="59"/>
      <c r="I1455" s="59"/>
      <c r="J1455" s="43"/>
      <c r="K1455" s="43"/>
      <c r="L1455" s="43"/>
      <c r="M1455" s="43"/>
      <c r="N1455" s="43"/>
      <c r="O1455" s="43"/>
    </row>
    <row r="1456" spans="1:15" ht="15" customHeight="1">
      <c r="A1456" s="43"/>
      <c r="B1456" s="43"/>
      <c r="C1456" s="43"/>
      <c r="D1456" s="43"/>
      <c r="E1456" s="43"/>
      <c r="F1456" s="43"/>
      <c r="G1456" s="43"/>
      <c r="H1456" s="59"/>
      <c r="I1456" s="59"/>
      <c r="J1456" s="43"/>
      <c r="K1456" s="43"/>
      <c r="L1456" s="43"/>
      <c r="M1456" s="43"/>
      <c r="N1456" s="43"/>
      <c r="O1456" s="43"/>
    </row>
    <row r="1457" spans="1:15" ht="15" customHeight="1">
      <c r="A1457" s="43"/>
      <c r="B1457" s="43"/>
      <c r="C1457" s="43"/>
      <c r="D1457" s="43"/>
      <c r="E1457" s="43"/>
      <c r="F1457" s="43"/>
      <c r="G1457" s="43"/>
      <c r="H1457" s="59"/>
      <c r="I1457" s="59"/>
      <c r="J1457" s="43"/>
      <c r="K1457" s="43"/>
      <c r="L1457" s="43"/>
      <c r="M1457" s="43"/>
      <c r="N1457" s="43"/>
      <c r="O1457" s="43"/>
    </row>
    <row r="1458" spans="1:15" ht="15" customHeight="1">
      <c r="A1458" s="43"/>
      <c r="B1458" s="43"/>
      <c r="C1458" s="43"/>
      <c r="D1458" s="43"/>
      <c r="E1458" s="43"/>
      <c r="F1458" s="43"/>
      <c r="G1458" s="43"/>
      <c r="H1458" s="59"/>
      <c r="I1458" s="59"/>
      <c r="J1458" s="43"/>
      <c r="K1458" s="43"/>
      <c r="L1458" s="43"/>
      <c r="M1458" s="43"/>
      <c r="N1458" s="43"/>
      <c r="O1458" s="43"/>
    </row>
    <row r="1459" spans="1:15" ht="15" customHeight="1">
      <c r="A1459" s="43"/>
      <c r="B1459" s="43"/>
      <c r="C1459" s="43"/>
      <c r="D1459" s="43"/>
      <c r="E1459" s="43"/>
      <c r="F1459" s="43"/>
      <c r="G1459" s="43"/>
      <c r="H1459" s="59"/>
      <c r="I1459" s="59"/>
      <c r="J1459" s="43"/>
      <c r="K1459" s="43"/>
      <c r="L1459" s="43"/>
      <c r="M1459" s="43"/>
      <c r="N1459" s="43"/>
      <c r="O1459" s="43"/>
    </row>
    <row r="1460" spans="1:15" ht="15" customHeight="1">
      <c r="A1460" s="43"/>
      <c r="B1460" s="43"/>
      <c r="C1460" s="43"/>
      <c r="D1460" s="43"/>
      <c r="E1460" s="43"/>
      <c r="F1460" s="43"/>
      <c r="G1460" s="43"/>
      <c r="H1460" s="59"/>
      <c r="I1460" s="59"/>
      <c r="J1460" s="43"/>
      <c r="K1460" s="43"/>
      <c r="L1460" s="43"/>
      <c r="M1460" s="43"/>
      <c r="N1460" s="43"/>
      <c r="O1460" s="43"/>
    </row>
    <row r="1461" spans="1:15" ht="15" customHeight="1">
      <c r="A1461" s="43"/>
      <c r="B1461" s="43"/>
      <c r="C1461" s="43"/>
      <c r="D1461" s="43"/>
      <c r="E1461" s="43"/>
      <c r="F1461" s="43"/>
      <c r="G1461" s="43"/>
      <c r="H1461" s="59"/>
      <c r="I1461" s="59"/>
      <c r="J1461" s="43"/>
      <c r="K1461" s="43"/>
      <c r="L1461" s="43"/>
      <c r="M1461" s="43"/>
      <c r="N1461" s="43"/>
      <c r="O1461" s="43"/>
    </row>
    <row r="1462" spans="1:15" ht="15" customHeight="1">
      <c r="A1462" s="43"/>
      <c r="B1462" s="43"/>
      <c r="C1462" s="43"/>
      <c r="D1462" s="43"/>
      <c r="E1462" s="43"/>
      <c r="F1462" s="43"/>
      <c r="G1462" s="43"/>
      <c r="H1462" s="59"/>
      <c r="I1462" s="59"/>
      <c r="J1462" s="43"/>
      <c r="K1462" s="43"/>
      <c r="L1462" s="43"/>
      <c r="M1462" s="43"/>
      <c r="N1462" s="43"/>
      <c r="O1462" s="43"/>
    </row>
    <row r="1463" spans="1:15" ht="15" customHeight="1">
      <c r="A1463" s="43"/>
      <c r="B1463" s="43"/>
      <c r="C1463" s="43"/>
      <c r="D1463" s="43"/>
      <c r="E1463" s="43"/>
      <c r="F1463" s="43"/>
      <c r="G1463" s="43"/>
      <c r="H1463" s="59"/>
      <c r="I1463" s="59"/>
      <c r="J1463" s="43"/>
      <c r="K1463" s="43"/>
      <c r="L1463" s="43"/>
      <c r="M1463" s="43"/>
      <c r="N1463" s="43"/>
      <c r="O1463" s="43"/>
    </row>
    <row r="1464" spans="1:15" ht="15" customHeight="1">
      <c r="A1464" s="43"/>
      <c r="B1464" s="43"/>
      <c r="C1464" s="43"/>
      <c r="D1464" s="43"/>
      <c r="E1464" s="43"/>
      <c r="F1464" s="43"/>
      <c r="G1464" s="43"/>
      <c r="H1464" s="59"/>
      <c r="I1464" s="59"/>
      <c r="J1464" s="43"/>
      <c r="K1464" s="43"/>
      <c r="L1464" s="59"/>
      <c r="M1464" s="43"/>
      <c r="N1464" s="43"/>
      <c r="O1464" s="43"/>
    </row>
    <row r="1465" spans="1:15" ht="15" customHeight="1">
      <c r="A1465" s="43"/>
      <c r="B1465" s="43"/>
      <c r="C1465" s="43"/>
      <c r="D1465" s="43"/>
      <c r="E1465" s="43"/>
      <c r="F1465" s="43"/>
      <c r="G1465" s="43"/>
      <c r="H1465" s="59"/>
      <c r="I1465" s="59"/>
      <c r="J1465" s="43"/>
      <c r="K1465" s="43"/>
      <c r="L1465" s="43"/>
      <c r="M1465" s="43"/>
      <c r="N1465" s="43"/>
      <c r="O1465" s="43"/>
    </row>
    <row r="1466" spans="1:15" ht="15" customHeight="1">
      <c r="A1466" s="43"/>
      <c r="B1466" s="43"/>
      <c r="C1466" s="43"/>
      <c r="D1466" s="43"/>
      <c r="E1466" s="43"/>
      <c r="F1466" s="43"/>
      <c r="G1466" s="43"/>
      <c r="H1466" s="59"/>
      <c r="I1466" s="59"/>
      <c r="J1466" s="43"/>
      <c r="K1466" s="43"/>
      <c r="L1466" s="43"/>
      <c r="M1466" s="43"/>
      <c r="N1466" s="43"/>
      <c r="O1466" s="43"/>
    </row>
    <row r="1467" spans="1:15" ht="15" customHeight="1">
      <c r="A1467" s="43"/>
      <c r="B1467" s="43"/>
      <c r="C1467" s="43"/>
      <c r="D1467" s="43"/>
      <c r="E1467" s="43"/>
      <c r="F1467" s="43"/>
      <c r="G1467" s="43"/>
      <c r="H1467" s="59"/>
      <c r="I1467" s="59"/>
      <c r="J1467" s="43"/>
      <c r="K1467" s="43"/>
      <c r="L1467" s="43"/>
      <c r="M1467" s="43"/>
      <c r="N1467" s="43"/>
      <c r="O1467" s="43"/>
    </row>
    <row r="1468" spans="1:15" ht="15" customHeight="1">
      <c r="A1468" s="43"/>
      <c r="B1468" s="43"/>
      <c r="C1468" s="43"/>
      <c r="D1468" s="43"/>
      <c r="E1468" s="43"/>
      <c r="F1468" s="43"/>
      <c r="G1468" s="43"/>
      <c r="H1468" s="59"/>
      <c r="I1468" s="59"/>
      <c r="J1468" s="43"/>
      <c r="K1468" s="43"/>
      <c r="L1468" s="43"/>
      <c r="M1468" s="43"/>
      <c r="N1468" s="43"/>
      <c r="O1468" s="43"/>
    </row>
    <row r="1469" spans="1:15" ht="15" customHeight="1">
      <c r="A1469" s="43"/>
      <c r="B1469" s="43"/>
      <c r="C1469" s="43"/>
      <c r="D1469" s="43"/>
      <c r="E1469" s="43"/>
      <c r="F1469" s="43"/>
      <c r="G1469" s="43"/>
      <c r="H1469" s="59"/>
      <c r="I1469" s="59"/>
      <c r="J1469" s="43"/>
      <c r="K1469" s="43"/>
      <c r="L1469" s="43"/>
      <c r="M1469" s="43"/>
      <c r="N1469" s="43"/>
      <c r="O1469" s="43"/>
    </row>
    <row r="1470" spans="1:15" ht="15" customHeight="1">
      <c r="A1470" s="43"/>
      <c r="B1470" s="43"/>
      <c r="C1470" s="43"/>
      <c r="D1470" s="43"/>
      <c r="E1470" s="43"/>
      <c r="F1470" s="43"/>
      <c r="G1470" s="43"/>
      <c r="H1470" s="59"/>
      <c r="I1470" s="59"/>
      <c r="J1470" s="43"/>
      <c r="K1470" s="43"/>
      <c r="L1470" s="43"/>
      <c r="M1470" s="43"/>
      <c r="N1470" s="43"/>
      <c r="O1470" s="43"/>
    </row>
    <row r="1471" spans="1:15" ht="15" customHeight="1">
      <c r="A1471" s="43"/>
      <c r="B1471" s="43"/>
      <c r="C1471" s="43"/>
      <c r="D1471" s="43"/>
      <c r="E1471" s="43"/>
      <c r="F1471" s="43"/>
      <c r="G1471" s="43"/>
      <c r="H1471" s="59"/>
      <c r="I1471" s="59"/>
      <c r="J1471" s="43"/>
      <c r="K1471" s="43"/>
      <c r="L1471" s="43"/>
      <c r="M1471" s="43"/>
      <c r="N1471" s="43"/>
      <c r="O1471" s="43"/>
    </row>
    <row r="1472" spans="1:15" ht="15" customHeight="1">
      <c r="A1472" s="43"/>
      <c r="B1472" s="43"/>
      <c r="C1472" s="43"/>
      <c r="D1472" s="43"/>
      <c r="E1472" s="43"/>
      <c r="F1472" s="43"/>
      <c r="G1472" s="43"/>
      <c r="H1472" s="59"/>
      <c r="I1472" s="59"/>
      <c r="J1472" s="43"/>
      <c r="K1472" s="43"/>
      <c r="L1472" s="43"/>
      <c r="M1472" s="43"/>
      <c r="N1472" s="43"/>
      <c r="O1472" s="43"/>
    </row>
    <row r="1473" spans="1:15" ht="15" customHeight="1">
      <c r="A1473" s="43"/>
      <c r="B1473" s="43"/>
      <c r="C1473" s="43"/>
      <c r="D1473" s="43"/>
      <c r="E1473" s="43"/>
      <c r="F1473" s="43"/>
      <c r="G1473" s="43"/>
      <c r="H1473" s="59"/>
      <c r="I1473" s="59"/>
      <c r="J1473" s="43"/>
      <c r="K1473" s="43"/>
      <c r="L1473" s="43"/>
      <c r="M1473" s="43"/>
      <c r="N1473" s="43"/>
      <c r="O1473" s="43"/>
    </row>
    <row r="1474" spans="1:15" ht="15" customHeight="1">
      <c r="A1474" s="43"/>
      <c r="B1474" s="43"/>
      <c r="C1474" s="43"/>
      <c r="D1474" s="43"/>
      <c r="E1474" s="43"/>
      <c r="F1474" s="43"/>
      <c r="G1474" s="43"/>
      <c r="H1474" s="59"/>
      <c r="I1474" s="59"/>
      <c r="J1474" s="43"/>
      <c r="K1474" s="43"/>
      <c r="L1474" s="43"/>
      <c r="M1474" s="43"/>
      <c r="N1474" s="43"/>
      <c r="O1474" s="43"/>
    </row>
    <row r="1475" spans="1:15" ht="15" customHeight="1">
      <c r="A1475" s="43"/>
      <c r="B1475" s="43"/>
      <c r="C1475" s="43"/>
      <c r="D1475" s="43"/>
      <c r="E1475" s="43"/>
      <c r="F1475" s="43"/>
      <c r="G1475" s="43"/>
      <c r="H1475" s="59"/>
      <c r="I1475" s="59"/>
      <c r="J1475" s="43"/>
      <c r="K1475" s="43"/>
      <c r="L1475" s="43"/>
      <c r="M1475" s="43"/>
      <c r="N1475" s="43"/>
      <c r="O1475" s="43"/>
    </row>
    <row r="1476" spans="1:15" ht="15" customHeight="1">
      <c r="A1476" s="43"/>
      <c r="B1476" s="43"/>
      <c r="C1476" s="43"/>
      <c r="D1476" s="43"/>
      <c r="E1476" s="43"/>
      <c r="F1476" s="43"/>
      <c r="G1476" s="43"/>
      <c r="H1476" s="59"/>
      <c r="I1476" s="59"/>
      <c r="J1476" s="43"/>
      <c r="K1476" s="43"/>
      <c r="L1476" s="43"/>
      <c r="M1476" s="43"/>
      <c r="N1476" s="43"/>
      <c r="O1476" s="43"/>
    </row>
    <row r="1477" spans="1:15" ht="15" customHeight="1">
      <c r="A1477" s="43"/>
      <c r="B1477" s="43"/>
      <c r="C1477" s="43"/>
      <c r="D1477" s="43"/>
      <c r="E1477" s="43"/>
      <c r="F1477" s="43"/>
      <c r="G1477" s="43"/>
      <c r="H1477" s="59"/>
      <c r="I1477" s="59"/>
      <c r="J1477" s="43"/>
      <c r="K1477" s="43"/>
      <c r="L1477" s="43"/>
      <c r="M1477" s="43"/>
      <c r="N1477" s="43"/>
      <c r="O1477" s="43"/>
    </row>
    <row r="1478" spans="1:15" ht="15" customHeight="1">
      <c r="A1478" s="43"/>
      <c r="B1478" s="43"/>
      <c r="C1478" s="43"/>
      <c r="D1478" s="43"/>
      <c r="E1478" s="43"/>
      <c r="F1478" s="43"/>
      <c r="G1478" s="43"/>
      <c r="H1478" s="59"/>
      <c r="I1478" s="59"/>
      <c r="J1478" s="43"/>
      <c r="K1478" s="43"/>
      <c r="L1478" s="43"/>
      <c r="M1478" s="43"/>
      <c r="N1478" s="43"/>
      <c r="O1478" s="43"/>
    </row>
    <row r="1479" spans="1:15" ht="15" customHeight="1">
      <c r="A1479" s="43"/>
      <c r="B1479" s="43"/>
      <c r="C1479" s="43"/>
      <c r="D1479" s="43"/>
      <c r="E1479" s="43"/>
      <c r="F1479" s="43"/>
      <c r="G1479" s="43"/>
      <c r="H1479" s="59"/>
      <c r="I1479" s="59"/>
      <c r="J1479" s="43"/>
      <c r="K1479" s="43"/>
      <c r="L1479" s="43"/>
      <c r="M1479" s="43"/>
      <c r="N1479" s="43"/>
      <c r="O1479" s="43"/>
    </row>
    <row r="1480" spans="1:15" ht="15" customHeight="1">
      <c r="A1480" s="43"/>
      <c r="B1480" s="43"/>
      <c r="C1480" s="43"/>
      <c r="D1480" s="43"/>
      <c r="E1480" s="43"/>
      <c r="F1480" s="43"/>
      <c r="G1480" s="43"/>
      <c r="H1480" s="59"/>
      <c r="I1480" s="59"/>
      <c r="J1480" s="43"/>
      <c r="K1480" s="43"/>
      <c r="L1480" s="43"/>
      <c r="M1480" s="43"/>
      <c r="N1480" s="43"/>
      <c r="O1480" s="43"/>
    </row>
    <row r="1481" spans="1:15" ht="15" customHeight="1">
      <c r="A1481" s="43"/>
      <c r="B1481" s="43"/>
      <c r="C1481" s="43"/>
      <c r="D1481" s="43"/>
      <c r="E1481" s="43"/>
      <c r="F1481" s="43"/>
      <c r="G1481" s="43"/>
      <c r="H1481" s="59"/>
      <c r="I1481" s="59"/>
      <c r="J1481" s="43"/>
      <c r="K1481" s="43"/>
      <c r="L1481" s="43"/>
      <c r="M1481" s="43"/>
      <c r="N1481" s="43"/>
      <c r="O1481" s="43"/>
    </row>
    <row r="1482" spans="1:15" ht="15" customHeight="1">
      <c r="A1482" s="43"/>
      <c r="B1482" s="43"/>
      <c r="C1482" s="43"/>
      <c r="D1482" s="43"/>
      <c r="E1482" s="43"/>
      <c r="F1482" s="43"/>
      <c r="G1482" s="43"/>
      <c r="H1482" s="59"/>
      <c r="I1482" s="59"/>
      <c r="J1482" s="43"/>
      <c r="K1482" s="43"/>
      <c r="L1482" s="43"/>
      <c r="M1482" s="43"/>
      <c r="N1482" s="43"/>
      <c r="O1482" s="43"/>
    </row>
    <row r="1483" spans="1:15" ht="15" customHeight="1">
      <c r="A1483" s="43"/>
      <c r="B1483" s="43"/>
      <c r="C1483" s="43"/>
      <c r="D1483" s="43"/>
      <c r="E1483" s="43"/>
      <c r="F1483" s="43"/>
      <c r="G1483" s="43"/>
      <c r="H1483" s="59"/>
      <c r="I1483" s="59"/>
      <c r="J1483" s="43"/>
      <c r="K1483" s="43"/>
      <c r="L1483" s="43"/>
      <c r="M1483" s="43"/>
      <c r="N1483" s="43"/>
      <c r="O1483" s="43"/>
    </row>
    <row r="1484" spans="1:15" ht="15" customHeight="1">
      <c r="A1484" s="43"/>
      <c r="B1484" s="43"/>
      <c r="C1484" s="43"/>
      <c r="D1484" s="43"/>
      <c r="E1484" s="43"/>
      <c r="F1484" s="43"/>
      <c r="G1484" s="43"/>
      <c r="H1484" s="59"/>
      <c r="I1484" s="59"/>
      <c r="J1484" s="43"/>
      <c r="K1484" s="43"/>
      <c r="L1484" s="43"/>
      <c r="M1484" s="43"/>
      <c r="N1484" s="43"/>
      <c r="O1484" s="43"/>
    </row>
    <row r="1485" spans="1:15" ht="15" customHeight="1">
      <c r="A1485" s="43"/>
      <c r="B1485" s="43"/>
      <c r="C1485" s="43"/>
      <c r="D1485" s="43"/>
      <c r="E1485" s="43"/>
      <c r="F1485" s="43"/>
      <c r="G1485" s="43"/>
      <c r="H1485" s="59"/>
      <c r="I1485" s="59"/>
      <c r="J1485" s="43"/>
      <c r="K1485" s="43"/>
      <c r="L1485" s="43"/>
      <c r="M1485" s="43"/>
      <c r="N1485" s="43"/>
      <c r="O1485" s="43"/>
    </row>
    <row r="1486" spans="1:15" ht="15" customHeight="1">
      <c r="A1486" s="43"/>
      <c r="B1486" s="43"/>
      <c r="C1486" s="43"/>
      <c r="D1486" s="43"/>
      <c r="E1486" s="43"/>
      <c r="F1486" s="43"/>
      <c r="G1486" s="43"/>
      <c r="H1486" s="59"/>
      <c r="I1486" s="59"/>
      <c r="J1486" s="43"/>
      <c r="K1486" s="43"/>
      <c r="L1486" s="43"/>
      <c r="M1486" s="43"/>
      <c r="N1486" s="43"/>
      <c r="O1486" s="43"/>
    </row>
    <row r="1487" spans="1:15" ht="15" customHeight="1">
      <c r="A1487" s="43"/>
      <c r="B1487" s="43"/>
      <c r="C1487" s="43"/>
      <c r="D1487" s="43"/>
      <c r="E1487" s="43"/>
      <c r="F1487" s="43"/>
      <c r="G1487" s="43"/>
      <c r="H1487" s="59"/>
      <c r="I1487" s="59"/>
      <c r="J1487" s="43"/>
      <c r="K1487" s="43"/>
      <c r="L1487" s="43"/>
      <c r="M1487" s="43"/>
      <c r="N1487" s="43"/>
      <c r="O1487" s="43"/>
    </row>
    <row r="1488" spans="1:15" ht="15" customHeight="1">
      <c r="A1488" s="43"/>
      <c r="B1488" s="43"/>
      <c r="C1488" s="43"/>
      <c r="D1488" s="43"/>
      <c r="E1488" s="43"/>
      <c r="F1488" s="43"/>
      <c r="G1488" s="43"/>
      <c r="H1488" s="59"/>
      <c r="I1488" s="59"/>
      <c r="J1488" s="43"/>
      <c r="K1488" s="43"/>
      <c r="L1488" s="43"/>
      <c r="M1488" s="43"/>
      <c r="N1488" s="43"/>
      <c r="O1488" s="43"/>
    </row>
    <row r="1489" spans="1:15" ht="15" customHeight="1">
      <c r="A1489" s="43"/>
      <c r="B1489" s="43"/>
      <c r="C1489" s="43"/>
      <c r="D1489" s="43"/>
      <c r="E1489" s="43"/>
      <c r="F1489" s="43"/>
      <c r="G1489" s="43"/>
      <c r="H1489" s="59"/>
      <c r="I1489" s="59"/>
      <c r="J1489" s="43"/>
      <c r="K1489" s="43"/>
      <c r="L1489" s="43"/>
      <c r="M1489" s="43"/>
      <c r="N1489" s="43"/>
      <c r="O1489" s="43"/>
    </row>
    <row r="1490" spans="1:15" ht="15" customHeight="1">
      <c r="A1490" s="43"/>
      <c r="B1490" s="43"/>
      <c r="C1490" s="43"/>
      <c r="D1490" s="43"/>
      <c r="E1490" s="43"/>
      <c r="F1490" s="43"/>
      <c r="G1490" s="43"/>
      <c r="H1490" s="59"/>
      <c r="I1490" s="59"/>
      <c r="J1490" s="43"/>
      <c r="K1490" s="43"/>
      <c r="L1490" s="43"/>
      <c r="M1490" s="43"/>
      <c r="N1490" s="43"/>
      <c r="O1490" s="43"/>
    </row>
    <row r="1491" spans="1:15" ht="15" customHeight="1">
      <c r="A1491" s="43"/>
      <c r="B1491" s="43"/>
      <c r="C1491" s="43"/>
      <c r="D1491" s="43"/>
      <c r="E1491" s="43"/>
      <c r="F1491" s="43"/>
      <c r="G1491" s="43"/>
      <c r="H1491" s="59"/>
      <c r="I1491" s="59"/>
      <c r="J1491" s="43"/>
      <c r="K1491" s="43"/>
      <c r="L1491" s="43"/>
      <c r="M1491" s="43"/>
      <c r="N1491" s="43"/>
      <c r="O1491" s="43"/>
    </row>
    <row r="1492" spans="1:15" ht="15" customHeight="1">
      <c r="A1492" s="43"/>
      <c r="B1492" s="43"/>
      <c r="C1492" s="43"/>
      <c r="D1492" s="43"/>
      <c r="E1492" s="43"/>
      <c r="F1492" s="43"/>
      <c r="G1492" s="43"/>
      <c r="H1492" s="59"/>
      <c r="I1492" s="59"/>
      <c r="J1492" s="43"/>
      <c r="K1492" s="43"/>
      <c r="L1492" s="43"/>
      <c r="M1492" s="43"/>
      <c r="N1492" s="43"/>
      <c r="O1492" s="43"/>
    </row>
    <row r="1493" spans="1:15" ht="15" customHeight="1">
      <c r="A1493" s="43"/>
      <c r="B1493" s="43"/>
      <c r="C1493" s="43"/>
      <c r="D1493" s="43"/>
      <c r="E1493" s="43"/>
      <c r="F1493" s="43"/>
      <c r="G1493" s="43"/>
      <c r="H1493" s="59"/>
      <c r="I1493" s="59"/>
      <c r="J1493" s="43"/>
      <c r="K1493" s="43"/>
      <c r="L1493" s="43"/>
      <c r="M1493" s="43"/>
      <c r="N1493" s="43"/>
      <c r="O1493" s="43"/>
    </row>
    <row r="1494" spans="1:15" ht="15" customHeight="1">
      <c r="A1494" s="43"/>
      <c r="B1494" s="43"/>
      <c r="C1494" s="43"/>
      <c r="D1494" s="43"/>
      <c r="E1494" s="43"/>
      <c r="F1494" s="43"/>
      <c r="G1494" s="43"/>
      <c r="H1494" s="59"/>
      <c r="I1494" s="59"/>
      <c r="J1494" s="43"/>
      <c r="K1494" s="43"/>
      <c r="L1494" s="43"/>
      <c r="M1494" s="43"/>
      <c r="N1494" s="43"/>
      <c r="O1494" s="43"/>
    </row>
    <row r="1495" spans="1:15" ht="15" customHeight="1">
      <c r="A1495" s="43"/>
      <c r="B1495" s="43"/>
      <c r="C1495" s="43"/>
      <c r="D1495" s="43"/>
      <c r="E1495" s="43"/>
      <c r="F1495" s="43"/>
      <c r="G1495" s="43"/>
      <c r="H1495" s="59"/>
      <c r="I1495" s="59"/>
      <c r="J1495" s="43"/>
      <c r="K1495" s="43"/>
      <c r="L1495" s="43"/>
      <c r="M1495" s="43"/>
      <c r="N1495" s="43"/>
      <c r="O1495" s="43"/>
    </row>
    <row r="1496" spans="1:15" ht="15" customHeight="1">
      <c r="A1496" s="43"/>
      <c r="B1496" s="43"/>
      <c r="C1496" s="43"/>
      <c r="D1496" s="43"/>
      <c r="E1496" s="43"/>
      <c r="F1496" s="43"/>
      <c r="G1496" s="43"/>
      <c r="H1496" s="59"/>
      <c r="I1496" s="59"/>
      <c r="J1496" s="43"/>
      <c r="K1496" s="43"/>
      <c r="L1496" s="43"/>
      <c r="M1496" s="43"/>
      <c r="N1496" s="43"/>
      <c r="O1496" s="43"/>
    </row>
    <row r="1497" spans="1:15" ht="15" customHeight="1">
      <c r="A1497" s="43"/>
      <c r="B1497" s="43"/>
      <c r="C1497" s="43"/>
      <c r="D1497" s="43"/>
      <c r="E1497" s="43"/>
      <c r="F1497" s="43"/>
      <c r="G1497" s="43"/>
      <c r="H1497" s="59"/>
      <c r="I1497" s="59"/>
      <c r="J1497" s="43"/>
      <c r="K1497" s="43"/>
      <c r="L1497" s="59"/>
      <c r="M1497" s="43"/>
      <c r="N1497" s="43"/>
      <c r="O1497" s="43"/>
    </row>
    <row r="1498" spans="1:15" ht="15" customHeight="1">
      <c r="A1498" s="43"/>
      <c r="B1498" s="43"/>
      <c r="C1498" s="43"/>
      <c r="D1498" s="43"/>
      <c r="E1498" s="43"/>
      <c r="F1498" s="43"/>
      <c r="G1498" s="43"/>
      <c r="H1498" s="59"/>
      <c r="I1498" s="59"/>
      <c r="J1498" s="43"/>
      <c r="K1498" s="43"/>
      <c r="L1498" s="59"/>
      <c r="M1498" s="43"/>
      <c r="N1498" s="43"/>
      <c r="O1498" s="43"/>
    </row>
    <row r="1499" spans="1:15" ht="15" customHeight="1">
      <c r="A1499" s="43"/>
      <c r="B1499" s="43"/>
      <c r="C1499" s="43"/>
      <c r="D1499" s="43"/>
      <c r="E1499" s="43"/>
      <c r="F1499" s="43"/>
      <c r="G1499" s="43"/>
      <c r="H1499" s="59"/>
      <c r="I1499" s="59"/>
      <c r="J1499" s="43"/>
      <c r="K1499" s="43"/>
      <c r="L1499" s="43"/>
      <c r="M1499" s="43"/>
      <c r="N1499" s="43"/>
      <c r="O1499" s="43"/>
    </row>
    <row r="1500" spans="1:15" ht="15" customHeight="1">
      <c r="A1500" s="43"/>
      <c r="B1500" s="43"/>
      <c r="C1500" s="43"/>
      <c r="D1500" s="43"/>
      <c r="E1500" s="43"/>
      <c r="F1500" s="43"/>
      <c r="G1500" s="43"/>
      <c r="H1500" s="59"/>
      <c r="I1500" s="59"/>
      <c r="J1500" s="43"/>
      <c r="K1500" s="43"/>
      <c r="L1500" s="43"/>
      <c r="M1500" s="43"/>
      <c r="N1500" s="43"/>
      <c r="O1500" s="43"/>
    </row>
    <row r="1501" spans="1:15" ht="15" customHeight="1">
      <c r="A1501" s="43"/>
      <c r="B1501" s="43"/>
      <c r="C1501" s="43"/>
      <c r="D1501" s="43"/>
      <c r="E1501" s="43"/>
      <c r="F1501" s="43"/>
      <c r="G1501" s="43"/>
      <c r="H1501" s="59"/>
      <c r="I1501" s="59"/>
      <c r="J1501" s="43"/>
      <c r="K1501" s="43"/>
      <c r="L1501" s="43"/>
      <c r="M1501" s="43"/>
      <c r="N1501" s="43"/>
      <c r="O1501" s="43"/>
    </row>
    <row r="1502" spans="1:15" ht="15" customHeight="1">
      <c r="A1502" s="43"/>
      <c r="B1502" s="43"/>
      <c r="C1502" s="43"/>
      <c r="D1502" s="43"/>
      <c r="E1502" s="43"/>
      <c r="F1502" s="43"/>
      <c r="G1502" s="43"/>
      <c r="H1502" s="59"/>
      <c r="I1502" s="59"/>
      <c r="J1502" s="43"/>
      <c r="K1502" s="43"/>
      <c r="L1502" s="43"/>
      <c r="M1502" s="43"/>
      <c r="N1502" s="43"/>
      <c r="O1502" s="43"/>
    </row>
    <row r="1503" spans="1:15" ht="15" customHeight="1">
      <c r="A1503" s="43"/>
      <c r="B1503" s="43"/>
      <c r="C1503" s="43"/>
      <c r="D1503" s="43"/>
      <c r="E1503" s="43"/>
      <c r="F1503" s="43"/>
      <c r="G1503" s="43"/>
      <c r="H1503" s="59"/>
      <c r="I1503" s="59"/>
      <c r="J1503" s="43"/>
      <c r="K1503" s="43"/>
      <c r="L1503" s="43"/>
      <c r="M1503" s="43"/>
      <c r="N1503" s="43"/>
      <c r="O1503" s="43"/>
    </row>
    <row r="1504" spans="1:15" ht="15" customHeight="1">
      <c r="A1504" s="43"/>
      <c r="B1504" s="43"/>
      <c r="C1504" s="43"/>
      <c r="D1504" s="43"/>
      <c r="E1504" s="43"/>
      <c r="F1504" s="43"/>
      <c r="G1504" s="43"/>
      <c r="H1504" s="59"/>
      <c r="I1504" s="59"/>
      <c r="J1504" s="43"/>
      <c r="K1504" s="43"/>
      <c r="L1504" s="43"/>
      <c r="M1504" s="43"/>
      <c r="N1504" s="43"/>
      <c r="O1504" s="43"/>
    </row>
    <row r="1505" spans="1:15" ht="15" customHeight="1">
      <c r="A1505" s="43"/>
      <c r="B1505" s="43"/>
      <c r="C1505" s="43"/>
      <c r="D1505" s="43"/>
      <c r="E1505" s="43"/>
      <c r="F1505" s="43"/>
      <c r="G1505" s="43"/>
      <c r="H1505" s="59"/>
      <c r="I1505" s="59"/>
      <c r="J1505" s="43"/>
      <c r="K1505" s="43"/>
      <c r="L1505" s="43"/>
      <c r="M1505" s="43"/>
      <c r="N1505" s="43"/>
      <c r="O1505" s="43"/>
    </row>
    <row r="1506" spans="1:15" ht="15" customHeight="1">
      <c r="A1506" s="43"/>
      <c r="B1506" s="43"/>
      <c r="C1506" s="43"/>
      <c r="D1506" s="43"/>
      <c r="E1506" s="43"/>
      <c r="F1506" s="43"/>
      <c r="G1506" s="43"/>
      <c r="H1506" s="59"/>
      <c r="I1506" s="59"/>
      <c r="J1506" s="43"/>
      <c r="K1506" s="43"/>
      <c r="L1506" s="59"/>
      <c r="M1506" s="43"/>
      <c r="N1506" s="43"/>
      <c r="O1506" s="43"/>
    </row>
    <row r="1507" spans="1:15" ht="15" customHeight="1">
      <c r="A1507" s="43"/>
      <c r="B1507" s="43"/>
      <c r="C1507" s="43"/>
      <c r="D1507" s="43"/>
      <c r="E1507" s="43"/>
      <c r="F1507" s="43"/>
      <c r="G1507" s="43"/>
      <c r="H1507" s="59"/>
      <c r="I1507" s="59"/>
      <c r="J1507" s="43"/>
      <c r="K1507" s="43"/>
      <c r="L1507" s="43"/>
      <c r="M1507" s="43"/>
      <c r="N1507" s="43"/>
      <c r="O1507" s="43"/>
    </row>
    <row r="1508" spans="1:15" ht="15" customHeight="1">
      <c r="A1508" s="43"/>
      <c r="B1508" s="43"/>
      <c r="C1508" s="43"/>
      <c r="D1508" s="43"/>
      <c r="E1508" s="43"/>
      <c r="F1508" s="43"/>
      <c r="G1508" s="43"/>
      <c r="H1508" s="59"/>
      <c r="I1508" s="59"/>
      <c r="J1508" s="43"/>
      <c r="K1508" s="43"/>
      <c r="L1508" s="43"/>
      <c r="M1508" s="43"/>
      <c r="N1508" s="43"/>
      <c r="O1508" s="43"/>
    </row>
    <row r="1509" spans="1:15" ht="15" customHeight="1">
      <c r="A1509" s="43"/>
      <c r="B1509" s="43"/>
      <c r="C1509" s="43"/>
      <c r="D1509" s="43"/>
      <c r="E1509" s="43"/>
      <c r="F1509" s="43"/>
      <c r="G1509" s="43"/>
      <c r="H1509" s="59"/>
      <c r="I1509" s="59"/>
      <c r="J1509" s="43"/>
      <c r="K1509" s="43"/>
      <c r="L1509" s="59"/>
      <c r="M1509" s="43"/>
      <c r="N1509" s="43"/>
      <c r="O1509" s="43"/>
    </row>
    <row r="1510" spans="1:15" ht="15" customHeight="1">
      <c r="A1510" s="43"/>
      <c r="B1510" s="43"/>
      <c r="C1510" s="43"/>
      <c r="D1510" s="43"/>
      <c r="E1510" s="43"/>
      <c r="F1510" s="43"/>
      <c r="G1510" s="43"/>
      <c r="H1510" s="59"/>
      <c r="I1510" s="59"/>
      <c r="J1510" s="43"/>
      <c r="K1510" s="43"/>
      <c r="L1510" s="43"/>
      <c r="M1510" s="43"/>
      <c r="N1510" s="43"/>
      <c r="O1510" s="43"/>
    </row>
    <row r="1511" spans="1:15" ht="15" customHeight="1">
      <c r="A1511" s="43"/>
      <c r="B1511" s="43"/>
      <c r="C1511" s="43"/>
      <c r="D1511" s="43"/>
      <c r="E1511" s="43"/>
      <c r="F1511" s="43"/>
      <c r="G1511" s="43"/>
      <c r="H1511" s="59"/>
      <c r="I1511" s="59"/>
      <c r="J1511" s="43"/>
      <c r="K1511" s="43"/>
      <c r="L1511" s="59"/>
      <c r="M1511" s="43"/>
      <c r="N1511" s="43"/>
      <c r="O1511" s="43"/>
    </row>
    <row r="1512" spans="1:15" ht="15" customHeight="1">
      <c r="A1512" s="43"/>
      <c r="B1512" s="43"/>
      <c r="C1512" s="43"/>
      <c r="D1512" s="43"/>
      <c r="E1512" s="43"/>
      <c r="F1512" s="43"/>
      <c r="G1512" s="43"/>
      <c r="H1512" s="59"/>
      <c r="I1512" s="59"/>
      <c r="J1512" s="43"/>
      <c r="K1512" s="43"/>
      <c r="L1512" s="43"/>
      <c r="M1512" s="43"/>
      <c r="N1512" s="43"/>
      <c r="O1512" s="43"/>
    </row>
    <row r="1513" spans="1:15" ht="15" customHeight="1">
      <c r="A1513" s="43"/>
      <c r="B1513" s="43"/>
      <c r="C1513" s="43"/>
      <c r="D1513" s="43"/>
      <c r="E1513" s="43"/>
      <c r="F1513" s="43"/>
      <c r="G1513" s="43"/>
      <c r="H1513" s="59"/>
      <c r="I1513" s="59"/>
      <c r="J1513" s="43"/>
      <c r="K1513" s="43"/>
      <c r="L1513" s="43"/>
      <c r="M1513" s="43"/>
      <c r="N1513" s="43"/>
      <c r="O1513" s="43"/>
    </row>
    <row r="1514" spans="1:15" ht="15" customHeight="1">
      <c r="A1514" s="43"/>
      <c r="B1514" s="43"/>
      <c r="C1514" s="43"/>
      <c r="D1514" s="43"/>
      <c r="E1514" s="43"/>
      <c r="F1514" s="43"/>
      <c r="G1514" s="43"/>
      <c r="H1514" s="59"/>
      <c r="I1514" s="59"/>
      <c r="J1514" s="43"/>
      <c r="K1514" s="43"/>
      <c r="L1514" s="43"/>
      <c r="M1514" s="43"/>
      <c r="N1514" s="43"/>
      <c r="O1514" s="43"/>
    </row>
    <row r="1515" spans="1:15" ht="15" customHeight="1">
      <c r="A1515" s="43"/>
      <c r="B1515" s="43"/>
      <c r="C1515" s="43"/>
      <c r="D1515" s="43"/>
      <c r="E1515" s="43"/>
      <c r="F1515" s="43"/>
      <c r="G1515" s="43"/>
      <c r="H1515" s="59"/>
      <c r="I1515" s="59"/>
      <c r="J1515" s="43"/>
      <c r="K1515" s="43"/>
      <c r="L1515" s="59"/>
      <c r="M1515" s="43"/>
      <c r="N1515" s="43"/>
      <c r="O1515" s="43"/>
    </row>
    <row r="1516" spans="1:15" ht="15" customHeight="1">
      <c r="A1516" s="43"/>
      <c r="B1516" s="43"/>
      <c r="C1516" s="43"/>
      <c r="D1516" s="43"/>
      <c r="E1516" s="43"/>
      <c r="F1516" s="43"/>
      <c r="G1516" s="43"/>
      <c r="H1516" s="59"/>
      <c r="I1516" s="59"/>
      <c r="J1516" s="43"/>
      <c r="K1516" s="43"/>
      <c r="L1516" s="43"/>
      <c r="M1516" s="43"/>
      <c r="N1516" s="43"/>
      <c r="O1516" s="43"/>
    </row>
    <row r="1517" spans="1:15" ht="15" customHeight="1">
      <c r="A1517" s="43"/>
      <c r="B1517" s="43"/>
      <c r="C1517" s="43"/>
      <c r="D1517" s="43"/>
      <c r="E1517" s="43"/>
      <c r="F1517" s="43"/>
      <c r="G1517" s="43"/>
      <c r="H1517" s="59"/>
      <c r="I1517" s="59"/>
      <c r="J1517" s="43"/>
      <c r="K1517" s="43"/>
      <c r="L1517" s="43"/>
      <c r="M1517" s="43"/>
      <c r="N1517" s="43"/>
      <c r="O1517" s="43"/>
    </row>
    <row r="1518" spans="1:15" ht="15" customHeight="1">
      <c r="A1518" s="43"/>
      <c r="B1518" s="43"/>
      <c r="C1518" s="43"/>
      <c r="D1518" s="43"/>
      <c r="E1518" s="43"/>
      <c r="F1518" s="43"/>
      <c r="G1518" s="43"/>
      <c r="H1518" s="59"/>
      <c r="I1518" s="59"/>
      <c r="J1518" s="43"/>
      <c r="K1518" s="43"/>
      <c r="L1518" s="43"/>
      <c r="M1518" s="43"/>
      <c r="N1518" s="43"/>
      <c r="O1518" s="43"/>
    </row>
    <row r="1519" spans="1:15" ht="15" customHeight="1">
      <c r="A1519" s="43"/>
      <c r="B1519" s="43"/>
      <c r="C1519" s="43"/>
      <c r="D1519" s="43"/>
      <c r="E1519" s="43"/>
      <c r="F1519" s="43"/>
      <c r="G1519" s="43"/>
      <c r="H1519" s="59"/>
      <c r="I1519" s="59"/>
      <c r="J1519" s="43"/>
      <c r="K1519" s="43"/>
      <c r="L1519" s="43"/>
      <c r="M1519" s="43"/>
      <c r="N1519" s="43"/>
      <c r="O1519" s="43"/>
    </row>
    <row r="1520" spans="1:15" ht="15" customHeight="1">
      <c r="A1520" s="43"/>
      <c r="B1520" s="43"/>
      <c r="C1520" s="43"/>
      <c r="D1520" s="43"/>
      <c r="E1520" s="43"/>
      <c r="F1520" s="43"/>
      <c r="G1520" s="43"/>
      <c r="H1520" s="59"/>
      <c r="I1520" s="59"/>
      <c r="J1520" s="43"/>
      <c r="K1520" s="43"/>
      <c r="L1520" s="43"/>
      <c r="M1520" s="43"/>
      <c r="N1520" s="43"/>
      <c r="O1520" s="43"/>
    </row>
    <row r="1521" spans="1:15" ht="15" customHeight="1">
      <c r="A1521" s="43"/>
      <c r="B1521" s="43"/>
      <c r="C1521" s="43"/>
      <c r="D1521" s="43"/>
      <c r="E1521" s="43"/>
      <c r="F1521" s="43"/>
      <c r="G1521" s="43"/>
      <c r="H1521" s="59"/>
      <c r="I1521" s="59"/>
      <c r="J1521" s="43"/>
      <c r="K1521" s="43"/>
      <c r="L1521" s="43"/>
      <c r="M1521" s="43"/>
      <c r="N1521" s="43"/>
      <c r="O1521" s="43"/>
    </row>
    <row r="1522" spans="1:15" ht="15" customHeight="1">
      <c r="A1522" s="43"/>
      <c r="B1522" s="43"/>
      <c r="C1522" s="43"/>
      <c r="D1522" s="43"/>
      <c r="E1522" s="43"/>
      <c r="F1522" s="43"/>
      <c r="G1522" s="43"/>
      <c r="H1522" s="59"/>
      <c r="I1522" s="59"/>
      <c r="J1522" s="43"/>
      <c r="K1522" s="43"/>
      <c r="L1522" s="59"/>
      <c r="M1522" s="43"/>
      <c r="N1522" s="43"/>
      <c r="O1522" s="43"/>
    </row>
    <row r="1523" spans="1:15" ht="15" customHeight="1">
      <c r="A1523" s="43"/>
      <c r="B1523" s="43"/>
      <c r="C1523" s="43"/>
      <c r="D1523" s="43"/>
      <c r="E1523" s="43"/>
      <c r="F1523" s="43"/>
      <c r="G1523" s="43"/>
      <c r="H1523" s="59"/>
      <c r="I1523" s="59"/>
      <c r="J1523" s="43"/>
      <c r="K1523" s="43"/>
      <c r="L1523" s="43"/>
      <c r="M1523" s="43"/>
      <c r="N1523" s="43"/>
      <c r="O1523" s="43"/>
    </row>
    <row r="1524" spans="1:15" ht="15" customHeight="1">
      <c r="A1524" s="43"/>
      <c r="B1524" s="43"/>
      <c r="C1524" s="43"/>
      <c r="D1524" s="43"/>
      <c r="E1524" s="43"/>
      <c r="F1524" s="43"/>
      <c r="G1524" s="43"/>
      <c r="H1524" s="59"/>
      <c r="I1524" s="59"/>
      <c r="J1524" s="43"/>
      <c r="K1524" s="43"/>
      <c r="L1524" s="43"/>
      <c r="M1524" s="43"/>
      <c r="N1524" s="43"/>
      <c r="O1524" s="43"/>
    </row>
    <row r="1525" spans="1:15" ht="15" customHeight="1">
      <c r="A1525" s="43"/>
      <c r="B1525" s="43"/>
      <c r="C1525" s="43"/>
      <c r="D1525" s="43"/>
      <c r="E1525" s="43"/>
      <c r="F1525" s="43"/>
      <c r="G1525" s="43"/>
      <c r="H1525" s="59"/>
      <c r="I1525" s="59"/>
      <c r="J1525" s="43"/>
      <c r="K1525" s="43"/>
      <c r="L1525" s="43"/>
      <c r="M1525" s="43"/>
      <c r="N1525" s="43"/>
      <c r="O1525" s="43"/>
    </row>
    <row r="1526" spans="1:15" ht="15" customHeight="1">
      <c r="A1526" s="43"/>
      <c r="B1526" s="43"/>
      <c r="C1526" s="43"/>
      <c r="D1526" s="43"/>
      <c r="E1526" s="43"/>
      <c r="F1526" s="43"/>
      <c r="G1526" s="43"/>
      <c r="H1526" s="59"/>
      <c r="I1526" s="59"/>
      <c r="J1526" s="43"/>
      <c r="K1526" s="43"/>
      <c r="L1526" s="59"/>
      <c r="M1526" s="43"/>
      <c r="N1526" s="43"/>
      <c r="O1526" s="43"/>
    </row>
    <row r="1527" spans="1:15" ht="15" customHeight="1">
      <c r="A1527" s="43"/>
      <c r="B1527" s="43"/>
      <c r="C1527" s="43"/>
      <c r="D1527" s="43"/>
      <c r="E1527" s="43"/>
      <c r="F1527" s="43"/>
      <c r="G1527" s="43"/>
      <c r="H1527" s="59"/>
      <c r="I1527" s="59"/>
      <c r="J1527" s="43"/>
      <c r="K1527" s="43"/>
      <c r="L1527" s="43"/>
      <c r="M1527" s="43"/>
      <c r="N1527" s="43"/>
      <c r="O1527" s="43"/>
    </row>
    <row r="1528" spans="1:15" ht="15" customHeight="1">
      <c r="A1528" s="43"/>
      <c r="B1528" s="43"/>
      <c r="C1528" s="43"/>
      <c r="D1528" s="43"/>
      <c r="E1528" s="43"/>
      <c r="F1528" s="43"/>
      <c r="G1528" s="43"/>
      <c r="H1528" s="59"/>
      <c r="I1528" s="59"/>
      <c r="J1528" s="43"/>
      <c r="K1528" s="43"/>
      <c r="L1528" s="43"/>
      <c r="M1528" s="43"/>
      <c r="N1528" s="43"/>
      <c r="O1528" s="43"/>
    </row>
    <row r="1529" spans="1:15" ht="15" customHeight="1">
      <c r="A1529" s="43"/>
      <c r="B1529" s="43"/>
      <c r="C1529" s="43"/>
      <c r="D1529" s="43"/>
      <c r="E1529" s="43"/>
      <c r="F1529" s="43"/>
      <c r="G1529" s="43"/>
      <c r="H1529" s="59"/>
      <c r="I1529" s="59"/>
      <c r="J1529" s="43"/>
      <c r="K1529" s="43"/>
      <c r="L1529" s="43"/>
      <c r="M1529" s="43"/>
      <c r="N1529" s="43"/>
      <c r="O1529" s="43"/>
    </row>
    <row r="1530" spans="1:15" ht="15" customHeight="1">
      <c r="A1530" s="43"/>
      <c r="B1530" s="43"/>
      <c r="C1530" s="43"/>
      <c r="D1530" s="43"/>
      <c r="E1530" s="43"/>
      <c r="F1530" s="43"/>
      <c r="G1530" s="43"/>
      <c r="H1530" s="59"/>
      <c r="I1530" s="59"/>
      <c r="J1530" s="43"/>
      <c r="K1530" s="43"/>
      <c r="L1530" s="43"/>
      <c r="M1530" s="43"/>
      <c r="N1530" s="43"/>
      <c r="O1530" s="43"/>
    </row>
    <row r="1531" spans="1:15" ht="15" customHeight="1">
      <c r="A1531" s="43"/>
      <c r="B1531" s="43"/>
      <c r="C1531" s="43"/>
      <c r="D1531" s="43"/>
      <c r="E1531" s="43"/>
      <c r="F1531" s="43"/>
      <c r="G1531" s="43"/>
      <c r="H1531" s="59"/>
      <c r="I1531" s="59"/>
      <c r="J1531" s="43"/>
      <c r="K1531" s="43"/>
      <c r="L1531" s="43"/>
      <c r="M1531" s="43"/>
      <c r="N1531" s="43"/>
      <c r="O1531" s="43"/>
    </row>
    <row r="1532" spans="1:15" ht="15" customHeight="1">
      <c r="A1532" s="43"/>
      <c r="B1532" s="43"/>
      <c r="C1532" s="43"/>
      <c r="D1532" s="43"/>
      <c r="E1532" s="43"/>
      <c r="F1532" s="43"/>
      <c r="G1532" s="43"/>
      <c r="H1532" s="59"/>
      <c r="I1532" s="59"/>
      <c r="J1532" s="43"/>
      <c r="K1532" s="43"/>
      <c r="L1532" s="43"/>
      <c r="M1532" s="43"/>
      <c r="N1532" s="43"/>
      <c r="O1532" s="43"/>
    </row>
    <row r="1533" spans="1:15" ht="15" customHeight="1">
      <c r="A1533" s="43"/>
      <c r="B1533" s="43"/>
      <c r="C1533" s="43"/>
      <c r="D1533" s="43"/>
      <c r="E1533" s="43"/>
      <c r="F1533" s="43"/>
      <c r="G1533" s="43"/>
      <c r="H1533" s="59"/>
      <c r="I1533" s="59"/>
      <c r="J1533" s="43"/>
      <c r="K1533" s="43"/>
      <c r="L1533" s="59"/>
      <c r="M1533" s="43"/>
      <c r="N1533" s="43"/>
      <c r="O1533" s="43"/>
    </row>
    <row r="1534" spans="1:15" ht="15" customHeight="1">
      <c r="A1534" s="43"/>
      <c r="B1534" s="43"/>
      <c r="C1534" s="43"/>
      <c r="D1534" s="43"/>
      <c r="E1534" s="43"/>
      <c r="F1534" s="43"/>
      <c r="G1534" s="43"/>
      <c r="H1534" s="59"/>
      <c r="I1534" s="59"/>
      <c r="J1534" s="43"/>
      <c r="K1534" s="43"/>
      <c r="L1534" s="43"/>
      <c r="M1534" s="43"/>
      <c r="N1534" s="43"/>
      <c r="O1534" s="43"/>
    </row>
    <row r="1535" spans="1:15" ht="15" customHeight="1">
      <c r="A1535" s="43"/>
      <c r="B1535" s="43"/>
      <c r="C1535" s="43"/>
      <c r="D1535" s="43"/>
      <c r="E1535" s="43"/>
      <c r="F1535" s="43"/>
      <c r="G1535" s="43"/>
      <c r="H1535" s="59"/>
      <c r="I1535" s="59"/>
      <c r="J1535" s="43"/>
      <c r="K1535" s="43"/>
      <c r="L1535" s="43"/>
      <c r="M1535" s="43"/>
      <c r="N1535" s="43"/>
      <c r="O1535" s="43"/>
    </row>
    <row r="1536" spans="1:15" ht="15" customHeight="1">
      <c r="A1536" s="43"/>
      <c r="B1536" s="43"/>
      <c r="C1536" s="43"/>
      <c r="D1536" s="43"/>
      <c r="E1536" s="43"/>
      <c r="F1536" s="43"/>
      <c r="G1536" s="43"/>
      <c r="H1536" s="59"/>
      <c r="I1536" s="59"/>
      <c r="J1536" s="43"/>
      <c r="K1536" s="43"/>
      <c r="L1536" s="43"/>
      <c r="M1536" s="43"/>
      <c r="N1536" s="43"/>
      <c r="O1536" s="43"/>
    </row>
    <row r="1537" spans="1:15" ht="15" customHeight="1">
      <c r="A1537" s="43"/>
      <c r="B1537" s="43"/>
      <c r="C1537" s="43"/>
      <c r="D1537" s="43"/>
      <c r="E1537" s="43"/>
      <c r="F1537" s="43"/>
      <c r="G1537" s="43"/>
      <c r="H1537" s="59"/>
      <c r="I1537" s="59"/>
      <c r="J1537" s="43"/>
      <c r="K1537" s="43"/>
      <c r="L1537" s="43"/>
      <c r="M1537" s="43"/>
      <c r="N1537" s="43"/>
      <c r="O1537" s="43"/>
    </row>
    <row r="1538" spans="1:15" ht="15" customHeight="1">
      <c r="A1538" s="43"/>
      <c r="B1538" s="43"/>
      <c r="C1538" s="43"/>
      <c r="D1538" s="43"/>
      <c r="E1538" s="43"/>
      <c r="F1538" s="43"/>
      <c r="G1538" s="43"/>
      <c r="H1538" s="59"/>
      <c r="I1538" s="59"/>
      <c r="J1538" s="43"/>
      <c r="K1538" s="43"/>
      <c r="L1538" s="43"/>
      <c r="M1538" s="43"/>
      <c r="N1538" s="43"/>
      <c r="O1538" s="43"/>
    </row>
    <row r="1539" spans="1:15" ht="15" customHeight="1">
      <c r="A1539" s="43"/>
      <c r="B1539" s="43"/>
      <c r="C1539" s="43"/>
      <c r="D1539" s="43"/>
      <c r="E1539" s="43"/>
      <c r="F1539" s="43"/>
      <c r="G1539" s="43"/>
      <c r="H1539" s="59"/>
      <c r="I1539" s="59"/>
      <c r="J1539" s="43"/>
      <c r="K1539" s="43"/>
      <c r="L1539" s="43"/>
      <c r="M1539" s="43"/>
      <c r="N1539" s="43"/>
      <c r="O1539" s="43"/>
    </row>
    <row r="1540" spans="1:15" ht="15" customHeight="1">
      <c r="A1540" s="43"/>
      <c r="B1540" s="43"/>
      <c r="C1540" s="43"/>
      <c r="D1540" s="43"/>
      <c r="E1540" s="43"/>
      <c r="F1540" s="43"/>
      <c r="G1540" s="43"/>
      <c r="H1540" s="59"/>
      <c r="I1540" s="59"/>
      <c r="J1540" s="43"/>
      <c r="K1540" s="43"/>
      <c r="L1540" s="43"/>
      <c r="M1540" s="43"/>
      <c r="N1540" s="43"/>
      <c r="O1540" s="43"/>
    </row>
    <row r="1541" spans="1:15" ht="15" customHeight="1">
      <c r="A1541" s="43"/>
      <c r="B1541" s="43"/>
      <c r="C1541" s="43"/>
      <c r="D1541" s="43"/>
      <c r="E1541" s="43"/>
      <c r="F1541" s="43"/>
      <c r="G1541" s="43"/>
      <c r="H1541" s="59"/>
      <c r="I1541" s="59"/>
      <c r="J1541" s="43"/>
      <c r="K1541" s="43"/>
      <c r="L1541" s="43"/>
      <c r="M1541" s="43"/>
      <c r="N1541" s="43"/>
      <c r="O1541" s="43"/>
    </row>
    <row r="1542" spans="1:15" ht="15" customHeight="1">
      <c r="A1542" s="43"/>
      <c r="B1542" s="43"/>
      <c r="C1542" s="43"/>
      <c r="D1542" s="43"/>
      <c r="E1542" s="43"/>
      <c r="F1542" s="43"/>
      <c r="G1542" s="43"/>
      <c r="H1542" s="59"/>
      <c r="I1542" s="59"/>
      <c r="J1542" s="43"/>
      <c r="K1542" s="43"/>
      <c r="L1542" s="43"/>
      <c r="M1542" s="43"/>
      <c r="N1542" s="43"/>
      <c r="O1542" s="43"/>
    </row>
    <row r="1543" spans="1:15" ht="15" customHeight="1">
      <c r="A1543" s="43"/>
      <c r="B1543" s="43"/>
      <c r="C1543" s="43"/>
      <c r="D1543" s="43"/>
      <c r="E1543" s="43"/>
      <c r="F1543" s="43"/>
      <c r="G1543" s="43"/>
      <c r="H1543" s="59"/>
      <c r="I1543" s="59"/>
      <c r="J1543" s="43"/>
      <c r="K1543" s="43"/>
      <c r="L1543" s="43"/>
      <c r="M1543" s="43"/>
      <c r="N1543" s="43"/>
      <c r="O1543" s="43"/>
    </row>
    <row r="1544" spans="1:15" ht="15" customHeight="1">
      <c r="A1544" s="43"/>
      <c r="B1544" s="43"/>
      <c r="C1544" s="43"/>
      <c r="D1544" s="43"/>
      <c r="E1544" s="43"/>
      <c r="F1544" s="43"/>
      <c r="G1544" s="43"/>
      <c r="H1544" s="59"/>
      <c r="I1544" s="59"/>
      <c r="J1544" s="43"/>
      <c r="K1544" s="43"/>
      <c r="L1544" s="43"/>
      <c r="M1544" s="43"/>
      <c r="N1544" s="43"/>
      <c r="O1544" s="43"/>
    </row>
    <row r="1545" spans="1:15" ht="15" customHeight="1">
      <c r="A1545" s="43"/>
      <c r="B1545" s="43"/>
      <c r="C1545" s="43"/>
      <c r="D1545" s="43"/>
      <c r="E1545" s="43"/>
      <c r="F1545" s="43"/>
      <c r="G1545" s="43"/>
      <c r="H1545" s="59"/>
      <c r="I1545" s="59"/>
      <c r="J1545" s="43"/>
      <c r="K1545" s="43"/>
      <c r="L1545" s="43"/>
      <c r="M1545" s="43"/>
      <c r="N1545" s="43"/>
      <c r="O1545" s="43"/>
    </row>
    <row r="1546" spans="1:15" ht="15" customHeight="1">
      <c r="A1546" s="43"/>
      <c r="B1546" s="43"/>
      <c r="C1546" s="43"/>
      <c r="D1546" s="43"/>
      <c r="E1546" s="43"/>
      <c r="F1546" s="43"/>
      <c r="G1546" s="43"/>
      <c r="H1546" s="59"/>
      <c r="I1546" s="59"/>
      <c r="J1546" s="43"/>
      <c r="K1546" s="43"/>
      <c r="L1546" s="43"/>
      <c r="M1546" s="43"/>
      <c r="N1546" s="43"/>
      <c r="O1546" s="43"/>
    </row>
    <row r="1547" spans="1:15" ht="15" customHeight="1">
      <c r="A1547" s="43"/>
      <c r="B1547" s="43"/>
      <c r="C1547" s="43"/>
      <c r="D1547" s="43"/>
      <c r="E1547" s="43"/>
      <c r="F1547" s="43"/>
      <c r="G1547" s="43"/>
      <c r="H1547" s="59"/>
      <c r="I1547" s="59"/>
      <c r="J1547" s="43"/>
      <c r="K1547" s="43"/>
      <c r="L1547" s="43"/>
      <c r="M1547" s="43"/>
      <c r="N1547" s="43"/>
      <c r="O1547" s="43"/>
    </row>
    <row r="1548" spans="1:15" ht="15" customHeight="1">
      <c r="A1548" s="43"/>
      <c r="B1548" s="43"/>
      <c r="C1548" s="43"/>
      <c r="D1548" s="43"/>
      <c r="E1548" s="43"/>
      <c r="F1548" s="43"/>
      <c r="G1548" s="43"/>
      <c r="H1548" s="59"/>
      <c r="I1548" s="59"/>
      <c r="J1548" s="43"/>
      <c r="K1548" s="43"/>
      <c r="L1548" s="43"/>
      <c r="M1548" s="43"/>
      <c r="N1548" s="43"/>
      <c r="O1548" s="43"/>
    </row>
    <row r="1549" spans="1:15" ht="15" customHeight="1">
      <c r="A1549" s="43"/>
      <c r="B1549" s="43"/>
      <c r="C1549" s="43"/>
      <c r="D1549" s="43"/>
      <c r="E1549" s="43"/>
      <c r="F1549" s="43"/>
      <c r="G1549" s="43"/>
      <c r="H1549" s="59"/>
      <c r="I1549" s="59"/>
      <c r="J1549" s="43"/>
      <c r="K1549" s="43"/>
      <c r="L1549" s="43"/>
      <c r="M1549" s="43"/>
      <c r="N1549" s="43"/>
      <c r="O1549" s="43"/>
    </row>
    <row r="1550" spans="1:15" ht="15" customHeight="1">
      <c r="A1550" s="43"/>
      <c r="B1550" s="43"/>
      <c r="C1550" s="43"/>
      <c r="D1550" s="43"/>
      <c r="E1550" s="43"/>
      <c r="F1550" s="43"/>
      <c r="G1550" s="43"/>
      <c r="H1550" s="59"/>
      <c r="I1550" s="59"/>
      <c r="J1550" s="43"/>
      <c r="K1550" s="43"/>
      <c r="L1550" s="43"/>
      <c r="M1550" s="43"/>
      <c r="N1550" s="43"/>
      <c r="O1550" s="43"/>
    </row>
    <row r="1551" spans="1:15" ht="15" customHeight="1">
      <c r="A1551" s="43"/>
      <c r="B1551" s="43"/>
      <c r="C1551" s="43"/>
      <c r="D1551" s="43"/>
      <c r="E1551" s="43"/>
      <c r="F1551" s="43"/>
      <c r="G1551" s="43"/>
      <c r="H1551" s="59"/>
      <c r="I1551" s="59"/>
      <c r="J1551" s="43"/>
      <c r="K1551" s="43"/>
      <c r="L1551" s="43"/>
      <c r="M1551" s="43"/>
      <c r="N1551" s="43"/>
      <c r="O1551" s="43"/>
    </row>
    <row r="1552" spans="1:15" ht="15" customHeight="1">
      <c r="A1552" s="43"/>
      <c r="B1552" s="43"/>
      <c r="C1552" s="43"/>
      <c r="D1552" s="43"/>
      <c r="E1552" s="43"/>
      <c r="F1552" s="43"/>
      <c r="G1552" s="43"/>
      <c r="H1552" s="59"/>
      <c r="I1552" s="59"/>
      <c r="J1552" s="43"/>
      <c r="K1552" s="43"/>
      <c r="L1552" s="43"/>
      <c r="M1552" s="43"/>
      <c r="N1552" s="43"/>
      <c r="O1552" s="43"/>
    </row>
    <row r="1553" spans="1:15" ht="15" customHeight="1">
      <c r="A1553" s="43"/>
      <c r="B1553" s="43"/>
      <c r="C1553" s="43"/>
      <c r="D1553" s="43"/>
      <c r="E1553" s="43"/>
      <c r="F1553" s="43"/>
      <c r="G1553" s="43"/>
      <c r="H1553" s="59"/>
      <c r="I1553" s="59"/>
      <c r="J1553" s="43"/>
      <c r="K1553" s="43"/>
      <c r="L1553" s="43"/>
      <c r="M1553" s="43"/>
      <c r="N1553" s="43"/>
      <c r="O1553" s="43"/>
    </row>
    <row r="1554" spans="1:15" ht="15" customHeight="1">
      <c r="A1554" s="43"/>
      <c r="B1554" s="43"/>
      <c r="C1554" s="43"/>
      <c r="D1554" s="43"/>
      <c r="E1554" s="43"/>
      <c r="F1554" s="43"/>
      <c r="G1554" s="43"/>
      <c r="H1554" s="59"/>
      <c r="I1554" s="59"/>
      <c r="J1554" s="43"/>
      <c r="K1554" s="43"/>
      <c r="L1554" s="59"/>
      <c r="M1554" s="43"/>
      <c r="N1554" s="43"/>
      <c r="O1554" s="43"/>
    </row>
    <row r="1555" spans="1:15" ht="15" customHeight="1">
      <c r="A1555" s="43"/>
      <c r="B1555" s="43"/>
      <c r="C1555" s="43"/>
      <c r="D1555" s="43"/>
      <c r="E1555" s="43"/>
      <c r="F1555" s="43"/>
      <c r="G1555" s="43"/>
      <c r="H1555" s="59"/>
      <c r="I1555" s="59"/>
      <c r="J1555" s="43"/>
      <c r="K1555" s="43"/>
      <c r="L1555" s="59"/>
      <c r="M1555" s="43"/>
      <c r="N1555" s="43"/>
      <c r="O1555" s="43"/>
    </row>
    <row r="1556" spans="1:15" ht="15" customHeight="1">
      <c r="A1556" s="43"/>
      <c r="B1556" s="43"/>
      <c r="C1556" s="43"/>
      <c r="D1556" s="43"/>
      <c r="E1556" s="43"/>
      <c r="F1556" s="43"/>
      <c r="G1556" s="43"/>
      <c r="H1556" s="59"/>
      <c r="I1556" s="59"/>
      <c r="J1556" s="43"/>
      <c r="K1556" s="43"/>
      <c r="L1556" s="43"/>
      <c r="M1556" s="43"/>
      <c r="N1556" s="43"/>
      <c r="O1556" s="43"/>
    </row>
    <row r="1557" spans="1:15" ht="15" customHeight="1">
      <c r="A1557" s="43"/>
      <c r="B1557" s="43"/>
      <c r="C1557" s="43"/>
      <c r="D1557" s="43"/>
      <c r="E1557" s="43"/>
      <c r="F1557" s="43"/>
      <c r="G1557" s="43"/>
      <c r="H1557" s="59"/>
      <c r="I1557" s="59"/>
      <c r="J1557" s="43"/>
      <c r="K1557" s="43"/>
      <c r="L1557" s="43"/>
      <c r="M1557" s="43"/>
      <c r="N1557" s="43"/>
      <c r="O1557" s="43"/>
    </row>
    <row r="1558" spans="1:15" ht="15" customHeight="1">
      <c r="A1558" s="43"/>
      <c r="B1558" s="43"/>
      <c r="C1558" s="43"/>
      <c r="D1558" s="43"/>
      <c r="E1558" s="43"/>
      <c r="F1558" s="43"/>
      <c r="G1558" s="43"/>
      <c r="H1558" s="59"/>
      <c r="I1558" s="59"/>
      <c r="J1558" s="43"/>
      <c r="K1558" s="43"/>
      <c r="L1558" s="43"/>
      <c r="M1558" s="43"/>
      <c r="N1558" s="43"/>
      <c r="O1558" s="43"/>
    </row>
    <row r="1559" spans="1:15" ht="15" customHeight="1">
      <c r="A1559" s="43"/>
      <c r="B1559" s="43"/>
      <c r="C1559" s="43"/>
      <c r="D1559" s="43"/>
      <c r="E1559" s="43"/>
      <c r="F1559" s="43"/>
      <c r="G1559" s="43"/>
      <c r="H1559" s="59"/>
      <c r="I1559" s="59"/>
      <c r="J1559" s="43"/>
      <c r="K1559" s="43"/>
      <c r="L1559" s="43"/>
      <c r="M1559" s="43"/>
      <c r="N1559" s="43"/>
      <c r="O1559" s="43"/>
    </row>
    <row r="1560" spans="1:15" ht="15" customHeight="1">
      <c r="A1560" s="43"/>
      <c r="B1560" s="43"/>
      <c r="C1560" s="43"/>
      <c r="D1560" s="43"/>
      <c r="E1560" s="43"/>
      <c r="F1560" s="43"/>
      <c r="G1560" s="43"/>
      <c r="H1560" s="59"/>
      <c r="I1560" s="59"/>
      <c r="J1560" s="43"/>
      <c r="K1560" s="43"/>
      <c r="L1560" s="43"/>
      <c r="M1560" s="43"/>
      <c r="N1560" s="43"/>
      <c r="O1560" s="43"/>
    </row>
    <row r="1561" spans="1:15" ht="15" customHeight="1">
      <c r="A1561" s="43"/>
      <c r="B1561" s="43"/>
      <c r="C1561" s="43"/>
      <c r="D1561" s="43"/>
      <c r="E1561" s="43"/>
      <c r="F1561" s="43"/>
      <c r="G1561" s="43"/>
      <c r="H1561" s="59"/>
      <c r="I1561" s="59"/>
      <c r="J1561" s="43"/>
      <c r="K1561" s="43"/>
      <c r="L1561" s="43"/>
      <c r="M1561" s="43"/>
      <c r="N1561" s="43"/>
      <c r="O1561" s="43"/>
    </row>
    <row r="1562" spans="1:15" ht="15" customHeight="1">
      <c r="A1562" s="43"/>
      <c r="B1562" s="43"/>
      <c r="C1562" s="43"/>
      <c r="D1562" s="43"/>
      <c r="E1562" s="43"/>
      <c r="F1562" s="43"/>
      <c r="G1562" s="43"/>
      <c r="H1562" s="59"/>
      <c r="I1562" s="59"/>
      <c r="J1562" s="43"/>
      <c r="K1562" s="43"/>
      <c r="L1562" s="43"/>
      <c r="M1562" s="43"/>
      <c r="N1562" s="43"/>
      <c r="O1562" s="43"/>
    </row>
    <row r="1563" spans="1:15" ht="15" customHeight="1">
      <c r="A1563" s="43"/>
      <c r="B1563" s="43"/>
      <c r="C1563" s="43"/>
      <c r="D1563" s="43"/>
      <c r="E1563" s="43"/>
      <c r="F1563" s="43"/>
      <c r="G1563" s="43"/>
      <c r="H1563" s="59"/>
      <c r="I1563" s="59"/>
      <c r="J1563" s="43"/>
      <c r="K1563" s="43"/>
      <c r="L1563" s="43"/>
      <c r="M1563" s="43"/>
      <c r="N1563" s="43"/>
      <c r="O1563" s="43"/>
    </row>
    <row r="1564" spans="1:15" ht="15" customHeight="1">
      <c r="A1564" s="43"/>
      <c r="B1564" s="43"/>
      <c r="C1564" s="43"/>
      <c r="D1564" s="43"/>
      <c r="E1564" s="43"/>
      <c r="F1564" s="43"/>
      <c r="G1564" s="43"/>
      <c r="H1564" s="59"/>
      <c r="I1564" s="59"/>
      <c r="J1564" s="43"/>
      <c r="K1564" s="43"/>
      <c r="L1564" s="43"/>
      <c r="M1564" s="43"/>
      <c r="N1564" s="43"/>
      <c r="O1564" s="43"/>
    </row>
    <row r="1565" spans="1:15" ht="15" customHeight="1">
      <c r="A1565" s="43"/>
      <c r="B1565" s="43"/>
      <c r="C1565" s="43"/>
      <c r="D1565" s="43"/>
      <c r="E1565" s="43"/>
      <c r="F1565" s="43"/>
      <c r="G1565" s="43"/>
      <c r="H1565" s="59"/>
      <c r="I1565" s="59"/>
      <c r="J1565" s="43"/>
      <c r="K1565" s="43"/>
      <c r="L1565" s="43"/>
      <c r="M1565" s="43"/>
      <c r="N1565" s="43"/>
      <c r="O1565" s="43"/>
    </row>
    <row r="1566" spans="1:15" ht="15" customHeight="1">
      <c r="A1566" s="43"/>
      <c r="B1566" s="43"/>
      <c r="C1566" s="43"/>
      <c r="D1566" s="43"/>
      <c r="E1566" s="43"/>
      <c r="F1566" s="43"/>
      <c r="G1566" s="43"/>
      <c r="H1566" s="59"/>
      <c r="I1566" s="59"/>
      <c r="J1566" s="43"/>
      <c r="K1566" s="43"/>
      <c r="L1566" s="43"/>
      <c r="M1566" s="43"/>
      <c r="N1566" s="43"/>
      <c r="O1566" s="43"/>
    </row>
    <row r="1567" spans="1:15" ht="15" customHeight="1">
      <c r="A1567" s="43"/>
      <c r="B1567" s="43"/>
      <c r="C1567" s="43"/>
      <c r="D1567" s="43"/>
      <c r="E1567" s="43"/>
      <c r="F1567" s="43"/>
      <c r="G1567" s="43"/>
      <c r="H1567" s="59"/>
      <c r="I1567" s="59"/>
      <c r="J1567" s="43"/>
      <c r="K1567" s="43"/>
      <c r="L1567" s="43"/>
      <c r="M1567" s="43"/>
      <c r="N1567" s="43"/>
      <c r="O1567" s="43"/>
    </row>
    <row r="1568" spans="1:15" ht="15" customHeight="1">
      <c r="A1568" s="43"/>
      <c r="B1568" s="43"/>
      <c r="C1568" s="43"/>
      <c r="D1568" s="43"/>
      <c r="E1568" s="43"/>
      <c r="F1568" s="43"/>
      <c r="G1568" s="43"/>
      <c r="H1568" s="59"/>
      <c r="I1568" s="59"/>
      <c r="J1568" s="43"/>
      <c r="K1568" s="43"/>
      <c r="L1568" s="43"/>
      <c r="M1568" s="43"/>
      <c r="N1568" s="43"/>
      <c r="O1568" s="43"/>
    </row>
    <row r="1569" spans="1:15" ht="15" customHeight="1">
      <c r="A1569" s="43"/>
      <c r="B1569" s="43"/>
      <c r="C1569" s="43"/>
      <c r="D1569" s="43"/>
      <c r="E1569" s="43"/>
      <c r="F1569" s="43"/>
      <c r="G1569" s="43"/>
      <c r="H1569" s="59"/>
      <c r="I1569" s="59"/>
      <c r="J1569" s="43"/>
      <c r="K1569" s="43"/>
      <c r="L1569" s="43"/>
      <c r="M1569" s="43"/>
      <c r="N1569" s="43"/>
      <c r="O1569" s="43"/>
    </row>
    <row r="1570" spans="1:15" ht="15" customHeight="1">
      <c r="A1570" s="43"/>
      <c r="B1570" s="43"/>
      <c r="C1570" s="43"/>
      <c r="D1570" s="43"/>
      <c r="E1570" s="43"/>
      <c r="F1570" s="43"/>
      <c r="G1570" s="43"/>
      <c r="H1570" s="59"/>
      <c r="I1570" s="59"/>
      <c r="J1570" s="43"/>
      <c r="K1570" s="43"/>
      <c r="L1570" s="59"/>
      <c r="M1570" s="43"/>
      <c r="N1570" s="43"/>
      <c r="O1570" s="43"/>
    </row>
    <row r="1571" spans="1:15" ht="15" customHeight="1">
      <c r="A1571" s="43"/>
      <c r="B1571" s="43"/>
      <c r="C1571" s="43"/>
      <c r="D1571" s="43"/>
      <c r="E1571" s="43"/>
      <c r="F1571" s="43"/>
      <c r="G1571" s="43"/>
      <c r="H1571" s="59"/>
      <c r="I1571" s="59"/>
      <c r="J1571" s="43"/>
      <c r="K1571" s="43"/>
      <c r="L1571" s="43"/>
      <c r="M1571" s="43"/>
      <c r="N1571" s="43"/>
      <c r="O1571" s="43"/>
    </row>
    <row r="1572" spans="1:15" ht="15" customHeight="1">
      <c r="A1572" s="43"/>
      <c r="B1572" s="43"/>
      <c r="C1572" s="43"/>
      <c r="D1572" s="43"/>
      <c r="E1572" s="43"/>
      <c r="F1572" s="43"/>
      <c r="G1572" s="43"/>
      <c r="H1572" s="59"/>
      <c r="I1572" s="59"/>
      <c r="J1572" s="43"/>
      <c r="K1572" s="43"/>
      <c r="L1572" s="43"/>
      <c r="M1572" s="43"/>
      <c r="N1572" s="43"/>
      <c r="O1572" s="43"/>
    </row>
    <row r="1573" spans="1:15" ht="15" customHeight="1">
      <c r="A1573" s="43"/>
      <c r="B1573" s="43"/>
      <c r="C1573" s="43"/>
      <c r="D1573" s="43"/>
      <c r="E1573" s="43"/>
      <c r="F1573" s="43"/>
      <c r="G1573" s="43"/>
      <c r="H1573" s="59"/>
      <c r="I1573" s="59"/>
      <c r="J1573" s="43"/>
      <c r="K1573" s="43"/>
      <c r="L1573" s="59"/>
      <c r="M1573" s="43"/>
      <c r="N1573" s="43"/>
      <c r="O1573" s="43"/>
    </row>
    <row r="1574" spans="1:15" ht="15" customHeight="1">
      <c r="A1574" s="43"/>
      <c r="B1574" s="43"/>
      <c r="C1574" s="43"/>
      <c r="D1574" s="43"/>
      <c r="E1574" s="43"/>
      <c r="F1574" s="43"/>
      <c r="G1574" s="43"/>
      <c r="H1574" s="59"/>
      <c r="I1574" s="59"/>
      <c r="J1574" s="43"/>
      <c r="K1574" s="43"/>
      <c r="L1574" s="43"/>
      <c r="M1574" s="43"/>
      <c r="N1574" s="43"/>
      <c r="O1574" s="43"/>
    </row>
    <row r="1575" spans="1:15" ht="15" customHeight="1">
      <c r="A1575" s="43"/>
      <c r="B1575" s="43"/>
      <c r="C1575" s="43"/>
      <c r="D1575" s="43"/>
      <c r="E1575" s="43"/>
      <c r="F1575" s="43"/>
      <c r="G1575" s="43"/>
      <c r="H1575" s="59"/>
      <c r="I1575" s="59"/>
      <c r="J1575" s="43"/>
      <c r="K1575" s="43"/>
      <c r="L1575" s="43"/>
      <c r="M1575" s="43"/>
      <c r="N1575" s="43"/>
      <c r="O1575" s="43"/>
    </row>
    <row r="1576" spans="1:15" ht="15" customHeight="1">
      <c r="A1576" s="43"/>
      <c r="B1576" s="43"/>
      <c r="C1576" s="43"/>
      <c r="D1576" s="43"/>
      <c r="E1576" s="43"/>
      <c r="F1576" s="43"/>
      <c r="G1576" s="43"/>
      <c r="H1576" s="59"/>
      <c r="I1576" s="59"/>
      <c r="J1576" s="43"/>
      <c r="K1576" s="43"/>
      <c r="L1576" s="43"/>
      <c r="M1576" s="43"/>
      <c r="N1576" s="43"/>
      <c r="O1576" s="43"/>
    </row>
    <row r="1577" spans="1:15" ht="15" customHeight="1">
      <c r="A1577" s="43"/>
      <c r="B1577" s="43"/>
      <c r="C1577" s="43"/>
      <c r="D1577" s="43"/>
      <c r="E1577" s="43"/>
      <c r="F1577" s="43"/>
      <c r="G1577" s="43"/>
      <c r="H1577" s="59"/>
      <c r="I1577" s="59"/>
      <c r="J1577" s="43"/>
      <c r="K1577" s="43"/>
      <c r="L1577" s="43"/>
      <c r="M1577" s="43"/>
      <c r="N1577" s="43"/>
      <c r="O1577" s="43"/>
    </row>
    <row r="1578" spans="1:15" ht="15" customHeight="1">
      <c r="A1578" s="43"/>
      <c r="B1578" s="43"/>
      <c r="C1578" s="43"/>
      <c r="D1578" s="43"/>
      <c r="E1578" s="43"/>
      <c r="F1578" s="43"/>
      <c r="G1578" s="43"/>
      <c r="H1578" s="59"/>
      <c r="I1578" s="59"/>
      <c r="J1578" s="43"/>
      <c r="K1578" s="43"/>
      <c r="L1578" s="43"/>
      <c r="M1578" s="43"/>
      <c r="N1578" s="43"/>
      <c r="O1578" s="43"/>
    </row>
    <row r="1579" spans="1:15" ht="15" customHeight="1">
      <c r="A1579" s="43"/>
      <c r="B1579" s="43"/>
      <c r="C1579" s="43"/>
      <c r="D1579" s="43"/>
      <c r="E1579" s="43"/>
      <c r="F1579" s="43"/>
      <c r="G1579" s="43"/>
      <c r="H1579" s="59"/>
      <c r="I1579" s="59"/>
      <c r="J1579" s="43"/>
      <c r="K1579" s="43"/>
      <c r="L1579" s="43"/>
      <c r="M1579" s="43"/>
      <c r="N1579" s="43"/>
      <c r="O1579" s="43"/>
    </row>
    <row r="1580" spans="1:15" ht="15" customHeight="1">
      <c r="A1580" s="43"/>
      <c r="B1580" s="43"/>
      <c r="C1580" s="43"/>
      <c r="D1580" s="43"/>
      <c r="E1580" s="43"/>
      <c r="F1580" s="43"/>
      <c r="G1580" s="43"/>
      <c r="H1580" s="59"/>
      <c r="I1580" s="59"/>
      <c r="J1580" s="43"/>
      <c r="K1580" s="43"/>
      <c r="L1580" s="43"/>
      <c r="M1580" s="43"/>
      <c r="N1580" s="43"/>
      <c r="O1580" s="43"/>
    </row>
    <row r="1581" spans="1:15" ht="15" customHeight="1">
      <c r="A1581" s="43"/>
      <c r="B1581" s="43"/>
      <c r="C1581" s="43"/>
      <c r="D1581" s="43"/>
      <c r="E1581" s="43"/>
      <c r="F1581" s="43"/>
      <c r="G1581" s="43"/>
      <c r="H1581" s="59"/>
      <c r="I1581" s="59"/>
      <c r="J1581" s="43"/>
      <c r="K1581" s="43"/>
      <c r="L1581" s="43"/>
      <c r="M1581" s="43"/>
      <c r="N1581" s="43"/>
      <c r="O1581" s="43"/>
    </row>
    <row r="1582" spans="1:15" ht="15" customHeight="1">
      <c r="A1582" s="43"/>
      <c r="B1582" s="43"/>
      <c r="C1582" s="43"/>
      <c r="D1582" s="43"/>
      <c r="E1582" s="43"/>
      <c r="F1582" s="43"/>
      <c r="G1582" s="43"/>
      <c r="H1582" s="59"/>
      <c r="I1582" s="59"/>
      <c r="J1582" s="43"/>
      <c r="K1582" s="43"/>
      <c r="L1582" s="43"/>
      <c r="M1582" s="43"/>
      <c r="N1582" s="43"/>
      <c r="O1582" s="43"/>
    </row>
    <row r="1583" spans="1:15" ht="15" customHeight="1">
      <c r="A1583" s="43"/>
      <c r="B1583" s="43"/>
      <c r="C1583" s="43"/>
      <c r="D1583" s="43"/>
      <c r="E1583" s="43"/>
      <c r="F1583" s="43"/>
      <c r="G1583" s="43"/>
      <c r="H1583" s="59"/>
      <c r="I1583" s="59"/>
      <c r="J1583" s="43"/>
      <c r="K1583" s="43"/>
      <c r="L1583" s="43"/>
      <c r="M1583" s="43"/>
      <c r="N1583" s="43"/>
      <c r="O1583" s="43"/>
    </row>
    <row r="1584" spans="1:15" ht="15" customHeight="1">
      <c r="A1584" s="43"/>
      <c r="B1584" s="43"/>
      <c r="C1584" s="43"/>
      <c r="D1584" s="43"/>
      <c r="E1584" s="43"/>
      <c r="F1584" s="43"/>
      <c r="G1584" s="43"/>
      <c r="H1584" s="59"/>
      <c r="I1584" s="59"/>
      <c r="J1584" s="43"/>
      <c r="K1584" s="43"/>
      <c r="L1584" s="59"/>
      <c r="M1584" s="43"/>
      <c r="N1584" s="43"/>
      <c r="O1584" s="43"/>
    </row>
    <row r="1585" spans="1:15" ht="15" customHeight="1">
      <c r="A1585" s="43"/>
      <c r="B1585" s="43"/>
      <c r="C1585" s="43"/>
      <c r="D1585" s="43"/>
      <c r="E1585" s="43"/>
      <c r="F1585" s="43"/>
      <c r="G1585" s="43"/>
      <c r="H1585" s="59"/>
      <c r="I1585" s="59"/>
      <c r="J1585" s="43"/>
      <c r="K1585" s="43"/>
      <c r="L1585" s="43"/>
      <c r="M1585" s="43"/>
      <c r="N1585" s="43"/>
      <c r="O1585" s="43"/>
    </row>
    <row r="1586" spans="1:15" ht="15" customHeight="1">
      <c r="A1586" s="43"/>
      <c r="B1586" s="43"/>
      <c r="C1586" s="43"/>
      <c r="D1586" s="43"/>
      <c r="E1586" s="43"/>
      <c r="F1586" s="43"/>
      <c r="G1586" s="43"/>
      <c r="H1586" s="59"/>
      <c r="I1586" s="59"/>
      <c r="J1586" s="43"/>
      <c r="K1586" s="43"/>
      <c r="L1586" s="43"/>
      <c r="M1586" s="43"/>
      <c r="N1586" s="43"/>
      <c r="O1586" s="43"/>
    </row>
    <row r="1587" spans="1:15" ht="15" customHeight="1">
      <c r="A1587" s="43"/>
      <c r="B1587" s="43"/>
      <c r="C1587" s="43"/>
      <c r="D1587" s="43"/>
      <c r="E1587" s="43"/>
      <c r="F1587" s="43"/>
      <c r="G1587" s="43"/>
      <c r="H1587" s="59"/>
      <c r="I1587" s="59"/>
      <c r="J1587" s="43"/>
      <c r="K1587" s="43"/>
      <c r="L1587" s="43"/>
      <c r="M1587" s="43"/>
      <c r="N1587" s="43"/>
      <c r="O1587" s="43"/>
    </row>
    <row r="1588" spans="1:15" ht="15" customHeight="1">
      <c r="A1588" s="43"/>
      <c r="B1588" s="43"/>
      <c r="C1588" s="43"/>
      <c r="D1588" s="43"/>
      <c r="E1588" s="43"/>
      <c r="F1588" s="43"/>
      <c r="G1588" s="43"/>
      <c r="H1588" s="59"/>
      <c r="I1588" s="59"/>
      <c r="J1588" s="43"/>
      <c r="K1588" s="43"/>
      <c r="L1588" s="43"/>
      <c r="M1588" s="43"/>
      <c r="N1588" s="43"/>
      <c r="O1588" s="43"/>
    </row>
    <row r="1589" spans="1:15" ht="15" customHeight="1">
      <c r="A1589" s="43"/>
      <c r="B1589" s="43"/>
      <c r="C1589" s="43"/>
      <c r="D1589" s="43"/>
      <c r="E1589" s="43"/>
      <c r="F1589" s="43"/>
      <c r="G1589" s="43"/>
      <c r="H1589" s="59"/>
      <c r="I1589" s="59"/>
      <c r="J1589" s="43"/>
      <c r="K1589" s="43"/>
      <c r="L1589" s="59"/>
      <c r="M1589" s="43"/>
      <c r="N1589" s="43"/>
      <c r="O1589" s="43"/>
    </row>
    <row r="1590" spans="1:15" ht="15" customHeight="1">
      <c r="A1590" s="43"/>
      <c r="B1590" s="43"/>
      <c r="C1590" s="43"/>
      <c r="D1590" s="43"/>
      <c r="E1590" s="43"/>
      <c r="F1590" s="43"/>
      <c r="G1590" s="43"/>
      <c r="H1590" s="59"/>
      <c r="I1590" s="59"/>
      <c r="J1590" s="43"/>
      <c r="K1590" s="43"/>
      <c r="L1590" s="43"/>
      <c r="M1590" s="43"/>
      <c r="N1590" s="43"/>
      <c r="O1590" s="43"/>
    </row>
    <row r="1591" spans="1:15" ht="15" customHeight="1">
      <c r="A1591" s="43"/>
      <c r="B1591" s="43"/>
      <c r="C1591" s="43"/>
      <c r="D1591" s="43"/>
      <c r="E1591" s="43"/>
      <c r="F1591" s="43"/>
      <c r="G1591" s="43"/>
      <c r="H1591" s="59"/>
      <c r="I1591" s="59"/>
      <c r="J1591" s="43"/>
      <c r="K1591" s="43"/>
      <c r="L1591" s="43"/>
      <c r="M1591" s="43"/>
      <c r="N1591" s="43"/>
      <c r="O1591" s="43"/>
    </row>
    <row r="1592" spans="1:15" ht="15" customHeight="1">
      <c r="A1592" s="43"/>
      <c r="B1592" s="43"/>
      <c r="C1592" s="43"/>
      <c r="D1592" s="43"/>
      <c r="E1592" s="43"/>
      <c r="F1592" s="43"/>
      <c r="G1592" s="43"/>
      <c r="H1592" s="59"/>
      <c r="I1592" s="59"/>
      <c r="J1592" s="43"/>
      <c r="K1592" s="43"/>
      <c r="L1592" s="59"/>
      <c r="M1592" s="43"/>
      <c r="N1592" s="43"/>
      <c r="O1592" s="43"/>
    </row>
    <row r="1593" spans="1:15" ht="15" customHeight="1">
      <c r="A1593" s="43"/>
      <c r="B1593" s="43"/>
      <c r="C1593" s="43"/>
      <c r="D1593" s="43"/>
      <c r="E1593" s="43"/>
      <c r="F1593" s="43"/>
      <c r="G1593" s="43"/>
      <c r="H1593" s="59"/>
      <c r="I1593" s="59"/>
      <c r="J1593" s="43"/>
      <c r="K1593" s="43"/>
      <c r="L1593" s="43"/>
      <c r="M1593" s="43"/>
      <c r="N1593" s="43"/>
      <c r="O1593" s="43"/>
    </row>
    <row r="1594" spans="1:15" ht="15" customHeight="1">
      <c r="A1594" s="43"/>
      <c r="B1594" s="43"/>
      <c r="C1594" s="43"/>
      <c r="D1594" s="43"/>
      <c r="E1594" s="43"/>
      <c r="F1594" s="43"/>
      <c r="G1594" s="43"/>
      <c r="H1594" s="59"/>
      <c r="I1594" s="59"/>
      <c r="J1594" s="43"/>
      <c r="K1594" s="43"/>
      <c r="L1594" s="43"/>
      <c r="M1594" s="43"/>
      <c r="N1594" s="43"/>
      <c r="O1594" s="43"/>
    </row>
    <row r="1595" spans="1:15" ht="15" customHeight="1">
      <c r="A1595" s="43"/>
      <c r="B1595" s="43"/>
      <c r="C1595" s="43"/>
      <c r="D1595" s="43"/>
      <c r="E1595" s="43"/>
      <c r="F1595" s="43"/>
      <c r="G1595" s="43"/>
      <c r="H1595" s="59"/>
      <c r="I1595" s="59"/>
      <c r="J1595" s="43"/>
      <c r="K1595" s="43"/>
      <c r="L1595" s="43"/>
      <c r="M1595" s="43"/>
      <c r="N1595" s="43"/>
      <c r="O1595" s="43"/>
    </row>
    <row r="1596" spans="1:15" ht="15" customHeight="1">
      <c r="A1596" s="43"/>
      <c r="B1596" s="43"/>
      <c r="C1596" s="43"/>
      <c r="D1596" s="43"/>
      <c r="E1596" s="43"/>
      <c r="F1596" s="43"/>
      <c r="G1596" s="43"/>
      <c r="H1596" s="59"/>
      <c r="I1596" s="59"/>
      <c r="J1596" s="43"/>
      <c r="K1596" s="43"/>
      <c r="L1596" s="43"/>
      <c r="M1596" s="43"/>
      <c r="N1596" s="43"/>
      <c r="O1596" s="43"/>
    </row>
    <row r="1597" spans="1:15" ht="15" customHeight="1">
      <c r="A1597" s="43"/>
      <c r="B1597" s="43"/>
      <c r="C1597" s="43"/>
      <c r="D1597" s="43"/>
      <c r="E1597" s="43"/>
      <c r="F1597" s="43"/>
      <c r="G1597" s="43"/>
      <c r="H1597" s="59"/>
      <c r="I1597" s="59"/>
      <c r="J1597" s="43"/>
      <c r="K1597" s="43"/>
      <c r="L1597" s="43"/>
      <c r="M1597" s="43"/>
      <c r="N1597" s="43"/>
      <c r="O1597" s="43"/>
    </row>
    <row r="1598" spans="1:15" ht="15" customHeight="1">
      <c r="A1598" s="43"/>
      <c r="B1598" s="43"/>
      <c r="C1598" s="43"/>
      <c r="D1598" s="43"/>
      <c r="E1598" s="43"/>
      <c r="F1598" s="43"/>
      <c r="G1598" s="43"/>
      <c r="H1598" s="59"/>
      <c r="I1598" s="59"/>
      <c r="J1598" s="43"/>
      <c r="K1598" s="43"/>
      <c r="L1598" s="43"/>
      <c r="M1598" s="43"/>
      <c r="N1598" s="43"/>
      <c r="O1598" s="43"/>
    </row>
    <row r="1599" spans="1:15" ht="15" customHeight="1">
      <c r="A1599" s="43"/>
      <c r="B1599" s="43"/>
      <c r="C1599" s="43"/>
      <c r="D1599" s="43"/>
      <c r="E1599" s="43"/>
      <c r="F1599" s="43"/>
      <c r="G1599" s="43"/>
      <c r="H1599" s="59"/>
      <c r="I1599" s="59"/>
      <c r="J1599" s="43"/>
      <c r="K1599" s="43"/>
      <c r="L1599" s="43"/>
      <c r="M1599" s="43"/>
      <c r="N1599" s="43"/>
      <c r="O1599" s="43"/>
    </row>
    <row r="1600" spans="1:15" ht="15" customHeight="1">
      <c r="A1600" s="43"/>
      <c r="B1600" s="43"/>
      <c r="C1600" s="43"/>
      <c r="D1600" s="43"/>
      <c r="E1600" s="43"/>
      <c r="F1600" s="43"/>
      <c r="G1600" s="43"/>
      <c r="H1600" s="59"/>
      <c r="I1600" s="59"/>
      <c r="J1600" s="43"/>
      <c r="K1600" s="43"/>
      <c r="L1600" s="43"/>
      <c r="M1600" s="43"/>
      <c r="N1600" s="43"/>
      <c r="O1600" s="43"/>
    </row>
    <row r="1601" spans="1:15" ht="15" customHeight="1">
      <c r="A1601" s="43"/>
      <c r="B1601" s="43"/>
      <c r="C1601" s="43"/>
      <c r="D1601" s="43"/>
      <c r="E1601" s="43"/>
      <c r="F1601" s="43"/>
      <c r="G1601" s="43"/>
      <c r="H1601" s="59"/>
      <c r="I1601" s="59"/>
      <c r="J1601" s="43"/>
      <c r="K1601" s="43"/>
      <c r="L1601" s="43"/>
      <c r="M1601" s="43"/>
      <c r="N1601" s="43"/>
      <c r="O1601" s="43"/>
    </row>
    <row r="1602" spans="1:15" ht="15" customHeight="1">
      <c r="A1602" s="43"/>
      <c r="B1602" s="43"/>
      <c r="C1602" s="43"/>
      <c r="D1602" s="43"/>
      <c r="E1602" s="43"/>
      <c r="F1602" s="43"/>
      <c r="G1602" s="43"/>
      <c r="H1602" s="59"/>
      <c r="I1602" s="59"/>
      <c r="J1602" s="43"/>
      <c r="K1602" s="43"/>
      <c r="L1602" s="43"/>
      <c r="M1602" s="43"/>
      <c r="N1602" s="43"/>
      <c r="O1602" s="43"/>
    </row>
    <row r="1603" spans="1:15" ht="15" customHeight="1">
      <c r="A1603" s="43"/>
      <c r="B1603" s="43"/>
      <c r="C1603" s="43"/>
      <c r="D1603" s="43"/>
      <c r="E1603" s="43"/>
      <c r="F1603" s="43"/>
      <c r="G1603" s="43"/>
      <c r="H1603" s="59"/>
      <c r="I1603" s="59"/>
      <c r="J1603" s="43"/>
      <c r="K1603" s="43"/>
      <c r="L1603" s="43"/>
      <c r="M1603" s="43"/>
      <c r="N1603" s="43"/>
      <c r="O1603" s="43"/>
    </row>
    <row r="1604" spans="1:15" ht="15" customHeight="1">
      <c r="A1604" s="43"/>
      <c r="B1604" s="43"/>
      <c r="C1604" s="43"/>
      <c r="D1604" s="43"/>
      <c r="E1604" s="43"/>
      <c r="F1604" s="43"/>
      <c r="G1604" s="43"/>
      <c r="H1604" s="59"/>
      <c r="I1604" s="59"/>
      <c r="J1604" s="43"/>
      <c r="K1604" s="43"/>
      <c r="L1604" s="59"/>
      <c r="M1604" s="43"/>
      <c r="N1604" s="43"/>
      <c r="O1604" s="43"/>
    </row>
    <row r="1605" spans="1:15" ht="15" customHeight="1">
      <c r="A1605" s="43"/>
      <c r="B1605" s="43"/>
      <c r="C1605" s="43"/>
      <c r="D1605" s="43"/>
      <c r="E1605" s="43"/>
      <c r="F1605" s="43"/>
      <c r="G1605" s="43"/>
      <c r="H1605" s="59"/>
      <c r="I1605" s="59"/>
      <c r="J1605" s="43"/>
      <c r="K1605" s="43"/>
      <c r="L1605" s="43"/>
      <c r="M1605" s="43"/>
      <c r="N1605" s="43"/>
      <c r="O1605" s="43"/>
    </row>
    <row r="1606" spans="1:15" ht="15" customHeight="1">
      <c r="A1606" s="43"/>
      <c r="B1606" s="43"/>
      <c r="C1606" s="43"/>
      <c r="D1606" s="43"/>
      <c r="E1606" s="43"/>
      <c r="F1606" s="43"/>
      <c r="G1606" s="43"/>
      <c r="H1606" s="59"/>
      <c r="I1606" s="59"/>
      <c r="J1606" s="43"/>
      <c r="K1606" s="43"/>
      <c r="L1606" s="59"/>
      <c r="M1606" s="43"/>
      <c r="N1606" s="43"/>
      <c r="O1606" s="43"/>
    </row>
    <row r="1607" spans="1:15" ht="15" customHeight="1">
      <c r="A1607" s="43"/>
      <c r="B1607" s="43"/>
      <c r="C1607" s="43"/>
      <c r="D1607" s="43"/>
      <c r="E1607" s="43"/>
      <c r="F1607" s="43"/>
      <c r="G1607" s="43"/>
      <c r="H1607" s="59"/>
      <c r="I1607" s="59"/>
      <c r="J1607" s="43"/>
      <c r="K1607" s="43"/>
      <c r="L1607" s="43"/>
      <c r="M1607" s="43"/>
      <c r="N1607" s="43"/>
      <c r="O1607" s="43"/>
    </row>
    <row r="1608" spans="1:15" ht="15" customHeight="1">
      <c r="A1608" s="43"/>
      <c r="B1608" s="43"/>
      <c r="C1608" s="43"/>
      <c r="D1608" s="43"/>
      <c r="E1608" s="43"/>
      <c r="F1608" s="43"/>
      <c r="G1608" s="43"/>
      <c r="H1608" s="59"/>
      <c r="I1608" s="59"/>
      <c r="J1608" s="43"/>
      <c r="K1608" s="43"/>
      <c r="L1608" s="43"/>
      <c r="M1608" s="43"/>
      <c r="N1608" s="43"/>
      <c r="O1608" s="43"/>
    </row>
    <row r="1609" spans="1:15" ht="15" customHeight="1">
      <c r="A1609" s="43"/>
      <c r="B1609" s="43"/>
      <c r="C1609" s="43"/>
      <c r="D1609" s="43"/>
      <c r="E1609" s="43"/>
      <c r="F1609" s="43"/>
      <c r="G1609" s="43"/>
      <c r="H1609" s="59"/>
      <c r="I1609" s="59"/>
      <c r="J1609" s="43"/>
      <c r="K1609" s="43"/>
      <c r="L1609" s="43"/>
      <c r="M1609" s="43"/>
      <c r="N1609" s="43"/>
      <c r="O1609" s="43"/>
    </row>
    <row r="1610" spans="1:15" ht="15" customHeight="1">
      <c r="A1610" s="43"/>
      <c r="B1610" s="43"/>
      <c r="C1610" s="43"/>
      <c r="D1610" s="43"/>
      <c r="E1610" s="43"/>
      <c r="F1610" s="43"/>
      <c r="G1610" s="43"/>
      <c r="H1610" s="59"/>
      <c r="I1610" s="59"/>
      <c r="J1610" s="43"/>
      <c r="K1610" s="43"/>
      <c r="L1610" s="43"/>
      <c r="M1610" s="43"/>
      <c r="N1610" s="43"/>
      <c r="O1610" s="43"/>
    </row>
    <row r="1611" spans="1:15" ht="15" customHeight="1">
      <c r="A1611" s="43"/>
      <c r="B1611" s="43"/>
      <c r="C1611" s="43"/>
      <c r="D1611" s="43"/>
      <c r="E1611" s="43"/>
      <c r="F1611" s="43"/>
      <c r="G1611" s="43"/>
      <c r="H1611" s="59"/>
      <c r="I1611" s="59"/>
      <c r="J1611" s="43"/>
      <c r="K1611" s="43"/>
      <c r="L1611" s="59"/>
      <c r="M1611" s="43"/>
      <c r="N1611" s="43"/>
      <c r="O1611" s="43"/>
    </row>
    <row r="1612" spans="1:15" ht="15" customHeight="1">
      <c r="A1612" s="43"/>
      <c r="B1612" s="43"/>
      <c r="C1612" s="43"/>
      <c r="D1612" s="43"/>
      <c r="E1612" s="43"/>
      <c r="F1612" s="43"/>
      <c r="G1612" s="43"/>
      <c r="H1612" s="59"/>
      <c r="I1612" s="59"/>
      <c r="J1612" s="43"/>
      <c r="K1612" s="43"/>
      <c r="L1612" s="43"/>
      <c r="M1612" s="43"/>
      <c r="N1612" s="43"/>
      <c r="O1612" s="43"/>
    </row>
    <row r="1613" spans="1:15" ht="15" customHeight="1">
      <c r="A1613" s="43"/>
      <c r="B1613" s="43"/>
      <c r="C1613" s="43"/>
      <c r="D1613" s="43"/>
      <c r="E1613" s="43"/>
      <c r="F1613" s="43"/>
      <c r="G1613" s="43"/>
      <c r="H1613" s="59"/>
      <c r="I1613" s="59"/>
      <c r="J1613" s="43"/>
      <c r="K1613" s="43"/>
      <c r="L1613" s="43"/>
      <c r="M1613" s="43"/>
      <c r="N1613" s="43"/>
      <c r="O1613" s="43"/>
    </row>
    <row r="1614" spans="1:15" ht="15" customHeight="1">
      <c r="A1614" s="43"/>
      <c r="B1614" s="43"/>
      <c r="C1614" s="43"/>
      <c r="D1614" s="43"/>
      <c r="E1614" s="43"/>
      <c r="F1614" s="43"/>
      <c r="G1614" s="43"/>
      <c r="H1614" s="59"/>
      <c r="I1614" s="59"/>
      <c r="J1614" s="43"/>
      <c r="K1614" s="43"/>
      <c r="L1614" s="59"/>
      <c r="M1614" s="43"/>
      <c r="N1614" s="43"/>
      <c r="O1614" s="43"/>
    </row>
    <row r="1615" spans="1:15" ht="15" customHeight="1">
      <c r="A1615" s="43"/>
      <c r="B1615" s="43"/>
      <c r="C1615" s="43"/>
      <c r="D1615" s="43"/>
      <c r="E1615" s="43"/>
      <c r="F1615" s="43"/>
      <c r="G1615" s="43"/>
      <c r="H1615" s="59"/>
      <c r="I1615" s="59"/>
      <c r="J1615" s="43"/>
      <c r="K1615" s="43"/>
      <c r="L1615" s="43"/>
      <c r="M1615" s="43"/>
      <c r="N1615" s="43"/>
      <c r="O1615" s="43"/>
    </row>
    <row r="1616" spans="1:15" ht="15" customHeight="1">
      <c r="A1616" s="43"/>
      <c r="B1616" s="43"/>
      <c r="C1616" s="43"/>
      <c r="D1616" s="43"/>
      <c r="E1616" s="43"/>
      <c r="F1616" s="43"/>
      <c r="G1616" s="43"/>
      <c r="H1616" s="59"/>
      <c r="I1616" s="59"/>
      <c r="J1616" s="43"/>
      <c r="K1616" s="43"/>
      <c r="L1616" s="43"/>
      <c r="M1616" s="43"/>
      <c r="N1616" s="43"/>
      <c r="O1616" s="43"/>
    </row>
    <row r="1617" spans="1:15" ht="15" customHeight="1">
      <c r="A1617" s="43"/>
      <c r="B1617" s="43"/>
      <c r="C1617" s="43"/>
      <c r="D1617" s="43"/>
      <c r="E1617" s="43"/>
      <c r="F1617" s="43"/>
      <c r="G1617" s="43"/>
      <c r="H1617" s="59"/>
      <c r="I1617" s="59"/>
      <c r="J1617" s="43"/>
      <c r="K1617" s="43"/>
      <c r="L1617" s="43"/>
      <c r="M1617" s="43"/>
      <c r="N1617" s="43"/>
      <c r="O1617" s="43"/>
    </row>
    <row r="1618" spans="1:15" ht="15" customHeight="1">
      <c r="A1618" s="43"/>
      <c r="B1618" s="43"/>
      <c r="C1618" s="43"/>
      <c r="D1618" s="43"/>
      <c r="E1618" s="43"/>
      <c r="F1618" s="43"/>
      <c r="G1618" s="43"/>
      <c r="H1618" s="59"/>
      <c r="I1618" s="59"/>
      <c r="J1618" s="43"/>
      <c r="K1618" s="43"/>
      <c r="L1618" s="43"/>
      <c r="M1618" s="43"/>
      <c r="N1618" s="43"/>
      <c r="O1618" s="43"/>
    </row>
    <row r="1619" spans="1:15" ht="15" customHeight="1">
      <c r="A1619" s="43"/>
      <c r="B1619" s="43"/>
      <c r="C1619" s="43"/>
      <c r="D1619" s="43"/>
      <c r="E1619" s="43"/>
      <c r="F1619" s="43"/>
      <c r="G1619" s="43"/>
      <c r="H1619" s="59"/>
      <c r="I1619" s="59"/>
      <c r="J1619" s="43"/>
      <c r="K1619" s="43"/>
      <c r="L1619" s="59"/>
      <c r="M1619" s="43"/>
      <c r="N1619" s="43"/>
      <c r="O1619" s="43"/>
    </row>
    <row r="1620" spans="1:15" ht="15" customHeight="1">
      <c r="A1620" s="43"/>
      <c r="B1620" s="43"/>
      <c r="C1620" s="43"/>
      <c r="D1620" s="43"/>
      <c r="E1620" s="43"/>
      <c r="F1620" s="43"/>
      <c r="G1620" s="43"/>
      <c r="H1620" s="59"/>
      <c r="I1620" s="59"/>
      <c r="J1620" s="43"/>
      <c r="K1620" s="43"/>
      <c r="L1620" s="43"/>
      <c r="M1620" s="43"/>
      <c r="N1620" s="43"/>
      <c r="O1620" s="43"/>
    </row>
    <row r="1621" spans="1:15" ht="15" customHeight="1">
      <c r="A1621" s="43"/>
      <c r="B1621" s="43"/>
      <c r="C1621" s="43"/>
      <c r="D1621" s="43"/>
      <c r="E1621" s="43"/>
      <c r="F1621" s="43"/>
      <c r="G1621" s="43"/>
      <c r="H1621" s="59"/>
      <c r="I1621" s="59"/>
      <c r="J1621" s="43"/>
      <c r="K1621" s="43"/>
      <c r="L1621" s="43"/>
      <c r="M1621" s="43"/>
      <c r="N1621" s="43"/>
      <c r="O1621" s="43"/>
    </row>
    <row r="1622" spans="1:15" ht="15" customHeight="1">
      <c r="A1622" s="43"/>
      <c r="B1622" s="43"/>
      <c r="C1622" s="43"/>
      <c r="D1622" s="43"/>
      <c r="E1622" s="43"/>
      <c r="F1622" s="43"/>
      <c r="G1622" s="43"/>
      <c r="H1622" s="59"/>
      <c r="I1622" s="59"/>
      <c r="J1622" s="43"/>
      <c r="K1622" s="43"/>
      <c r="L1622" s="43"/>
      <c r="M1622" s="43"/>
      <c r="N1622" s="43"/>
      <c r="O1622" s="43"/>
    </row>
    <row r="1623" spans="1:15" ht="15" customHeight="1">
      <c r="A1623" s="43"/>
      <c r="B1623" s="43"/>
      <c r="C1623" s="43"/>
      <c r="D1623" s="43"/>
      <c r="E1623" s="43"/>
      <c r="F1623" s="43"/>
      <c r="G1623" s="43"/>
      <c r="H1623" s="59"/>
      <c r="I1623" s="59"/>
      <c r="J1623" s="43"/>
      <c r="K1623" s="43"/>
      <c r="L1623" s="43"/>
      <c r="M1623" s="43"/>
      <c r="N1623" s="43"/>
      <c r="O1623" s="43"/>
    </row>
    <row r="1624" spans="1:15" ht="15" customHeight="1">
      <c r="A1624" s="43"/>
      <c r="B1624" s="43"/>
      <c r="C1624" s="43"/>
      <c r="D1624" s="43"/>
      <c r="E1624" s="43"/>
      <c r="F1624" s="43"/>
      <c r="G1624" s="43"/>
      <c r="H1624" s="59"/>
      <c r="I1624" s="59"/>
      <c r="J1624" s="43"/>
      <c r="K1624" s="43"/>
      <c r="L1624" s="43"/>
      <c r="M1624" s="43"/>
      <c r="N1624" s="43"/>
      <c r="O1624" s="43"/>
    </row>
    <row r="1625" spans="1:15" ht="15" customHeight="1">
      <c r="A1625" s="43"/>
      <c r="B1625" s="43"/>
      <c r="C1625" s="43"/>
      <c r="D1625" s="43"/>
      <c r="E1625" s="43"/>
      <c r="F1625" s="43"/>
      <c r="G1625" s="43"/>
      <c r="H1625" s="59"/>
      <c r="I1625" s="59"/>
      <c r="J1625" s="43"/>
      <c r="K1625" s="43"/>
      <c r="L1625" s="43"/>
      <c r="M1625" s="43"/>
      <c r="N1625" s="43"/>
      <c r="O1625" s="43"/>
    </row>
    <row r="1626" spans="1:15" ht="15" customHeight="1">
      <c r="A1626" s="43"/>
      <c r="B1626" s="43"/>
      <c r="C1626" s="43"/>
      <c r="D1626" s="43"/>
      <c r="E1626" s="43"/>
      <c r="F1626" s="43"/>
      <c r="G1626" s="43"/>
      <c r="H1626" s="59"/>
      <c r="I1626" s="59"/>
      <c r="J1626" s="43"/>
      <c r="K1626" s="43"/>
      <c r="L1626" s="43"/>
      <c r="M1626" s="43"/>
      <c r="N1626" s="43"/>
      <c r="O1626" s="43"/>
    </row>
    <row r="1627" spans="1:15" ht="15" customHeight="1">
      <c r="A1627" s="43"/>
      <c r="B1627" s="43"/>
      <c r="C1627" s="43"/>
      <c r="D1627" s="43"/>
      <c r="E1627" s="43"/>
      <c r="F1627" s="43"/>
      <c r="G1627" s="43"/>
      <c r="H1627" s="59"/>
      <c r="I1627" s="59"/>
      <c r="J1627" s="43"/>
      <c r="K1627" s="43"/>
      <c r="L1627" s="43"/>
      <c r="M1627" s="43"/>
      <c r="N1627" s="43"/>
      <c r="O1627" s="43"/>
    </row>
    <row r="1628" spans="1:15" ht="15" customHeight="1">
      <c r="A1628" s="43"/>
      <c r="B1628" s="43"/>
      <c r="C1628" s="43"/>
      <c r="D1628" s="43"/>
      <c r="E1628" s="43"/>
      <c r="F1628" s="43"/>
      <c r="G1628" s="43"/>
      <c r="H1628" s="59"/>
      <c r="I1628" s="59"/>
      <c r="J1628" s="43"/>
      <c r="K1628" s="43"/>
      <c r="L1628" s="43"/>
      <c r="M1628" s="43"/>
      <c r="N1628" s="43"/>
      <c r="O1628" s="43"/>
    </row>
    <row r="1629" spans="1:15" ht="15" customHeight="1">
      <c r="A1629" s="43"/>
      <c r="B1629" s="43"/>
      <c r="C1629" s="43"/>
      <c r="D1629" s="43"/>
      <c r="E1629" s="43"/>
      <c r="F1629" s="43"/>
      <c r="G1629" s="43"/>
      <c r="H1629" s="59"/>
      <c r="I1629" s="59"/>
      <c r="J1629" s="43"/>
      <c r="K1629" s="43"/>
      <c r="L1629" s="43"/>
      <c r="M1629" s="43"/>
      <c r="N1629" s="43"/>
      <c r="O1629" s="43"/>
    </row>
    <row r="1630" spans="1:15" ht="15" customHeight="1">
      <c r="A1630" s="43"/>
      <c r="B1630" s="43"/>
      <c r="C1630" s="43"/>
      <c r="D1630" s="43"/>
      <c r="E1630" s="43"/>
      <c r="F1630" s="43"/>
      <c r="G1630" s="43"/>
      <c r="H1630" s="59"/>
      <c r="I1630" s="59"/>
      <c r="J1630" s="43"/>
      <c r="K1630" s="43"/>
      <c r="L1630" s="59"/>
      <c r="M1630" s="43"/>
      <c r="N1630" s="43"/>
      <c r="O1630" s="43"/>
    </row>
    <row r="1631" spans="1:15" ht="15" customHeight="1">
      <c r="A1631" s="43"/>
      <c r="B1631" s="43"/>
      <c r="C1631" s="43"/>
      <c r="D1631" s="43"/>
      <c r="E1631" s="43"/>
      <c r="F1631" s="43"/>
      <c r="G1631" s="43"/>
      <c r="H1631" s="59"/>
      <c r="I1631" s="59"/>
      <c r="J1631" s="43"/>
      <c r="K1631" s="43"/>
      <c r="L1631" s="43"/>
      <c r="M1631" s="43"/>
      <c r="N1631" s="43"/>
      <c r="O1631" s="43"/>
    </row>
    <row r="1632" spans="1:15" ht="15" customHeight="1">
      <c r="A1632" s="43"/>
      <c r="B1632" s="43"/>
      <c r="C1632" s="43"/>
      <c r="D1632" s="43"/>
      <c r="E1632" s="43"/>
      <c r="F1632" s="43"/>
      <c r="G1632" s="43"/>
      <c r="H1632" s="59"/>
      <c r="I1632" s="59"/>
      <c r="J1632" s="43"/>
      <c r="K1632" s="43"/>
      <c r="L1632" s="43"/>
      <c r="M1632" s="43"/>
      <c r="N1632" s="43"/>
      <c r="O1632" s="43"/>
    </row>
    <row r="1633" spans="1:15" ht="15" customHeight="1">
      <c r="A1633" s="43"/>
      <c r="B1633" s="43"/>
      <c r="C1633" s="43"/>
      <c r="D1633" s="43"/>
      <c r="E1633" s="43"/>
      <c r="F1633" s="43"/>
      <c r="G1633" s="43"/>
      <c r="H1633" s="59"/>
      <c r="I1633" s="59"/>
      <c r="J1633" s="43"/>
      <c r="K1633" s="43"/>
      <c r="L1633" s="43"/>
      <c r="M1633" s="43"/>
      <c r="N1633" s="43"/>
      <c r="O1633" s="43"/>
    </row>
    <row r="1634" spans="1:15" ht="15" customHeight="1">
      <c r="A1634" s="43"/>
      <c r="B1634" s="43"/>
      <c r="C1634" s="43"/>
      <c r="D1634" s="43"/>
      <c r="E1634" s="43"/>
      <c r="F1634" s="43"/>
      <c r="G1634" s="43"/>
      <c r="H1634" s="59"/>
      <c r="I1634" s="59"/>
      <c r="J1634" s="43"/>
      <c r="K1634" s="43"/>
      <c r="L1634" s="43"/>
      <c r="M1634" s="43"/>
      <c r="N1634" s="43"/>
      <c r="O1634" s="43"/>
    </row>
    <row r="1635" spans="1:15" ht="15" customHeight="1">
      <c r="A1635" s="43"/>
      <c r="B1635" s="43"/>
      <c r="C1635" s="43"/>
      <c r="D1635" s="43"/>
      <c r="E1635" s="43"/>
      <c r="F1635" s="43"/>
      <c r="G1635" s="43"/>
      <c r="H1635" s="59"/>
      <c r="I1635" s="59"/>
      <c r="J1635" s="43"/>
      <c r="K1635" s="43"/>
      <c r="L1635" s="43"/>
      <c r="M1635" s="43"/>
      <c r="N1635" s="43"/>
      <c r="O1635" s="43"/>
    </row>
    <row r="1636" spans="1:15" ht="15" customHeight="1">
      <c r="A1636" s="43"/>
      <c r="B1636" s="43"/>
      <c r="C1636" s="43"/>
      <c r="D1636" s="43"/>
      <c r="E1636" s="43"/>
      <c r="F1636" s="43"/>
      <c r="G1636" s="43"/>
      <c r="H1636" s="59"/>
      <c r="I1636" s="59"/>
      <c r="J1636" s="43"/>
      <c r="K1636" s="43"/>
      <c r="L1636" s="43"/>
      <c r="M1636" s="43"/>
      <c r="N1636" s="43"/>
      <c r="O1636" s="43"/>
    </row>
    <row r="1637" spans="1:15" ht="15" customHeight="1">
      <c r="A1637" s="43"/>
      <c r="B1637" s="43"/>
      <c r="C1637" s="43"/>
      <c r="D1637" s="43"/>
      <c r="E1637" s="43"/>
      <c r="F1637" s="43"/>
      <c r="G1637" s="43"/>
      <c r="H1637" s="59"/>
      <c r="I1637" s="59"/>
      <c r="J1637" s="43"/>
      <c r="K1637" s="43"/>
      <c r="L1637" s="43"/>
      <c r="M1637" s="43"/>
      <c r="N1637" s="43"/>
      <c r="O1637" s="43"/>
    </row>
    <row r="1638" spans="1:15" ht="15" customHeight="1">
      <c r="A1638" s="43"/>
      <c r="B1638" s="43"/>
      <c r="C1638" s="43"/>
      <c r="D1638" s="43"/>
      <c r="E1638" s="43"/>
      <c r="F1638" s="43"/>
      <c r="G1638" s="43"/>
      <c r="H1638" s="59"/>
      <c r="I1638" s="59"/>
      <c r="J1638" s="43"/>
      <c r="K1638" s="43"/>
      <c r="L1638" s="43"/>
      <c r="M1638" s="43"/>
      <c r="N1638" s="43"/>
      <c r="O1638" s="43"/>
    </row>
    <row r="1639" spans="1:15" ht="15" customHeight="1">
      <c r="A1639" s="43"/>
      <c r="B1639" s="43"/>
      <c r="C1639" s="43"/>
      <c r="D1639" s="43"/>
      <c r="E1639" s="43"/>
      <c r="F1639" s="43"/>
      <c r="G1639" s="43"/>
      <c r="H1639" s="59"/>
      <c r="I1639" s="59"/>
      <c r="J1639" s="43"/>
      <c r="K1639" s="43"/>
      <c r="L1639" s="43"/>
      <c r="M1639" s="43"/>
      <c r="N1639" s="43"/>
      <c r="O1639" s="43"/>
    </row>
    <row r="1640" spans="1:15" ht="15" customHeight="1">
      <c r="A1640" s="43"/>
      <c r="B1640" s="43"/>
      <c r="C1640" s="43"/>
      <c r="D1640" s="43"/>
      <c r="E1640" s="43"/>
      <c r="F1640" s="43"/>
      <c r="G1640" s="43"/>
      <c r="H1640" s="59"/>
      <c r="I1640" s="59"/>
      <c r="J1640" s="43"/>
      <c r="K1640" s="43"/>
      <c r="L1640" s="43"/>
      <c r="M1640" s="43"/>
      <c r="N1640" s="43"/>
      <c r="O1640" s="43"/>
    </row>
    <row r="1641" spans="1:15" ht="15" customHeight="1">
      <c r="A1641" s="43"/>
      <c r="B1641" s="43"/>
      <c r="C1641" s="43"/>
      <c r="D1641" s="43"/>
      <c r="E1641" s="43"/>
      <c r="F1641" s="43"/>
      <c r="G1641" s="43"/>
      <c r="H1641" s="59"/>
      <c r="I1641" s="59"/>
      <c r="J1641" s="43"/>
      <c r="K1641" s="43"/>
      <c r="L1641" s="43"/>
      <c r="M1641" s="43"/>
      <c r="N1641" s="43"/>
      <c r="O1641" s="43"/>
    </row>
    <row r="1642" spans="1:15" ht="15" customHeight="1">
      <c r="A1642" s="43"/>
      <c r="B1642" s="43"/>
      <c r="C1642" s="43"/>
      <c r="D1642" s="43"/>
      <c r="E1642" s="43"/>
      <c r="F1642" s="43"/>
      <c r="G1642" s="43"/>
      <c r="H1642" s="59"/>
      <c r="I1642" s="59"/>
      <c r="J1642" s="43"/>
      <c r="K1642" s="43"/>
      <c r="L1642" s="43"/>
      <c r="M1642" s="43"/>
      <c r="N1642" s="43"/>
      <c r="O1642" s="43"/>
    </row>
    <row r="1643" spans="1:15" ht="15" customHeight="1">
      <c r="A1643" s="43"/>
      <c r="B1643" s="43"/>
      <c r="C1643" s="43"/>
      <c r="D1643" s="43"/>
      <c r="E1643" s="43"/>
      <c r="F1643" s="43"/>
      <c r="G1643" s="43"/>
      <c r="H1643" s="59"/>
      <c r="I1643" s="59"/>
      <c r="J1643" s="43"/>
      <c r="K1643" s="43"/>
      <c r="L1643" s="59"/>
      <c r="M1643" s="43"/>
      <c r="N1643" s="43"/>
      <c r="O1643" s="43"/>
    </row>
    <row r="1644" spans="1:15" ht="15" customHeight="1">
      <c r="A1644" s="43"/>
      <c r="B1644" s="43"/>
      <c r="C1644" s="43"/>
      <c r="D1644" s="43"/>
      <c r="E1644" s="43"/>
      <c r="F1644" s="43"/>
      <c r="G1644" s="43"/>
      <c r="H1644" s="59"/>
      <c r="I1644" s="59"/>
      <c r="J1644" s="43"/>
      <c r="K1644" s="43"/>
      <c r="L1644" s="43"/>
      <c r="M1644" s="43"/>
      <c r="N1644" s="43"/>
      <c r="O1644" s="43"/>
    </row>
    <row r="1645" spans="1:15" ht="15" customHeight="1">
      <c r="A1645" s="43"/>
      <c r="B1645" s="43"/>
      <c r="C1645" s="43"/>
      <c r="D1645" s="43"/>
      <c r="E1645" s="43"/>
      <c r="F1645" s="43"/>
      <c r="G1645" s="43"/>
      <c r="H1645" s="59"/>
      <c r="I1645" s="59"/>
      <c r="J1645" s="43"/>
      <c r="K1645" s="43"/>
      <c r="L1645" s="43"/>
      <c r="M1645" s="43"/>
      <c r="N1645" s="43"/>
      <c r="O1645" s="43"/>
    </row>
    <row r="1646" spans="1:15" ht="15" customHeight="1">
      <c r="A1646" s="43"/>
      <c r="B1646" s="43"/>
      <c r="C1646" s="43"/>
      <c r="D1646" s="43"/>
      <c r="E1646" s="43"/>
      <c r="F1646" s="43"/>
      <c r="G1646" s="43"/>
      <c r="H1646" s="59"/>
      <c r="I1646" s="59"/>
      <c r="J1646" s="43"/>
      <c r="K1646" s="43"/>
      <c r="L1646" s="43"/>
      <c r="M1646" s="43"/>
      <c r="N1646" s="43"/>
      <c r="O1646" s="43"/>
    </row>
    <row r="1647" spans="1:15" ht="15" customHeight="1">
      <c r="A1647" s="43"/>
      <c r="B1647" s="43"/>
      <c r="C1647" s="43"/>
      <c r="D1647" s="43"/>
      <c r="E1647" s="43"/>
      <c r="F1647" s="43"/>
      <c r="G1647" s="43"/>
      <c r="H1647" s="59"/>
      <c r="I1647" s="59"/>
      <c r="J1647" s="43"/>
      <c r="K1647" s="43"/>
      <c r="L1647" s="43"/>
      <c r="M1647" s="43"/>
      <c r="N1647" s="43"/>
      <c r="O1647" s="43"/>
    </row>
    <row r="1648" spans="1:15" ht="15" customHeight="1">
      <c r="A1648" s="43"/>
      <c r="B1648" s="43"/>
      <c r="C1648" s="43"/>
      <c r="D1648" s="43"/>
      <c r="E1648" s="43"/>
      <c r="F1648" s="43"/>
      <c r="G1648" s="43"/>
      <c r="H1648" s="59"/>
      <c r="I1648" s="59"/>
      <c r="J1648" s="43"/>
      <c r="K1648" s="43"/>
      <c r="L1648" s="43"/>
      <c r="M1648" s="43"/>
      <c r="N1648" s="43"/>
      <c r="O1648" s="43"/>
    </row>
    <row r="1649" spans="1:15" ht="15" customHeight="1">
      <c r="A1649" s="43"/>
      <c r="B1649" s="43"/>
      <c r="C1649" s="43"/>
      <c r="D1649" s="43"/>
      <c r="E1649" s="43"/>
      <c r="F1649" s="43"/>
      <c r="G1649" s="43"/>
      <c r="H1649" s="59"/>
      <c r="I1649" s="59"/>
      <c r="J1649" s="43"/>
      <c r="K1649" s="43"/>
      <c r="L1649" s="43"/>
      <c r="M1649" s="43"/>
      <c r="N1649" s="43"/>
      <c r="O1649" s="43"/>
    </row>
    <row r="1650" spans="1:15" ht="15" customHeight="1">
      <c r="A1650" s="43"/>
      <c r="B1650" s="43"/>
      <c r="C1650" s="43"/>
      <c r="D1650" s="43"/>
      <c r="E1650" s="43"/>
      <c r="F1650" s="43"/>
      <c r="G1650" s="43"/>
      <c r="H1650" s="59"/>
      <c r="I1650" s="59"/>
      <c r="J1650" s="43"/>
      <c r="K1650" s="43"/>
      <c r="L1650" s="43"/>
      <c r="M1650" s="43"/>
      <c r="N1650" s="43"/>
      <c r="O1650" s="43"/>
    </row>
    <row r="1651" spans="1:15" ht="15" customHeight="1">
      <c r="A1651" s="43"/>
      <c r="B1651" s="43"/>
      <c r="C1651" s="43"/>
      <c r="D1651" s="43"/>
      <c r="E1651" s="43"/>
      <c r="F1651" s="43"/>
      <c r="G1651" s="43"/>
      <c r="H1651" s="59"/>
      <c r="I1651" s="59"/>
      <c r="J1651" s="43"/>
      <c r="K1651" s="43"/>
      <c r="L1651" s="43"/>
      <c r="M1651" s="43"/>
      <c r="N1651" s="43"/>
      <c r="O1651" s="43"/>
    </row>
    <row r="1652" spans="1:15" ht="15" customHeight="1">
      <c r="A1652" s="43"/>
      <c r="B1652" s="43"/>
      <c r="C1652" s="43"/>
      <c r="D1652" s="43"/>
      <c r="E1652" s="43"/>
      <c r="F1652" s="43"/>
      <c r="G1652" s="43"/>
      <c r="H1652" s="59"/>
      <c r="I1652" s="59"/>
      <c r="J1652" s="43"/>
      <c r="K1652" s="43"/>
      <c r="L1652" s="43"/>
      <c r="M1652" s="43"/>
      <c r="N1652" s="43"/>
      <c r="O1652" s="43"/>
    </row>
    <row r="1653" spans="1:15" ht="15" customHeight="1">
      <c r="A1653" s="43"/>
      <c r="B1653" s="43"/>
      <c r="C1653" s="43"/>
      <c r="D1653" s="43"/>
      <c r="E1653" s="43"/>
      <c r="F1653" s="43"/>
      <c r="G1653" s="43"/>
      <c r="H1653" s="59"/>
      <c r="I1653" s="59"/>
      <c r="J1653" s="43"/>
      <c r="K1653" s="43"/>
      <c r="L1653" s="43"/>
      <c r="M1653" s="43"/>
      <c r="N1653" s="43"/>
      <c r="O1653" s="43"/>
    </row>
    <row r="1654" spans="1:15" ht="15" customHeight="1">
      <c r="A1654" s="43"/>
      <c r="B1654" s="43"/>
      <c r="C1654" s="43"/>
      <c r="D1654" s="43"/>
      <c r="E1654" s="43"/>
      <c r="F1654" s="43"/>
      <c r="G1654" s="43"/>
      <c r="H1654" s="59"/>
      <c r="I1654" s="59"/>
      <c r="J1654" s="43"/>
      <c r="K1654" s="43"/>
      <c r="L1654" s="43"/>
      <c r="M1654" s="43"/>
      <c r="N1654" s="43"/>
      <c r="O1654" s="43"/>
    </row>
    <row r="1655" spans="1:15" ht="15" customHeight="1">
      <c r="A1655" s="43"/>
      <c r="B1655" s="43"/>
      <c r="C1655" s="43"/>
      <c r="D1655" s="43"/>
      <c r="E1655" s="43"/>
      <c r="F1655" s="43"/>
      <c r="G1655" s="43"/>
      <c r="H1655" s="59"/>
      <c r="I1655" s="59"/>
      <c r="J1655" s="43"/>
      <c r="K1655" s="43"/>
      <c r="L1655" s="43"/>
      <c r="M1655" s="43"/>
      <c r="N1655" s="43"/>
      <c r="O1655" s="43"/>
    </row>
    <row r="1656" spans="1:15" ht="15" customHeight="1">
      <c r="A1656" s="43"/>
      <c r="B1656" s="43"/>
      <c r="C1656" s="43"/>
      <c r="D1656" s="43"/>
      <c r="E1656" s="43"/>
      <c r="F1656" s="43"/>
      <c r="G1656" s="43"/>
      <c r="H1656" s="59"/>
      <c r="I1656" s="59"/>
      <c r="J1656" s="43"/>
      <c r="K1656" s="43"/>
      <c r="L1656" s="43"/>
      <c r="M1656" s="43"/>
      <c r="N1656" s="43"/>
      <c r="O1656" s="43"/>
    </row>
    <row r="1657" spans="1:15" ht="15" customHeight="1">
      <c r="A1657" s="43"/>
      <c r="B1657" s="43"/>
      <c r="C1657" s="43"/>
      <c r="D1657" s="43"/>
      <c r="E1657" s="43"/>
      <c r="F1657" s="43"/>
      <c r="G1657" s="43"/>
      <c r="H1657" s="59"/>
      <c r="I1657" s="59"/>
      <c r="J1657" s="43"/>
      <c r="K1657" s="43"/>
      <c r="L1657" s="59"/>
      <c r="M1657" s="43"/>
      <c r="N1657" s="43"/>
      <c r="O1657" s="43"/>
    </row>
    <row r="1658" spans="1:15" ht="15" customHeight="1">
      <c r="A1658" s="43"/>
      <c r="B1658" s="43"/>
      <c r="C1658" s="43"/>
      <c r="D1658" s="43"/>
      <c r="E1658" s="43"/>
      <c r="F1658" s="43"/>
      <c r="G1658" s="43"/>
      <c r="H1658" s="59"/>
      <c r="I1658" s="59"/>
      <c r="J1658" s="43"/>
      <c r="K1658" s="43"/>
      <c r="L1658" s="59"/>
      <c r="M1658" s="43"/>
      <c r="N1658" s="43"/>
      <c r="O1658" s="43"/>
    </row>
    <row r="1659" spans="1:15" ht="15" customHeight="1">
      <c r="A1659" s="43"/>
      <c r="B1659" s="43"/>
      <c r="C1659" s="43"/>
      <c r="D1659" s="43"/>
      <c r="E1659" s="43"/>
      <c r="F1659" s="43"/>
      <c r="G1659" s="43"/>
      <c r="H1659" s="59"/>
      <c r="I1659" s="59"/>
      <c r="J1659" s="43"/>
      <c r="K1659" s="43"/>
      <c r="L1659" s="43"/>
      <c r="M1659" s="43"/>
      <c r="N1659" s="43"/>
      <c r="O1659" s="43"/>
    </row>
    <row r="1660" spans="1:15" ht="15" customHeight="1">
      <c r="A1660" s="43"/>
      <c r="B1660" s="43"/>
      <c r="C1660" s="43"/>
      <c r="D1660" s="43"/>
      <c r="E1660" s="43"/>
      <c r="F1660" s="43"/>
      <c r="G1660" s="43"/>
      <c r="H1660" s="59"/>
      <c r="I1660" s="59"/>
      <c r="J1660" s="43"/>
      <c r="K1660" s="43"/>
      <c r="L1660" s="43"/>
      <c r="M1660" s="43"/>
      <c r="N1660" s="43"/>
      <c r="O1660" s="43"/>
    </row>
    <row r="1661" spans="1:15" ht="15" customHeight="1">
      <c r="A1661" s="43"/>
      <c r="B1661" s="43"/>
      <c r="C1661" s="43"/>
      <c r="D1661" s="43"/>
      <c r="E1661" s="43"/>
      <c r="F1661" s="43"/>
      <c r="G1661" s="43"/>
      <c r="H1661" s="59"/>
      <c r="I1661" s="59"/>
      <c r="J1661" s="43"/>
      <c r="K1661" s="43"/>
      <c r="L1661" s="43"/>
      <c r="M1661" s="43"/>
      <c r="N1661" s="43"/>
      <c r="O1661" s="43"/>
    </row>
    <row r="1662" spans="1:15" ht="15" customHeight="1">
      <c r="A1662" s="43"/>
      <c r="B1662" s="43"/>
      <c r="C1662" s="43"/>
      <c r="D1662" s="43"/>
      <c r="E1662" s="43"/>
      <c r="F1662" s="43"/>
      <c r="G1662" s="43"/>
      <c r="H1662" s="59"/>
      <c r="I1662" s="59"/>
      <c r="J1662" s="43"/>
      <c r="K1662" s="43"/>
      <c r="L1662" s="59"/>
      <c r="M1662" s="43"/>
      <c r="N1662" s="43"/>
      <c r="O1662" s="43"/>
    </row>
    <row r="1663" spans="1:15" ht="15" customHeight="1">
      <c r="A1663" s="43"/>
      <c r="B1663" s="43"/>
      <c r="C1663" s="43"/>
      <c r="D1663" s="43"/>
      <c r="E1663" s="43"/>
      <c r="F1663" s="43"/>
      <c r="G1663" s="43"/>
      <c r="H1663" s="59"/>
      <c r="I1663" s="59"/>
      <c r="J1663" s="43"/>
      <c r="K1663" s="43"/>
      <c r="L1663" s="43"/>
      <c r="M1663" s="43"/>
      <c r="N1663" s="43"/>
      <c r="O1663" s="43"/>
    </row>
    <row r="1664" spans="1:15" ht="15" customHeight="1">
      <c r="A1664" s="43"/>
      <c r="B1664" s="43"/>
      <c r="C1664" s="43"/>
      <c r="D1664" s="43"/>
      <c r="E1664" s="43"/>
      <c r="F1664" s="43"/>
      <c r="G1664" s="43"/>
      <c r="H1664" s="59"/>
      <c r="I1664" s="59"/>
      <c r="J1664" s="43"/>
      <c r="K1664" s="43"/>
      <c r="L1664" s="43"/>
      <c r="M1664" s="43"/>
      <c r="N1664" s="43"/>
      <c r="O1664" s="43"/>
    </row>
    <row r="1665" spans="1:15" ht="15" customHeight="1">
      <c r="A1665" s="43"/>
      <c r="B1665" s="43"/>
      <c r="C1665" s="43"/>
      <c r="D1665" s="43"/>
      <c r="E1665" s="43"/>
      <c r="F1665" s="43"/>
      <c r="G1665" s="43"/>
      <c r="H1665" s="59"/>
      <c r="I1665" s="59"/>
      <c r="J1665" s="43"/>
      <c r="K1665" s="43"/>
      <c r="L1665" s="43"/>
      <c r="M1665" s="43"/>
      <c r="N1665" s="43"/>
      <c r="O1665" s="43"/>
    </row>
    <row r="1666" spans="1:15" ht="15" customHeight="1">
      <c r="A1666" s="43"/>
      <c r="B1666" s="43"/>
      <c r="C1666" s="43"/>
      <c r="D1666" s="43"/>
      <c r="E1666" s="43"/>
      <c r="F1666" s="43"/>
      <c r="G1666" s="43"/>
      <c r="H1666" s="59"/>
      <c r="I1666" s="59"/>
      <c r="J1666" s="43"/>
      <c r="K1666" s="43"/>
      <c r="L1666" s="43"/>
      <c r="M1666" s="43"/>
      <c r="N1666" s="43"/>
      <c r="O1666" s="43"/>
    </row>
    <row r="1667" spans="1:15" ht="15" customHeight="1">
      <c r="A1667" s="43"/>
      <c r="B1667" s="43"/>
      <c r="C1667" s="43"/>
      <c r="D1667" s="43"/>
      <c r="E1667" s="43"/>
      <c r="F1667" s="43"/>
      <c r="G1667" s="43"/>
      <c r="H1667" s="59"/>
      <c r="I1667" s="59"/>
      <c r="J1667" s="43"/>
      <c r="K1667" s="43"/>
      <c r="L1667" s="43"/>
      <c r="M1667" s="43"/>
      <c r="N1667" s="43"/>
      <c r="O1667" s="43"/>
    </row>
    <row r="1668" spans="1:15" ht="15" customHeight="1">
      <c r="A1668" s="43"/>
      <c r="B1668" s="43"/>
      <c r="C1668" s="43"/>
      <c r="D1668" s="43"/>
      <c r="E1668" s="43"/>
      <c r="F1668" s="43"/>
      <c r="G1668" s="43"/>
      <c r="H1668" s="59"/>
      <c r="I1668" s="59"/>
      <c r="J1668" s="43"/>
      <c r="K1668" s="43"/>
      <c r="L1668" s="43"/>
      <c r="M1668" s="43"/>
      <c r="N1668" s="43"/>
      <c r="O1668" s="43"/>
    </row>
    <row r="1669" spans="1:15" ht="15" customHeight="1">
      <c r="A1669" s="43"/>
      <c r="B1669" s="43"/>
      <c r="C1669" s="43"/>
      <c r="D1669" s="43"/>
      <c r="E1669" s="43"/>
      <c r="F1669" s="43"/>
      <c r="G1669" s="43"/>
      <c r="H1669" s="59"/>
      <c r="I1669" s="59"/>
      <c r="J1669" s="43"/>
      <c r="K1669" s="43"/>
      <c r="L1669" s="43"/>
      <c r="M1669" s="43"/>
      <c r="N1669" s="43"/>
      <c r="O1669" s="43"/>
    </row>
    <row r="1670" spans="1:15" ht="15" customHeight="1">
      <c r="A1670" s="43"/>
      <c r="B1670" s="43"/>
      <c r="C1670" s="43"/>
      <c r="D1670" s="43"/>
      <c r="E1670" s="43"/>
      <c r="F1670" s="43"/>
      <c r="G1670" s="43"/>
      <c r="H1670" s="59"/>
      <c r="I1670" s="59"/>
      <c r="J1670" s="43"/>
      <c r="K1670" s="43"/>
      <c r="L1670" s="59"/>
      <c r="M1670" s="43"/>
      <c r="N1670" s="43"/>
      <c r="O1670" s="43"/>
    </row>
    <row r="1671" spans="1:15" ht="15" customHeight="1">
      <c r="A1671" s="43"/>
      <c r="B1671" s="43"/>
      <c r="C1671" s="43"/>
      <c r="D1671" s="43"/>
      <c r="E1671" s="43"/>
      <c r="F1671" s="43"/>
      <c r="G1671" s="43"/>
      <c r="H1671" s="59"/>
      <c r="I1671" s="59"/>
      <c r="J1671" s="43"/>
      <c r="K1671" s="43"/>
      <c r="L1671" s="43"/>
      <c r="M1671" s="43"/>
      <c r="N1671" s="43"/>
      <c r="O1671" s="43"/>
    </row>
    <row r="1672" spans="1:15" ht="15" customHeight="1">
      <c r="A1672" s="43"/>
      <c r="B1672" s="43"/>
      <c r="C1672" s="43"/>
      <c r="D1672" s="43"/>
      <c r="E1672" s="43"/>
      <c r="F1672" s="43"/>
      <c r="G1672" s="43"/>
      <c r="H1672" s="59"/>
      <c r="I1672" s="59"/>
      <c r="J1672" s="43"/>
      <c r="K1672" s="43"/>
      <c r="L1672" s="43"/>
      <c r="M1672" s="43"/>
      <c r="N1672" s="43"/>
      <c r="O1672" s="43"/>
    </row>
    <row r="1673" spans="1:15" ht="15" customHeight="1">
      <c r="A1673" s="43"/>
      <c r="B1673" s="43"/>
      <c r="C1673" s="43"/>
      <c r="D1673" s="43"/>
      <c r="E1673" s="43"/>
      <c r="F1673" s="43"/>
      <c r="G1673" s="43"/>
      <c r="H1673" s="59"/>
      <c r="I1673" s="59"/>
      <c r="J1673" s="43"/>
      <c r="K1673" s="43"/>
      <c r="L1673" s="43"/>
      <c r="M1673" s="43"/>
      <c r="N1673" s="43"/>
      <c r="O1673" s="43"/>
    </row>
    <row r="1674" spans="1:15" ht="15" customHeight="1">
      <c r="A1674" s="43"/>
      <c r="B1674" s="43"/>
      <c r="C1674" s="43"/>
      <c r="D1674" s="43"/>
      <c r="E1674" s="43"/>
      <c r="F1674" s="43"/>
      <c r="G1674" s="43"/>
      <c r="H1674" s="59"/>
      <c r="I1674" s="59"/>
      <c r="J1674" s="43"/>
      <c r="K1674" s="43"/>
      <c r="L1674" s="43"/>
      <c r="M1674" s="43"/>
      <c r="N1674" s="43"/>
      <c r="O1674" s="43"/>
    </row>
    <row r="1675" spans="1:15" ht="15" customHeight="1">
      <c r="A1675" s="43"/>
      <c r="B1675" s="43"/>
      <c r="C1675" s="43"/>
      <c r="D1675" s="43"/>
      <c r="E1675" s="43"/>
      <c r="F1675" s="43"/>
      <c r="G1675" s="43"/>
      <c r="H1675" s="59"/>
      <c r="I1675" s="59"/>
      <c r="J1675" s="43"/>
      <c r="K1675" s="43"/>
      <c r="L1675" s="43"/>
      <c r="M1675" s="43"/>
      <c r="N1675" s="43"/>
      <c r="O1675" s="43"/>
    </row>
    <row r="1676" spans="1:15" ht="15" customHeight="1">
      <c r="A1676" s="43"/>
      <c r="B1676" s="43"/>
      <c r="C1676" s="43"/>
      <c r="D1676" s="43"/>
      <c r="E1676" s="43"/>
      <c r="F1676" s="43"/>
      <c r="G1676" s="43"/>
      <c r="H1676" s="59"/>
      <c r="I1676" s="59"/>
      <c r="J1676" s="43"/>
      <c r="K1676" s="43"/>
      <c r="L1676" s="43"/>
      <c r="M1676" s="43"/>
      <c r="N1676" s="43"/>
      <c r="O1676" s="43"/>
    </row>
    <row r="1677" spans="1:15" ht="15" customHeight="1">
      <c r="A1677" s="43"/>
      <c r="B1677" s="43"/>
      <c r="C1677" s="43"/>
      <c r="D1677" s="43"/>
      <c r="E1677" s="43"/>
      <c r="F1677" s="43"/>
      <c r="G1677" s="43"/>
      <c r="H1677" s="59"/>
      <c r="I1677" s="59"/>
      <c r="J1677" s="43"/>
      <c r="K1677" s="43"/>
      <c r="L1677" s="43"/>
      <c r="M1677" s="43"/>
      <c r="N1677" s="43"/>
      <c r="O1677" s="43"/>
    </row>
    <row r="1678" spans="1:15" ht="15" customHeight="1">
      <c r="A1678" s="43"/>
      <c r="B1678" s="43"/>
      <c r="C1678" s="43"/>
      <c r="D1678" s="43"/>
      <c r="E1678" s="43"/>
      <c r="F1678" s="43"/>
      <c r="G1678" s="43"/>
      <c r="H1678" s="59"/>
      <c r="I1678" s="59"/>
      <c r="J1678" s="43"/>
      <c r="K1678" s="43"/>
      <c r="L1678" s="43"/>
      <c r="M1678" s="43"/>
      <c r="N1678" s="43"/>
      <c r="O1678" s="43"/>
    </row>
    <row r="1679" spans="1:15" ht="15" customHeight="1">
      <c r="A1679" s="43"/>
      <c r="B1679" s="43"/>
      <c r="C1679" s="43"/>
      <c r="D1679" s="43"/>
      <c r="E1679" s="43"/>
      <c r="F1679" s="43"/>
      <c r="G1679" s="43"/>
      <c r="H1679" s="59"/>
      <c r="I1679" s="59"/>
      <c r="J1679" s="43"/>
      <c r="K1679" s="43"/>
      <c r="L1679" s="43"/>
      <c r="M1679" s="43"/>
      <c r="N1679" s="43"/>
      <c r="O1679" s="43"/>
    </row>
    <row r="1680" spans="1:15" ht="15" customHeight="1">
      <c r="A1680" s="43"/>
      <c r="B1680" s="43"/>
      <c r="C1680" s="43"/>
      <c r="D1680" s="43"/>
      <c r="E1680" s="43"/>
      <c r="F1680" s="43"/>
      <c r="G1680" s="43"/>
      <c r="H1680" s="59"/>
      <c r="I1680" s="59"/>
      <c r="J1680" s="43"/>
      <c r="K1680" s="43"/>
      <c r="L1680" s="43"/>
      <c r="M1680" s="43"/>
      <c r="N1680" s="43"/>
      <c r="O1680" s="43"/>
    </row>
    <row r="1681" spans="1:15" ht="15" customHeight="1">
      <c r="A1681" s="43"/>
      <c r="B1681" s="43"/>
      <c r="C1681" s="43"/>
      <c r="D1681" s="43"/>
      <c r="E1681" s="43"/>
      <c r="F1681" s="43"/>
      <c r="G1681" s="43"/>
      <c r="H1681" s="59"/>
      <c r="I1681" s="59"/>
      <c r="J1681" s="43"/>
      <c r="K1681" s="43"/>
      <c r="L1681" s="43"/>
      <c r="M1681" s="43"/>
      <c r="N1681" s="43"/>
      <c r="O1681" s="43"/>
    </row>
    <row r="1682" spans="1:15" ht="15" customHeight="1">
      <c r="A1682" s="43"/>
      <c r="B1682" s="43"/>
      <c r="C1682" s="43"/>
      <c r="D1682" s="43"/>
      <c r="E1682" s="43"/>
      <c r="F1682" s="43"/>
      <c r="G1682" s="43"/>
      <c r="H1682" s="59"/>
      <c r="I1682" s="59"/>
      <c r="J1682" s="43"/>
      <c r="K1682" s="43"/>
      <c r="L1682" s="43"/>
      <c r="M1682" s="43"/>
      <c r="N1682" s="43"/>
      <c r="O1682" s="43"/>
    </row>
    <row r="1683" spans="1:15" ht="15" customHeight="1">
      <c r="A1683" s="43"/>
      <c r="B1683" s="43"/>
      <c r="C1683" s="43"/>
      <c r="D1683" s="43"/>
      <c r="E1683" s="43"/>
      <c r="F1683" s="43"/>
      <c r="G1683" s="43"/>
      <c r="H1683" s="59"/>
      <c r="I1683" s="59"/>
      <c r="J1683" s="43"/>
      <c r="K1683" s="43"/>
      <c r="L1683" s="43"/>
      <c r="M1683" s="43"/>
      <c r="N1683" s="43"/>
      <c r="O1683" s="43"/>
    </row>
    <row r="1684" spans="1:15" ht="15" customHeight="1">
      <c r="A1684" s="43"/>
      <c r="B1684" s="43"/>
      <c r="C1684" s="43"/>
      <c r="D1684" s="43"/>
      <c r="E1684" s="43"/>
      <c r="F1684" s="43"/>
      <c r="G1684" s="43"/>
      <c r="H1684" s="59"/>
      <c r="I1684" s="59"/>
      <c r="J1684" s="43"/>
      <c r="K1684" s="43"/>
      <c r="L1684" s="43"/>
      <c r="M1684" s="43"/>
      <c r="N1684" s="43"/>
      <c r="O1684" s="43"/>
    </row>
    <row r="1685" spans="1:15" ht="15" customHeight="1">
      <c r="A1685" s="43"/>
      <c r="B1685" s="43"/>
      <c r="C1685" s="43"/>
      <c r="D1685" s="43"/>
      <c r="E1685" s="43"/>
      <c r="F1685" s="43"/>
      <c r="G1685" s="43"/>
      <c r="H1685" s="59"/>
      <c r="I1685" s="59"/>
      <c r="J1685" s="43"/>
      <c r="K1685" s="43"/>
      <c r="L1685" s="43"/>
      <c r="M1685" s="43"/>
      <c r="N1685" s="43"/>
      <c r="O1685" s="43"/>
    </row>
    <row r="1686" spans="1:15" ht="15" customHeight="1">
      <c r="A1686" s="43"/>
      <c r="B1686" s="43"/>
      <c r="C1686" s="43"/>
      <c r="D1686" s="43"/>
      <c r="E1686" s="43"/>
      <c r="F1686" s="43"/>
      <c r="G1686" s="43"/>
      <c r="H1686" s="59"/>
      <c r="I1686" s="59"/>
      <c r="J1686" s="43"/>
      <c r="K1686" s="43"/>
      <c r="L1686" s="43"/>
      <c r="M1686" s="43"/>
      <c r="N1686" s="43"/>
      <c r="O1686" s="43"/>
    </row>
    <row r="1687" spans="1:15" ht="15" customHeight="1">
      <c r="A1687" s="43"/>
      <c r="B1687" s="43"/>
      <c r="C1687" s="43"/>
      <c r="D1687" s="43"/>
      <c r="E1687" s="43"/>
      <c r="F1687" s="43"/>
      <c r="G1687" s="43"/>
      <c r="H1687" s="59"/>
      <c r="I1687" s="59"/>
      <c r="J1687" s="43"/>
      <c r="K1687" s="43"/>
      <c r="L1687" s="43"/>
      <c r="M1687" s="43"/>
      <c r="N1687" s="43"/>
      <c r="O1687" s="43"/>
    </row>
    <row r="1688" spans="1:15" ht="15" customHeight="1">
      <c r="A1688" s="43"/>
      <c r="B1688" s="43"/>
      <c r="C1688" s="43"/>
      <c r="D1688" s="43"/>
      <c r="E1688" s="43"/>
      <c r="F1688" s="43"/>
      <c r="G1688" s="43"/>
      <c r="H1688" s="59"/>
      <c r="I1688" s="59"/>
      <c r="J1688" s="43"/>
      <c r="K1688" s="43"/>
      <c r="L1688" s="43"/>
      <c r="M1688" s="43"/>
      <c r="N1688" s="43"/>
      <c r="O1688" s="43"/>
    </row>
    <row r="1689" spans="1:15" ht="15" customHeight="1">
      <c r="A1689" s="43"/>
      <c r="B1689" s="43"/>
      <c r="C1689" s="43"/>
      <c r="D1689" s="43"/>
      <c r="E1689" s="43"/>
      <c r="F1689" s="43"/>
      <c r="G1689" s="43"/>
      <c r="H1689" s="59"/>
      <c r="I1689" s="59"/>
      <c r="J1689" s="43"/>
      <c r="K1689" s="43"/>
      <c r="L1689" s="43"/>
      <c r="M1689" s="43"/>
      <c r="N1689" s="43"/>
      <c r="O1689" s="43"/>
    </row>
    <row r="1690" spans="1:15" ht="15" customHeight="1">
      <c r="A1690" s="43"/>
      <c r="B1690" s="43"/>
      <c r="C1690" s="43"/>
      <c r="D1690" s="43"/>
      <c r="E1690" s="43"/>
      <c r="F1690" s="43"/>
      <c r="G1690" s="43"/>
      <c r="H1690" s="59"/>
      <c r="I1690" s="59"/>
      <c r="J1690" s="43"/>
      <c r="K1690" s="43"/>
      <c r="L1690" s="43"/>
      <c r="M1690" s="43"/>
      <c r="N1690" s="43"/>
      <c r="O1690" s="43"/>
    </row>
    <row r="1691" spans="1:15" ht="15" customHeight="1">
      <c r="A1691" s="43"/>
      <c r="B1691" s="43"/>
      <c r="C1691" s="43"/>
      <c r="D1691" s="43"/>
      <c r="E1691" s="43"/>
      <c r="F1691" s="43"/>
      <c r="G1691" s="43"/>
      <c r="H1691" s="59"/>
      <c r="I1691" s="59"/>
      <c r="J1691" s="43"/>
      <c r="K1691" s="43"/>
      <c r="L1691" s="43"/>
      <c r="M1691" s="43"/>
      <c r="N1691" s="43"/>
      <c r="O1691" s="43"/>
    </row>
    <row r="1692" spans="1:15" ht="15" customHeight="1">
      <c r="A1692" s="43"/>
      <c r="B1692" s="43"/>
      <c r="C1692" s="43"/>
      <c r="D1692" s="43"/>
      <c r="E1692" s="43"/>
      <c r="F1692" s="43"/>
      <c r="G1692" s="43"/>
      <c r="H1692" s="59"/>
      <c r="I1692" s="59"/>
      <c r="J1692" s="43"/>
      <c r="K1692" s="43"/>
      <c r="L1692" s="43"/>
      <c r="M1692" s="43"/>
      <c r="N1692" s="43"/>
      <c r="O1692" s="43"/>
    </row>
    <row r="1693" spans="1:15" ht="15" customHeight="1">
      <c r="A1693" s="43"/>
      <c r="B1693" s="43"/>
      <c r="C1693" s="43"/>
      <c r="D1693" s="43"/>
      <c r="E1693" s="43"/>
      <c r="F1693" s="43"/>
      <c r="G1693" s="43"/>
      <c r="H1693" s="59"/>
      <c r="I1693" s="59"/>
      <c r="J1693" s="43"/>
      <c r="K1693" s="43"/>
      <c r="L1693" s="43"/>
      <c r="M1693" s="43"/>
      <c r="N1693" s="43"/>
      <c r="O1693" s="43"/>
    </row>
    <row r="1694" spans="1:15" ht="15" customHeight="1">
      <c r="A1694" s="43"/>
      <c r="B1694" s="43"/>
      <c r="C1694" s="43"/>
      <c r="D1694" s="43"/>
      <c r="E1694" s="43"/>
      <c r="F1694" s="43"/>
      <c r="G1694" s="43"/>
      <c r="H1694" s="59"/>
      <c r="I1694" s="59"/>
      <c r="J1694" s="43"/>
      <c r="K1694" s="43"/>
      <c r="L1694" s="43"/>
      <c r="M1694" s="43"/>
      <c r="N1694" s="43"/>
      <c r="O1694" s="43"/>
    </row>
    <row r="1695" spans="1:15" ht="15" customHeight="1">
      <c r="A1695" s="43"/>
      <c r="B1695" s="43"/>
      <c r="C1695" s="43"/>
      <c r="D1695" s="43"/>
      <c r="E1695" s="43"/>
      <c r="F1695" s="43"/>
      <c r="G1695" s="43"/>
      <c r="H1695" s="59"/>
      <c r="I1695" s="59"/>
      <c r="J1695" s="43"/>
      <c r="K1695" s="43"/>
      <c r="L1695" s="43"/>
      <c r="M1695" s="43"/>
      <c r="N1695" s="43"/>
      <c r="O1695" s="43"/>
    </row>
    <row r="1696" spans="1:15" ht="15" customHeight="1">
      <c r="A1696" s="43"/>
      <c r="B1696" s="43"/>
      <c r="C1696" s="43"/>
      <c r="D1696" s="43"/>
      <c r="E1696" s="43"/>
      <c r="F1696" s="43"/>
      <c r="G1696" s="43"/>
      <c r="H1696" s="59"/>
      <c r="I1696" s="59"/>
      <c r="J1696" s="43"/>
      <c r="K1696" s="43"/>
      <c r="L1696" s="43"/>
      <c r="M1696" s="43"/>
      <c r="N1696" s="43"/>
      <c r="O1696" s="43"/>
    </row>
    <row r="1697" spans="1:15" ht="15" customHeight="1">
      <c r="A1697" s="43"/>
      <c r="B1697" s="43"/>
      <c r="C1697" s="43"/>
      <c r="D1697" s="43"/>
      <c r="E1697" s="43"/>
      <c r="F1697" s="43"/>
      <c r="G1697" s="43"/>
      <c r="H1697" s="59"/>
      <c r="I1697" s="59"/>
      <c r="J1697" s="43"/>
      <c r="K1697" s="43"/>
      <c r="L1697" s="43"/>
      <c r="M1697" s="43"/>
      <c r="N1697" s="43"/>
      <c r="O1697" s="43"/>
    </row>
    <row r="1698" spans="1:15" ht="15" customHeight="1">
      <c r="A1698" s="43"/>
      <c r="B1698" s="43"/>
      <c r="C1698" s="43"/>
      <c r="D1698" s="43"/>
      <c r="E1698" s="43"/>
      <c r="F1698" s="43"/>
      <c r="G1698" s="43"/>
      <c r="H1698" s="59"/>
      <c r="I1698" s="59"/>
      <c r="J1698" s="43"/>
      <c r="K1698" s="43"/>
      <c r="L1698" s="43"/>
      <c r="M1698" s="43"/>
      <c r="N1698" s="43"/>
      <c r="O1698" s="43"/>
    </row>
    <row r="1699" spans="1:15" ht="15" customHeight="1">
      <c r="A1699" s="43"/>
      <c r="B1699" s="43"/>
      <c r="C1699" s="43"/>
      <c r="D1699" s="43"/>
      <c r="E1699" s="43"/>
      <c r="F1699" s="43"/>
      <c r="G1699" s="43"/>
      <c r="H1699" s="59"/>
      <c r="I1699" s="59"/>
      <c r="J1699" s="43"/>
      <c r="K1699" s="43"/>
      <c r="L1699" s="43"/>
      <c r="M1699" s="43"/>
      <c r="N1699" s="43"/>
      <c r="O1699" s="43"/>
    </row>
    <row r="1700" spans="1:15" ht="15" customHeight="1">
      <c r="A1700" s="43"/>
      <c r="B1700" s="43"/>
      <c r="C1700" s="43"/>
      <c r="D1700" s="43"/>
      <c r="E1700" s="43"/>
      <c r="F1700" s="43"/>
      <c r="G1700" s="43"/>
      <c r="H1700" s="59"/>
      <c r="I1700" s="59"/>
      <c r="J1700" s="43"/>
      <c r="K1700" s="43"/>
      <c r="L1700" s="43"/>
      <c r="M1700" s="43"/>
      <c r="N1700" s="43"/>
      <c r="O1700" s="43"/>
    </row>
    <row r="1701" spans="1:15" ht="15" customHeight="1">
      <c r="A1701" s="43"/>
      <c r="B1701" s="43"/>
      <c r="C1701" s="43"/>
      <c r="D1701" s="43"/>
      <c r="E1701" s="43"/>
      <c r="F1701" s="43"/>
      <c r="G1701" s="43"/>
      <c r="H1701" s="59"/>
      <c r="I1701" s="59"/>
      <c r="J1701" s="43"/>
      <c r="K1701" s="43"/>
      <c r="L1701" s="43"/>
      <c r="M1701" s="43"/>
      <c r="N1701" s="43"/>
      <c r="O1701" s="43"/>
    </row>
    <row r="1702" spans="1:15" ht="15" customHeight="1">
      <c r="A1702" s="43"/>
      <c r="B1702" s="43"/>
      <c r="C1702" s="43"/>
      <c r="D1702" s="43"/>
      <c r="E1702" s="43"/>
      <c r="F1702" s="43"/>
      <c r="G1702" s="43"/>
      <c r="H1702" s="59"/>
      <c r="I1702" s="59"/>
      <c r="J1702" s="43"/>
      <c r="K1702" s="43"/>
      <c r="L1702" s="43"/>
      <c r="M1702" s="43"/>
      <c r="N1702" s="43"/>
      <c r="O1702" s="43"/>
    </row>
    <row r="1703" spans="1:15" ht="15" customHeight="1">
      <c r="A1703" s="43"/>
      <c r="B1703" s="43"/>
      <c r="C1703" s="43"/>
      <c r="D1703" s="43"/>
      <c r="E1703" s="43"/>
      <c r="F1703" s="43"/>
      <c r="G1703" s="43"/>
      <c r="H1703" s="59"/>
      <c r="I1703" s="59"/>
      <c r="J1703" s="43"/>
      <c r="K1703" s="43"/>
      <c r="L1703" s="43"/>
      <c r="M1703" s="43"/>
      <c r="N1703" s="43"/>
      <c r="O1703" s="43"/>
    </row>
    <row r="1704" spans="1:15" ht="15" customHeight="1">
      <c r="A1704" s="43"/>
      <c r="B1704" s="43"/>
      <c r="C1704" s="43"/>
      <c r="D1704" s="43"/>
      <c r="E1704" s="43"/>
      <c r="F1704" s="43"/>
      <c r="G1704" s="43"/>
      <c r="H1704" s="59"/>
      <c r="I1704" s="59"/>
      <c r="J1704" s="43"/>
      <c r="K1704" s="43"/>
      <c r="L1704" s="43"/>
      <c r="M1704" s="43"/>
      <c r="N1704" s="43"/>
      <c r="O1704" s="43"/>
    </row>
    <row r="1705" spans="1:15" ht="15" customHeight="1">
      <c r="A1705" s="43"/>
      <c r="B1705" s="43"/>
      <c r="C1705" s="43"/>
      <c r="D1705" s="43"/>
      <c r="E1705" s="43"/>
      <c r="F1705" s="43"/>
      <c r="G1705" s="43"/>
      <c r="H1705" s="59"/>
      <c r="I1705" s="59"/>
      <c r="J1705" s="43"/>
      <c r="K1705" s="43"/>
      <c r="L1705" s="43"/>
      <c r="M1705" s="43"/>
      <c r="N1705" s="43"/>
      <c r="O1705" s="43"/>
    </row>
    <row r="1706" spans="1:15" ht="15" customHeight="1">
      <c r="A1706" s="43"/>
      <c r="B1706" s="43"/>
      <c r="C1706" s="43"/>
      <c r="D1706" s="43"/>
      <c r="E1706" s="43"/>
      <c r="F1706" s="43"/>
      <c r="G1706" s="43"/>
      <c r="H1706" s="59"/>
      <c r="I1706" s="59"/>
      <c r="J1706" s="43"/>
      <c r="K1706" s="43"/>
      <c r="L1706" s="43"/>
      <c r="M1706" s="43"/>
      <c r="N1706" s="43"/>
      <c r="O1706" s="43"/>
    </row>
    <row r="1707" spans="1:15" ht="15" customHeight="1">
      <c r="A1707" s="43"/>
      <c r="B1707" s="43"/>
      <c r="C1707" s="43"/>
      <c r="D1707" s="43"/>
      <c r="E1707" s="43"/>
      <c r="F1707" s="43"/>
      <c r="G1707" s="43"/>
      <c r="H1707" s="59"/>
      <c r="I1707" s="59"/>
      <c r="J1707" s="43"/>
      <c r="K1707" s="43"/>
      <c r="L1707" s="43"/>
      <c r="M1707" s="43"/>
      <c r="N1707" s="43"/>
      <c r="O1707" s="43"/>
    </row>
    <row r="1708" spans="1:15" ht="15" customHeight="1">
      <c r="A1708" s="43"/>
      <c r="B1708" s="43"/>
      <c r="C1708" s="43"/>
      <c r="D1708" s="43"/>
      <c r="E1708" s="43"/>
      <c r="F1708" s="43"/>
      <c r="G1708" s="43"/>
      <c r="H1708" s="59"/>
      <c r="I1708" s="59"/>
      <c r="J1708" s="43"/>
      <c r="K1708" s="43"/>
      <c r="L1708" s="43"/>
      <c r="M1708" s="43"/>
      <c r="N1708" s="43"/>
      <c r="O1708" s="43"/>
    </row>
    <row r="1709" spans="1:15" ht="15" customHeight="1">
      <c r="A1709" s="43"/>
      <c r="B1709" s="43"/>
      <c r="C1709" s="43"/>
      <c r="D1709" s="43"/>
      <c r="E1709" s="43"/>
      <c r="F1709" s="43"/>
      <c r="G1709" s="43"/>
      <c r="H1709" s="59"/>
      <c r="I1709" s="59"/>
      <c r="J1709" s="43"/>
      <c r="K1709" s="43"/>
      <c r="L1709" s="43"/>
      <c r="M1709" s="43"/>
      <c r="N1709" s="43"/>
      <c r="O1709" s="43"/>
    </row>
    <row r="1710" spans="1:15" ht="15" customHeight="1">
      <c r="A1710" s="43"/>
      <c r="B1710" s="43"/>
      <c r="C1710" s="43"/>
      <c r="D1710" s="43"/>
      <c r="E1710" s="43"/>
      <c r="F1710" s="43"/>
      <c r="G1710" s="43"/>
      <c r="H1710" s="59"/>
      <c r="I1710" s="59"/>
      <c r="J1710" s="43"/>
      <c r="K1710" s="43"/>
      <c r="L1710" s="43"/>
      <c r="M1710" s="43"/>
      <c r="N1710" s="43"/>
      <c r="O1710" s="43"/>
    </row>
    <row r="1711" spans="1:15" ht="15" customHeight="1">
      <c r="A1711" s="43"/>
      <c r="B1711" s="43"/>
      <c r="C1711" s="43"/>
      <c r="D1711" s="43"/>
      <c r="E1711" s="43"/>
      <c r="F1711" s="43"/>
      <c r="G1711" s="43"/>
      <c r="H1711" s="59"/>
      <c r="I1711" s="59"/>
      <c r="J1711" s="43"/>
      <c r="K1711" s="43"/>
      <c r="L1711" s="59"/>
      <c r="M1711" s="43"/>
      <c r="N1711" s="43"/>
      <c r="O1711" s="43"/>
    </row>
    <row r="1712" spans="1:15" ht="15" customHeight="1">
      <c r="A1712" s="43"/>
      <c r="B1712" s="43"/>
      <c r="C1712" s="43"/>
      <c r="D1712" s="43"/>
      <c r="E1712" s="43"/>
      <c r="F1712" s="43"/>
      <c r="G1712" s="43"/>
      <c r="H1712" s="59"/>
      <c r="I1712" s="59"/>
      <c r="J1712" s="43"/>
      <c r="K1712" s="43"/>
      <c r="L1712" s="43"/>
      <c r="M1712" s="43"/>
      <c r="N1712" s="43"/>
      <c r="O1712" s="43"/>
    </row>
    <row r="1713" spans="1:15" ht="15" customHeight="1">
      <c r="A1713" s="43"/>
      <c r="B1713" s="43"/>
      <c r="C1713" s="43"/>
      <c r="D1713" s="43"/>
      <c r="E1713" s="43"/>
      <c r="F1713" s="43"/>
      <c r="G1713" s="43"/>
      <c r="H1713" s="59"/>
      <c r="I1713" s="59"/>
      <c r="J1713" s="43"/>
      <c r="K1713" s="43"/>
      <c r="L1713" s="43"/>
      <c r="M1713" s="43"/>
      <c r="N1713" s="43"/>
      <c r="O1713" s="43"/>
    </row>
    <row r="1714" spans="1:15" ht="15" customHeight="1">
      <c r="A1714" s="43"/>
      <c r="B1714" s="43"/>
      <c r="C1714" s="43"/>
      <c r="D1714" s="43"/>
      <c r="E1714" s="43"/>
      <c r="F1714" s="43"/>
      <c r="G1714" s="43"/>
      <c r="H1714" s="59"/>
      <c r="I1714" s="59"/>
      <c r="J1714" s="43"/>
      <c r="K1714" s="43"/>
      <c r="L1714" s="43"/>
      <c r="M1714" s="43"/>
      <c r="N1714" s="43"/>
      <c r="O1714" s="43"/>
    </row>
    <row r="1715" spans="1:15" ht="15" customHeight="1">
      <c r="A1715" s="43"/>
      <c r="B1715" s="43"/>
      <c r="C1715" s="43"/>
      <c r="D1715" s="43"/>
      <c r="E1715" s="43"/>
      <c r="F1715" s="43"/>
      <c r="G1715" s="43"/>
      <c r="H1715" s="59"/>
      <c r="I1715" s="59"/>
      <c r="J1715" s="43"/>
      <c r="K1715" s="43"/>
      <c r="L1715" s="43"/>
      <c r="M1715" s="43"/>
      <c r="N1715" s="43"/>
      <c r="O1715" s="43"/>
    </row>
    <row r="1716" spans="1:15" ht="15" customHeight="1">
      <c r="A1716" s="43"/>
      <c r="B1716" s="43"/>
      <c r="C1716" s="43"/>
      <c r="D1716" s="43"/>
      <c r="E1716" s="43"/>
      <c r="F1716" s="43"/>
      <c r="G1716" s="43"/>
      <c r="H1716" s="59"/>
      <c r="I1716" s="59"/>
      <c r="J1716" s="43"/>
      <c r="K1716" s="43"/>
      <c r="L1716" s="59"/>
      <c r="M1716" s="43"/>
      <c r="N1716" s="43"/>
      <c r="O1716" s="43"/>
    </row>
    <row r="1717" spans="1:15" ht="15" customHeight="1">
      <c r="A1717" s="43"/>
      <c r="B1717" s="43"/>
      <c r="C1717" s="43"/>
      <c r="D1717" s="43"/>
      <c r="E1717" s="43"/>
      <c r="F1717" s="43"/>
      <c r="G1717" s="43"/>
      <c r="H1717" s="59"/>
      <c r="I1717" s="59"/>
      <c r="J1717" s="43"/>
      <c r="K1717" s="43"/>
      <c r="L1717" s="43"/>
      <c r="M1717" s="43"/>
      <c r="N1717" s="43"/>
      <c r="O1717" s="43"/>
    </row>
    <row r="1718" spans="1:15" ht="15" customHeight="1">
      <c r="A1718" s="43"/>
      <c r="B1718" s="43"/>
      <c r="C1718" s="43"/>
      <c r="D1718" s="43"/>
      <c r="E1718" s="43"/>
      <c r="F1718" s="43"/>
      <c r="G1718" s="43"/>
      <c r="H1718" s="59"/>
      <c r="I1718" s="59"/>
      <c r="J1718" s="43"/>
      <c r="K1718" s="43"/>
      <c r="L1718" s="59"/>
      <c r="M1718" s="43"/>
      <c r="N1718" s="43"/>
      <c r="O1718" s="43"/>
    </row>
    <row r="1719" spans="1:15" ht="15" customHeight="1">
      <c r="A1719" s="43"/>
      <c r="B1719" s="43"/>
      <c r="C1719" s="43"/>
      <c r="D1719" s="43"/>
      <c r="E1719" s="43"/>
      <c r="F1719" s="43"/>
      <c r="G1719" s="43"/>
      <c r="H1719" s="59"/>
      <c r="I1719" s="59"/>
      <c r="J1719" s="43"/>
      <c r="K1719" s="43"/>
      <c r="L1719" s="43"/>
      <c r="M1719" s="43"/>
      <c r="N1719" s="43"/>
      <c r="O1719" s="43"/>
    </row>
    <row r="1720" spans="1:15" ht="15" customHeight="1">
      <c r="A1720" s="43"/>
      <c r="B1720" s="43"/>
      <c r="C1720" s="43"/>
      <c r="D1720" s="43"/>
      <c r="E1720" s="43"/>
      <c r="F1720" s="43"/>
      <c r="G1720" s="43"/>
      <c r="H1720" s="59"/>
      <c r="I1720" s="59"/>
      <c r="J1720" s="43"/>
      <c r="K1720" s="43"/>
      <c r="L1720" s="43"/>
      <c r="M1720" s="43"/>
      <c r="N1720" s="43"/>
      <c r="O1720" s="43"/>
    </row>
    <row r="1721" spans="1:15" ht="15" customHeight="1">
      <c r="A1721" s="43"/>
      <c r="B1721" s="43"/>
      <c r="C1721" s="43"/>
      <c r="D1721" s="43"/>
      <c r="E1721" s="43"/>
      <c r="F1721" s="43"/>
      <c r="G1721" s="43"/>
      <c r="H1721" s="59"/>
      <c r="I1721" s="59"/>
      <c r="J1721" s="43"/>
      <c r="K1721" s="43"/>
      <c r="L1721" s="43"/>
      <c r="M1721" s="43"/>
      <c r="N1721" s="43"/>
      <c r="O1721" s="43"/>
    </row>
    <row r="1722" spans="1:15" ht="15" customHeight="1">
      <c r="A1722" s="43"/>
      <c r="B1722" s="43"/>
      <c r="C1722" s="43"/>
      <c r="D1722" s="43"/>
      <c r="E1722" s="43"/>
      <c r="F1722" s="43"/>
      <c r="G1722" s="43"/>
      <c r="H1722" s="59"/>
      <c r="I1722" s="59"/>
      <c r="J1722" s="43"/>
      <c r="K1722" s="43"/>
      <c r="L1722" s="43"/>
      <c r="M1722" s="43"/>
      <c r="N1722" s="43"/>
      <c r="O1722" s="43"/>
    </row>
    <row r="1723" spans="1:15" ht="15" customHeight="1">
      <c r="A1723" s="43"/>
      <c r="B1723" s="43"/>
      <c r="C1723" s="43"/>
      <c r="D1723" s="43"/>
      <c r="E1723" s="43"/>
      <c r="F1723" s="43"/>
      <c r="G1723" s="43"/>
      <c r="H1723" s="59"/>
      <c r="I1723" s="59"/>
      <c r="J1723" s="43"/>
      <c r="K1723" s="43"/>
      <c r="L1723" s="43"/>
      <c r="M1723" s="43"/>
      <c r="N1723" s="43"/>
      <c r="O1723" s="43"/>
    </row>
    <row r="1724" spans="1:15" ht="15" customHeight="1">
      <c r="A1724" s="43"/>
      <c r="B1724" s="43"/>
      <c r="C1724" s="43"/>
      <c r="D1724" s="43"/>
      <c r="E1724" s="43"/>
      <c r="F1724" s="43"/>
      <c r="G1724" s="43"/>
      <c r="H1724" s="59"/>
      <c r="I1724" s="59"/>
      <c r="J1724" s="43"/>
      <c r="K1724" s="43"/>
      <c r="L1724" s="43"/>
      <c r="M1724" s="43"/>
      <c r="N1724" s="43"/>
      <c r="O1724" s="43"/>
    </row>
    <row r="1725" spans="1:15" ht="15" customHeight="1">
      <c r="A1725" s="43"/>
      <c r="B1725" s="43"/>
      <c r="C1725" s="43"/>
      <c r="D1725" s="43"/>
      <c r="E1725" s="43"/>
      <c r="F1725" s="43"/>
      <c r="G1725" s="43"/>
      <c r="H1725" s="59"/>
      <c r="I1725" s="59"/>
      <c r="J1725" s="43"/>
      <c r="K1725" s="43"/>
      <c r="L1725" s="43"/>
      <c r="M1725" s="43"/>
      <c r="N1725" s="43"/>
      <c r="O1725" s="43"/>
    </row>
    <row r="1726" spans="1:15" ht="15" customHeight="1">
      <c r="A1726" s="43"/>
      <c r="B1726" s="43"/>
      <c r="C1726" s="43"/>
      <c r="D1726" s="43"/>
      <c r="E1726" s="43"/>
      <c r="F1726" s="43"/>
      <c r="G1726" s="43"/>
      <c r="H1726" s="59"/>
      <c r="I1726" s="59"/>
      <c r="J1726" s="43"/>
      <c r="K1726" s="43"/>
      <c r="L1726" s="43"/>
      <c r="M1726" s="43"/>
      <c r="N1726" s="43"/>
      <c r="O1726" s="43"/>
    </row>
    <row r="1727" spans="1:15" ht="15" customHeight="1">
      <c r="A1727" s="43"/>
      <c r="B1727" s="43"/>
      <c r="C1727" s="43"/>
      <c r="D1727" s="43"/>
      <c r="E1727" s="43"/>
      <c r="F1727" s="43"/>
      <c r="G1727" s="43"/>
      <c r="H1727" s="59"/>
      <c r="I1727" s="59"/>
      <c r="J1727" s="43"/>
      <c r="K1727" s="43"/>
      <c r="L1727" s="43"/>
      <c r="M1727" s="43"/>
      <c r="N1727" s="43"/>
      <c r="O1727" s="43"/>
    </row>
    <row r="1728" spans="1:15" ht="15" customHeight="1">
      <c r="A1728" s="43"/>
      <c r="B1728" s="43"/>
      <c r="C1728" s="43"/>
      <c r="D1728" s="43"/>
      <c r="E1728" s="43"/>
      <c r="F1728" s="43"/>
      <c r="G1728" s="43"/>
      <c r="H1728" s="59"/>
      <c r="I1728" s="59"/>
      <c r="J1728" s="43"/>
      <c r="K1728" s="43"/>
      <c r="L1728" s="43"/>
      <c r="M1728" s="43"/>
      <c r="N1728" s="43"/>
      <c r="O1728" s="43"/>
    </row>
    <row r="1729" spans="1:15" ht="15" customHeight="1">
      <c r="A1729" s="43"/>
      <c r="B1729" s="43"/>
      <c r="C1729" s="43"/>
      <c r="D1729" s="43"/>
      <c r="E1729" s="43"/>
      <c r="F1729" s="43"/>
      <c r="G1729" s="43"/>
      <c r="H1729" s="59"/>
      <c r="I1729" s="59"/>
      <c r="J1729" s="43"/>
      <c r="K1729" s="43"/>
      <c r="L1729" s="43"/>
      <c r="M1729" s="43"/>
      <c r="N1729" s="43"/>
      <c r="O1729" s="43"/>
    </row>
    <row r="1730" spans="1:15" ht="15" customHeight="1">
      <c r="A1730" s="43"/>
      <c r="B1730" s="43"/>
      <c r="C1730" s="43"/>
      <c r="D1730" s="43"/>
      <c r="E1730" s="43"/>
      <c r="F1730" s="43"/>
      <c r="G1730" s="43"/>
      <c r="H1730" s="59"/>
      <c r="I1730" s="59"/>
      <c r="J1730" s="43"/>
      <c r="K1730" s="43"/>
      <c r="L1730" s="43"/>
      <c r="M1730" s="43"/>
      <c r="N1730" s="43"/>
      <c r="O1730" s="43"/>
    </row>
    <row r="1731" spans="1:15" ht="15" customHeight="1">
      <c r="A1731" s="43"/>
      <c r="B1731" s="43"/>
      <c r="C1731" s="43"/>
      <c r="D1731" s="43"/>
      <c r="E1731" s="43"/>
      <c r="F1731" s="43"/>
      <c r="G1731" s="43"/>
      <c r="H1731" s="59"/>
      <c r="I1731" s="59"/>
      <c r="J1731" s="43"/>
      <c r="K1731" s="43"/>
      <c r="L1731" s="59"/>
      <c r="M1731" s="43"/>
      <c r="N1731" s="43"/>
      <c r="O1731" s="43"/>
    </row>
    <row r="1732" spans="1:15" ht="15" customHeight="1">
      <c r="A1732" s="43"/>
      <c r="B1732" s="43"/>
      <c r="C1732" s="43"/>
      <c r="D1732" s="43"/>
      <c r="E1732" s="43"/>
      <c r="F1732" s="43"/>
      <c r="G1732" s="43"/>
      <c r="H1732" s="59"/>
      <c r="I1732" s="59"/>
      <c r="J1732" s="43"/>
      <c r="K1732" s="43"/>
      <c r="L1732" s="43"/>
      <c r="M1732" s="43"/>
      <c r="N1732" s="43"/>
      <c r="O1732" s="43"/>
    </row>
    <row r="1733" spans="1:15" ht="15" customHeight="1">
      <c r="A1733" s="43"/>
      <c r="B1733" s="43"/>
      <c r="C1733" s="43"/>
      <c r="D1733" s="43"/>
      <c r="E1733" s="43"/>
      <c r="F1733" s="43"/>
      <c r="G1733" s="43"/>
      <c r="H1733" s="59"/>
      <c r="I1733" s="59"/>
      <c r="J1733" s="43"/>
      <c r="K1733" s="43"/>
      <c r="L1733" s="59"/>
      <c r="M1733" s="43"/>
      <c r="N1733" s="43"/>
      <c r="O1733" s="43"/>
    </row>
    <row r="1734" spans="1:15" ht="15" customHeight="1">
      <c r="A1734" s="43"/>
      <c r="B1734" s="43"/>
      <c r="C1734" s="43"/>
      <c r="D1734" s="43"/>
      <c r="E1734" s="43"/>
      <c r="F1734" s="43"/>
      <c r="G1734" s="43"/>
      <c r="H1734" s="59"/>
      <c r="I1734" s="59"/>
      <c r="J1734" s="43"/>
      <c r="K1734" s="43"/>
      <c r="L1734" s="59"/>
      <c r="M1734" s="43"/>
      <c r="N1734" s="43"/>
      <c r="O1734" s="43"/>
    </row>
    <row r="1735" spans="1:15" ht="15" customHeight="1">
      <c r="A1735" s="43"/>
      <c r="B1735" s="43"/>
      <c r="C1735" s="43"/>
      <c r="D1735" s="43"/>
      <c r="E1735" s="43"/>
      <c r="F1735" s="43"/>
      <c r="G1735" s="43"/>
      <c r="H1735" s="59"/>
      <c r="I1735" s="59"/>
      <c r="J1735" s="43"/>
      <c r="K1735" s="43"/>
      <c r="L1735" s="59"/>
      <c r="M1735" s="43"/>
      <c r="N1735" s="43"/>
      <c r="O1735" s="43"/>
    </row>
    <row r="1736" spans="1:15" ht="15" customHeight="1">
      <c r="A1736" s="43"/>
      <c r="B1736" s="43"/>
      <c r="C1736" s="43"/>
      <c r="D1736" s="43"/>
      <c r="E1736" s="43"/>
      <c r="F1736" s="43"/>
      <c r="G1736" s="43"/>
      <c r="H1736" s="59"/>
      <c r="I1736" s="59"/>
      <c r="J1736" s="43"/>
      <c r="K1736" s="43"/>
      <c r="L1736" s="43"/>
      <c r="M1736" s="43"/>
      <c r="N1736" s="43"/>
      <c r="O1736" s="43"/>
    </row>
    <row r="1737" spans="1:15" ht="15" customHeight="1">
      <c r="A1737" s="43"/>
      <c r="B1737" s="43"/>
      <c r="C1737" s="43"/>
      <c r="D1737" s="43"/>
      <c r="E1737" s="43"/>
      <c r="F1737" s="43"/>
      <c r="G1737" s="43"/>
      <c r="H1737" s="59"/>
      <c r="I1737" s="59"/>
      <c r="J1737" s="43"/>
      <c r="K1737" s="43"/>
      <c r="L1737" s="43"/>
      <c r="M1737" s="43"/>
      <c r="N1737" s="43"/>
      <c r="O1737" s="43"/>
    </row>
    <row r="1738" spans="1:15" ht="15" customHeight="1">
      <c r="A1738" s="43"/>
      <c r="B1738" s="43"/>
      <c r="C1738" s="43"/>
      <c r="D1738" s="43"/>
      <c r="E1738" s="43"/>
      <c r="F1738" s="43"/>
      <c r="G1738" s="43"/>
      <c r="H1738" s="59"/>
      <c r="I1738" s="59"/>
      <c r="J1738" s="43"/>
      <c r="K1738" s="43"/>
      <c r="L1738" s="43"/>
      <c r="M1738" s="43"/>
      <c r="N1738" s="43"/>
      <c r="O1738" s="43"/>
    </row>
    <row r="1739" spans="1:15" ht="15" customHeight="1">
      <c r="A1739" s="43"/>
      <c r="B1739" s="43"/>
      <c r="C1739" s="43"/>
      <c r="D1739" s="43"/>
      <c r="E1739" s="43"/>
      <c r="F1739" s="43"/>
      <c r="G1739" s="43"/>
      <c r="H1739" s="59"/>
      <c r="I1739" s="59"/>
      <c r="J1739" s="43"/>
      <c r="K1739" s="43"/>
      <c r="L1739" s="43"/>
      <c r="M1739" s="43"/>
      <c r="N1739" s="43"/>
      <c r="O1739" s="43"/>
    </row>
    <row r="1740" spans="1:15" ht="15" customHeight="1">
      <c r="A1740" s="43"/>
      <c r="B1740" s="43"/>
      <c r="C1740" s="43"/>
      <c r="D1740" s="43"/>
      <c r="E1740" s="43"/>
      <c r="F1740" s="43"/>
      <c r="G1740" s="43"/>
      <c r="H1740" s="59"/>
      <c r="I1740" s="59"/>
      <c r="J1740" s="43"/>
      <c r="K1740" s="43"/>
      <c r="L1740" s="43"/>
      <c r="M1740" s="43"/>
      <c r="N1740" s="43"/>
      <c r="O1740" s="43"/>
    </row>
    <row r="1741" spans="1:15" ht="15" customHeight="1">
      <c r="A1741" s="43"/>
      <c r="B1741" s="43"/>
      <c r="C1741" s="43"/>
      <c r="D1741" s="43"/>
      <c r="E1741" s="43"/>
      <c r="F1741" s="43"/>
      <c r="G1741" s="43"/>
      <c r="H1741" s="59"/>
      <c r="I1741" s="59"/>
      <c r="J1741" s="43"/>
      <c r="K1741" s="43"/>
      <c r="L1741" s="43"/>
      <c r="M1741" s="43"/>
      <c r="N1741" s="43"/>
      <c r="O1741" s="43"/>
    </row>
    <row r="1742" spans="1:15" ht="15" customHeight="1">
      <c r="A1742" s="43"/>
      <c r="B1742" s="43"/>
      <c r="C1742" s="43"/>
      <c r="D1742" s="43"/>
      <c r="E1742" s="43"/>
      <c r="F1742" s="43"/>
      <c r="G1742" s="43"/>
      <c r="H1742" s="59"/>
      <c r="I1742" s="59"/>
      <c r="J1742" s="43"/>
      <c r="K1742" s="43"/>
      <c r="L1742" s="43"/>
      <c r="M1742" s="43"/>
      <c r="N1742" s="43"/>
      <c r="O1742" s="43"/>
    </row>
    <row r="1743" spans="1:15" ht="15" customHeight="1">
      <c r="A1743" s="43"/>
      <c r="B1743" s="43"/>
      <c r="C1743" s="43"/>
      <c r="D1743" s="43"/>
      <c r="E1743" s="43"/>
      <c r="F1743" s="43"/>
      <c r="G1743" s="43"/>
      <c r="H1743" s="59"/>
      <c r="I1743" s="59"/>
      <c r="J1743" s="43"/>
      <c r="K1743" s="43"/>
      <c r="L1743" s="43"/>
      <c r="M1743" s="43"/>
      <c r="N1743" s="43"/>
      <c r="O1743" s="43"/>
    </row>
    <row r="1744" spans="1:15" ht="15" customHeight="1">
      <c r="A1744" s="43"/>
      <c r="B1744" s="43"/>
      <c r="C1744" s="43"/>
      <c r="D1744" s="43"/>
      <c r="E1744" s="43"/>
      <c r="F1744" s="43"/>
      <c r="G1744" s="43"/>
      <c r="H1744" s="59"/>
      <c r="I1744" s="59"/>
      <c r="J1744" s="43"/>
      <c r="K1744" s="43"/>
      <c r="L1744" s="43"/>
      <c r="M1744" s="43"/>
      <c r="N1744" s="43"/>
      <c r="O1744" s="43"/>
    </row>
    <row r="1745" spans="1:15" ht="15" customHeight="1">
      <c r="A1745" s="43"/>
      <c r="B1745" s="43"/>
      <c r="C1745" s="43"/>
      <c r="D1745" s="43"/>
      <c r="E1745" s="43"/>
      <c r="F1745" s="43"/>
      <c r="G1745" s="43"/>
      <c r="H1745" s="59"/>
      <c r="I1745" s="59"/>
      <c r="J1745" s="43"/>
      <c r="K1745" s="43"/>
      <c r="L1745" s="43"/>
      <c r="M1745" s="43"/>
      <c r="N1745" s="43"/>
      <c r="O1745" s="43"/>
    </row>
    <row r="1746" spans="1:15" ht="15" customHeight="1">
      <c r="A1746" s="43"/>
      <c r="B1746" s="43"/>
      <c r="C1746" s="43"/>
      <c r="D1746" s="43"/>
      <c r="E1746" s="43"/>
      <c r="F1746" s="43"/>
      <c r="G1746" s="43"/>
      <c r="H1746" s="59"/>
      <c r="I1746" s="59"/>
      <c r="J1746" s="43"/>
      <c r="K1746" s="43"/>
      <c r="L1746" s="43"/>
      <c r="M1746" s="43"/>
      <c r="N1746" s="43"/>
      <c r="O1746" s="43"/>
    </row>
    <row r="1747" spans="1:15" ht="15" customHeight="1">
      <c r="A1747" s="43"/>
      <c r="B1747" s="43"/>
      <c r="C1747" s="43"/>
      <c r="D1747" s="43"/>
      <c r="E1747" s="43"/>
      <c r="F1747" s="43"/>
      <c r="G1747" s="43"/>
      <c r="H1747" s="59"/>
      <c r="I1747" s="59"/>
      <c r="J1747" s="43"/>
      <c r="K1747" s="43"/>
      <c r="L1747" s="43"/>
      <c r="M1747" s="43"/>
      <c r="N1747" s="43"/>
      <c r="O1747" s="43"/>
    </row>
    <row r="1748" spans="1:15" ht="15" customHeight="1">
      <c r="A1748" s="43"/>
      <c r="B1748" s="43"/>
      <c r="C1748" s="43"/>
      <c r="D1748" s="43"/>
      <c r="E1748" s="43"/>
      <c r="F1748" s="43"/>
      <c r="G1748" s="43"/>
      <c r="H1748" s="59"/>
      <c r="I1748" s="59"/>
      <c r="J1748" s="43"/>
      <c r="K1748" s="43"/>
      <c r="L1748" s="43"/>
      <c r="M1748" s="43"/>
      <c r="N1748" s="43"/>
      <c r="O1748" s="43"/>
    </row>
    <row r="1749" spans="1:15" ht="15" customHeight="1">
      <c r="A1749" s="43"/>
      <c r="B1749" s="43"/>
      <c r="C1749" s="43"/>
      <c r="D1749" s="43"/>
      <c r="E1749" s="43"/>
      <c r="F1749" s="43"/>
      <c r="G1749" s="43"/>
      <c r="H1749" s="59"/>
      <c r="I1749" s="59"/>
      <c r="J1749" s="43"/>
      <c r="K1749" s="43"/>
      <c r="L1749" s="43"/>
      <c r="M1749" s="43"/>
      <c r="N1749" s="43"/>
      <c r="O1749" s="43"/>
    </row>
    <row r="1750" spans="1:15" ht="15" customHeight="1">
      <c r="A1750" s="43"/>
      <c r="B1750" s="43"/>
      <c r="C1750" s="43"/>
      <c r="D1750" s="43"/>
      <c r="E1750" s="43"/>
      <c r="F1750" s="43"/>
      <c r="G1750" s="43"/>
      <c r="H1750" s="59"/>
      <c r="I1750" s="59"/>
      <c r="J1750" s="43"/>
      <c r="K1750" s="43"/>
      <c r="L1750" s="59"/>
      <c r="M1750" s="43"/>
      <c r="N1750" s="43"/>
      <c r="O1750" s="43"/>
    </row>
    <row r="1751" spans="1:15" ht="15" customHeight="1">
      <c r="A1751" s="43"/>
      <c r="B1751" s="43"/>
      <c r="C1751" s="43"/>
      <c r="D1751" s="43"/>
      <c r="E1751" s="43"/>
      <c r="F1751" s="43"/>
      <c r="G1751" s="43"/>
      <c r="H1751" s="59"/>
      <c r="I1751" s="59"/>
      <c r="J1751" s="43"/>
      <c r="K1751" s="43"/>
      <c r="L1751" s="43"/>
      <c r="M1751" s="43"/>
      <c r="N1751" s="43"/>
      <c r="O1751" s="43"/>
    </row>
    <row r="1752" spans="1:15" ht="15" customHeight="1">
      <c r="A1752" s="43"/>
      <c r="B1752" s="43"/>
      <c r="C1752" s="43"/>
      <c r="D1752" s="43"/>
      <c r="E1752" s="43"/>
      <c r="F1752" s="43"/>
      <c r="G1752" s="43"/>
      <c r="H1752" s="59"/>
      <c r="I1752" s="59"/>
      <c r="J1752" s="43"/>
      <c r="K1752" s="43"/>
      <c r="L1752" s="43"/>
      <c r="M1752" s="43"/>
      <c r="N1752" s="43"/>
      <c r="O1752" s="43"/>
    </row>
    <row r="1753" spans="1:15" ht="15" customHeight="1">
      <c r="A1753" s="43"/>
      <c r="B1753" s="43"/>
      <c r="C1753" s="43"/>
      <c r="D1753" s="43"/>
      <c r="E1753" s="43"/>
      <c r="F1753" s="43"/>
      <c r="G1753" s="43"/>
      <c r="H1753" s="59"/>
      <c r="I1753" s="59"/>
      <c r="J1753" s="43"/>
      <c r="K1753" s="43"/>
      <c r="L1753" s="43"/>
      <c r="M1753" s="43"/>
      <c r="N1753" s="43"/>
      <c r="O1753" s="43"/>
    </row>
    <row r="1754" spans="1:15" ht="15" customHeight="1">
      <c r="A1754" s="43"/>
      <c r="B1754" s="43"/>
      <c r="C1754" s="43"/>
      <c r="D1754" s="43"/>
      <c r="E1754" s="43"/>
      <c r="F1754" s="43"/>
      <c r="G1754" s="43"/>
      <c r="H1754" s="59"/>
      <c r="I1754" s="59"/>
      <c r="J1754" s="43"/>
      <c r="K1754" s="43"/>
      <c r="L1754" s="43"/>
      <c r="M1754" s="43"/>
      <c r="N1754" s="43"/>
      <c r="O1754" s="43"/>
    </row>
    <row r="1755" spans="1:15" ht="15" customHeight="1">
      <c r="A1755" s="43"/>
      <c r="B1755" s="43"/>
      <c r="C1755" s="43"/>
      <c r="D1755" s="43"/>
      <c r="E1755" s="43"/>
      <c r="F1755" s="43"/>
      <c r="G1755" s="43"/>
      <c r="H1755" s="59"/>
      <c r="I1755" s="59"/>
      <c r="J1755" s="43"/>
      <c r="K1755" s="43"/>
      <c r="L1755" s="43"/>
      <c r="M1755" s="43"/>
      <c r="N1755" s="43"/>
      <c r="O1755" s="43"/>
    </row>
    <row r="1756" spans="1:15" ht="15" customHeight="1">
      <c r="A1756" s="43"/>
      <c r="B1756" s="43"/>
      <c r="C1756" s="43"/>
      <c r="D1756" s="43"/>
      <c r="E1756" s="43"/>
      <c r="F1756" s="43"/>
      <c r="G1756" s="43"/>
      <c r="H1756" s="59"/>
      <c r="I1756" s="59"/>
      <c r="J1756" s="43"/>
      <c r="K1756" s="43"/>
      <c r="L1756" s="43"/>
      <c r="M1756" s="43"/>
      <c r="N1756" s="43"/>
      <c r="O1756" s="43"/>
    </row>
    <row r="1757" spans="1:15" ht="15" customHeight="1">
      <c r="A1757" s="43"/>
      <c r="B1757" s="43"/>
      <c r="C1757" s="43"/>
      <c r="D1757" s="43"/>
      <c r="E1757" s="43"/>
      <c r="F1757" s="43"/>
      <c r="G1757" s="43"/>
      <c r="H1757" s="59"/>
      <c r="I1757" s="59"/>
      <c r="J1757" s="43"/>
      <c r="K1757" s="43"/>
      <c r="L1757" s="43"/>
      <c r="M1757" s="43"/>
      <c r="N1757" s="43"/>
      <c r="O1757" s="43"/>
    </row>
    <row r="1758" spans="1:15" ht="15" customHeight="1">
      <c r="A1758" s="43"/>
      <c r="B1758" s="43"/>
      <c r="C1758" s="43"/>
      <c r="D1758" s="43"/>
      <c r="E1758" s="43"/>
      <c r="F1758" s="43"/>
      <c r="G1758" s="43"/>
      <c r="H1758" s="59"/>
      <c r="I1758" s="59"/>
      <c r="J1758" s="43"/>
      <c r="K1758" s="43"/>
      <c r="L1758" s="43"/>
      <c r="M1758" s="43"/>
      <c r="N1758" s="43"/>
      <c r="O1758" s="43"/>
    </row>
    <row r="1759" spans="1:15" ht="15" customHeight="1">
      <c r="A1759" s="43"/>
      <c r="B1759" s="43"/>
      <c r="C1759" s="43"/>
      <c r="D1759" s="43"/>
      <c r="E1759" s="43"/>
      <c r="F1759" s="43"/>
      <c r="G1759" s="43"/>
      <c r="H1759" s="59"/>
      <c r="I1759" s="59"/>
      <c r="J1759" s="43"/>
      <c r="K1759" s="43"/>
      <c r="L1759" s="43"/>
      <c r="M1759" s="43"/>
      <c r="N1759" s="43"/>
      <c r="O1759" s="43"/>
    </row>
    <row r="1760" spans="1:15" ht="15" customHeight="1">
      <c r="A1760" s="43"/>
      <c r="B1760" s="43"/>
      <c r="C1760" s="43"/>
      <c r="D1760" s="43"/>
      <c r="E1760" s="43"/>
      <c r="F1760" s="43"/>
      <c r="G1760" s="43"/>
      <c r="H1760" s="59"/>
      <c r="I1760" s="59"/>
      <c r="J1760" s="43"/>
      <c r="K1760" s="43"/>
      <c r="L1760" s="43"/>
      <c r="M1760" s="43"/>
      <c r="N1760" s="43"/>
      <c r="O1760" s="43"/>
    </row>
    <row r="1761" spans="1:15" ht="15" customHeight="1">
      <c r="A1761" s="43"/>
      <c r="B1761" s="43"/>
      <c r="C1761" s="43"/>
      <c r="D1761" s="43"/>
      <c r="E1761" s="43"/>
      <c r="F1761" s="43"/>
      <c r="G1761" s="43"/>
      <c r="H1761" s="59"/>
      <c r="I1761" s="59"/>
      <c r="J1761" s="43"/>
      <c r="K1761" s="43"/>
      <c r="L1761" s="43"/>
      <c r="M1761" s="43"/>
      <c r="N1761" s="43"/>
      <c r="O1761" s="43"/>
    </row>
    <row r="1762" spans="1:15" ht="15" customHeight="1">
      <c r="A1762" s="43"/>
      <c r="B1762" s="43"/>
      <c r="C1762" s="43"/>
      <c r="D1762" s="43"/>
      <c r="E1762" s="43"/>
      <c r="F1762" s="43"/>
      <c r="G1762" s="43"/>
      <c r="H1762" s="59"/>
      <c r="I1762" s="59"/>
      <c r="J1762" s="43"/>
      <c r="K1762" s="43"/>
      <c r="L1762" s="43"/>
      <c r="M1762" s="43"/>
      <c r="N1762" s="43"/>
      <c r="O1762" s="43"/>
    </row>
    <row r="1763" spans="1:15" ht="15" customHeight="1">
      <c r="A1763" s="43"/>
      <c r="B1763" s="43"/>
      <c r="C1763" s="43"/>
      <c r="D1763" s="43"/>
      <c r="E1763" s="43"/>
      <c r="F1763" s="43"/>
      <c r="G1763" s="43"/>
      <c r="H1763" s="59"/>
      <c r="I1763" s="59"/>
      <c r="J1763" s="43"/>
      <c r="K1763" s="43"/>
      <c r="L1763" s="43"/>
      <c r="M1763" s="43"/>
      <c r="N1763" s="43"/>
      <c r="O1763" s="43"/>
    </row>
    <row r="1764" spans="1:15" ht="15" customHeight="1">
      <c r="A1764" s="43"/>
      <c r="B1764" s="43"/>
      <c r="C1764" s="43"/>
      <c r="D1764" s="43"/>
      <c r="E1764" s="43"/>
      <c r="F1764" s="43"/>
      <c r="G1764" s="43"/>
      <c r="H1764" s="59"/>
      <c r="I1764" s="59"/>
      <c r="J1764" s="43"/>
      <c r="K1764" s="43"/>
      <c r="L1764" s="43"/>
      <c r="M1764" s="43"/>
      <c r="N1764" s="43"/>
      <c r="O1764" s="43"/>
    </row>
    <row r="1765" spans="1:15" ht="15" customHeight="1">
      <c r="A1765" s="43"/>
      <c r="B1765" s="43"/>
      <c r="C1765" s="43"/>
      <c r="D1765" s="43"/>
      <c r="E1765" s="43"/>
      <c r="F1765" s="43"/>
      <c r="G1765" s="43"/>
      <c r="H1765" s="59"/>
      <c r="I1765" s="59"/>
      <c r="J1765" s="43"/>
      <c r="K1765" s="43"/>
      <c r="L1765" s="43"/>
      <c r="M1765" s="43"/>
      <c r="N1765" s="43"/>
      <c r="O1765" s="43"/>
    </row>
    <row r="1766" spans="1:15" ht="15" customHeight="1">
      <c r="A1766" s="43"/>
      <c r="B1766" s="43"/>
      <c r="C1766" s="43"/>
      <c r="D1766" s="43"/>
      <c r="E1766" s="43"/>
      <c r="F1766" s="43"/>
      <c r="G1766" s="43"/>
      <c r="H1766" s="59"/>
      <c r="I1766" s="59"/>
      <c r="J1766" s="43"/>
      <c r="K1766" s="43"/>
      <c r="L1766" s="43"/>
      <c r="M1766" s="43"/>
      <c r="N1766" s="43"/>
      <c r="O1766" s="43"/>
    </row>
    <row r="1767" spans="1:15" ht="15" customHeight="1">
      <c r="A1767" s="43"/>
      <c r="B1767" s="43"/>
      <c r="C1767" s="43"/>
      <c r="D1767" s="43"/>
      <c r="E1767" s="43"/>
      <c r="F1767" s="43"/>
      <c r="G1767" s="43"/>
      <c r="H1767" s="59"/>
      <c r="I1767" s="59"/>
      <c r="J1767" s="43"/>
      <c r="K1767" s="43"/>
      <c r="L1767" s="43"/>
      <c r="M1767" s="43"/>
      <c r="N1767" s="43"/>
      <c r="O1767" s="43"/>
    </row>
    <row r="1768" spans="1:15" ht="15" customHeight="1">
      <c r="A1768" s="43"/>
      <c r="B1768" s="43"/>
      <c r="C1768" s="43"/>
      <c r="D1768" s="43"/>
      <c r="E1768" s="43"/>
      <c r="F1768" s="43"/>
      <c r="G1768" s="43"/>
      <c r="H1768" s="59"/>
      <c r="I1768" s="59"/>
      <c r="J1768" s="43"/>
      <c r="K1768" s="43"/>
      <c r="L1768" s="43"/>
      <c r="M1768" s="43"/>
      <c r="N1768" s="43"/>
      <c r="O1768" s="43"/>
    </row>
    <row r="1769" spans="1:15" ht="15" customHeight="1">
      <c r="A1769" s="43"/>
      <c r="B1769" s="43"/>
      <c r="C1769" s="43"/>
      <c r="D1769" s="43"/>
      <c r="E1769" s="43"/>
      <c r="F1769" s="43"/>
      <c r="G1769" s="43"/>
      <c r="H1769" s="59"/>
      <c r="I1769" s="59"/>
      <c r="J1769" s="43"/>
      <c r="K1769" s="43"/>
      <c r="L1769" s="43"/>
      <c r="M1769" s="43"/>
      <c r="N1769" s="43"/>
      <c r="O1769" s="43"/>
    </row>
    <row r="1770" spans="1:15" ht="15" customHeight="1">
      <c r="A1770" s="43"/>
      <c r="B1770" s="43"/>
      <c r="C1770" s="43"/>
      <c r="D1770" s="43"/>
      <c r="E1770" s="43"/>
      <c r="F1770" s="43"/>
      <c r="G1770" s="43"/>
      <c r="H1770" s="59"/>
      <c r="I1770" s="59"/>
      <c r="J1770" s="43"/>
      <c r="K1770" s="43"/>
      <c r="L1770" s="43"/>
      <c r="M1770" s="43"/>
      <c r="N1770" s="43"/>
      <c r="O1770" s="43"/>
    </row>
    <row r="1771" spans="1:15" ht="15" customHeight="1">
      <c r="A1771" s="43"/>
      <c r="B1771" s="43"/>
      <c r="C1771" s="43"/>
      <c r="D1771" s="43"/>
      <c r="E1771" s="43"/>
      <c r="F1771" s="43"/>
      <c r="G1771" s="43"/>
      <c r="H1771" s="59"/>
      <c r="I1771" s="59"/>
      <c r="J1771" s="43"/>
      <c r="K1771" s="43"/>
      <c r="L1771" s="43"/>
      <c r="M1771" s="43"/>
      <c r="N1771" s="43"/>
      <c r="O1771" s="43"/>
    </row>
    <row r="1772" spans="1:15" ht="15" customHeight="1">
      <c r="A1772" s="43"/>
      <c r="B1772" s="43"/>
      <c r="C1772" s="43"/>
      <c r="D1772" s="43"/>
      <c r="E1772" s="43"/>
      <c r="F1772" s="43"/>
      <c r="G1772" s="43"/>
      <c r="H1772" s="59"/>
      <c r="I1772" s="59"/>
      <c r="J1772" s="43"/>
      <c r="K1772" s="43"/>
      <c r="L1772" s="43"/>
      <c r="M1772" s="43"/>
      <c r="N1772" s="43"/>
      <c r="O1772" s="43"/>
    </row>
    <row r="1773" spans="1:15" ht="15" customHeight="1">
      <c r="A1773" s="43"/>
      <c r="B1773" s="43"/>
      <c r="C1773" s="43"/>
      <c r="D1773" s="43"/>
      <c r="E1773" s="43"/>
      <c r="F1773" s="43"/>
      <c r="G1773" s="43"/>
      <c r="H1773" s="59"/>
      <c r="I1773" s="59"/>
      <c r="J1773" s="43"/>
      <c r="K1773" s="43"/>
      <c r="L1773" s="43"/>
      <c r="M1773" s="43"/>
      <c r="N1773" s="43"/>
      <c r="O1773" s="43"/>
    </row>
    <row r="1774" spans="1:15" ht="15" customHeight="1">
      <c r="A1774" s="43"/>
      <c r="B1774" s="43"/>
      <c r="C1774" s="43"/>
      <c r="D1774" s="43"/>
      <c r="E1774" s="43"/>
      <c r="F1774" s="43"/>
      <c r="G1774" s="43"/>
      <c r="H1774" s="59"/>
      <c r="I1774" s="59"/>
      <c r="J1774" s="43"/>
      <c r="K1774" s="43"/>
      <c r="L1774" s="43"/>
      <c r="M1774" s="43"/>
      <c r="N1774" s="43"/>
      <c r="O1774" s="43"/>
    </row>
    <row r="1775" spans="1:15" ht="15" customHeight="1">
      <c r="A1775" s="43"/>
      <c r="B1775" s="43"/>
      <c r="C1775" s="43"/>
      <c r="D1775" s="43"/>
      <c r="E1775" s="43"/>
      <c r="F1775" s="43"/>
      <c r="G1775" s="43"/>
      <c r="H1775" s="59"/>
      <c r="I1775" s="59"/>
      <c r="J1775" s="43"/>
      <c r="K1775" s="43"/>
      <c r="L1775" s="43"/>
      <c r="M1775" s="43"/>
      <c r="N1775" s="43"/>
      <c r="O1775" s="43"/>
    </row>
    <row r="1776" spans="1:15" ht="15" customHeight="1">
      <c r="A1776" s="43"/>
      <c r="B1776" s="43"/>
      <c r="C1776" s="43"/>
      <c r="D1776" s="43"/>
      <c r="E1776" s="43"/>
      <c r="F1776" s="43"/>
      <c r="G1776" s="43"/>
      <c r="H1776" s="59"/>
      <c r="I1776" s="59"/>
      <c r="J1776" s="43"/>
      <c r="K1776" s="43"/>
      <c r="L1776" s="43"/>
      <c r="M1776" s="43"/>
      <c r="N1776" s="43"/>
      <c r="O1776" s="43"/>
    </row>
    <row r="1777" spans="1:15" ht="15" customHeight="1">
      <c r="A1777" s="43"/>
      <c r="B1777" s="43"/>
      <c r="C1777" s="43"/>
      <c r="D1777" s="43"/>
      <c r="E1777" s="43"/>
      <c r="F1777" s="43"/>
      <c r="G1777" s="43"/>
      <c r="H1777" s="59"/>
      <c r="I1777" s="59"/>
      <c r="J1777" s="43"/>
      <c r="K1777" s="43"/>
      <c r="L1777" s="43"/>
      <c r="M1777" s="43"/>
      <c r="N1777" s="43"/>
      <c r="O1777" s="43"/>
    </row>
    <row r="1778" spans="1:15" ht="15" customHeight="1">
      <c r="A1778" s="43"/>
      <c r="B1778" s="43"/>
      <c r="C1778" s="43"/>
      <c r="D1778" s="43"/>
      <c r="E1778" s="43"/>
      <c r="F1778" s="43"/>
      <c r="G1778" s="43"/>
      <c r="H1778" s="59"/>
      <c r="I1778" s="59"/>
      <c r="J1778" s="43"/>
      <c r="K1778" s="43"/>
      <c r="L1778" s="43"/>
      <c r="M1778" s="43"/>
      <c r="N1778" s="43"/>
      <c r="O1778" s="43"/>
    </row>
    <row r="1779" spans="1:15" ht="15" customHeight="1">
      <c r="A1779" s="43"/>
      <c r="B1779" s="43"/>
      <c r="C1779" s="43"/>
      <c r="D1779" s="43"/>
      <c r="E1779" s="43"/>
      <c r="F1779" s="43"/>
      <c r="G1779" s="43"/>
      <c r="H1779" s="59"/>
      <c r="I1779" s="59"/>
      <c r="J1779" s="43"/>
      <c r="K1779" s="43"/>
      <c r="L1779" s="43"/>
      <c r="M1779" s="43"/>
      <c r="N1779" s="43"/>
      <c r="O1779" s="43"/>
    </row>
    <row r="1780" spans="1:15" ht="15" customHeight="1">
      <c r="A1780" s="43"/>
      <c r="B1780" s="43"/>
      <c r="C1780" s="43"/>
      <c r="D1780" s="43"/>
      <c r="E1780" s="43"/>
      <c r="F1780" s="43"/>
      <c r="G1780" s="43"/>
      <c r="H1780" s="59"/>
      <c r="I1780" s="59"/>
      <c r="J1780" s="43"/>
      <c r="K1780" s="43"/>
      <c r="L1780" s="59"/>
      <c r="M1780" s="43"/>
      <c r="N1780" s="43"/>
      <c r="O1780" s="43"/>
    </row>
    <row r="1781" spans="1:15" ht="15" customHeight="1">
      <c r="A1781" s="43"/>
      <c r="B1781" s="43"/>
      <c r="C1781" s="43"/>
      <c r="D1781" s="43"/>
      <c r="E1781" s="43"/>
      <c r="F1781" s="43"/>
      <c r="G1781" s="43"/>
      <c r="H1781" s="59"/>
      <c r="I1781" s="59"/>
      <c r="J1781" s="43"/>
      <c r="K1781" s="43"/>
      <c r="L1781" s="43"/>
      <c r="M1781" s="43"/>
      <c r="N1781" s="43"/>
      <c r="O1781" s="43"/>
    </row>
    <row r="1782" spans="1:15" ht="15" customHeight="1">
      <c r="A1782" s="43"/>
      <c r="B1782" s="43"/>
      <c r="C1782" s="43"/>
      <c r="D1782" s="43"/>
      <c r="E1782" s="43"/>
      <c r="F1782" s="43"/>
      <c r="G1782" s="43"/>
      <c r="H1782" s="59"/>
      <c r="I1782" s="59"/>
      <c r="J1782" s="43"/>
      <c r="K1782" s="43"/>
      <c r="L1782" s="43"/>
      <c r="M1782" s="43"/>
      <c r="N1782" s="43"/>
      <c r="O1782" s="43"/>
    </row>
    <row r="1783" spans="1:15" ht="15" customHeight="1">
      <c r="A1783" s="43"/>
      <c r="B1783" s="43"/>
      <c r="C1783" s="43"/>
      <c r="D1783" s="43"/>
      <c r="E1783" s="43"/>
      <c r="F1783" s="43"/>
      <c r="G1783" s="43"/>
      <c r="H1783" s="59"/>
      <c r="I1783" s="59"/>
      <c r="J1783" s="43"/>
      <c r="K1783" s="43"/>
      <c r="L1783" s="59"/>
      <c r="M1783" s="43"/>
      <c r="N1783" s="43"/>
      <c r="O1783" s="43"/>
    </row>
    <row r="1784" spans="1:15" ht="15" customHeight="1">
      <c r="A1784" s="43"/>
      <c r="B1784" s="43"/>
      <c r="C1784" s="43"/>
      <c r="D1784" s="43"/>
      <c r="E1784" s="43"/>
      <c r="F1784" s="43"/>
      <c r="G1784" s="43"/>
      <c r="H1784" s="59"/>
      <c r="I1784" s="59"/>
      <c r="J1784" s="43"/>
      <c r="K1784" s="43"/>
      <c r="L1784" s="59"/>
      <c r="M1784" s="43"/>
      <c r="N1784" s="43"/>
      <c r="O1784" s="43"/>
    </row>
    <row r="1785" spans="1:15" ht="15" customHeight="1">
      <c r="A1785" s="43"/>
      <c r="B1785" s="43"/>
      <c r="C1785" s="43"/>
      <c r="D1785" s="43"/>
      <c r="E1785" s="43"/>
      <c r="F1785" s="43"/>
      <c r="G1785" s="43"/>
      <c r="H1785" s="59"/>
      <c r="I1785" s="59"/>
      <c r="J1785" s="43"/>
      <c r="K1785" s="43"/>
      <c r="L1785" s="59"/>
      <c r="M1785" s="43"/>
      <c r="N1785" s="43"/>
      <c r="O1785" s="43"/>
    </row>
    <row r="1786" spans="1:15" ht="15" customHeight="1">
      <c r="A1786" s="43"/>
      <c r="B1786" s="43"/>
      <c r="C1786" s="43"/>
      <c r="D1786" s="43"/>
      <c r="E1786" s="43"/>
      <c r="F1786" s="43"/>
      <c r="G1786" s="43"/>
      <c r="H1786" s="59"/>
      <c r="I1786" s="59"/>
      <c r="J1786" s="43"/>
      <c r="K1786" s="43"/>
      <c r="L1786" s="43"/>
      <c r="M1786" s="43"/>
      <c r="N1786" s="43"/>
      <c r="O1786" s="43"/>
    </row>
    <row r="1787" spans="1:15" ht="15" customHeight="1">
      <c r="A1787" s="43"/>
      <c r="B1787" s="43"/>
      <c r="C1787" s="43"/>
      <c r="D1787" s="43"/>
      <c r="E1787" s="43"/>
      <c r="F1787" s="43"/>
      <c r="G1787" s="43"/>
      <c r="H1787" s="59"/>
      <c r="I1787" s="59"/>
      <c r="J1787" s="43"/>
      <c r="K1787" s="43"/>
      <c r="L1787" s="43"/>
      <c r="M1787" s="43"/>
      <c r="N1787" s="43"/>
      <c r="O1787" s="43"/>
    </row>
    <row r="1788" spans="1:15" ht="15" customHeight="1">
      <c r="A1788" s="43"/>
      <c r="B1788" s="43"/>
      <c r="C1788" s="43"/>
      <c r="D1788" s="43"/>
      <c r="E1788" s="43"/>
      <c r="F1788" s="43"/>
      <c r="G1788" s="43"/>
      <c r="H1788" s="59"/>
      <c r="I1788" s="59"/>
      <c r="J1788" s="43"/>
      <c r="K1788" s="43"/>
      <c r="L1788" s="43"/>
      <c r="M1788" s="43"/>
      <c r="N1788" s="43"/>
      <c r="O1788" s="43"/>
    </row>
    <row r="1789" spans="1:15" ht="15" customHeight="1">
      <c r="A1789" s="43"/>
      <c r="B1789" s="43"/>
      <c r="C1789" s="43"/>
      <c r="D1789" s="43"/>
      <c r="E1789" s="43"/>
      <c r="F1789" s="43"/>
      <c r="G1789" s="43"/>
      <c r="H1789" s="59"/>
      <c r="I1789" s="59"/>
      <c r="J1789" s="43"/>
      <c r="K1789" s="43"/>
      <c r="L1789" s="43"/>
      <c r="M1789" s="43"/>
      <c r="N1789" s="43"/>
      <c r="O1789" s="43"/>
    </row>
    <row r="1790" spans="1:15" ht="15" customHeight="1">
      <c r="A1790" s="43"/>
      <c r="B1790" s="43"/>
      <c r="C1790" s="43"/>
      <c r="D1790" s="43"/>
      <c r="E1790" s="43"/>
      <c r="F1790" s="43"/>
      <c r="G1790" s="43"/>
      <c r="H1790" s="59"/>
      <c r="I1790" s="59"/>
      <c r="J1790" s="43"/>
      <c r="K1790" s="43"/>
      <c r="L1790" s="43"/>
      <c r="M1790" s="43"/>
      <c r="N1790" s="43"/>
      <c r="O1790" s="43"/>
    </row>
    <row r="1791" spans="1:15" ht="15" customHeight="1">
      <c r="A1791" s="43"/>
      <c r="B1791" s="43"/>
      <c r="C1791" s="43"/>
      <c r="D1791" s="43"/>
      <c r="E1791" s="43"/>
      <c r="F1791" s="43"/>
      <c r="G1791" s="43"/>
      <c r="H1791" s="59"/>
      <c r="I1791" s="59"/>
      <c r="J1791" s="43"/>
      <c r="K1791" s="43"/>
      <c r="L1791" s="43"/>
      <c r="M1791" s="43"/>
      <c r="N1791" s="43"/>
      <c r="O1791" s="43"/>
    </row>
    <row r="1792" spans="1:15" ht="15" customHeight="1">
      <c r="A1792" s="43"/>
      <c r="B1792" s="43"/>
      <c r="C1792" s="43"/>
      <c r="D1792" s="43"/>
      <c r="E1792" s="43"/>
      <c r="F1792" s="43"/>
      <c r="G1792" s="43"/>
      <c r="H1792" s="59"/>
      <c r="I1792" s="59"/>
      <c r="J1792" s="43"/>
      <c r="K1792" s="43"/>
      <c r="L1792" s="43"/>
      <c r="M1792" s="43"/>
      <c r="N1792" s="43"/>
      <c r="O1792" s="43"/>
    </row>
    <row r="1793" spans="1:15" ht="15" customHeight="1">
      <c r="A1793" s="43"/>
      <c r="B1793" s="43"/>
      <c r="C1793" s="43"/>
      <c r="D1793" s="43"/>
      <c r="E1793" s="43"/>
      <c r="F1793" s="43"/>
      <c r="G1793" s="43"/>
      <c r="H1793" s="59"/>
      <c r="I1793" s="59"/>
      <c r="J1793" s="43"/>
      <c r="K1793" s="43"/>
      <c r="L1793" s="43"/>
      <c r="M1793" s="43"/>
      <c r="N1793" s="43"/>
      <c r="O1793" s="43"/>
    </row>
    <row r="1794" spans="1:15" ht="15" customHeight="1">
      <c r="A1794" s="43"/>
      <c r="B1794" s="43"/>
      <c r="C1794" s="43"/>
      <c r="D1794" s="43"/>
      <c r="E1794" s="43"/>
      <c r="F1794" s="43"/>
      <c r="G1794" s="43"/>
      <c r="H1794" s="59"/>
      <c r="I1794" s="59"/>
      <c r="J1794" s="43"/>
      <c r="K1794" s="43"/>
      <c r="L1794" s="43"/>
      <c r="M1794" s="43"/>
      <c r="N1794" s="43"/>
      <c r="O1794" s="43"/>
    </row>
    <row r="1795" spans="1:15" ht="15" customHeight="1">
      <c r="A1795" s="43"/>
      <c r="B1795" s="43"/>
      <c r="C1795" s="43"/>
      <c r="D1795" s="43"/>
      <c r="E1795" s="43"/>
      <c r="F1795" s="43"/>
      <c r="G1795" s="43"/>
      <c r="H1795" s="59"/>
      <c r="I1795" s="59"/>
      <c r="J1795" s="43"/>
      <c r="K1795" s="43"/>
      <c r="L1795" s="59"/>
      <c r="M1795" s="43"/>
      <c r="N1795" s="43"/>
      <c r="O1795" s="43"/>
    </row>
    <row r="1796" spans="1:15" ht="15" customHeight="1">
      <c r="A1796" s="43"/>
      <c r="B1796" s="43"/>
      <c r="C1796" s="43"/>
      <c r="D1796" s="43"/>
      <c r="E1796" s="43"/>
      <c r="F1796" s="43"/>
      <c r="G1796" s="43"/>
      <c r="H1796" s="59"/>
      <c r="I1796" s="59"/>
      <c r="J1796" s="43"/>
      <c r="K1796" s="43"/>
      <c r="L1796" s="43"/>
      <c r="M1796" s="43"/>
      <c r="N1796" s="43"/>
      <c r="O1796" s="43"/>
    </row>
    <row r="1797" spans="1:15" ht="15" customHeight="1">
      <c r="A1797" s="43"/>
      <c r="B1797" s="43"/>
      <c r="C1797" s="43"/>
      <c r="D1797" s="43"/>
      <c r="E1797" s="43"/>
      <c r="F1797" s="43"/>
      <c r="G1797" s="43"/>
      <c r="H1797" s="59"/>
      <c r="I1797" s="59"/>
      <c r="J1797" s="43"/>
      <c r="K1797" s="43"/>
      <c r="L1797" s="43"/>
      <c r="M1797" s="43"/>
      <c r="N1797" s="43"/>
      <c r="O1797" s="43"/>
    </row>
    <row r="1798" spans="1:15" ht="15" customHeight="1">
      <c r="A1798" s="43"/>
      <c r="B1798" s="43"/>
      <c r="C1798" s="43"/>
      <c r="D1798" s="43"/>
      <c r="E1798" s="43"/>
      <c r="F1798" s="43"/>
      <c r="G1798" s="43"/>
      <c r="H1798" s="59"/>
      <c r="I1798" s="59"/>
      <c r="J1798" s="43"/>
      <c r="K1798" s="43"/>
      <c r="L1798" s="43"/>
      <c r="M1798" s="43"/>
      <c r="N1798" s="43"/>
      <c r="O1798" s="43"/>
    </row>
    <row r="1799" spans="1:15" ht="15" customHeight="1">
      <c r="A1799" s="43"/>
      <c r="B1799" s="43"/>
      <c r="C1799" s="43"/>
      <c r="D1799" s="43"/>
      <c r="E1799" s="43"/>
      <c r="F1799" s="43"/>
      <c r="G1799" s="43"/>
      <c r="H1799" s="59"/>
      <c r="I1799" s="59"/>
      <c r="J1799" s="43"/>
      <c r="K1799" s="43"/>
      <c r="L1799" s="43"/>
      <c r="M1799" s="43"/>
      <c r="N1799" s="43"/>
      <c r="O1799" s="43"/>
    </row>
    <row r="1800" spans="1:15" ht="15" customHeight="1">
      <c r="A1800" s="43"/>
      <c r="B1800" s="43"/>
      <c r="C1800" s="43"/>
      <c r="D1800" s="43"/>
      <c r="E1800" s="43"/>
      <c r="F1800" s="43"/>
      <c r="G1800" s="43"/>
      <c r="H1800" s="59"/>
      <c r="I1800" s="59"/>
      <c r="J1800" s="43"/>
      <c r="K1800" s="43"/>
      <c r="L1800" s="43"/>
      <c r="M1800" s="43"/>
      <c r="N1800" s="43"/>
      <c r="O1800" s="43"/>
    </row>
    <row r="1801" spans="1:15" ht="15" customHeight="1">
      <c r="A1801" s="43"/>
      <c r="B1801" s="43"/>
      <c r="C1801" s="43"/>
      <c r="D1801" s="43"/>
      <c r="E1801" s="43"/>
      <c r="F1801" s="43"/>
      <c r="G1801" s="43"/>
      <c r="H1801" s="59"/>
      <c r="I1801" s="59"/>
      <c r="J1801" s="43"/>
      <c r="K1801" s="43"/>
      <c r="L1801" s="43"/>
      <c r="M1801" s="43"/>
      <c r="N1801" s="43"/>
      <c r="O1801" s="43"/>
    </row>
    <row r="1802" spans="1:15" ht="15" customHeight="1">
      <c r="A1802" s="43"/>
      <c r="B1802" s="43"/>
      <c r="C1802" s="43"/>
      <c r="D1802" s="43"/>
      <c r="E1802" s="43"/>
      <c r="F1802" s="43"/>
      <c r="G1802" s="43"/>
      <c r="H1802" s="59"/>
      <c r="I1802" s="59"/>
      <c r="J1802" s="43"/>
      <c r="K1802" s="43"/>
      <c r="L1802" s="43"/>
      <c r="M1802" s="43"/>
      <c r="N1802" s="43"/>
      <c r="O1802" s="43"/>
    </row>
    <row r="1803" spans="1:15" ht="15" customHeight="1">
      <c r="A1803" s="43"/>
      <c r="B1803" s="43"/>
      <c r="C1803" s="43"/>
      <c r="D1803" s="43"/>
      <c r="E1803" s="43"/>
      <c r="F1803" s="43"/>
      <c r="G1803" s="43"/>
      <c r="H1803" s="59"/>
      <c r="I1803" s="59"/>
      <c r="J1803" s="43"/>
      <c r="K1803" s="43"/>
      <c r="L1803" s="43"/>
      <c r="M1803" s="43"/>
      <c r="N1803" s="43"/>
      <c r="O1803" s="43"/>
    </row>
    <row r="1804" spans="1:15" ht="15" customHeight="1">
      <c r="A1804" s="43"/>
      <c r="B1804" s="43"/>
      <c r="C1804" s="43"/>
      <c r="D1804" s="43"/>
      <c r="E1804" s="43"/>
      <c r="F1804" s="43"/>
      <c r="G1804" s="43"/>
      <c r="H1804" s="59"/>
      <c r="I1804" s="59"/>
      <c r="J1804" s="43"/>
      <c r="K1804" s="43"/>
      <c r="L1804" s="43"/>
      <c r="M1804" s="43"/>
      <c r="N1804" s="43"/>
      <c r="O1804" s="43"/>
    </row>
    <row r="1805" spans="1:15" ht="15" customHeight="1">
      <c r="A1805" s="43"/>
      <c r="B1805" s="43"/>
      <c r="C1805" s="43"/>
      <c r="D1805" s="43"/>
      <c r="E1805" s="43"/>
      <c r="F1805" s="43"/>
      <c r="G1805" s="43"/>
      <c r="H1805" s="59"/>
      <c r="I1805" s="59"/>
      <c r="J1805" s="43"/>
      <c r="K1805" s="43"/>
      <c r="L1805" s="43"/>
      <c r="M1805" s="43"/>
      <c r="N1805" s="43"/>
      <c r="O1805" s="43"/>
    </row>
    <row r="1806" spans="1:15" ht="15" customHeight="1">
      <c r="A1806" s="43"/>
      <c r="B1806" s="43"/>
      <c r="C1806" s="43"/>
      <c r="D1806" s="43"/>
      <c r="E1806" s="43"/>
      <c r="F1806" s="43"/>
      <c r="G1806" s="43"/>
      <c r="H1806" s="59"/>
      <c r="I1806" s="59"/>
      <c r="J1806" s="43"/>
      <c r="K1806" s="43"/>
      <c r="L1806" s="43"/>
      <c r="M1806" s="43"/>
      <c r="N1806" s="43"/>
      <c r="O1806" s="43"/>
    </row>
    <row r="1807" spans="1:15" ht="15" customHeight="1">
      <c r="A1807" s="43"/>
      <c r="B1807" s="43"/>
      <c r="C1807" s="43"/>
      <c r="D1807" s="43"/>
      <c r="E1807" s="43"/>
      <c r="F1807" s="43"/>
      <c r="G1807" s="43"/>
      <c r="H1807" s="59"/>
      <c r="I1807" s="59"/>
      <c r="J1807" s="43"/>
      <c r="K1807" s="43"/>
      <c r="L1807" s="43"/>
      <c r="M1807" s="43"/>
      <c r="N1807" s="43"/>
      <c r="O1807" s="43"/>
    </row>
    <row r="1808" spans="1:15" ht="15" customHeight="1">
      <c r="A1808" s="43"/>
      <c r="B1808" s="43"/>
      <c r="C1808" s="43"/>
      <c r="D1808" s="43"/>
      <c r="E1808" s="43"/>
      <c r="F1808" s="43"/>
      <c r="G1808" s="43"/>
      <c r="H1808" s="59"/>
      <c r="I1808" s="59"/>
      <c r="J1808" s="43"/>
      <c r="K1808" s="43"/>
      <c r="L1808" s="43"/>
      <c r="M1808" s="43"/>
      <c r="N1808" s="43"/>
      <c r="O1808" s="43"/>
    </row>
    <row r="1809" spans="1:15" ht="15" customHeight="1">
      <c r="A1809" s="43"/>
      <c r="B1809" s="43"/>
      <c r="C1809" s="43"/>
      <c r="D1809" s="43"/>
      <c r="E1809" s="43"/>
      <c r="F1809" s="43"/>
      <c r="G1809" s="43"/>
      <c r="H1809" s="59"/>
      <c r="I1809" s="59"/>
      <c r="J1809" s="43"/>
      <c r="K1809" s="43"/>
      <c r="L1809" s="43"/>
      <c r="M1809" s="43"/>
      <c r="N1809" s="43"/>
      <c r="O1809" s="43"/>
    </row>
    <row r="1810" spans="1:15" ht="15" customHeight="1">
      <c r="A1810" s="43"/>
      <c r="B1810" s="43"/>
      <c r="C1810" s="43"/>
      <c r="D1810" s="43"/>
      <c r="E1810" s="43"/>
      <c r="F1810" s="43"/>
      <c r="G1810" s="43"/>
      <c r="H1810" s="59"/>
      <c r="I1810" s="59"/>
      <c r="J1810" s="43"/>
      <c r="K1810" s="43"/>
      <c r="L1810" s="43"/>
      <c r="M1810" s="43"/>
      <c r="N1810" s="43"/>
      <c r="O1810" s="43"/>
    </row>
    <row r="1811" spans="1:15" ht="15" customHeight="1">
      <c r="A1811" s="43"/>
      <c r="B1811" s="43"/>
      <c r="C1811" s="43"/>
      <c r="D1811" s="43"/>
      <c r="E1811" s="43"/>
      <c r="F1811" s="43"/>
      <c r="G1811" s="43"/>
      <c r="H1811" s="59"/>
      <c r="I1811" s="59"/>
      <c r="J1811" s="43"/>
      <c r="K1811" s="43"/>
      <c r="L1811" s="43"/>
      <c r="M1811" s="43"/>
      <c r="N1811" s="43"/>
      <c r="O1811" s="43"/>
    </row>
    <row r="1812" spans="1:15" ht="15" customHeight="1">
      <c r="A1812" s="43"/>
      <c r="B1812" s="43"/>
      <c r="C1812" s="43"/>
      <c r="D1812" s="43"/>
      <c r="E1812" s="43"/>
      <c r="F1812" s="43"/>
      <c r="G1812" s="43"/>
      <c r="H1812" s="59"/>
      <c r="I1812" s="59"/>
      <c r="J1812" s="43"/>
      <c r="K1812" s="43"/>
      <c r="L1812" s="43"/>
      <c r="M1812" s="43"/>
      <c r="N1812" s="43"/>
      <c r="O1812" s="43"/>
    </row>
    <row r="1813" spans="1:15" ht="15" customHeight="1">
      <c r="A1813" s="43"/>
      <c r="B1813" s="43"/>
      <c r="C1813" s="43"/>
      <c r="D1813" s="43"/>
      <c r="E1813" s="43"/>
      <c r="F1813" s="43"/>
      <c r="G1813" s="43"/>
      <c r="H1813" s="59"/>
      <c r="I1813" s="59"/>
      <c r="J1813" s="43"/>
      <c r="K1813" s="43"/>
      <c r="L1813" s="43"/>
      <c r="M1813" s="43"/>
      <c r="N1813" s="43"/>
      <c r="O1813" s="43"/>
    </row>
    <row r="1814" spans="1:15" ht="15" customHeight="1">
      <c r="A1814" s="43"/>
      <c r="B1814" s="43"/>
      <c r="C1814" s="43"/>
      <c r="D1814" s="43"/>
      <c r="E1814" s="43"/>
      <c r="F1814" s="43"/>
      <c r="G1814" s="43"/>
      <c r="H1814" s="59"/>
      <c r="I1814" s="59"/>
      <c r="J1814" s="43"/>
      <c r="K1814" s="43"/>
      <c r="L1814" s="43"/>
      <c r="M1814" s="43"/>
      <c r="N1814" s="43"/>
      <c r="O1814" s="43"/>
    </row>
    <row r="1815" spans="1:15" ht="15" customHeight="1">
      <c r="A1815" s="43"/>
      <c r="B1815" s="43"/>
      <c r="C1815" s="43"/>
      <c r="D1815" s="43"/>
      <c r="E1815" s="43"/>
      <c r="F1815" s="43"/>
      <c r="G1815" s="43"/>
      <c r="H1815" s="59"/>
      <c r="I1815" s="59"/>
      <c r="J1815" s="43"/>
      <c r="K1815" s="43"/>
      <c r="L1815" s="43"/>
      <c r="M1815" s="43"/>
      <c r="N1815" s="43"/>
      <c r="O1815" s="43"/>
    </row>
    <row r="1816" spans="1:15" ht="15" customHeight="1">
      <c r="A1816" s="43"/>
      <c r="B1816" s="43"/>
      <c r="C1816" s="43"/>
      <c r="D1816" s="43"/>
      <c r="E1816" s="43"/>
      <c r="F1816" s="43"/>
      <c r="G1816" s="43"/>
      <c r="H1816" s="59"/>
      <c r="I1816" s="59"/>
      <c r="J1816" s="43"/>
      <c r="K1816" s="43"/>
      <c r="L1816" s="43"/>
      <c r="M1816" s="43"/>
      <c r="N1816" s="43"/>
      <c r="O1816" s="43"/>
    </row>
    <row r="1817" spans="1:15" ht="15" customHeight="1">
      <c r="A1817" s="43"/>
      <c r="B1817" s="43"/>
      <c r="C1817" s="43"/>
      <c r="D1817" s="43"/>
      <c r="E1817" s="43"/>
      <c r="F1817" s="43"/>
      <c r="G1817" s="43"/>
      <c r="H1817" s="59"/>
      <c r="I1817" s="59"/>
      <c r="J1817" s="43"/>
      <c r="K1817" s="43"/>
      <c r="L1817" s="43"/>
      <c r="M1817" s="43"/>
      <c r="N1817" s="43"/>
      <c r="O1817" s="43"/>
    </row>
    <row r="1818" spans="1:15" ht="15" customHeight="1">
      <c r="A1818" s="43"/>
      <c r="B1818" s="43"/>
      <c r="C1818" s="43"/>
      <c r="D1818" s="43"/>
      <c r="E1818" s="43"/>
      <c r="F1818" s="43"/>
      <c r="G1818" s="43"/>
      <c r="H1818" s="59"/>
      <c r="I1818" s="59"/>
      <c r="J1818" s="43"/>
      <c r="K1818" s="43"/>
      <c r="L1818" s="43"/>
      <c r="M1818" s="43"/>
      <c r="N1818" s="43"/>
      <c r="O1818" s="43"/>
    </row>
    <row r="1819" spans="1:15" ht="15" customHeight="1">
      <c r="A1819" s="43"/>
      <c r="B1819" s="43"/>
      <c r="C1819" s="43"/>
      <c r="D1819" s="43"/>
      <c r="E1819" s="43"/>
      <c r="F1819" s="43"/>
      <c r="G1819" s="43"/>
      <c r="H1819" s="59"/>
      <c r="I1819" s="59"/>
      <c r="J1819" s="43"/>
      <c r="K1819" s="43"/>
      <c r="L1819" s="43"/>
      <c r="M1819" s="43"/>
      <c r="N1819" s="43"/>
      <c r="O1819" s="43"/>
    </row>
    <row r="1820" spans="1:15" ht="15" customHeight="1">
      <c r="A1820" s="43"/>
      <c r="B1820" s="43"/>
      <c r="C1820" s="43"/>
      <c r="D1820" s="43"/>
      <c r="E1820" s="43"/>
      <c r="F1820" s="43"/>
      <c r="G1820" s="43"/>
      <c r="H1820" s="59"/>
      <c r="I1820" s="59"/>
      <c r="J1820" s="43"/>
      <c r="K1820" s="43"/>
      <c r="L1820" s="43"/>
      <c r="M1820" s="43"/>
      <c r="N1820" s="43"/>
      <c r="O1820" s="43"/>
    </row>
    <row r="1821" spans="1:15" ht="15" customHeight="1">
      <c r="A1821" s="43"/>
      <c r="B1821" s="43"/>
      <c r="C1821" s="43"/>
      <c r="D1821" s="43"/>
      <c r="E1821" s="43"/>
      <c r="F1821" s="43"/>
      <c r="G1821" s="43"/>
      <c r="H1821" s="59"/>
      <c r="I1821" s="59"/>
      <c r="J1821" s="43"/>
      <c r="K1821" s="43"/>
      <c r="L1821" s="43"/>
      <c r="M1821" s="43"/>
      <c r="N1821" s="43"/>
      <c r="O1821" s="43"/>
    </row>
    <row r="1822" spans="1:15" ht="15" customHeight="1">
      <c r="A1822" s="43"/>
      <c r="B1822" s="43"/>
      <c r="C1822" s="43"/>
      <c r="D1822" s="43"/>
      <c r="E1822" s="43"/>
      <c r="F1822" s="43"/>
      <c r="G1822" s="43"/>
      <c r="H1822" s="59"/>
      <c r="I1822" s="59"/>
      <c r="J1822" s="43"/>
      <c r="K1822" s="43"/>
      <c r="L1822" s="43"/>
      <c r="M1822" s="43"/>
      <c r="N1822" s="43"/>
      <c r="O1822" s="43"/>
    </row>
    <row r="1823" spans="1:15" ht="15" customHeight="1">
      <c r="A1823" s="43"/>
      <c r="B1823" s="43"/>
      <c r="C1823" s="43"/>
      <c r="D1823" s="43"/>
      <c r="E1823" s="43"/>
      <c r="F1823" s="43"/>
      <c r="G1823" s="43"/>
      <c r="H1823" s="59"/>
      <c r="I1823" s="59"/>
      <c r="J1823" s="43"/>
      <c r="K1823" s="43"/>
      <c r="L1823" s="43"/>
      <c r="M1823" s="43"/>
      <c r="N1823" s="43"/>
      <c r="O1823" s="43"/>
    </row>
    <row r="1824" spans="1:15" ht="15" customHeight="1">
      <c r="A1824" s="43"/>
      <c r="B1824" s="43"/>
      <c r="C1824" s="43"/>
      <c r="D1824" s="43"/>
      <c r="E1824" s="43"/>
      <c r="F1824" s="43"/>
      <c r="G1824" s="43"/>
      <c r="H1824" s="59"/>
      <c r="I1824" s="59"/>
      <c r="J1824" s="43"/>
      <c r="K1824" s="43"/>
      <c r="L1824" s="43"/>
      <c r="M1824" s="43"/>
      <c r="N1824" s="43"/>
      <c r="O1824" s="43"/>
    </row>
    <row r="1825" spans="1:15" ht="15" customHeight="1">
      <c r="A1825" s="43"/>
      <c r="B1825" s="43"/>
      <c r="C1825" s="43"/>
      <c r="D1825" s="43"/>
      <c r="E1825" s="43"/>
      <c r="F1825" s="43"/>
      <c r="G1825" s="43"/>
      <c r="H1825" s="59"/>
      <c r="I1825" s="59"/>
      <c r="J1825" s="43"/>
      <c r="K1825" s="43"/>
      <c r="L1825" s="43"/>
      <c r="M1825" s="43"/>
      <c r="N1825" s="43"/>
      <c r="O1825" s="43"/>
    </row>
    <row r="1826" spans="1:15" ht="15" customHeight="1">
      <c r="A1826" s="43"/>
      <c r="B1826" s="43"/>
      <c r="C1826" s="43"/>
      <c r="D1826" s="43"/>
      <c r="E1826" s="43"/>
      <c r="F1826" s="43"/>
      <c r="G1826" s="43"/>
      <c r="H1826" s="59"/>
      <c r="I1826" s="59"/>
      <c r="J1826" s="43"/>
      <c r="K1826" s="43"/>
      <c r="L1826" s="43"/>
      <c r="M1826" s="43"/>
      <c r="N1826" s="43"/>
      <c r="O1826" s="43"/>
    </row>
    <row r="1827" spans="1:15" ht="15" customHeight="1">
      <c r="A1827" s="43"/>
      <c r="B1827" s="43"/>
      <c r="C1827" s="43"/>
      <c r="D1827" s="43"/>
      <c r="E1827" s="43"/>
      <c r="F1827" s="43"/>
      <c r="G1827" s="43"/>
      <c r="H1827" s="59"/>
      <c r="I1827" s="59"/>
      <c r="J1827" s="43"/>
      <c r="K1827" s="43"/>
      <c r="L1827" s="43"/>
      <c r="M1827" s="43"/>
      <c r="N1827" s="43"/>
      <c r="O1827" s="43"/>
    </row>
    <row r="1828" spans="1:15" ht="15" customHeight="1">
      <c r="A1828" s="43"/>
      <c r="B1828" s="43"/>
      <c r="C1828" s="43"/>
      <c r="D1828" s="43"/>
      <c r="E1828" s="43"/>
      <c r="F1828" s="43"/>
      <c r="G1828" s="43"/>
      <c r="H1828" s="59"/>
      <c r="I1828" s="59"/>
      <c r="J1828" s="43"/>
      <c r="K1828" s="43"/>
      <c r="L1828" s="43"/>
      <c r="M1828" s="43"/>
      <c r="N1828" s="43"/>
      <c r="O1828" s="43"/>
    </row>
    <row r="1829" spans="1:15" ht="15" customHeight="1">
      <c r="A1829" s="43"/>
      <c r="B1829" s="43"/>
      <c r="C1829" s="43"/>
      <c r="D1829" s="43"/>
      <c r="E1829" s="43"/>
      <c r="F1829" s="43"/>
      <c r="G1829" s="43"/>
      <c r="H1829" s="59"/>
      <c r="I1829" s="59"/>
      <c r="J1829" s="43"/>
      <c r="K1829" s="43"/>
      <c r="L1829" s="59"/>
      <c r="M1829" s="43"/>
      <c r="N1829" s="43"/>
      <c r="O1829" s="43"/>
    </row>
    <row r="1830" spans="1:15" ht="15" customHeight="1">
      <c r="A1830" s="43"/>
      <c r="B1830" s="43"/>
      <c r="C1830" s="43"/>
      <c r="D1830" s="43"/>
      <c r="E1830" s="43"/>
      <c r="F1830" s="43"/>
      <c r="G1830" s="43"/>
      <c r="H1830" s="59"/>
      <c r="I1830" s="59"/>
      <c r="J1830" s="43"/>
      <c r="K1830" s="43"/>
      <c r="L1830" s="43"/>
      <c r="M1830" s="43"/>
      <c r="N1830" s="43"/>
      <c r="O1830" s="43"/>
    </row>
    <row r="1831" spans="1:15" ht="15" customHeight="1">
      <c r="A1831" s="43"/>
      <c r="B1831" s="43"/>
      <c r="C1831" s="43"/>
      <c r="D1831" s="43"/>
      <c r="E1831" s="43"/>
      <c r="F1831" s="43"/>
      <c r="G1831" s="43"/>
      <c r="H1831" s="59"/>
      <c r="I1831" s="59"/>
      <c r="J1831" s="43"/>
      <c r="K1831" s="43"/>
      <c r="L1831" s="43"/>
      <c r="M1831" s="43"/>
      <c r="N1831" s="43"/>
      <c r="O1831" s="43"/>
    </row>
    <row r="1832" spans="1:15" ht="15" customHeight="1">
      <c r="A1832" s="43"/>
      <c r="B1832" s="43"/>
      <c r="C1832" s="43"/>
      <c r="D1832" s="43"/>
      <c r="E1832" s="43"/>
      <c r="F1832" s="43"/>
      <c r="G1832" s="43"/>
      <c r="H1832" s="59"/>
      <c r="I1832" s="59"/>
      <c r="J1832" s="43"/>
      <c r="K1832" s="43"/>
      <c r="L1832" s="43"/>
      <c r="M1832" s="43"/>
      <c r="N1832" s="43"/>
      <c r="O1832" s="43"/>
    </row>
    <row r="1833" spans="1:15" ht="15" customHeight="1">
      <c r="A1833" s="43"/>
      <c r="B1833" s="43"/>
      <c r="C1833" s="43"/>
      <c r="D1833" s="43"/>
      <c r="E1833" s="43"/>
      <c r="F1833" s="43"/>
      <c r="G1833" s="43"/>
      <c r="H1833" s="59"/>
      <c r="I1833" s="59"/>
      <c r="J1833" s="43"/>
      <c r="K1833" s="43"/>
      <c r="L1833" s="43"/>
      <c r="M1833" s="43"/>
      <c r="N1833" s="43"/>
      <c r="O1833" s="43"/>
    </row>
    <row r="1834" spans="1:15" ht="15" customHeight="1">
      <c r="A1834" s="43"/>
      <c r="B1834" s="43"/>
      <c r="C1834" s="43"/>
      <c r="D1834" s="43"/>
      <c r="E1834" s="43"/>
      <c r="F1834" s="43"/>
      <c r="G1834" s="43"/>
      <c r="H1834" s="59"/>
      <c r="I1834" s="59"/>
      <c r="J1834" s="43"/>
      <c r="K1834" s="43"/>
      <c r="L1834" s="43"/>
      <c r="M1834" s="43"/>
      <c r="N1834" s="43"/>
      <c r="O1834" s="43"/>
    </row>
    <row r="1835" spans="1:15" ht="15" customHeight="1">
      <c r="A1835" s="43"/>
      <c r="B1835" s="43"/>
      <c r="C1835" s="43"/>
      <c r="D1835" s="43"/>
      <c r="E1835" s="43"/>
      <c r="F1835" s="43"/>
      <c r="G1835" s="43"/>
      <c r="H1835" s="59"/>
      <c r="I1835" s="59"/>
      <c r="J1835" s="43"/>
      <c r="K1835" s="43"/>
      <c r="L1835" s="43"/>
      <c r="M1835" s="43"/>
      <c r="N1835" s="43"/>
      <c r="O1835" s="43"/>
    </row>
    <row r="1836" spans="1:15" ht="15" customHeight="1">
      <c r="A1836" s="43"/>
      <c r="B1836" s="43"/>
      <c r="C1836" s="43"/>
      <c r="D1836" s="43"/>
      <c r="E1836" s="43"/>
      <c r="F1836" s="43"/>
      <c r="G1836" s="43"/>
      <c r="H1836" s="59"/>
      <c r="I1836" s="59"/>
      <c r="J1836" s="43"/>
      <c r="K1836" s="43"/>
      <c r="L1836" s="43"/>
      <c r="M1836" s="43"/>
      <c r="N1836" s="43"/>
      <c r="O1836" s="43"/>
    </row>
    <row r="1837" spans="1:15" ht="15" customHeight="1">
      <c r="A1837" s="43"/>
      <c r="B1837" s="43"/>
      <c r="C1837" s="43"/>
      <c r="D1837" s="43"/>
      <c r="E1837" s="43"/>
      <c r="F1837" s="43"/>
      <c r="G1837" s="43"/>
      <c r="H1837" s="59"/>
      <c r="I1837" s="59"/>
      <c r="J1837" s="43"/>
      <c r="K1837" s="43"/>
      <c r="L1837" s="43"/>
      <c r="M1837" s="43"/>
      <c r="N1837" s="43"/>
      <c r="O1837" s="43"/>
    </row>
    <row r="1838" spans="1:15" ht="15" customHeight="1">
      <c r="A1838" s="43"/>
      <c r="B1838" s="43"/>
      <c r="C1838" s="43"/>
      <c r="D1838" s="43"/>
      <c r="E1838" s="43"/>
      <c r="F1838" s="43"/>
      <c r="G1838" s="43"/>
      <c r="H1838" s="59"/>
      <c r="I1838" s="59"/>
      <c r="J1838" s="43"/>
      <c r="K1838" s="43"/>
      <c r="L1838" s="43"/>
      <c r="M1838" s="43"/>
      <c r="N1838" s="43"/>
      <c r="O1838" s="43"/>
    </row>
    <row r="1839" spans="1:15" ht="15" customHeight="1">
      <c r="A1839" s="43"/>
      <c r="B1839" s="43"/>
      <c r="C1839" s="43"/>
      <c r="D1839" s="43"/>
      <c r="E1839" s="43"/>
      <c r="F1839" s="43"/>
      <c r="G1839" s="43"/>
      <c r="H1839" s="59"/>
      <c r="I1839" s="59"/>
      <c r="J1839" s="43"/>
      <c r="K1839" s="43"/>
      <c r="L1839" s="43"/>
      <c r="M1839" s="43"/>
      <c r="N1839" s="43"/>
      <c r="O1839" s="43"/>
    </row>
    <row r="1840" spans="1:15" ht="15" customHeight="1">
      <c r="A1840" s="43"/>
      <c r="B1840" s="43"/>
      <c r="C1840" s="43"/>
      <c r="D1840" s="43"/>
      <c r="E1840" s="43"/>
      <c r="F1840" s="43"/>
      <c r="G1840" s="43"/>
      <c r="H1840" s="59"/>
      <c r="I1840" s="59"/>
      <c r="J1840" s="43"/>
      <c r="K1840" s="43"/>
      <c r="L1840" s="43"/>
      <c r="M1840" s="43"/>
      <c r="N1840" s="43"/>
      <c r="O1840" s="43"/>
    </row>
    <row r="1841" spans="1:15" ht="15" customHeight="1">
      <c r="A1841" s="43"/>
      <c r="B1841" s="43"/>
      <c r="C1841" s="43"/>
      <c r="D1841" s="43"/>
      <c r="E1841" s="43"/>
      <c r="F1841" s="43"/>
      <c r="G1841" s="43"/>
      <c r="H1841" s="59"/>
      <c r="I1841" s="59"/>
      <c r="J1841" s="43"/>
      <c r="K1841" s="43"/>
      <c r="L1841" s="43"/>
      <c r="M1841" s="43"/>
      <c r="N1841" s="43"/>
      <c r="O1841" s="43"/>
    </row>
    <row r="1842" spans="1:15" ht="15" customHeight="1">
      <c r="A1842" s="43"/>
      <c r="B1842" s="43"/>
      <c r="C1842" s="43"/>
      <c r="D1842" s="43"/>
      <c r="E1842" s="43"/>
      <c r="F1842" s="43"/>
      <c r="G1842" s="43"/>
      <c r="H1842" s="59"/>
      <c r="I1842" s="59"/>
      <c r="J1842" s="43"/>
      <c r="K1842" s="43"/>
      <c r="L1842" s="43"/>
      <c r="M1842" s="43"/>
      <c r="N1842" s="43"/>
      <c r="O1842" s="43"/>
    </row>
    <row r="1843" spans="1:15" ht="15" customHeight="1">
      <c r="A1843" s="43"/>
      <c r="B1843" s="43"/>
      <c r="C1843" s="43"/>
      <c r="D1843" s="43"/>
      <c r="E1843" s="43"/>
      <c r="F1843" s="43"/>
      <c r="G1843" s="43"/>
      <c r="H1843" s="59"/>
      <c r="I1843" s="59"/>
      <c r="J1843" s="43"/>
      <c r="K1843" s="43"/>
      <c r="L1843" s="43"/>
      <c r="M1843" s="43"/>
      <c r="N1843" s="43"/>
      <c r="O1843" s="43"/>
    </row>
    <row r="1844" spans="1:15" ht="15" customHeight="1">
      <c r="A1844" s="43"/>
      <c r="B1844" s="43"/>
      <c r="C1844" s="43"/>
      <c r="D1844" s="43"/>
      <c r="E1844" s="43"/>
      <c r="F1844" s="43"/>
      <c r="G1844" s="43"/>
      <c r="H1844" s="59"/>
      <c r="I1844" s="59"/>
      <c r="J1844" s="43"/>
      <c r="K1844" s="43"/>
      <c r="L1844" s="43"/>
      <c r="M1844" s="43"/>
      <c r="N1844" s="43"/>
      <c r="O1844" s="43"/>
    </row>
    <row r="1845" spans="1:15" ht="15" customHeight="1">
      <c r="A1845" s="43"/>
      <c r="B1845" s="43"/>
      <c r="C1845" s="43"/>
      <c r="D1845" s="43"/>
      <c r="E1845" s="43"/>
      <c r="F1845" s="43"/>
      <c r="G1845" s="43"/>
      <c r="H1845" s="59"/>
      <c r="I1845" s="59"/>
      <c r="J1845" s="43"/>
      <c r="K1845" s="43"/>
      <c r="L1845" s="43"/>
      <c r="M1845" s="43"/>
      <c r="N1845" s="43"/>
      <c r="O1845" s="43"/>
    </row>
    <row r="1846" spans="1:15" ht="15" customHeight="1">
      <c r="A1846" s="43"/>
      <c r="B1846" s="43"/>
      <c r="C1846" s="43"/>
      <c r="D1846" s="43"/>
      <c r="E1846" s="43"/>
      <c r="F1846" s="43"/>
      <c r="G1846" s="43"/>
      <c r="H1846" s="59"/>
      <c r="I1846" s="59"/>
      <c r="J1846" s="43"/>
      <c r="K1846" s="43"/>
      <c r="L1846" s="43"/>
      <c r="M1846" s="43"/>
      <c r="N1846" s="43"/>
      <c r="O1846" s="43"/>
    </row>
    <row r="1847" spans="1:15" ht="15" customHeight="1">
      <c r="A1847" s="43"/>
      <c r="B1847" s="43"/>
      <c r="C1847" s="43"/>
      <c r="D1847" s="43"/>
      <c r="E1847" s="43"/>
      <c r="F1847" s="43"/>
      <c r="G1847" s="43"/>
      <c r="H1847" s="59"/>
      <c r="I1847" s="59"/>
      <c r="J1847" s="43"/>
      <c r="K1847" s="43"/>
      <c r="L1847" s="43"/>
      <c r="M1847" s="43"/>
      <c r="N1847" s="43"/>
      <c r="O1847" s="43"/>
    </row>
    <row r="1848" spans="1:15" ht="15" customHeight="1">
      <c r="A1848" s="43"/>
      <c r="B1848" s="43"/>
      <c r="C1848" s="43"/>
      <c r="D1848" s="43"/>
      <c r="E1848" s="43"/>
      <c r="F1848" s="43"/>
      <c r="G1848" s="43"/>
      <c r="H1848" s="59"/>
      <c r="I1848" s="59"/>
      <c r="J1848" s="43"/>
      <c r="K1848" s="43"/>
      <c r="L1848" s="43"/>
      <c r="M1848" s="43"/>
      <c r="N1848" s="43"/>
      <c r="O1848" s="43"/>
    </row>
    <row r="1849" spans="1:15" ht="15" customHeight="1">
      <c r="A1849" s="43"/>
      <c r="B1849" s="43"/>
      <c r="C1849" s="43"/>
      <c r="D1849" s="43"/>
      <c r="E1849" s="43"/>
      <c r="F1849" s="43"/>
      <c r="G1849" s="43"/>
      <c r="H1849" s="59"/>
      <c r="I1849" s="59"/>
      <c r="J1849" s="43"/>
      <c r="K1849" s="43"/>
      <c r="L1849" s="43"/>
      <c r="M1849" s="43"/>
      <c r="N1849" s="43"/>
      <c r="O1849" s="43"/>
    </row>
    <row r="1850" spans="1:15" ht="15" customHeight="1">
      <c r="A1850" s="43"/>
      <c r="B1850" s="43"/>
      <c r="C1850" s="43"/>
      <c r="D1850" s="43"/>
      <c r="E1850" s="43"/>
      <c r="F1850" s="43"/>
      <c r="G1850" s="43"/>
      <c r="H1850" s="59"/>
      <c r="I1850" s="59"/>
      <c r="J1850" s="43"/>
      <c r="K1850" s="43"/>
      <c r="L1850" s="43"/>
      <c r="M1850" s="43"/>
      <c r="N1850" s="43"/>
      <c r="O1850" s="43"/>
    </row>
    <row r="1851" spans="1:15" ht="15" customHeight="1">
      <c r="A1851" s="43"/>
      <c r="B1851" s="43"/>
      <c r="C1851" s="43"/>
      <c r="D1851" s="43"/>
      <c r="E1851" s="43"/>
      <c r="F1851" s="43"/>
      <c r="G1851" s="43"/>
      <c r="H1851" s="59"/>
      <c r="I1851" s="59"/>
      <c r="J1851" s="43"/>
      <c r="K1851" s="43"/>
      <c r="L1851" s="43"/>
      <c r="M1851" s="43"/>
      <c r="N1851" s="43"/>
      <c r="O1851" s="43"/>
    </row>
    <row r="1852" spans="1:15" ht="15" customHeight="1">
      <c r="A1852" s="43"/>
      <c r="B1852" s="43"/>
      <c r="C1852" s="43"/>
      <c r="D1852" s="43"/>
      <c r="E1852" s="43"/>
      <c r="F1852" s="43"/>
      <c r="G1852" s="43"/>
      <c r="H1852" s="59"/>
      <c r="I1852" s="59"/>
      <c r="J1852" s="43"/>
      <c r="K1852" s="43"/>
      <c r="L1852" s="43"/>
      <c r="M1852" s="43"/>
      <c r="N1852" s="43"/>
      <c r="O1852" s="43"/>
    </row>
    <row r="1853" spans="1:15" ht="15" customHeight="1">
      <c r="A1853" s="43"/>
      <c r="B1853" s="43"/>
      <c r="C1853" s="43"/>
      <c r="D1853" s="43"/>
      <c r="E1853" s="43"/>
      <c r="F1853" s="43"/>
      <c r="G1853" s="43"/>
      <c r="H1853" s="59"/>
      <c r="I1853" s="59"/>
      <c r="J1853" s="43"/>
      <c r="K1853" s="43"/>
      <c r="L1853" s="43"/>
      <c r="M1853" s="43"/>
      <c r="N1853" s="43"/>
      <c r="O1853" s="43"/>
    </row>
    <row r="1854" spans="1:15" ht="15" customHeight="1">
      <c r="A1854" s="43"/>
      <c r="B1854" s="43"/>
      <c r="C1854" s="43"/>
      <c r="D1854" s="43"/>
      <c r="E1854" s="43"/>
      <c r="F1854" s="43"/>
      <c r="G1854" s="43"/>
      <c r="H1854" s="59"/>
      <c r="I1854" s="59"/>
      <c r="J1854" s="43"/>
      <c r="K1854" s="43"/>
      <c r="L1854" s="43"/>
      <c r="M1854" s="43"/>
      <c r="N1854" s="43"/>
      <c r="O1854" s="43"/>
    </row>
    <row r="1855" spans="1:15" ht="15" customHeight="1">
      <c r="A1855" s="43"/>
      <c r="B1855" s="43"/>
      <c r="C1855" s="43"/>
      <c r="D1855" s="43"/>
      <c r="E1855" s="43"/>
      <c r="F1855" s="43"/>
      <c r="G1855" s="43"/>
      <c r="H1855" s="59"/>
      <c r="I1855" s="59"/>
      <c r="J1855" s="43"/>
      <c r="K1855" s="43"/>
      <c r="L1855" s="43"/>
      <c r="M1855" s="43"/>
      <c r="N1855" s="43"/>
      <c r="O1855" s="43"/>
    </row>
    <row r="1856" spans="1:15" ht="15" customHeight="1">
      <c r="A1856" s="43"/>
      <c r="B1856" s="43"/>
      <c r="C1856" s="43"/>
      <c r="D1856" s="43"/>
      <c r="E1856" s="43"/>
      <c r="F1856" s="43"/>
      <c r="G1856" s="43"/>
      <c r="H1856" s="59"/>
      <c r="I1856" s="59"/>
      <c r="J1856" s="43"/>
      <c r="K1856" s="43"/>
      <c r="L1856" s="43"/>
      <c r="M1856" s="43"/>
      <c r="N1856" s="43"/>
      <c r="O1856" s="43"/>
    </row>
    <row r="1857" spans="1:15" ht="15" customHeight="1">
      <c r="A1857" s="43"/>
      <c r="B1857" s="43"/>
      <c r="C1857" s="43"/>
      <c r="D1857" s="43"/>
      <c r="E1857" s="43"/>
      <c r="F1857" s="43"/>
      <c r="G1857" s="43"/>
      <c r="H1857" s="59"/>
      <c r="I1857" s="59"/>
      <c r="J1857" s="43"/>
      <c r="K1857" s="43"/>
      <c r="L1857" s="43"/>
      <c r="M1857" s="43"/>
      <c r="N1857" s="43"/>
      <c r="O1857" s="43"/>
    </row>
    <row r="1858" spans="1:15" ht="15" customHeight="1">
      <c r="A1858" s="43"/>
      <c r="B1858" s="43"/>
      <c r="C1858" s="43"/>
      <c r="D1858" s="43"/>
      <c r="E1858" s="43"/>
      <c r="F1858" s="43"/>
      <c r="G1858" s="43"/>
      <c r="H1858" s="59"/>
      <c r="I1858" s="59"/>
      <c r="J1858" s="43"/>
      <c r="K1858" s="43"/>
      <c r="L1858" s="59"/>
      <c r="M1858" s="43"/>
      <c r="N1858" s="43"/>
      <c r="O1858" s="43"/>
    </row>
    <row r="1859" spans="1:15" ht="15" customHeight="1">
      <c r="A1859" s="43"/>
      <c r="B1859" s="43"/>
      <c r="C1859" s="43"/>
      <c r="D1859" s="43"/>
      <c r="E1859" s="43"/>
      <c r="F1859" s="43"/>
      <c r="G1859" s="43"/>
      <c r="H1859" s="59"/>
      <c r="I1859" s="59"/>
      <c r="J1859" s="43"/>
      <c r="K1859" s="43"/>
      <c r="L1859" s="43"/>
      <c r="M1859" s="43"/>
      <c r="N1859" s="43"/>
      <c r="O1859" s="43"/>
    </row>
    <row r="1860" spans="1:15" ht="15" customHeight="1">
      <c r="A1860" s="43"/>
      <c r="B1860" s="43"/>
      <c r="C1860" s="43"/>
      <c r="D1860" s="43"/>
      <c r="E1860" s="43"/>
      <c r="F1860" s="43"/>
      <c r="G1860" s="43"/>
      <c r="H1860" s="59"/>
      <c r="I1860" s="59"/>
      <c r="J1860" s="43"/>
      <c r="K1860" s="43"/>
      <c r="L1860" s="43"/>
      <c r="M1860" s="43"/>
      <c r="N1860" s="43"/>
      <c r="O1860" s="43"/>
    </row>
    <row r="1861" spans="1:15" ht="15" customHeight="1">
      <c r="A1861" s="43"/>
      <c r="B1861" s="43"/>
      <c r="C1861" s="43"/>
      <c r="D1861" s="43"/>
      <c r="E1861" s="43"/>
      <c r="F1861" s="43"/>
      <c r="G1861" s="43"/>
      <c r="H1861" s="59"/>
      <c r="I1861" s="59"/>
      <c r="J1861" s="43"/>
      <c r="K1861" s="43"/>
      <c r="L1861" s="43"/>
      <c r="M1861" s="43"/>
      <c r="N1861" s="43"/>
      <c r="O1861" s="43"/>
    </row>
    <row r="1862" spans="1:15" ht="15" customHeight="1">
      <c r="A1862" s="43"/>
      <c r="B1862" s="43"/>
      <c r="C1862" s="43"/>
      <c r="D1862" s="43"/>
      <c r="E1862" s="43"/>
      <c r="F1862" s="43"/>
      <c r="G1862" s="43"/>
      <c r="H1862" s="59"/>
      <c r="I1862" s="59"/>
      <c r="J1862" s="43"/>
      <c r="K1862" s="43"/>
      <c r="L1862" s="43"/>
      <c r="M1862" s="43"/>
      <c r="N1862" s="43"/>
      <c r="O1862" s="43"/>
    </row>
    <row r="1863" spans="1:15" ht="15" customHeight="1">
      <c r="A1863" s="43"/>
      <c r="B1863" s="43"/>
      <c r="C1863" s="43"/>
      <c r="D1863" s="43"/>
      <c r="E1863" s="43"/>
      <c r="F1863" s="43"/>
      <c r="G1863" s="43"/>
      <c r="H1863" s="59"/>
      <c r="I1863" s="59"/>
      <c r="J1863" s="43"/>
      <c r="K1863" s="43"/>
      <c r="L1863" s="43"/>
      <c r="M1863" s="43"/>
      <c r="N1863" s="43"/>
      <c r="O1863" s="43"/>
    </row>
    <row r="1864" spans="1:15" ht="15" customHeight="1">
      <c r="A1864" s="43"/>
      <c r="B1864" s="43"/>
      <c r="C1864" s="43"/>
      <c r="D1864" s="43"/>
      <c r="E1864" s="43"/>
      <c r="F1864" s="43"/>
      <c r="G1864" s="43"/>
      <c r="H1864" s="59"/>
      <c r="I1864" s="59"/>
      <c r="J1864" s="43"/>
      <c r="K1864" s="43"/>
      <c r="L1864" s="43"/>
      <c r="M1864" s="43"/>
      <c r="N1864" s="43"/>
      <c r="O1864" s="43"/>
    </row>
    <row r="1865" spans="1:15" ht="15" customHeight="1">
      <c r="A1865" s="43"/>
      <c r="B1865" s="43"/>
      <c r="C1865" s="43"/>
      <c r="D1865" s="43"/>
      <c r="E1865" s="43"/>
      <c r="F1865" s="43"/>
      <c r="G1865" s="43"/>
      <c r="H1865" s="59"/>
      <c r="I1865" s="59"/>
      <c r="J1865" s="43"/>
      <c r="K1865" s="43"/>
      <c r="L1865" s="43"/>
      <c r="M1865" s="43"/>
      <c r="N1865" s="43"/>
      <c r="O1865" s="43"/>
    </row>
    <row r="1866" spans="1:15" ht="15" customHeight="1">
      <c r="A1866" s="43"/>
      <c r="B1866" s="43"/>
      <c r="C1866" s="43"/>
      <c r="D1866" s="43"/>
      <c r="E1866" s="43"/>
      <c r="F1866" s="43"/>
      <c r="G1866" s="43"/>
      <c r="H1866" s="59"/>
      <c r="I1866" s="59"/>
      <c r="J1866" s="43"/>
      <c r="K1866" s="43"/>
      <c r="L1866" s="43"/>
      <c r="M1866" s="43"/>
      <c r="N1866" s="43"/>
      <c r="O1866" s="43"/>
    </row>
    <row r="1867" spans="1:15" ht="15" customHeight="1">
      <c r="A1867" s="43"/>
      <c r="B1867" s="43"/>
      <c r="C1867" s="43"/>
      <c r="D1867" s="43"/>
      <c r="E1867" s="43"/>
      <c r="F1867" s="43"/>
      <c r="G1867" s="43"/>
      <c r="H1867" s="59"/>
      <c r="I1867" s="59"/>
      <c r="J1867" s="43"/>
      <c r="K1867" s="43"/>
      <c r="L1867" s="43"/>
      <c r="M1867" s="43"/>
      <c r="N1867" s="43"/>
      <c r="O1867" s="43"/>
    </row>
    <row r="1868" spans="1:15" ht="15" customHeight="1">
      <c r="A1868" s="43"/>
      <c r="B1868" s="43"/>
      <c r="C1868" s="43"/>
      <c r="D1868" s="43"/>
      <c r="E1868" s="43"/>
      <c r="F1868" s="43"/>
      <c r="G1868" s="43"/>
      <c r="H1868" s="59"/>
      <c r="I1868" s="59"/>
      <c r="J1868" s="43"/>
      <c r="K1868" s="43"/>
      <c r="L1868" s="43"/>
      <c r="M1868" s="43"/>
      <c r="N1868" s="43"/>
      <c r="O1868" s="43"/>
    </row>
    <row r="1869" spans="1:15" ht="15" customHeight="1">
      <c r="A1869" s="43"/>
      <c r="B1869" s="43"/>
      <c r="C1869" s="43"/>
      <c r="D1869" s="43"/>
      <c r="E1869" s="43"/>
      <c r="F1869" s="43"/>
      <c r="G1869" s="43"/>
      <c r="H1869" s="59"/>
      <c r="I1869" s="59"/>
      <c r="J1869" s="43"/>
      <c r="K1869" s="43"/>
      <c r="L1869" s="43"/>
      <c r="M1869" s="43"/>
      <c r="N1869" s="43"/>
      <c r="O1869" s="43"/>
    </row>
    <row r="1870" spans="1:15" ht="15" customHeight="1">
      <c r="A1870" s="43"/>
      <c r="B1870" s="43"/>
      <c r="C1870" s="43"/>
      <c r="D1870" s="43"/>
      <c r="E1870" s="43"/>
      <c r="F1870" s="43"/>
      <c r="G1870" s="43"/>
      <c r="H1870" s="59"/>
      <c r="I1870" s="59"/>
      <c r="J1870" s="43"/>
      <c r="K1870" s="43"/>
      <c r="L1870" s="43"/>
      <c r="M1870" s="43"/>
      <c r="N1870" s="43"/>
      <c r="O1870" s="43"/>
    </row>
    <row r="1871" spans="1:15" ht="15" customHeight="1">
      <c r="A1871" s="43"/>
      <c r="B1871" s="43"/>
      <c r="C1871" s="43"/>
      <c r="D1871" s="43"/>
      <c r="E1871" s="43"/>
      <c r="F1871" s="43"/>
      <c r="G1871" s="43"/>
      <c r="H1871" s="59"/>
      <c r="I1871" s="59"/>
      <c r="J1871" s="43"/>
      <c r="K1871" s="43"/>
      <c r="L1871" s="43"/>
      <c r="M1871" s="43"/>
      <c r="N1871" s="43"/>
      <c r="O1871" s="43"/>
    </row>
    <row r="1872" spans="1:15" ht="15" customHeight="1">
      <c r="A1872" s="43"/>
      <c r="B1872" s="43"/>
      <c r="C1872" s="43"/>
      <c r="D1872" s="43"/>
      <c r="E1872" s="43"/>
      <c r="F1872" s="43"/>
      <c r="G1872" s="43"/>
      <c r="H1872" s="59"/>
      <c r="I1872" s="59"/>
      <c r="J1872" s="43"/>
      <c r="K1872" s="43"/>
      <c r="L1872" s="43"/>
      <c r="M1872" s="43"/>
      <c r="N1872" s="43"/>
      <c r="O1872" s="43"/>
    </row>
    <row r="1873" spans="1:15" ht="15" customHeight="1">
      <c r="A1873" s="43"/>
      <c r="B1873" s="43"/>
      <c r="C1873" s="43"/>
      <c r="D1873" s="43"/>
      <c r="E1873" s="43"/>
      <c r="F1873" s="43"/>
      <c r="G1873" s="43"/>
      <c r="H1873" s="59"/>
      <c r="I1873" s="59"/>
      <c r="J1873" s="43"/>
      <c r="K1873" s="43"/>
      <c r="L1873" s="43"/>
      <c r="M1873" s="43"/>
      <c r="N1873" s="43"/>
      <c r="O1873" s="43"/>
    </row>
    <row r="1874" spans="1:15" ht="15" customHeight="1">
      <c r="A1874" s="43"/>
      <c r="B1874" s="43"/>
      <c r="C1874" s="43"/>
      <c r="D1874" s="43"/>
      <c r="E1874" s="43"/>
      <c r="F1874" s="43"/>
      <c r="G1874" s="43"/>
      <c r="H1874" s="59"/>
      <c r="I1874" s="59"/>
      <c r="J1874" s="43"/>
      <c r="K1874" s="43"/>
      <c r="L1874" s="43"/>
      <c r="M1874" s="43"/>
      <c r="N1874" s="43"/>
      <c r="O1874" s="43"/>
    </row>
    <row r="1875" spans="1:15" ht="15" customHeight="1">
      <c r="A1875" s="43"/>
      <c r="B1875" s="43"/>
      <c r="C1875" s="43"/>
      <c r="D1875" s="43"/>
      <c r="E1875" s="43"/>
      <c r="F1875" s="43"/>
      <c r="G1875" s="43"/>
      <c r="H1875" s="59"/>
      <c r="I1875" s="59"/>
      <c r="J1875" s="43"/>
      <c r="K1875" s="43"/>
      <c r="L1875" s="59"/>
      <c r="M1875" s="43"/>
      <c r="N1875" s="43"/>
      <c r="O1875" s="43"/>
    </row>
    <row r="1876" spans="1:15" ht="15" customHeight="1">
      <c r="A1876" s="43"/>
      <c r="B1876" s="43"/>
      <c r="C1876" s="43"/>
      <c r="D1876" s="43"/>
      <c r="E1876" s="43"/>
      <c r="F1876" s="43"/>
      <c r="G1876" s="43"/>
      <c r="H1876" s="59"/>
      <c r="I1876" s="59"/>
      <c r="J1876" s="43"/>
      <c r="K1876" s="43"/>
      <c r="L1876" s="43"/>
      <c r="M1876" s="43"/>
      <c r="N1876" s="43"/>
      <c r="O1876" s="43"/>
    </row>
    <row r="1877" spans="1:15" ht="15" customHeight="1">
      <c r="A1877" s="43"/>
      <c r="B1877" s="43"/>
      <c r="C1877" s="43"/>
      <c r="D1877" s="43"/>
      <c r="E1877" s="43"/>
      <c r="F1877" s="43"/>
      <c r="G1877" s="43"/>
      <c r="H1877" s="59"/>
      <c r="I1877" s="59"/>
      <c r="J1877" s="43"/>
      <c r="K1877" s="43"/>
      <c r="L1877" s="43"/>
      <c r="M1877" s="43"/>
      <c r="N1877" s="43"/>
      <c r="O1877" s="43"/>
    </row>
    <row r="1878" spans="1:15" ht="15" customHeight="1">
      <c r="A1878" s="43"/>
      <c r="B1878" s="43"/>
      <c r="C1878" s="43"/>
      <c r="D1878" s="43"/>
      <c r="E1878" s="43"/>
      <c r="F1878" s="43"/>
      <c r="G1878" s="43"/>
      <c r="H1878" s="59"/>
      <c r="I1878" s="59"/>
      <c r="J1878" s="43"/>
      <c r="K1878" s="43"/>
      <c r="L1878" s="43"/>
      <c r="M1878" s="43"/>
      <c r="N1878" s="43"/>
      <c r="O1878" s="43"/>
    </row>
    <row r="1879" spans="1:15" ht="15" customHeight="1">
      <c r="A1879" s="43"/>
      <c r="B1879" s="43"/>
      <c r="C1879" s="43"/>
      <c r="D1879" s="43"/>
      <c r="E1879" s="43"/>
      <c r="F1879" s="43"/>
      <c r="G1879" s="43"/>
      <c r="H1879" s="59"/>
      <c r="I1879" s="59"/>
      <c r="J1879" s="43"/>
      <c r="K1879" s="43"/>
      <c r="L1879" s="43"/>
      <c r="M1879" s="43"/>
      <c r="N1879" s="43"/>
      <c r="O1879" s="43"/>
    </row>
    <row r="1880" spans="1:15" ht="15" customHeight="1">
      <c r="A1880" s="43"/>
      <c r="B1880" s="43"/>
      <c r="C1880" s="43"/>
      <c r="D1880" s="43"/>
      <c r="E1880" s="43"/>
      <c r="F1880" s="43"/>
      <c r="G1880" s="43"/>
      <c r="H1880" s="59"/>
      <c r="I1880" s="59"/>
      <c r="J1880" s="43"/>
      <c r="K1880" s="43"/>
      <c r="L1880" s="43"/>
      <c r="M1880" s="43"/>
      <c r="N1880" s="43"/>
      <c r="O1880" s="43"/>
    </row>
    <row r="1881" spans="1:15" ht="15" customHeight="1">
      <c r="A1881" s="43"/>
      <c r="B1881" s="43"/>
      <c r="C1881" s="43"/>
      <c r="D1881" s="43"/>
      <c r="E1881" s="43"/>
      <c r="F1881" s="43"/>
      <c r="G1881" s="43"/>
      <c r="H1881" s="59"/>
      <c r="I1881" s="59"/>
      <c r="J1881" s="43"/>
      <c r="K1881" s="43"/>
      <c r="L1881" s="43"/>
      <c r="M1881" s="43"/>
      <c r="N1881" s="43"/>
      <c r="O1881" s="43"/>
    </row>
    <row r="1882" spans="1:15" ht="15" customHeight="1">
      <c r="A1882" s="43"/>
      <c r="B1882" s="43"/>
      <c r="C1882" s="43"/>
      <c r="D1882" s="43"/>
      <c r="E1882" s="43"/>
      <c r="F1882" s="43"/>
      <c r="G1882" s="43"/>
      <c r="H1882" s="59"/>
      <c r="I1882" s="59"/>
      <c r="J1882" s="43"/>
      <c r="K1882" s="43"/>
      <c r="L1882" s="43"/>
      <c r="M1882" s="43"/>
      <c r="N1882" s="43"/>
      <c r="O1882" s="43"/>
    </row>
    <row r="1883" spans="1:15" ht="15" customHeight="1">
      <c r="A1883" s="43"/>
      <c r="B1883" s="43"/>
      <c r="C1883" s="43"/>
      <c r="D1883" s="43"/>
      <c r="E1883" s="43"/>
      <c r="F1883" s="43"/>
      <c r="G1883" s="43"/>
      <c r="H1883" s="59"/>
      <c r="I1883" s="59"/>
      <c r="J1883" s="43"/>
      <c r="K1883" s="43"/>
      <c r="L1883" s="43"/>
      <c r="M1883" s="43"/>
      <c r="N1883" s="43"/>
      <c r="O1883" s="43"/>
    </row>
    <row r="1884" spans="1:15" ht="15" customHeight="1">
      <c r="A1884" s="43"/>
      <c r="B1884" s="43"/>
      <c r="C1884" s="43"/>
      <c r="D1884" s="43"/>
      <c r="E1884" s="43"/>
      <c r="F1884" s="43"/>
      <c r="G1884" s="43"/>
      <c r="H1884" s="59"/>
      <c r="I1884" s="59"/>
      <c r="J1884" s="43"/>
      <c r="K1884" s="43"/>
      <c r="L1884" s="43"/>
      <c r="M1884" s="43"/>
      <c r="N1884" s="43"/>
      <c r="O1884" s="43"/>
    </row>
    <row r="1885" spans="1:15" ht="15" customHeight="1">
      <c r="A1885" s="43"/>
      <c r="B1885" s="43"/>
      <c r="C1885" s="43"/>
      <c r="D1885" s="43"/>
      <c r="E1885" s="43"/>
      <c r="F1885" s="43"/>
      <c r="G1885" s="43"/>
      <c r="H1885" s="59"/>
      <c r="I1885" s="59"/>
      <c r="J1885" s="43"/>
      <c r="K1885" s="43"/>
      <c r="L1885" s="43"/>
      <c r="M1885" s="43"/>
      <c r="N1885" s="43"/>
      <c r="O1885" s="43"/>
    </row>
    <row r="1886" spans="1:15" ht="15" customHeight="1">
      <c r="A1886" s="43"/>
      <c r="B1886" s="43"/>
      <c r="C1886" s="43"/>
      <c r="D1886" s="43"/>
      <c r="E1886" s="43"/>
      <c r="F1886" s="43"/>
      <c r="G1886" s="43"/>
      <c r="H1886" s="59"/>
      <c r="I1886" s="59"/>
      <c r="J1886" s="43"/>
      <c r="K1886" s="43"/>
      <c r="L1886" s="43"/>
      <c r="M1886" s="43"/>
      <c r="N1886" s="43"/>
      <c r="O1886" s="43"/>
    </row>
    <row r="1887" spans="1:15" ht="15" customHeight="1">
      <c r="A1887" s="43"/>
      <c r="B1887" s="43"/>
      <c r="C1887" s="43"/>
      <c r="D1887" s="43"/>
      <c r="E1887" s="43"/>
      <c r="F1887" s="43"/>
      <c r="G1887" s="43"/>
      <c r="H1887" s="59"/>
      <c r="I1887" s="59"/>
      <c r="J1887" s="43"/>
      <c r="K1887" s="43"/>
      <c r="L1887" s="43"/>
      <c r="M1887" s="43"/>
      <c r="N1887" s="43"/>
      <c r="O1887" s="43"/>
    </row>
    <row r="1888" spans="1:15" ht="15" customHeight="1">
      <c r="A1888" s="43"/>
      <c r="B1888" s="43"/>
      <c r="C1888" s="43"/>
      <c r="D1888" s="43"/>
      <c r="E1888" s="43"/>
      <c r="F1888" s="43"/>
      <c r="G1888" s="43"/>
      <c r="H1888" s="59"/>
      <c r="I1888" s="59"/>
      <c r="J1888" s="43"/>
      <c r="K1888" s="43"/>
      <c r="L1888" s="43"/>
      <c r="M1888" s="43"/>
      <c r="N1888" s="43"/>
      <c r="O1888" s="43"/>
    </row>
    <row r="1889" spans="1:15" ht="15" customHeight="1">
      <c r="A1889" s="43"/>
      <c r="B1889" s="43"/>
      <c r="C1889" s="43"/>
      <c r="D1889" s="43"/>
      <c r="E1889" s="43"/>
      <c r="F1889" s="43"/>
      <c r="G1889" s="43"/>
      <c r="H1889" s="59"/>
      <c r="I1889" s="59"/>
      <c r="J1889" s="43"/>
      <c r="K1889" s="43"/>
      <c r="L1889" s="43"/>
      <c r="M1889" s="43"/>
      <c r="N1889" s="43"/>
      <c r="O1889" s="43"/>
    </row>
    <row r="1890" spans="1:15" ht="15" customHeight="1">
      <c r="A1890" s="43"/>
      <c r="B1890" s="43"/>
      <c r="C1890" s="43"/>
      <c r="D1890" s="43"/>
      <c r="E1890" s="43"/>
      <c r="F1890" s="43"/>
      <c r="G1890" s="43"/>
      <c r="H1890" s="59"/>
      <c r="I1890" s="59"/>
      <c r="J1890" s="43"/>
      <c r="K1890" s="43"/>
      <c r="L1890" s="43"/>
      <c r="M1890" s="43"/>
      <c r="N1890" s="43"/>
      <c r="O1890" s="43"/>
    </row>
    <row r="1891" spans="1:15" ht="15" customHeight="1">
      <c r="A1891" s="43"/>
      <c r="B1891" s="43"/>
      <c r="C1891" s="43"/>
      <c r="D1891" s="43"/>
      <c r="E1891" s="43"/>
      <c r="F1891" s="43"/>
      <c r="G1891" s="43"/>
      <c r="H1891" s="59"/>
      <c r="I1891" s="59"/>
      <c r="J1891" s="43"/>
      <c r="K1891" s="43"/>
      <c r="L1891" s="43"/>
      <c r="M1891" s="43"/>
      <c r="N1891" s="43"/>
      <c r="O1891" s="43"/>
    </row>
    <row r="1892" spans="1:15" ht="15" customHeight="1">
      <c r="A1892" s="43"/>
      <c r="B1892" s="43"/>
      <c r="C1892" s="43"/>
      <c r="D1892" s="43"/>
      <c r="E1892" s="43"/>
      <c r="F1892" s="43"/>
      <c r="G1892" s="43"/>
      <c r="H1892" s="59"/>
      <c r="I1892" s="59"/>
      <c r="J1892" s="43"/>
      <c r="K1892" s="43"/>
      <c r="L1892" s="43"/>
      <c r="M1892" s="43"/>
      <c r="N1892" s="43"/>
      <c r="O1892" s="43"/>
    </row>
    <row r="1893" spans="1:15" ht="15" customHeight="1">
      <c r="A1893" s="43"/>
      <c r="B1893" s="43"/>
      <c r="C1893" s="43"/>
      <c r="D1893" s="43"/>
      <c r="E1893" s="43"/>
      <c r="F1893" s="43"/>
      <c r="G1893" s="43"/>
      <c r="H1893" s="59"/>
      <c r="I1893" s="59"/>
      <c r="J1893" s="43"/>
      <c r="K1893" s="43"/>
      <c r="L1893" s="43"/>
      <c r="M1893" s="43"/>
      <c r="N1893" s="43"/>
      <c r="O1893" s="43"/>
    </row>
    <row r="1894" spans="1:15" ht="15" customHeight="1">
      <c r="A1894" s="43"/>
      <c r="B1894" s="43"/>
      <c r="C1894" s="43"/>
      <c r="D1894" s="43"/>
      <c r="E1894" s="43"/>
      <c r="F1894" s="43"/>
      <c r="G1894" s="43"/>
      <c r="H1894" s="59"/>
      <c r="I1894" s="59"/>
      <c r="J1894" s="43"/>
      <c r="K1894" s="43"/>
      <c r="L1894" s="43"/>
      <c r="M1894" s="43"/>
      <c r="N1894" s="43"/>
      <c r="O1894" s="43"/>
    </row>
    <row r="1895" spans="1:15" ht="15" customHeight="1">
      <c r="A1895" s="43"/>
      <c r="B1895" s="43"/>
      <c r="C1895" s="43"/>
      <c r="D1895" s="43"/>
      <c r="E1895" s="43"/>
      <c r="F1895" s="43"/>
      <c r="G1895" s="43"/>
      <c r="H1895" s="59"/>
      <c r="I1895" s="59"/>
      <c r="J1895" s="43"/>
      <c r="K1895" s="43"/>
      <c r="L1895" s="43"/>
      <c r="M1895" s="43"/>
      <c r="N1895" s="43"/>
      <c r="O1895" s="43"/>
    </row>
    <row r="1896" spans="1:15" ht="15" customHeight="1">
      <c r="A1896" s="43"/>
      <c r="B1896" s="43"/>
      <c r="C1896" s="43"/>
      <c r="D1896" s="43"/>
      <c r="E1896" s="43"/>
      <c r="F1896" s="43"/>
      <c r="G1896" s="43"/>
      <c r="H1896" s="59"/>
      <c r="I1896" s="59"/>
      <c r="J1896" s="43"/>
      <c r="K1896" s="43"/>
      <c r="L1896" s="43"/>
      <c r="M1896" s="43"/>
      <c r="N1896" s="43"/>
      <c r="O1896" s="43"/>
    </row>
    <row r="1897" spans="1:15" ht="15" customHeight="1">
      <c r="A1897" s="43"/>
      <c r="B1897" s="43"/>
      <c r="C1897" s="43"/>
      <c r="D1897" s="43"/>
      <c r="E1897" s="43"/>
      <c r="F1897" s="43"/>
      <c r="G1897" s="43"/>
      <c r="H1897" s="59"/>
      <c r="I1897" s="59"/>
      <c r="J1897" s="43"/>
      <c r="K1897" s="43"/>
      <c r="L1897" s="43"/>
      <c r="M1897" s="43"/>
      <c r="N1897" s="43"/>
      <c r="O1897" s="43"/>
    </row>
    <row r="1898" spans="1:15" ht="15" customHeight="1">
      <c r="A1898" s="43"/>
      <c r="B1898" s="43"/>
      <c r="C1898" s="43"/>
      <c r="D1898" s="43"/>
      <c r="E1898" s="43"/>
      <c r="F1898" s="43"/>
      <c r="G1898" s="43"/>
      <c r="H1898" s="59"/>
      <c r="I1898" s="59"/>
      <c r="J1898" s="43"/>
      <c r="K1898" s="43"/>
      <c r="L1898" s="43"/>
      <c r="M1898" s="43"/>
      <c r="N1898" s="43"/>
      <c r="O1898" s="43"/>
    </row>
    <row r="1899" spans="1:15" ht="15" customHeight="1">
      <c r="A1899" s="43"/>
      <c r="B1899" s="43"/>
      <c r="C1899" s="43"/>
      <c r="D1899" s="43"/>
      <c r="E1899" s="43"/>
      <c r="F1899" s="43"/>
      <c r="G1899" s="43"/>
      <c r="H1899" s="59"/>
      <c r="I1899" s="59"/>
      <c r="J1899" s="43"/>
      <c r="K1899" s="43"/>
      <c r="L1899" s="43"/>
      <c r="M1899" s="43"/>
      <c r="N1899" s="43"/>
      <c r="O1899" s="43"/>
    </row>
    <row r="1900" spans="1:15" ht="15" customHeight="1">
      <c r="A1900" s="43"/>
      <c r="B1900" s="43"/>
      <c r="C1900" s="43"/>
      <c r="D1900" s="43"/>
      <c r="E1900" s="43"/>
      <c r="F1900" s="43"/>
      <c r="G1900" s="43"/>
      <c r="H1900" s="59"/>
      <c r="I1900" s="59"/>
      <c r="J1900" s="43"/>
      <c r="K1900" s="43"/>
      <c r="L1900" s="43"/>
      <c r="M1900" s="43"/>
      <c r="N1900" s="43"/>
      <c r="O1900" s="43"/>
    </row>
    <row r="1901" spans="1:15" ht="15" customHeight="1">
      <c r="A1901" s="43"/>
      <c r="B1901" s="43"/>
      <c r="C1901" s="43"/>
      <c r="D1901" s="43"/>
      <c r="E1901" s="43"/>
      <c r="F1901" s="43"/>
      <c r="G1901" s="43"/>
      <c r="H1901" s="59"/>
      <c r="I1901" s="59"/>
      <c r="J1901" s="43"/>
      <c r="K1901" s="43"/>
      <c r="L1901" s="43"/>
      <c r="M1901" s="43"/>
      <c r="N1901" s="43"/>
      <c r="O1901" s="43"/>
    </row>
    <row r="1902" spans="1:15" ht="15" customHeight="1">
      <c r="A1902" s="43"/>
      <c r="B1902" s="43"/>
      <c r="C1902" s="43"/>
      <c r="D1902" s="43"/>
      <c r="E1902" s="43"/>
      <c r="F1902" s="43"/>
      <c r="G1902" s="43"/>
      <c r="H1902" s="59"/>
      <c r="I1902" s="59"/>
      <c r="J1902" s="43"/>
      <c r="K1902" s="43"/>
      <c r="L1902" s="43"/>
      <c r="M1902" s="43"/>
      <c r="N1902" s="43"/>
      <c r="O1902" s="43"/>
    </row>
    <row r="1903" spans="1:15" ht="15" customHeight="1">
      <c r="A1903" s="43"/>
      <c r="B1903" s="43"/>
      <c r="C1903" s="43"/>
      <c r="D1903" s="43"/>
      <c r="E1903" s="43"/>
      <c r="F1903" s="43"/>
      <c r="G1903" s="43"/>
      <c r="H1903" s="59"/>
      <c r="I1903" s="59"/>
      <c r="J1903" s="43"/>
      <c r="K1903" s="43"/>
      <c r="L1903" s="43"/>
      <c r="M1903" s="43"/>
      <c r="N1903" s="43"/>
      <c r="O1903" s="43"/>
    </row>
    <row r="1904" spans="1:15" ht="15" customHeight="1">
      <c r="A1904" s="43"/>
      <c r="B1904" s="43"/>
      <c r="C1904" s="43"/>
      <c r="D1904" s="43"/>
      <c r="E1904" s="43"/>
      <c r="F1904" s="43"/>
      <c r="G1904" s="43"/>
      <c r="H1904" s="59"/>
      <c r="I1904" s="59"/>
      <c r="J1904" s="43"/>
      <c r="K1904" s="43"/>
      <c r="L1904" s="43"/>
      <c r="M1904" s="43"/>
      <c r="N1904" s="43"/>
      <c r="O1904" s="43"/>
    </row>
    <row r="1905" spans="1:15" ht="15" customHeight="1">
      <c r="A1905" s="43"/>
      <c r="B1905" s="43"/>
      <c r="C1905" s="43"/>
      <c r="D1905" s="43"/>
      <c r="E1905" s="43"/>
      <c r="F1905" s="43"/>
      <c r="G1905" s="43"/>
      <c r="H1905" s="59"/>
      <c r="I1905" s="59"/>
      <c r="J1905" s="43"/>
      <c r="K1905" s="43"/>
      <c r="L1905" s="43"/>
      <c r="M1905" s="43"/>
      <c r="N1905" s="43"/>
      <c r="O1905" s="43"/>
    </row>
    <row r="1906" spans="1:15" ht="15" customHeight="1">
      <c r="A1906" s="43"/>
      <c r="B1906" s="43"/>
      <c r="C1906" s="43"/>
      <c r="D1906" s="43"/>
      <c r="E1906" s="43"/>
      <c r="F1906" s="43"/>
      <c r="G1906" s="43"/>
      <c r="H1906" s="59"/>
      <c r="I1906" s="59"/>
      <c r="J1906" s="43"/>
      <c r="K1906" s="43"/>
      <c r="L1906" s="43"/>
      <c r="M1906" s="43"/>
      <c r="N1906" s="43"/>
      <c r="O1906" s="43"/>
    </row>
    <row r="1907" spans="1:15" ht="15" customHeight="1">
      <c r="A1907" s="43"/>
      <c r="B1907" s="43"/>
      <c r="C1907" s="43"/>
      <c r="D1907" s="43"/>
      <c r="E1907" s="43"/>
      <c r="F1907" s="43"/>
      <c r="G1907" s="43"/>
      <c r="H1907" s="59"/>
      <c r="I1907" s="59"/>
      <c r="J1907" s="43"/>
      <c r="K1907" s="43"/>
      <c r="L1907" s="43"/>
      <c r="M1907" s="43"/>
      <c r="N1907" s="43"/>
      <c r="O1907" s="43"/>
    </row>
    <row r="1908" spans="1:15" ht="15" customHeight="1">
      <c r="A1908" s="43"/>
      <c r="B1908" s="43"/>
      <c r="C1908" s="43"/>
      <c r="D1908" s="43"/>
      <c r="E1908" s="43"/>
      <c r="F1908" s="43"/>
      <c r="G1908" s="43"/>
      <c r="H1908" s="59"/>
      <c r="I1908" s="59"/>
      <c r="J1908" s="43"/>
      <c r="K1908" s="43"/>
      <c r="L1908" s="43"/>
      <c r="M1908" s="43"/>
      <c r="N1908" s="43"/>
      <c r="O1908" s="43"/>
    </row>
    <row r="1909" spans="1:15" ht="15" customHeight="1">
      <c r="A1909" s="43"/>
      <c r="B1909" s="43"/>
      <c r="C1909" s="43"/>
      <c r="D1909" s="43"/>
      <c r="E1909" s="43"/>
      <c r="F1909" s="43"/>
      <c r="G1909" s="43"/>
      <c r="H1909" s="59"/>
      <c r="I1909" s="59"/>
      <c r="J1909" s="43"/>
      <c r="K1909" s="43"/>
      <c r="L1909" s="43"/>
      <c r="M1909" s="43"/>
      <c r="N1909" s="43"/>
      <c r="O1909" s="43"/>
    </row>
    <row r="1910" spans="1:15" ht="15" customHeight="1">
      <c r="A1910" s="43"/>
      <c r="B1910" s="43"/>
      <c r="C1910" s="43"/>
      <c r="D1910" s="43"/>
      <c r="E1910" s="43"/>
      <c r="F1910" s="43"/>
      <c r="G1910" s="43"/>
      <c r="H1910" s="59"/>
      <c r="I1910" s="59"/>
      <c r="J1910" s="43"/>
      <c r="K1910" s="43"/>
      <c r="L1910" s="43"/>
      <c r="M1910" s="43"/>
      <c r="N1910" s="43"/>
      <c r="O1910" s="43"/>
    </row>
    <row r="1911" spans="1:15" ht="15" customHeight="1">
      <c r="A1911" s="43"/>
      <c r="B1911" s="43"/>
      <c r="C1911" s="43"/>
      <c r="D1911" s="43"/>
      <c r="E1911" s="43"/>
      <c r="F1911" s="43"/>
      <c r="G1911" s="43"/>
      <c r="H1911" s="59"/>
      <c r="I1911" s="59"/>
      <c r="J1911" s="43"/>
      <c r="K1911" s="43"/>
      <c r="L1911" s="43"/>
      <c r="M1911" s="43"/>
      <c r="N1911" s="43"/>
      <c r="O1911" s="43"/>
    </row>
    <row r="1912" spans="1:15" ht="15" customHeight="1">
      <c r="A1912" s="43"/>
      <c r="B1912" s="43"/>
      <c r="C1912" s="43"/>
      <c r="D1912" s="43"/>
      <c r="E1912" s="43"/>
      <c r="F1912" s="43"/>
      <c r="G1912" s="43"/>
      <c r="H1912" s="59"/>
      <c r="I1912" s="59"/>
      <c r="J1912" s="43"/>
      <c r="K1912" s="43"/>
      <c r="L1912" s="43"/>
      <c r="M1912" s="43"/>
      <c r="N1912" s="43"/>
      <c r="O1912" s="43"/>
    </row>
    <row r="1913" spans="1:15" ht="15" customHeight="1">
      <c r="A1913" s="43"/>
      <c r="B1913" s="43"/>
      <c r="C1913" s="43"/>
      <c r="D1913" s="43"/>
      <c r="E1913" s="43"/>
      <c r="F1913" s="43"/>
      <c r="G1913" s="43"/>
      <c r="H1913" s="59"/>
      <c r="I1913" s="59"/>
      <c r="J1913" s="43"/>
      <c r="K1913" s="43"/>
      <c r="L1913" s="43"/>
      <c r="M1913" s="43"/>
      <c r="N1913" s="43"/>
      <c r="O1913" s="43"/>
    </row>
    <row r="1914" spans="1:15" ht="15" customHeight="1">
      <c r="A1914" s="43"/>
      <c r="B1914" s="43"/>
      <c r="C1914" s="43"/>
      <c r="D1914" s="43"/>
      <c r="E1914" s="43"/>
      <c r="F1914" s="43"/>
      <c r="G1914" s="43"/>
      <c r="H1914" s="59"/>
      <c r="I1914" s="59"/>
      <c r="J1914" s="43"/>
      <c r="K1914" s="43"/>
      <c r="L1914" s="43"/>
      <c r="M1914" s="43"/>
      <c r="N1914" s="43"/>
      <c r="O1914" s="43"/>
    </row>
    <row r="1915" spans="1:15" ht="15" customHeight="1">
      <c r="A1915" s="43"/>
      <c r="B1915" s="43"/>
      <c r="C1915" s="43"/>
      <c r="D1915" s="43"/>
      <c r="E1915" s="43"/>
      <c r="F1915" s="43"/>
      <c r="G1915" s="43"/>
      <c r="H1915" s="59"/>
      <c r="I1915" s="59"/>
      <c r="J1915" s="43"/>
      <c r="K1915" s="43"/>
      <c r="L1915" s="43"/>
      <c r="M1915" s="43"/>
      <c r="N1915" s="43"/>
      <c r="O1915" s="43"/>
    </row>
    <row r="1916" spans="1:15" ht="15" customHeight="1">
      <c r="A1916" s="43"/>
      <c r="B1916" s="43"/>
      <c r="C1916" s="43"/>
      <c r="D1916" s="43"/>
      <c r="E1916" s="43"/>
      <c r="F1916" s="43"/>
      <c r="G1916" s="43"/>
      <c r="H1916" s="59"/>
      <c r="I1916" s="59"/>
      <c r="J1916" s="43"/>
      <c r="K1916" s="43"/>
      <c r="L1916" s="43"/>
      <c r="M1916" s="43"/>
      <c r="N1916" s="43"/>
      <c r="O1916" s="43"/>
    </row>
    <row r="1917" spans="1:15" ht="15" customHeight="1">
      <c r="A1917" s="43"/>
      <c r="B1917" s="43"/>
      <c r="C1917" s="43"/>
      <c r="D1917" s="43"/>
      <c r="E1917" s="43"/>
      <c r="F1917" s="43"/>
      <c r="G1917" s="43"/>
      <c r="H1917" s="59"/>
      <c r="I1917" s="59"/>
      <c r="J1917" s="43"/>
      <c r="K1917" s="43"/>
      <c r="L1917" s="43"/>
      <c r="M1917" s="43"/>
      <c r="N1917" s="43"/>
      <c r="O1917" s="43"/>
    </row>
    <row r="1918" spans="1:15" ht="15" customHeight="1">
      <c r="A1918" s="43"/>
      <c r="B1918" s="43"/>
      <c r="C1918" s="43"/>
      <c r="D1918" s="43"/>
      <c r="E1918" s="43"/>
      <c r="F1918" s="43"/>
      <c r="G1918" s="43"/>
      <c r="H1918" s="59"/>
      <c r="I1918" s="59"/>
      <c r="J1918" s="43"/>
      <c r="K1918" s="43"/>
      <c r="L1918" s="43"/>
      <c r="M1918" s="43"/>
      <c r="N1918" s="43"/>
      <c r="O1918" s="43"/>
    </row>
    <row r="1919" spans="1:15" ht="15" customHeight="1">
      <c r="A1919" s="43"/>
      <c r="B1919" s="43"/>
      <c r="C1919" s="43"/>
      <c r="D1919" s="43"/>
      <c r="E1919" s="43"/>
      <c r="F1919" s="43"/>
      <c r="G1919" s="43"/>
      <c r="H1919" s="59"/>
      <c r="I1919" s="59"/>
      <c r="J1919" s="43"/>
      <c r="K1919" s="43"/>
      <c r="L1919" s="43"/>
      <c r="M1919" s="43"/>
      <c r="N1919" s="43"/>
      <c r="O1919" s="43"/>
    </row>
    <row r="1920" spans="1:15" ht="15" customHeight="1">
      <c r="A1920" s="43"/>
      <c r="B1920" s="43"/>
      <c r="C1920" s="43"/>
      <c r="D1920" s="43"/>
      <c r="E1920" s="43"/>
      <c r="F1920" s="43"/>
      <c r="G1920" s="43"/>
      <c r="H1920" s="59"/>
      <c r="I1920" s="59"/>
      <c r="J1920" s="43"/>
      <c r="K1920" s="43"/>
      <c r="L1920" s="43"/>
      <c r="M1920" s="43"/>
      <c r="N1920" s="43"/>
      <c r="O1920" s="43"/>
    </row>
    <row r="1921" spans="1:15" ht="15" customHeight="1">
      <c r="A1921" s="43"/>
      <c r="B1921" s="43"/>
      <c r="C1921" s="43"/>
      <c r="D1921" s="43"/>
      <c r="E1921" s="43"/>
      <c r="F1921" s="43"/>
      <c r="G1921" s="43"/>
      <c r="H1921" s="59"/>
      <c r="I1921" s="59"/>
      <c r="J1921" s="43"/>
      <c r="K1921" s="43"/>
      <c r="L1921" s="43"/>
      <c r="M1921" s="43"/>
      <c r="N1921" s="43"/>
      <c r="O1921" s="43"/>
    </row>
    <row r="1922" spans="1:15" ht="15" customHeight="1">
      <c r="A1922" s="43"/>
      <c r="B1922" s="43"/>
      <c r="C1922" s="43"/>
      <c r="D1922" s="43"/>
      <c r="E1922" s="43"/>
      <c r="F1922" s="43"/>
      <c r="G1922" s="43"/>
      <c r="H1922" s="59"/>
      <c r="I1922" s="59"/>
      <c r="J1922" s="43"/>
      <c r="K1922" s="43"/>
      <c r="L1922" s="43"/>
      <c r="M1922" s="43"/>
      <c r="N1922" s="43"/>
      <c r="O1922" s="43"/>
    </row>
    <row r="1923" spans="1:15" ht="15" customHeight="1">
      <c r="A1923" s="43"/>
      <c r="B1923" s="43"/>
      <c r="C1923" s="43"/>
      <c r="D1923" s="43"/>
      <c r="E1923" s="43"/>
      <c r="F1923" s="43"/>
      <c r="G1923" s="43"/>
      <c r="H1923" s="59"/>
      <c r="I1923" s="59"/>
      <c r="J1923" s="43"/>
      <c r="K1923" s="43"/>
      <c r="L1923" s="43"/>
      <c r="M1923" s="43"/>
      <c r="N1923" s="43"/>
      <c r="O1923" s="43"/>
    </row>
    <row r="1924" spans="1:15" ht="15" customHeight="1">
      <c r="A1924" s="43"/>
      <c r="B1924" s="43"/>
      <c r="C1924" s="43"/>
      <c r="D1924" s="43"/>
      <c r="E1924" s="43"/>
      <c r="F1924" s="43"/>
      <c r="G1924" s="43"/>
      <c r="H1924" s="59"/>
      <c r="I1924" s="59"/>
      <c r="J1924" s="43"/>
      <c r="K1924" s="43"/>
      <c r="L1924" s="43"/>
      <c r="M1924" s="43"/>
      <c r="N1924" s="43"/>
      <c r="O1924" s="43"/>
    </row>
    <row r="1925" spans="1:15" ht="15" customHeight="1">
      <c r="A1925" s="43"/>
      <c r="B1925" s="43"/>
      <c r="C1925" s="43"/>
      <c r="D1925" s="43"/>
      <c r="E1925" s="43"/>
      <c r="F1925" s="43"/>
      <c r="G1925" s="43"/>
      <c r="H1925" s="59"/>
      <c r="I1925" s="59"/>
      <c r="J1925" s="43"/>
      <c r="K1925" s="43"/>
      <c r="L1925" s="43"/>
      <c r="M1925" s="43"/>
      <c r="N1925" s="43"/>
      <c r="O1925" s="43"/>
    </row>
    <row r="1926" spans="1:15" ht="15" customHeight="1">
      <c r="A1926" s="43"/>
      <c r="B1926" s="43"/>
      <c r="C1926" s="43"/>
      <c r="D1926" s="43"/>
      <c r="E1926" s="43"/>
      <c r="F1926" s="43"/>
      <c r="G1926" s="43"/>
      <c r="H1926" s="59"/>
      <c r="I1926" s="59"/>
      <c r="J1926" s="43"/>
      <c r="K1926" s="43"/>
      <c r="L1926" s="43"/>
      <c r="M1926" s="43"/>
      <c r="N1926" s="43"/>
      <c r="O1926" s="43"/>
    </row>
    <row r="1927" spans="1:15" ht="15" customHeight="1">
      <c r="A1927" s="43"/>
      <c r="B1927" s="43"/>
      <c r="C1927" s="43"/>
      <c r="D1927" s="43"/>
      <c r="E1927" s="43"/>
      <c r="F1927" s="43"/>
      <c r="G1927" s="43"/>
      <c r="H1927" s="59"/>
      <c r="I1927" s="59"/>
      <c r="J1927" s="43"/>
      <c r="K1927" s="43"/>
      <c r="L1927" s="43"/>
      <c r="M1927" s="43"/>
      <c r="N1927" s="43"/>
      <c r="O1927" s="43"/>
    </row>
    <row r="1928" spans="1:15" ht="15" customHeight="1">
      <c r="A1928" s="43"/>
      <c r="B1928" s="43"/>
      <c r="C1928" s="43"/>
      <c r="D1928" s="43"/>
      <c r="E1928" s="43"/>
      <c r="F1928" s="43"/>
      <c r="G1928" s="43"/>
      <c r="H1928" s="59"/>
      <c r="I1928" s="59"/>
      <c r="J1928" s="43"/>
      <c r="K1928" s="43"/>
      <c r="L1928" s="43"/>
      <c r="M1928" s="43"/>
      <c r="N1928" s="43"/>
      <c r="O1928" s="43"/>
    </row>
    <row r="1929" spans="1:15" ht="15" customHeight="1">
      <c r="A1929" s="43"/>
      <c r="B1929" s="43"/>
      <c r="C1929" s="43"/>
      <c r="D1929" s="43"/>
      <c r="E1929" s="43"/>
      <c r="F1929" s="43"/>
      <c r="G1929" s="43"/>
      <c r="H1929" s="59"/>
      <c r="I1929" s="59"/>
      <c r="J1929" s="43"/>
      <c r="K1929" s="43"/>
      <c r="L1929" s="43"/>
      <c r="M1929" s="43"/>
      <c r="N1929" s="43"/>
      <c r="O1929" s="43"/>
    </row>
    <row r="1930" spans="1:15" ht="15" customHeight="1">
      <c r="A1930" s="43"/>
      <c r="B1930" s="43"/>
      <c r="C1930" s="43"/>
      <c r="D1930" s="43"/>
      <c r="E1930" s="43"/>
      <c r="F1930" s="43"/>
      <c r="G1930" s="43"/>
      <c r="H1930" s="59"/>
      <c r="I1930" s="59"/>
      <c r="J1930" s="43"/>
      <c r="K1930" s="43"/>
      <c r="L1930" s="43"/>
      <c r="M1930" s="43"/>
      <c r="N1930" s="43"/>
      <c r="O1930" s="43"/>
    </row>
    <row r="1931" spans="1:15" ht="15" customHeight="1">
      <c r="A1931" s="43"/>
      <c r="B1931" s="43"/>
      <c r="C1931" s="43"/>
      <c r="D1931" s="43"/>
      <c r="E1931" s="43"/>
      <c r="F1931" s="43"/>
      <c r="G1931" s="43"/>
      <c r="H1931" s="59"/>
      <c r="I1931" s="59"/>
      <c r="J1931" s="43"/>
      <c r="K1931" s="43"/>
      <c r="L1931" s="43"/>
      <c r="M1931" s="43"/>
      <c r="N1931" s="43"/>
      <c r="O1931" s="43"/>
    </row>
    <row r="1932" spans="1:15" ht="15" customHeight="1">
      <c r="A1932" s="43"/>
      <c r="B1932" s="43"/>
      <c r="C1932" s="43"/>
      <c r="D1932" s="43"/>
      <c r="E1932" s="43"/>
      <c r="F1932" s="43"/>
      <c r="G1932" s="43"/>
      <c r="H1932" s="59"/>
      <c r="I1932" s="59"/>
      <c r="J1932" s="43"/>
      <c r="K1932" s="43"/>
      <c r="L1932" s="43"/>
      <c r="M1932" s="43"/>
      <c r="N1932" s="43"/>
      <c r="O1932" s="43"/>
    </row>
    <row r="1933" spans="1:15" ht="15" customHeight="1">
      <c r="A1933" s="43"/>
      <c r="B1933" s="43"/>
      <c r="C1933" s="43"/>
      <c r="D1933" s="43"/>
      <c r="E1933" s="43"/>
      <c r="F1933" s="43"/>
      <c r="G1933" s="43"/>
      <c r="H1933" s="59"/>
      <c r="I1933" s="59"/>
      <c r="J1933" s="43"/>
      <c r="K1933" s="43"/>
      <c r="L1933" s="43"/>
      <c r="M1933" s="43"/>
      <c r="N1933" s="43"/>
      <c r="O1933" s="43"/>
    </row>
    <row r="1934" spans="1:15" ht="15" customHeight="1">
      <c r="A1934" s="43"/>
      <c r="B1934" s="43"/>
      <c r="C1934" s="43"/>
      <c r="D1934" s="43"/>
      <c r="E1934" s="43"/>
      <c r="F1934" s="43"/>
      <c r="G1934" s="43"/>
      <c r="H1934" s="59"/>
      <c r="I1934" s="59"/>
      <c r="J1934" s="43"/>
      <c r="K1934" s="43"/>
      <c r="L1934" s="43"/>
      <c r="M1934" s="43"/>
      <c r="N1934" s="43"/>
      <c r="O1934" s="43"/>
    </row>
    <row r="1935" spans="1:15" ht="15" customHeight="1">
      <c r="A1935" s="43"/>
      <c r="B1935" s="43"/>
      <c r="C1935" s="43"/>
      <c r="D1935" s="43"/>
      <c r="E1935" s="43"/>
      <c r="F1935" s="43"/>
      <c r="G1935" s="43"/>
      <c r="H1935" s="59"/>
      <c r="I1935" s="59"/>
      <c r="J1935" s="43"/>
      <c r="K1935" s="43"/>
      <c r="L1935" s="43"/>
      <c r="M1935" s="43"/>
      <c r="N1935" s="43"/>
      <c r="O1935" s="43"/>
    </row>
    <row r="1936" spans="1:15" ht="15" customHeight="1">
      <c r="A1936" s="43"/>
      <c r="B1936" s="43"/>
      <c r="C1936" s="43"/>
      <c r="D1936" s="43"/>
      <c r="E1936" s="43"/>
      <c r="F1936" s="43"/>
      <c r="G1936" s="43"/>
      <c r="H1936" s="59"/>
      <c r="I1936" s="59"/>
      <c r="J1936" s="43"/>
      <c r="K1936" s="43"/>
      <c r="L1936" s="43"/>
      <c r="M1936" s="43"/>
      <c r="N1936" s="43"/>
      <c r="O1936" s="43"/>
    </row>
    <row r="1937" spans="1:15" ht="15" customHeight="1">
      <c r="A1937" s="43"/>
      <c r="B1937" s="43"/>
      <c r="C1937" s="43"/>
      <c r="D1937" s="43"/>
      <c r="E1937" s="43"/>
      <c r="F1937" s="43"/>
      <c r="G1937" s="43"/>
      <c r="H1937" s="59"/>
      <c r="I1937" s="59"/>
      <c r="J1937" s="43"/>
      <c r="K1937" s="43"/>
      <c r="L1937" s="43"/>
      <c r="M1937" s="43"/>
      <c r="N1937" s="43"/>
      <c r="O1937" s="43"/>
    </row>
    <row r="1938" spans="1:15" ht="15" customHeight="1">
      <c r="A1938" s="43"/>
      <c r="B1938" s="43"/>
      <c r="C1938" s="43"/>
      <c r="D1938" s="43"/>
      <c r="E1938" s="43"/>
      <c r="F1938" s="43"/>
      <c r="G1938" s="43"/>
      <c r="H1938" s="59"/>
      <c r="I1938" s="59"/>
      <c r="J1938" s="43"/>
      <c r="K1938" s="43"/>
      <c r="L1938" s="43"/>
      <c r="M1938" s="43"/>
      <c r="N1938" s="43"/>
      <c r="O1938" s="43"/>
    </row>
    <row r="1939" spans="1:15" ht="15" customHeight="1">
      <c r="A1939" s="43"/>
      <c r="B1939" s="43"/>
      <c r="C1939" s="43"/>
      <c r="D1939" s="43"/>
      <c r="E1939" s="43"/>
      <c r="F1939" s="43"/>
      <c r="G1939" s="43"/>
      <c r="H1939" s="59"/>
      <c r="I1939" s="59"/>
      <c r="J1939" s="43"/>
      <c r="K1939" s="43"/>
      <c r="L1939" s="43"/>
      <c r="M1939" s="43"/>
      <c r="N1939" s="43"/>
      <c r="O1939" s="43"/>
    </row>
    <row r="1940" spans="1:15" ht="15" customHeight="1">
      <c r="A1940" s="43"/>
      <c r="B1940" s="43"/>
      <c r="C1940" s="43"/>
      <c r="D1940" s="43"/>
      <c r="E1940" s="43"/>
      <c r="F1940" s="43"/>
      <c r="G1940" s="43"/>
      <c r="H1940" s="59"/>
      <c r="I1940" s="59"/>
      <c r="J1940" s="43"/>
      <c r="K1940" s="43"/>
      <c r="L1940" s="43"/>
      <c r="M1940" s="43"/>
      <c r="N1940" s="43"/>
      <c r="O1940" s="43"/>
    </row>
    <row r="1941" spans="1:15" ht="15" customHeight="1">
      <c r="A1941" s="43"/>
      <c r="B1941" s="43"/>
      <c r="C1941" s="43"/>
      <c r="D1941" s="43"/>
      <c r="E1941" s="43"/>
      <c r="F1941" s="43"/>
      <c r="G1941" s="43"/>
      <c r="H1941" s="59"/>
      <c r="I1941" s="59"/>
      <c r="J1941" s="43"/>
      <c r="K1941" s="43"/>
      <c r="L1941" s="43"/>
      <c r="M1941" s="43"/>
      <c r="N1941" s="43"/>
      <c r="O1941" s="43"/>
    </row>
    <row r="1942" spans="1:15" ht="15" customHeight="1">
      <c r="A1942" s="43"/>
      <c r="B1942" s="43"/>
      <c r="C1942" s="43"/>
      <c r="D1942" s="43"/>
      <c r="E1942" s="43"/>
      <c r="F1942" s="43"/>
      <c r="G1942" s="43"/>
      <c r="H1942" s="59"/>
      <c r="I1942" s="59"/>
      <c r="J1942" s="43"/>
      <c r="K1942" s="43"/>
      <c r="L1942" s="43"/>
      <c r="M1942" s="43"/>
      <c r="N1942" s="43"/>
      <c r="O1942" s="43"/>
    </row>
    <row r="1943" spans="1:15" ht="15" customHeight="1">
      <c r="A1943" s="43"/>
      <c r="B1943" s="43"/>
      <c r="C1943" s="43"/>
      <c r="D1943" s="43"/>
      <c r="E1943" s="43"/>
      <c r="F1943" s="43"/>
      <c r="G1943" s="43"/>
      <c r="H1943" s="59"/>
      <c r="I1943" s="59"/>
      <c r="J1943" s="43"/>
      <c r="K1943" s="43"/>
      <c r="L1943" s="43"/>
      <c r="M1943" s="43"/>
      <c r="N1943" s="43"/>
      <c r="O1943" s="43"/>
    </row>
    <row r="1944" spans="1:15" ht="15" customHeight="1">
      <c r="A1944" s="43"/>
      <c r="B1944" s="43"/>
      <c r="C1944" s="43"/>
      <c r="D1944" s="43"/>
      <c r="E1944" s="43"/>
      <c r="F1944" s="43"/>
      <c r="G1944" s="43"/>
      <c r="H1944" s="59"/>
      <c r="I1944" s="59"/>
      <c r="J1944" s="43"/>
      <c r="K1944" s="43"/>
      <c r="L1944" s="43"/>
      <c r="M1944" s="43"/>
      <c r="N1944" s="43"/>
      <c r="O1944" s="43"/>
    </row>
    <row r="1945" spans="1:15" ht="15" customHeight="1">
      <c r="A1945" s="43"/>
      <c r="B1945" s="43"/>
      <c r="C1945" s="43"/>
      <c r="D1945" s="43"/>
      <c r="E1945" s="43"/>
      <c r="F1945" s="43"/>
      <c r="G1945" s="43"/>
      <c r="H1945" s="59"/>
      <c r="I1945" s="59"/>
      <c r="J1945" s="43"/>
      <c r="K1945" s="43"/>
      <c r="L1945" s="43"/>
      <c r="M1945" s="43"/>
      <c r="N1945" s="43"/>
      <c r="O1945" s="43"/>
    </row>
    <row r="1946" spans="1:15" ht="15" customHeight="1">
      <c r="A1946" s="43"/>
      <c r="B1946" s="43"/>
      <c r="C1946" s="43"/>
      <c r="D1946" s="43"/>
      <c r="E1946" s="43"/>
      <c r="F1946" s="43"/>
      <c r="G1946" s="43"/>
      <c r="H1946" s="59"/>
      <c r="I1946" s="59"/>
      <c r="J1946" s="43"/>
      <c r="K1946" s="43"/>
      <c r="L1946" s="43"/>
      <c r="M1946" s="43"/>
      <c r="N1946" s="43"/>
      <c r="O1946" s="43"/>
    </row>
    <row r="1947" spans="1:15" ht="15" customHeight="1">
      <c r="A1947" s="43"/>
      <c r="B1947" s="43"/>
      <c r="C1947" s="43"/>
      <c r="D1947" s="43"/>
      <c r="E1947" s="43"/>
      <c r="F1947" s="43"/>
      <c r="G1947" s="43"/>
      <c r="H1947" s="59"/>
      <c r="I1947" s="59"/>
      <c r="J1947" s="43"/>
      <c r="K1947" s="43"/>
      <c r="L1947" s="43"/>
      <c r="M1947" s="43"/>
      <c r="N1947" s="43"/>
      <c r="O1947" s="43"/>
    </row>
    <row r="1948" spans="1:15" ht="15" customHeight="1">
      <c r="A1948" s="43"/>
      <c r="B1948" s="43"/>
      <c r="C1948" s="43"/>
      <c r="D1948" s="43"/>
      <c r="E1948" s="43"/>
      <c r="F1948" s="43"/>
      <c r="G1948" s="43"/>
      <c r="H1948" s="59"/>
      <c r="I1948" s="59"/>
      <c r="J1948" s="43"/>
      <c r="K1948" s="43"/>
      <c r="L1948" s="43"/>
      <c r="M1948" s="43"/>
      <c r="N1948" s="43"/>
      <c r="O1948" s="43"/>
    </row>
    <row r="1949" spans="1:15" ht="15" customHeight="1">
      <c r="A1949" s="43"/>
      <c r="B1949" s="43"/>
      <c r="C1949" s="43"/>
      <c r="D1949" s="43"/>
      <c r="E1949" s="43"/>
      <c r="F1949" s="43"/>
      <c r="G1949" s="43"/>
      <c r="H1949" s="59"/>
      <c r="I1949" s="59"/>
      <c r="J1949" s="43"/>
      <c r="K1949" s="43"/>
      <c r="L1949" s="43"/>
      <c r="M1949" s="43"/>
      <c r="N1949" s="43"/>
      <c r="O1949" s="43"/>
    </row>
    <row r="1950" spans="1:15" ht="15" customHeight="1">
      <c r="A1950" s="43"/>
      <c r="B1950" s="43"/>
      <c r="C1950" s="43"/>
      <c r="D1950" s="43"/>
      <c r="E1950" s="43"/>
      <c r="F1950" s="43"/>
      <c r="G1950" s="43"/>
      <c r="H1950" s="59"/>
      <c r="I1950" s="59"/>
      <c r="J1950" s="43"/>
      <c r="K1950" s="43"/>
      <c r="L1950" s="43"/>
      <c r="M1950" s="43"/>
      <c r="N1950" s="43"/>
      <c r="O1950" s="43"/>
    </row>
    <row r="1951" spans="1:15" ht="15" customHeight="1">
      <c r="A1951" s="43"/>
      <c r="B1951" s="43"/>
      <c r="C1951" s="43"/>
      <c r="D1951" s="43"/>
      <c r="E1951" s="43"/>
      <c r="F1951" s="43"/>
      <c r="G1951" s="43"/>
      <c r="H1951" s="59"/>
      <c r="I1951" s="59"/>
      <c r="J1951" s="43"/>
      <c r="K1951" s="43"/>
      <c r="L1951" s="43"/>
      <c r="M1951" s="43"/>
      <c r="N1951" s="43"/>
      <c r="O1951" s="43"/>
    </row>
    <row r="1952" spans="1:15" ht="15" customHeight="1">
      <c r="A1952" s="43"/>
      <c r="B1952" s="43"/>
      <c r="C1952" s="43"/>
      <c r="D1952" s="43"/>
      <c r="E1952" s="43"/>
      <c r="F1952" s="43"/>
      <c r="G1952" s="43"/>
      <c r="H1952" s="59"/>
      <c r="I1952" s="59"/>
      <c r="J1952" s="43"/>
      <c r="K1952" s="43"/>
      <c r="L1952" s="43"/>
      <c r="M1952" s="43"/>
      <c r="N1952" s="43"/>
      <c r="O1952" s="43"/>
    </row>
    <row r="1953" spans="1:15" ht="15" customHeight="1">
      <c r="A1953" s="43"/>
      <c r="B1953" s="43"/>
      <c r="C1953" s="43"/>
      <c r="D1953" s="43"/>
      <c r="E1953" s="43"/>
      <c r="F1953" s="43"/>
      <c r="G1953" s="43"/>
      <c r="H1953" s="59"/>
      <c r="I1953" s="59"/>
      <c r="J1953" s="43"/>
      <c r="K1953" s="43"/>
      <c r="L1953" s="43"/>
      <c r="M1953" s="43"/>
      <c r="N1953" s="43"/>
      <c r="O1953" s="43"/>
    </row>
    <row r="1954" spans="1:15" ht="15" customHeight="1">
      <c r="A1954" s="43"/>
      <c r="B1954" s="43"/>
      <c r="C1954" s="43"/>
      <c r="D1954" s="43"/>
      <c r="E1954" s="43"/>
      <c r="F1954" s="43"/>
      <c r="G1954" s="43"/>
      <c r="H1954" s="59"/>
      <c r="I1954" s="59"/>
      <c r="J1954" s="43"/>
      <c r="K1954" s="43"/>
      <c r="L1954" s="43"/>
      <c r="M1954" s="43"/>
      <c r="N1954" s="43"/>
      <c r="O1954" s="43"/>
    </row>
    <row r="1955" spans="1:15" ht="15" customHeight="1">
      <c r="A1955" s="43"/>
      <c r="B1955" s="43"/>
      <c r="C1955" s="43"/>
      <c r="D1955" s="43"/>
      <c r="E1955" s="43"/>
      <c r="F1955" s="43"/>
      <c r="G1955" s="43"/>
      <c r="H1955" s="59"/>
      <c r="I1955" s="59"/>
      <c r="J1955" s="43"/>
      <c r="K1955" s="43"/>
      <c r="L1955" s="43"/>
      <c r="M1955" s="43"/>
      <c r="N1955" s="43"/>
      <c r="O1955" s="43"/>
    </row>
    <row r="1956" spans="1:15" ht="15" customHeight="1">
      <c r="A1956" s="43"/>
      <c r="B1956" s="43"/>
      <c r="C1956" s="43"/>
      <c r="D1956" s="43"/>
      <c r="E1956" s="43"/>
      <c r="F1956" s="43"/>
      <c r="G1956" s="43"/>
      <c r="H1956" s="59"/>
      <c r="I1956" s="59"/>
      <c r="J1956" s="43"/>
      <c r="K1956" s="43"/>
      <c r="L1956" s="43"/>
      <c r="M1956" s="43"/>
      <c r="N1956" s="43"/>
      <c r="O1956" s="43"/>
    </row>
    <row r="1957" spans="1:15" ht="15" customHeight="1">
      <c r="A1957" s="43"/>
      <c r="B1957" s="43"/>
      <c r="C1957" s="43"/>
      <c r="D1957" s="43"/>
      <c r="E1957" s="43"/>
      <c r="F1957" s="43"/>
      <c r="G1957" s="43"/>
      <c r="H1957" s="59"/>
      <c r="I1957" s="59"/>
      <c r="J1957" s="43"/>
      <c r="K1957" s="43"/>
      <c r="L1957" s="43"/>
      <c r="M1957" s="43"/>
      <c r="N1957" s="43"/>
      <c r="O1957" s="43"/>
    </row>
    <row r="1958" spans="1:15" ht="15" customHeight="1">
      <c r="A1958" s="43"/>
      <c r="B1958" s="43"/>
      <c r="C1958" s="43"/>
      <c r="D1958" s="43"/>
      <c r="E1958" s="43"/>
      <c r="F1958" s="43"/>
      <c r="G1958" s="43"/>
      <c r="H1958" s="59"/>
      <c r="I1958" s="59"/>
      <c r="J1958" s="43"/>
      <c r="K1958" s="43"/>
      <c r="L1958" s="43"/>
      <c r="M1958" s="43"/>
      <c r="N1958" s="43"/>
      <c r="O1958" s="43"/>
    </row>
    <row r="1959" spans="1:15" ht="15" customHeight="1">
      <c r="A1959" s="43"/>
      <c r="B1959" s="43"/>
      <c r="C1959" s="43"/>
      <c r="D1959" s="43"/>
      <c r="E1959" s="43"/>
      <c r="F1959" s="43"/>
      <c r="G1959" s="43"/>
      <c r="H1959" s="59"/>
      <c r="I1959" s="59"/>
      <c r="J1959" s="43"/>
      <c r="K1959" s="43"/>
      <c r="L1959" s="43"/>
      <c r="M1959" s="43"/>
      <c r="N1959" s="43"/>
      <c r="O1959" s="43"/>
    </row>
    <row r="1960" spans="1:15" ht="15" customHeight="1">
      <c r="A1960" s="43"/>
      <c r="B1960" s="43"/>
      <c r="C1960" s="43"/>
      <c r="D1960" s="43"/>
      <c r="E1960" s="43"/>
      <c r="F1960" s="43"/>
      <c r="G1960" s="43"/>
      <c r="H1960" s="59"/>
      <c r="I1960" s="59"/>
      <c r="J1960" s="43"/>
      <c r="K1960" s="43"/>
      <c r="L1960" s="43"/>
      <c r="M1960" s="43"/>
      <c r="N1960" s="43"/>
      <c r="O1960" s="43"/>
    </row>
    <row r="1961" spans="1:15" ht="15" customHeight="1">
      <c r="A1961" s="43"/>
      <c r="B1961" s="43"/>
      <c r="C1961" s="43"/>
      <c r="D1961" s="43"/>
      <c r="E1961" s="43"/>
      <c r="F1961" s="43"/>
      <c r="G1961" s="43"/>
      <c r="H1961" s="59"/>
      <c r="I1961" s="59"/>
      <c r="J1961" s="43"/>
      <c r="K1961" s="43"/>
      <c r="L1961" s="43"/>
      <c r="M1961" s="43"/>
      <c r="N1961" s="43"/>
      <c r="O1961" s="43"/>
    </row>
    <row r="1962" spans="1:15" ht="15" customHeight="1">
      <c r="A1962" s="43"/>
      <c r="B1962" s="43"/>
      <c r="C1962" s="43"/>
      <c r="D1962" s="43"/>
      <c r="E1962" s="43"/>
      <c r="F1962" s="43"/>
      <c r="G1962" s="43"/>
      <c r="H1962" s="59"/>
      <c r="I1962" s="59"/>
      <c r="J1962" s="43"/>
      <c r="K1962" s="43"/>
      <c r="L1962" s="43"/>
      <c r="M1962" s="43"/>
      <c r="N1962" s="43"/>
      <c r="O1962" s="43"/>
    </row>
    <row r="1963" spans="1:15" ht="15" customHeight="1">
      <c r="A1963" s="43"/>
      <c r="B1963" s="43"/>
      <c r="C1963" s="43"/>
      <c r="D1963" s="43"/>
      <c r="E1963" s="43"/>
      <c r="F1963" s="43"/>
      <c r="G1963" s="43"/>
      <c r="H1963" s="59"/>
      <c r="I1963" s="59"/>
      <c r="J1963" s="43"/>
      <c r="K1963" s="43"/>
      <c r="L1963" s="43"/>
      <c r="M1963" s="43"/>
      <c r="N1963" s="43"/>
      <c r="O1963" s="43"/>
    </row>
    <row r="1964" spans="1:15" ht="15" customHeight="1">
      <c r="A1964" s="43"/>
      <c r="B1964" s="43"/>
      <c r="C1964" s="43"/>
      <c r="D1964" s="43"/>
      <c r="E1964" s="43"/>
      <c r="F1964" s="43"/>
      <c r="G1964" s="43"/>
      <c r="H1964" s="59"/>
      <c r="I1964" s="59"/>
      <c r="J1964" s="43"/>
      <c r="K1964" s="43"/>
      <c r="L1964" s="59"/>
      <c r="M1964" s="43"/>
      <c r="N1964" s="43"/>
      <c r="O1964" s="43"/>
    </row>
    <row r="1965" spans="1:15" ht="15" customHeight="1">
      <c r="A1965" s="43"/>
      <c r="B1965" s="43"/>
      <c r="C1965" s="43"/>
      <c r="D1965" s="43"/>
      <c r="E1965" s="43"/>
      <c r="F1965" s="43"/>
      <c r="G1965" s="43"/>
      <c r="H1965" s="59"/>
      <c r="I1965" s="59"/>
      <c r="J1965" s="43"/>
      <c r="K1965" s="43"/>
      <c r="L1965" s="43"/>
      <c r="M1965" s="43"/>
      <c r="N1965" s="43"/>
      <c r="O1965" s="43"/>
    </row>
    <row r="1966" spans="1:15" ht="15" customHeight="1">
      <c r="A1966" s="43"/>
      <c r="B1966" s="43"/>
      <c r="C1966" s="43"/>
      <c r="D1966" s="43"/>
      <c r="E1966" s="43"/>
      <c r="F1966" s="43"/>
      <c r="G1966" s="43"/>
      <c r="H1966" s="59"/>
      <c r="I1966" s="59"/>
      <c r="J1966" s="43"/>
      <c r="K1966" s="43"/>
      <c r="L1966" s="43"/>
      <c r="M1966" s="43"/>
      <c r="N1966" s="43"/>
      <c r="O1966" s="43"/>
    </row>
    <row r="1967" spans="1:15" ht="15" customHeight="1">
      <c r="A1967" s="43"/>
      <c r="B1967" s="43"/>
      <c r="C1967" s="43"/>
      <c r="D1967" s="43"/>
      <c r="E1967" s="43"/>
      <c r="F1967" s="43"/>
      <c r="G1967" s="43"/>
      <c r="H1967" s="59"/>
      <c r="I1967" s="59"/>
      <c r="J1967" s="43"/>
      <c r="K1967" s="43"/>
      <c r="L1967" s="43"/>
      <c r="M1967" s="43"/>
      <c r="N1967" s="43"/>
      <c r="O1967" s="43"/>
    </row>
    <row r="1968" spans="1:15" ht="15" customHeight="1">
      <c r="A1968" s="43"/>
      <c r="B1968" s="43"/>
      <c r="C1968" s="43"/>
      <c r="D1968" s="43"/>
      <c r="E1968" s="43"/>
      <c r="F1968" s="43"/>
      <c r="G1968" s="43"/>
      <c r="H1968" s="59"/>
      <c r="I1968" s="59"/>
      <c r="J1968" s="43"/>
      <c r="K1968" s="43"/>
      <c r="L1968" s="43"/>
      <c r="M1968" s="43"/>
      <c r="N1968" s="43"/>
      <c r="O1968" s="43"/>
    </row>
    <row r="1969" spans="1:15" ht="15" customHeight="1">
      <c r="A1969" s="43"/>
      <c r="B1969" s="43"/>
      <c r="C1969" s="43"/>
      <c r="D1969" s="43"/>
      <c r="E1969" s="43"/>
      <c r="F1969" s="43"/>
      <c r="G1969" s="43"/>
      <c r="H1969" s="59"/>
      <c r="I1969" s="59"/>
      <c r="J1969" s="43"/>
      <c r="K1969" s="43"/>
      <c r="L1969" s="43"/>
      <c r="M1969" s="43"/>
      <c r="N1969" s="43"/>
      <c r="O1969" s="43"/>
    </row>
    <row r="1970" spans="1:15" ht="15" customHeight="1">
      <c r="A1970" s="43"/>
      <c r="B1970" s="43"/>
      <c r="C1970" s="43"/>
      <c r="D1970" s="43"/>
      <c r="E1970" s="43"/>
      <c r="F1970" s="43"/>
      <c r="G1970" s="43"/>
      <c r="H1970" s="59"/>
      <c r="I1970" s="59"/>
      <c r="J1970" s="43"/>
      <c r="K1970" s="43"/>
      <c r="L1970" s="43"/>
      <c r="M1970" s="43"/>
      <c r="N1970" s="43"/>
      <c r="O1970" s="43"/>
    </row>
    <row r="1971" spans="1:15" ht="15" customHeight="1">
      <c r="A1971" s="43"/>
      <c r="B1971" s="43"/>
      <c r="C1971" s="43"/>
      <c r="D1971" s="43"/>
      <c r="E1971" s="43"/>
      <c r="F1971" s="43"/>
      <c r="G1971" s="43"/>
      <c r="H1971" s="59"/>
      <c r="I1971" s="59"/>
      <c r="J1971" s="43"/>
      <c r="K1971" s="43"/>
      <c r="L1971" s="43"/>
      <c r="M1971" s="43"/>
      <c r="N1971" s="43"/>
      <c r="O1971" s="43"/>
    </row>
    <row r="1972" spans="1:15" ht="15" customHeight="1">
      <c r="A1972" s="43"/>
      <c r="B1972" s="43"/>
      <c r="C1972" s="43"/>
      <c r="D1972" s="43"/>
      <c r="E1972" s="43"/>
      <c r="F1972" s="43"/>
      <c r="G1972" s="43"/>
      <c r="H1972" s="59"/>
      <c r="I1972" s="59"/>
      <c r="J1972" s="43"/>
      <c r="K1972" s="43"/>
      <c r="L1972" s="43"/>
      <c r="M1972" s="43"/>
      <c r="N1972" s="43"/>
      <c r="O1972" s="43"/>
    </row>
    <row r="1973" spans="1:15" ht="15" customHeight="1">
      <c r="A1973" s="43"/>
      <c r="B1973" s="43"/>
      <c r="C1973" s="43"/>
      <c r="D1973" s="43"/>
      <c r="E1973" s="43"/>
      <c r="F1973" s="43"/>
      <c r="G1973" s="43"/>
      <c r="H1973" s="59"/>
      <c r="I1973" s="59"/>
      <c r="J1973" s="43"/>
      <c r="K1973" s="43"/>
      <c r="L1973" s="43"/>
      <c r="M1973" s="43"/>
      <c r="N1973" s="43"/>
      <c r="O1973" s="43"/>
    </row>
    <row r="1974" spans="1:15" ht="15" customHeight="1">
      <c r="A1974" s="43"/>
      <c r="B1974" s="43"/>
      <c r="C1974" s="43"/>
      <c r="D1974" s="43"/>
      <c r="E1974" s="43"/>
      <c r="F1974" s="43"/>
      <c r="G1974" s="43"/>
      <c r="H1974" s="59"/>
      <c r="I1974" s="59"/>
      <c r="J1974" s="43"/>
      <c r="K1974" s="43"/>
      <c r="L1974" s="43"/>
      <c r="M1974" s="43"/>
      <c r="N1974" s="43"/>
      <c r="O1974" s="43"/>
    </row>
    <row r="1975" spans="1:15" ht="15" customHeight="1">
      <c r="A1975" s="43"/>
      <c r="B1975" s="43"/>
      <c r="C1975" s="43"/>
      <c r="D1975" s="43"/>
      <c r="E1975" s="43"/>
      <c r="F1975" s="43"/>
      <c r="G1975" s="43"/>
      <c r="H1975" s="59"/>
      <c r="I1975" s="59"/>
      <c r="J1975" s="43"/>
      <c r="K1975" s="43"/>
      <c r="L1975" s="43"/>
      <c r="M1975" s="43"/>
      <c r="N1975" s="43"/>
      <c r="O1975" s="43"/>
    </row>
    <row r="1976" spans="1:15" ht="15" customHeight="1">
      <c r="A1976" s="43"/>
      <c r="B1976" s="43"/>
      <c r="C1976" s="43"/>
      <c r="D1976" s="43"/>
      <c r="E1976" s="43"/>
      <c r="F1976" s="43"/>
      <c r="G1976" s="43"/>
      <c r="H1976" s="59"/>
      <c r="I1976" s="59"/>
      <c r="J1976" s="43"/>
      <c r="K1976" s="43"/>
      <c r="L1976" s="43"/>
      <c r="M1976" s="43"/>
      <c r="N1976" s="43"/>
      <c r="O1976" s="43"/>
    </row>
    <row r="1977" spans="1:15" ht="15" customHeight="1">
      <c r="A1977" s="43"/>
      <c r="B1977" s="43"/>
      <c r="C1977" s="43"/>
      <c r="D1977" s="43"/>
      <c r="E1977" s="43"/>
      <c r="F1977" s="43"/>
      <c r="G1977" s="43"/>
      <c r="H1977" s="59"/>
      <c r="I1977" s="59"/>
      <c r="J1977" s="43"/>
      <c r="K1977" s="43"/>
      <c r="L1977" s="43"/>
      <c r="M1977" s="43"/>
      <c r="N1977" s="43"/>
      <c r="O1977" s="43"/>
    </row>
    <row r="1978" spans="1:15" ht="15" customHeight="1">
      <c r="A1978" s="43"/>
      <c r="B1978" s="43"/>
      <c r="C1978" s="43"/>
      <c r="D1978" s="43"/>
      <c r="E1978" s="43"/>
      <c r="F1978" s="43"/>
      <c r="G1978" s="43"/>
      <c r="H1978" s="59"/>
      <c r="I1978" s="59"/>
      <c r="J1978" s="43"/>
      <c r="K1978" s="43"/>
      <c r="L1978" s="43"/>
      <c r="M1978" s="43"/>
      <c r="N1978" s="43"/>
      <c r="O1978" s="43"/>
    </row>
    <row r="1979" spans="1:15" ht="15" customHeight="1">
      <c r="A1979" s="43"/>
      <c r="B1979" s="43"/>
      <c r="C1979" s="43"/>
      <c r="D1979" s="43"/>
      <c r="E1979" s="43"/>
      <c r="F1979" s="43"/>
      <c r="G1979" s="43"/>
      <c r="H1979" s="59"/>
      <c r="I1979" s="59"/>
      <c r="J1979" s="43"/>
      <c r="K1979" s="43"/>
      <c r="L1979" s="43"/>
      <c r="M1979" s="43"/>
      <c r="N1979" s="43"/>
      <c r="O1979" s="43"/>
    </row>
    <row r="1980" spans="1:15" ht="15" customHeight="1">
      <c r="A1980" s="43"/>
      <c r="B1980" s="43"/>
      <c r="C1980" s="43"/>
      <c r="D1980" s="43"/>
      <c r="E1980" s="43"/>
      <c r="F1980" s="43"/>
      <c r="G1980" s="43"/>
      <c r="H1980" s="59"/>
      <c r="I1980" s="59"/>
      <c r="J1980" s="43"/>
      <c r="K1980" s="43"/>
      <c r="L1980" s="43"/>
      <c r="M1980" s="43"/>
      <c r="N1980" s="43"/>
      <c r="O1980" s="43"/>
    </row>
    <row r="1981" spans="1:15" ht="15" customHeight="1">
      <c r="A1981" s="43"/>
      <c r="B1981" s="43"/>
      <c r="C1981" s="43"/>
      <c r="D1981" s="43"/>
      <c r="E1981" s="43"/>
      <c r="F1981" s="43"/>
      <c r="G1981" s="43"/>
      <c r="H1981" s="59"/>
      <c r="I1981" s="59"/>
      <c r="J1981" s="43"/>
      <c r="K1981" s="43"/>
      <c r="L1981" s="43"/>
      <c r="M1981" s="43"/>
      <c r="N1981" s="43"/>
      <c r="O1981" s="43"/>
    </row>
    <row r="1982" spans="1:15" ht="15" customHeight="1">
      <c r="A1982" s="43"/>
      <c r="B1982" s="43"/>
      <c r="C1982" s="43"/>
      <c r="D1982" s="43"/>
      <c r="E1982" s="43"/>
      <c r="F1982" s="43"/>
      <c r="G1982" s="43"/>
      <c r="H1982" s="59"/>
      <c r="I1982" s="59"/>
      <c r="J1982" s="43"/>
      <c r="K1982" s="43"/>
      <c r="L1982" s="43"/>
      <c r="M1982" s="43"/>
      <c r="N1982" s="43"/>
      <c r="O1982" s="43"/>
    </row>
    <row r="1983" spans="1:15" ht="15" customHeight="1">
      <c r="A1983" s="43"/>
      <c r="B1983" s="43"/>
      <c r="C1983" s="43"/>
      <c r="D1983" s="43"/>
      <c r="E1983" s="43"/>
      <c r="F1983" s="43"/>
      <c r="G1983" s="43"/>
      <c r="H1983" s="59"/>
      <c r="I1983" s="59"/>
      <c r="J1983" s="43"/>
      <c r="K1983" s="43"/>
      <c r="L1983" s="43"/>
      <c r="M1983" s="43"/>
      <c r="N1983" s="43"/>
      <c r="O1983" s="43"/>
    </row>
    <row r="1984" spans="1:15" ht="15" customHeight="1">
      <c r="A1984" s="43"/>
      <c r="B1984" s="43"/>
      <c r="C1984" s="43"/>
      <c r="D1984" s="43"/>
      <c r="E1984" s="43"/>
      <c r="F1984" s="43"/>
      <c r="G1984" s="43"/>
      <c r="H1984" s="59"/>
      <c r="I1984" s="59"/>
      <c r="J1984" s="43"/>
      <c r="K1984" s="43"/>
      <c r="L1984" s="43"/>
      <c r="M1984" s="43"/>
      <c r="N1984" s="43"/>
      <c r="O1984" s="43"/>
    </row>
    <row r="1985" spans="1:15" ht="15" customHeight="1">
      <c r="A1985" s="43"/>
      <c r="B1985" s="43"/>
      <c r="C1985" s="43"/>
      <c r="D1985" s="43"/>
      <c r="E1985" s="43"/>
      <c r="F1985" s="43"/>
      <c r="G1985" s="43"/>
      <c r="H1985" s="59"/>
      <c r="I1985" s="59"/>
      <c r="J1985" s="43"/>
      <c r="K1985" s="43"/>
      <c r="L1985" s="59"/>
      <c r="M1985" s="43"/>
      <c r="N1985" s="43"/>
      <c r="O1985" s="43"/>
    </row>
    <row r="1986" spans="1:15" ht="15" customHeight="1">
      <c r="A1986" s="43"/>
      <c r="B1986" s="43"/>
      <c r="C1986" s="43"/>
      <c r="D1986" s="43"/>
      <c r="E1986" s="43"/>
      <c r="F1986" s="43"/>
      <c r="G1986" s="43"/>
      <c r="H1986" s="59"/>
      <c r="I1986" s="59"/>
      <c r="J1986" s="43"/>
      <c r="K1986" s="43"/>
      <c r="L1986" s="43"/>
      <c r="M1986" s="43"/>
      <c r="N1986" s="43"/>
      <c r="O1986" s="43"/>
    </row>
    <row r="1987" spans="1:15" ht="15" customHeight="1">
      <c r="A1987" s="43"/>
      <c r="B1987" s="43"/>
      <c r="C1987" s="43"/>
      <c r="D1987" s="43"/>
      <c r="E1987" s="43"/>
      <c r="F1987" s="43"/>
      <c r="G1987" s="43"/>
      <c r="H1987" s="59"/>
      <c r="I1987" s="59"/>
      <c r="J1987" s="43"/>
      <c r="K1987" s="43"/>
      <c r="L1987" s="43"/>
      <c r="M1987" s="43"/>
      <c r="N1987" s="43"/>
      <c r="O1987" s="43"/>
    </row>
    <row r="1988" spans="1:15" ht="15" customHeight="1">
      <c r="A1988" s="43"/>
      <c r="B1988" s="43"/>
      <c r="C1988" s="43"/>
      <c r="D1988" s="43"/>
      <c r="E1988" s="43"/>
      <c r="F1988" s="43"/>
      <c r="G1988" s="43"/>
      <c r="H1988" s="59"/>
      <c r="I1988" s="59"/>
      <c r="J1988" s="43"/>
      <c r="K1988" s="43"/>
      <c r="L1988" s="43"/>
      <c r="M1988" s="43"/>
      <c r="N1988" s="43"/>
      <c r="O1988" s="43"/>
    </row>
    <row r="1989" spans="1:15" ht="15" customHeight="1">
      <c r="A1989" s="43"/>
      <c r="B1989" s="43"/>
      <c r="C1989" s="43"/>
      <c r="D1989" s="43"/>
      <c r="E1989" s="43"/>
      <c r="F1989" s="43"/>
      <c r="G1989" s="43"/>
      <c r="H1989" s="59"/>
      <c r="I1989" s="59"/>
      <c r="J1989" s="43"/>
      <c r="K1989" s="43"/>
      <c r="L1989" s="43"/>
      <c r="M1989" s="43"/>
      <c r="N1989" s="43"/>
      <c r="O1989" s="43"/>
    </row>
    <row r="1990" spans="1:15" ht="15" customHeight="1">
      <c r="A1990" s="43"/>
      <c r="B1990" s="43"/>
      <c r="C1990" s="43"/>
      <c r="D1990" s="43"/>
      <c r="E1990" s="43"/>
      <c r="F1990" s="43"/>
      <c r="G1990" s="43"/>
      <c r="H1990" s="59"/>
      <c r="I1990" s="59"/>
      <c r="J1990" s="43"/>
      <c r="K1990" s="43"/>
      <c r="L1990" s="43"/>
      <c r="M1990" s="43"/>
      <c r="N1990" s="43"/>
      <c r="O1990" s="43"/>
    </row>
    <row r="1991" spans="1:15" ht="15" customHeight="1">
      <c r="A1991" s="43"/>
      <c r="B1991" s="43"/>
      <c r="C1991" s="43"/>
      <c r="D1991" s="43"/>
      <c r="E1991" s="43"/>
      <c r="F1991" s="43"/>
      <c r="G1991" s="43"/>
      <c r="H1991" s="59"/>
      <c r="I1991" s="59"/>
      <c r="J1991" s="43"/>
      <c r="K1991" s="43"/>
      <c r="L1991" s="43"/>
      <c r="M1991" s="43"/>
      <c r="N1991" s="43"/>
      <c r="O1991" s="43"/>
    </row>
    <row r="1992" spans="1:15" ht="15" customHeight="1">
      <c r="A1992" s="43"/>
      <c r="B1992" s="43"/>
      <c r="C1992" s="43"/>
      <c r="D1992" s="43"/>
      <c r="E1992" s="43"/>
      <c r="F1992" s="43"/>
      <c r="G1992" s="43"/>
      <c r="H1992" s="59"/>
      <c r="I1992" s="59"/>
      <c r="J1992" s="43"/>
      <c r="K1992" s="43"/>
      <c r="L1992" s="43"/>
      <c r="M1992" s="43"/>
      <c r="N1992" s="43"/>
      <c r="O1992" s="43"/>
    </row>
    <row r="1993" spans="1:15" ht="15" customHeight="1">
      <c r="A1993" s="43"/>
      <c r="B1993" s="43"/>
      <c r="C1993" s="43"/>
      <c r="D1993" s="43"/>
      <c r="E1993" s="43"/>
      <c r="F1993" s="43"/>
      <c r="G1993" s="43"/>
      <c r="H1993" s="59"/>
      <c r="I1993" s="59"/>
      <c r="J1993" s="43"/>
      <c r="K1993" s="43"/>
      <c r="L1993" s="43"/>
      <c r="M1993" s="43"/>
      <c r="N1993" s="43"/>
      <c r="O1993" s="43"/>
    </row>
    <row r="1994" spans="1:15" ht="15" customHeight="1">
      <c r="A1994" s="43"/>
      <c r="B1994" s="43"/>
      <c r="C1994" s="43"/>
      <c r="D1994" s="43"/>
      <c r="E1994" s="43"/>
      <c r="F1994" s="43"/>
      <c r="G1994" s="43"/>
      <c r="H1994" s="59"/>
      <c r="I1994" s="59"/>
      <c r="J1994" s="43"/>
      <c r="K1994" s="43"/>
      <c r="L1994" s="43"/>
      <c r="M1994" s="43"/>
      <c r="N1994" s="43"/>
      <c r="O1994" s="43"/>
    </row>
    <row r="1995" spans="1:15" ht="15" customHeight="1">
      <c r="A1995" s="43"/>
      <c r="B1995" s="43"/>
      <c r="C1995" s="43"/>
      <c r="D1995" s="43"/>
      <c r="E1995" s="43"/>
      <c r="F1995" s="43"/>
      <c r="G1995" s="43"/>
      <c r="H1995" s="59"/>
      <c r="I1995" s="59"/>
      <c r="J1995" s="43"/>
      <c r="K1995" s="43"/>
      <c r="L1995" s="43"/>
      <c r="M1995" s="43"/>
      <c r="N1995" s="43"/>
      <c r="O1995" s="43"/>
    </row>
    <row r="1996" spans="1:15" ht="15" customHeight="1">
      <c r="A1996" s="43"/>
      <c r="B1996" s="43"/>
      <c r="C1996" s="43"/>
      <c r="D1996" s="43"/>
      <c r="E1996" s="43"/>
      <c r="F1996" s="43"/>
      <c r="G1996" s="43"/>
      <c r="H1996" s="59"/>
      <c r="I1996" s="59"/>
      <c r="J1996" s="43"/>
      <c r="K1996" s="43"/>
      <c r="L1996" s="43"/>
      <c r="M1996" s="43"/>
      <c r="N1996" s="43"/>
      <c r="O1996" s="43"/>
    </row>
    <row r="1997" spans="1:15" ht="15" customHeight="1">
      <c r="A1997" s="43"/>
      <c r="B1997" s="43"/>
      <c r="C1997" s="43"/>
      <c r="D1997" s="43"/>
      <c r="E1997" s="43"/>
      <c r="F1997" s="43"/>
      <c r="G1997" s="43"/>
      <c r="H1997" s="59"/>
      <c r="I1997" s="59"/>
      <c r="J1997" s="43"/>
      <c r="K1997" s="43"/>
      <c r="L1997" s="43"/>
      <c r="M1997" s="43"/>
      <c r="N1997" s="43"/>
      <c r="O1997" s="43"/>
    </row>
    <row r="1998" spans="1:15" ht="15" customHeight="1">
      <c r="A1998" s="43"/>
      <c r="B1998" s="43"/>
      <c r="C1998" s="43"/>
      <c r="D1998" s="43"/>
      <c r="E1998" s="43"/>
      <c r="F1998" s="43"/>
      <c r="G1998" s="43"/>
      <c r="H1998" s="59"/>
      <c r="I1998" s="59"/>
      <c r="J1998" s="43"/>
      <c r="K1998" s="43"/>
      <c r="L1998" s="43"/>
      <c r="M1998" s="43"/>
      <c r="N1998" s="43"/>
      <c r="O1998" s="43"/>
    </row>
    <row r="1999" spans="1:15" ht="15" customHeight="1">
      <c r="A1999" s="43"/>
      <c r="B1999" s="43"/>
      <c r="C1999" s="43"/>
      <c r="D1999" s="43"/>
      <c r="E1999" s="43"/>
      <c r="F1999" s="43"/>
      <c r="G1999" s="43"/>
      <c r="H1999" s="59"/>
      <c r="I1999" s="59"/>
      <c r="J1999" s="43"/>
      <c r="K1999" s="43"/>
      <c r="L1999" s="43"/>
      <c r="M1999" s="43"/>
      <c r="N1999" s="43"/>
      <c r="O1999" s="43"/>
    </row>
    <row r="2000" spans="1:15" ht="15" customHeight="1">
      <c r="A2000" s="43"/>
      <c r="B2000" s="43"/>
      <c r="C2000" s="43"/>
      <c r="D2000" s="43"/>
      <c r="E2000" s="43"/>
      <c r="F2000" s="43"/>
      <c r="G2000" s="43"/>
      <c r="H2000" s="59"/>
      <c r="I2000" s="59"/>
      <c r="J2000" s="43"/>
      <c r="K2000" s="43"/>
      <c r="L2000" s="43"/>
      <c r="M2000" s="43"/>
      <c r="N2000" s="43"/>
      <c r="O2000" s="43"/>
    </row>
    <row r="2001" spans="4:12" ht="15" customHeight="1">
      <c r="D2001" s="19"/>
      <c r="K2001" s="19"/>
      <c r="L2001" s="19"/>
    </row>
    <row r="2002" spans="4:12" ht="15" customHeight="1">
      <c r="D2002" s="19"/>
      <c r="K2002" s="19"/>
      <c r="L2002" s="19"/>
    </row>
    <row r="2003" spans="4:12" ht="15" customHeight="1">
      <c r="D2003" s="19"/>
      <c r="K2003" s="19"/>
      <c r="L2003" s="19"/>
    </row>
    <row r="2004" spans="4:12" ht="15" customHeight="1">
      <c r="D2004" s="19"/>
      <c r="K2004" s="19"/>
      <c r="L2004" s="19"/>
    </row>
    <row r="2005" spans="4:12" ht="15" customHeight="1">
      <c r="D2005" s="19"/>
      <c r="K2005" s="19"/>
      <c r="L2005" s="19"/>
    </row>
    <row r="2006" spans="4:12" ht="15" customHeight="1">
      <c r="D2006" s="19"/>
      <c r="K2006" s="19"/>
      <c r="L2006" s="19"/>
    </row>
    <row r="2007" spans="4:12" ht="15" customHeight="1">
      <c r="D2007" s="19"/>
      <c r="K2007" s="19"/>
      <c r="L2007" s="19"/>
    </row>
    <row r="2008" spans="4:12" ht="15" customHeight="1">
      <c r="D2008" s="19"/>
      <c r="K2008" s="19"/>
      <c r="L2008" s="19"/>
    </row>
    <row r="2009" spans="4:12" ht="15" customHeight="1">
      <c r="D2009" s="19"/>
      <c r="K2009" s="19"/>
      <c r="L2009" s="19"/>
    </row>
    <row r="2010" spans="4:12" ht="15" customHeight="1">
      <c r="D2010" s="19"/>
      <c r="K2010" s="19"/>
      <c r="L2010" s="19"/>
    </row>
    <row r="2011" spans="4:12" ht="15" customHeight="1">
      <c r="D2011" s="19"/>
      <c r="K2011" s="19"/>
      <c r="L2011" s="19"/>
    </row>
    <row r="2012" spans="4:12" ht="15" customHeight="1">
      <c r="D2012" s="19"/>
      <c r="K2012" s="19"/>
      <c r="L2012" s="19"/>
    </row>
    <row r="2013" spans="4:12" ht="15" customHeight="1">
      <c r="D2013" s="19"/>
      <c r="K2013" s="19"/>
      <c r="L2013" s="19"/>
    </row>
    <row r="2014" spans="4:12" ht="15" customHeight="1">
      <c r="D2014" s="19"/>
      <c r="K2014" s="19"/>
      <c r="L2014" s="19"/>
    </row>
    <row r="2015" spans="4:12" ht="15" customHeight="1">
      <c r="D2015" s="19"/>
      <c r="K2015" s="19"/>
      <c r="L2015" s="19"/>
    </row>
    <row r="2016" spans="4:12" ht="15" customHeight="1">
      <c r="D2016" s="19"/>
      <c r="K2016" s="19"/>
      <c r="L2016" s="19"/>
    </row>
    <row r="2017" spans="4:12" ht="15" customHeight="1">
      <c r="D2017" s="19"/>
      <c r="K2017" s="19"/>
      <c r="L2017" s="19"/>
    </row>
    <row r="2018" spans="4:12" ht="15" customHeight="1">
      <c r="D2018" s="19"/>
      <c r="K2018" s="19"/>
      <c r="L2018" s="19"/>
    </row>
    <row r="2019" spans="4:12" ht="15" customHeight="1">
      <c r="D2019" s="19"/>
      <c r="K2019" s="19"/>
      <c r="L2019" s="19"/>
    </row>
    <row r="2020" spans="4:12" ht="15" customHeight="1">
      <c r="D2020" s="19"/>
      <c r="K2020" s="19"/>
      <c r="L2020" s="19"/>
    </row>
    <row r="2021" spans="4:12" ht="15" customHeight="1">
      <c r="D2021" s="19"/>
      <c r="K2021" s="19"/>
      <c r="L2021" s="19"/>
    </row>
    <row r="2022" spans="4:12" ht="15" customHeight="1">
      <c r="D2022" s="19"/>
      <c r="K2022" s="19"/>
      <c r="L2022" s="19"/>
    </row>
    <row r="2023" spans="4:12" ht="15" customHeight="1">
      <c r="D2023" s="19"/>
      <c r="K2023" s="19"/>
      <c r="L2023" s="19"/>
    </row>
    <row r="2024" spans="4:12" ht="15" customHeight="1">
      <c r="D2024" s="19"/>
      <c r="K2024" s="19"/>
      <c r="L2024" s="19"/>
    </row>
    <row r="2025" spans="4:12" ht="15" customHeight="1">
      <c r="D2025" s="19"/>
      <c r="K2025" s="19"/>
      <c r="L2025" s="19"/>
    </row>
    <row r="2026" spans="4:12" ht="15" customHeight="1">
      <c r="D2026" s="19"/>
      <c r="K2026" s="19"/>
      <c r="L2026" s="19"/>
    </row>
    <row r="2027" spans="4:12" ht="15" customHeight="1">
      <c r="D2027" s="19"/>
      <c r="K2027" s="19"/>
      <c r="L2027" s="19"/>
    </row>
    <row r="2028" spans="4:12" ht="15" customHeight="1">
      <c r="D2028" s="19"/>
      <c r="K2028" s="19"/>
      <c r="L2028" s="19"/>
    </row>
    <row r="2029" spans="4:12" ht="15" customHeight="1">
      <c r="D2029" s="19"/>
      <c r="K2029" s="19"/>
      <c r="L2029" s="19"/>
    </row>
    <row r="2030" spans="4:12" ht="15" customHeight="1">
      <c r="D2030" s="19"/>
      <c r="K2030" s="19"/>
      <c r="L2030" s="19"/>
    </row>
    <row r="2031" spans="4:12" ht="15" customHeight="1">
      <c r="D2031" s="19"/>
      <c r="K2031" s="19"/>
      <c r="L2031" s="19"/>
    </row>
    <row r="2032" spans="4:12" ht="15" customHeight="1">
      <c r="D2032" s="19"/>
      <c r="K2032" s="19"/>
      <c r="L2032" s="19"/>
    </row>
    <row r="2033" spans="4:12" ht="15" customHeight="1">
      <c r="D2033" s="19"/>
      <c r="K2033" s="19"/>
      <c r="L2033" s="19"/>
    </row>
    <row r="2034" spans="4:12" ht="15" customHeight="1">
      <c r="D2034" s="19"/>
      <c r="K2034" s="19"/>
      <c r="L2034" s="19"/>
    </row>
    <row r="2035" spans="4:12" ht="15" customHeight="1">
      <c r="D2035" s="19"/>
      <c r="K2035" s="19"/>
      <c r="L2035" s="19"/>
    </row>
    <row r="2036" spans="4:12" ht="15" customHeight="1">
      <c r="D2036" s="19"/>
      <c r="K2036" s="19"/>
      <c r="L2036" s="19"/>
    </row>
    <row r="2037" spans="4:12" ht="15" customHeight="1">
      <c r="D2037" s="19"/>
      <c r="K2037" s="19"/>
      <c r="L2037" s="19"/>
    </row>
    <row r="2038" spans="4:12" ht="15" customHeight="1">
      <c r="D2038" s="19"/>
      <c r="K2038" s="19"/>
      <c r="L2038" s="19"/>
    </row>
    <row r="2039" spans="4:12" ht="15" customHeight="1">
      <c r="D2039" s="19"/>
      <c r="K2039" s="19"/>
      <c r="L2039" s="19"/>
    </row>
    <row r="2040" spans="4:12" ht="15" customHeight="1">
      <c r="D2040" s="19"/>
      <c r="K2040" s="19"/>
      <c r="L2040" s="19"/>
    </row>
    <row r="2041" spans="4:12" ht="15" customHeight="1">
      <c r="D2041" s="19"/>
      <c r="K2041" s="19"/>
      <c r="L2041" s="19"/>
    </row>
    <row r="2042" spans="4:12" ht="15" customHeight="1">
      <c r="D2042" s="19"/>
      <c r="K2042" s="19"/>
      <c r="L2042" s="19"/>
    </row>
    <row r="2043" spans="4:12" ht="15" customHeight="1">
      <c r="D2043" s="19"/>
      <c r="K2043" s="19"/>
      <c r="L2043" s="19"/>
    </row>
    <row r="2044" spans="4:12" ht="15" customHeight="1">
      <c r="D2044" s="19"/>
      <c r="K2044" s="19"/>
      <c r="L2044" s="19"/>
    </row>
    <row r="2045" spans="4:12" ht="15" customHeight="1">
      <c r="D2045" s="19"/>
      <c r="K2045" s="19"/>
      <c r="L2045" s="19"/>
    </row>
    <row r="2046" spans="4:12" ht="15" customHeight="1">
      <c r="D2046" s="19"/>
      <c r="K2046" s="19"/>
      <c r="L2046" s="19"/>
    </row>
    <row r="2047" spans="4:12" ht="15" customHeight="1">
      <c r="D2047" s="19"/>
      <c r="K2047" s="19"/>
      <c r="L2047" s="19"/>
    </row>
    <row r="2048" spans="4:12" ht="15" customHeight="1">
      <c r="D2048" s="19"/>
      <c r="K2048" s="19"/>
      <c r="L2048" s="19"/>
    </row>
    <row r="2049" spans="4:12" ht="15" customHeight="1">
      <c r="D2049" s="19"/>
      <c r="K2049" s="19"/>
      <c r="L2049" s="19"/>
    </row>
    <row r="2050" spans="4:12" ht="15" customHeight="1">
      <c r="D2050" s="19"/>
      <c r="K2050" s="19"/>
      <c r="L2050" s="19"/>
    </row>
    <row r="2051" spans="4:12" ht="15" customHeight="1">
      <c r="D2051" s="19"/>
      <c r="K2051" s="19"/>
      <c r="L2051" s="19"/>
    </row>
    <row r="2052" spans="4:12" ht="15" customHeight="1">
      <c r="D2052" s="19"/>
      <c r="K2052" s="19"/>
      <c r="L2052" s="19"/>
    </row>
    <row r="2053" spans="4:12" ht="15" customHeight="1">
      <c r="D2053" s="19"/>
      <c r="K2053" s="19"/>
      <c r="L2053" s="19"/>
    </row>
    <row r="2054" spans="4:12" ht="15" customHeight="1">
      <c r="D2054" s="19"/>
      <c r="K2054" s="19"/>
      <c r="L2054" s="19"/>
    </row>
    <row r="2055" spans="4:12" ht="15" customHeight="1">
      <c r="D2055" s="19"/>
      <c r="K2055" s="19"/>
      <c r="L2055" s="19"/>
    </row>
    <row r="2056" spans="4:12" ht="15" customHeight="1">
      <c r="D2056" s="19"/>
      <c r="K2056" s="19"/>
      <c r="L2056" s="19"/>
    </row>
    <row r="2057" spans="4:12" ht="15" customHeight="1">
      <c r="D2057" s="19"/>
      <c r="K2057" s="19"/>
      <c r="L2057" s="19"/>
    </row>
    <row r="2058" spans="4:12" ht="15" customHeight="1">
      <c r="D2058" s="19"/>
      <c r="K2058" s="19"/>
      <c r="L2058" s="19"/>
    </row>
    <row r="2059" spans="4:12" ht="15" customHeight="1">
      <c r="D2059" s="19"/>
      <c r="K2059" s="19"/>
      <c r="L2059" s="19"/>
    </row>
    <row r="2060" spans="4:12" ht="15" customHeight="1">
      <c r="D2060" s="19"/>
      <c r="K2060" s="19"/>
      <c r="L2060" s="19"/>
    </row>
    <row r="2061" spans="4:12" ht="15" customHeight="1">
      <c r="D2061" s="19"/>
      <c r="K2061" s="19"/>
      <c r="L2061" s="19"/>
    </row>
    <row r="2062" spans="4:12" ht="15" customHeight="1">
      <c r="D2062" s="19"/>
      <c r="K2062" s="19"/>
      <c r="L2062" s="19"/>
    </row>
    <row r="2063" spans="4:12" ht="15" customHeight="1">
      <c r="D2063" s="19"/>
      <c r="K2063" s="19"/>
      <c r="L2063" s="19"/>
    </row>
    <row r="2064" spans="4:12" ht="15" customHeight="1">
      <c r="D2064" s="19"/>
      <c r="K2064" s="19"/>
      <c r="L2064" s="19"/>
    </row>
    <row r="2065" spans="4:12" ht="15" customHeight="1">
      <c r="D2065" s="19"/>
      <c r="K2065" s="19"/>
      <c r="L2065" s="19"/>
    </row>
    <row r="2066" spans="4:12" ht="15" customHeight="1">
      <c r="D2066" s="19"/>
      <c r="K2066" s="19"/>
      <c r="L2066" s="19"/>
    </row>
    <row r="2067" spans="4:12" ht="15" customHeight="1">
      <c r="D2067" s="19"/>
      <c r="K2067" s="19"/>
      <c r="L2067" s="19"/>
    </row>
    <row r="2068" spans="4:12" ht="15" customHeight="1">
      <c r="D2068" s="19"/>
      <c r="K2068" s="19"/>
      <c r="L2068" s="19"/>
    </row>
    <row r="2069" spans="4:12" ht="15" customHeight="1">
      <c r="D2069" s="19"/>
      <c r="K2069" s="19"/>
      <c r="L2069" s="19"/>
    </row>
    <row r="2070" spans="4:12" ht="15" customHeight="1">
      <c r="D2070" s="19"/>
      <c r="K2070" s="19"/>
      <c r="L2070" s="19"/>
    </row>
    <row r="2071" spans="4:12" ht="15" customHeight="1">
      <c r="D2071" s="19"/>
      <c r="K2071" s="19"/>
      <c r="L2071" s="19"/>
    </row>
    <row r="2072" spans="4:12" ht="15" customHeight="1">
      <c r="D2072" s="19"/>
      <c r="K2072" s="19"/>
      <c r="L2072" s="19"/>
    </row>
    <row r="2073" spans="4:12" ht="15" customHeight="1">
      <c r="D2073" s="19"/>
      <c r="K2073" s="19"/>
      <c r="L2073" s="19"/>
    </row>
    <row r="2074" spans="4:12" ht="15" customHeight="1">
      <c r="D2074" s="19"/>
      <c r="K2074" s="19"/>
      <c r="L2074" s="19"/>
    </row>
    <row r="2075" spans="4:12" ht="15" customHeight="1">
      <c r="D2075" s="19"/>
      <c r="K2075" s="19"/>
      <c r="L2075" s="19"/>
    </row>
    <row r="2076" spans="4:12" ht="15" customHeight="1">
      <c r="D2076" s="19"/>
      <c r="K2076" s="19"/>
      <c r="L2076" s="19"/>
    </row>
    <row r="2077" spans="4:12" ht="15" customHeight="1">
      <c r="D2077" s="19"/>
      <c r="K2077" s="19"/>
      <c r="L2077" s="19"/>
    </row>
    <row r="2078" spans="4:12" ht="15" customHeight="1">
      <c r="D2078" s="19"/>
      <c r="K2078" s="19"/>
      <c r="L2078" s="19"/>
    </row>
    <row r="2079" spans="4:12" ht="15" customHeight="1">
      <c r="D2079" s="19"/>
      <c r="K2079" s="19"/>
      <c r="L2079" s="19"/>
    </row>
    <row r="2080" spans="4:12" ht="15" customHeight="1">
      <c r="D2080" s="19"/>
      <c r="K2080" s="19"/>
      <c r="L2080" s="19"/>
    </row>
    <row r="2081" spans="4:12" ht="15" customHeight="1">
      <c r="D2081" s="19"/>
      <c r="K2081" s="19"/>
      <c r="L2081" s="19"/>
    </row>
    <row r="2082" spans="4:12" ht="15" customHeight="1">
      <c r="D2082" s="19"/>
      <c r="K2082" s="19"/>
      <c r="L2082" s="19"/>
    </row>
    <row r="2083" spans="4:12" ht="15" customHeight="1">
      <c r="D2083" s="19"/>
      <c r="K2083" s="19"/>
      <c r="L2083" s="19"/>
    </row>
    <row r="2084" spans="4:12" ht="15" customHeight="1">
      <c r="D2084" s="19"/>
      <c r="K2084" s="19"/>
      <c r="L2084" s="19"/>
    </row>
    <row r="2085" spans="4:12" ht="15" customHeight="1">
      <c r="D2085" s="19"/>
      <c r="K2085" s="19"/>
      <c r="L2085" s="19"/>
    </row>
    <row r="2086" spans="4:12" ht="15" customHeight="1">
      <c r="D2086" s="19"/>
      <c r="K2086" s="19"/>
      <c r="L2086" s="19"/>
    </row>
    <row r="2087" spans="4:12" ht="15" customHeight="1">
      <c r="D2087" s="19"/>
      <c r="K2087" s="19"/>
      <c r="L2087" s="19"/>
    </row>
    <row r="2088" spans="4:12" ht="15" customHeight="1">
      <c r="D2088" s="19"/>
      <c r="K2088" s="19"/>
      <c r="L2088" s="19"/>
    </row>
    <row r="2089" spans="4:12" ht="15" customHeight="1">
      <c r="D2089" s="19"/>
      <c r="K2089" s="19"/>
      <c r="L2089" s="19"/>
    </row>
    <row r="2090" spans="4:12" ht="15" customHeight="1">
      <c r="D2090" s="19"/>
      <c r="K2090" s="19"/>
      <c r="L2090" s="19"/>
    </row>
    <row r="2091" spans="4:12" ht="15" customHeight="1">
      <c r="D2091" s="19"/>
      <c r="K2091" s="19"/>
      <c r="L2091" s="19"/>
    </row>
    <row r="2092" spans="4:12" ht="15" customHeight="1">
      <c r="D2092" s="19"/>
      <c r="K2092" s="19"/>
      <c r="L2092" s="19"/>
    </row>
    <row r="2093" spans="4:12" ht="15" customHeight="1">
      <c r="D2093" s="19"/>
      <c r="K2093" s="19"/>
      <c r="L2093" s="19"/>
    </row>
    <row r="2094" spans="4:12" ht="15" customHeight="1">
      <c r="D2094" s="19"/>
      <c r="K2094" s="19"/>
      <c r="L2094" s="19"/>
    </row>
    <row r="2095" spans="4:12" ht="15" customHeight="1">
      <c r="D2095" s="19"/>
      <c r="K2095" s="19"/>
      <c r="L2095" s="19"/>
    </row>
    <row r="2096" spans="4:12" ht="15" customHeight="1">
      <c r="D2096" s="19"/>
      <c r="K2096" s="19"/>
      <c r="L2096" s="19"/>
    </row>
    <row r="2097" spans="4:12" ht="15" customHeight="1">
      <c r="D2097" s="19"/>
      <c r="K2097" s="19"/>
      <c r="L2097" s="19"/>
    </row>
    <row r="2098" spans="4:12" ht="15" customHeight="1">
      <c r="D2098" s="19"/>
      <c r="K2098" s="19"/>
      <c r="L2098" s="19"/>
    </row>
    <row r="2099" spans="4:12" ht="15" customHeight="1">
      <c r="D2099" s="19"/>
      <c r="K2099" s="19"/>
      <c r="L2099" s="19"/>
    </row>
    <row r="2100" spans="4:12" ht="15" customHeight="1">
      <c r="D2100" s="19"/>
      <c r="K2100" s="19"/>
      <c r="L2100" s="19"/>
    </row>
    <row r="2101" spans="4:12" ht="15" customHeight="1">
      <c r="D2101" s="19"/>
      <c r="K2101" s="19"/>
      <c r="L2101" s="19"/>
    </row>
    <row r="2102" spans="4:12" ht="15" customHeight="1">
      <c r="D2102" s="19"/>
      <c r="K2102" s="19"/>
      <c r="L2102" s="19"/>
    </row>
    <row r="2103" spans="4:12" ht="15" customHeight="1">
      <c r="D2103" s="19"/>
      <c r="K2103" s="19"/>
      <c r="L2103" s="19"/>
    </row>
    <row r="2104" spans="4:12" ht="15" customHeight="1">
      <c r="D2104" s="19"/>
      <c r="K2104" s="19"/>
      <c r="L2104" s="19"/>
    </row>
    <row r="2105" spans="4:12" ht="15" customHeight="1">
      <c r="D2105" s="19"/>
      <c r="K2105" s="19"/>
      <c r="L2105" s="19"/>
    </row>
    <row r="2106" spans="4:12" ht="15" customHeight="1">
      <c r="D2106" s="19"/>
      <c r="K2106" s="19"/>
      <c r="L2106" s="19"/>
    </row>
    <row r="2107" spans="4:12" ht="15" customHeight="1">
      <c r="D2107" s="19"/>
      <c r="K2107" s="19"/>
      <c r="L2107" s="19"/>
    </row>
    <row r="2108" spans="4:12" ht="15" customHeight="1">
      <c r="D2108" s="19"/>
      <c r="K2108" s="19"/>
      <c r="L2108" s="19"/>
    </row>
    <row r="2109" spans="4:12" ht="15" customHeight="1">
      <c r="D2109" s="19"/>
      <c r="K2109" s="19"/>
      <c r="L2109" s="19"/>
    </row>
    <row r="2110" spans="4:12" ht="15" customHeight="1">
      <c r="D2110" s="19"/>
      <c r="K2110" s="19"/>
      <c r="L2110" s="19"/>
    </row>
    <row r="2111" spans="4:12" ht="15" customHeight="1">
      <c r="D2111" s="19"/>
      <c r="K2111" s="19"/>
      <c r="L2111" s="19"/>
    </row>
    <row r="2112" spans="4:12" ht="15" customHeight="1">
      <c r="D2112" s="19"/>
      <c r="K2112" s="19"/>
      <c r="L2112" s="19"/>
    </row>
    <row r="2113" spans="4:12" ht="15" customHeight="1">
      <c r="D2113" s="19"/>
      <c r="K2113" s="19"/>
      <c r="L2113" s="19"/>
    </row>
    <row r="2114" spans="4:12" ht="15" customHeight="1">
      <c r="D2114" s="19"/>
      <c r="K2114" s="19"/>
      <c r="L2114" s="19"/>
    </row>
    <row r="2115" spans="4:12" ht="15" customHeight="1">
      <c r="D2115" s="19"/>
      <c r="K2115" s="19"/>
      <c r="L2115" s="19"/>
    </row>
    <row r="2116" spans="4:12" ht="15" customHeight="1">
      <c r="D2116" s="19"/>
      <c r="K2116" s="19"/>
      <c r="L2116" s="19"/>
    </row>
    <row r="2117" spans="4:12" ht="15" customHeight="1">
      <c r="D2117" s="19"/>
      <c r="K2117" s="19"/>
      <c r="L2117" s="19"/>
    </row>
    <row r="2118" spans="4:12" ht="15" customHeight="1">
      <c r="D2118" s="19"/>
      <c r="K2118" s="19"/>
      <c r="L2118" s="19"/>
    </row>
    <row r="2119" spans="4:12" ht="15" customHeight="1">
      <c r="D2119" s="19"/>
      <c r="K2119" s="19"/>
      <c r="L2119" s="19"/>
    </row>
    <row r="2120" spans="4:12" ht="15" customHeight="1">
      <c r="D2120" s="19"/>
      <c r="K2120" s="19"/>
      <c r="L2120" s="19"/>
    </row>
    <row r="2121" spans="4:12" ht="15" customHeight="1">
      <c r="D2121" s="19"/>
      <c r="L2121" s="19"/>
    </row>
    <row r="2122" spans="4:12" ht="15" customHeight="1">
      <c r="D2122" s="19"/>
      <c r="L2122" s="19"/>
    </row>
    <row r="2123" spans="4:12" ht="15" customHeight="1">
      <c r="D2123" s="19"/>
      <c r="L2123" s="19"/>
    </row>
    <row r="2124" spans="4:12" ht="15" customHeight="1">
      <c r="D2124" s="19"/>
      <c r="L2124" s="19"/>
    </row>
    <row r="2125" spans="4:12" ht="15" customHeight="1">
      <c r="D2125" s="19"/>
      <c r="L2125" s="19"/>
    </row>
    <row r="2126" spans="4:12" ht="15" customHeight="1">
      <c r="D2126" s="19"/>
      <c r="L2126" s="19"/>
    </row>
    <row r="2127" spans="4:12" ht="15" customHeight="1">
      <c r="D2127" s="19"/>
      <c r="L2127" s="19"/>
    </row>
    <row r="2128" spans="4:12" ht="15" customHeight="1">
      <c r="D2128" s="19"/>
      <c r="L2128" s="19"/>
    </row>
    <row r="2129" spans="4:12" ht="15" customHeight="1">
      <c r="D2129" s="19"/>
      <c r="L2129" s="19"/>
    </row>
    <row r="2130" spans="4:12" ht="15" customHeight="1">
      <c r="D2130" s="19"/>
      <c r="L2130" s="19"/>
    </row>
    <row r="2131" spans="4:12" ht="15" customHeight="1">
      <c r="D2131" s="19"/>
      <c r="L2131" s="19"/>
    </row>
    <row r="2132" spans="4:12" ht="15" customHeight="1">
      <c r="D2132" s="19"/>
      <c r="L2132" s="19"/>
    </row>
    <row r="2133" spans="4:12" ht="15" customHeight="1">
      <c r="D2133" s="19"/>
      <c r="L2133" s="19"/>
    </row>
    <row r="2134" spans="4:12" ht="15" customHeight="1">
      <c r="D2134" s="19"/>
      <c r="L2134" s="19"/>
    </row>
    <row r="2135" spans="4:12" ht="15" customHeight="1">
      <c r="D2135" s="19"/>
      <c r="L2135" s="19"/>
    </row>
    <row r="2136" spans="4:12" ht="15" customHeight="1">
      <c r="D2136" s="19"/>
      <c r="L2136" s="19"/>
    </row>
    <row r="2137" spans="4:12" ht="15" customHeight="1">
      <c r="D2137" s="19"/>
      <c r="L2137" s="19"/>
    </row>
    <row r="2138" spans="4:12" ht="15" customHeight="1">
      <c r="D2138" s="19"/>
      <c r="L2138" s="19"/>
    </row>
    <row r="2139" spans="4:12" ht="15" customHeight="1">
      <c r="D2139" s="19"/>
      <c r="L2139" s="19"/>
    </row>
    <row r="2140" spans="4:12" ht="15" customHeight="1">
      <c r="D2140" s="19"/>
      <c r="L2140" s="19"/>
    </row>
    <row r="2141" spans="4:12" ht="15" customHeight="1">
      <c r="D2141" s="19"/>
      <c r="L2141" s="19"/>
    </row>
    <row r="2142" spans="4:12" ht="15" customHeight="1">
      <c r="D2142" s="19"/>
      <c r="L2142" s="19"/>
    </row>
    <row r="2143" spans="4:12" ht="15" customHeight="1">
      <c r="D2143" s="19"/>
      <c r="L2143" s="19"/>
    </row>
    <row r="2144" spans="4:12" ht="15" customHeight="1">
      <c r="D2144" s="19"/>
      <c r="L2144" s="19"/>
    </row>
    <row r="2145" spans="4:12" ht="15" customHeight="1">
      <c r="D2145" s="19"/>
      <c r="L2145" s="19"/>
    </row>
    <row r="2146" spans="4:12" ht="15" customHeight="1">
      <c r="D2146" s="19"/>
      <c r="L2146" s="19"/>
    </row>
    <row r="2147" spans="4:12" ht="15" customHeight="1">
      <c r="D2147" s="19"/>
      <c r="L2147" s="19"/>
    </row>
    <row r="2148" spans="4:12" ht="15" customHeight="1">
      <c r="D2148" s="19"/>
      <c r="L2148" s="19"/>
    </row>
    <row r="2149" spans="4:12" ht="15" customHeight="1">
      <c r="D2149" s="19"/>
      <c r="L2149" s="19"/>
    </row>
    <row r="2150" spans="4:12" ht="15" customHeight="1">
      <c r="D2150" s="19"/>
      <c r="L2150" s="19"/>
    </row>
    <row r="2151" spans="4:12" ht="15" customHeight="1">
      <c r="D2151" s="19"/>
      <c r="L2151" s="19"/>
    </row>
    <row r="2152" spans="4:12" ht="15" customHeight="1">
      <c r="D2152" s="19"/>
      <c r="L2152" s="19"/>
    </row>
    <row r="2153" spans="4:12" ht="15" customHeight="1">
      <c r="D2153" s="19"/>
      <c r="L2153" s="19"/>
    </row>
    <row r="2154" spans="4:12" ht="15" customHeight="1">
      <c r="D2154" s="19"/>
      <c r="L2154" s="19"/>
    </row>
    <row r="2155" spans="4:12" ht="15" customHeight="1">
      <c r="D2155" s="19"/>
      <c r="L2155" s="19"/>
    </row>
    <row r="2156" spans="4:12" ht="15" customHeight="1">
      <c r="D2156" s="19"/>
      <c r="L2156" s="19"/>
    </row>
    <row r="2157" spans="4:12" ht="15" customHeight="1">
      <c r="D2157" s="19"/>
      <c r="L2157" s="19"/>
    </row>
    <row r="2158" spans="4:12" ht="15" customHeight="1">
      <c r="D2158" s="19"/>
      <c r="L2158" s="19"/>
    </row>
    <row r="2159" spans="4:12" ht="15" customHeight="1">
      <c r="D2159" s="19"/>
      <c r="L2159" s="19"/>
    </row>
    <row r="2160" spans="4:12" ht="15" customHeight="1">
      <c r="D2160" s="19"/>
      <c r="L2160" s="19"/>
    </row>
    <row r="2161" spans="4:12" ht="15" customHeight="1">
      <c r="D2161" s="19"/>
      <c r="L2161" s="19"/>
    </row>
    <row r="2162" spans="4:12" ht="15" customHeight="1">
      <c r="D2162" s="19"/>
      <c r="L2162" s="19"/>
    </row>
    <row r="2163" spans="4:12" ht="15" customHeight="1">
      <c r="D2163" s="19"/>
      <c r="L2163" s="19"/>
    </row>
    <row r="2164" spans="4:12" ht="15" customHeight="1">
      <c r="D2164" s="19"/>
      <c r="L2164" s="19"/>
    </row>
    <row r="2165" spans="4:12" ht="15" customHeight="1">
      <c r="D2165" s="19"/>
      <c r="L2165" s="19"/>
    </row>
    <row r="2166" spans="4:12" ht="15" customHeight="1">
      <c r="D2166" s="19"/>
      <c r="L2166" s="19"/>
    </row>
    <row r="2167" spans="4:12" ht="15" customHeight="1">
      <c r="D2167" s="19"/>
      <c r="L2167" s="19"/>
    </row>
    <row r="2168" spans="4:12" ht="15" customHeight="1">
      <c r="D2168" s="19"/>
      <c r="L2168" s="19"/>
    </row>
    <row r="2169" spans="4:12" ht="15" customHeight="1">
      <c r="D2169" s="19"/>
      <c r="L2169" s="19"/>
    </row>
    <row r="2170" spans="4:12" ht="15" customHeight="1">
      <c r="D2170" s="19"/>
      <c r="L2170" s="19"/>
    </row>
    <row r="2171" spans="4:12" ht="15" customHeight="1">
      <c r="D2171" s="19"/>
      <c r="L2171" s="19"/>
    </row>
    <row r="2172" spans="4:12" ht="15" customHeight="1">
      <c r="D2172" s="19"/>
      <c r="L2172" s="19"/>
    </row>
    <row r="2173" spans="4:12" ht="15" customHeight="1">
      <c r="D2173" s="19"/>
      <c r="L2173" s="19"/>
    </row>
    <row r="2174" spans="4:12" ht="15" customHeight="1">
      <c r="D2174" s="19"/>
      <c r="L2174" s="19"/>
    </row>
    <row r="2175" spans="4:12" ht="15" customHeight="1">
      <c r="D2175" s="19"/>
      <c r="L2175" s="19"/>
    </row>
    <row r="2176" spans="4:12" ht="15" customHeight="1">
      <c r="D2176" s="19"/>
      <c r="L2176" s="19"/>
    </row>
    <row r="2177" spans="4:12" ht="15" customHeight="1">
      <c r="D2177" s="19"/>
      <c r="L2177" s="19"/>
    </row>
    <row r="2178" spans="4:12" ht="15" customHeight="1">
      <c r="D2178" s="19"/>
      <c r="L2178" s="19"/>
    </row>
    <row r="2179" spans="4:12" ht="15" customHeight="1">
      <c r="D2179" s="19"/>
      <c r="L2179" s="19"/>
    </row>
    <row r="2180" spans="4:12" ht="15" customHeight="1">
      <c r="D2180" s="19"/>
      <c r="L2180" s="19"/>
    </row>
    <row r="2181" spans="4:12" ht="15" customHeight="1">
      <c r="D2181" s="19"/>
      <c r="L2181" s="19"/>
    </row>
    <row r="2182" spans="4:12" ht="15" customHeight="1">
      <c r="D2182" s="19"/>
      <c r="L2182" s="19"/>
    </row>
    <row r="2183" spans="4:12" ht="15" customHeight="1">
      <c r="D2183" s="19"/>
      <c r="L2183" s="19"/>
    </row>
    <row r="2184" spans="4:12" ht="15" customHeight="1">
      <c r="D2184" s="19"/>
      <c r="L2184" s="19"/>
    </row>
    <row r="2185" spans="4:12" ht="15" customHeight="1">
      <c r="D2185" s="19"/>
      <c r="L2185" s="19"/>
    </row>
    <row r="2186" spans="4:12" ht="15" customHeight="1">
      <c r="D2186" s="19"/>
      <c r="L2186" s="19"/>
    </row>
    <row r="2187" spans="4:12" ht="15" customHeight="1">
      <c r="D2187" s="19"/>
      <c r="L2187" s="19"/>
    </row>
    <row r="2188" spans="4:12" ht="15" customHeight="1">
      <c r="D2188" s="19"/>
      <c r="L2188" s="19"/>
    </row>
    <row r="2189" spans="4:12" ht="15" customHeight="1">
      <c r="D2189" s="19"/>
      <c r="L2189" s="19"/>
    </row>
    <row r="2190" spans="4:12" ht="15" customHeight="1">
      <c r="D2190" s="19"/>
      <c r="L2190" s="19"/>
    </row>
    <row r="2191" spans="4:12" ht="15" customHeight="1">
      <c r="D2191" s="19"/>
      <c r="L2191" s="19"/>
    </row>
    <row r="2192" spans="4:12" ht="15" customHeight="1">
      <c r="D2192" s="19"/>
      <c r="L2192" s="19"/>
    </row>
    <row r="2193" spans="4:12" ht="15" customHeight="1">
      <c r="D2193" s="19"/>
      <c r="L2193" s="19"/>
    </row>
    <row r="2194" spans="4:12" ht="15" customHeight="1">
      <c r="D2194" s="19"/>
      <c r="L2194" s="19"/>
    </row>
    <row r="2195" spans="4:12" ht="15" customHeight="1">
      <c r="D2195" s="19"/>
      <c r="L2195" s="19"/>
    </row>
    <row r="2196" spans="4:12" ht="15" customHeight="1">
      <c r="D2196" s="19"/>
      <c r="L2196" s="19"/>
    </row>
    <row r="2197" spans="4:12" ht="15" customHeight="1">
      <c r="D2197" s="19"/>
      <c r="L2197" s="19"/>
    </row>
    <row r="2198" spans="4:12" ht="15" customHeight="1">
      <c r="D2198" s="19"/>
      <c r="L2198" s="19"/>
    </row>
    <row r="2199" spans="4:12" ht="15" customHeight="1">
      <c r="D2199" s="19"/>
      <c r="L2199" s="19"/>
    </row>
    <row r="2200" spans="4:12" ht="15" customHeight="1">
      <c r="D2200" s="19"/>
      <c r="L2200" s="19"/>
    </row>
    <row r="2201" spans="4:12" ht="15" customHeight="1">
      <c r="D2201" s="19"/>
      <c r="L2201" s="19"/>
    </row>
    <row r="2202" spans="4:12" ht="15" customHeight="1">
      <c r="D2202" s="19"/>
      <c r="L2202" s="19"/>
    </row>
    <row r="2203" spans="4:12" ht="15" customHeight="1">
      <c r="D2203" s="19"/>
      <c r="L2203" s="19"/>
    </row>
    <row r="2204" spans="4:12" ht="15" customHeight="1">
      <c r="D2204" s="19"/>
      <c r="L2204" s="19"/>
    </row>
    <row r="2205" spans="4:12" ht="15" customHeight="1">
      <c r="D2205" s="19"/>
      <c r="L2205" s="19"/>
    </row>
    <row r="2206" spans="4:12" ht="15" customHeight="1">
      <c r="D2206" s="19"/>
      <c r="L2206" s="19"/>
    </row>
    <row r="2207" spans="4:12" ht="15" customHeight="1">
      <c r="D2207" s="19"/>
      <c r="L2207" s="19"/>
    </row>
    <row r="2208" spans="4:12" ht="15" customHeight="1">
      <c r="D2208" s="19"/>
      <c r="L2208" s="19"/>
    </row>
    <row r="2209" spans="4:12" ht="15" customHeight="1">
      <c r="D2209" s="19"/>
      <c r="L2209" s="19"/>
    </row>
    <row r="2210" spans="4:12" ht="15" customHeight="1">
      <c r="D2210" s="19"/>
      <c r="L2210" s="19"/>
    </row>
    <row r="2211" spans="4:12" ht="15" customHeight="1">
      <c r="D2211" s="19"/>
      <c r="L2211" s="19"/>
    </row>
    <row r="2212" spans="4:12" ht="15" customHeight="1">
      <c r="D2212" s="19"/>
      <c r="L2212" s="19"/>
    </row>
    <row r="2213" spans="4:12" ht="15" customHeight="1">
      <c r="D2213" s="19"/>
      <c r="L2213" s="19"/>
    </row>
    <row r="2214" spans="4:12" ht="15" customHeight="1">
      <c r="D2214" s="19"/>
      <c r="L2214" s="19"/>
    </row>
    <row r="2215" spans="4:12" ht="15" customHeight="1">
      <c r="D2215" s="19"/>
      <c r="L2215" s="19"/>
    </row>
    <row r="2216" spans="4:12" ht="15" customHeight="1">
      <c r="D2216" s="19"/>
      <c r="L2216" s="19"/>
    </row>
    <row r="2217" spans="4:12" ht="15" customHeight="1">
      <c r="D2217" s="19"/>
      <c r="L2217" s="19"/>
    </row>
    <row r="2218" spans="4:12" ht="15" customHeight="1">
      <c r="D2218" s="19"/>
      <c r="L2218" s="19"/>
    </row>
    <row r="2219" spans="4:12" ht="15" customHeight="1">
      <c r="D2219" s="19"/>
      <c r="L2219" s="19"/>
    </row>
    <row r="2220" spans="4:12" ht="15" customHeight="1">
      <c r="D2220" s="19"/>
      <c r="L2220" s="19"/>
    </row>
    <row r="2221" spans="4:12" ht="15" customHeight="1">
      <c r="D2221" s="19"/>
      <c r="L2221" s="19"/>
    </row>
    <row r="2222" spans="4:12" ht="15" customHeight="1">
      <c r="D2222" s="19"/>
      <c r="L2222" s="19"/>
    </row>
    <row r="2223" spans="4:12" ht="15" customHeight="1">
      <c r="D2223" s="19"/>
      <c r="L2223" s="19"/>
    </row>
    <row r="2224" spans="4:12" ht="15" customHeight="1">
      <c r="D2224" s="19"/>
      <c r="L2224" s="19"/>
    </row>
    <row r="2225" spans="4:12" ht="15" customHeight="1">
      <c r="D2225" s="19"/>
      <c r="L2225" s="19"/>
    </row>
    <row r="2226" spans="4:12" ht="15" customHeight="1">
      <c r="D2226" s="19"/>
      <c r="L2226" s="19"/>
    </row>
    <row r="2227" spans="4:12" ht="15" customHeight="1">
      <c r="D2227" s="19"/>
      <c r="L2227" s="19"/>
    </row>
    <row r="2228" spans="4:12" ht="15" customHeight="1">
      <c r="D2228" s="19"/>
      <c r="L2228" s="19"/>
    </row>
    <row r="2229" spans="4:12" ht="15" customHeight="1">
      <c r="D2229" s="19"/>
      <c r="L2229" s="19"/>
    </row>
    <row r="2230" spans="4:12" ht="15" customHeight="1">
      <c r="D2230" s="19"/>
      <c r="L2230" s="19"/>
    </row>
    <row r="2231" spans="4:12" ht="15" customHeight="1">
      <c r="D2231" s="19"/>
      <c r="L2231" s="19"/>
    </row>
    <row r="2232" spans="4:12" ht="15" customHeight="1">
      <c r="D2232" s="19"/>
      <c r="L2232" s="19"/>
    </row>
    <row r="2233" spans="4:12" ht="15" customHeight="1">
      <c r="D2233" s="19"/>
      <c r="L2233" s="19"/>
    </row>
    <row r="2234" spans="4:12" ht="15" customHeight="1">
      <c r="D2234" s="19"/>
      <c r="L2234" s="19"/>
    </row>
    <row r="2235" spans="4:12" ht="15" customHeight="1">
      <c r="D2235" s="19"/>
      <c r="L2235" s="19"/>
    </row>
    <row r="2236" spans="4:12" ht="15" customHeight="1">
      <c r="D2236" s="19"/>
      <c r="L2236" s="19"/>
    </row>
    <row r="2237" spans="4:12" ht="15" customHeight="1">
      <c r="D2237" s="19"/>
      <c r="L2237" s="19"/>
    </row>
    <row r="2238" spans="4:12" ht="15" customHeight="1">
      <c r="D2238" s="19"/>
      <c r="L2238" s="19"/>
    </row>
    <row r="2239" spans="4:12" ht="15" customHeight="1">
      <c r="D2239" s="19"/>
      <c r="L2239" s="19"/>
    </row>
    <row r="2240" spans="4:12" ht="15" customHeight="1">
      <c r="D2240" s="19"/>
      <c r="L2240" s="19"/>
    </row>
    <row r="2241" spans="4:12" ht="15" customHeight="1">
      <c r="D2241" s="19"/>
      <c r="L2241" s="19"/>
    </row>
    <row r="2242" spans="4:12" ht="15" customHeight="1">
      <c r="D2242" s="19"/>
      <c r="L2242" s="19"/>
    </row>
    <row r="2243" spans="4:12" ht="15" customHeight="1">
      <c r="D2243" s="19"/>
      <c r="L2243" s="19"/>
    </row>
    <row r="2244" spans="4:12" ht="15" customHeight="1">
      <c r="D2244" s="19"/>
      <c r="L2244" s="19"/>
    </row>
    <row r="2245" spans="4:12" ht="15" customHeight="1">
      <c r="D2245" s="19"/>
      <c r="L2245" s="19"/>
    </row>
    <row r="2246" spans="4:12" ht="15" customHeight="1">
      <c r="D2246" s="19"/>
      <c r="L2246" s="19"/>
    </row>
    <row r="2247" spans="4:12" ht="15" customHeight="1">
      <c r="D2247" s="19"/>
      <c r="L2247" s="19"/>
    </row>
    <row r="2248" spans="4:12" ht="15" customHeight="1">
      <c r="D2248" s="19"/>
      <c r="L2248" s="19"/>
    </row>
    <row r="2249" spans="4:12" ht="15" customHeight="1">
      <c r="D2249" s="19"/>
      <c r="L2249" s="19"/>
    </row>
    <row r="2250" spans="4:12" ht="15" customHeight="1">
      <c r="D2250" s="19"/>
      <c r="L2250" s="19"/>
    </row>
    <row r="2251" spans="4:12" ht="15" customHeight="1">
      <c r="D2251" s="19"/>
      <c r="L2251" s="19"/>
    </row>
    <row r="2252" spans="4:12" ht="15" customHeight="1">
      <c r="D2252" s="19"/>
      <c r="L2252" s="19"/>
    </row>
    <row r="2253" spans="4:12" ht="15" customHeight="1">
      <c r="D2253" s="19"/>
      <c r="L2253" s="19"/>
    </row>
    <row r="2254" spans="4:12" ht="15" customHeight="1">
      <c r="D2254" s="19"/>
      <c r="L2254" s="19"/>
    </row>
    <row r="2255" spans="4:12" ht="15" customHeight="1">
      <c r="D2255" s="19"/>
      <c r="L2255" s="19"/>
    </row>
    <row r="2256" spans="4:12" ht="15" customHeight="1">
      <c r="D2256" s="19"/>
      <c r="L2256" s="19"/>
    </row>
    <row r="2257" spans="4:12" ht="15" customHeight="1">
      <c r="D2257" s="19"/>
      <c r="L2257" s="19"/>
    </row>
    <row r="2258" spans="4:12" ht="15" customHeight="1">
      <c r="D2258" s="19"/>
      <c r="L2258" s="19"/>
    </row>
    <row r="2259" spans="4:12" ht="15" customHeight="1">
      <c r="D2259" s="19"/>
      <c r="L2259" s="19"/>
    </row>
    <row r="2260" spans="4:12" ht="15" customHeight="1">
      <c r="D2260" s="19"/>
      <c r="L2260" s="19"/>
    </row>
    <row r="2261" spans="4:12" ht="15" customHeight="1">
      <c r="D2261" s="19"/>
      <c r="L2261" s="19"/>
    </row>
    <row r="2262" spans="4:12" ht="15" customHeight="1">
      <c r="D2262" s="19"/>
      <c r="L2262" s="19"/>
    </row>
    <row r="2263" spans="4:12" ht="15" customHeight="1">
      <c r="D2263" s="19"/>
      <c r="L2263" s="19"/>
    </row>
    <row r="2264" spans="4:12" ht="15" customHeight="1">
      <c r="D2264" s="19"/>
      <c r="L2264" s="19"/>
    </row>
    <row r="2265" spans="4:12" ht="15" customHeight="1">
      <c r="D2265" s="19"/>
      <c r="L2265" s="19"/>
    </row>
    <row r="2266" spans="4:12" ht="15" customHeight="1">
      <c r="D2266" s="19"/>
      <c r="L2266" s="19"/>
    </row>
    <row r="2267" spans="4:12" ht="15" customHeight="1">
      <c r="D2267" s="19"/>
      <c r="L2267" s="19"/>
    </row>
    <row r="2268" spans="4:12" ht="15" customHeight="1">
      <c r="D2268" s="19"/>
      <c r="L2268" s="19"/>
    </row>
    <row r="2269" spans="4:12" ht="15" customHeight="1">
      <c r="D2269" s="19"/>
      <c r="L2269" s="19"/>
    </row>
    <row r="2270" spans="4:12" ht="15" customHeight="1">
      <c r="D2270" s="19"/>
      <c r="L2270" s="19"/>
    </row>
    <row r="2271" spans="4:12" ht="15" customHeight="1">
      <c r="D2271" s="19"/>
      <c r="L2271" s="19"/>
    </row>
    <row r="2272" spans="4:12" ht="15" customHeight="1">
      <c r="D2272" s="19"/>
      <c r="L2272" s="19"/>
    </row>
    <row r="2273" spans="4:12" ht="15" customHeight="1">
      <c r="D2273" s="19"/>
      <c r="L2273" s="19"/>
    </row>
    <row r="2274" spans="4:12" ht="15" customHeight="1">
      <c r="D2274" s="19"/>
      <c r="L2274" s="19"/>
    </row>
    <row r="2275" spans="4:12" ht="15" customHeight="1">
      <c r="D2275" s="19"/>
      <c r="L2275" s="19"/>
    </row>
    <row r="2276" spans="4:12" ht="15" customHeight="1">
      <c r="D2276" s="19"/>
      <c r="L2276" s="19"/>
    </row>
    <row r="2277" spans="4:12" ht="15" customHeight="1">
      <c r="D2277" s="19"/>
      <c r="L2277" s="19"/>
    </row>
    <row r="2278" spans="4:12" ht="15" customHeight="1">
      <c r="D2278" s="19"/>
      <c r="L2278" s="19"/>
    </row>
    <row r="2279" spans="4:12" ht="15" customHeight="1">
      <c r="D2279" s="19"/>
      <c r="L2279" s="19"/>
    </row>
    <row r="2280" spans="4:12" ht="15" customHeight="1">
      <c r="D2280" s="19"/>
      <c r="L2280" s="19"/>
    </row>
    <row r="2281" spans="4:12" ht="15" customHeight="1">
      <c r="D2281" s="19"/>
      <c r="L2281" s="19"/>
    </row>
    <row r="2282" spans="4:12" ht="15" customHeight="1">
      <c r="D2282" s="19"/>
      <c r="L2282" s="19"/>
    </row>
    <row r="2283" spans="4:12" ht="15" customHeight="1">
      <c r="D2283" s="19"/>
      <c r="L2283" s="19"/>
    </row>
    <row r="2284" spans="4:12" ht="15" customHeight="1">
      <c r="D2284" s="19"/>
      <c r="L2284" s="19"/>
    </row>
    <row r="2285" spans="4:12" ht="15" customHeight="1">
      <c r="D2285" s="19"/>
      <c r="L2285" s="19"/>
    </row>
    <row r="2286" spans="4:12" ht="15" customHeight="1">
      <c r="D2286" s="19"/>
      <c r="L2286" s="19"/>
    </row>
    <row r="2287" spans="4:12" ht="15" customHeight="1">
      <c r="D2287" s="19"/>
      <c r="L2287" s="19"/>
    </row>
    <row r="2288" spans="4:12" ht="15" customHeight="1">
      <c r="D2288" s="19"/>
      <c r="L2288" s="19"/>
    </row>
    <row r="2289" spans="4:12" ht="15" customHeight="1">
      <c r="D2289" s="19"/>
      <c r="L2289" s="19"/>
    </row>
    <row r="2290" spans="4:12" ht="15" customHeight="1">
      <c r="D2290" s="19"/>
      <c r="L2290" s="19"/>
    </row>
    <row r="2291" spans="4:12" ht="15" customHeight="1">
      <c r="D2291" s="19"/>
      <c r="L2291" s="19"/>
    </row>
    <row r="2292" spans="4:12" ht="15" customHeight="1">
      <c r="D2292" s="19"/>
      <c r="L2292" s="19"/>
    </row>
    <row r="2293" spans="4:12" ht="15" customHeight="1">
      <c r="D2293" s="19"/>
      <c r="L2293" s="19"/>
    </row>
    <row r="2294" spans="4:12" ht="15" customHeight="1">
      <c r="D2294" s="19"/>
      <c r="L2294" s="19"/>
    </row>
    <row r="2295" spans="4:12" ht="15" customHeight="1">
      <c r="D2295" s="19"/>
      <c r="L2295" s="19"/>
    </row>
    <row r="2296" spans="4:12" ht="15" customHeight="1">
      <c r="D2296" s="19"/>
      <c r="L2296" s="19"/>
    </row>
    <row r="2297" spans="4:12" ht="15" customHeight="1">
      <c r="D2297" s="19"/>
      <c r="L2297" s="19"/>
    </row>
    <row r="2298" spans="4:12" ht="15" customHeight="1">
      <c r="D2298" s="19"/>
      <c r="L2298" s="19"/>
    </row>
    <row r="2299" spans="4:12" ht="15" customHeight="1">
      <c r="D2299" s="19"/>
      <c r="L2299" s="19"/>
    </row>
    <row r="2300" spans="4:12" ht="15" customHeight="1">
      <c r="D2300" s="19"/>
      <c r="L2300" s="19"/>
    </row>
    <row r="2301" spans="4:12" ht="15" customHeight="1">
      <c r="D2301" s="19"/>
      <c r="L2301" s="19"/>
    </row>
    <row r="2302" spans="4:12" ht="15" customHeight="1">
      <c r="D2302" s="19"/>
      <c r="L2302" s="19"/>
    </row>
    <row r="2303" spans="4:12" ht="15" customHeight="1">
      <c r="D2303" s="19"/>
      <c r="L2303" s="19"/>
    </row>
    <row r="2304" spans="4:12" ht="15" customHeight="1">
      <c r="D2304" s="19"/>
      <c r="L2304" s="19"/>
    </row>
    <row r="2305" spans="4:12" ht="15" customHeight="1">
      <c r="D2305" s="19"/>
      <c r="L2305" s="19"/>
    </row>
    <row r="2306" spans="4:12" ht="15" customHeight="1">
      <c r="D2306" s="19"/>
      <c r="L2306" s="19"/>
    </row>
    <row r="2307" spans="4:12" ht="15" customHeight="1">
      <c r="D2307" s="19"/>
      <c r="L2307" s="19"/>
    </row>
    <row r="2308" spans="4:12" ht="15" customHeight="1">
      <c r="D2308" s="19"/>
      <c r="L2308" s="19"/>
    </row>
    <row r="2309" spans="4:12" ht="15" customHeight="1">
      <c r="D2309" s="19"/>
      <c r="L2309" s="19"/>
    </row>
    <row r="2310" spans="4:12" ht="15" customHeight="1">
      <c r="D2310" s="19"/>
      <c r="L2310" s="19"/>
    </row>
    <row r="2311" spans="4:12" ht="15" customHeight="1">
      <c r="D2311" s="19"/>
      <c r="L2311" s="19"/>
    </row>
    <row r="2312" spans="4:12" ht="15" customHeight="1">
      <c r="D2312" s="19"/>
      <c r="L2312" s="19"/>
    </row>
    <row r="2313" spans="4:12" ht="15" customHeight="1">
      <c r="D2313" s="19"/>
      <c r="L2313" s="19"/>
    </row>
    <row r="2314" spans="4:12" ht="15" customHeight="1">
      <c r="D2314" s="19"/>
      <c r="L2314" s="19"/>
    </row>
    <row r="2315" spans="4:12" ht="15" customHeight="1">
      <c r="D2315" s="19"/>
      <c r="L2315" s="19"/>
    </row>
    <row r="2316" spans="4:12" ht="15" customHeight="1">
      <c r="D2316" s="19"/>
      <c r="L2316" s="19"/>
    </row>
    <row r="2317" spans="4:12" ht="15" customHeight="1">
      <c r="D2317" s="19"/>
      <c r="L2317" s="19"/>
    </row>
    <row r="2318" spans="4:12" ht="15" customHeight="1">
      <c r="D2318" s="19"/>
      <c r="L2318" s="19"/>
    </row>
    <row r="2319" spans="4:12" ht="15" customHeight="1">
      <c r="D2319" s="19"/>
      <c r="L2319" s="19"/>
    </row>
    <row r="2320" spans="4:12" ht="15" customHeight="1">
      <c r="D2320" s="19"/>
      <c r="L2320" s="19"/>
    </row>
    <row r="2321" spans="4:12" ht="15" customHeight="1">
      <c r="D2321" s="19"/>
      <c r="L2321" s="19"/>
    </row>
    <row r="2322" spans="4:12" ht="15" customHeight="1">
      <c r="D2322" s="19"/>
      <c r="L2322" s="19"/>
    </row>
    <row r="2323" spans="4:12" ht="15" customHeight="1">
      <c r="D2323" s="19"/>
      <c r="L2323" s="19"/>
    </row>
    <row r="2324" spans="4:12" ht="15" customHeight="1">
      <c r="D2324" s="19"/>
      <c r="L2324" s="19"/>
    </row>
    <row r="2325" spans="4:12" ht="15" customHeight="1">
      <c r="D2325" s="19"/>
      <c r="L2325" s="19"/>
    </row>
    <row r="2326" spans="4:12" ht="15" customHeight="1">
      <c r="D2326" s="19"/>
      <c r="L2326" s="19"/>
    </row>
    <row r="2327" spans="4:12" ht="15" customHeight="1">
      <c r="D2327" s="19"/>
      <c r="L2327" s="19"/>
    </row>
    <row r="2328" spans="4:12" ht="15" customHeight="1">
      <c r="D2328" s="19"/>
      <c r="L2328" s="19"/>
    </row>
    <row r="2329" spans="4:12" ht="15" customHeight="1">
      <c r="D2329" s="19"/>
      <c r="L2329" s="19"/>
    </row>
    <row r="2330" spans="4:12" ht="15" customHeight="1">
      <c r="D2330" s="19"/>
      <c r="L2330" s="19"/>
    </row>
    <row r="2331" spans="4:12" ht="15" customHeight="1">
      <c r="D2331" s="19"/>
      <c r="L2331" s="19"/>
    </row>
    <row r="2332" spans="4:12" ht="15" customHeight="1">
      <c r="D2332" s="19"/>
      <c r="L2332" s="19"/>
    </row>
    <row r="2333" spans="4:12" ht="15" customHeight="1">
      <c r="D2333" s="19"/>
      <c r="L2333" s="19"/>
    </row>
    <row r="2334" spans="4:12" ht="15" customHeight="1">
      <c r="D2334" s="19"/>
      <c r="L2334" s="19"/>
    </row>
    <row r="2335" spans="4:12" ht="15" customHeight="1">
      <c r="D2335" s="19"/>
      <c r="L2335" s="19"/>
    </row>
    <row r="2336" spans="4:12" ht="15" customHeight="1">
      <c r="D2336" s="19"/>
      <c r="L2336" s="19"/>
    </row>
    <row r="2337" spans="4:12" ht="15" customHeight="1">
      <c r="D2337" s="19"/>
      <c r="L2337" s="19"/>
    </row>
    <row r="2338" spans="4:12" ht="15" customHeight="1">
      <c r="D2338" s="19"/>
      <c r="L2338" s="19"/>
    </row>
    <row r="2339" spans="4:12" ht="15" customHeight="1">
      <c r="D2339" s="19"/>
      <c r="L2339" s="19"/>
    </row>
    <row r="2340" spans="4:12" ht="15" customHeight="1">
      <c r="D2340" s="19"/>
      <c r="L2340" s="19"/>
    </row>
    <row r="2341" spans="4:12" ht="15" customHeight="1">
      <c r="D2341" s="19"/>
      <c r="L2341" s="19"/>
    </row>
    <row r="2342" spans="4:12" ht="15" customHeight="1">
      <c r="D2342" s="19"/>
      <c r="L2342" s="19"/>
    </row>
    <row r="2343" spans="4:12" ht="15" customHeight="1">
      <c r="D2343" s="19"/>
      <c r="L2343" s="19"/>
    </row>
    <row r="2344" spans="4:12" ht="15" customHeight="1">
      <c r="D2344" s="19"/>
      <c r="L2344" s="19"/>
    </row>
    <row r="2345" spans="4:12" ht="15" customHeight="1">
      <c r="D2345" s="19"/>
      <c r="L2345" s="19"/>
    </row>
    <row r="2346" spans="4:12" ht="15" customHeight="1">
      <c r="D2346" s="19"/>
      <c r="L2346" s="19"/>
    </row>
    <row r="2347" spans="4:12" ht="15" customHeight="1">
      <c r="D2347" s="19"/>
      <c r="L2347" s="19"/>
    </row>
    <row r="2348" spans="4:12" ht="15" customHeight="1">
      <c r="D2348" s="19"/>
      <c r="L2348" s="19"/>
    </row>
    <row r="2349" spans="4:12" ht="15" customHeight="1">
      <c r="D2349" s="19"/>
      <c r="L2349" s="19"/>
    </row>
    <row r="2350" spans="4:12" ht="15" customHeight="1">
      <c r="D2350" s="19"/>
      <c r="L2350" s="19"/>
    </row>
    <row r="2351" spans="4:12" ht="15" customHeight="1">
      <c r="D2351" s="19"/>
      <c r="L2351" s="19"/>
    </row>
    <row r="2352" spans="4:12" ht="15" customHeight="1">
      <c r="D2352" s="19"/>
      <c r="L2352" s="19"/>
    </row>
    <row r="2353" spans="4:12" ht="15" customHeight="1">
      <c r="D2353" s="19"/>
      <c r="L2353" s="19"/>
    </row>
    <row r="2354" spans="4:12" ht="15" customHeight="1">
      <c r="D2354" s="19"/>
      <c r="L2354" s="19"/>
    </row>
    <row r="2355" spans="4:12" ht="15" customHeight="1">
      <c r="D2355" s="19"/>
      <c r="L2355" s="19"/>
    </row>
    <row r="2356" spans="4:12" ht="15" customHeight="1">
      <c r="D2356" s="19"/>
      <c r="L2356" s="19"/>
    </row>
    <row r="2357" spans="4:12" ht="15" customHeight="1">
      <c r="D2357" s="19"/>
      <c r="L2357" s="19"/>
    </row>
    <row r="2358" spans="4:12" ht="15" customHeight="1">
      <c r="D2358" s="19"/>
      <c r="L2358" s="19"/>
    </row>
    <row r="2359" spans="4:12" ht="15" customHeight="1">
      <c r="D2359" s="19"/>
      <c r="L2359" s="19"/>
    </row>
    <row r="2360" spans="4:12" ht="15" customHeight="1">
      <c r="D2360" s="19"/>
      <c r="L2360" s="19"/>
    </row>
    <row r="2361" spans="4:12" ht="15" customHeight="1">
      <c r="D2361" s="19"/>
      <c r="L2361" s="19"/>
    </row>
    <row r="2362" spans="4:12" ht="15" customHeight="1">
      <c r="D2362" s="19"/>
      <c r="L2362" s="19"/>
    </row>
    <row r="2363" spans="4:12" ht="15" customHeight="1">
      <c r="D2363" s="19"/>
      <c r="L2363" s="19"/>
    </row>
    <row r="2364" spans="4:12" ht="15" customHeight="1">
      <c r="D2364" s="19"/>
      <c r="L2364" s="19"/>
    </row>
    <row r="2365" spans="4:12" ht="15" customHeight="1">
      <c r="D2365" s="19"/>
      <c r="L2365" s="19"/>
    </row>
    <row r="2366" spans="4:12" ht="15" customHeight="1">
      <c r="D2366" s="19"/>
      <c r="L2366" s="19"/>
    </row>
    <row r="2367" spans="4:12" ht="15" customHeight="1">
      <c r="D2367" s="19"/>
      <c r="L2367" s="19"/>
    </row>
    <row r="2368" spans="4:12" ht="15" customHeight="1">
      <c r="D2368" s="19"/>
      <c r="L2368" s="19"/>
    </row>
    <row r="2369" spans="4:12" ht="15" customHeight="1">
      <c r="D2369" s="19"/>
      <c r="L2369" s="19"/>
    </row>
    <row r="2370" spans="4:12" ht="15" customHeight="1">
      <c r="D2370" s="19"/>
      <c r="L2370" s="19"/>
    </row>
    <row r="2371" spans="4:12" ht="15" customHeight="1">
      <c r="D2371" s="19"/>
      <c r="L2371" s="19"/>
    </row>
    <row r="2372" spans="4:12" ht="15" customHeight="1">
      <c r="D2372" s="19"/>
      <c r="L2372" s="19"/>
    </row>
    <row r="2373" spans="4:12" ht="15" customHeight="1">
      <c r="D2373" s="19"/>
      <c r="L2373" s="19"/>
    </row>
    <row r="2374" spans="4:12" ht="15" customHeight="1">
      <c r="D2374" s="19"/>
      <c r="L2374" s="19"/>
    </row>
    <row r="2375" spans="4:12" ht="15" customHeight="1">
      <c r="D2375" s="19"/>
      <c r="L2375" s="19"/>
    </row>
    <row r="2376" spans="4:12" ht="15" customHeight="1">
      <c r="D2376" s="19"/>
      <c r="L2376" s="19"/>
    </row>
    <row r="2377" spans="4:12" ht="15" customHeight="1">
      <c r="D2377" s="19"/>
      <c r="L2377" s="19"/>
    </row>
    <row r="2378" spans="4:12" ht="15" customHeight="1">
      <c r="D2378" s="19"/>
      <c r="L2378" s="19"/>
    </row>
    <row r="2379" spans="4:12" ht="15" customHeight="1">
      <c r="D2379" s="19"/>
      <c r="L2379" s="19"/>
    </row>
    <row r="2380" spans="4:12" ht="15" customHeight="1">
      <c r="D2380" s="19"/>
      <c r="L2380" s="19"/>
    </row>
    <row r="2381" spans="4:12" ht="15" customHeight="1">
      <c r="D2381" s="19"/>
      <c r="L2381" s="19"/>
    </row>
    <row r="2382" spans="4:12" ht="15" customHeight="1">
      <c r="D2382" s="19"/>
      <c r="L2382" s="19"/>
    </row>
    <row r="2383" spans="4:12" ht="15" customHeight="1">
      <c r="D2383" s="19"/>
      <c r="L2383" s="19"/>
    </row>
    <row r="2384" spans="4:12" ht="15" customHeight="1">
      <c r="D2384" s="19"/>
      <c r="L2384" s="19"/>
    </row>
    <row r="2385" spans="4:12" ht="15" customHeight="1">
      <c r="D2385" s="19"/>
      <c r="L2385" s="19"/>
    </row>
    <row r="2386" spans="4:12" ht="15" customHeight="1">
      <c r="D2386" s="19"/>
      <c r="L2386" s="19"/>
    </row>
    <row r="2387" spans="4:12" ht="15" customHeight="1">
      <c r="D2387" s="19"/>
      <c r="L2387" s="19"/>
    </row>
    <row r="2388" spans="4:12" ht="15" customHeight="1">
      <c r="D2388" s="19"/>
      <c r="L2388" s="19"/>
    </row>
    <row r="2389" spans="4:12" ht="15" customHeight="1">
      <c r="D2389" s="19"/>
      <c r="L2389" s="19"/>
    </row>
    <row r="2390" spans="4:12" ht="15" customHeight="1">
      <c r="D2390" s="19"/>
      <c r="L2390" s="19"/>
    </row>
    <row r="2391" spans="4:12" ht="15" customHeight="1">
      <c r="D2391" s="19"/>
      <c r="L2391" s="19"/>
    </row>
    <row r="2392" spans="4:12" ht="15" customHeight="1">
      <c r="D2392" s="19"/>
      <c r="L2392" s="19"/>
    </row>
    <row r="2393" spans="4:12" ht="15" customHeight="1">
      <c r="D2393" s="19"/>
      <c r="L2393" s="19"/>
    </row>
    <row r="2394" spans="4:12" ht="15" customHeight="1">
      <c r="D2394" s="19"/>
      <c r="L2394" s="19"/>
    </row>
    <row r="2395" spans="4:12" ht="15" customHeight="1">
      <c r="D2395" s="19"/>
      <c r="L2395" s="19"/>
    </row>
    <row r="2396" spans="4:12" ht="15" customHeight="1">
      <c r="D2396" s="19"/>
      <c r="L2396" s="19"/>
    </row>
    <row r="2397" spans="4:12" ht="15" customHeight="1">
      <c r="D2397" s="19"/>
      <c r="L2397" s="19"/>
    </row>
    <row r="2398" spans="4:12" ht="15" customHeight="1">
      <c r="D2398" s="19"/>
      <c r="L2398" s="19"/>
    </row>
    <row r="2399" spans="4:12" ht="15" customHeight="1">
      <c r="D2399" s="19"/>
      <c r="L2399" s="19"/>
    </row>
    <row r="2400" spans="4:12" ht="15" customHeight="1">
      <c r="D2400" s="19"/>
      <c r="L2400" s="19"/>
    </row>
    <row r="2401" spans="4:12" ht="15" customHeight="1">
      <c r="D2401" s="19"/>
      <c r="L2401" s="19"/>
    </row>
    <row r="2402" spans="4:12" ht="15" customHeight="1">
      <c r="D2402" s="19"/>
      <c r="L2402" s="19"/>
    </row>
    <row r="2403" spans="4:12" ht="15" customHeight="1">
      <c r="D2403" s="19"/>
      <c r="L2403" s="19"/>
    </row>
    <row r="2404" spans="4:12" ht="15" customHeight="1">
      <c r="D2404" s="19"/>
      <c r="L2404" s="19"/>
    </row>
    <row r="2405" spans="4:12" ht="15" customHeight="1">
      <c r="D2405" s="19"/>
      <c r="L2405" s="19"/>
    </row>
    <row r="2406" spans="4:12" ht="15" customHeight="1">
      <c r="D2406" s="19"/>
      <c r="L2406" s="19"/>
    </row>
    <row r="2407" spans="4:12" ht="15" customHeight="1">
      <c r="D2407" s="19"/>
      <c r="L2407" s="19"/>
    </row>
    <row r="2408" spans="4:12" ht="15" customHeight="1">
      <c r="D2408" s="19"/>
      <c r="L2408" s="19"/>
    </row>
    <row r="2409" spans="4:12" ht="15" customHeight="1">
      <c r="D2409" s="19"/>
      <c r="L2409" s="19"/>
    </row>
    <row r="2410" spans="4:12" ht="15" customHeight="1">
      <c r="D2410" s="19"/>
      <c r="L2410" s="19"/>
    </row>
    <row r="2411" spans="4:12" ht="15" customHeight="1">
      <c r="D2411" s="19"/>
      <c r="L2411" s="19"/>
    </row>
    <row r="2412" spans="4:12" ht="15" customHeight="1">
      <c r="D2412" s="19"/>
      <c r="L2412" s="19"/>
    </row>
    <row r="2413" spans="4:12" ht="15" customHeight="1">
      <c r="D2413" s="19"/>
      <c r="L2413" s="19"/>
    </row>
    <row r="2414" spans="4:12" ht="15" customHeight="1">
      <c r="D2414" s="19"/>
      <c r="L2414" s="19"/>
    </row>
    <row r="2415" spans="4:12" ht="15" customHeight="1">
      <c r="D2415" s="19"/>
      <c r="L2415" s="19"/>
    </row>
    <row r="2416" spans="4:12" ht="15" customHeight="1">
      <c r="D2416" s="19"/>
      <c r="L2416" s="19"/>
    </row>
    <row r="2417" spans="4:12" ht="15" customHeight="1">
      <c r="D2417" s="19"/>
      <c r="L2417" s="19"/>
    </row>
    <row r="2418" spans="4:12" ht="15" customHeight="1">
      <c r="D2418" s="19"/>
      <c r="L2418" s="19"/>
    </row>
    <row r="2419" spans="4:12" ht="15" customHeight="1">
      <c r="D2419" s="19"/>
      <c r="L2419" s="19"/>
    </row>
    <row r="2420" spans="4:12" ht="15" customHeight="1">
      <c r="D2420" s="19"/>
      <c r="L2420" s="19"/>
    </row>
    <row r="2421" spans="4:12" ht="15" customHeight="1">
      <c r="D2421" s="19"/>
      <c r="L2421" s="19"/>
    </row>
    <row r="2422" spans="4:12" ht="15" customHeight="1">
      <c r="D2422" s="19"/>
      <c r="L2422" s="19"/>
    </row>
    <row r="2423" spans="4:12" ht="15" customHeight="1">
      <c r="D2423" s="19"/>
      <c r="L2423" s="19"/>
    </row>
    <row r="2424" spans="4:12" ht="15" customHeight="1">
      <c r="D2424" s="19"/>
      <c r="L2424" s="19"/>
    </row>
    <row r="2425" spans="4:12" ht="15" customHeight="1">
      <c r="D2425" s="19"/>
      <c r="L2425" s="19"/>
    </row>
    <row r="2426" spans="4:12" ht="15" customHeight="1">
      <c r="D2426" s="19"/>
      <c r="L2426" s="19"/>
    </row>
    <row r="2427" spans="4:12" ht="15" customHeight="1">
      <c r="D2427" s="19"/>
      <c r="L2427" s="19"/>
    </row>
    <row r="2428" spans="4:12" ht="15" customHeight="1">
      <c r="D2428" s="19"/>
      <c r="L2428" s="19"/>
    </row>
    <row r="2429" spans="4:12" ht="15" customHeight="1">
      <c r="D2429" s="19"/>
      <c r="L2429" s="19"/>
    </row>
    <row r="2430" spans="4:12" ht="15" customHeight="1">
      <c r="D2430" s="19"/>
      <c r="L2430" s="19"/>
    </row>
    <row r="2431" spans="4:12" ht="15" customHeight="1">
      <c r="D2431" s="19"/>
      <c r="L2431" s="19"/>
    </row>
    <row r="2432" spans="4:12" ht="15" customHeight="1">
      <c r="D2432" s="19"/>
      <c r="L2432" s="19"/>
    </row>
    <row r="2433" spans="4:12" ht="15" customHeight="1">
      <c r="D2433" s="19"/>
      <c r="L2433" s="19"/>
    </row>
    <row r="2434" spans="4:12" ht="15" customHeight="1">
      <c r="D2434" s="19"/>
      <c r="L2434" s="19"/>
    </row>
    <row r="2435" spans="4:12" ht="15" customHeight="1">
      <c r="D2435" s="19"/>
      <c r="L2435" s="19"/>
    </row>
    <row r="2436" spans="4:12" ht="15" customHeight="1">
      <c r="D2436" s="19"/>
      <c r="L2436" s="19"/>
    </row>
    <row r="2437" spans="4:12" ht="15" customHeight="1">
      <c r="D2437" s="19"/>
      <c r="L2437" s="19"/>
    </row>
    <row r="2438" spans="4:12" ht="15" customHeight="1">
      <c r="D2438" s="19"/>
      <c r="L2438" s="19"/>
    </row>
    <row r="2439" spans="4:12" ht="15" customHeight="1">
      <c r="D2439" s="19"/>
      <c r="L2439" s="19"/>
    </row>
    <row r="2440" spans="4:12" ht="15" customHeight="1">
      <c r="D2440" s="19"/>
      <c r="L2440" s="19"/>
    </row>
    <row r="2441" spans="4:12" ht="15" customHeight="1">
      <c r="D2441" s="19"/>
      <c r="L2441" s="19"/>
    </row>
    <row r="2442" spans="4:12" ht="15" customHeight="1">
      <c r="D2442" s="19"/>
      <c r="L2442" s="19"/>
    </row>
    <row r="2443" spans="4:12" ht="15" customHeight="1">
      <c r="D2443" s="19"/>
      <c r="L2443" s="19"/>
    </row>
    <row r="2444" spans="4:12" ht="15" customHeight="1">
      <c r="D2444" s="19"/>
      <c r="L2444" s="19"/>
    </row>
    <row r="2445" spans="4:12" ht="15" customHeight="1">
      <c r="D2445" s="19"/>
      <c r="L2445" s="19"/>
    </row>
    <row r="2446" spans="4:12" ht="15" customHeight="1">
      <c r="D2446" s="19"/>
      <c r="L2446" s="19"/>
    </row>
    <row r="2447" spans="4:12" ht="15" customHeight="1">
      <c r="D2447" s="19"/>
      <c r="L2447" s="19"/>
    </row>
    <row r="2448" spans="4:12" ht="15" customHeight="1">
      <c r="D2448" s="19"/>
      <c r="L2448" s="19"/>
    </row>
    <row r="2449" spans="4:12" ht="15" customHeight="1">
      <c r="D2449" s="19"/>
      <c r="L2449" s="19"/>
    </row>
    <row r="2450" spans="4:12" ht="15" customHeight="1">
      <c r="D2450" s="19"/>
      <c r="L2450" s="19"/>
    </row>
    <row r="2451" spans="4:12" ht="15" customHeight="1">
      <c r="D2451" s="19"/>
      <c r="L2451" s="19"/>
    </row>
    <row r="2452" spans="4:12" ht="15" customHeight="1">
      <c r="D2452" s="19"/>
      <c r="L2452" s="19"/>
    </row>
    <row r="2453" spans="4:12" ht="15" customHeight="1">
      <c r="D2453" s="19"/>
      <c r="L2453" s="19"/>
    </row>
    <row r="2454" spans="4:12" ht="15" customHeight="1">
      <c r="D2454" s="19"/>
      <c r="L2454" s="19"/>
    </row>
    <row r="2455" spans="4:12" ht="15" customHeight="1">
      <c r="D2455" s="19"/>
      <c r="L2455" s="19"/>
    </row>
    <row r="2456" spans="4:12" ht="15" customHeight="1">
      <c r="D2456" s="19"/>
      <c r="L2456" s="19"/>
    </row>
    <row r="2457" spans="4:12" ht="15" customHeight="1">
      <c r="D2457" s="19"/>
      <c r="L2457" s="19"/>
    </row>
    <row r="2458" spans="4:12" ht="15" customHeight="1">
      <c r="D2458" s="19"/>
      <c r="L2458" s="19"/>
    </row>
    <row r="2459" spans="4:12" ht="15" customHeight="1">
      <c r="D2459" s="19"/>
      <c r="L2459" s="19"/>
    </row>
    <row r="2460" spans="4:12" ht="15" customHeight="1">
      <c r="D2460" s="19"/>
      <c r="L2460" s="19"/>
    </row>
    <row r="2461" spans="4:12" ht="15" customHeight="1">
      <c r="D2461" s="19"/>
      <c r="L2461" s="19"/>
    </row>
    <row r="2462" spans="4:12" ht="15" customHeight="1">
      <c r="D2462" s="19"/>
      <c r="L2462" s="19"/>
    </row>
    <row r="2463" spans="4:12" ht="15" customHeight="1">
      <c r="D2463" s="19"/>
      <c r="L2463" s="19"/>
    </row>
    <row r="2464" spans="4:12" ht="15" customHeight="1">
      <c r="D2464" s="19"/>
      <c r="L2464" s="19"/>
    </row>
    <row r="2465" spans="4:12" ht="15" customHeight="1">
      <c r="D2465" s="19"/>
      <c r="L2465" s="19"/>
    </row>
    <row r="2466" spans="4:12" ht="15" customHeight="1">
      <c r="D2466" s="19"/>
      <c r="L2466" s="19"/>
    </row>
    <row r="2467" spans="4:12" ht="15" customHeight="1">
      <c r="D2467" s="19"/>
      <c r="L2467" s="19"/>
    </row>
    <row r="2468" spans="4:12" ht="15" customHeight="1">
      <c r="D2468" s="19"/>
      <c r="L2468" s="19"/>
    </row>
    <row r="2469" spans="4:12" ht="15" customHeight="1">
      <c r="D2469" s="19"/>
      <c r="L2469" s="19"/>
    </row>
    <row r="2470" spans="4:12" ht="15" customHeight="1">
      <c r="D2470" s="19"/>
      <c r="L2470" s="19"/>
    </row>
    <row r="2471" spans="4:12" ht="15" customHeight="1">
      <c r="D2471" s="19"/>
      <c r="L2471" s="19"/>
    </row>
    <row r="2472" spans="4:12" ht="15" customHeight="1">
      <c r="D2472" s="19"/>
      <c r="L2472" s="19"/>
    </row>
    <row r="2473" spans="4:12" ht="15" customHeight="1">
      <c r="D2473" s="19"/>
      <c r="L2473" s="19"/>
    </row>
    <row r="2474" spans="4:12" ht="15" customHeight="1">
      <c r="D2474" s="19"/>
      <c r="L2474" s="19"/>
    </row>
    <row r="2475" spans="4:12" ht="15" customHeight="1">
      <c r="D2475" s="19"/>
      <c r="L2475" s="19"/>
    </row>
    <row r="2476" spans="4:12" ht="15" customHeight="1">
      <c r="D2476" s="19"/>
      <c r="L2476" s="19"/>
    </row>
    <row r="2477" spans="4:12" ht="15" customHeight="1">
      <c r="D2477" s="19"/>
      <c r="L2477" s="19"/>
    </row>
    <row r="2478" spans="4:12" ht="15" customHeight="1">
      <c r="D2478" s="19"/>
      <c r="L2478" s="19"/>
    </row>
    <row r="2479" spans="4:12" ht="15" customHeight="1">
      <c r="D2479" s="19"/>
      <c r="L2479" s="19"/>
    </row>
    <row r="2480" spans="4:12" ht="15" customHeight="1">
      <c r="D2480" s="19"/>
      <c r="L2480" s="19"/>
    </row>
    <row r="2481" spans="4:12" ht="15" customHeight="1">
      <c r="D2481" s="19"/>
      <c r="L2481" s="19"/>
    </row>
    <row r="2482" spans="4:12" ht="15" customHeight="1">
      <c r="D2482" s="19"/>
      <c r="L2482" s="19"/>
    </row>
    <row r="2483" spans="4:12" ht="15" customHeight="1">
      <c r="D2483" s="19"/>
      <c r="L2483" s="19"/>
    </row>
    <row r="2484" spans="4:12" ht="15" customHeight="1">
      <c r="D2484" s="19"/>
      <c r="L2484" s="19"/>
    </row>
    <row r="2485" spans="4:12" ht="15" customHeight="1">
      <c r="D2485" s="19"/>
      <c r="L2485" s="19"/>
    </row>
    <row r="2486" spans="4:12" ht="15" customHeight="1">
      <c r="D2486" s="19"/>
      <c r="L2486" s="19"/>
    </row>
    <row r="2487" spans="4:12" ht="15" customHeight="1">
      <c r="D2487" s="19"/>
      <c r="L2487" s="19"/>
    </row>
    <row r="2488" spans="4:12" ht="15" customHeight="1">
      <c r="D2488" s="19"/>
      <c r="L2488" s="19"/>
    </row>
    <row r="2489" spans="4:12" ht="15" customHeight="1">
      <c r="D2489" s="19"/>
      <c r="L2489" s="19"/>
    </row>
    <row r="2490" spans="4:12" ht="15" customHeight="1">
      <c r="D2490" s="19"/>
      <c r="L2490" s="19"/>
    </row>
    <row r="2491" spans="4:12" ht="15" customHeight="1">
      <c r="D2491" s="19"/>
      <c r="L2491" s="19"/>
    </row>
    <row r="2492" spans="4:12" ht="15" customHeight="1">
      <c r="D2492" s="19"/>
      <c r="L2492" s="19"/>
    </row>
    <row r="2493" spans="4:12" ht="15" customHeight="1">
      <c r="D2493" s="19"/>
      <c r="L2493" s="19"/>
    </row>
    <row r="2494" spans="4:12" ht="15" customHeight="1">
      <c r="D2494" s="19"/>
      <c r="L2494" s="19"/>
    </row>
    <row r="2495" spans="4:12" ht="15" customHeight="1">
      <c r="D2495" s="19"/>
      <c r="L2495" s="19"/>
    </row>
    <row r="2496" spans="4:12" ht="15" customHeight="1">
      <c r="D2496" s="19"/>
      <c r="L2496" s="19"/>
    </row>
    <row r="2497" spans="4:12" ht="15" customHeight="1">
      <c r="D2497" s="19"/>
      <c r="L2497" s="19"/>
    </row>
    <row r="2498" spans="4:12" ht="15" customHeight="1">
      <c r="D2498" s="19"/>
      <c r="L2498" s="19"/>
    </row>
    <row r="2499" spans="4:12" ht="15" customHeight="1">
      <c r="D2499" s="19"/>
      <c r="L2499" s="19"/>
    </row>
    <row r="2500" spans="4:12" ht="15" customHeight="1">
      <c r="D2500" s="19"/>
      <c r="L2500" s="19"/>
    </row>
    <row r="2501" spans="4:12" ht="15" customHeight="1">
      <c r="D2501" s="19"/>
      <c r="L2501" s="19"/>
    </row>
    <row r="2502" spans="4:12" ht="15" customHeight="1">
      <c r="D2502" s="19"/>
      <c r="L2502" s="19"/>
    </row>
    <row r="2503" spans="4:12" ht="15" customHeight="1">
      <c r="D2503" s="19"/>
      <c r="L2503" s="19"/>
    </row>
    <row r="2504" spans="4:12" ht="15" customHeight="1">
      <c r="D2504" s="19"/>
      <c r="L2504" s="19"/>
    </row>
    <row r="2505" spans="4:12" ht="15" customHeight="1">
      <c r="D2505" s="19"/>
      <c r="L2505" s="19"/>
    </row>
    <row r="2506" spans="4:12" ht="15" customHeight="1">
      <c r="D2506" s="19"/>
      <c r="L2506" s="19"/>
    </row>
    <row r="2507" spans="4:12" ht="15" customHeight="1">
      <c r="D2507" s="19"/>
      <c r="L2507" s="19"/>
    </row>
    <row r="2508" spans="4:12" ht="15" customHeight="1">
      <c r="D2508" s="19"/>
      <c r="L2508" s="19"/>
    </row>
    <row r="2509" spans="4:12" ht="15" customHeight="1">
      <c r="D2509" s="19"/>
      <c r="L2509" s="19"/>
    </row>
    <row r="2510" spans="4:12" ht="15" customHeight="1">
      <c r="D2510" s="19"/>
      <c r="L2510" s="19"/>
    </row>
    <row r="2511" spans="4:12" ht="15" customHeight="1">
      <c r="D2511" s="19"/>
      <c r="L2511" s="19"/>
    </row>
    <row r="2512" spans="4:12" ht="15" customHeight="1">
      <c r="D2512" s="19"/>
      <c r="L2512" s="19"/>
    </row>
    <row r="2513" spans="4:12" ht="15" customHeight="1">
      <c r="D2513" s="19"/>
      <c r="L2513" s="19"/>
    </row>
    <row r="2514" spans="4:12" ht="15" customHeight="1">
      <c r="D2514" s="19"/>
      <c r="L2514" s="19"/>
    </row>
    <row r="2515" spans="4:12" ht="15" customHeight="1">
      <c r="D2515" s="19"/>
      <c r="L2515" s="19"/>
    </row>
    <row r="2516" spans="4:12" ht="15" customHeight="1">
      <c r="D2516" s="19"/>
      <c r="L2516" s="19"/>
    </row>
    <row r="2517" spans="4:12" ht="15" customHeight="1">
      <c r="D2517" s="19"/>
      <c r="L2517" s="19"/>
    </row>
    <row r="2518" spans="4:12" ht="15" customHeight="1">
      <c r="D2518" s="19"/>
      <c r="L2518" s="19"/>
    </row>
    <row r="2519" spans="4:12" ht="15" customHeight="1">
      <c r="D2519" s="19"/>
      <c r="L2519" s="19"/>
    </row>
    <row r="2520" spans="4:12" ht="15" customHeight="1">
      <c r="D2520" s="19"/>
      <c r="L2520" s="19"/>
    </row>
    <row r="2521" spans="4:12" ht="15" customHeight="1">
      <c r="D2521" s="19"/>
      <c r="L2521" s="19"/>
    </row>
    <row r="2522" spans="4:12" ht="15" customHeight="1">
      <c r="D2522" s="19"/>
      <c r="L2522" s="19"/>
    </row>
    <row r="2523" spans="4:12" ht="15" customHeight="1">
      <c r="D2523" s="19"/>
      <c r="L2523" s="19"/>
    </row>
    <row r="2524" spans="4:12" ht="15" customHeight="1">
      <c r="D2524" s="19"/>
      <c r="L2524" s="19"/>
    </row>
    <row r="2525" spans="4:12" ht="15" customHeight="1">
      <c r="D2525" s="19"/>
      <c r="L2525" s="19"/>
    </row>
    <row r="2526" spans="4:12" ht="15" customHeight="1">
      <c r="D2526" s="19"/>
      <c r="L2526" s="19"/>
    </row>
    <row r="2527" spans="4:12" ht="15" customHeight="1">
      <c r="D2527" s="19"/>
      <c r="L2527" s="19"/>
    </row>
    <row r="2528" spans="4:12" ht="15" customHeight="1">
      <c r="D2528" s="19"/>
      <c r="L2528" s="19"/>
    </row>
    <row r="2529" spans="4:12" ht="15" customHeight="1">
      <c r="D2529" s="19"/>
      <c r="L2529" s="19"/>
    </row>
    <row r="2530" spans="4:12" ht="15" customHeight="1">
      <c r="D2530" s="19"/>
      <c r="L2530" s="19"/>
    </row>
    <row r="2531" spans="4:12" ht="15" customHeight="1">
      <c r="D2531" s="19"/>
      <c r="L2531" s="19"/>
    </row>
    <row r="2532" spans="4:12" ht="15" customHeight="1">
      <c r="D2532" s="19"/>
      <c r="L2532" s="19"/>
    </row>
    <row r="2533" spans="4:12" ht="15" customHeight="1">
      <c r="D2533" s="19"/>
      <c r="L2533" s="19"/>
    </row>
    <row r="2534" spans="4:12" ht="15" customHeight="1">
      <c r="D2534" s="19"/>
      <c r="L2534" s="19"/>
    </row>
    <row r="2535" spans="4:12" ht="15" customHeight="1">
      <c r="D2535" s="19"/>
      <c r="L2535" s="19"/>
    </row>
    <row r="2536" spans="4:12" ht="15" customHeight="1">
      <c r="D2536" s="19"/>
      <c r="L2536" s="19"/>
    </row>
    <row r="2537" spans="4:12" ht="15" customHeight="1">
      <c r="D2537" s="19"/>
      <c r="L2537" s="19"/>
    </row>
    <row r="2538" spans="4:12" ht="15" customHeight="1">
      <c r="D2538" s="19"/>
      <c r="L2538" s="19"/>
    </row>
    <row r="2539" spans="4:12" ht="15" customHeight="1">
      <c r="D2539" s="19"/>
      <c r="L2539" s="19"/>
    </row>
    <row r="2540" spans="4:12" ht="15" customHeight="1">
      <c r="D2540" s="19"/>
      <c r="L2540" s="19"/>
    </row>
    <row r="2541" spans="4:12" ht="15" customHeight="1">
      <c r="D2541" s="19"/>
      <c r="L2541" s="19"/>
    </row>
    <row r="2542" spans="4:12" ht="15" customHeight="1">
      <c r="D2542" s="19"/>
      <c r="L2542" s="19"/>
    </row>
    <row r="2543" spans="4:12" ht="15" customHeight="1">
      <c r="D2543" s="19"/>
      <c r="L2543" s="19"/>
    </row>
    <row r="2544" spans="4:12" ht="15" customHeight="1">
      <c r="D2544" s="19"/>
      <c r="L2544" s="19"/>
    </row>
    <row r="2545" spans="4:12" ht="15" customHeight="1">
      <c r="D2545" s="19"/>
      <c r="L2545" s="19"/>
    </row>
    <row r="2546" spans="4:12" ht="15" customHeight="1">
      <c r="D2546" s="19"/>
      <c r="L2546" s="19"/>
    </row>
    <row r="2547" spans="4:12" ht="15" customHeight="1">
      <c r="D2547" s="19"/>
      <c r="L2547" s="19"/>
    </row>
    <row r="2548" spans="4:12" ht="15" customHeight="1">
      <c r="D2548" s="19"/>
      <c r="L2548" s="19"/>
    </row>
    <row r="2549" spans="4:12" ht="15" customHeight="1">
      <c r="D2549" s="19"/>
      <c r="L2549" s="19"/>
    </row>
    <row r="2550" spans="4:12" ht="15" customHeight="1">
      <c r="D2550" s="19"/>
      <c r="L2550" s="19"/>
    </row>
    <row r="2551" spans="4:12" ht="15" customHeight="1">
      <c r="D2551" s="19"/>
      <c r="L2551" s="19"/>
    </row>
    <row r="2552" spans="4:12" ht="15" customHeight="1">
      <c r="D2552" s="19"/>
      <c r="L2552" s="19"/>
    </row>
    <row r="2553" spans="4:12" ht="15" customHeight="1">
      <c r="D2553" s="19"/>
      <c r="L2553" s="19"/>
    </row>
    <row r="2554" spans="4:12" ht="15" customHeight="1">
      <c r="D2554" s="19"/>
      <c r="L2554" s="19"/>
    </row>
    <row r="2555" spans="4:12" ht="15" customHeight="1">
      <c r="D2555" s="19"/>
      <c r="L2555" s="19"/>
    </row>
    <row r="2556" spans="4:12" ht="15" customHeight="1">
      <c r="D2556" s="19"/>
      <c r="L2556" s="19"/>
    </row>
    <row r="2557" spans="4:12" ht="15" customHeight="1">
      <c r="D2557" s="19"/>
      <c r="L2557" s="19"/>
    </row>
    <row r="2558" spans="4:12" ht="15" customHeight="1">
      <c r="D2558" s="19"/>
      <c r="L2558" s="19"/>
    </row>
    <row r="2559" spans="4:12" ht="15" customHeight="1">
      <c r="D2559" s="19"/>
      <c r="L2559" s="19"/>
    </row>
    <row r="2560" spans="4:12" ht="15" customHeight="1">
      <c r="D2560" s="19"/>
      <c r="L2560" s="19"/>
    </row>
    <row r="2561" spans="4:12" ht="15" customHeight="1">
      <c r="D2561" s="19"/>
      <c r="L2561" s="19"/>
    </row>
    <row r="2562" spans="4:12" ht="15" customHeight="1">
      <c r="D2562" s="19"/>
      <c r="L2562" s="19"/>
    </row>
    <row r="2563" spans="4:12" ht="15" customHeight="1">
      <c r="D2563" s="19"/>
      <c r="L2563" s="19"/>
    </row>
    <row r="2564" spans="4:12" ht="15" customHeight="1">
      <c r="D2564" s="19"/>
      <c r="L2564" s="19"/>
    </row>
    <row r="2565" spans="4:12" ht="15" customHeight="1">
      <c r="D2565" s="19"/>
      <c r="L2565" s="19"/>
    </row>
    <row r="2566" spans="4:12" ht="15" customHeight="1">
      <c r="D2566" s="19"/>
      <c r="L2566" s="19"/>
    </row>
    <row r="2567" spans="4:12" ht="15" customHeight="1">
      <c r="D2567" s="19"/>
      <c r="L2567" s="19"/>
    </row>
    <row r="2568" spans="4:12" ht="15" customHeight="1">
      <c r="D2568" s="19"/>
      <c r="L2568" s="19"/>
    </row>
    <row r="2569" spans="4:12" ht="15" customHeight="1">
      <c r="D2569" s="19"/>
      <c r="L2569" s="19"/>
    </row>
    <row r="2570" spans="4:12" ht="15" customHeight="1">
      <c r="D2570" s="19"/>
      <c r="L2570" s="19"/>
    </row>
    <row r="2571" spans="4:12" ht="15" customHeight="1">
      <c r="D2571" s="19"/>
      <c r="L2571" s="19"/>
    </row>
    <row r="2572" spans="4:12" ht="15" customHeight="1">
      <c r="D2572" s="19"/>
      <c r="L2572" s="19"/>
    </row>
    <row r="2573" spans="4:12" ht="15" customHeight="1">
      <c r="D2573" s="19"/>
      <c r="L2573" s="19"/>
    </row>
    <row r="2574" spans="4:12" ht="15" customHeight="1">
      <c r="D2574" s="19"/>
      <c r="L2574" s="19"/>
    </row>
    <row r="2575" spans="4:12" ht="15" customHeight="1">
      <c r="D2575" s="19"/>
      <c r="L2575" s="19"/>
    </row>
    <row r="2576" spans="4:12" ht="15" customHeight="1">
      <c r="D2576" s="19"/>
      <c r="L2576" s="19"/>
    </row>
    <row r="2577" spans="4:12" ht="15" customHeight="1">
      <c r="D2577" s="19"/>
      <c r="L2577" s="19"/>
    </row>
    <row r="2578" spans="4:12" ht="15" customHeight="1">
      <c r="D2578" s="19"/>
      <c r="L2578" s="19"/>
    </row>
    <row r="2579" spans="4:12" ht="15" customHeight="1">
      <c r="D2579" s="19"/>
      <c r="L2579" s="19"/>
    </row>
    <row r="2580" spans="4:12" ht="15" customHeight="1">
      <c r="D2580" s="19"/>
      <c r="L2580" s="19"/>
    </row>
    <row r="2581" spans="4:12" ht="15" customHeight="1">
      <c r="D2581" s="19"/>
      <c r="L2581" s="19"/>
    </row>
    <row r="2582" spans="4:12" ht="15" customHeight="1">
      <c r="D2582" s="19"/>
      <c r="L2582" s="19"/>
    </row>
    <row r="2583" spans="4:12" ht="15" customHeight="1">
      <c r="D2583" s="19"/>
      <c r="L2583" s="19"/>
    </row>
    <row r="2584" spans="4:12" ht="15" customHeight="1">
      <c r="D2584" s="19"/>
      <c r="L2584" s="19"/>
    </row>
    <row r="2585" spans="4:12" ht="15" customHeight="1">
      <c r="D2585" s="19"/>
      <c r="L2585" s="19"/>
    </row>
    <row r="2586" spans="4:12" ht="15" customHeight="1">
      <c r="D2586" s="19"/>
      <c r="L2586" s="19"/>
    </row>
    <row r="2587" spans="4:12" ht="15" customHeight="1">
      <c r="D2587" s="19"/>
      <c r="L2587" s="19"/>
    </row>
    <row r="2588" spans="4:12" ht="15" customHeight="1">
      <c r="D2588" s="19"/>
      <c r="L2588" s="19"/>
    </row>
    <row r="2589" spans="4:12" ht="15" customHeight="1">
      <c r="D2589" s="19"/>
      <c r="L2589" s="19"/>
    </row>
    <row r="2590" spans="4:12" ht="15" customHeight="1">
      <c r="D2590" s="19"/>
      <c r="L2590" s="19"/>
    </row>
    <row r="2591" spans="4:12" ht="15" customHeight="1">
      <c r="D2591" s="19"/>
      <c r="L2591" s="19"/>
    </row>
    <row r="2592" spans="4:12" ht="15" customHeight="1">
      <c r="D2592" s="19"/>
      <c r="L2592" s="19"/>
    </row>
    <row r="2593" spans="4:12" ht="15" customHeight="1">
      <c r="D2593" s="19"/>
      <c r="L2593" s="19"/>
    </row>
    <row r="2594" spans="4:12" ht="15" customHeight="1">
      <c r="D2594" s="19"/>
      <c r="L2594" s="19"/>
    </row>
    <row r="2595" spans="4:12" ht="15" customHeight="1">
      <c r="D2595" s="19"/>
      <c r="L2595" s="19"/>
    </row>
    <row r="2596" spans="4:12" ht="15" customHeight="1">
      <c r="D2596" s="19"/>
      <c r="L2596" s="19"/>
    </row>
    <row r="2597" spans="4:12" ht="15" customHeight="1">
      <c r="D2597" s="19"/>
      <c r="L2597" s="19"/>
    </row>
    <row r="2598" spans="4:12" ht="15" customHeight="1">
      <c r="D2598" s="19"/>
      <c r="L2598" s="19"/>
    </row>
    <row r="2599" spans="4:12" ht="15" customHeight="1">
      <c r="D2599" s="19"/>
      <c r="L2599" s="19"/>
    </row>
    <row r="2600" spans="4:12" ht="15" customHeight="1">
      <c r="D2600" s="19"/>
      <c r="L2600" s="19"/>
    </row>
    <row r="2601" spans="4:12" ht="15" customHeight="1">
      <c r="D2601" s="19"/>
      <c r="L2601" s="19"/>
    </row>
    <row r="2602" spans="4:12" ht="15" customHeight="1">
      <c r="D2602" s="19"/>
      <c r="L2602" s="19"/>
    </row>
    <row r="2603" spans="4:12" ht="15" customHeight="1">
      <c r="D2603" s="19"/>
      <c r="L2603" s="19"/>
    </row>
    <row r="2604" spans="4:12" ht="15" customHeight="1">
      <c r="D2604" s="19"/>
      <c r="L2604" s="19"/>
    </row>
    <row r="2605" spans="4:12" ht="15" customHeight="1">
      <c r="D2605" s="19"/>
      <c r="L2605" s="19"/>
    </row>
    <row r="2606" spans="4:12" ht="15" customHeight="1">
      <c r="D2606" s="19"/>
      <c r="L2606" s="19"/>
    </row>
    <row r="2607" spans="4:12" ht="15" customHeight="1">
      <c r="D2607" s="19"/>
      <c r="L2607" s="19"/>
    </row>
    <row r="2608" spans="4:12" ht="15" customHeight="1">
      <c r="D2608" s="19"/>
      <c r="L2608" s="19"/>
    </row>
    <row r="2609" spans="4:12" ht="15" customHeight="1">
      <c r="D2609" s="19"/>
      <c r="L2609" s="19"/>
    </row>
    <row r="2610" spans="4:12" ht="15" customHeight="1">
      <c r="D2610" s="19"/>
      <c r="L2610" s="19"/>
    </row>
    <row r="2611" spans="4:12" ht="15" customHeight="1">
      <c r="D2611" s="19"/>
      <c r="L2611" s="19"/>
    </row>
    <row r="2612" spans="4:12" ht="15" customHeight="1">
      <c r="D2612" s="19"/>
      <c r="L2612" s="19"/>
    </row>
    <row r="2613" spans="4:12" ht="15" customHeight="1">
      <c r="D2613" s="19"/>
      <c r="L2613" s="19"/>
    </row>
    <row r="2614" spans="4:12" ht="15" customHeight="1">
      <c r="D2614" s="19"/>
      <c r="L2614" s="19"/>
    </row>
    <row r="2615" spans="4:12" ht="15" customHeight="1">
      <c r="D2615" s="19"/>
      <c r="L2615" s="19"/>
    </row>
    <row r="2616" spans="4:12" ht="15" customHeight="1">
      <c r="D2616" s="19"/>
      <c r="L2616" s="19"/>
    </row>
    <row r="2617" spans="4:12" ht="15" customHeight="1">
      <c r="D2617" s="19"/>
      <c r="L2617" s="19"/>
    </row>
    <row r="2618" spans="4:12" ht="15" customHeight="1">
      <c r="D2618" s="19"/>
      <c r="L2618" s="19"/>
    </row>
    <row r="2619" spans="4:12" ht="15" customHeight="1">
      <c r="D2619" s="19"/>
      <c r="L2619" s="19"/>
    </row>
    <row r="2620" spans="4:12" ht="15" customHeight="1">
      <c r="D2620" s="19"/>
      <c r="L2620" s="19"/>
    </row>
    <row r="2621" spans="4:12" ht="15" customHeight="1">
      <c r="D2621" s="19"/>
      <c r="L2621" s="19"/>
    </row>
    <row r="2622" spans="4:12" ht="15" customHeight="1">
      <c r="D2622" s="19"/>
      <c r="L2622" s="19"/>
    </row>
    <row r="2623" spans="4:12" ht="15" customHeight="1">
      <c r="D2623" s="19"/>
      <c r="L2623" s="19"/>
    </row>
    <row r="2624" spans="4:12" ht="15" customHeight="1">
      <c r="D2624" s="19"/>
      <c r="L2624" s="19"/>
    </row>
    <row r="2625" spans="4:12" ht="15" customHeight="1">
      <c r="D2625" s="19"/>
      <c r="L2625" s="19"/>
    </row>
    <row r="2626" spans="4:12" ht="15" customHeight="1">
      <c r="D2626" s="19"/>
      <c r="L2626" s="19"/>
    </row>
    <row r="2627" spans="4:12" ht="15" customHeight="1">
      <c r="D2627" s="19"/>
      <c r="L2627" s="19"/>
    </row>
    <row r="2628" spans="4:12" ht="15" customHeight="1">
      <c r="D2628" s="19"/>
      <c r="L2628" s="19"/>
    </row>
    <row r="2629" spans="4:12" ht="15" customHeight="1">
      <c r="D2629" s="19"/>
      <c r="L2629" s="19"/>
    </row>
    <row r="2630" spans="4:12" ht="15" customHeight="1">
      <c r="D2630" s="19"/>
      <c r="L2630" s="19"/>
    </row>
    <row r="2631" spans="4:12" ht="15" customHeight="1">
      <c r="D2631" s="19"/>
      <c r="L2631" s="19"/>
    </row>
    <row r="2632" spans="4:12" ht="15" customHeight="1">
      <c r="D2632" s="19"/>
      <c r="L2632" s="19"/>
    </row>
    <row r="2633" spans="4:12" ht="15" customHeight="1">
      <c r="D2633" s="19"/>
      <c r="L2633" s="19"/>
    </row>
    <row r="2634" spans="4:12" ht="15" customHeight="1">
      <c r="D2634" s="19"/>
      <c r="L2634" s="19"/>
    </row>
    <row r="2635" spans="4:12" ht="15" customHeight="1">
      <c r="D2635" s="19"/>
      <c r="L2635" s="19"/>
    </row>
    <row r="2636" spans="4:12" ht="15" customHeight="1">
      <c r="D2636" s="19"/>
      <c r="L2636" s="19"/>
    </row>
    <row r="2637" spans="4:12" ht="15" customHeight="1">
      <c r="D2637" s="19"/>
      <c r="L2637" s="19"/>
    </row>
    <row r="2638" spans="4:12" ht="15" customHeight="1">
      <c r="D2638" s="19"/>
      <c r="L2638" s="19"/>
    </row>
    <row r="2639" spans="4:12" ht="15" customHeight="1">
      <c r="D2639" s="19"/>
      <c r="L2639" s="19"/>
    </row>
    <row r="2640" spans="4:12" ht="15" customHeight="1">
      <c r="D2640" s="19"/>
      <c r="L2640" s="19"/>
    </row>
    <row r="2641" spans="4:12" ht="15" customHeight="1">
      <c r="D2641" s="19"/>
      <c r="L2641" s="19"/>
    </row>
    <row r="2642" spans="4:12" ht="15" customHeight="1">
      <c r="D2642" s="19"/>
      <c r="L2642" s="19"/>
    </row>
    <row r="2643" spans="4:12" ht="15" customHeight="1">
      <c r="D2643" s="19"/>
      <c r="L2643" s="19"/>
    </row>
    <row r="2644" spans="4:12" ht="15" customHeight="1">
      <c r="D2644" s="19"/>
      <c r="L2644" s="19"/>
    </row>
    <row r="2645" spans="4:12" ht="15" customHeight="1">
      <c r="D2645" s="19"/>
      <c r="L2645" s="19"/>
    </row>
    <row r="2646" spans="4:12" ht="15" customHeight="1">
      <c r="D2646" s="19"/>
      <c r="L2646" s="19"/>
    </row>
    <row r="2647" spans="4:12" ht="15" customHeight="1">
      <c r="D2647" s="19"/>
      <c r="L2647" s="19"/>
    </row>
    <row r="2648" spans="4:12" ht="15" customHeight="1">
      <c r="D2648" s="19"/>
      <c r="L2648" s="19"/>
    </row>
    <row r="2649" spans="4:12" ht="15" customHeight="1">
      <c r="D2649" s="19"/>
      <c r="L2649" s="19"/>
    </row>
    <row r="2650" spans="4:12" ht="15" customHeight="1">
      <c r="D2650" s="19"/>
      <c r="L2650" s="19"/>
    </row>
    <row r="2651" spans="4:12" ht="15" customHeight="1">
      <c r="D2651" s="19"/>
      <c r="L2651" s="19"/>
    </row>
    <row r="2652" spans="4:12" ht="15" customHeight="1">
      <c r="D2652" s="19"/>
      <c r="L2652" s="19"/>
    </row>
    <row r="2653" spans="4:12" ht="15" customHeight="1">
      <c r="D2653" s="19"/>
      <c r="L2653" s="19"/>
    </row>
    <row r="2654" spans="4:12" ht="15" customHeight="1">
      <c r="D2654" s="19"/>
      <c r="L2654" s="19"/>
    </row>
    <row r="2655" spans="4:12" ht="15" customHeight="1">
      <c r="D2655" s="19"/>
      <c r="L2655" s="19"/>
    </row>
    <row r="2656" spans="4:12" ht="15" customHeight="1">
      <c r="D2656" s="19"/>
      <c r="L2656" s="19"/>
    </row>
    <row r="2657" spans="4:12" ht="15" customHeight="1">
      <c r="D2657" s="19"/>
      <c r="L2657" s="19"/>
    </row>
    <row r="2658" spans="4:12" ht="15" customHeight="1">
      <c r="D2658" s="19"/>
      <c r="L2658" s="19"/>
    </row>
    <row r="2659" spans="4:12" ht="15" customHeight="1">
      <c r="D2659" s="19"/>
      <c r="L2659" s="19"/>
    </row>
    <row r="2660" spans="4:12" ht="15" customHeight="1">
      <c r="D2660" s="19"/>
      <c r="L2660" s="19"/>
    </row>
    <row r="2661" spans="4:12" ht="15" customHeight="1">
      <c r="D2661" s="19"/>
      <c r="L2661" s="19"/>
    </row>
    <row r="2662" spans="4:12" ht="15" customHeight="1">
      <c r="D2662" s="19"/>
      <c r="L2662" s="19"/>
    </row>
    <row r="2663" spans="4:12" ht="15" customHeight="1">
      <c r="D2663" s="19"/>
      <c r="L2663" s="19"/>
    </row>
    <row r="2664" spans="4:12" ht="15" customHeight="1">
      <c r="D2664" s="19"/>
      <c r="L2664" s="19"/>
    </row>
    <row r="2665" spans="4:12" ht="15" customHeight="1">
      <c r="D2665" s="19"/>
      <c r="L2665" s="19"/>
    </row>
    <row r="2666" spans="4:12" ht="15" customHeight="1">
      <c r="D2666" s="19"/>
      <c r="L2666" s="19"/>
    </row>
    <row r="2667" spans="4:12" ht="15" customHeight="1">
      <c r="D2667" s="19"/>
      <c r="L2667" s="19"/>
    </row>
    <row r="2668" spans="4:12" ht="15" customHeight="1">
      <c r="D2668" s="19"/>
      <c r="L2668" s="19"/>
    </row>
    <row r="2669" spans="4:12" ht="15" customHeight="1">
      <c r="D2669" s="19"/>
      <c r="L2669" s="19"/>
    </row>
    <row r="2670" spans="4:12" ht="15" customHeight="1">
      <c r="D2670" s="19"/>
      <c r="L2670" s="19"/>
    </row>
    <row r="2671" spans="4:12" ht="15" customHeight="1">
      <c r="D2671" s="19"/>
      <c r="L2671" s="19"/>
    </row>
    <row r="2672" spans="4:12" ht="15" customHeight="1">
      <c r="D2672" s="19"/>
      <c r="L2672" s="19"/>
    </row>
    <row r="2673" spans="4:12" ht="15" customHeight="1">
      <c r="D2673" s="19"/>
      <c r="L2673" s="19"/>
    </row>
    <row r="2674" spans="4:12" ht="15" customHeight="1">
      <c r="D2674" s="19"/>
      <c r="L2674" s="19"/>
    </row>
    <row r="2675" spans="4:12" ht="15" customHeight="1">
      <c r="D2675" s="19"/>
      <c r="L2675" s="19"/>
    </row>
    <row r="2676" spans="4:12" ht="15" customHeight="1">
      <c r="D2676" s="19"/>
      <c r="L2676" s="19"/>
    </row>
    <row r="2677" spans="4:12" ht="15" customHeight="1">
      <c r="D2677" s="19"/>
      <c r="L2677" s="19"/>
    </row>
    <row r="2678" spans="4:12" ht="15" customHeight="1">
      <c r="D2678" s="19"/>
      <c r="L2678" s="19"/>
    </row>
    <row r="2679" spans="4:12" ht="15" customHeight="1">
      <c r="D2679" s="19"/>
      <c r="L2679" s="19"/>
    </row>
    <row r="2680" spans="4:12" ht="15" customHeight="1">
      <c r="D2680" s="19"/>
      <c r="L2680" s="19"/>
    </row>
    <row r="2681" spans="4:12" ht="15" customHeight="1">
      <c r="D2681" s="19"/>
      <c r="L2681" s="19"/>
    </row>
    <row r="2682" spans="4:12" ht="15" customHeight="1">
      <c r="D2682" s="19"/>
      <c r="L2682" s="19"/>
    </row>
    <row r="2683" spans="4:12" ht="15" customHeight="1">
      <c r="D2683" s="19"/>
      <c r="L2683" s="19"/>
    </row>
    <row r="2684" spans="4:12" ht="15" customHeight="1">
      <c r="D2684" s="19"/>
      <c r="L2684" s="19"/>
    </row>
    <row r="2685" spans="4:12" ht="15" customHeight="1">
      <c r="D2685" s="19"/>
      <c r="L2685" s="19"/>
    </row>
    <row r="2686" spans="4:12" ht="15" customHeight="1">
      <c r="D2686" s="19"/>
      <c r="L2686" s="19"/>
    </row>
    <row r="2687" spans="4:12" ht="15" customHeight="1">
      <c r="D2687" s="19"/>
      <c r="L2687" s="19"/>
    </row>
    <row r="2688" spans="4:12" ht="15" customHeight="1">
      <c r="D2688" s="19"/>
      <c r="L2688" s="19"/>
    </row>
    <row r="2689" spans="4:12" ht="15" customHeight="1">
      <c r="D2689" s="19"/>
      <c r="L2689" s="19"/>
    </row>
    <row r="2690" spans="4:12" ht="15" customHeight="1">
      <c r="D2690" s="19"/>
      <c r="L2690" s="19"/>
    </row>
    <row r="2691" spans="4:12" ht="15" customHeight="1">
      <c r="D2691" s="19"/>
      <c r="L2691" s="19"/>
    </row>
    <row r="2692" spans="4:12" ht="15" customHeight="1">
      <c r="D2692" s="19"/>
      <c r="L2692" s="19"/>
    </row>
    <row r="2693" spans="4:12" ht="15" customHeight="1">
      <c r="D2693" s="19"/>
      <c r="L2693" s="19"/>
    </row>
    <row r="2694" spans="4:12" ht="15" customHeight="1">
      <c r="D2694" s="19"/>
      <c r="L2694" s="19"/>
    </row>
    <row r="2695" spans="4:12" ht="15" customHeight="1">
      <c r="D2695" s="19"/>
      <c r="L2695" s="19"/>
    </row>
    <row r="2696" spans="4:12" ht="15" customHeight="1">
      <c r="D2696" s="19"/>
      <c r="L2696" s="19"/>
    </row>
    <row r="2697" spans="4:12" ht="15" customHeight="1">
      <c r="D2697" s="19"/>
      <c r="L2697" s="19"/>
    </row>
    <row r="2698" spans="4:12" ht="15" customHeight="1">
      <c r="D2698" s="19"/>
      <c r="L2698" s="19"/>
    </row>
    <row r="2699" spans="4:12" ht="15" customHeight="1">
      <c r="D2699" s="19"/>
      <c r="L2699" s="19"/>
    </row>
    <row r="2700" spans="4:12" ht="15" customHeight="1">
      <c r="D2700" s="19"/>
      <c r="L2700" s="19"/>
    </row>
    <row r="2701" spans="4:12" ht="15" customHeight="1">
      <c r="D2701" s="19"/>
      <c r="L2701" s="19"/>
    </row>
    <row r="2702" spans="4:12" ht="15" customHeight="1">
      <c r="D2702" s="19"/>
      <c r="L2702" s="19"/>
    </row>
    <row r="2703" spans="4:12" ht="15" customHeight="1">
      <c r="D2703" s="19"/>
      <c r="L2703" s="19"/>
    </row>
    <row r="2704" spans="4:12" ht="15" customHeight="1">
      <c r="D2704" s="19"/>
      <c r="L2704" s="19"/>
    </row>
    <row r="2705" spans="4:12" ht="15" customHeight="1">
      <c r="D2705" s="19"/>
      <c r="L2705" s="19"/>
    </row>
    <row r="2706" spans="4:12" ht="15" customHeight="1">
      <c r="D2706" s="19"/>
      <c r="L2706" s="19"/>
    </row>
    <row r="2707" spans="4:12" ht="15" customHeight="1">
      <c r="D2707" s="19"/>
      <c r="L2707" s="19"/>
    </row>
    <row r="2708" spans="4:12" ht="15" customHeight="1">
      <c r="D2708" s="19"/>
      <c r="L2708" s="19"/>
    </row>
    <row r="2709" spans="4:12" ht="15" customHeight="1">
      <c r="D2709" s="19"/>
      <c r="L2709" s="19"/>
    </row>
    <row r="2710" spans="4:12" ht="15" customHeight="1">
      <c r="D2710" s="19"/>
      <c r="L2710" s="19"/>
    </row>
    <row r="2711" spans="4:12" ht="15" customHeight="1">
      <c r="D2711" s="19"/>
      <c r="L2711" s="19"/>
    </row>
    <row r="2712" spans="4:12" ht="15" customHeight="1">
      <c r="D2712" s="19"/>
      <c r="L2712" s="19"/>
    </row>
    <row r="2713" spans="4:12" ht="15" customHeight="1">
      <c r="D2713" s="19"/>
      <c r="L2713" s="19"/>
    </row>
    <row r="2714" spans="4:12" ht="15" customHeight="1">
      <c r="D2714" s="19"/>
      <c r="L2714" s="19"/>
    </row>
    <row r="2715" spans="4:12" ht="15" customHeight="1">
      <c r="D2715" s="19"/>
      <c r="L2715" s="19"/>
    </row>
    <row r="2716" spans="4:12" ht="15" customHeight="1">
      <c r="D2716" s="19"/>
      <c r="L2716" s="19"/>
    </row>
    <row r="2717" spans="4:12" ht="15" customHeight="1">
      <c r="D2717" s="19"/>
      <c r="L2717" s="19"/>
    </row>
    <row r="2718" spans="4:12" ht="15" customHeight="1">
      <c r="D2718" s="19"/>
      <c r="L2718" s="19"/>
    </row>
    <row r="2719" spans="4:12" ht="15" customHeight="1">
      <c r="D2719" s="19"/>
      <c r="L2719" s="19"/>
    </row>
    <row r="2720" spans="4:12" ht="15" customHeight="1">
      <c r="D2720" s="19"/>
      <c r="L2720" s="19"/>
    </row>
    <row r="2721" spans="4:12" ht="15" customHeight="1">
      <c r="D2721" s="19"/>
      <c r="L2721" s="19"/>
    </row>
    <row r="2722" spans="4:12" ht="15" customHeight="1">
      <c r="D2722" s="19"/>
      <c r="L2722" s="19"/>
    </row>
    <row r="2723" spans="4:12" ht="15" customHeight="1">
      <c r="D2723" s="19"/>
      <c r="L2723" s="19"/>
    </row>
    <row r="2724" spans="4:12" ht="15" customHeight="1">
      <c r="D2724" s="19"/>
      <c r="L2724" s="19"/>
    </row>
    <row r="2725" spans="4:12" ht="15" customHeight="1">
      <c r="D2725" s="19"/>
      <c r="L2725" s="19"/>
    </row>
    <row r="2726" spans="4:12" ht="15" customHeight="1">
      <c r="D2726" s="19"/>
      <c r="L2726" s="19"/>
    </row>
    <row r="2727" spans="4:12" ht="15" customHeight="1">
      <c r="D2727" s="19"/>
      <c r="L2727" s="19"/>
    </row>
    <row r="2728" spans="4:12" ht="15" customHeight="1">
      <c r="D2728" s="19"/>
      <c r="L2728" s="19"/>
    </row>
    <row r="2729" spans="4:12" ht="15" customHeight="1">
      <c r="D2729" s="19"/>
      <c r="L2729" s="19"/>
    </row>
    <row r="2730" spans="4:12" ht="15" customHeight="1">
      <c r="D2730" s="19"/>
      <c r="L2730" s="19"/>
    </row>
    <row r="2731" spans="4:12" ht="15" customHeight="1">
      <c r="D2731" s="19"/>
      <c r="L2731" s="19"/>
    </row>
    <row r="2732" spans="4:12" ht="15" customHeight="1">
      <c r="D2732" s="19"/>
      <c r="L2732" s="19"/>
    </row>
    <row r="2733" spans="4:12" ht="15" customHeight="1">
      <c r="D2733" s="19"/>
      <c r="L2733" s="19"/>
    </row>
    <row r="2734" spans="4:12" ht="15" customHeight="1">
      <c r="D2734" s="19"/>
      <c r="L2734" s="19"/>
    </row>
    <row r="2735" spans="4:12" ht="15" customHeight="1">
      <c r="D2735" s="19"/>
      <c r="L2735" s="19"/>
    </row>
    <row r="2736" spans="4:12" ht="15" customHeight="1">
      <c r="D2736" s="19"/>
      <c r="L2736" s="19"/>
    </row>
    <row r="2737" spans="4:12" ht="15" customHeight="1">
      <c r="D2737" s="19"/>
      <c r="L2737" s="19"/>
    </row>
    <row r="2738" spans="4:12" ht="15" customHeight="1">
      <c r="D2738" s="19"/>
      <c r="L2738" s="19"/>
    </row>
    <row r="2739" spans="4:12" ht="15" customHeight="1">
      <c r="D2739" s="19"/>
      <c r="L2739" s="19"/>
    </row>
    <row r="2740" spans="4:12" ht="15" customHeight="1">
      <c r="D2740" s="19"/>
      <c r="L2740" s="19"/>
    </row>
    <row r="2741" spans="4:12" ht="15" customHeight="1">
      <c r="D2741" s="19"/>
      <c r="L2741" s="19"/>
    </row>
    <row r="2742" spans="4:12" ht="15" customHeight="1">
      <c r="D2742" s="19"/>
      <c r="L2742" s="19"/>
    </row>
    <row r="2743" spans="4:12" ht="15" customHeight="1">
      <c r="D2743" s="19"/>
      <c r="L2743" s="19"/>
    </row>
    <row r="2744" spans="4:12" ht="15" customHeight="1">
      <c r="D2744" s="19"/>
      <c r="L2744" s="19"/>
    </row>
    <row r="2745" spans="4:12" ht="15" customHeight="1">
      <c r="D2745" s="19"/>
      <c r="L2745" s="19"/>
    </row>
    <row r="2746" spans="4:12" ht="15" customHeight="1">
      <c r="D2746" s="19"/>
      <c r="L2746" s="19"/>
    </row>
    <row r="2747" spans="4:12" ht="15" customHeight="1">
      <c r="D2747" s="19"/>
      <c r="L2747" s="19"/>
    </row>
    <row r="2748" spans="4:12" ht="15" customHeight="1">
      <c r="D2748" s="19"/>
      <c r="L2748" s="19"/>
    </row>
    <row r="2749" spans="4:12" ht="15" customHeight="1">
      <c r="D2749" s="19"/>
      <c r="L2749" s="19"/>
    </row>
    <row r="2750" spans="4:12" ht="15" customHeight="1">
      <c r="D2750" s="19"/>
      <c r="L2750" s="19"/>
    </row>
    <row r="2751" spans="4:12" ht="15" customHeight="1">
      <c r="D2751" s="19"/>
      <c r="L2751" s="19"/>
    </row>
    <row r="2752" spans="4:12" ht="15" customHeight="1">
      <c r="D2752" s="19"/>
      <c r="L2752" s="19"/>
    </row>
    <row r="2753" spans="4:12" ht="15" customHeight="1">
      <c r="D2753" s="19"/>
      <c r="L2753" s="19"/>
    </row>
    <row r="2754" spans="4:12" ht="15" customHeight="1">
      <c r="D2754" s="19"/>
      <c r="L2754" s="19"/>
    </row>
    <row r="2755" spans="4:12" ht="15" customHeight="1">
      <c r="D2755" s="19"/>
      <c r="L2755" s="19"/>
    </row>
    <row r="2756" spans="4:12" ht="15" customHeight="1">
      <c r="D2756" s="19"/>
      <c r="L2756" s="19"/>
    </row>
    <row r="2757" spans="4:12" ht="15" customHeight="1">
      <c r="D2757" s="19"/>
      <c r="L2757" s="19"/>
    </row>
    <row r="2758" spans="4:12" ht="15" customHeight="1">
      <c r="D2758" s="19"/>
      <c r="L2758" s="19"/>
    </row>
    <row r="2759" spans="4:12" ht="15" customHeight="1">
      <c r="D2759" s="19"/>
      <c r="L2759" s="19"/>
    </row>
    <row r="2760" spans="4:12" ht="15" customHeight="1">
      <c r="D2760" s="19"/>
      <c r="L2760" s="19"/>
    </row>
    <row r="2761" spans="4:12" ht="15" customHeight="1">
      <c r="D2761" s="19"/>
      <c r="L2761" s="19"/>
    </row>
    <row r="2762" spans="4:12" ht="15" customHeight="1">
      <c r="D2762" s="19"/>
      <c r="L2762" s="19"/>
    </row>
    <row r="2763" spans="4:12" ht="15" customHeight="1">
      <c r="D2763" s="19"/>
      <c r="K2763" s="19"/>
      <c r="L2763" s="19"/>
    </row>
    <row r="2764" spans="4:12" ht="15" customHeight="1">
      <c r="D2764" s="19"/>
      <c r="K2764" s="19"/>
      <c r="L2764" s="19"/>
    </row>
    <row r="2765" spans="4:12" ht="15" customHeight="1">
      <c r="D2765" s="19"/>
      <c r="K2765" s="19"/>
      <c r="L2765" s="19"/>
    </row>
    <row r="2766" spans="4:12" ht="15" customHeight="1">
      <c r="D2766" s="19"/>
      <c r="K2766" s="19"/>
      <c r="L2766" s="19"/>
    </row>
    <row r="2767" spans="4:12" ht="15" customHeight="1">
      <c r="D2767" s="19"/>
      <c r="K2767" s="19"/>
      <c r="L2767" s="19"/>
    </row>
    <row r="2768" spans="4:12" ht="15" customHeight="1">
      <c r="D2768" s="19"/>
      <c r="K2768" s="19"/>
      <c r="L2768" s="19"/>
    </row>
    <row r="2769" spans="4:12" ht="15" customHeight="1">
      <c r="D2769" s="19"/>
      <c r="K2769" s="19"/>
      <c r="L2769" s="19"/>
    </row>
    <row r="2770" spans="4:12" ht="15" customHeight="1">
      <c r="D2770" s="19"/>
      <c r="K2770" s="19"/>
      <c r="L2770" s="19"/>
    </row>
    <row r="2771" spans="4:12" ht="15" customHeight="1">
      <c r="D2771" s="19"/>
      <c r="K2771" s="19"/>
      <c r="L2771" s="19"/>
    </row>
    <row r="2772" spans="4:12" ht="15" customHeight="1">
      <c r="D2772" s="19"/>
      <c r="K2772" s="19"/>
      <c r="L2772" s="19"/>
    </row>
    <row r="2773" spans="4:12" ht="15" customHeight="1">
      <c r="D2773" s="19"/>
      <c r="K2773" s="19"/>
      <c r="L2773" s="19"/>
    </row>
    <row r="2774" spans="4:12" ht="15" customHeight="1">
      <c r="D2774" s="19"/>
      <c r="K2774" s="19"/>
      <c r="L2774" s="19"/>
    </row>
    <row r="2775" spans="4:12" ht="15" customHeight="1">
      <c r="D2775" s="19"/>
      <c r="L2775" s="19"/>
    </row>
    <row r="2776" spans="4:12" ht="15" customHeight="1">
      <c r="D2776" s="19"/>
      <c r="K2776" s="19"/>
      <c r="L2776" s="19"/>
    </row>
    <row r="2777" spans="4:12" ht="15" customHeight="1">
      <c r="D2777" s="19"/>
      <c r="K2777" s="19"/>
      <c r="L2777" s="19"/>
    </row>
    <row r="2778" spans="4:12" ht="15" customHeight="1">
      <c r="D2778" s="19"/>
      <c r="K2778" s="19"/>
      <c r="L2778" s="19"/>
    </row>
    <row r="2779" spans="4:12" ht="15" customHeight="1">
      <c r="D2779" s="19"/>
      <c r="K2779" s="19"/>
      <c r="L2779" s="19"/>
    </row>
    <row r="2780" spans="4:12" ht="15" customHeight="1">
      <c r="D2780" s="19"/>
      <c r="K2780" s="19"/>
      <c r="L2780" s="19"/>
    </row>
    <row r="2781" spans="4:12" ht="15" customHeight="1">
      <c r="D2781" s="19"/>
      <c r="K2781" s="19"/>
      <c r="L2781" s="19"/>
    </row>
    <row r="2782" spans="4:12" ht="15" customHeight="1">
      <c r="D2782" s="19"/>
      <c r="L2782" s="19"/>
    </row>
    <row r="2783" spans="4:12" ht="15" customHeight="1">
      <c r="D2783" s="19"/>
      <c r="K2783" s="19"/>
      <c r="L2783" s="19"/>
    </row>
    <row r="2784" spans="4:12" ht="15" customHeight="1">
      <c r="D2784" s="19"/>
      <c r="K2784" s="19"/>
      <c r="L2784" s="19"/>
    </row>
    <row r="2785" spans="4:12" ht="15" customHeight="1">
      <c r="D2785" s="19"/>
      <c r="K2785" s="19"/>
      <c r="L2785" s="19"/>
    </row>
    <row r="2786" spans="4:12" ht="15" customHeight="1">
      <c r="D2786" s="19"/>
      <c r="K2786" s="19"/>
      <c r="L2786" s="19"/>
    </row>
    <row r="2787" spans="4:12" ht="15" customHeight="1">
      <c r="D2787" s="19"/>
      <c r="K2787" s="19"/>
      <c r="L2787" s="19"/>
    </row>
    <row r="2788" spans="4:12" ht="15" customHeight="1">
      <c r="D2788" s="19"/>
      <c r="K2788" s="19"/>
      <c r="L2788" s="19"/>
    </row>
    <row r="2789" spans="4:12" ht="15" customHeight="1">
      <c r="D2789" s="19"/>
      <c r="K2789" s="19"/>
      <c r="L2789" s="19"/>
    </row>
    <row r="2790" spans="4:12" ht="15" customHeight="1">
      <c r="D2790" s="19"/>
      <c r="K2790" s="19"/>
      <c r="L2790" s="19"/>
    </row>
    <row r="2791" spans="4:12" ht="15" customHeight="1">
      <c r="D2791" s="19"/>
      <c r="K2791" s="19"/>
      <c r="L2791" s="19"/>
    </row>
    <row r="2792" spans="4:12" ht="15" customHeight="1">
      <c r="D2792" s="19"/>
      <c r="K2792" s="19"/>
      <c r="L2792" s="19"/>
    </row>
    <row r="2793" spans="4:12" ht="15" customHeight="1">
      <c r="D2793" s="19"/>
      <c r="K2793" s="19"/>
      <c r="L2793" s="19"/>
    </row>
    <row r="2794" spans="4:12" ht="15" customHeight="1">
      <c r="D2794" s="19"/>
      <c r="K2794" s="19"/>
      <c r="L2794" s="19"/>
    </row>
    <row r="2795" spans="4:12" ht="15" customHeight="1">
      <c r="D2795" s="19"/>
      <c r="K2795" s="19"/>
      <c r="L2795" s="19"/>
    </row>
    <row r="2796" spans="4:12" ht="15" customHeight="1">
      <c r="D2796" s="19"/>
      <c r="K2796" s="19"/>
      <c r="L2796" s="19"/>
    </row>
    <row r="2797" spans="4:12" ht="15" customHeight="1">
      <c r="D2797" s="19"/>
      <c r="K2797" s="19"/>
      <c r="L2797" s="19"/>
    </row>
    <row r="2798" spans="4:12" ht="15" customHeight="1">
      <c r="D2798" s="19"/>
      <c r="K2798" s="19"/>
      <c r="L2798" s="19"/>
    </row>
    <row r="2799" spans="4:12" ht="15" customHeight="1">
      <c r="D2799" s="19"/>
      <c r="K2799" s="19"/>
      <c r="L2799" s="19"/>
    </row>
    <row r="2800" spans="4:12" ht="15" customHeight="1">
      <c r="D2800" s="19"/>
      <c r="K2800" s="19"/>
      <c r="L2800" s="19"/>
    </row>
    <row r="2801" spans="4:12" ht="15" customHeight="1">
      <c r="D2801" s="19"/>
      <c r="K2801" s="19"/>
      <c r="L2801" s="19"/>
    </row>
    <row r="2802" spans="4:12" ht="15" customHeight="1">
      <c r="D2802" s="19"/>
      <c r="K2802" s="19"/>
      <c r="L2802" s="19"/>
    </row>
    <row r="2803" spans="4:12" ht="15" customHeight="1">
      <c r="D2803" s="19"/>
      <c r="K2803" s="19"/>
      <c r="L2803" s="19"/>
    </row>
    <row r="2804" spans="4:12" ht="15" customHeight="1">
      <c r="D2804" s="19"/>
      <c r="K2804" s="19"/>
      <c r="L2804" s="19"/>
    </row>
    <row r="2805" spans="4:12" ht="15" customHeight="1">
      <c r="D2805" s="19"/>
      <c r="K2805" s="19"/>
      <c r="L2805" s="19"/>
    </row>
    <row r="2806" spans="4:12" ht="15" customHeight="1">
      <c r="D2806" s="19"/>
      <c r="K2806" s="19"/>
      <c r="L2806" s="19"/>
    </row>
    <row r="2807" spans="4:12" ht="15" customHeight="1">
      <c r="D2807" s="19"/>
      <c r="K2807" s="19"/>
      <c r="L2807" s="19"/>
    </row>
    <row r="2808" spans="4:12" ht="15" customHeight="1">
      <c r="D2808" s="19"/>
      <c r="L2808" s="19"/>
    </row>
    <row r="2809" spans="4:12" ht="15" customHeight="1">
      <c r="D2809" s="19"/>
      <c r="L2809" s="19"/>
    </row>
    <row r="2810" spans="4:12" ht="15" customHeight="1">
      <c r="D2810" s="19"/>
      <c r="K2810" s="19"/>
      <c r="L2810" s="19"/>
    </row>
    <row r="2811" spans="4:12" ht="15" customHeight="1">
      <c r="D2811" s="19"/>
      <c r="K2811" s="19"/>
      <c r="L2811" s="19"/>
    </row>
    <row r="2812" spans="4:12" ht="15" customHeight="1">
      <c r="D2812" s="19"/>
      <c r="K2812" s="19"/>
      <c r="L2812" s="19"/>
    </row>
    <row r="2813" spans="4:12" ht="15" customHeight="1">
      <c r="D2813" s="19"/>
      <c r="K2813" s="19"/>
      <c r="L2813" s="19"/>
    </row>
    <row r="2814" spans="4:12" ht="15" customHeight="1">
      <c r="D2814" s="19"/>
      <c r="K2814" s="19"/>
      <c r="L2814" s="19"/>
    </row>
    <row r="2815" spans="4:12" ht="15" customHeight="1">
      <c r="D2815" s="19"/>
      <c r="K2815" s="19"/>
      <c r="L2815" s="19"/>
    </row>
    <row r="2816" spans="4:12" ht="15" customHeight="1">
      <c r="D2816" s="19"/>
      <c r="K2816" s="19"/>
      <c r="L2816" s="19"/>
    </row>
    <row r="2817" spans="4:12" ht="15" customHeight="1">
      <c r="D2817" s="19"/>
      <c r="K2817" s="19"/>
      <c r="L2817" s="19"/>
    </row>
    <row r="2818" spans="4:12" ht="15" customHeight="1">
      <c r="D2818" s="19"/>
      <c r="K2818" s="19"/>
      <c r="L2818" s="19"/>
    </row>
    <row r="2819" spans="4:12" ht="15" customHeight="1">
      <c r="D2819" s="19"/>
      <c r="K2819" s="19"/>
      <c r="L2819" s="19"/>
    </row>
    <row r="2820" spans="4:12" ht="15" customHeight="1">
      <c r="D2820" s="19"/>
      <c r="K2820" s="19"/>
      <c r="L2820" s="19"/>
    </row>
    <row r="2821" spans="4:12" ht="15" customHeight="1">
      <c r="D2821" s="19"/>
      <c r="K2821" s="19"/>
      <c r="L2821" s="19"/>
    </row>
    <row r="2822" spans="4:12" ht="15" customHeight="1">
      <c r="D2822" s="19"/>
      <c r="K2822" s="19"/>
      <c r="L2822" s="19"/>
    </row>
    <row r="2823" spans="4:12" ht="15" customHeight="1">
      <c r="D2823" s="19"/>
      <c r="K2823" s="19"/>
      <c r="L2823" s="19"/>
    </row>
    <row r="2824" spans="4:12" ht="15" customHeight="1">
      <c r="D2824" s="19"/>
      <c r="K2824" s="19"/>
      <c r="L2824" s="19"/>
    </row>
    <row r="2825" spans="4:12" ht="15" customHeight="1">
      <c r="D2825" s="19"/>
      <c r="K2825" s="19"/>
      <c r="L2825" s="19"/>
    </row>
    <row r="2826" spans="4:12" ht="15" customHeight="1">
      <c r="D2826" s="19"/>
      <c r="K2826" s="19"/>
      <c r="L2826" s="19"/>
    </row>
    <row r="2827" spans="4:12" ht="15" customHeight="1">
      <c r="D2827" s="19"/>
      <c r="K2827" s="19"/>
      <c r="L2827" s="19"/>
    </row>
    <row r="2828" spans="4:12" ht="15" customHeight="1">
      <c r="D2828" s="19"/>
      <c r="L2828" s="19"/>
    </row>
    <row r="2829" spans="4:12" ht="15" customHeight="1">
      <c r="D2829" s="19"/>
      <c r="K2829" s="19"/>
      <c r="L2829" s="19"/>
    </row>
    <row r="2830" spans="4:12" ht="15" customHeight="1">
      <c r="D2830" s="19"/>
      <c r="K2830" s="19"/>
      <c r="L2830" s="19"/>
    </row>
    <row r="2831" spans="4:12" ht="15" customHeight="1">
      <c r="D2831" s="19"/>
      <c r="K2831" s="19"/>
      <c r="L2831" s="19"/>
    </row>
    <row r="2832" spans="4:12" ht="15" customHeight="1">
      <c r="D2832" s="19"/>
      <c r="K2832" s="19"/>
      <c r="L2832" s="19"/>
    </row>
    <row r="2833" spans="4:12" ht="15" customHeight="1">
      <c r="D2833" s="19"/>
      <c r="K2833" s="19"/>
      <c r="L2833" s="19"/>
    </row>
    <row r="2834" spans="4:12" ht="15" customHeight="1">
      <c r="D2834" s="19"/>
      <c r="K2834" s="19"/>
      <c r="L2834" s="19"/>
    </row>
    <row r="2835" spans="4:12" ht="15" customHeight="1">
      <c r="D2835" s="19"/>
      <c r="K2835" s="19"/>
      <c r="L2835" s="19"/>
    </row>
    <row r="2836" spans="4:12" ht="15" customHeight="1">
      <c r="D2836" s="19"/>
      <c r="K2836" s="19"/>
      <c r="L2836" s="19"/>
    </row>
    <row r="2837" spans="4:12" ht="15" customHeight="1">
      <c r="D2837" s="19"/>
      <c r="K2837" s="19"/>
      <c r="L2837" s="19"/>
    </row>
    <row r="2838" spans="4:12" ht="15" customHeight="1">
      <c r="D2838" s="19"/>
      <c r="K2838" s="19"/>
      <c r="L2838" s="19"/>
    </row>
    <row r="2839" spans="4:12" ht="15" customHeight="1">
      <c r="D2839" s="19"/>
      <c r="K2839" s="19"/>
      <c r="L2839" s="19"/>
    </row>
    <row r="2840" spans="4:12" ht="15" customHeight="1">
      <c r="D2840" s="19"/>
      <c r="K2840" s="19"/>
      <c r="L2840" s="19"/>
    </row>
    <row r="2841" spans="4:12" ht="15" customHeight="1">
      <c r="D2841" s="19"/>
      <c r="K2841" s="19"/>
      <c r="L2841" s="19"/>
    </row>
    <row r="2842" spans="4:12" ht="15" customHeight="1">
      <c r="D2842" s="19"/>
      <c r="K2842" s="19"/>
      <c r="L2842" s="19"/>
    </row>
    <row r="2843" spans="4:12" ht="15" customHeight="1">
      <c r="D2843" s="19"/>
      <c r="K2843" s="19"/>
      <c r="L2843" s="19"/>
    </row>
    <row r="2844" spans="4:12" ht="15" customHeight="1">
      <c r="D2844" s="19"/>
      <c r="L2844" s="19"/>
    </row>
    <row r="2845" spans="4:12" ht="15" customHeight="1">
      <c r="D2845" s="19"/>
      <c r="K2845" s="19"/>
      <c r="L2845" s="19"/>
    </row>
    <row r="2846" spans="4:12" ht="15" customHeight="1">
      <c r="D2846" s="19"/>
      <c r="K2846" s="19"/>
      <c r="L2846" s="19"/>
    </row>
    <row r="2847" spans="4:12" ht="15" customHeight="1">
      <c r="D2847" s="19"/>
      <c r="K2847" s="19"/>
      <c r="L2847" s="19"/>
    </row>
    <row r="2848" spans="4:12" ht="15" customHeight="1">
      <c r="D2848" s="19"/>
      <c r="L2848" s="19"/>
    </row>
    <row r="2849" spans="4:12" ht="15" customHeight="1">
      <c r="D2849" s="19"/>
      <c r="K2849" s="19"/>
      <c r="L2849" s="19"/>
    </row>
    <row r="2850" spans="4:12" ht="15" customHeight="1">
      <c r="D2850" s="19"/>
      <c r="K2850" s="19"/>
      <c r="L2850" s="19"/>
    </row>
    <row r="2851" spans="4:12" ht="15" customHeight="1">
      <c r="D2851" s="19"/>
      <c r="K2851" s="19"/>
      <c r="L2851" s="19"/>
    </row>
    <row r="2852" spans="4:12" ht="15" customHeight="1">
      <c r="D2852" s="19"/>
      <c r="L2852" s="19"/>
    </row>
    <row r="2853" spans="4:12" ht="15" customHeight="1">
      <c r="D2853" s="19"/>
      <c r="K2853" s="19"/>
      <c r="L2853" s="19"/>
    </row>
    <row r="2854" spans="4:12" ht="15" customHeight="1">
      <c r="D2854" s="19"/>
      <c r="K2854" s="19"/>
      <c r="L2854" s="19"/>
    </row>
    <row r="2855" spans="4:12" ht="15" customHeight="1">
      <c r="D2855" s="19"/>
      <c r="K2855" s="19"/>
      <c r="L2855" s="19"/>
    </row>
    <row r="2856" spans="4:12" ht="15" customHeight="1">
      <c r="D2856" s="19"/>
      <c r="K2856" s="19"/>
      <c r="L2856" s="19"/>
    </row>
    <row r="2857" spans="4:12" ht="15" customHeight="1">
      <c r="D2857" s="19"/>
      <c r="K2857" s="19"/>
      <c r="L2857" s="19"/>
    </row>
    <row r="2858" spans="4:12" ht="15" customHeight="1">
      <c r="D2858" s="19"/>
      <c r="K2858" s="19"/>
      <c r="L2858" s="19"/>
    </row>
    <row r="2859" spans="4:12" ht="15" customHeight="1">
      <c r="D2859" s="19"/>
      <c r="K2859" s="19"/>
      <c r="L2859" s="19"/>
    </row>
    <row r="2860" spans="4:12" ht="15" customHeight="1">
      <c r="D2860" s="19"/>
      <c r="K2860" s="19"/>
      <c r="L2860" s="19"/>
    </row>
    <row r="2861" spans="4:12" ht="15" customHeight="1">
      <c r="D2861" s="19"/>
      <c r="K2861" s="19"/>
      <c r="L2861" s="19"/>
    </row>
    <row r="2862" spans="4:12" ht="15" customHeight="1">
      <c r="D2862" s="19"/>
      <c r="K2862" s="19"/>
      <c r="L2862" s="19"/>
    </row>
    <row r="2863" spans="4:12" ht="15" customHeight="1">
      <c r="D2863" s="19"/>
      <c r="K2863" s="19"/>
      <c r="L2863" s="19"/>
    </row>
    <row r="2864" spans="4:12" ht="15" customHeight="1">
      <c r="D2864" s="19"/>
      <c r="K2864" s="19"/>
      <c r="L2864" s="19"/>
    </row>
    <row r="2865" spans="4:12" ht="15" customHeight="1">
      <c r="D2865" s="19"/>
      <c r="K2865" s="19"/>
      <c r="L2865" s="19"/>
    </row>
    <row r="2866" spans="4:12" ht="15" customHeight="1">
      <c r="D2866" s="19"/>
      <c r="K2866" s="19"/>
      <c r="L2866" s="19"/>
    </row>
    <row r="2867" spans="4:12" ht="15" customHeight="1">
      <c r="D2867" s="19"/>
      <c r="K2867" s="19"/>
      <c r="L2867" s="19"/>
    </row>
    <row r="2868" spans="4:12" ht="15" customHeight="1">
      <c r="D2868" s="19"/>
      <c r="K2868" s="19"/>
      <c r="L2868" s="19"/>
    </row>
    <row r="2869" spans="4:12" ht="15" customHeight="1">
      <c r="D2869" s="19"/>
      <c r="K2869" s="19"/>
      <c r="L2869" s="19"/>
    </row>
    <row r="2870" spans="4:12" ht="15" customHeight="1">
      <c r="D2870" s="19"/>
      <c r="K2870" s="19"/>
      <c r="L2870" s="19"/>
    </row>
    <row r="2871" spans="4:12" ht="15" customHeight="1">
      <c r="D2871" s="19"/>
      <c r="K2871" s="19"/>
      <c r="L2871" s="19"/>
    </row>
    <row r="2872" spans="4:12" ht="15" customHeight="1">
      <c r="D2872" s="19"/>
      <c r="K2872" s="19"/>
      <c r="L2872" s="19"/>
    </row>
    <row r="2873" spans="4:12" ht="15" customHeight="1">
      <c r="D2873" s="19"/>
      <c r="K2873" s="19"/>
      <c r="L2873" s="19"/>
    </row>
    <row r="2874" spans="4:12" ht="15" customHeight="1">
      <c r="D2874" s="19"/>
      <c r="K2874" s="19"/>
      <c r="L2874" s="19"/>
    </row>
    <row r="2875" spans="4:12" ht="15" customHeight="1">
      <c r="D2875" s="19"/>
      <c r="K2875" s="19"/>
      <c r="L2875" s="19"/>
    </row>
    <row r="2876" spans="4:12" ht="15" customHeight="1">
      <c r="D2876" s="19"/>
      <c r="K2876" s="19"/>
      <c r="L2876" s="19"/>
    </row>
    <row r="2877" spans="4:12" ht="15" customHeight="1">
      <c r="D2877" s="19"/>
      <c r="K2877" s="19"/>
      <c r="L2877" s="19"/>
    </row>
    <row r="2878" spans="4:12" ht="15" customHeight="1">
      <c r="D2878" s="19"/>
      <c r="K2878" s="19"/>
      <c r="L2878" s="19"/>
    </row>
    <row r="2879" spans="4:12" ht="15" customHeight="1">
      <c r="D2879" s="19"/>
      <c r="K2879" s="19"/>
      <c r="L2879" s="19"/>
    </row>
    <row r="2880" spans="4:12" ht="15" customHeight="1">
      <c r="D2880" s="19"/>
      <c r="K2880" s="19"/>
      <c r="L2880" s="19"/>
    </row>
    <row r="2881" spans="4:12" ht="15" customHeight="1">
      <c r="D2881" s="19"/>
      <c r="L2881" s="19"/>
    </row>
    <row r="2882" spans="4:12" ht="15" customHeight="1">
      <c r="D2882" s="19"/>
      <c r="K2882" s="19"/>
      <c r="L2882" s="19"/>
    </row>
    <row r="2883" spans="4:12" ht="15" customHeight="1">
      <c r="D2883" s="19"/>
      <c r="L2883" s="19"/>
    </row>
    <row r="2884" spans="4:12" ht="15" customHeight="1">
      <c r="D2884" s="19"/>
      <c r="K2884" s="19"/>
      <c r="L2884" s="19"/>
    </row>
    <row r="2885" spans="4:12" ht="15" customHeight="1">
      <c r="D2885" s="19"/>
      <c r="K2885" s="19"/>
      <c r="L2885" s="19"/>
    </row>
    <row r="2886" spans="4:12" ht="15" customHeight="1">
      <c r="D2886" s="19"/>
      <c r="K2886" s="19"/>
      <c r="L2886" s="19"/>
    </row>
    <row r="2887" spans="4:12" ht="15" customHeight="1">
      <c r="D2887" s="19"/>
      <c r="K2887" s="19"/>
      <c r="L2887" s="19"/>
    </row>
    <row r="2888" spans="4:12" ht="15" customHeight="1">
      <c r="D2888" s="19"/>
      <c r="K2888" s="19"/>
      <c r="L2888" s="19"/>
    </row>
    <row r="2889" spans="4:12" ht="15" customHeight="1">
      <c r="D2889" s="19"/>
      <c r="K2889" s="19"/>
      <c r="L2889" s="19"/>
    </row>
    <row r="2890" spans="4:12" ht="15" customHeight="1">
      <c r="D2890" s="19"/>
      <c r="K2890" s="19"/>
      <c r="L2890" s="19"/>
    </row>
    <row r="2891" spans="4:12" ht="15" customHeight="1">
      <c r="D2891" s="19"/>
      <c r="K2891" s="19"/>
      <c r="L2891" s="19"/>
    </row>
    <row r="2892" spans="4:12" ht="15" customHeight="1">
      <c r="D2892" s="19"/>
      <c r="K2892" s="19"/>
      <c r="L2892" s="19"/>
    </row>
    <row r="2893" spans="4:12" ht="15" customHeight="1">
      <c r="D2893" s="19"/>
      <c r="K2893" s="19"/>
      <c r="L2893" s="19"/>
    </row>
    <row r="2894" spans="4:12" ht="15" customHeight="1">
      <c r="D2894" s="19"/>
      <c r="K2894" s="19"/>
      <c r="L2894" s="19"/>
    </row>
    <row r="2895" spans="4:12" ht="15" customHeight="1">
      <c r="D2895" s="19"/>
      <c r="K2895" s="19"/>
      <c r="L2895" s="19"/>
    </row>
    <row r="2896" spans="4:12" ht="15" customHeight="1">
      <c r="D2896" s="19"/>
      <c r="K2896" s="19"/>
      <c r="L2896" s="19"/>
    </row>
    <row r="2897" spans="4:12" ht="15" customHeight="1">
      <c r="D2897" s="19"/>
      <c r="K2897" s="19"/>
      <c r="L2897" s="19"/>
    </row>
    <row r="2898" spans="4:12" ht="15" customHeight="1">
      <c r="D2898" s="19"/>
      <c r="K2898" s="19"/>
      <c r="L2898" s="19"/>
    </row>
    <row r="2899" spans="4:12" ht="15" customHeight="1">
      <c r="D2899" s="19"/>
      <c r="K2899" s="19"/>
      <c r="L2899" s="19"/>
    </row>
    <row r="2900" spans="4:12" ht="15" customHeight="1">
      <c r="D2900" s="19"/>
      <c r="K2900" s="19"/>
      <c r="L2900" s="19"/>
    </row>
    <row r="2901" spans="4:12" ht="15" customHeight="1">
      <c r="D2901" s="19"/>
      <c r="K2901" s="19"/>
      <c r="L2901" s="19"/>
    </row>
    <row r="2902" spans="4:12" ht="15" customHeight="1">
      <c r="D2902" s="19"/>
      <c r="K2902" s="19"/>
      <c r="L2902" s="19"/>
    </row>
    <row r="2903" spans="4:12" ht="15" customHeight="1">
      <c r="D2903" s="19"/>
      <c r="K2903" s="19"/>
      <c r="L2903" s="19"/>
    </row>
    <row r="2904" spans="4:12" ht="15" customHeight="1">
      <c r="D2904" s="19"/>
      <c r="K2904" s="19"/>
      <c r="L2904" s="19"/>
    </row>
    <row r="2905" spans="4:12" ht="15" customHeight="1">
      <c r="D2905" s="19"/>
      <c r="K2905" s="19"/>
      <c r="L2905" s="19"/>
    </row>
    <row r="2906" spans="4:12" ht="15" customHeight="1">
      <c r="D2906" s="19"/>
      <c r="K2906" s="19"/>
      <c r="L2906" s="19"/>
    </row>
    <row r="2907" spans="4:12" ht="15" customHeight="1">
      <c r="D2907" s="19"/>
      <c r="K2907" s="19"/>
      <c r="L2907" s="19"/>
    </row>
    <row r="2908" spans="4:12" ht="15" customHeight="1">
      <c r="D2908" s="19"/>
      <c r="K2908" s="19"/>
      <c r="L2908" s="19"/>
    </row>
    <row r="2909" spans="4:12" ht="15" customHeight="1">
      <c r="D2909" s="19"/>
      <c r="K2909" s="19"/>
      <c r="L2909" s="19"/>
    </row>
    <row r="2910" spans="4:12" ht="15" customHeight="1">
      <c r="D2910" s="19"/>
      <c r="K2910" s="19"/>
      <c r="L2910" s="19"/>
    </row>
    <row r="2911" spans="4:12" ht="15" customHeight="1">
      <c r="D2911" s="19"/>
      <c r="K2911" s="19"/>
      <c r="L2911" s="19"/>
    </row>
    <row r="2912" spans="4:12" ht="15" customHeight="1">
      <c r="D2912" s="19"/>
      <c r="K2912" s="19"/>
      <c r="L2912" s="19"/>
    </row>
    <row r="2913" spans="4:12" ht="15" customHeight="1">
      <c r="D2913" s="19"/>
      <c r="L2913" s="19"/>
    </row>
    <row r="2914" spans="4:12" ht="15" customHeight="1">
      <c r="D2914" s="19"/>
      <c r="L2914" s="19"/>
    </row>
    <row r="2915" spans="4:12" ht="15" customHeight="1">
      <c r="D2915" s="19"/>
      <c r="L2915" s="19"/>
    </row>
    <row r="2916" spans="4:12" ht="15" customHeight="1">
      <c r="D2916" s="19"/>
      <c r="L2916" s="19"/>
    </row>
    <row r="2917" spans="4:12" ht="15" customHeight="1">
      <c r="D2917" s="19"/>
      <c r="L2917" s="19"/>
    </row>
    <row r="2918" spans="4:12" ht="15" customHeight="1">
      <c r="D2918" s="19"/>
      <c r="L2918" s="19"/>
    </row>
    <row r="2919" spans="4:12" ht="15" customHeight="1">
      <c r="D2919" s="19"/>
      <c r="L2919" s="19"/>
    </row>
    <row r="2920" spans="4:12" ht="15" customHeight="1">
      <c r="D2920" s="19"/>
      <c r="L2920" s="19"/>
    </row>
    <row r="2921" spans="4:12" ht="15" customHeight="1">
      <c r="D2921" s="19"/>
      <c r="L2921" s="19"/>
    </row>
    <row r="2922" spans="4:12" ht="15" customHeight="1">
      <c r="D2922" s="19"/>
      <c r="L2922" s="19"/>
    </row>
    <row r="2923" spans="4:12" ht="15" customHeight="1">
      <c r="D2923" s="19"/>
      <c r="L2923" s="19"/>
    </row>
    <row r="2924" spans="4:12" ht="15" customHeight="1">
      <c r="D2924" s="19"/>
      <c r="L2924" s="19"/>
    </row>
    <row r="2925" spans="4:12" ht="15" customHeight="1">
      <c r="D2925" s="19"/>
      <c r="L2925" s="19"/>
    </row>
    <row r="2926" spans="4:12" ht="15" customHeight="1">
      <c r="D2926" s="19"/>
      <c r="K2926" s="19"/>
      <c r="L2926" s="19"/>
    </row>
    <row r="2927" spans="4:12" ht="15" customHeight="1">
      <c r="D2927" s="19"/>
      <c r="L2927" s="19"/>
    </row>
    <row r="2928" spans="4:12" ht="15" customHeight="1">
      <c r="D2928" s="19"/>
      <c r="L2928" s="19"/>
    </row>
    <row r="2929" spans="4:12" ht="15" customHeight="1">
      <c r="D2929" s="19"/>
      <c r="K2929" s="19"/>
      <c r="L2929" s="19"/>
    </row>
    <row r="2930" spans="4:12" ht="15" customHeight="1">
      <c r="D2930" s="19"/>
      <c r="L2930" s="19"/>
    </row>
    <row r="2931" spans="4:12" ht="15" customHeight="1">
      <c r="D2931" s="19"/>
      <c r="L2931" s="19"/>
    </row>
    <row r="2932" spans="4:12" ht="15" customHeight="1">
      <c r="D2932" s="19"/>
      <c r="L2932" s="19"/>
    </row>
    <row r="2933" spans="4:12" ht="15" customHeight="1">
      <c r="D2933" s="19"/>
      <c r="L2933" s="19"/>
    </row>
    <row r="2934" spans="4:12" ht="15" customHeight="1">
      <c r="D2934" s="19"/>
      <c r="L2934" s="19"/>
    </row>
    <row r="2935" spans="4:12" ht="15" customHeight="1">
      <c r="D2935" s="19"/>
      <c r="L2935" s="19"/>
    </row>
    <row r="2936" spans="4:12" ht="15" customHeight="1">
      <c r="D2936" s="19"/>
      <c r="L2936" s="19"/>
    </row>
    <row r="2937" spans="4:12" ht="15" customHeight="1">
      <c r="D2937" s="19"/>
      <c r="K2937" s="19"/>
      <c r="L2937" s="19"/>
    </row>
    <row r="2938" spans="4:12" ht="15" customHeight="1">
      <c r="D2938" s="19"/>
      <c r="L2938" s="19"/>
    </row>
    <row r="2939" spans="4:12" ht="15" customHeight="1">
      <c r="D2939" s="19"/>
      <c r="L2939" s="19"/>
    </row>
    <row r="2940" spans="4:12" ht="15" customHeight="1">
      <c r="D2940" s="19"/>
      <c r="L2940" s="19"/>
    </row>
    <row r="2941" spans="4:12" ht="15" customHeight="1">
      <c r="D2941" s="19"/>
      <c r="L2941" s="19"/>
    </row>
    <row r="2942" spans="4:12" ht="15" customHeight="1">
      <c r="D2942" s="19"/>
      <c r="L2942" s="19"/>
    </row>
    <row r="2943" spans="4:12" ht="15" customHeight="1">
      <c r="D2943" s="19"/>
      <c r="L2943" s="19"/>
    </row>
    <row r="2944" spans="4:12" ht="15" customHeight="1">
      <c r="D2944" s="19"/>
      <c r="L2944" s="19"/>
    </row>
    <row r="2945" spans="4:12" ht="15" customHeight="1">
      <c r="D2945" s="19"/>
      <c r="L2945" s="19"/>
    </row>
    <row r="2946" spans="4:12" ht="15" customHeight="1">
      <c r="D2946" s="19"/>
      <c r="L2946" s="19"/>
    </row>
    <row r="2947" spans="4:12" ht="15" customHeight="1">
      <c r="D2947" s="19"/>
      <c r="L2947" s="19"/>
    </row>
    <row r="2948" spans="4:12" ht="15" customHeight="1">
      <c r="D2948" s="19"/>
      <c r="L2948" s="19"/>
    </row>
    <row r="2949" spans="4:12" ht="15" customHeight="1">
      <c r="D2949" s="19"/>
      <c r="L2949" s="19"/>
    </row>
    <row r="2950" spans="4:12" ht="15" customHeight="1">
      <c r="D2950" s="19"/>
      <c r="L2950" s="19"/>
    </row>
    <row r="2951" spans="4:12" ht="15" customHeight="1">
      <c r="D2951" s="19"/>
      <c r="L2951" s="19"/>
    </row>
    <row r="2952" spans="4:12" ht="15" customHeight="1">
      <c r="D2952" s="19"/>
      <c r="L2952" s="19"/>
    </row>
    <row r="2953" spans="4:12" ht="15" customHeight="1">
      <c r="D2953" s="19"/>
      <c r="L2953" s="19"/>
    </row>
    <row r="2954" spans="4:12" ht="15" customHeight="1">
      <c r="D2954" s="19"/>
      <c r="L2954" s="19"/>
    </row>
    <row r="2955" spans="4:12" ht="15" customHeight="1">
      <c r="D2955" s="19"/>
      <c r="L2955" s="19"/>
    </row>
    <row r="2956" spans="4:12" ht="15" customHeight="1">
      <c r="D2956" s="19"/>
      <c r="L2956" s="19"/>
    </row>
    <row r="2957" spans="4:12" ht="15" customHeight="1">
      <c r="D2957" s="19"/>
      <c r="L2957" s="19"/>
    </row>
    <row r="2958" spans="4:12" ht="15" customHeight="1">
      <c r="D2958" s="19"/>
      <c r="L2958" s="19"/>
    </row>
    <row r="2959" spans="4:12" ht="15" customHeight="1">
      <c r="D2959" s="19"/>
      <c r="L2959" s="19"/>
    </row>
    <row r="2960" spans="4:12" ht="15" customHeight="1">
      <c r="D2960" s="19"/>
      <c r="L2960" s="19"/>
    </row>
    <row r="2961" spans="4:12" ht="15" customHeight="1">
      <c r="D2961" s="19"/>
      <c r="L2961" s="19"/>
    </row>
    <row r="2962" spans="4:12" ht="15" customHeight="1">
      <c r="D2962" s="19"/>
      <c r="L2962" s="19"/>
    </row>
    <row r="2963" spans="4:12" ht="15" customHeight="1">
      <c r="D2963" s="19"/>
      <c r="L2963" s="19"/>
    </row>
    <row r="2964" spans="4:12" ht="15" customHeight="1">
      <c r="D2964" s="19"/>
      <c r="L2964" s="19"/>
    </row>
    <row r="2965" spans="4:12" ht="15" customHeight="1">
      <c r="D2965" s="19"/>
      <c r="L2965" s="19"/>
    </row>
    <row r="2966" spans="4:12" ht="15" customHeight="1">
      <c r="D2966" s="19"/>
      <c r="L2966" s="19"/>
    </row>
    <row r="2967" spans="4:12" ht="15" customHeight="1">
      <c r="D2967" s="19"/>
      <c r="L2967" s="19"/>
    </row>
    <row r="2968" spans="4:12" ht="15" customHeight="1">
      <c r="D2968" s="19"/>
      <c r="L2968" s="19"/>
    </row>
    <row r="2969" spans="4:12" ht="15" customHeight="1">
      <c r="D2969" s="19"/>
      <c r="L2969" s="19"/>
    </row>
    <row r="2970" spans="4:12" ht="15" customHeight="1">
      <c r="D2970" s="19"/>
      <c r="L2970" s="19"/>
    </row>
    <row r="2971" spans="4:12" ht="15" customHeight="1">
      <c r="D2971" s="19"/>
      <c r="L2971" s="19"/>
    </row>
    <row r="2972" spans="4:12" ht="15" customHeight="1">
      <c r="D2972" s="19"/>
      <c r="L2972" s="19"/>
    </row>
    <row r="2973" spans="4:12" ht="15" customHeight="1">
      <c r="D2973" s="19"/>
      <c r="L2973" s="19"/>
    </row>
    <row r="2974" spans="4:12" ht="15" customHeight="1">
      <c r="D2974" s="19"/>
      <c r="L2974" s="19"/>
    </row>
    <row r="2975" spans="4:12" ht="15" customHeight="1">
      <c r="D2975" s="19"/>
      <c r="L2975" s="19"/>
    </row>
    <row r="2976" spans="4:12" ht="15" customHeight="1">
      <c r="D2976" s="19"/>
      <c r="L2976" s="19"/>
    </row>
    <row r="2977" spans="4:12" ht="15" customHeight="1">
      <c r="D2977" s="19"/>
      <c r="L2977" s="19"/>
    </row>
    <row r="2978" spans="4:12" ht="15" customHeight="1">
      <c r="D2978" s="19"/>
      <c r="L2978" s="19"/>
    </row>
    <row r="2979" spans="4:12" ht="15" customHeight="1">
      <c r="D2979" s="19"/>
      <c r="L2979" s="19"/>
    </row>
    <row r="2980" spans="4:12" ht="15" customHeight="1">
      <c r="D2980" s="19"/>
      <c r="L2980" s="19"/>
    </row>
    <row r="2981" spans="4:12" ht="15" customHeight="1">
      <c r="D2981" s="19"/>
      <c r="L2981" s="19"/>
    </row>
    <row r="2982" spans="4:12" ht="15" customHeight="1">
      <c r="D2982" s="19"/>
      <c r="L2982" s="19"/>
    </row>
    <row r="2983" spans="4:12" ht="15" customHeight="1">
      <c r="D2983" s="19"/>
      <c r="L2983" s="19"/>
    </row>
    <row r="2984" spans="4:12" ht="15" customHeight="1">
      <c r="D2984" s="19"/>
      <c r="L2984" s="19"/>
    </row>
    <row r="2985" spans="4:12" ht="15" customHeight="1">
      <c r="D2985" s="19"/>
      <c r="L2985" s="19"/>
    </row>
    <row r="2986" spans="4:12" ht="15" customHeight="1">
      <c r="D2986" s="19"/>
      <c r="L2986" s="19"/>
    </row>
    <row r="2987" spans="4:12" ht="15" customHeight="1">
      <c r="D2987" s="19"/>
      <c r="L2987" s="19"/>
    </row>
    <row r="2988" spans="4:12" ht="15" customHeight="1">
      <c r="D2988" s="19"/>
      <c r="L2988" s="19"/>
    </row>
    <row r="2989" spans="4:12" ht="15" customHeight="1">
      <c r="D2989" s="19"/>
      <c r="L2989" s="19"/>
    </row>
    <row r="2990" spans="4:12" ht="15" customHeight="1">
      <c r="D2990" s="19"/>
      <c r="K2990" s="19"/>
      <c r="L2990" s="19"/>
    </row>
    <row r="2991" spans="4:12" ht="15" customHeight="1">
      <c r="D2991" s="19"/>
      <c r="L2991" s="19"/>
    </row>
    <row r="2992" spans="4:12" ht="15" customHeight="1">
      <c r="D2992" s="19"/>
      <c r="K2992" s="19"/>
      <c r="L2992" s="19"/>
    </row>
    <row r="2993" spans="4:12" ht="15" customHeight="1">
      <c r="D2993" s="19"/>
      <c r="L2993" s="19"/>
    </row>
    <row r="2994" spans="4:12" ht="15" customHeight="1">
      <c r="D2994" s="19"/>
      <c r="L2994" s="19"/>
    </row>
    <row r="2995" spans="4:12" ht="15" customHeight="1">
      <c r="D2995" s="19"/>
      <c r="L2995" s="19"/>
    </row>
    <row r="2996" spans="4:12" ht="15" customHeight="1">
      <c r="D2996" s="19"/>
      <c r="L2996" s="19"/>
    </row>
    <row r="2997" spans="4:12" ht="15" customHeight="1">
      <c r="D2997" s="19"/>
      <c r="L2997" s="19"/>
    </row>
    <row r="2998" spans="4:12" ht="15" customHeight="1">
      <c r="D2998" s="19"/>
      <c r="L2998" s="19"/>
    </row>
    <row r="2999" spans="4:12" ht="15" customHeight="1">
      <c r="D2999" s="19"/>
      <c r="L2999" s="19"/>
    </row>
    <row r="3000" spans="4:12" ht="15" customHeight="1">
      <c r="D3000" s="19"/>
      <c r="L3000" s="19"/>
    </row>
    <row r="3001" spans="4:12" ht="15" customHeight="1">
      <c r="D3001" s="19"/>
      <c r="L3001" s="19"/>
    </row>
    <row r="3002" spans="4:12" ht="15" customHeight="1">
      <c r="D3002" s="19"/>
      <c r="L3002" s="19"/>
    </row>
    <row r="3003" spans="4:12" ht="15" customHeight="1">
      <c r="D3003" s="19"/>
      <c r="L3003" s="19"/>
    </row>
    <row r="3004" spans="4:12" ht="15" customHeight="1">
      <c r="D3004" s="19"/>
      <c r="L3004" s="19"/>
    </row>
    <row r="3005" spans="4:12" ht="15" customHeight="1">
      <c r="D3005" s="19"/>
      <c r="K3005" s="19"/>
      <c r="L3005" s="19"/>
    </row>
    <row r="3006" spans="4:12" ht="15" customHeight="1">
      <c r="D3006" s="19"/>
      <c r="L3006" s="19"/>
    </row>
    <row r="3007" spans="4:12" ht="15" customHeight="1">
      <c r="D3007" s="19"/>
      <c r="L3007" s="19"/>
    </row>
    <row r="3008" spans="4:12" ht="15" customHeight="1">
      <c r="D3008" s="19"/>
      <c r="L3008" s="19"/>
    </row>
    <row r="3009" spans="4:12" ht="15" customHeight="1">
      <c r="D3009" s="19"/>
      <c r="L3009" s="19"/>
    </row>
    <row r="3010" spans="4:12" ht="15" customHeight="1">
      <c r="D3010" s="19"/>
      <c r="L3010" s="19"/>
    </row>
    <row r="3011" spans="4:12" ht="15" customHeight="1">
      <c r="D3011" s="19"/>
      <c r="L3011" s="19"/>
    </row>
    <row r="3012" spans="4:12" ht="15" customHeight="1">
      <c r="D3012" s="19"/>
      <c r="L3012" s="19"/>
    </row>
    <row r="3013" spans="4:12" ht="15" customHeight="1">
      <c r="D3013" s="19"/>
      <c r="L3013" s="19"/>
    </row>
    <row r="3014" spans="4:12" ht="15" customHeight="1">
      <c r="D3014" s="19"/>
      <c r="L3014" s="19"/>
    </row>
    <row r="3015" spans="4:12" ht="15" customHeight="1">
      <c r="D3015" s="19"/>
      <c r="L3015" s="19"/>
    </row>
    <row r="3016" spans="4:12" ht="15" customHeight="1">
      <c r="D3016" s="19"/>
      <c r="L3016" s="19"/>
    </row>
    <row r="3017" spans="4:12" ht="15" customHeight="1">
      <c r="D3017" s="19"/>
      <c r="L3017" s="19"/>
    </row>
    <row r="3018" spans="4:12" ht="15" customHeight="1">
      <c r="D3018" s="19"/>
      <c r="L3018" s="19"/>
    </row>
    <row r="3019" spans="4:12" ht="15" customHeight="1">
      <c r="D3019" s="19"/>
      <c r="L3019" s="19"/>
    </row>
    <row r="3020" spans="4:12" ht="15" customHeight="1">
      <c r="D3020" s="19"/>
      <c r="L3020" s="19"/>
    </row>
    <row r="3021" spans="4:12" ht="15" customHeight="1">
      <c r="D3021" s="19"/>
      <c r="L3021" s="19"/>
    </row>
    <row r="3022" spans="4:12" ht="15" customHeight="1">
      <c r="D3022" s="19"/>
      <c r="L3022" s="19"/>
    </row>
    <row r="3023" spans="4:12" ht="15" customHeight="1">
      <c r="D3023" s="19"/>
      <c r="L3023" s="19"/>
    </row>
    <row r="3024" spans="4:12" ht="15" customHeight="1">
      <c r="D3024" s="19"/>
      <c r="L3024" s="19"/>
    </row>
    <row r="3025" spans="4:12" ht="15" customHeight="1">
      <c r="D3025" s="19"/>
      <c r="L3025" s="19"/>
    </row>
    <row r="3026" spans="4:12" ht="15" customHeight="1">
      <c r="D3026" s="19"/>
      <c r="K3026" s="19"/>
      <c r="L3026" s="19"/>
    </row>
    <row r="3027" spans="4:12" ht="15" customHeight="1">
      <c r="D3027" s="19"/>
      <c r="K3027" s="19"/>
      <c r="L3027" s="19"/>
    </row>
    <row r="3028" spans="4:12" ht="15" customHeight="1">
      <c r="D3028" s="19"/>
      <c r="L3028" s="19"/>
    </row>
    <row r="3029" spans="4:12" ht="15" customHeight="1">
      <c r="D3029" s="19"/>
      <c r="L3029" s="19"/>
    </row>
    <row r="3030" spans="4:12" ht="15" customHeight="1">
      <c r="D3030" s="19"/>
      <c r="L3030" s="19"/>
    </row>
    <row r="3031" spans="4:12" ht="15" customHeight="1">
      <c r="D3031" s="19"/>
      <c r="L3031" s="19"/>
    </row>
    <row r="3032" spans="4:12" ht="15" customHeight="1">
      <c r="D3032" s="19"/>
      <c r="L3032" s="19"/>
    </row>
    <row r="3033" spans="4:12" ht="15" customHeight="1">
      <c r="D3033" s="19"/>
      <c r="L3033" s="19"/>
    </row>
    <row r="3034" spans="4:12" ht="15" customHeight="1">
      <c r="D3034" s="19"/>
      <c r="L3034" s="19"/>
    </row>
    <row r="3035" spans="4:12" ht="15" customHeight="1">
      <c r="D3035" s="19"/>
      <c r="L3035" s="19"/>
    </row>
    <row r="3036" spans="4:12" ht="15" customHeight="1">
      <c r="D3036" s="19"/>
      <c r="L3036" s="19"/>
    </row>
    <row r="3037" spans="4:12" ht="15" customHeight="1">
      <c r="D3037" s="19"/>
      <c r="L3037" s="19"/>
    </row>
    <row r="3038" spans="4:12" ht="15" customHeight="1">
      <c r="D3038" s="19"/>
      <c r="L3038" s="19"/>
    </row>
    <row r="3039" spans="4:12" ht="15" customHeight="1">
      <c r="D3039" s="19"/>
      <c r="L3039" s="19"/>
    </row>
    <row r="3040" spans="4:12" ht="15" customHeight="1">
      <c r="D3040" s="19"/>
      <c r="L3040" s="19"/>
    </row>
    <row r="3041" spans="4:12" ht="15" customHeight="1">
      <c r="D3041" s="19"/>
      <c r="L3041" s="19"/>
    </row>
    <row r="3042" spans="4:12" ht="15" customHeight="1">
      <c r="D3042" s="19"/>
      <c r="L3042" s="19"/>
    </row>
    <row r="3043" spans="4:12" ht="15" customHeight="1">
      <c r="D3043" s="19"/>
      <c r="L3043" s="19"/>
    </row>
    <row r="3044" spans="4:12" ht="15" customHeight="1">
      <c r="D3044" s="19"/>
      <c r="L3044" s="19"/>
    </row>
    <row r="3045" spans="4:12" ht="15" customHeight="1">
      <c r="D3045" s="19"/>
      <c r="L3045" s="19"/>
    </row>
    <row r="3046" spans="4:12" ht="15" customHeight="1">
      <c r="D3046" s="19"/>
      <c r="L3046" s="19"/>
    </row>
    <row r="3047" spans="4:12" ht="15" customHeight="1">
      <c r="D3047" s="19"/>
      <c r="L3047" s="19"/>
    </row>
    <row r="3048" spans="4:12" ht="15" customHeight="1">
      <c r="D3048" s="19"/>
      <c r="L3048" s="19"/>
    </row>
    <row r="3049" spans="4:12" ht="15" customHeight="1">
      <c r="D3049" s="19"/>
      <c r="L3049" s="19"/>
    </row>
    <row r="3050" spans="4:12" ht="15" customHeight="1">
      <c r="D3050" s="19"/>
      <c r="L3050" s="19"/>
    </row>
    <row r="3051" spans="4:12" ht="15" customHeight="1">
      <c r="D3051" s="19"/>
      <c r="L3051" s="19"/>
    </row>
    <row r="3052" spans="4:12" ht="15" customHeight="1">
      <c r="D3052" s="19"/>
      <c r="L3052" s="19"/>
    </row>
    <row r="3053" spans="4:12" ht="15" customHeight="1">
      <c r="D3053" s="19"/>
      <c r="L3053" s="19"/>
    </row>
    <row r="3054" spans="4:12" ht="15" customHeight="1">
      <c r="D3054" s="19"/>
      <c r="L3054" s="19"/>
    </row>
    <row r="3055" spans="4:12" ht="15" customHeight="1">
      <c r="D3055" s="19"/>
      <c r="L3055" s="19"/>
    </row>
    <row r="3056" spans="4:12" ht="15" customHeight="1">
      <c r="D3056" s="19"/>
      <c r="L3056" s="19"/>
    </row>
    <row r="3057" spans="4:12" ht="15" customHeight="1">
      <c r="D3057" s="19"/>
      <c r="L3057" s="19"/>
    </row>
    <row r="3058" spans="4:12" ht="15" customHeight="1">
      <c r="D3058" s="19"/>
      <c r="L3058" s="19"/>
    </row>
    <row r="3059" spans="4:12" ht="15" customHeight="1">
      <c r="D3059" s="19"/>
      <c r="K3059" s="19"/>
      <c r="L3059" s="19"/>
    </row>
    <row r="3060" spans="4:12" ht="15" customHeight="1">
      <c r="D3060" s="19"/>
      <c r="L3060" s="19"/>
    </row>
    <row r="3061" spans="4:12" ht="15" customHeight="1">
      <c r="D3061" s="19"/>
      <c r="L3061" s="19"/>
    </row>
    <row r="3062" spans="4:12" ht="15" customHeight="1">
      <c r="D3062" s="19"/>
      <c r="L3062" s="19"/>
    </row>
    <row r="3063" spans="4:12" ht="15" customHeight="1">
      <c r="D3063" s="19"/>
      <c r="L3063" s="19"/>
    </row>
    <row r="3064" spans="4:12" ht="15" customHeight="1">
      <c r="D3064" s="19"/>
      <c r="L3064" s="19"/>
    </row>
    <row r="3065" spans="4:12" ht="15" customHeight="1">
      <c r="D3065" s="19"/>
      <c r="L3065" s="19"/>
    </row>
    <row r="3066" spans="4:12" ht="15" customHeight="1">
      <c r="D3066" s="19"/>
      <c r="L3066" s="19"/>
    </row>
    <row r="3067" spans="4:12" ht="15" customHeight="1">
      <c r="D3067" s="19"/>
      <c r="L3067" s="19"/>
    </row>
    <row r="3068" spans="4:12" ht="15" customHeight="1">
      <c r="D3068" s="19"/>
      <c r="L3068" s="19"/>
    </row>
    <row r="3069" spans="4:12" ht="15" customHeight="1">
      <c r="D3069" s="19"/>
      <c r="L3069" s="19"/>
    </row>
    <row r="3070" spans="4:12" ht="15" customHeight="1">
      <c r="D3070" s="19"/>
      <c r="L3070" s="19"/>
    </row>
    <row r="3071" spans="4:12" ht="15" customHeight="1">
      <c r="D3071" s="19"/>
      <c r="L3071" s="19"/>
    </row>
    <row r="3072" spans="4:12" ht="15" customHeight="1">
      <c r="D3072" s="19"/>
      <c r="L3072" s="19"/>
    </row>
    <row r="3073" spans="4:12" ht="15" customHeight="1">
      <c r="D3073" s="19"/>
      <c r="L3073" s="19"/>
    </row>
    <row r="3074" spans="4:12" ht="15" customHeight="1">
      <c r="D3074" s="19"/>
      <c r="L3074" s="19"/>
    </row>
    <row r="3075" spans="4:12" ht="15" customHeight="1">
      <c r="D3075" s="19"/>
      <c r="L3075" s="19"/>
    </row>
    <row r="3076" spans="4:12" ht="15" customHeight="1">
      <c r="D3076" s="19"/>
      <c r="L3076" s="19"/>
    </row>
    <row r="3077" spans="4:12" ht="15" customHeight="1">
      <c r="D3077" s="19"/>
      <c r="L3077" s="19"/>
    </row>
    <row r="3078" spans="4:12" ht="15" customHeight="1">
      <c r="D3078" s="19"/>
      <c r="L3078" s="19"/>
    </row>
    <row r="3079" spans="4:12" ht="15" customHeight="1">
      <c r="D3079" s="19"/>
      <c r="L3079" s="19"/>
    </row>
    <row r="3080" spans="4:12" ht="15" customHeight="1">
      <c r="D3080" s="19"/>
      <c r="L3080" s="19"/>
    </row>
    <row r="3081" spans="4:12" ht="15" customHeight="1">
      <c r="D3081" s="19"/>
      <c r="L3081" s="19"/>
    </row>
    <row r="3082" spans="4:12" ht="15" customHeight="1">
      <c r="D3082" s="19"/>
      <c r="L3082" s="19"/>
    </row>
    <row r="3083" spans="4:12" ht="15" customHeight="1">
      <c r="D3083" s="19"/>
      <c r="L3083" s="19"/>
    </row>
    <row r="3084" spans="4:12" ht="15" customHeight="1">
      <c r="D3084" s="19"/>
      <c r="L3084" s="19"/>
    </row>
    <row r="3085" spans="4:12" ht="15" customHeight="1">
      <c r="D3085" s="19"/>
      <c r="K3085" s="19"/>
      <c r="L3085" s="19"/>
    </row>
    <row r="3086" spans="4:12" ht="15" customHeight="1">
      <c r="D3086" s="19"/>
      <c r="L3086" s="19"/>
    </row>
    <row r="3087" spans="4:12" ht="15" customHeight="1">
      <c r="D3087" s="19"/>
      <c r="L3087" s="19"/>
    </row>
    <row r="3088" spans="4:12" ht="15" customHeight="1">
      <c r="D3088" s="19"/>
      <c r="L3088" s="19"/>
    </row>
    <row r="3089" spans="4:12" ht="15" customHeight="1">
      <c r="D3089" s="19"/>
      <c r="L3089" s="19"/>
    </row>
    <row r="3090" spans="4:12" ht="15" customHeight="1">
      <c r="D3090" s="19"/>
      <c r="L3090" s="19"/>
    </row>
    <row r="3091" spans="4:12" ht="15" customHeight="1">
      <c r="D3091" s="19"/>
      <c r="K3091" s="19"/>
      <c r="L3091" s="19"/>
    </row>
    <row r="3092" spans="4:12" ht="15" customHeight="1">
      <c r="D3092" s="19"/>
      <c r="L3092" s="19"/>
    </row>
    <row r="3093" spans="4:12" ht="15" customHeight="1">
      <c r="D3093" s="19"/>
      <c r="L3093" s="19"/>
    </row>
    <row r="3094" spans="4:12" ht="15" customHeight="1">
      <c r="D3094" s="19"/>
      <c r="L3094" s="19"/>
    </row>
    <row r="3095" spans="4:12" ht="15" customHeight="1">
      <c r="D3095" s="19"/>
      <c r="L3095" s="19"/>
    </row>
    <row r="3096" spans="4:12" ht="15" customHeight="1">
      <c r="D3096" s="19"/>
      <c r="L3096" s="19"/>
    </row>
    <row r="3097" spans="4:12" ht="15" customHeight="1">
      <c r="D3097" s="19"/>
      <c r="K3097" s="19"/>
      <c r="L3097" s="19"/>
    </row>
    <row r="3098" spans="4:12" ht="15" customHeight="1">
      <c r="D3098" s="19"/>
      <c r="L3098" s="19"/>
    </row>
    <row r="3099" spans="4:12" ht="15" customHeight="1">
      <c r="D3099" s="19"/>
      <c r="L3099" s="19"/>
    </row>
    <row r="3100" spans="4:12" ht="15" customHeight="1">
      <c r="D3100" s="19"/>
      <c r="L3100" s="19"/>
    </row>
    <row r="3101" spans="4:12" ht="15" customHeight="1">
      <c r="D3101" s="19"/>
      <c r="L3101" s="19"/>
    </row>
    <row r="3102" spans="4:12" ht="15" customHeight="1">
      <c r="D3102" s="19"/>
      <c r="L3102" s="19"/>
    </row>
    <row r="3103" spans="4:12" ht="15" customHeight="1">
      <c r="D3103" s="19"/>
      <c r="L3103" s="19"/>
    </row>
    <row r="3104" spans="4:12" ht="15" customHeight="1">
      <c r="D3104" s="19"/>
      <c r="L3104" s="19"/>
    </row>
    <row r="3105" spans="4:12" ht="15" customHeight="1">
      <c r="D3105" s="19"/>
      <c r="L3105" s="19"/>
    </row>
    <row r="3106" spans="4:12" ht="15" customHeight="1">
      <c r="D3106" s="19"/>
      <c r="L3106" s="19"/>
    </row>
    <row r="3107" spans="4:12" ht="15" customHeight="1">
      <c r="D3107" s="19"/>
      <c r="L3107" s="19"/>
    </row>
    <row r="3108" spans="4:12" ht="15" customHeight="1">
      <c r="D3108" s="19"/>
      <c r="L3108" s="19"/>
    </row>
    <row r="3109" spans="4:12" ht="15" customHeight="1">
      <c r="D3109" s="19"/>
      <c r="L3109" s="19"/>
    </row>
    <row r="3110" spans="4:12" ht="15" customHeight="1">
      <c r="D3110" s="19"/>
      <c r="L3110" s="19"/>
    </row>
    <row r="3111" spans="4:12" ht="15" customHeight="1">
      <c r="D3111" s="19"/>
      <c r="L3111" s="19"/>
    </row>
    <row r="3112" spans="4:12" ht="15" customHeight="1">
      <c r="D3112" s="19"/>
      <c r="K3112" s="19"/>
      <c r="L3112" s="19"/>
    </row>
    <row r="3113" spans="4:12" ht="15" customHeight="1">
      <c r="D3113" s="19"/>
      <c r="L3113" s="19"/>
    </row>
    <row r="3114" spans="4:12" ht="15" customHeight="1">
      <c r="D3114" s="19"/>
      <c r="L3114" s="19"/>
    </row>
    <row r="3115" spans="4:12" ht="15" customHeight="1">
      <c r="D3115" s="19"/>
      <c r="L3115" s="19"/>
    </row>
    <row r="3116" spans="4:12" ht="15" customHeight="1">
      <c r="D3116" s="19"/>
      <c r="L3116" s="19"/>
    </row>
    <row r="3117" spans="4:12" ht="15" customHeight="1">
      <c r="D3117" s="19"/>
      <c r="L3117" s="19"/>
    </row>
    <row r="3118" spans="4:12" ht="15" customHeight="1">
      <c r="D3118" s="19"/>
      <c r="L3118" s="19"/>
    </row>
    <row r="3119" spans="4:12" ht="15" customHeight="1">
      <c r="D3119" s="19"/>
      <c r="L3119" s="19"/>
    </row>
    <row r="3120" spans="4:12" ht="15" customHeight="1">
      <c r="D3120" s="19"/>
      <c r="L3120" s="19"/>
    </row>
    <row r="3121" spans="4:12" ht="15" customHeight="1">
      <c r="D3121" s="19"/>
      <c r="L3121" s="19"/>
    </row>
    <row r="3122" spans="4:12" ht="15" customHeight="1">
      <c r="D3122" s="19"/>
      <c r="L3122" s="19"/>
    </row>
    <row r="3123" spans="4:12" ht="15" customHeight="1">
      <c r="D3123" s="19"/>
      <c r="L3123" s="19"/>
    </row>
    <row r="3124" spans="4:12" ht="15" customHeight="1">
      <c r="D3124" s="19"/>
      <c r="L3124" s="19"/>
    </row>
    <row r="3125" spans="4:12" ht="15" customHeight="1">
      <c r="D3125" s="19"/>
      <c r="L3125" s="19"/>
    </row>
    <row r="3126" spans="4:12" ht="15" customHeight="1">
      <c r="D3126" s="19"/>
      <c r="L3126" s="19"/>
    </row>
    <row r="3127" spans="4:12" ht="15" customHeight="1">
      <c r="D3127" s="19"/>
      <c r="L3127" s="19"/>
    </row>
    <row r="3128" spans="4:12" ht="15" customHeight="1">
      <c r="D3128" s="19"/>
      <c r="L3128" s="19"/>
    </row>
    <row r="3129" spans="4:12" ht="15" customHeight="1">
      <c r="D3129" s="19"/>
      <c r="L3129" s="19"/>
    </row>
    <row r="3130" spans="4:12" ht="15" customHeight="1">
      <c r="D3130" s="19"/>
      <c r="L3130" s="19"/>
    </row>
    <row r="3131" spans="4:12" ht="15" customHeight="1">
      <c r="D3131" s="19"/>
      <c r="L3131" s="19"/>
    </row>
    <row r="3132" spans="4:12" ht="15" customHeight="1">
      <c r="D3132" s="19"/>
      <c r="L3132" s="19"/>
    </row>
    <row r="3133" spans="4:12" ht="15" customHeight="1">
      <c r="D3133" s="19"/>
      <c r="L3133" s="19"/>
    </row>
    <row r="3134" spans="4:12" ht="15" customHeight="1">
      <c r="D3134" s="19"/>
      <c r="L3134" s="19"/>
    </row>
    <row r="3135" spans="4:12" ht="15" customHeight="1">
      <c r="D3135" s="19"/>
      <c r="L3135" s="19"/>
    </row>
    <row r="3136" spans="4:12" ht="15" customHeight="1">
      <c r="D3136" s="19"/>
      <c r="L3136" s="19"/>
    </row>
    <row r="3137" spans="4:12" ht="15" customHeight="1">
      <c r="D3137" s="19"/>
      <c r="L3137" s="19"/>
    </row>
    <row r="3138" spans="4:12" ht="15" customHeight="1">
      <c r="D3138" s="19"/>
      <c r="L3138" s="19"/>
    </row>
    <row r="3139" spans="4:12" ht="15" customHeight="1">
      <c r="D3139" s="19"/>
      <c r="L3139" s="19"/>
    </row>
    <row r="3140" spans="4:12" ht="15" customHeight="1">
      <c r="D3140" s="19"/>
      <c r="L3140" s="19"/>
    </row>
    <row r="3141" spans="4:12" ht="15" customHeight="1">
      <c r="D3141" s="19"/>
      <c r="L3141" s="19"/>
    </row>
    <row r="3142" spans="4:12" ht="15" customHeight="1">
      <c r="D3142" s="19"/>
      <c r="L3142" s="19"/>
    </row>
    <row r="3143" spans="4:12" ht="15" customHeight="1">
      <c r="D3143" s="19"/>
      <c r="L3143" s="19"/>
    </row>
    <row r="3144" spans="4:12" ht="15" customHeight="1">
      <c r="D3144" s="19"/>
      <c r="L3144" s="19"/>
    </row>
    <row r="3145" spans="4:12" ht="15" customHeight="1">
      <c r="D3145" s="19"/>
      <c r="L3145" s="19"/>
    </row>
    <row r="3146" spans="4:12" ht="15" customHeight="1">
      <c r="D3146" s="19"/>
      <c r="L3146" s="19"/>
    </row>
    <row r="3147" spans="4:12" ht="15" customHeight="1">
      <c r="D3147" s="19"/>
      <c r="K3147" s="19"/>
      <c r="L3147" s="19"/>
    </row>
    <row r="3148" spans="4:12" ht="15" customHeight="1">
      <c r="D3148" s="19"/>
      <c r="L3148" s="19"/>
    </row>
    <row r="3149" spans="4:12" ht="15" customHeight="1">
      <c r="D3149" s="19"/>
      <c r="L3149" s="19"/>
    </row>
    <row r="3150" spans="4:12" ht="15" customHeight="1">
      <c r="D3150" s="19"/>
      <c r="L3150" s="19"/>
    </row>
    <row r="3151" spans="4:12" ht="15" customHeight="1">
      <c r="D3151" s="19"/>
      <c r="L3151" s="19"/>
    </row>
    <row r="3152" spans="4:12" ht="15" customHeight="1">
      <c r="D3152" s="19"/>
      <c r="L3152" s="19"/>
    </row>
    <row r="3153" spans="4:12" ht="15" customHeight="1">
      <c r="D3153" s="19"/>
      <c r="L3153" s="19"/>
    </row>
    <row r="3154" spans="4:12" ht="15" customHeight="1">
      <c r="D3154" s="19"/>
      <c r="L3154" s="19"/>
    </row>
    <row r="3155" spans="4:12" ht="15" customHeight="1">
      <c r="D3155" s="19"/>
      <c r="L3155" s="19"/>
    </row>
    <row r="3156" spans="4:12" ht="15" customHeight="1">
      <c r="D3156" s="19"/>
      <c r="L3156" s="19"/>
    </row>
    <row r="3157" spans="4:12" ht="15" customHeight="1">
      <c r="D3157" s="19"/>
      <c r="L3157" s="19"/>
    </row>
    <row r="3158" spans="4:12" ht="15" customHeight="1">
      <c r="D3158" s="19"/>
      <c r="L3158" s="19"/>
    </row>
    <row r="3159" spans="4:12" ht="15" customHeight="1">
      <c r="D3159" s="19"/>
      <c r="L3159" s="19"/>
    </row>
    <row r="3160" spans="4:12" ht="15" customHeight="1">
      <c r="D3160" s="19"/>
      <c r="L3160" s="19"/>
    </row>
    <row r="3161" spans="4:12" ht="15" customHeight="1">
      <c r="D3161" s="19"/>
      <c r="L3161" s="19"/>
    </row>
    <row r="3162" spans="4:12" ht="15" customHeight="1">
      <c r="D3162" s="19"/>
      <c r="K3162" s="19"/>
      <c r="L3162" s="19"/>
    </row>
    <row r="3163" spans="4:12" ht="15" customHeight="1">
      <c r="D3163" s="19"/>
      <c r="K3163" s="19"/>
      <c r="L3163" s="19"/>
    </row>
    <row r="3164" spans="4:12" ht="15" customHeight="1">
      <c r="D3164" s="19"/>
      <c r="L3164" s="19"/>
    </row>
    <row r="3165" spans="4:12" ht="15" customHeight="1">
      <c r="D3165" s="19"/>
      <c r="K3165" s="19"/>
      <c r="L3165" s="19"/>
    </row>
    <row r="3166" spans="4:12" ht="15" customHeight="1">
      <c r="D3166" s="19"/>
      <c r="L3166" s="19"/>
    </row>
    <row r="3167" spans="4:12" ht="15" customHeight="1">
      <c r="D3167" s="19"/>
      <c r="L3167" s="19"/>
    </row>
    <row r="3168" spans="4:12" ht="15" customHeight="1">
      <c r="D3168" s="19"/>
      <c r="L3168" s="19"/>
    </row>
    <row r="3169" spans="4:12" ht="15" customHeight="1">
      <c r="D3169" s="19"/>
      <c r="L3169" s="19"/>
    </row>
    <row r="3170" spans="4:12" ht="15" customHeight="1">
      <c r="D3170" s="19"/>
      <c r="L3170" s="19"/>
    </row>
    <row r="3171" spans="4:12" ht="15" customHeight="1">
      <c r="D3171" s="19"/>
      <c r="L3171" s="19"/>
    </row>
    <row r="3172" spans="4:12" ht="15" customHeight="1">
      <c r="D3172" s="19"/>
      <c r="L3172" s="19"/>
    </row>
    <row r="3173" spans="4:12" ht="15" customHeight="1">
      <c r="D3173" s="19"/>
      <c r="L3173" s="19"/>
    </row>
    <row r="3174" spans="4:12" ht="15" customHeight="1">
      <c r="D3174" s="19"/>
      <c r="L3174" s="19"/>
    </row>
    <row r="3175" spans="4:12" ht="15" customHeight="1">
      <c r="D3175" s="19"/>
      <c r="L3175" s="19"/>
    </row>
    <row r="3176" spans="4:12" ht="15" customHeight="1">
      <c r="D3176" s="19"/>
      <c r="L3176" s="19"/>
    </row>
    <row r="3177" spans="4:12" ht="15" customHeight="1">
      <c r="D3177" s="19"/>
      <c r="L3177" s="19"/>
    </row>
    <row r="3178" spans="4:12" ht="15" customHeight="1">
      <c r="D3178" s="19"/>
      <c r="L3178" s="19"/>
    </row>
    <row r="3179" spans="4:12" ht="15" customHeight="1">
      <c r="D3179" s="19"/>
      <c r="L3179" s="19"/>
    </row>
    <row r="3180" spans="4:12" ht="15" customHeight="1">
      <c r="D3180" s="19"/>
      <c r="L3180" s="19"/>
    </row>
    <row r="3181" spans="4:12" ht="15" customHeight="1">
      <c r="D3181" s="19"/>
      <c r="L3181" s="19"/>
    </row>
    <row r="3182" spans="4:12" ht="15" customHeight="1">
      <c r="D3182" s="19"/>
      <c r="L3182" s="19"/>
    </row>
    <row r="3183" spans="4:12" ht="15" customHeight="1">
      <c r="D3183" s="19"/>
      <c r="L3183" s="19"/>
    </row>
    <row r="3184" spans="4:12" ht="15" customHeight="1">
      <c r="D3184" s="19"/>
      <c r="L3184" s="19"/>
    </row>
    <row r="3185" spans="4:12" ht="15" customHeight="1">
      <c r="D3185" s="19"/>
      <c r="L3185" s="19"/>
    </row>
    <row r="3186" spans="4:12" ht="15" customHeight="1">
      <c r="D3186" s="19"/>
      <c r="L3186" s="19"/>
    </row>
    <row r="3187" spans="4:12" ht="15" customHeight="1">
      <c r="D3187" s="19"/>
      <c r="L3187" s="19"/>
    </row>
    <row r="3188" spans="4:12" ht="15" customHeight="1">
      <c r="D3188" s="19"/>
      <c r="L3188" s="19"/>
    </row>
    <row r="3189" spans="4:12" ht="15" customHeight="1">
      <c r="D3189" s="19"/>
      <c r="L3189" s="19"/>
    </row>
    <row r="3190" spans="4:12" ht="15" customHeight="1">
      <c r="D3190" s="19"/>
      <c r="L3190" s="19"/>
    </row>
    <row r="3191" spans="4:12" ht="15" customHeight="1">
      <c r="D3191" s="19"/>
      <c r="L3191" s="19"/>
    </row>
    <row r="3192" spans="4:12" ht="15" customHeight="1">
      <c r="D3192" s="19"/>
      <c r="L3192" s="19"/>
    </row>
    <row r="3193" spans="4:12" ht="15" customHeight="1">
      <c r="D3193" s="19"/>
      <c r="L3193" s="19"/>
    </row>
    <row r="3194" spans="4:12" ht="15" customHeight="1">
      <c r="D3194" s="19"/>
      <c r="L3194" s="19"/>
    </row>
    <row r="3195" spans="4:12" ht="15" customHeight="1">
      <c r="D3195" s="19"/>
      <c r="L3195" s="19"/>
    </row>
    <row r="3196" spans="4:12" ht="15" customHeight="1">
      <c r="D3196" s="19"/>
      <c r="L3196" s="19"/>
    </row>
    <row r="3197" spans="4:12" ht="15" customHeight="1">
      <c r="D3197" s="19"/>
      <c r="L3197" s="19"/>
    </row>
    <row r="3198" spans="4:12" ht="15" customHeight="1">
      <c r="D3198" s="19"/>
      <c r="L3198" s="19"/>
    </row>
    <row r="3199" spans="4:12" ht="15" customHeight="1">
      <c r="D3199" s="19"/>
      <c r="L3199" s="19"/>
    </row>
    <row r="3200" spans="4:12" ht="15" customHeight="1">
      <c r="D3200" s="19"/>
      <c r="K3200" s="19"/>
      <c r="L3200" s="19"/>
    </row>
    <row r="3201" spans="4:12" ht="15" customHeight="1">
      <c r="D3201" s="19"/>
      <c r="L3201" s="19"/>
    </row>
    <row r="3202" spans="4:12" ht="15" customHeight="1">
      <c r="D3202" s="19"/>
      <c r="L3202" s="19"/>
    </row>
    <row r="3203" spans="4:12" ht="15" customHeight="1">
      <c r="D3203" s="19"/>
      <c r="K3203" s="19"/>
      <c r="L3203" s="19"/>
    </row>
    <row r="3204" spans="4:12" ht="15" customHeight="1">
      <c r="D3204" s="19"/>
      <c r="L3204" s="19"/>
    </row>
    <row r="3205" spans="4:12" ht="15" customHeight="1">
      <c r="D3205" s="19"/>
      <c r="L3205" s="19"/>
    </row>
    <row r="3206" spans="4:12" ht="15" customHeight="1">
      <c r="D3206" s="19"/>
      <c r="L3206" s="19"/>
    </row>
    <row r="3207" spans="4:12" ht="15" customHeight="1">
      <c r="D3207" s="19"/>
      <c r="K3207" s="19"/>
      <c r="L3207" s="19"/>
    </row>
    <row r="3208" spans="4:12" ht="15" customHeight="1">
      <c r="D3208" s="19"/>
      <c r="L3208" s="19"/>
    </row>
    <row r="3209" spans="4:12" ht="15" customHeight="1">
      <c r="D3209" s="19"/>
      <c r="L3209" s="19"/>
    </row>
    <row r="3210" spans="4:12" ht="15" customHeight="1">
      <c r="D3210" s="19"/>
      <c r="L3210" s="19"/>
    </row>
    <row r="3211" spans="4:12" ht="15" customHeight="1">
      <c r="D3211" s="19"/>
      <c r="L3211" s="19"/>
    </row>
    <row r="3212" spans="4:12" ht="15" customHeight="1">
      <c r="D3212" s="19"/>
      <c r="L3212" s="19"/>
    </row>
    <row r="3213" spans="4:12" ht="15" customHeight="1">
      <c r="D3213" s="19"/>
      <c r="K3213" s="19"/>
      <c r="L3213" s="19"/>
    </row>
    <row r="3214" spans="4:12" ht="15" customHeight="1">
      <c r="D3214" s="19"/>
      <c r="L3214" s="19"/>
    </row>
    <row r="3215" spans="4:12" ht="15" customHeight="1">
      <c r="D3215" s="19"/>
      <c r="L3215" s="19"/>
    </row>
    <row r="3216" spans="4:12" ht="15" customHeight="1">
      <c r="D3216" s="19"/>
      <c r="L3216" s="19"/>
    </row>
    <row r="3217" spans="4:12" ht="15" customHeight="1">
      <c r="D3217" s="19"/>
      <c r="K3217" s="19"/>
      <c r="L3217" s="19"/>
    </row>
    <row r="3218" spans="4:12" ht="15" customHeight="1">
      <c r="D3218" s="19"/>
      <c r="L3218" s="19"/>
    </row>
    <row r="3219" spans="4:12" ht="15" customHeight="1">
      <c r="D3219" s="19"/>
      <c r="L3219" s="19"/>
    </row>
    <row r="3220" spans="4:12" ht="15" customHeight="1">
      <c r="D3220" s="19"/>
      <c r="L3220" s="19"/>
    </row>
    <row r="3221" spans="4:12" ht="15" customHeight="1">
      <c r="D3221" s="19"/>
      <c r="L3221" s="19"/>
    </row>
    <row r="3222" spans="4:12" ht="15" customHeight="1">
      <c r="D3222" s="19"/>
      <c r="L3222" s="19"/>
    </row>
    <row r="3223" spans="4:12" ht="15" customHeight="1">
      <c r="D3223" s="19"/>
      <c r="L3223" s="19"/>
    </row>
    <row r="3224" spans="4:12" ht="15" customHeight="1">
      <c r="D3224" s="19"/>
      <c r="L3224" s="19"/>
    </row>
    <row r="3225" spans="4:12" ht="15" customHeight="1">
      <c r="D3225" s="19"/>
      <c r="K3225" s="19"/>
      <c r="L3225" s="19"/>
    </row>
    <row r="3226" spans="4:12" ht="15" customHeight="1">
      <c r="D3226" s="19"/>
      <c r="L3226" s="19"/>
    </row>
    <row r="3227" spans="4:12" ht="15" customHeight="1">
      <c r="D3227" s="19"/>
      <c r="L3227" s="19"/>
    </row>
    <row r="3228" spans="4:12" ht="15" customHeight="1">
      <c r="D3228" s="19"/>
      <c r="L3228" s="19"/>
    </row>
    <row r="3229" spans="4:12" ht="15" customHeight="1">
      <c r="D3229" s="19"/>
      <c r="L3229" s="19"/>
    </row>
    <row r="3230" spans="4:12" ht="15" customHeight="1">
      <c r="D3230" s="19"/>
      <c r="L3230" s="19"/>
    </row>
    <row r="3231" spans="4:12" ht="15" customHeight="1">
      <c r="D3231" s="19"/>
      <c r="L3231" s="19"/>
    </row>
    <row r="3232" spans="4:12" ht="15" customHeight="1">
      <c r="D3232" s="19"/>
      <c r="L3232" s="19"/>
    </row>
    <row r="3233" spans="4:12" ht="15" customHeight="1">
      <c r="D3233" s="19"/>
      <c r="L3233" s="19"/>
    </row>
    <row r="3234" spans="4:12" ht="15" customHeight="1">
      <c r="D3234" s="19"/>
      <c r="K3234" s="19"/>
      <c r="L3234" s="19"/>
    </row>
    <row r="3235" spans="4:12" ht="15" customHeight="1">
      <c r="D3235" s="19"/>
      <c r="L3235" s="19"/>
    </row>
    <row r="3236" spans="4:12" ht="15" customHeight="1">
      <c r="D3236" s="19"/>
      <c r="L3236" s="19"/>
    </row>
    <row r="3237" spans="4:12" ht="15" customHeight="1">
      <c r="D3237" s="19"/>
      <c r="L3237" s="19"/>
    </row>
    <row r="3238" spans="4:12" ht="15" customHeight="1">
      <c r="D3238" s="19"/>
      <c r="L3238" s="19"/>
    </row>
    <row r="3239" spans="4:12" ht="15" customHeight="1">
      <c r="D3239" s="19"/>
      <c r="L3239" s="19"/>
    </row>
    <row r="3240" spans="4:12" ht="15" customHeight="1">
      <c r="D3240" s="19"/>
      <c r="L3240" s="19"/>
    </row>
    <row r="3241" spans="4:12" ht="15" customHeight="1">
      <c r="D3241" s="19"/>
      <c r="L3241" s="19"/>
    </row>
    <row r="3242" spans="4:12" ht="15" customHeight="1">
      <c r="D3242" s="19"/>
      <c r="L3242" s="19"/>
    </row>
    <row r="3243" spans="4:12" ht="15" customHeight="1">
      <c r="D3243" s="19"/>
      <c r="L3243" s="19"/>
    </row>
    <row r="3244" spans="4:12" ht="15" customHeight="1">
      <c r="D3244" s="19"/>
      <c r="K3244" s="19"/>
      <c r="L3244" s="19"/>
    </row>
    <row r="3245" spans="4:12" ht="15" customHeight="1">
      <c r="D3245" s="19"/>
      <c r="L3245" s="19"/>
    </row>
    <row r="3246" spans="4:12" ht="15" customHeight="1">
      <c r="D3246" s="19"/>
      <c r="L3246" s="19"/>
    </row>
    <row r="3247" spans="4:12" ht="15" customHeight="1">
      <c r="D3247" s="19"/>
      <c r="L3247" s="19"/>
    </row>
    <row r="3248" spans="4:12" ht="15" customHeight="1">
      <c r="D3248" s="19"/>
      <c r="L3248" s="19"/>
    </row>
    <row r="3249" spans="4:12" ht="15" customHeight="1">
      <c r="D3249" s="19"/>
      <c r="L3249" s="19"/>
    </row>
    <row r="3250" spans="4:12" ht="15" customHeight="1">
      <c r="D3250" s="19"/>
      <c r="L3250" s="19"/>
    </row>
    <row r="3251" spans="4:12" ht="15" customHeight="1">
      <c r="D3251" s="19"/>
      <c r="L3251" s="19"/>
    </row>
    <row r="3252" spans="4:12" ht="15" customHeight="1">
      <c r="D3252" s="19"/>
      <c r="L3252" s="19"/>
    </row>
    <row r="3253" spans="4:12" ht="15" customHeight="1">
      <c r="D3253" s="19"/>
      <c r="L3253" s="19"/>
    </row>
    <row r="3254" spans="4:12" ht="15" customHeight="1">
      <c r="D3254" s="19"/>
      <c r="L3254" s="19"/>
    </row>
    <row r="3255" spans="4:12" ht="15" customHeight="1">
      <c r="D3255" s="19"/>
      <c r="L3255" s="19"/>
    </row>
    <row r="3256" spans="4:12" ht="15" customHeight="1">
      <c r="D3256" s="19"/>
      <c r="L3256" s="19"/>
    </row>
    <row r="3257" spans="4:12" ht="15" customHeight="1">
      <c r="D3257" s="19"/>
      <c r="L3257" s="19"/>
    </row>
    <row r="3258" spans="4:12" ht="15" customHeight="1">
      <c r="D3258" s="19"/>
      <c r="L3258" s="19"/>
    </row>
    <row r="3259" spans="4:12" ht="15" customHeight="1">
      <c r="D3259" s="19"/>
      <c r="L3259" s="19"/>
    </row>
    <row r="3260" spans="4:12" ht="15" customHeight="1">
      <c r="D3260" s="19"/>
      <c r="L3260" s="19"/>
    </row>
    <row r="3261" spans="4:12" ht="15" customHeight="1">
      <c r="D3261" s="19"/>
      <c r="L3261" s="19"/>
    </row>
    <row r="3262" spans="4:12" ht="15" customHeight="1">
      <c r="D3262" s="19"/>
      <c r="L3262" s="19"/>
    </row>
    <row r="3263" spans="4:12" ht="15" customHeight="1">
      <c r="D3263" s="19"/>
      <c r="L3263" s="19"/>
    </row>
    <row r="3264" spans="4:12" ht="15" customHeight="1">
      <c r="D3264" s="19"/>
      <c r="L3264" s="19"/>
    </row>
    <row r="3265" spans="4:12" ht="15" customHeight="1">
      <c r="D3265" s="19"/>
      <c r="L3265" s="19"/>
    </row>
    <row r="3266" spans="4:12" ht="15" customHeight="1">
      <c r="D3266" s="19"/>
      <c r="L3266" s="19"/>
    </row>
    <row r="3267" spans="4:12" ht="15" customHeight="1">
      <c r="D3267" s="19"/>
      <c r="L3267" s="19"/>
    </row>
    <row r="3268" spans="4:12" ht="15" customHeight="1">
      <c r="D3268" s="19"/>
      <c r="L3268" s="19"/>
    </row>
    <row r="3269" spans="4:12" ht="15" customHeight="1">
      <c r="D3269" s="19"/>
      <c r="L3269" s="19"/>
    </row>
    <row r="3270" spans="4:12" ht="15" customHeight="1">
      <c r="D3270" s="19"/>
      <c r="L3270" s="19"/>
    </row>
    <row r="3271" spans="4:12" ht="15" customHeight="1">
      <c r="D3271" s="19"/>
      <c r="L3271" s="19"/>
    </row>
    <row r="3272" spans="4:12" ht="15" customHeight="1">
      <c r="D3272" s="19"/>
      <c r="L3272" s="19"/>
    </row>
    <row r="3273" spans="4:12" ht="15" customHeight="1">
      <c r="D3273" s="19"/>
      <c r="L3273" s="19"/>
    </row>
    <row r="3274" spans="4:12" ht="15" customHeight="1">
      <c r="D3274" s="19"/>
      <c r="L3274" s="19"/>
    </row>
    <row r="3275" spans="4:12" ht="15" customHeight="1">
      <c r="D3275" s="19"/>
      <c r="L3275" s="19"/>
    </row>
    <row r="3276" spans="4:12" ht="15" customHeight="1">
      <c r="D3276" s="19"/>
      <c r="L3276" s="19"/>
    </row>
    <row r="3277" spans="4:12" ht="15" customHeight="1">
      <c r="D3277" s="19"/>
      <c r="L3277" s="19"/>
    </row>
    <row r="3278" spans="4:12" ht="15" customHeight="1">
      <c r="D3278" s="19"/>
      <c r="L3278" s="19"/>
    </row>
    <row r="3279" spans="4:12" ht="15" customHeight="1">
      <c r="D3279" s="19"/>
      <c r="L3279" s="19"/>
    </row>
    <row r="3280" spans="4:12" ht="15" customHeight="1">
      <c r="D3280" s="19"/>
      <c r="L3280" s="19"/>
    </row>
    <row r="3281" spans="4:12" ht="15" customHeight="1">
      <c r="D3281" s="19"/>
      <c r="L3281" s="19"/>
    </row>
    <row r="3282" spans="4:12" ht="15" customHeight="1">
      <c r="D3282" s="19"/>
      <c r="L3282" s="19"/>
    </row>
    <row r="3283" spans="4:12" ht="15" customHeight="1">
      <c r="D3283" s="19"/>
      <c r="L3283" s="19"/>
    </row>
    <row r="3284" spans="4:12" ht="15" customHeight="1">
      <c r="D3284" s="19"/>
      <c r="L3284" s="19"/>
    </row>
    <row r="3285" spans="4:12" ht="15" customHeight="1">
      <c r="D3285" s="19"/>
      <c r="L3285" s="19"/>
    </row>
    <row r="3286" spans="4:12" ht="15" customHeight="1">
      <c r="D3286" s="19"/>
      <c r="L3286" s="19"/>
    </row>
    <row r="3287" spans="4:12" ht="15" customHeight="1">
      <c r="D3287" s="19"/>
      <c r="L3287" s="19"/>
    </row>
    <row r="3288" spans="4:12" ht="15" customHeight="1">
      <c r="D3288" s="19"/>
      <c r="L3288" s="19"/>
    </row>
    <row r="3289" spans="4:12" ht="15" customHeight="1">
      <c r="D3289" s="19"/>
      <c r="L3289" s="19"/>
    </row>
    <row r="3290" spans="4:12" ht="15" customHeight="1">
      <c r="D3290" s="19"/>
      <c r="L3290" s="19"/>
    </row>
    <row r="3291" spans="4:12" ht="15" customHeight="1">
      <c r="D3291" s="19"/>
      <c r="L3291" s="19"/>
    </row>
    <row r="3292" spans="4:12" ht="15" customHeight="1">
      <c r="D3292" s="19"/>
      <c r="L3292" s="19"/>
    </row>
    <row r="3293" spans="4:12" ht="15" customHeight="1">
      <c r="D3293" s="19"/>
      <c r="L3293" s="19"/>
    </row>
    <row r="3294" spans="4:12" ht="15" customHeight="1">
      <c r="D3294" s="19"/>
      <c r="L3294" s="19"/>
    </row>
    <row r="3295" spans="4:12" ht="15" customHeight="1">
      <c r="D3295" s="19"/>
      <c r="L3295" s="19"/>
    </row>
    <row r="3296" spans="4:12" ht="15" customHeight="1">
      <c r="D3296" s="19"/>
      <c r="L3296" s="19"/>
    </row>
    <row r="3297" spans="4:12" ht="15" customHeight="1">
      <c r="D3297" s="19"/>
      <c r="L3297" s="19"/>
    </row>
    <row r="3298" spans="4:12" ht="15" customHeight="1">
      <c r="D3298" s="19"/>
      <c r="L3298" s="19"/>
    </row>
    <row r="3299" spans="4:12" ht="15" customHeight="1">
      <c r="D3299" s="19"/>
      <c r="L3299" s="19"/>
    </row>
    <row r="3300" spans="4:12" ht="15" customHeight="1">
      <c r="D3300" s="19"/>
      <c r="K3300" s="19"/>
      <c r="L3300" s="19"/>
    </row>
    <row r="3301" spans="4:12" ht="15" customHeight="1">
      <c r="D3301" s="19"/>
      <c r="L3301" s="19"/>
    </row>
    <row r="3302" spans="4:12" ht="15" customHeight="1">
      <c r="D3302" s="19"/>
      <c r="L3302" s="19"/>
    </row>
    <row r="3303" spans="4:12" ht="15" customHeight="1">
      <c r="D3303" s="19"/>
      <c r="K3303" s="19"/>
      <c r="L3303" s="19"/>
    </row>
    <row r="3304" spans="4:12" ht="15" customHeight="1">
      <c r="D3304" s="19"/>
      <c r="L3304" s="19"/>
    </row>
    <row r="3305" spans="4:12" ht="15" customHeight="1">
      <c r="D3305" s="19"/>
      <c r="L3305" s="19"/>
    </row>
    <row r="3306" spans="4:12" ht="15" customHeight="1">
      <c r="D3306" s="19"/>
      <c r="L3306" s="19"/>
    </row>
    <row r="3307" spans="4:12" ht="15" customHeight="1">
      <c r="D3307" s="19"/>
      <c r="L3307" s="19"/>
    </row>
    <row r="3308" spans="4:12" ht="15" customHeight="1">
      <c r="D3308" s="19"/>
      <c r="L3308" s="19"/>
    </row>
    <row r="3309" spans="4:12" ht="15" customHeight="1">
      <c r="D3309" s="19"/>
      <c r="L3309" s="19"/>
    </row>
    <row r="3310" spans="4:12" ht="15" customHeight="1">
      <c r="D3310" s="19"/>
      <c r="L3310" s="19"/>
    </row>
    <row r="3311" spans="4:12" ht="15" customHeight="1">
      <c r="D3311" s="19"/>
      <c r="L3311" s="19"/>
    </row>
    <row r="3312" spans="4:12" ht="15" customHeight="1">
      <c r="D3312" s="19"/>
      <c r="L3312" s="19"/>
    </row>
    <row r="3313" spans="4:12" ht="15" customHeight="1">
      <c r="D3313" s="19"/>
      <c r="L3313" s="19"/>
    </row>
    <row r="3314" spans="4:12" ht="15" customHeight="1">
      <c r="D3314" s="19"/>
      <c r="L3314" s="19"/>
    </row>
    <row r="3315" spans="4:12" ht="15" customHeight="1">
      <c r="D3315" s="19"/>
      <c r="L3315" s="19"/>
    </row>
    <row r="3316" spans="4:12" ht="15" customHeight="1">
      <c r="D3316" s="19"/>
      <c r="L3316" s="19"/>
    </row>
    <row r="3317" spans="4:12" ht="15" customHeight="1">
      <c r="D3317" s="19"/>
      <c r="L3317" s="19"/>
    </row>
    <row r="3318" spans="4:12" ht="15" customHeight="1">
      <c r="D3318" s="19"/>
      <c r="L3318" s="19"/>
    </row>
    <row r="3319" spans="4:12" ht="15" customHeight="1">
      <c r="D3319" s="19"/>
      <c r="L3319" s="19"/>
    </row>
    <row r="3320" spans="4:12" ht="15" customHeight="1">
      <c r="D3320" s="19"/>
      <c r="L3320" s="19"/>
    </row>
    <row r="3321" spans="4:12" ht="15" customHeight="1">
      <c r="D3321" s="19"/>
      <c r="K3321" s="19"/>
      <c r="L3321" s="19"/>
    </row>
    <row r="3322" spans="4:12" ht="15" customHeight="1">
      <c r="D3322" s="19"/>
      <c r="L3322" s="19"/>
    </row>
    <row r="3323" spans="4:12" ht="15" customHeight="1">
      <c r="D3323" s="19"/>
      <c r="L3323" s="19"/>
    </row>
    <row r="3324" spans="4:12" ht="15" customHeight="1">
      <c r="D3324" s="19"/>
      <c r="L3324" s="19"/>
    </row>
    <row r="3325" spans="4:12" ht="15" customHeight="1">
      <c r="D3325" s="19"/>
      <c r="L3325" s="19"/>
    </row>
    <row r="3326" spans="4:12" ht="15" customHeight="1">
      <c r="D3326" s="19"/>
      <c r="L3326" s="19"/>
    </row>
    <row r="3327" spans="4:12" ht="15" customHeight="1">
      <c r="D3327" s="19"/>
      <c r="L3327" s="19"/>
    </row>
    <row r="3328" spans="4:12" ht="15" customHeight="1">
      <c r="D3328" s="19"/>
      <c r="L3328" s="19"/>
    </row>
    <row r="3329" spans="4:12" ht="15" customHeight="1">
      <c r="D3329" s="19"/>
      <c r="L3329" s="19"/>
    </row>
    <row r="3330" spans="4:12" ht="15" customHeight="1">
      <c r="D3330" s="19"/>
      <c r="L3330" s="19"/>
    </row>
    <row r="3331" spans="4:12" ht="15" customHeight="1">
      <c r="D3331" s="19"/>
      <c r="L3331" s="19"/>
    </row>
    <row r="3332" spans="4:12" ht="15" customHeight="1">
      <c r="D3332" s="19"/>
      <c r="L3332" s="19"/>
    </row>
    <row r="3333" spans="4:12" ht="15" customHeight="1">
      <c r="D3333" s="19"/>
      <c r="K3333" s="19"/>
      <c r="L3333" s="19"/>
    </row>
    <row r="3334" spans="4:12" ht="15" customHeight="1">
      <c r="D3334" s="19"/>
      <c r="L3334" s="19"/>
    </row>
    <row r="3335" spans="4:12" ht="15" customHeight="1">
      <c r="D3335" s="19"/>
      <c r="L3335" s="19"/>
    </row>
    <row r="3336" spans="4:12" ht="15" customHeight="1">
      <c r="D3336" s="19"/>
      <c r="L3336" s="19"/>
    </row>
    <row r="3337" spans="4:12" ht="15" customHeight="1">
      <c r="D3337" s="19"/>
      <c r="K3337" s="19"/>
      <c r="L3337" s="19"/>
    </row>
    <row r="3338" spans="4:12" ht="15" customHeight="1">
      <c r="D3338" s="19"/>
      <c r="L3338" s="19"/>
    </row>
    <row r="3339" spans="4:12" ht="15" customHeight="1">
      <c r="D3339" s="19"/>
      <c r="L3339" s="19"/>
    </row>
    <row r="3340" spans="4:12" ht="15" customHeight="1">
      <c r="D3340" s="19"/>
      <c r="L3340" s="19"/>
    </row>
    <row r="3341" spans="4:12" ht="15" customHeight="1">
      <c r="D3341" s="19"/>
      <c r="L3341" s="19"/>
    </row>
    <row r="3342" spans="4:12" ht="15" customHeight="1">
      <c r="D3342" s="19"/>
      <c r="L3342" s="19"/>
    </row>
    <row r="3343" spans="4:12" ht="15" customHeight="1">
      <c r="D3343" s="19"/>
      <c r="L3343" s="19"/>
    </row>
    <row r="3344" spans="4:12" ht="15" customHeight="1">
      <c r="D3344" s="19"/>
      <c r="L3344" s="19"/>
    </row>
    <row r="3345" spans="4:12" ht="15" customHeight="1">
      <c r="D3345" s="19"/>
      <c r="L3345" s="19"/>
    </row>
    <row r="3346" spans="4:12" ht="15" customHeight="1">
      <c r="D3346" s="19"/>
      <c r="L3346" s="19"/>
    </row>
    <row r="3347" spans="4:12" ht="15" customHeight="1">
      <c r="D3347" s="19"/>
      <c r="L3347" s="19"/>
    </row>
    <row r="3348" spans="4:12" ht="15" customHeight="1">
      <c r="D3348" s="19"/>
      <c r="L3348" s="19"/>
    </row>
    <row r="3349" spans="4:12" ht="15" customHeight="1">
      <c r="D3349" s="19"/>
      <c r="L3349" s="19"/>
    </row>
    <row r="3350" spans="4:12" ht="15" customHeight="1">
      <c r="D3350" s="19"/>
      <c r="L3350" s="19"/>
    </row>
    <row r="3351" spans="4:12" ht="15" customHeight="1">
      <c r="D3351" s="19"/>
      <c r="L3351" s="19"/>
    </row>
    <row r="3352" spans="4:12" ht="15" customHeight="1">
      <c r="D3352" s="19"/>
      <c r="L3352" s="19"/>
    </row>
    <row r="3353" spans="4:12" ht="15" customHeight="1">
      <c r="D3353" s="19"/>
      <c r="L3353" s="19"/>
    </row>
    <row r="3354" spans="4:12" ht="15" customHeight="1">
      <c r="D3354" s="19"/>
      <c r="L3354" s="19"/>
    </row>
    <row r="3355" spans="4:12" ht="15" customHeight="1">
      <c r="D3355" s="19"/>
      <c r="L3355" s="19"/>
    </row>
    <row r="3356" spans="4:12" ht="15" customHeight="1">
      <c r="D3356" s="19"/>
      <c r="K3356" s="19"/>
      <c r="L3356" s="19"/>
    </row>
    <row r="3357" spans="4:12" ht="15" customHeight="1">
      <c r="D3357" s="19"/>
      <c r="K3357" s="19"/>
      <c r="L3357" s="19"/>
    </row>
    <row r="3358" spans="4:12" ht="15" customHeight="1">
      <c r="D3358" s="19"/>
      <c r="K3358" s="19"/>
      <c r="L3358" s="19"/>
    </row>
    <row r="3359" spans="4:12" ht="15" customHeight="1">
      <c r="D3359" s="19"/>
      <c r="K3359" s="19"/>
      <c r="L3359" s="19"/>
    </row>
    <row r="3360" spans="4:12" ht="15" customHeight="1">
      <c r="D3360" s="19"/>
      <c r="K3360" s="19"/>
      <c r="L3360" s="19"/>
    </row>
    <row r="3361" spans="4:12" ht="15" customHeight="1">
      <c r="D3361" s="19"/>
      <c r="L3361" s="19"/>
    </row>
    <row r="3362" spans="4:12" ht="15" customHeight="1">
      <c r="D3362" s="19"/>
      <c r="K3362" s="19"/>
      <c r="L3362" s="19"/>
    </row>
    <row r="3363" spans="4:12" ht="15" customHeight="1">
      <c r="D3363" s="19"/>
      <c r="K3363" s="19"/>
      <c r="L3363" s="19"/>
    </row>
    <row r="3364" spans="4:12" ht="15" customHeight="1">
      <c r="D3364" s="19"/>
      <c r="K3364" s="19"/>
      <c r="L3364" s="19"/>
    </row>
    <row r="3365" spans="4:12" ht="15" customHeight="1">
      <c r="D3365" s="19"/>
      <c r="K3365" s="19"/>
      <c r="L3365" s="19"/>
    </row>
    <row r="3366" spans="4:12" ht="15" customHeight="1">
      <c r="D3366" s="19"/>
      <c r="K3366" s="19"/>
      <c r="L3366" s="19"/>
    </row>
    <row r="3367" spans="4:12" ht="15" customHeight="1">
      <c r="D3367" s="19"/>
      <c r="L3367" s="19"/>
    </row>
    <row r="3368" spans="4:12" ht="15" customHeight="1">
      <c r="D3368" s="19"/>
      <c r="K3368" s="19"/>
      <c r="L3368" s="19"/>
    </row>
    <row r="3369" spans="4:12" ht="15" customHeight="1">
      <c r="D3369" s="19"/>
      <c r="K3369" s="19"/>
      <c r="L3369" s="19"/>
    </row>
    <row r="3370" spans="4:12" ht="15" customHeight="1">
      <c r="D3370" s="19"/>
      <c r="K3370" s="19"/>
      <c r="L3370" s="19"/>
    </row>
    <row r="3371" spans="4:12" ht="15" customHeight="1">
      <c r="D3371" s="19"/>
      <c r="L3371" s="19"/>
    </row>
    <row r="3372" spans="4:12" ht="15" customHeight="1">
      <c r="D3372" s="19"/>
      <c r="K3372" s="19"/>
      <c r="L3372" s="19"/>
    </row>
    <row r="3373" spans="4:12" ht="15" customHeight="1">
      <c r="D3373" s="19"/>
      <c r="L3373" s="19"/>
    </row>
    <row r="3374" spans="4:12" ht="15" customHeight="1">
      <c r="D3374" s="19"/>
      <c r="K3374" s="19"/>
      <c r="L3374" s="19"/>
    </row>
    <row r="3375" spans="4:12" ht="15" customHeight="1">
      <c r="D3375" s="19"/>
      <c r="K3375" s="19"/>
      <c r="L3375" s="19"/>
    </row>
    <row r="3376" spans="4:12" ht="15" customHeight="1">
      <c r="D3376" s="19"/>
      <c r="K3376" s="19"/>
      <c r="L3376" s="19"/>
    </row>
    <row r="3377" spans="4:12" ht="15" customHeight="1">
      <c r="D3377" s="19"/>
      <c r="L3377" s="19"/>
    </row>
    <row r="3378" spans="4:12" ht="15" customHeight="1">
      <c r="D3378" s="19"/>
      <c r="L3378" s="19"/>
    </row>
    <row r="3379" spans="4:12" ht="15" customHeight="1">
      <c r="D3379" s="19"/>
      <c r="K3379" s="19"/>
      <c r="L3379" s="19"/>
    </row>
    <row r="3380" spans="4:12" ht="15" customHeight="1">
      <c r="D3380" s="19"/>
      <c r="K3380" s="19"/>
      <c r="L3380" s="19"/>
    </row>
    <row r="3381" spans="4:12" ht="15" customHeight="1">
      <c r="D3381" s="19"/>
      <c r="K3381" s="19"/>
      <c r="L3381" s="19"/>
    </row>
    <row r="3382" spans="4:12" ht="15" customHeight="1">
      <c r="D3382" s="19"/>
      <c r="K3382" s="19"/>
      <c r="L3382" s="19"/>
    </row>
    <row r="3383" spans="4:12" ht="15" customHeight="1">
      <c r="D3383" s="19"/>
      <c r="K3383" s="19"/>
      <c r="L3383" s="19"/>
    </row>
    <row r="3384" spans="4:12" ht="15" customHeight="1">
      <c r="D3384" s="19"/>
      <c r="K3384" s="19"/>
      <c r="L3384" s="19"/>
    </row>
    <row r="3385" spans="4:12" ht="15" customHeight="1">
      <c r="D3385" s="19"/>
      <c r="K3385" s="19"/>
      <c r="L3385" s="19"/>
    </row>
    <row r="3386" spans="4:12" ht="15" customHeight="1">
      <c r="D3386" s="19"/>
      <c r="K3386" s="19"/>
      <c r="L3386" s="19"/>
    </row>
    <row r="3387" spans="4:12" ht="15" customHeight="1">
      <c r="D3387" s="19"/>
      <c r="K3387" s="19"/>
      <c r="L3387" s="19"/>
    </row>
    <row r="3388" spans="4:12" ht="15" customHeight="1">
      <c r="D3388" s="19"/>
      <c r="K3388" s="19"/>
      <c r="L3388" s="19"/>
    </row>
    <row r="3389" spans="4:12" ht="15" customHeight="1">
      <c r="D3389" s="19"/>
      <c r="L3389" s="19"/>
    </row>
    <row r="3390" spans="4:12" ht="15" customHeight="1">
      <c r="D3390" s="19"/>
      <c r="L3390" s="19"/>
    </row>
    <row r="3391" spans="4:12" ht="15" customHeight="1">
      <c r="D3391" s="19"/>
      <c r="K3391" s="19"/>
      <c r="L3391" s="19"/>
    </row>
    <row r="3392" spans="4:12" ht="15" customHeight="1">
      <c r="D3392" s="19"/>
      <c r="L3392" s="19"/>
    </row>
    <row r="3393" spans="4:12" ht="15" customHeight="1">
      <c r="D3393" s="19"/>
      <c r="L3393" s="19"/>
    </row>
    <row r="3394" spans="4:12" ht="15" customHeight="1">
      <c r="D3394" s="19"/>
      <c r="L3394" s="19"/>
    </row>
    <row r="3395" spans="4:12" ht="15" customHeight="1">
      <c r="D3395" s="19"/>
      <c r="K3395" s="19"/>
      <c r="L3395" s="19"/>
    </row>
    <row r="3396" spans="4:12" ht="15" customHeight="1">
      <c r="D3396" s="19"/>
      <c r="L3396" s="19"/>
    </row>
    <row r="3397" spans="4:12" ht="15" customHeight="1">
      <c r="D3397" s="19"/>
      <c r="L3397" s="19"/>
    </row>
    <row r="3398" spans="4:12" ht="15" customHeight="1">
      <c r="D3398" s="19"/>
      <c r="L3398" s="19"/>
    </row>
    <row r="3399" spans="4:12" ht="15" customHeight="1">
      <c r="D3399" s="19"/>
      <c r="L3399" s="19"/>
    </row>
    <row r="3400" spans="4:12" ht="15" customHeight="1">
      <c r="D3400" s="19"/>
      <c r="L3400" s="19"/>
    </row>
    <row r="3401" spans="4:12" ht="15" customHeight="1">
      <c r="D3401" s="19"/>
      <c r="L3401" s="19"/>
    </row>
    <row r="3402" spans="4:12" ht="15" customHeight="1">
      <c r="D3402" s="19"/>
      <c r="L3402" s="19"/>
    </row>
    <row r="3403" spans="4:12" ht="15" customHeight="1">
      <c r="D3403" s="19"/>
      <c r="L3403" s="19"/>
    </row>
    <row r="3404" spans="4:12" ht="15" customHeight="1">
      <c r="D3404" s="19"/>
      <c r="L3404" s="19"/>
    </row>
    <row r="3405" spans="4:12" ht="15" customHeight="1">
      <c r="D3405" s="19"/>
      <c r="L3405" s="19"/>
    </row>
    <row r="3406" spans="4:12" ht="15" customHeight="1">
      <c r="D3406" s="19"/>
      <c r="L3406" s="19"/>
    </row>
    <row r="3407" spans="4:12" ht="15" customHeight="1">
      <c r="D3407" s="19"/>
      <c r="L3407" s="19"/>
    </row>
    <row r="3408" spans="4:12" ht="15" customHeight="1">
      <c r="D3408" s="19"/>
      <c r="L3408" s="19"/>
    </row>
    <row r="3409" spans="4:12" ht="15" customHeight="1">
      <c r="D3409" s="19"/>
      <c r="L3409" s="19"/>
    </row>
    <row r="3410" spans="4:12" ht="15" customHeight="1">
      <c r="D3410" s="19"/>
      <c r="L3410" s="19"/>
    </row>
    <row r="3411" spans="4:12" ht="15" customHeight="1">
      <c r="D3411" s="19"/>
      <c r="L3411" s="19"/>
    </row>
    <row r="3412" spans="4:12" ht="15" customHeight="1">
      <c r="D3412" s="19"/>
      <c r="L3412" s="19"/>
    </row>
    <row r="3413" spans="4:12" ht="15" customHeight="1">
      <c r="D3413" s="19"/>
      <c r="L3413" s="19"/>
    </row>
    <row r="3414" spans="4:12" ht="15" customHeight="1">
      <c r="D3414" s="19"/>
      <c r="L3414" s="19"/>
    </row>
    <row r="3415" spans="4:12" ht="15" customHeight="1">
      <c r="D3415" s="19"/>
      <c r="L3415" s="19"/>
    </row>
    <row r="3416" spans="4:12" ht="15" customHeight="1">
      <c r="D3416" s="19"/>
      <c r="L3416" s="19"/>
    </row>
    <row r="3417" spans="4:12" ht="15" customHeight="1">
      <c r="D3417" s="19"/>
      <c r="L3417" s="19"/>
    </row>
    <row r="3418" spans="4:12" ht="15" customHeight="1">
      <c r="D3418" s="19"/>
      <c r="L3418" s="19"/>
    </row>
    <row r="3419" spans="4:12" ht="15" customHeight="1">
      <c r="D3419" s="19"/>
      <c r="L3419" s="19"/>
    </row>
    <row r="3420" spans="4:12" ht="15" customHeight="1">
      <c r="D3420" s="19"/>
      <c r="L3420" s="19"/>
    </row>
    <row r="3421" spans="4:12" ht="15" customHeight="1">
      <c r="D3421" s="19"/>
      <c r="L3421" s="19"/>
    </row>
    <row r="3422" spans="4:12" ht="15" customHeight="1">
      <c r="D3422" s="19"/>
      <c r="L3422" s="19"/>
    </row>
    <row r="3423" spans="4:12" ht="15" customHeight="1">
      <c r="D3423" s="19"/>
      <c r="L3423" s="19"/>
    </row>
    <row r="3424" spans="4:12" ht="15" customHeight="1">
      <c r="D3424" s="19"/>
      <c r="L3424" s="19"/>
    </row>
    <row r="3425" spans="4:12" ht="15" customHeight="1">
      <c r="D3425" s="19"/>
      <c r="L3425" s="19"/>
    </row>
    <row r="3426" spans="4:12" ht="15" customHeight="1">
      <c r="D3426" s="19"/>
      <c r="L3426" s="19"/>
    </row>
    <row r="3427" spans="4:12" ht="15" customHeight="1">
      <c r="D3427" s="19"/>
      <c r="L3427" s="19"/>
    </row>
    <row r="3428" spans="4:12" ht="15" customHeight="1">
      <c r="D3428" s="19"/>
      <c r="L3428" s="19"/>
    </row>
    <row r="3429" spans="4:12" ht="15" customHeight="1">
      <c r="D3429" s="19"/>
      <c r="L3429" s="19"/>
    </row>
    <row r="3430" spans="4:12" ht="15" customHeight="1">
      <c r="D3430" s="19"/>
      <c r="L3430" s="19"/>
    </row>
    <row r="3431" spans="4:12" ht="15" customHeight="1">
      <c r="D3431" s="19"/>
      <c r="L3431" s="19"/>
    </row>
    <row r="3432" spans="4:12" ht="15" customHeight="1">
      <c r="D3432" s="19"/>
      <c r="L3432" s="19"/>
    </row>
    <row r="3433" spans="4:12" ht="15" customHeight="1">
      <c r="D3433" s="19"/>
      <c r="L3433" s="19"/>
    </row>
    <row r="3434" spans="4:12" ht="15" customHeight="1">
      <c r="D3434" s="19"/>
      <c r="L3434" s="19"/>
    </row>
    <row r="3435" spans="4:12" ht="15" customHeight="1">
      <c r="D3435" s="19"/>
      <c r="L3435" s="19"/>
    </row>
    <row r="3436" spans="4:12" ht="15" customHeight="1">
      <c r="D3436" s="19"/>
      <c r="L3436" s="19"/>
    </row>
    <row r="3437" spans="4:12" ht="15" customHeight="1">
      <c r="D3437" s="19"/>
      <c r="L3437" s="19"/>
    </row>
    <row r="3438" spans="4:12" ht="15" customHeight="1">
      <c r="D3438" s="19"/>
      <c r="L3438" s="19"/>
    </row>
    <row r="3439" spans="4:12" ht="15" customHeight="1">
      <c r="D3439" s="19"/>
      <c r="L3439" s="19"/>
    </row>
    <row r="3440" spans="4:12" ht="15" customHeight="1">
      <c r="D3440" s="19"/>
      <c r="L3440" s="19"/>
    </row>
    <row r="3441" spans="4:12" ht="15" customHeight="1">
      <c r="D3441" s="19"/>
      <c r="L3441" s="19"/>
    </row>
    <row r="3442" spans="4:12" ht="15" customHeight="1">
      <c r="D3442" s="19"/>
      <c r="L3442" s="19"/>
    </row>
    <row r="3443" spans="4:12" ht="15" customHeight="1">
      <c r="D3443" s="19"/>
      <c r="L3443" s="19"/>
    </row>
    <row r="3444" spans="4:12" ht="15" customHeight="1">
      <c r="D3444" s="19"/>
      <c r="L3444" s="19"/>
    </row>
    <row r="3445" spans="4:12" ht="15" customHeight="1">
      <c r="D3445" s="19"/>
      <c r="L3445" s="19"/>
    </row>
    <row r="3446" spans="4:12" ht="15" customHeight="1">
      <c r="D3446" s="19"/>
      <c r="L3446" s="19"/>
    </row>
    <row r="3447" spans="4:12" ht="15" customHeight="1">
      <c r="D3447" s="19"/>
      <c r="L3447" s="19"/>
    </row>
    <row r="3448" spans="4:12" ht="15" customHeight="1">
      <c r="D3448" s="19"/>
      <c r="L3448" s="19"/>
    </row>
    <row r="3449" spans="4:12" ht="15" customHeight="1">
      <c r="D3449" s="19"/>
      <c r="L3449" s="19"/>
    </row>
    <row r="3450" spans="4:12" ht="15" customHeight="1">
      <c r="D3450" s="19"/>
      <c r="L3450" s="19"/>
    </row>
    <row r="3451" spans="4:12" ht="15" customHeight="1">
      <c r="D3451" s="19"/>
      <c r="L3451" s="19"/>
    </row>
    <row r="3452" spans="4:12" ht="15" customHeight="1">
      <c r="D3452" s="19"/>
      <c r="L3452" s="19"/>
    </row>
    <row r="3453" spans="4:12" ht="15" customHeight="1">
      <c r="D3453" s="19"/>
      <c r="L3453" s="19"/>
    </row>
    <row r="3454" spans="4:12" ht="15" customHeight="1">
      <c r="D3454" s="19"/>
      <c r="L3454" s="19"/>
    </row>
    <row r="3455" spans="4:12" ht="15" customHeight="1">
      <c r="D3455" s="19"/>
      <c r="L3455" s="19"/>
    </row>
    <row r="3456" spans="4:12" ht="15" customHeight="1">
      <c r="D3456" s="19"/>
      <c r="L3456" s="19"/>
    </row>
    <row r="3457" spans="4:12" ht="15" customHeight="1">
      <c r="D3457" s="19"/>
      <c r="L3457" s="19"/>
    </row>
    <row r="3458" spans="4:12" ht="15" customHeight="1">
      <c r="D3458" s="19"/>
      <c r="L3458" s="19"/>
    </row>
    <row r="3459" spans="4:12" ht="15" customHeight="1">
      <c r="D3459" s="19"/>
      <c r="L3459" s="19"/>
    </row>
    <row r="3460" spans="4:12" ht="15" customHeight="1">
      <c r="D3460" s="19"/>
      <c r="L3460" s="19"/>
    </row>
    <row r="3461" spans="4:12" ht="15" customHeight="1">
      <c r="D3461" s="19"/>
      <c r="L3461" s="19"/>
    </row>
    <row r="3462" spans="4:12" ht="15" customHeight="1">
      <c r="D3462" s="19"/>
      <c r="L3462" s="19"/>
    </row>
    <row r="3463" spans="4:12" ht="15" customHeight="1">
      <c r="D3463" s="19"/>
      <c r="L3463" s="19"/>
    </row>
    <row r="3464" spans="4:12" ht="15" customHeight="1">
      <c r="D3464" s="19"/>
      <c r="L3464" s="19"/>
    </row>
    <row r="3465" spans="4:12" ht="15" customHeight="1">
      <c r="D3465" s="19"/>
      <c r="L3465" s="19"/>
    </row>
    <row r="3466" spans="4:12" ht="15" customHeight="1">
      <c r="D3466" s="19"/>
      <c r="L3466" s="19"/>
    </row>
    <row r="3467" spans="4:12" ht="15" customHeight="1">
      <c r="D3467" s="19"/>
      <c r="L3467" s="19"/>
    </row>
    <row r="3468" spans="4:12" ht="15" customHeight="1">
      <c r="D3468" s="19"/>
      <c r="L3468" s="19"/>
    </row>
    <row r="3469" spans="4:12" ht="15" customHeight="1">
      <c r="D3469" s="19"/>
      <c r="L3469" s="19"/>
    </row>
    <row r="3470" spans="4:12" ht="15" customHeight="1">
      <c r="D3470" s="19"/>
      <c r="L3470" s="19"/>
    </row>
    <row r="3471" spans="4:12" ht="15" customHeight="1">
      <c r="D3471" s="19"/>
      <c r="L3471" s="19"/>
    </row>
    <row r="3472" spans="4:12" ht="15" customHeight="1">
      <c r="D3472" s="19"/>
      <c r="L3472" s="19"/>
    </row>
    <row r="3473" spans="4:12" ht="15" customHeight="1">
      <c r="D3473" s="19"/>
      <c r="L3473" s="19"/>
    </row>
    <row r="3474" spans="4:12" ht="15" customHeight="1">
      <c r="D3474" s="19"/>
      <c r="L3474" s="19"/>
    </row>
    <row r="3475" spans="4:12" ht="15" customHeight="1">
      <c r="D3475" s="19"/>
      <c r="L3475" s="19"/>
    </row>
    <row r="3476" spans="4:12" ht="15" customHeight="1">
      <c r="D3476" s="19"/>
      <c r="L3476" s="19"/>
    </row>
    <row r="3477" spans="4:12" ht="15" customHeight="1">
      <c r="D3477" s="19"/>
      <c r="L3477" s="19"/>
    </row>
    <row r="3478" spans="4:12" ht="15" customHeight="1">
      <c r="D3478" s="19"/>
      <c r="L3478" s="19"/>
    </row>
    <row r="3479" spans="4:12" ht="15" customHeight="1">
      <c r="D3479" s="19"/>
      <c r="L3479" s="19"/>
    </row>
    <row r="3480" spans="4:12" ht="15" customHeight="1">
      <c r="D3480" s="19"/>
      <c r="L3480" s="19"/>
    </row>
    <row r="3481" spans="4:12" ht="15" customHeight="1">
      <c r="D3481" s="19"/>
      <c r="L3481" s="19"/>
    </row>
    <row r="3482" spans="4:12" ht="15" customHeight="1">
      <c r="D3482" s="19"/>
      <c r="L3482" s="19"/>
    </row>
    <row r="3483" spans="4:12" ht="15" customHeight="1">
      <c r="D3483" s="19"/>
      <c r="K3483" s="19"/>
      <c r="L3483" s="19"/>
    </row>
    <row r="3484" spans="4:12" ht="15" customHeight="1">
      <c r="D3484" s="19"/>
      <c r="L3484" s="19"/>
    </row>
    <row r="3485" spans="4:12" ht="15" customHeight="1">
      <c r="D3485" s="19"/>
      <c r="L3485" s="19"/>
    </row>
    <row r="3486" spans="4:12" ht="15" customHeight="1">
      <c r="D3486" s="19"/>
      <c r="L3486" s="19"/>
    </row>
    <row r="3487" spans="4:12" ht="15" customHeight="1">
      <c r="D3487" s="19"/>
      <c r="L3487" s="19"/>
    </row>
    <row r="3488" spans="4:12" ht="15" customHeight="1">
      <c r="D3488" s="19"/>
      <c r="L3488" s="19"/>
    </row>
    <row r="3489" spans="4:12" ht="15" customHeight="1">
      <c r="D3489" s="19"/>
      <c r="L3489" s="19"/>
    </row>
    <row r="3490" spans="4:12" ht="15" customHeight="1">
      <c r="D3490" s="19"/>
      <c r="L3490" s="19"/>
    </row>
    <row r="3491" spans="4:12" ht="15" customHeight="1">
      <c r="D3491" s="19"/>
      <c r="L3491" s="19"/>
    </row>
    <row r="3492" spans="4:12" ht="15" customHeight="1">
      <c r="D3492" s="19"/>
      <c r="L3492" s="19"/>
    </row>
    <row r="3493" spans="4:12" ht="15" customHeight="1">
      <c r="D3493" s="19"/>
      <c r="L3493" s="19"/>
    </row>
    <row r="3494" spans="4:12" ht="15" customHeight="1">
      <c r="D3494" s="19"/>
      <c r="L3494" s="19"/>
    </row>
    <row r="3495" spans="4:12" ht="15" customHeight="1">
      <c r="D3495" s="19"/>
      <c r="L3495" s="19"/>
    </row>
    <row r="3496" spans="4:12" ht="15" customHeight="1">
      <c r="D3496" s="19"/>
      <c r="L3496" s="19"/>
    </row>
    <row r="3497" spans="4:12" ht="15" customHeight="1">
      <c r="D3497" s="19"/>
      <c r="L3497" s="19"/>
    </row>
    <row r="3498" spans="4:12" ht="15" customHeight="1">
      <c r="D3498" s="19"/>
      <c r="L3498" s="19"/>
    </row>
    <row r="3499" spans="4:12" ht="15" customHeight="1">
      <c r="D3499" s="19"/>
      <c r="L3499" s="19"/>
    </row>
    <row r="3500" spans="4:12" ht="15" customHeight="1">
      <c r="D3500" s="19"/>
      <c r="L3500" s="19"/>
    </row>
    <row r="3501" spans="4:12" ht="15" customHeight="1">
      <c r="D3501" s="19"/>
      <c r="L3501" s="19"/>
    </row>
    <row r="3502" spans="4:12" ht="15" customHeight="1">
      <c r="D3502" s="19"/>
      <c r="L3502" s="19"/>
    </row>
    <row r="3503" spans="4:12" ht="15" customHeight="1">
      <c r="D3503" s="19"/>
      <c r="L3503" s="19"/>
    </row>
    <row r="3504" spans="4:12" ht="15" customHeight="1">
      <c r="D3504" s="19"/>
      <c r="L3504" s="19"/>
    </row>
    <row r="3505" spans="4:12" ht="15" customHeight="1">
      <c r="D3505" s="19"/>
      <c r="L3505" s="19"/>
    </row>
    <row r="3506" spans="4:12" ht="15" customHeight="1">
      <c r="D3506" s="19"/>
      <c r="L3506" s="19"/>
    </row>
    <row r="3507" spans="4:12" ht="15" customHeight="1">
      <c r="D3507" s="19"/>
      <c r="L3507" s="19"/>
    </row>
    <row r="3508" spans="4:12" ht="15" customHeight="1">
      <c r="D3508" s="19"/>
      <c r="L3508" s="19"/>
    </row>
    <row r="3509" spans="4:12" ht="15" customHeight="1">
      <c r="D3509" s="19"/>
      <c r="L3509" s="19"/>
    </row>
    <row r="3510" spans="4:12" ht="15" customHeight="1">
      <c r="D3510" s="19"/>
      <c r="L3510" s="19"/>
    </row>
    <row r="3511" spans="4:12" ht="15" customHeight="1">
      <c r="D3511" s="19"/>
      <c r="L3511" s="19"/>
    </row>
    <row r="3512" spans="4:12" ht="15" customHeight="1">
      <c r="D3512" s="19"/>
      <c r="K3512" s="19"/>
      <c r="L3512" s="19"/>
    </row>
    <row r="3513" spans="4:12" ht="15" customHeight="1">
      <c r="D3513" s="19"/>
      <c r="L3513" s="19"/>
    </row>
    <row r="3514" spans="4:12" ht="15" customHeight="1">
      <c r="D3514" s="19"/>
      <c r="L3514" s="19"/>
    </row>
    <row r="3515" spans="4:12" ht="15" customHeight="1">
      <c r="D3515" s="19"/>
      <c r="L3515" s="19"/>
    </row>
    <row r="3516" spans="4:12" ht="15" customHeight="1">
      <c r="D3516" s="19"/>
      <c r="L3516" s="19"/>
    </row>
    <row r="3517" spans="4:12" ht="15" customHeight="1">
      <c r="D3517" s="19"/>
      <c r="L3517" s="19"/>
    </row>
    <row r="3518" spans="4:12" ht="15" customHeight="1">
      <c r="D3518" s="19"/>
      <c r="L3518" s="19"/>
    </row>
  </sheetData>
  <pageMargins left="0.7" right="0.7" top="0.75" bottom="0.75" header="0.3" footer="0.3"/>
  <pageSetup orientation="portrait" horizontalDpi="4294967293" vertic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3E3B1-AF4D-4A81-B5E7-3820BE448DFC}">
  <dimension ref="A1:N1140"/>
  <sheetViews>
    <sheetView tabSelected="1" workbookViewId="0"/>
  </sheetViews>
  <sheetFormatPr defaultRowHeight="15"/>
  <sheetData>
    <row r="1" spans="1:3">
      <c r="A1" t="s">
        <v>2535</v>
      </c>
    </row>
    <row r="2" spans="1:3">
      <c r="A2" t="s">
        <v>3006</v>
      </c>
      <c r="B2">
        <v>2022</v>
      </c>
      <c r="C2" t="s">
        <v>3007</v>
      </c>
    </row>
    <row r="4" spans="1:3">
      <c r="A4" t="s">
        <v>2536</v>
      </c>
    </row>
    <row r="5" spans="1:3">
      <c r="A5" t="s">
        <v>2537</v>
      </c>
      <c r="B5" t="s">
        <v>2538</v>
      </c>
    </row>
    <row r="6" spans="1:3">
      <c r="A6" t="s">
        <v>2539</v>
      </c>
      <c r="B6">
        <v>490</v>
      </c>
    </row>
    <row r="7" spans="1:3">
      <c r="A7" t="s">
        <v>2541</v>
      </c>
      <c r="B7">
        <v>7</v>
      </c>
    </row>
    <row r="8" spans="1:3">
      <c r="A8" t="s">
        <v>2540</v>
      </c>
      <c r="B8">
        <v>2</v>
      </c>
    </row>
    <row r="9" spans="1:3">
      <c r="A9" t="s">
        <v>82</v>
      </c>
      <c r="B9">
        <v>2</v>
      </c>
    </row>
    <row r="10" spans="1:3">
      <c r="A10" t="s">
        <v>3008</v>
      </c>
      <c r="B10">
        <v>1</v>
      </c>
    </row>
    <row r="12" spans="1:3">
      <c r="A12" t="s">
        <v>2542</v>
      </c>
    </row>
    <row r="13" spans="1:3">
      <c r="A13" t="s">
        <v>2543</v>
      </c>
      <c r="B13" t="s">
        <v>2538</v>
      </c>
    </row>
    <row r="14" spans="1:3">
      <c r="A14" t="s">
        <v>2544</v>
      </c>
      <c r="B14">
        <v>173</v>
      </c>
    </row>
    <row r="15" spans="1:3">
      <c r="A15" t="s">
        <v>2545</v>
      </c>
      <c r="B15">
        <v>166</v>
      </c>
    </row>
    <row r="16" spans="1:3">
      <c r="A16" t="s">
        <v>2546</v>
      </c>
      <c r="B16">
        <v>89</v>
      </c>
    </row>
    <row r="17" spans="1:14">
      <c r="A17" t="s">
        <v>2547</v>
      </c>
      <c r="B17">
        <v>48</v>
      </c>
    </row>
    <row r="18" spans="1:14">
      <c r="A18" t="s">
        <v>2548</v>
      </c>
      <c r="B18">
        <v>15</v>
      </c>
    </row>
    <row r="19" spans="1:14">
      <c r="A19" t="s">
        <v>2549</v>
      </c>
      <c r="B19">
        <v>11</v>
      </c>
    </row>
    <row r="21" spans="1:14">
      <c r="A21" t="s">
        <v>2550</v>
      </c>
    </row>
    <row r="22" spans="1:14">
      <c r="A22" t="s">
        <v>2536</v>
      </c>
      <c r="B22" t="s">
        <v>2551</v>
      </c>
      <c r="C22" t="s">
        <v>2552</v>
      </c>
      <c r="D22" t="s">
        <v>2553</v>
      </c>
      <c r="E22" t="s">
        <v>2554</v>
      </c>
      <c r="F22" t="s">
        <v>2555</v>
      </c>
      <c r="G22" t="s">
        <v>2556</v>
      </c>
    </row>
    <row r="23" spans="1:14">
      <c r="A23" t="s">
        <v>2539</v>
      </c>
      <c r="B23">
        <v>490</v>
      </c>
      <c r="C23">
        <v>8414867235728</v>
      </c>
      <c r="D23">
        <v>1311240048438</v>
      </c>
      <c r="E23">
        <v>2859382</v>
      </c>
      <c r="F23">
        <v>5124</v>
      </c>
      <c r="G23">
        <v>0</v>
      </c>
    </row>
    <row r="24" spans="1:14">
      <c r="A24" t="s">
        <v>2541</v>
      </c>
      <c r="B24">
        <v>7</v>
      </c>
      <c r="C24">
        <v>0</v>
      </c>
      <c r="D24">
        <v>0</v>
      </c>
      <c r="E24">
        <v>0</v>
      </c>
      <c r="F24">
        <v>0</v>
      </c>
      <c r="G24">
        <v>0</v>
      </c>
    </row>
    <row r="25" spans="1:14">
      <c r="A25" t="s">
        <v>82</v>
      </c>
      <c r="B25">
        <v>2</v>
      </c>
      <c r="C25">
        <v>496275469665</v>
      </c>
      <c r="D25">
        <v>0</v>
      </c>
      <c r="E25">
        <v>0</v>
      </c>
      <c r="F25">
        <v>2</v>
      </c>
      <c r="G25">
        <v>0</v>
      </c>
    </row>
    <row r="26" spans="1:14">
      <c r="A26" t="s">
        <v>2540</v>
      </c>
      <c r="B26">
        <v>2</v>
      </c>
      <c r="C26">
        <v>3362846232</v>
      </c>
      <c r="D26">
        <v>1268519714</v>
      </c>
      <c r="E26">
        <v>0</v>
      </c>
      <c r="F26">
        <v>0</v>
      </c>
      <c r="G26">
        <v>0</v>
      </c>
    </row>
    <row r="27" spans="1:14">
      <c r="A27" t="s">
        <v>3008</v>
      </c>
      <c r="B27">
        <v>1</v>
      </c>
      <c r="C27">
        <v>11209426748</v>
      </c>
      <c r="D27">
        <v>0</v>
      </c>
      <c r="E27">
        <v>0</v>
      </c>
      <c r="F27">
        <v>1</v>
      </c>
      <c r="G27">
        <v>0</v>
      </c>
    </row>
    <row r="29" spans="1:14">
      <c r="A29" t="s">
        <v>2557</v>
      </c>
    </row>
    <row r="30" spans="1:14">
      <c r="A30" t="s">
        <v>2558</v>
      </c>
      <c r="B30" t="s">
        <v>2559</v>
      </c>
      <c r="C30" t="s">
        <v>2560</v>
      </c>
      <c r="D30" t="s">
        <v>2561</v>
      </c>
      <c r="E30" t="s">
        <v>2562</v>
      </c>
      <c r="F30" t="s">
        <v>2563</v>
      </c>
      <c r="G30" t="s">
        <v>2564</v>
      </c>
      <c r="H30" t="s">
        <v>2553</v>
      </c>
      <c r="I30" t="s">
        <v>2536</v>
      </c>
      <c r="J30" t="s">
        <v>2565</v>
      </c>
      <c r="K30" t="s">
        <v>2566</v>
      </c>
      <c r="L30" t="s">
        <v>2567</v>
      </c>
      <c r="M30" t="s">
        <v>2568</v>
      </c>
      <c r="N30" t="s">
        <v>2569</v>
      </c>
    </row>
    <row r="31" spans="1:14">
      <c r="A31">
        <v>194694</v>
      </c>
      <c r="B31" t="s">
        <v>2570</v>
      </c>
      <c r="C31" t="s">
        <v>2544</v>
      </c>
      <c r="D31" t="s">
        <v>2571</v>
      </c>
      <c r="E31" t="s">
        <v>2572</v>
      </c>
      <c r="F31" t="s">
        <v>2573</v>
      </c>
      <c r="G31">
        <v>9765230</v>
      </c>
      <c r="H31">
        <v>2080496</v>
      </c>
      <c r="I31" t="s">
        <v>2539</v>
      </c>
      <c r="K31">
        <v>1.31</v>
      </c>
      <c r="N31" t="s">
        <v>3009</v>
      </c>
    </row>
    <row r="32" spans="1:14">
      <c r="A32">
        <v>194693</v>
      </c>
      <c r="B32" t="s">
        <v>2580</v>
      </c>
      <c r="C32" t="s">
        <v>2544</v>
      </c>
      <c r="D32" t="s">
        <v>2571</v>
      </c>
      <c r="E32" t="s">
        <v>2572</v>
      </c>
      <c r="F32" t="s">
        <v>2573</v>
      </c>
      <c r="G32">
        <v>1179770</v>
      </c>
      <c r="H32">
        <v>15414</v>
      </c>
      <c r="I32" t="s">
        <v>2539</v>
      </c>
      <c r="K32">
        <v>0.28000000000000003</v>
      </c>
      <c r="N32" t="s">
        <v>3010</v>
      </c>
    </row>
    <row r="33" spans="1:14">
      <c r="A33">
        <v>194692</v>
      </c>
      <c r="B33" t="s">
        <v>2579</v>
      </c>
      <c r="C33" t="s">
        <v>2544</v>
      </c>
      <c r="D33" t="s">
        <v>2571</v>
      </c>
      <c r="E33" t="s">
        <v>2572</v>
      </c>
      <c r="F33" t="s">
        <v>2573</v>
      </c>
      <c r="G33">
        <v>109576436</v>
      </c>
      <c r="H33">
        <v>18241431</v>
      </c>
      <c r="I33" t="s">
        <v>2539</v>
      </c>
      <c r="K33">
        <v>26.24</v>
      </c>
      <c r="N33" t="s">
        <v>3010</v>
      </c>
    </row>
    <row r="34" spans="1:14">
      <c r="A34">
        <v>194691</v>
      </c>
      <c r="B34" t="s">
        <v>2574</v>
      </c>
      <c r="C34" t="s">
        <v>2544</v>
      </c>
      <c r="D34" t="s">
        <v>2571</v>
      </c>
      <c r="E34" t="s">
        <v>2572</v>
      </c>
      <c r="F34" t="s">
        <v>2573</v>
      </c>
      <c r="G34">
        <v>1179770</v>
      </c>
      <c r="H34">
        <v>16192</v>
      </c>
      <c r="I34" t="s">
        <v>2539</v>
      </c>
      <c r="K34">
        <v>0.36</v>
      </c>
      <c r="N34" t="s">
        <v>3010</v>
      </c>
    </row>
    <row r="35" spans="1:14">
      <c r="A35">
        <v>194690</v>
      </c>
      <c r="B35" t="s">
        <v>2574</v>
      </c>
      <c r="C35" t="s">
        <v>2544</v>
      </c>
      <c r="D35" t="s">
        <v>2571</v>
      </c>
      <c r="E35" t="s">
        <v>2572</v>
      </c>
      <c r="F35" t="s">
        <v>2573</v>
      </c>
      <c r="G35">
        <v>6881890</v>
      </c>
      <c r="H35">
        <v>207389</v>
      </c>
      <c r="I35" t="s">
        <v>2539</v>
      </c>
      <c r="K35">
        <v>0.8</v>
      </c>
      <c r="N35" t="s">
        <v>3010</v>
      </c>
    </row>
    <row r="36" spans="1:14">
      <c r="A36">
        <v>194689</v>
      </c>
      <c r="B36" t="s">
        <v>2575</v>
      </c>
      <c r="C36" t="s">
        <v>2547</v>
      </c>
      <c r="D36" t="s">
        <v>2576</v>
      </c>
      <c r="E36" t="s">
        <v>2572</v>
      </c>
      <c r="F36" t="s">
        <v>2577</v>
      </c>
      <c r="G36">
        <v>284164096</v>
      </c>
      <c r="H36">
        <v>95416757</v>
      </c>
      <c r="I36" t="s">
        <v>2539</v>
      </c>
      <c r="K36">
        <v>119.09</v>
      </c>
      <c r="N36" t="s">
        <v>3010</v>
      </c>
    </row>
    <row r="37" spans="1:14">
      <c r="A37">
        <v>194688</v>
      </c>
      <c r="B37" t="s">
        <v>2581</v>
      </c>
      <c r="C37" t="s">
        <v>2544</v>
      </c>
      <c r="D37" t="s">
        <v>2571</v>
      </c>
      <c r="E37" t="s">
        <v>2572</v>
      </c>
      <c r="F37" t="s">
        <v>2573</v>
      </c>
      <c r="G37">
        <v>3670382</v>
      </c>
      <c r="H37">
        <v>52939</v>
      </c>
      <c r="I37" t="s">
        <v>2539</v>
      </c>
      <c r="K37">
        <v>1.23</v>
      </c>
      <c r="N37" t="s">
        <v>3011</v>
      </c>
    </row>
    <row r="38" spans="1:14">
      <c r="A38">
        <v>194687</v>
      </c>
      <c r="B38" t="s">
        <v>2582</v>
      </c>
      <c r="C38" t="s">
        <v>2547</v>
      </c>
      <c r="D38" t="s">
        <v>2576</v>
      </c>
      <c r="E38" t="s">
        <v>2572</v>
      </c>
      <c r="F38" t="s">
        <v>2577</v>
      </c>
      <c r="G38">
        <v>24117248</v>
      </c>
      <c r="H38">
        <v>1707159</v>
      </c>
      <c r="I38" t="s">
        <v>2539</v>
      </c>
      <c r="K38">
        <v>26.95</v>
      </c>
      <c r="N38" t="s">
        <v>3011</v>
      </c>
    </row>
    <row r="39" spans="1:14">
      <c r="A39">
        <v>194686</v>
      </c>
      <c r="B39" t="s">
        <v>2578</v>
      </c>
      <c r="C39" t="s">
        <v>2544</v>
      </c>
      <c r="D39" t="s">
        <v>2571</v>
      </c>
      <c r="E39" t="s">
        <v>2572</v>
      </c>
      <c r="F39" t="s">
        <v>2573</v>
      </c>
      <c r="G39">
        <v>10748880</v>
      </c>
      <c r="H39">
        <v>189860</v>
      </c>
      <c r="I39" t="s">
        <v>2539</v>
      </c>
      <c r="K39">
        <v>1.64</v>
      </c>
      <c r="N39" t="s">
        <v>3011</v>
      </c>
    </row>
    <row r="40" spans="1:14">
      <c r="A40">
        <v>194684</v>
      </c>
      <c r="B40" t="s">
        <v>2570</v>
      </c>
      <c r="C40" t="s">
        <v>2544</v>
      </c>
      <c r="D40" t="s">
        <v>2571</v>
      </c>
      <c r="E40" t="s">
        <v>2572</v>
      </c>
      <c r="F40" t="s">
        <v>2573</v>
      </c>
      <c r="G40">
        <v>7668078</v>
      </c>
      <c r="H40">
        <v>1259742</v>
      </c>
      <c r="I40" t="s">
        <v>2539</v>
      </c>
      <c r="K40">
        <v>1.51</v>
      </c>
      <c r="N40" t="s">
        <v>3012</v>
      </c>
    </row>
    <row r="41" spans="1:14">
      <c r="A41">
        <v>194683</v>
      </c>
      <c r="B41" t="s">
        <v>2583</v>
      </c>
      <c r="C41" t="s">
        <v>2546</v>
      </c>
      <c r="D41" t="s">
        <v>2571</v>
      </c>
      <c r="E41" t="s">
        <v>2572</v>
      </c>
      <c r="F41" t="s">
        <v>2584</v>
      </c>
      <c r="G41">
        <v>9268331670</v>
      </c>
      <c r="H41">
        <v>992448273</v>
      </c>
      <c r="I41" t="s">
        <v>2539</v>
      </c>
      <c r="K41">
        <v>72.599999999999994</v>
      </c>
      <c r="N41" t="s">
        <v>3013</v>
      </c>
    </row>
    <row r="42" spans="1:14">
      <c r="A42">
        <v>194682</v>
      </c>
      <c r="B42" t="s">
        <v>2585</v>
      </c>
      <c r="C42" t="s">
        <v>2546</v>
      </c>
      <c r="D42" t="s">
        <v>2571</v>
      </c>
      <c r="E42" t="s">
        <v>2572</v>
      </c>
      <c r="F42" t="s">
        <v>2584</v>
      </c>
      <c r="G42">
        <v>9105832362</v>
      </c>
      <c r="H42">
        <v>1004203275</v>
      </c>
      <c r="I42" t="s">
        <v>2539</v>
      </c>
      <c r="K42">
        <v>61.06</v>
      </c>
      <c r="N42" t="s">
        <v>3013</v>
      </c>
    </row>
    <row r="43" spans="1:14">
      <c r="A43">
        <v>194681</v>
      </c>
      <c r="B43" t="s">
        <v>2586</v>
      </c>
      <c r="C43" t="s">
        <v>2546</v>
      </c>
      <c r="D43" t="s">
        <v>2571</v>
      </c>
      <c r="E43" t="s">
        <v>2572</v>
      </c>
      <c r="F43" t="s">
        <v>2584</v>
      </c>
      <c r="G43">
        <v>5052829117</v>
      </c>
      <c r="H43">
        <v>475979290</v>
      </c>
      <c r="I43" t="s">
        <v>2539</v>
      </c>
      <c r="K43">
        <v>36.590000000000003</v>
      </c>
      <c r="N43" t="s">
        <v>3013</v>
      </c>
    </row>
    <row r="44" spans="1:14">
      <c r="A44">
        <v>194680</v>
      </c>
      <c r="B44" t="s">
        <v>2587</v>
      </c>
      <c r="C44" t="s">
        <v>2546</v>
      </c>
      <c r="D44" t="s">
        <v>2571</v>
      </c>
      <c r="E44" t="s">
        <v>2572</v>
      </c>
      <c r="F44" t="s">
        <v>2584</v>
      </c>
      <c r="G44">
        <v>5597714180</v>
      </c>
      <c r="H44">
        <v>766311690</v>
      </c>
      <c r="I44" t="s">
        <v>2539</v>
      </c>
      <c r="K44">
        <v>16.22</v>
      </c>
      <c r="N44" t="s">
        <v>3013</v>
      </c>
    </row>
    <row r="45" spans="1:14">
      <c r="A45">
        <v>194678</v>
      </c>
      <c r="B45" t="s">
        <v>2588</v>
      </c>
      <c r="C45" t="s">
        <v>2546</v>
      </c>
      <c r="D45" t="s">
        <v>2571</v>
      </c>
      <c r="E45" t="s">
        <v>2572</v>
      </c>
      <c r="F45" t="s">
        <v>2584</v>
      </c>
      <c r="G45">
        <v>5860236598</v>
      </c>
      <c r="H45">
        <v>943300441</v>
      </c>
      <c r="I45" t="s">
        <v>2539</v>
      </c>
      <c r="K45">
        <v>13.19</v>
      </c>
      <c r="N45" t="s">
        <v>3013</v>
      </c>
    </row>
    <row r="46" spans="1:14">
      <c r="A46">
        <v>194677</v>
      </c>
      <c r="B46" t="s">
        <v>2589</v>
      </c>
      <c r="C46" t="s">
        <v>2546</v>
      </c>
      <c r="D46" t="s">
        <v>2571</v>
      </c>
      <c r="E46" t="s">
        <v>2572</v>
      </c>
      <c r="F46" t="s">
        <v>2584</v>
      </c>
      <c r="G46">
        <v>2035252250</v>
      </c>
      <c r="H46">
        <v>89654686</v>
      </c>
      <c r="I46" t="s">
        <v>2539</v>
      </c>
      <c r="K46">
        <v>103.39</v>
      </c>
      <c r="N46" t="s">
        <v>3013</v>
      </c>
    </row>
    <row r="47" spans="1:14">
      <c r="A47">
        <v>194676</v>
      </c>
      <c r="B47" t="s">
        <v>2580</v>
      </c>
      <c r="C47" t="s">
        <v>2544</v>
      </c>
      <c r="D47" t="s">
        <v>2571</v>
      </c>
      <c r="E47" t="s">
        <v>2572</v>
      </c>
      <c r="F47" t="s">
        <v>2573</v>
      </c>
      <c r="G47">
        <v>1179770</v>
      </c>
      <c r="H47">
        <v>15422</v>
      </c>
      <c r="I47" t="s">
        <v>2539</v>
      </c>
      <c r="K47">
        <v>0.26</v>
      </c>
      <c r="N47" t="s">
        <v>3014</v>
      </c>
    </row>
    <row r="48" spans="1:14">
      <c r="A48">
        <v>194675</v>
      </c>
      <c r="B48" t="s">
        <v>2579</v>
      </c>
      <c r="C48" t="s">
        <v>2544</v>
      </c>
      <c r="D48" t="s">
        <v>2571</v>
      </c>
      <c r="E48" t="s">
        <v>2572</v>
      </c>
      <c r="F48" t="s">
        <v>2573</v>
      </c>
      <c r="G48">
        <v>105316596</v>
      </c>
      <c r="H48">
        <v>17642578</v>
      </c>
      <c r="I48" t="s">
        <v>2539</v>
      </c>
      <c r="K48">
        <v>23.54</v>
      </c>
      <c r="N48" t="s">
        <v>3014</v>
      </c>
    </row>
    <row r="49" spans="1:14">
      <c r="A49">
        <v>194674</v>
      </c>
      <c r="B49" t="s">
        <v>2574</v>
      </c>
      <c r="C49" t="s">
        <v>2544</v>
      </c>
      <c r="D49" t="s">
        <v>2571</v>
      </c>
      <c r="E49" t="s">
        <v>2572</v>
      </c>
      <c r="F49" t="s">
        <v>2573</v>
      </c>
      <c r="G49">
        <v>1179770</v>
      </c>
      <c r="H49">
        <v>16148</v>
      </c>
      <c r="I49" t="s">
        <v>2539</v>
      </c>
      <c r="K49">
        <v>0.26</v>
      </c>
      <c r="N49" t="s">
        <v>3014</v>
      </c>
    </row>
    <row r="50" spans="1:14">
      <c r="A50">
        <v>194673</v>
      </c>
      <c r="B50" t="s">
        <v>2574</v>
      </c>
      <c r="C50" t="s">
        <v>2544</v>
      </c>
      <c r="D50" t="s">
        <v>2571</v>
      </c>
      <c r="E50" t="s">
        <v>2572</v>
      </c>
      <c r="F50" t="s">
        <v>2573</v>
      </c>
      <c r="G50">
        <v>6816354</v>
      </c>
      <c r="H50">
        <v>204013</v>
      </c>
      <c r="I50" t="s">
        <v>2539</v>
      </c>
      <c r="K50">
        <v>0.79</v>
      </c>
      <c r="N50" t="s">
        <v>3014</v>
      </c>
    </row>
    <row r="51" spans="1:14">
      <c r="A51">
        <v>194672</v>
      </c>
      <c r="B51" t="s">
        <v>2575</v>
      </c>
      <c r="C51" t="s">
        <v>2547</v>
      </c>
      <c r="D51" t="s">
        <v>2576</v>
      </c>
      <c r="E51" t="s">
        <v>2572</v>
      </c>
      <c r="F51" t="s">
        <v>2577</v>
      </c>
      <c r="G51">
        <v>51380224</v>
      </c>
      <c r="H51">
        <v>13068206</v>
      </c>
      <c r="I51" t="s">
        <v>2539</v>
      </c>
      <c r="K51">
        <v>43.07</v>
      </c>
      <c r="N51" t="s">
        <v>3015</v>
      </c>
    </row>
    <row r="52" spans="1:14">
      <c r="A52">
        <v>194671</v>
      </c>
      <c r="B52" t="s">
        <v>2581</v>
      </c>
      <c r="C52" t="s">
        <v>2544</v>
      </c>
      <c r="D52" t="s">
        <v>2571</v>
      </c>
      <c r="E52" t="s">
        <v>2572</v>
      </c>
      <c r="F52" t="s">
        <v>2573</v>
      </c>
      <c r="G52">
        <v>3539310</v>
      </c>
      <c r="H52">
        <v>51529</v>
      </c>
      <c r="I52" t="s">
        <v>2539</v>
      </c>
      <c r="K52">
        <v>1.32</v>
      </c>
      <c r="N52" t="s">
        <v>3016</v>
      </c>
    </row>
    <row r="53" spans="1:14">
      <c r="A53">
        <v>194670</v>
      </c>
      <c r="B53" t="s">
        <v>2582</v>
      </c>
      <c r="C53" t="s">
        <v>2547</v>
      </c>
      <c r="D53" t="s">
        <v>2576</v>
      </c>
      <c r="E53" t="s">
        <v>2572</v>
      </c>
      <c r="F53" t="s">
        <v>2577</v>
      </c>
      <c r="G53">
        <v>24117248</v>
      </c>
      <c r="H53">
        <v>1734217</v>
      </c>
      <c r="I53" t="s">
        <v>2539</v>
      </c>
      <c r="K53">
        <v>20.21</v>
      </c>
      <c r="N53" t="s">
        <v>3016</v>
      </c>
    </row>
    <row r="54" spans="1:14">
      <c r="A54">
        <v>194669</v>
      </c>
      <c r="B54" t="s">
        <v>2578</v>
      </c>
      <c r="C54" t="s">
        <v>2544</v>
      </c>
      <c r="D54" t="s">
        <v>2571</v>
      </c>
      <c r="E54" t="s">
        <v>2572</v>
      </c>
      <c r="F54" t="s">
        <v>2573</v>
      </c>
      <c r="G54">
        <v>10748880</v>
      </c>
      <c r="H54">
        <v>196020</v>
      </c>
      <c r="I54" t="s">
        <v>2539</v>
      </c>
      <c r="K54">
        <v>1.72</v>
      </c>
      <c r="N54" t="s">
        <v>3016</v>
      </c>
    </row>
    <row r="55" spans="1:14">
      <c r="A55">
        <v>194667</v>
      </c>
      <c r="B55" t="s">
        <v>2570</v>
      </c>
      <c r="C55" t="s">
        <v>2544</v>
      </c>
      <c r="D55" t="s">
        <v>2571</v>
      </c>
      <c r="E55" t="s">
        <v>2572</v>
      </c>
      <c r="F55" t="s">
        <v>2573</v>
      </c>
      <c r="G55">
        <v>4718958</v>
      </c>
      <c r="H55">
        <v>243049</v>
      </c>
      <c r="I55" t="s">
        <v>2539</v>
      </c>
      <c r="K55">
        <v>0.83</v>
      </c>
      <c r="N55" t="s">
        <v>3017</v>
      </c>
    </row>
    <row r="56" spans="1:14">
      <c r="A56">
        <v>194666</v>
      </c>
      <c r="B56" t="s">
        <v>2574</v>
      </c>
      <c r="C56" t="s">
        <v>2544</v>
      </c>
      <c r="D56" t="s">
        <v>2571</v>
      </c>
      <c r="E56" t="s">
        <v>2572</v>
      </c>
      <c r="F56" t="s">
        <v>2573</v>
      </c>
      <c r="G56">
        <v>6750818</v>
      </c>
      <c r="H56">
        <v>191940</v>
      </c>
      <c r="I56" t="s">
        <v>2539</v>
      </c>
      <c r="K56">
        <v>0.87</v>
      </c>
      <c r="N56" t="s">
        <v>3018</v>
      </c>
    </row>
    <row r="57" spans="1:14">
      <c r="A57">
        <v>194665</v>
      </c>
      <c r="B57" t="s">
        <v>2580</v>
      </c>
      <c r="C57" t="s">
        <v>2544</v>
      </c>
      <c r="D57" t="s">
        <v>2571</v>
      </c>
      <c r="E57" t="s">
        <v>2572</v>
      </c>
      <c r="F57" t="s">
        <v>2573</v>
      </c>
      <c r="G57">
        <v>1179770</v>
      </c>
      <c r="H57">
        <v>15417</v>
      </c>
      <c r="I57" t="s">
        <v>2539</v>
      </c>
      <c r="K57">
        <v>0.36</v>
      </c>
      <c r="N57" t="s">
        <v>3019</v>
      </c>
    </row>
    <row r="58" spans="1:14">
      <c r="A58">
        <v>194664</v>
      </c>
      <c r="B58" t="s">
        <v>2579</v>
      </c>
      <c r="C58" t="s">
        <v>2544</v>
      </c>
      <c r="D58" t="s">
        <v>2571</v>
      </c>
      <c r="E58" t="s">
        <v>2572</v>
      </c>
      <c r="F58" t="s">
        <v>2573</v>
      </c>
      <c r="G58">
        <v>85000436</v>
      </c>
      <c r="H58">
        <v>14137949</v>
      </c>
      <c r="I58" t="s">
        <v>2539</v>
      </c>
      <c r="K58">
        <v>16.760000000000002</v>
      </c>
      <c r="N58" t="s">
        <v>3020</v>
      </c>
    </row>
    <row r="59" spans="1:14">
      <c r="A59">
        <v>194663</v>
      </c>
      <c r="B59" t="s">
        <v>2575</v>
      </c>
      <c r="C59" t="s">
        <v>2547</v>
      </c>
      <c r="D59" t="s">
        <v>2576</v>
      </c>
      <c r="E59" t="s">
        <v>2572</v>
      </c>
      <c r="F59" t="s">
        <v>2577</v>
      </c>
      <c r="G59">
        <v>54525952</v>
      </c>
      <c r="H59">
        <v>17330096</v>
      </c>
      <c r="I59" t="s">
        <v>2539</v>
      </c>
      <c r="K59">
        <v>45.7</v>
      </c>
      <c r="N59" t="s">
        <v>3021</v>
      </c>
    </row>
    <row r="60" spans="1:14">
      <c r="A60">
        <v>194662</v>
      </c>
      <c r="B60" t="s">
        <v>2574</v>
      </c>
      <c r="C60" t="s">
        <v>2544</v>
      </c>
      <c r="D60" t="s">
        <v>2571</v>
      </c>
      <c r="E60" t="s">
        <v>2572</v>
      </c>
      <c r="F60" t="s">
        <v>2573</v>
      </c>
      <c r="G60">
        <v>1179770</v>
      </c>
      <c r="H60">
        <v>15439</v>
      </c>
      <c r="I60" t="s">
        <v>2539</v>
      </c>
      <c r="K60">
        <v>0.33</v>
      </c>
      <c r="N60" t="s">
        <v>3022</v>
      </c>
    </row>
    <row r="61" spans="1:14">
      <c r="A61">
        <v>194661</v>
      </c>
      <c r="B61" t="s">
        <v>2581</v>
      </c>
      <c r="C61" t="s">
        <v>2544</v>
      </c>
      <c r="D61" t="s">
        <v>2571</v>
      </c>
      <c r="E61" t="s">
        <v>2572</v>
      </c>
      <c r="F61" t="s">
        <v>2573</v>
      </c>
      <c r="G61">
        <v>3539310</v>
      </c>
      <c r="H61">
        <v>52257</v>
      </c>
      <c r="I61" t="s">
        <v>2539</v>
      </c>
      <c r="K61">
        <v>1.19</v>
      </c>
      <c r="N61" t="s">
        <v>3023</v>
      </c>
    </row>
    <row r="62" spans="1:14">
      <c r="A62">
        <v>194660</v>
      </c>
      <c r="B62" t="s">
        <v>2578</v>
      </c>
      <c r="C62" t="s">
        <v>2544</v>
      </c>
      <c r="D62" t="s">
        <v>2571</v>
      </c>
      <c r="E62" t="s">
        <v>2572</v>
      </c>
      <c r="F62" t="s">
        <v>2573</v>
      </c>
      <c r="G62">
        <v>10748880</v>
      </c>
      <c r="H62">
        <v>190169</v>
      </c>
      <c r="I62" t="s">
        <v>2539</v>
      </c>
      <c r="K62">
        <v>2</v>
      </c>
      <c r="N62" t="s">
        <v>3023</v>
      </c>
    </row>
    <row r="63" spans="1:14">
      <c r="A63">
        <v>194659</v>
      </c>
      <c r="B63" t="s">
        <v>2582</v>
      </c>
      <c r="C63" t="s">
        <v>2547</v>
      </c>
      <c r="D63" t="s">
        <v>2576</v>
      </c>
      <c r="E63" t="s">
        <v>2572</v>
      </c>
      <c r="F63" t="s">
        <v>2577</v>
      </c>
      <c r="G63">
        <v>24117248</v>
      </c>
      <c r="H63">
        <v>1672061</v>
      </c>
      <c r="I63" t="s">
        <v>2539</v>
      </c>
      <c r="K63">
        <v>20.21</v>
      </c>
      <c r="N63" t="s">
        <v>3023</v>
      </c>
    </row>
    <row r="64" spans="1:14">
      <c r="A64">
        <v>194658</v>
      </c>
      <c r="B64" t="s">
        <v>2570</v>
      </c>
      <c r="C64" t="s">
        <v>2544</v>
      </c>
      <c r="D64" t="s">
        <v>2571</v>
      </c>
      <c r="E64" t="s">
        <v>2572</v>
      </c>
      <c r="F64" t="s">
        <v>2573</v>
      </c>
      <c r="G64">
        <v>5701998</v>
      </c>
      <c r="H64">
        <v>627440</v>
      </c>
      <c r="I64" t="s">
        <v>2539</v>
      </c>
      <c r="K64">
        <v>1.19</v>
      </c>
      <c r="N64" t="s">
        <v>3024</v>
      </c>
    </row>
    <row r="65" spans="1:14">
      <c r="A65">
        <v>194656</v>
      </c>
      <c r="B65" t="s">
        <v>2580</v>
      </c>
      <c r="C65" t="s">
        <v>2544</v>
      </c>
      <c r="D65" t="s">
        <v>2571</v>
      </c>
      <c r="E65" t="s">
        <v>2572</v>
      </c>
      <c r="F65" t="s">
        <v>2573</v>
      </c>
      <c r="G65">
        <v>1179770</v>
      </c>
      <c r="H65">
        <v>15412</v>
      </c>
      <c r="I65" t="s">
        <v>2539</v>
      </c>
      <c r="K65">
        <v>0.33</v>
      </c>
      <c r="N65" t="s">
        <v>3025</v>
      </c>
    </row>
    <row r="66" spans="1:14">
      <c r="A66">
        <v>194655</v>
      </c>
      <c r="B66" t="s">
        <v>2579</v>
      </c>
      <c r="C66" t="s">
        <v>2544</v>
      </c>
      <c r="D66" t="s">
        <v>2571</v>
      </c>
      <c r="E66" t="s">
        <v>2572</v>
      </c>
      <c r="F66" t="s">
        <v>2573</v>
      </c>
      <c r="G66">
        <v>110428404</v>
      </c>
      <c r="H66">
        <v>18509286</v>
      </c>
      <c r="I66" t="s">
        <v>2539</v>
      </c>
      <c r="K66">
        <v>20.57</v>
      </c>
      <c r="N66" t="s">
        <v>3025</v>
      </c>
    </row>
    <row r="67" spans="1:14">
      <c r="A67">
        <v>194654</v>
      </c>
      <c r="B67" t="s">
        <v>2574</v>
      </c>
      <c r="C67" t="s">
        <v>2544</v>
      </c>
      <c r="D67" t="s">
        <v>2571</v>
      </c>
      <c r="E67" t="s">
        <v>2572</v>
      </c>
      <c r="F67" t="s">
        <v>2573</v>
      </c>
      <c r="G67">
        <v>6881890</v>
      </c>
      <c r="H67">
        <v>219014</v>
      </c>
      <c r="I67" t="s">
        <v>2539</v>
      </c>
      <c r="K67">
        <v>1</v>
      </c>
      <c r="N67" t="s">
        <v>3025</v>
      </c>
    </row>
    <row r="68" spans="1:14">
      <c r="A68">
        <v>194653</v>
      </c>
      <c r="B68" t="s">
        <v>2574</v>
      </c>
      <c r="C68" t="s">
        <v>2544</v>
      </c>
      <c r="D68" t="s">
        <v>2571</v>
      </c>
      <c r="E68" t="s">
        <v>2572</v>
      </c>
      <c r="F68" t="s">
        <v>2573</v>
      </c>
      <c r="G68">
        <v>1179770</v>
      </c>
      <c r="H68">
        <v>16057</v>
      </c>
      <c r="I68" t="s">
        <v>2539</v>
      </c>
      <c r="K68">
        <v>0.33</v>
      </c>
      <c r="N68" t="s">
        <v>3026</v>
      </c>
    </row>
    <row r="69" spans="1:14">
      <c r="A69">
        <v>194652</v>
      </c>
      <c r="B69" t="s">
        <v>2575</v>
      </c>
      <c r="C69" t="s">
        <v>2547</v>
      </c>
      <c r="D69" t="s">
        <v>2576</v>
      </c>
      <c r="E69" t="s">
        <v>2572</v>
      </c>
      <c r="F69" t="s">
        <v>2577</v>
      </c>
      <c r="G69">
        <v>46137344</v>
      </c>
      <c r="H69">
        <v>8977561</v>
      </c>
      <c r="I69" t="s">
        <v>2539</v>
      </c>
      <c r="K69">
        <v>30.94</v>
      </c>
      <c r="N69" t="s">
        <v>3027</v>
      </c>
    </row>
    <row r="70" spans="1:14">
      <c r="A70">
        <v>194651</v>
      </c>
      <c r="B70" t="s">
        <v>2581</v>
      </c>
      <c r="C70" t="s">
        <v>2544</v>
      </c>
      <c r="D70" t="s">
        <v>2571</v>
      </c>
      <c r="E70" t="s">
        <v>2572</v>
      </c>
      <c r="F70" t="s">
        <v>2573</v>
      </c>
      <c r="G70">
        <v>3539310</v>
      </c>
      <c r="H70">
        <v>51273</v>
      </c>
      <c r="I70" t="s">
        <v>2539</v>
      </c>
      <c r="K70">
        <v>1.32</v>
      </c>
      <c r="N70" t="s">
        <v>3028</v>
      </c>
    </row>
    <row r="71" spans="1:14">
      <c r="A71">
        <v>194650</v>
      </c>
      <c r="B71" t="s">
        <v>2582</v>
      </c>
      <c r="C71" t="s">
        <v>2547</v>
      </c>
      <c r="D71" t="s">
        <v>2576</v>
      </c>
      <c r="E71" t="s">
        <v>2572</v>
      </c>
      <c r="F71" t="s">
        <v>2577</v>
      </c>
      <c r="G71">
        <v>34603008</v>
      </c>
      <c r="H71">
        <v>5630649</v>
      </c>
      <c r="I71" t="s">
        <v>2539</v>
      </c>
      <c r="K71">
        <v>29</v>
      </c>
      <c r="N71" t="s">
        <v>3028</v>
      </c>
    </row>
    <row r="72" spans="1:14">
      <c r="A72">
        <v>194649</v>
      </c>
      <c r="B72" t="s">
        <v>2578</v>
      </c>
      <c r="C72" t="s">
        <v>2544</v>
      </c>
      <c r="D72" t="s">
        <v>2571</v>
      </c>
      <c r="E72" t="s">
        <v>2572</v>
      </c>
      <c r="F72" t="s">
        <v>2573</v>
      </c>
      <c r="G72">
        <v>10748880</v>
      </c>
      <c r="H72">
        <v>190287</v>
      </c>
      <c r="I72" t="s">
        <v>2539</v>
      </c>
      <c r="K72">
        <v>1.8</v>
      </c>
      <c r="N72" t="s">
        <v>3028</v>
      </c>
    </row>
    <row r="73" spans="1:14">
      <c r="A73">
        <v>194648</v>
      </c>
      <c r="B73" t="s">
        <v>2570</v>
      </c>
      <c r="C73" t="s">
        <v>2544</v>
      </c>
      <c r="D73" t="s">
        <v>2571</v>
      </c>
      <c r="E73" t="s">
        <v>2572</v>
      </c>
      <c r="F73" t="s">
        <v>2573</v>
      </c>
      <c r="G73">
        <v>5046638</v>
      </c>
      <c r="H73">
        <v>358107</v>
      </c>
      <c r="I73" t="s">
        <v>2539</v>
      </c>
      <c r="K73">
        <v>0.81</v>
      </c>
      <c r="N73" t="s">
        <v>3029</v>
      </c>
    </row>
    <row r="74" spans="1:14">
      <c r="A74">
        <v>194647</v>
      </c>
      <c r="B74" t="s">
        <v>2580</v>
      </c>
      <c r="C74" t="s">
        <v>2544</v>
      </c>
      <c r="D74" t="s">
        <v>2571</v>
      </c>
      <c r="E74" t="s">
        <v>2572</v>
      </c>
      <c r="F74" t="s">
        <v>2573</v>
      </c>
      <c r="G74">
        <v>1179770</v>
      </c>
      <c r="H74">
        <v>15420</v>
      </c>
      <c r="I74" t="s">
        <v>2539</v>
      </c>
      <c r="K74">
        <v>0.23</v>
      </c>
      <c r="N74" t="s">
        <v>3030</v>
      </c>
    </row>
    <row r="75" spans="1:14">
      <c r="A75">
        <v>194646</v>
      </c>
      <c r="B75" t="s">
        <v>2579</v>
      </c>
      <c r="C75" t="s">
        <v>2544</v>
      </c>
      <c r="D75" t="s">
        <v>2571</v>
      </c>
      <c r="E75" t="s">
        <v>2572</v>
      </c>
      <c r="F75" t="s">
        <v>2573</v>
      </c>
      <c r="G75">
        <v>102105332</v>
      </c>
      <c r="H75">
        <v>17064902</v>
      </c>
      <c r="I75" t="s">
        <v>2539</v>
      </c>
      <c r="K75">
        <v>19.02</v>
      </c>
      <c r="N75" t="s">
        <v>3030</v>
      </c>
    </row>
    <row r="76" spans="1:14">
      <c r="A76">
        <v>194645</v>
      </c>
      <c r="B76" t="s">
        <v>2574</v>
      </c>
      <c r="C76" t="s">
        <v>2544</v>
      </c>
      <c r="D76" t="s">
        <v>2571</v>
      </c>
      <c r="E76" t="s">
        <v>2572</v>
      </c>
      <c r="F76" t="s">
        <v>2573</v>
      </c>
      <c r="G76">
        <v>6816354</v>
      </c>
      <c r="H76">
        <v>211582</v>
      </c>
      <c r="I76" t="s">
        <v>2539</v>
      </c>
      <c r="K76">
        <v>1.04</v>
      </c>
      <c r="N76" t="s">
        <v>3030</v>
      </c>
    </row>
    <row r="77" spans="1:14">
      <c r="A77">
        <v>194644</v>
      </c>
      <c r="B77" t="s">
        <v>2574</v>
      </c>
      <c r="C77" t="s">
        <v>2544</v>
      </c>
      <c r="D77" t="s">
        <v>2571</v>
      </c>
      <c r="E77" t="s">
        <v>2572</v>
      </c>
      <c r="F77" t="s">
        <v>2573</v>
      </c>
      <c r="G77">
        <v>1179770</v>
      </c>
      <c r="H77">
        <v>16709</v>
      </c>
      <c r="I77" t="s">
        <v>2539</v>
      </c>
      <c r="K77">
        <v>0.3</v>
      </c>
      <c r="N77" t="s">
        <v>3031</v>
      </c>
    </row>
    <row r="78" spans="1:14">
      <c r="A78">
        <v>194643</v>
      </c>
      <c r="B78" t="s">
        <v>2575</v>
      </c>
      <c r="C78" t="s">
        <v>2547</v>
      </c>
      <c r="D78" t="s">
        <v>2576</v>
      </c>
      <c r="E78" t="s">
        <v>2572</v>
      </c>
      <c r="F78" t="s">
        <v>2577</v>
      </c>
      <c r="G78">
        <v>144703488</v>
      </c>
      <c r="H78">
        <v>43413112</v>
      </c>
      <c r="I78" t="s">
        <v>2539</v>
      </c>
      <c r="K78">
        <v>48.52</v>
      </c>
      <c r="N78" t="s">
        <v>3032</v>
      </c>
    </row>
    <row r="79" spans="1:14">
      <c r="A79">
        <v>194642</v>
      </c>
      <c r="B79" t="s">
        <v>2581</v>
      </c>
      <c r="C79" t="s">
        <v>2544</v>
      </c>
      <c r="D79" t="s">
        <v>2571</v>
      </c>
      <c r="E79" t="s">
        <v>2572</v>
      </c>
      <c r="F79" t="s">
        <v>2573</v>
      </c>
      <c r="G79">
        <v>3539310</v>
      </c>
      <c r="H79">
        <v>48725</v>
      </c>
      <c r="I79" t="s">
        <v>2539</v>
      </c>
      <c r="K79">
        <v>0.46</v>
      </c>
      <c r="N79" t="s">
        <v>3033</v>
      </c>
    </row>
    <row r="80" spans="1:14">
      <c r="A80">
        <v>194641</v>
      </c>
      <c r="B80" t="s">
        <v>2578</v>
      </c>
      <c r="C80" t="s">
        <v>2544</v>
      </c>
      <c r="D80" t="s">
        <v>2571</v>
      </c>
      <c r="E80" t="s">
        <v>2572</v>
      </c>
      <c r="F80" t="s">
        <v>2573</v>
      </c>
      <c r="G80">
        <v>10748880</v>
      </c>
      <c r="H80">
        <v>189728</v>
      </c>
      <c r="I80" t="s">
        <v>2539</v>
      </c>
      <c r="K80">
        <v>0.84</v>
      </c>
      <c r="N80" t="s">
        <v>3034</v>
      </c>
    </row>
    <row r="81" spans="1:14">
      <c r="A81">
        <v>194640</v>
      </c>
      <c r="B81" t="s">
        <v>2582</v>
      </c>
      <c r="C81" t="s">
        <v>2547</v>
      </c>
      <c r="D81" t="s">
        <v>2576</v>
      </c>
      <c r="E81" t="s">
        <v>2572</v>
      </c>
      <c r="F81" t="s">
        <v>2577</v>
      </c>
      <c r="G81">
        <v>26214400</v>
      </c>
      <c r="H81">
        <v>2546482</v>
      </c>
      <c r="I81" t="s">
        <v>2539</v>
      </c>
      <c r="K81">
        <v>9.77</v>
      </c>
      <c r="N81" t="s">
        <v>3035</v>
      </c>
    </row>
    <row r="82" spans="1:14">
      <c r="A82">
        <v>194639</v>
      </c>
      <c r="B82" t="s">
        <v>2625</v>
      </c>
      <c r="C82" t="s">
        <v>2546</v>
      </c>
      <c r="D82" t="s">
        <v>2571</v>
      </c>
      <c r="E82" t="s">
        <v>2572</v>
      </c>
      <c r="F82" t="s">
        <v>2584</v>
      </c>
      <c r="G82">
        <v>4122285268</v>
      </c>
      <c r="H82">
        <v>425038685</v>
      </c>
      <c r="I82" t="s">
        <v>2539</v>
      </c>
      <c r="K82">
        <v>31.2</v>
      </c>
      <c r="N82" t="s">
        <v>3036</v>
      </c>
    </row>
    <row r="83" spans="1:14">
      <c r="A83">
        <v>194638</v>
      </c>
      <c r="B83" t="s">
        <v>2637</v>
      </c>
      <c r="C83" t="s">
        <v>2546</v>
      </c>
      <c r="D83" t="s">
        <v>2571</v>
      </c>
      <c r="E83" t="s">
        <v>2572</v>
      </c>
      <c r="F83" t="s">
        <v>2584</v>
      </c>
      <c r="G83">
        <v>4359014739</v>
      </c>
      <c r="H83">
        <v>395484435</v>
      </c>
      <c r="I83" t="s">
        <v>2539</v>
      </c>
      <c r="K83">
        <v>35.299999999999997</v>
      </c>
      <c r="N83" t="s">
        <v>3037</v>
      </c>
    </row>
    <row r="84" spans="1:14">
      <c r="A84">
        <v>194637</v>
      </c>
      <c r="B84" t="s">
        <v>2692</v>
      </c>
      <c r="C84" t="s">
        <v>2546</v>
      </c>
      <c r="D84" t="s">
        <v>2571</v>
      </c>
      <c r="E84" t="s">
        <v>2572</v>
      </c>
      <c r="F84" t="s">
        <v>2584</v>
      </c>
      <c r="G84">
        <v>5273918512</v>
      </c>
      <c r="H84">
        <v>411361708</v>
      </c>
      <c r="I84" t="s">
        <v>2539</v>
      </c>
      <c r="K84">
        <v>53.91</v>
      </c>
      <c r="N84" t="s">
        <v>3036</v>
      </c>
    </row>
    <row r="85" spans="1:14">
      <c r="A85">
        <v>194636</v>
      </c>
      <c r="B85" t="s">
        <v>2693</v>
      </c>
      <c r="C85" t="s">
        <v>2546</v>
      </c>
      <c r="D85" t="s">
        <v>2571</v>
      </c>
      <c r="E85" t="s">
        <v>2572</v>
      </c>
      <c r="F85" t="s">
        <v>2584</v>
      </c>
      <c r="G85">
        <v>36052274406</v>
      </c>
      <c r="H85">
        <v>544142481</v>
      </c>
      <c r="I85" t="s">
        <v>2539</v>
      </c>
      <c r="K85">
        <v>243.21</v>
      </c>
      <c r="N85" t="s">
        <v>3036</v>
      </c>
    </row>
    <row r="86" spans="1:14">
      <c r="A86">
        <v>194635</v>
      </c>
      <c r="B86" t="s">
        <v>2694</v>
      </c>
      <c r="C86" t="s">
        <v>2546</v>
      </c>
      <c r="D86" t="s">
        <v>2571</v>
      </c>
      <c r="E86" t="s">
        <v>2572</v>
      </c>
      <c r="F86" t="s">
        <v>2584</v>
      </c>
      <c r="G86">
        <v>4841403791</v>
      </c>
      <c r="H86">
        <v>403298452</v>
      </c>
      <c r="I86" t="s">
        <v>2539</v>
      </c>
      <c r="K86">
        <v>41.3</v>
      </c>
      <c r="N86" t="s">
        <v>3037</v>
      </c>
    </row>
    <row r="87" spans="1:14">
      <c r="A87">
        <v>194634</v>
      </c>
      <c r="B87" t="s">
        <v>2695</v>
      </c>
      <c r="C87" t="s">
        <v>2546</v>
      </c>
      <c r="D87" t="s">
        <v>2571</v>
      </c>
      <c r="E87" t="s">
        <v>2572</v>
      </c>
      <c r="F87" t="s">
        <v>2584</v>
      </c>
      <c r="G87">
        <v>5023927444</v>
      </c>
      <c r="H87">
        <v>500948591</v>
      </c>
      <c r="I87" t="s">
        <v>2539</v>
      </c>
      <c r="K87">
        <v>43.64</v>
      </c>
      <c r="N87" t="s">
        <v>3037</v>
      </c>
    </row>
    <row r="88" spans="1:14">
      <c r="A88">
        <v>194633</v>
      </c>
      <c r="B88" t="s">
        <v>2696</v>
      </c>
      <c r="C88" t="s">
        <v>2546</v>
      </c>
      <c r="D88" t="s">
        <v>2571</v>
      </c>
      <c r="E88" t="s">
        <v>2572</v>
      </c>
      <c r="F88" t="s">
        <v>2584</v>
      </c>
      <c r="G88">
        <v>6989213940</v>
      </c>
      <c r="H88">
        <v>431857784</v>
      </c>
      <c r="I88" t="s">
        <v>2539</v>
      </c>
      <c r="K88">
        <v>61.5</v>
      </c>
      <c r="N88" t="s">
        <v>3036</v>
      </c>
    </row>
    <row r="89" spans="1:14">
      <c r="A89">
        <v>194632</v>
      </c>
      <c r="B89" t="s">
        <v>2697</v>
      </c>
      <c r="C89" t="s">
        <v>2546</v>
      </c>
      <c r="D89" t="s">
        <v>2571</v>
      </c>
      <c r="E89" t="s">
        <v>2572</v>
      </c>
      <c r="F89" t="s">
        <v>2584</v>
      </c>
      <c r="G89">
        <v>5691218187</v>
      </c>
      <c r="H89">
        <v>596211526</v>
      </c>
      <c r="I89" t="s">
        <v>2539</v>
      </c>
      <c r="K89">
        <v>49.18</v>
      </c>
      <c r="N89" t="s">
        <v>3036</v>
      </c>
    </row>
    <row r="90" spans="1:14">
      <c r="A90">
        <v>194631</v>
      </c>
      <c r="B90" t="s">
        <v>2590</v>
      </c>
      <c r="C90" t="s">
        <v>2546</v>
      </c>
      <c r="D90" t="s">
        <v>2571</v>
      </c>
      <c r="E90" t="s">
        <v>2572</v>
      </c>
      <c r="F90" t="s">
        <v>2584</v>
      </c>
      <c r="G90">
        <v>4846328626</v>
      </c>
      <c r="H90">
        <v>428706027</v>
      </c>
      <c r="I90" t="s">
        <v>2539</v>
      </c>
      <c r="K90">
        <v>38.229999999999997</v>
      </c>
      <c r="N90" t="s">
        <v>3037</v>
      </c>
    </row>
    <row r="91" spans="1:14">
      <c r="A91">
        <v>194630</v>
      </c>
      <c r="B91" t="s">
        <v>2630</v>
      </c>
      <c r="C91" t="s">
        <v>2546</v>
      </c>
      <c r="D91" t="s">
        <v>2571</v>
      </c>
      <c r="E91" t="s">
        <v>2572</v>
      </c>
      <c r="F91" t="s">
        <v>2584</v>
      </c>
      <c r="G91">
        <v>2927779213</v>
      </c>
      <c r="H91">
        <v>251803529</v>
      </c>
      <c r="I91" t="s">
        <v>2539</v>
      </c>
      <c r="K91">
        <v>87.64</v>
      </c>
      <c r="N91" t="s">
        <v>3037</v>
      </c>
    </row>
    <row r="92" spans="1:14">
      <c r="A92">
        <v>194629</v>
      </c>
      <c r="B92" t="s">
        <v>2677</v>
      </c>
      <c r="C92" t="s">
        <v>2546</v>
      </c>
      <c r="D92" t="s">
        <v>2571</v>
      </c>
      <c r="E92" t="s">
        <v>2572</v>
      </c>
      <c r="F92" t="s">
        <v>2584</v>
      </c>
      <c r="G92">
        <v>2900434363</v>
      </c>
      <c r="H92">
        <v>161242905</v>
      </c>
      <c r="I92" t="s">
        <v>2539</v>
      </c>
      <c r="K92">
        <v>102.36</v>
      </c>
      <c r="N92" t="s">
        <v>3037</v>
      </c>
    </row>
    <row r="93" spans="1:14">
      <c r="A93">
        <v>194628</v>
      </c>
      <c r="B93" t="s">
        <v>2661</v>
      </c>
      <c r="C93" t="s">
        <v>2546</v>
      </c>
      <c r="D93" t="s">
        <v>2571</v>
      </c>
      <c r="E93" t="s">
        <v>2572</v>
      </c>
      <c r="F93" t="s">
        <v>2584</v>
      </c>
      <c r="G93">
        <v>3006765062</v>
      </c>
      <c r="H93">
        <v>193694513</v>
      </c>
      <c r="I93" t="s">
        <v>2539</v>
      </c>
      <c r="K93">
        <v>99.81</v>
      </c>
      <c r="N93" t="s">
        <v>3037</v>
      </c>
    </row>
    <row r="94" spans="1:14">
      <c r="A94">
        <v>194627</v>
      </c>
      <c r="B94" t="s">
        <v>2679</v>
      </c>
      <c r="C94" t="s">
        <v>2546</v>
      </c>
      <c r="D94" t="s">
        <v>2571</v>
      </c>
      <c r="E94" t="s">
        <v>2572</v>
      </c>
      <c r="F94" t="s">
        <v>2584</v>
      </c>
      <c r="G94">
        <v>3470716004</v>
      </c>
      <c r="H94">
        <v>347710180</v>
      </c>
      <c r="I94" t="s">
        <v>2539</v>
      </c>
      <c r="K94">
        <v>83.72</v>
      </c>
      <c r="N94" t="s">
        <v>3038</v>
      </c>
    </row>
    <row r="95" spans="1:14">
      <c r="A95">
        <v>194626</v>
      </c>
      <c r="B95" t="s">
        <v>2659</v>
      </c>
      <c r="C95" t="s">
        <v>2546</v>
      </c>
      <c r="D95" t="s">
        <v>2571</v>
      </c>
      <c r="E95" t="s">
        <v>2572</v>
      </c>
      <c r="F95" t="s">
        <v>2584</v>
      </c>
      <c r="G95">
        <v>2273826970</v>
      </c>
      <c r="H95">
        <v>223423334</v>
      </c>
      <c r="I95" t="s">
        <v>2539</v>
      </c>
      <c r="K95">
        <v>88.65</v>
      </c>
      <c r="N95" t="s">
        <v>3039</v>
      </c>
    </row>
    <row r="96" spans="1:14">
      <c r="A96">
        <v>194625</v>
      </c>
      <c r="B96" t="s">
        <v>2698</v>
      </c>
      <c r="C96" t="s">
        <v>2545</v>
      </c>
      <c r="D96" t="s">
        <v>2571</v>
      </c>
      <c r="E96" t="s">
        <v>2572</v>
      </c>
      <c r="F96" t="s">
        <v>2584</v>
      </c>
      <c r="G96">
        <v>2251305623</v>
      </c>
      <c r="H96">
        <v>765490397</v>
      </c>
      <c r="I96" t="s">
        <v>2539</v>
      </c>
      <c r="K96">
        <v>63.09</v>
      </c>
      <c r="L96" t="s">
        <v>2595</v>
      </c>
      <c r="M96" t="s">
        <v>2699</v>
      </c>
      <c r="N96" t="s">
        <v>3040</v>
      </c>
    </row>
    <row r="97" spans="1:14">
      <c r="A97">
        <v>194625</v>
      </c>
      <c r="B97" t="s">
        <v>2700</v>
      </c>
      <c r="C97" t="s">
        <v>2545</v>
      </c>
      <c r="D97" t="s">
        <v>2571</v>
      </c>
      <c r="E97" t="s">
        <v>2572</v>
      </c>
      <c r="F97" t="s">
        <v>2584</v>
      </c>
      <c r="G97">
        <v>3487598576</v>
      </c>
      <c r="H97">
        <v>1185855529</v>
      </c>
      <c r="I97" t="s">
        <v>2539</v>
      </c>
      <c r="K97">
        <v>63.09</v>
      </c>
      <c r="L97" t="s">
        <v>2591</v>
      </c>
      <c r="M97" t="s">
        <v>2701</v>
      </c>
      <c r="N97" t="s">
        <v>3040</v>
      </c>
    </row>
    <row r="98" spans="1:14">
      <c r="A98">
        <v>194625</v>
      </c>
      <c r="B98" t="s">
        <v>2704</v>
      </c>
      <c r="C98" t="s">
        <v>2545</v>
      </c>
      <c r="D98" t="s">
        <v>2571</v>
      </c>
      <c r="E98" t="s">
        <v>2572</v>
      </c>
      <c r="F98" t="s">
        <v>2584</v>
      </c>
      <c r="G98">
        <v>4657811750</v>
      </c>
      <c r="H98">
        <v>1583752171</v>
      </c>
      <c r="I98" t="s">
        <v>2539</v>
      </c>
      <c r="K98">
        <v>63.09</v>
      </c>
      <c r="L98" t="s">
        <v>2595</v>
      </c>
      <c r="M98" t="s">
        <v>2705</v>
      </c>
      <c r="N98" t="s">
        <v>3040</v>
      </c>
    </row>
    <row r="99" spans="1:14">
      <c r="A99">
        <v>194625</v>
      </c>
      <c r="B99" t="s">
        <v>2702</v>
      </c>
      <c r="C99" t="s">
        <v>2545</v>
      </c>
      <c r="D99" t="s">
        <v>2571</v>
      </c>
      <c r="E99" t="s">
        <v>2572</v>
      </c>
      <c r="F99" t="s">
        <v>2584</v>
      </c>
      <c r="G99">
        <v>5257595560</v>
      </c>
      <c r="H99">
        <v>1787691051</v>
      </c>
      <c r="I99" t="s">
        <v>2539</v>
      </c>
      <c r="K99">
        <v>63.09</v>
      </c>
      <c r="L99" t="s">
        <v>2591</v>
      </c>
      <c r="M99" t="s">
        <v>2703</v>
      </c>
      <c r="N99" t="s">
        <v>3040</v>
      </c>
    </row>
    <row r="100" spans="1:14">
      <c r="A100">
        <v>194625</v>
      </c>
      <c r="B100" t="s">
        <v>590</v>
      </c>
      <c r="C100" t="s">
        <v>2545</v>
      </c>
      <c r="D100" t="s">
        <v>2571</v>
      </c>
      <c r="E100" t="s">
        <v>2572</v>
      </c>
      <c r="F100" t="s">
        <v>2584</v>
      </c>
      <c r="G100">
        <v>22093535809</v>
      </c>
      <c r="H100">
        <v>7512258371</v>
      </c>
      <c r="I100" t="s">
        <v>2539</v>
      </c>
      <c r="K100">
        <v>63.09</v>
      </c>
      <c r="L100" t="s">
        <v>2591</v>
      </c>
      <c r="M100" t="s">
        <v>2706</v>
      </c>
      <c r="N100" t="s">
        <v>3040</v>
      </c>
    </row>
    <row r="101" spans="1:14">
      <c r="A101">
        <v>194624</v>
      </c>
      <c r="B101" t="s">
        <v>2707</v>
      </c>
      <c r="C101" t="s">
        <v>2546</v>
      </c>
      <c r="D101" t="s">
        <v>2571</v>
      </c>
      <c r="E101" t="s">
        <v>2572</v>
      </c>
      <c r="F101" t="s">
        <v>2584</v>
      </c>
      <c r="G101">
        <v>7582854215</v>
      </c>
      <c r="H101">
        <v>365628438</v>
      </c>
      <c r="I101" t="s">
        <v>2539</v>
      </c>
      <c r="K101">
        <v>167.26</v>
      </c>
      <c r="N101" t="s">
        <v>3041</v>
      </c>
    </row>
    <row r="102" spans="1:14">
      <c r="A102">
        <v>194623</v>
      </c>
      <c r="B102" t="s">
        <v>2590</v>
      </c>
      <c r="C102" t="s">
        <v>2545</v>
      </c>
      <c r="D102" t="s">
        <v>2590</v>
      </c>
      <c r="E102" t="s">
        <v>2572</v>
      </c>
      <c r="F102" t="s">
        <v>2584</v>
      </c>
      <c r="G102">
        <v>8320492476</v>
      </c>
      <c r="H102">
        <v>5978803020</v>
      </c>
      <c r="I102" t="s">
        <v>2539</v>
      </c>
      <c r="K102">
        <v>16.61</v>
      </c>
      <c r="L102" t="s">
        <v>2591</v>
      </c>
      <c r="M102" t="s">
        <v>2592</v>
      </c>
      <c r="N102" t="s">
        <v>3040</v>
      </c>
    </row>
    <row r="103" spans="1:14">
      <c r="A103">
        <v>194622</v>
      </c>
      <c r="B103" t="s">
        <v>2708</v>
      </c>
      <c r="C103" t="s">
        <v>2546</v>
      </c>
      <c r="D103" t="s">
        <v>2571</v>
      </c>
      <c r="E103" t="s">
        <v>2572</v>
      </c>
      <c r="F103" t="s">
        <v>2584</v>
      </c>
      <c r="G103">
        <v>2696346168</v>
      </c>
      <c r="H103">
        <v>304038719</v>
      </c>
      <c r="I103" t="s">
        <v>2539</v>
      </c>
      <c r="K103">
        <v>107.62</v>
      </c>
      <c r="N103" t="s">
        <v>3042</v>
      </c>
    </row>
    <row r="104" spans="1:14">
      <c r="A104">
        <v>194621</v>
      </c>
      <c r="B104" t="s">
        <v>2639</v>
      </c>
      <c r="C104" t="s">
        <v>2545</v>
      </c>
      <c r="D104" t="s">
        <v>2594</v>
      </c>
      <c r="E104" t="s">
        <v>2572</v>
      </c>
      <c r="F104" t="s">
        <v>2584</v>
      </c>
      <c r="G104">
        <v>9992</v>
      </c>
      <c r="H104">
        <v>7587</v>
      </c>
      <c r="I104" t="s">
        <v>2539</v>
      </c>
      <c r="K104">
        <v>88.21</v>
      </c>
      <c r="L104" t="s">
        <v>2591</v>
      </c>
      <c r="M104" t="s">
        <v>2640</v>
      </c>
      <c r="N104" t="s">
        <v>3043</v>
      </c>
    </row>
    <row r="105" spans="1:14">
      <c r="A105">
        <v>194621</v>
      </c>
      <c r="B105" t="s">
        <v>2641</v>
      </c>
      <c r="C105" t="s">
        <v>2545</v>
      </c>
      <c r="D105" t="s">
        <v>2594</v>
      </c>
      <c r="E105" t="s">
        <v>2572</v>
      </c>
      <c r="F105" t="s">
        <v>2584</v>
      </c>
      <c r="G105">
        <v>10140</v>
      </c>
      <c r="H105">
        <v>7700</v>
      </c>
      <c r="I105" t="s">
        <v>2539</v>
      </c>
      <c r="K105">
        <v>88.21</v>
      </c>
      <c r="L105" t="s">
        <v>2591</v>
      </c>
      <c r="M105" t="s">
        <v>2642</v>
      </c>
      <c r="N105" t="s">
        <v>3044</v>
      </c>
    </row>
    <row r="106" spans="1:14">
      <c r="A106">
        <v>194621</v>
      </c>
      <c r="B106" t="s">
        <v>2643</v>
      </c>
      <c r="C106" t="s">
        <v>2545</v>
      </c>
      <c r="D106" t="s">
        <v>2594</v>
      </c>
      <c r="E106" t="s">
        <v>2572</v>
      </c>
      <c r="F106" t="s">
        <v>2584</v>
      </c>
      <c r="G106">
        <v>13095</v>
      </c>
      <c r="H106">
        <v>9944</v>
      </c>
      <c r="I106" t="s">
        <v>2539</v>
      </c>
      <c r="K106">
        <v>88.21</v>
      </c>
      <c r="L106" t="s">
        <v>2591</v>
      </c>
      <c r="M106" t="s">
        <v>2644</v>
      </c>
      <c r="N106" t="s">
        <v>3045</v>
      </c>
    </row>
    <row r="107" spans="1:14">
      <c r="A107">
        <v>194621</v>
      </c>
      <c r="B107" t="s">
        <v>2645</v>
      </c>
      <c r="C107" t="s">
        <v>2545</v>
      </c>
      <c r="D107" t="s">
        <v>2594</v>
      </c>
      <c r="E107" t="s">
        <v>2572</v>
      </c>
      <c r="F107" t="s">
        <v>2584</v>
      </c>
      <c r="G107">
        <v>14498</v>
      </c>
      <c r="H107">
        <v>11009</v>
      </c>
      <c r="I107" t="s">
        <v>2539</v>
      </c>
      <c r="K107">
        <v>88.21</v>
      </c>
      <c r="L107" t="s">
        <v>2595</v>
      </c>
      <c r="M107" t="s">
        <v>2646</v>
      </c>
      <c r="N107" t="s">
        <v>3046</v>
      </c>
    </row>
    <row r="108" spans="1:14">
      <c r="A108">
        <v>194621</v>
      </c>
      <c r="B108" t="s">
        <v>2671</v>
      </c>
      <c r="C108" t="s">
        <v>2545</v>
      </c>
      <c r="D108" t="s">
        <v>2594</v>
      </c>
      <c r="E108" t="s">
        <v>2572</v>
      </c>
      <c r="F108" t="s">
        <v>2584</v>
      </c>
      <c r="G108">
        <v>6548399171</v>
      </c>
      <c r="H108">
        <v>4972863089</v>
      </c>
      <c r="I108" t="s">
        <v>2539</v>
      </c>
      <c r="K108">
        <v>88.21</v>
      </c>
      <c r="L108" t="s">
        <v>2591</v>
      </c>
      <c r="M108" t="s">
        <v>2672</v>
      </c>
      <c r="N108" t="s">
        <v>3047</v>
      </c>
    </row>
    <row r="109" spans="1:14">
      <c r="A109">
        <v>194621</v>
      </c>
      <c r="B109" t="s">
        <v>2677</v>
      </c>
      <c r="C109" t="s">
        <v>2545</v>
      </c>
      <c r="D109" t="s">
        <v>2594</v>
      </c>
      <c r="E109" t="s">
        <v>2572</v>
      </c>
      <c r="F109" t="s">
        <v>2584</v>
      </c>
      <c r="G109">
        <v>6549446465</v>
      </c>
      <c r="H109">
        <v>4973658406</v>
      </c>
      <c r="I109" t="s">
        <v>2539</v>
      </c>
      <c r="K109">
        <v>88.21</v>
      </c>
      <c r="L109" t="s">
        <v>2591</v>
      </c>
      <c r="M109" t="s">
        <v>2678</v>
      </c>
      <c r="N109" t="s">
        <v>3048</v>
      </c>
    </row>
    <row r="110" spans="1:14">
      <c r="A110">
        <v>194621</v>
      </c>
      <c r="B110" t="s">
        <v>2659</v>
      </c>
      <c r="C110" t="s">
        <v>2545</v>
      </c>
      <c r="D110" t="s">
        <v>2594</v>
      </c>
      <c r="E110" t="s">
        <v>2572</v>
      </c>
      <c r="F110" t="s">
        <v>2584</v>
      </c>
      <c r="G110">
        <v>6692053981</v>
      </c>
      <c r="H110">
        <v>5081954744</v>
      </c>
      <c r="I110" t="s">
        <v>2539</v>
      </c>
      <c r="K110">
        <v>88.21</v>
      </c>
      <c r="L110" t="s">
        <v>2591</v>
      </c>
      <c r="M110" t="s">
        <v>2660</v>
      </c>
      <c r="N110" t="s">
        <v>3049</v>
      </c>
    </row>
    <row r="111" spans="1:14">
      <c r="A111">
        <v>194621</v>
      </c>
      <c r="B111" t="s">
        <v>2633</v>
      </c>
      <c r="C111" t="s">
        <v>2545</v>
      </c>
      <c r="D111" t="s">
        <v>2594</v>
      </c>
      <c r="E111" t="s">
        <v>2572</v>
      </c>
      <c r="F111" t="s">
        <v>2584</v>
      </c>
      <c r="G111">
        <v>6962559487</v>
      </c>
      <c r="H111">
        <v>5287376987</v>
      </c>
      <c r="I111" t="s">
        <v>2539</v>
      </c>
      <c r="K111">
        <v>88.21</v>
      </c>
      <c r="L111" t="s">
        <v>2591</v>
      </c>
      <c r="M111" t="s">
        <v>2634</v>
      </c>
      <c r="N111" t="s">
        <v>3050</v>
      </c>
    </row>
    <row r="112" spans="1:14">
      <c r="A112">
        <v>194621</v>
      </c>
      <c r="B112" t="s">
        <v>2655</v>
      </c>
      <c r="C112" t="s">
        <v>2545</v>
      </c>
      <c r="D112" t="s">
        <v>2594</v>
      </c>
      <c r="E112" t="s">
        <v>2572</v>
      </c>
      <c r="F112" t="s">
        <v>2584</v>
      </c>
      <c r="G112">
        <v>7186976829</v>
      </c>
      <c r="H112">
        <v>5457799817</v>
      </c>
      <c r="I112" t="s">
        <v>2539</v>
      </c>
      <c r="K112">
        <v>88.21</v>
      </c>
      <c r="L112" t="s">
        <v>2591</v>
      </c>
      <c r="M112" t="s">
        <v>2656</v>
      </c>
      <c r="N112" t="s">
        <v>3051</v>
      </c>
    </row>
    <row r="113" spans="1:14">
      <c r="A113">
        <v>194621</v>
      </c>
      <c r="B113" t="s">
        <v>2628</v>
      </c>
      <c r="C113" t="s">
        <v>2545</v>
      </c>
      <c r="D113" t="s">
        <v>2594</v>
      </c>
      <c r="E113" t="s">
        <v>2572</v>
      </c>
      <c r="F113" t="s">
        <v>2584</v>
      </c>
      <c r="G113">
        <v>7220536283</v>
      </c>
      <c r="H113">
        <v>5483284911</v>
      </c>
      <c r="I113" t="s">
        <v>2539</v>
      </c>
      <c r="K113">
        <v>88.21</v>
      </c>
      <c r="L113" t="s">
        <v>2591</v>
      </c>
      <c r="M113" t="s">
        <v>2629</v>
      </c>
      <c r="N113" t="s">
        <v>3052</v>
      </c>
    </row>
    <row r="114" spans="1:14">
      <c r="A114">
        <v>194621</v>
      </c>
      <c r="B114" t="s">
        <v>2617</v>
      </c>
      <c r="C114" t="s">
        <v>2545</v>
      </c>
      <c r="D114" t="s">
        <v>2594</v>
      </c>
      <c r="E114" t="s">
        <v>2572</v>
      </c>
      <c r="F114" t="s">
        <v>2584</v>
      </c>
      <c r="G114">
        <v>8304764751</v>
      </c>
      <c r="H114">
        <v>6306649460</v>
      </c>
      <c r="I114" t="s">
        <v>2539</v>
      </c>
      <c r="K114">
        <v>88.21</v>
      </c>
      <c r="L114" t="s">
        <v>2591</v>
      </c>
      <c r="M114" t="s">
        <v>2618</v>
      </c>
      <c r="N114" t="s">
        <v>3053</v>
      </c>
    </row>
    <row r="115" spans="1:14">
      <c r="A115">
        <v>194621</v>
      </c>
      <c r="B115" t="s">
        <v>2590</v>
      </c>
      <c r="C115" t="s">
        <v>2545</v>
      </c>
      <c r="D115" t="s">
        <v>2594</v>
      </c>
      <c r="E115" t="s">
        <v>2572</v>
      </c>
      <c r="F115" t="s">
        <v>2584</v>
      </c>
      <c r="G115">
        <v>8339366842</v>
      </c>
      <c r="H115">
        <v>6332926334</v>
      </c>
      <c r="I115" t="s">
        <v>2539</v>
      </c>
      <c r="K115">
        <v>88.21</v>
      </c>
      <c r="L115" t="s">
        <v>2591</v>
      </c>
      <c r="M115" t="s">
        <v>2592</v>
      </c>
      <c r="N115" t="s">
        <v>3054</v>
      </c>
    </row>
    <row r="116" spans="1:14">
      <c r="A116">
        <v>194621</v>
      </c>
      <c r="B116" t="s">
        <v>2669</v>
      </c>
      <c r="C116" t="s">
        <v>2545</v>
      </c>
      <c r="D116" t="s">
        <v>2594</v>
      </c>
      <c r="E116" t="s">
        <v>2572</v>
      </c>
      <c r="F116" t="s">
        <v>2584</v>
      </c>
      <c r="G116">
        <v>8397011368</v>
      </c>
      <c r="H116">
        <v>6376701664</v>
      </c>
      <c r="I116" t="s">
        <v>2539</v>
      </c>
      <c r="K116">
        <v>88.21</v>
      </c>
      <c r="L116" t="s">
        <v>2591</v>
      </c>
      <c r="M116" t="s">
        <v>2670</v>
      </c>
      <c r="N116" t="s">
        <v>3055</v>
      </c>
    </row>
    <row r="117" spans="1:14">
      <c r="A117">
        <v>194621</v>
      </c>
      <c r="B117" t="s">
        <v>2681</v>
      </c>
      <c r="C117" t="s">
        <v>2545</v>
      </c>
      <c r="D117" t="s">
        <v>2594</v>
      </c>
      <c r="E117" t="s">
        <v>2572</v>
      </c>
      <c r="F117" t="s">
        <v>2584</v>
      </c>
      <c r="G117">
        <v>8671765353</v>
      </c>
      <c r="H117">
        <v>6585350208</v>
      </c>
      <c r="I117" t="s">
        <v>2539</v>
      </c>
      <c r="K117">
        <v>88.21</v>
      </c>
      <c r="L117" t="s">
        <v>2591</v>
      </c>
      <c r="M117" t="s">
        <v>2682</v>
      </c>
      <c r="N117" t="s">
        <v>3056</v>
      </c>
    </row>
    <row r="118" spans="1:14">
      <c r="A118">
        <v>194621</v>
      </c>
      <c r="B118" t="s">
        <v>2609</v>
      </c>
      <c r="C118" t="s">
        <v>2545</v>
      </c>
      <c r="D118" t="s">
        <v>2594</v>
      </c>
      <c r="E118" t="s">
        <v>2572</v>
      </c>
      <c r="F118" t="s">
        <v>2584</v>
      </c>
      <c r="G118">
        <v>8791303162</v>
      </c>
      <c r="H118">
        <v>6676127380</v>
      </c>
      <c r="I118" t="s">
        <v>2539</v>
      </c>
      <c r="K118">
        <v>88.21</v>
      </c>
      <c r="L118" t="s">
        <v>2591</v>
      </c>
      <c r="M118" t="s">
        <v>2610</v>
      </c>
      <c r="N118" t="s">
        <v>3057</v>
      </c>
    </row>
    <row r="119" spans="1:14">
      <c r="A119">
        <v>194621</v>
      </c>
      <c r="B119" t="s">
        <v>2580</v>
      </c>
      <c r="C119" t="s">
        <v>2545</v>
      </c>
      <c r="D119" t="s">
        <v>2594</v>
      </c>
      <c r="E119" t="s">
        <v>2572</v>
      </c>
      <c r="F119" t="s">
        <v>2584</v>
      </c>
      <c r="G119">
        <v>8994791733</v>
      </c>
      <c r="H119">
        <v>6830656873</v>
      </c>
      <c r="I119" t="s">
        <v>2539</v>
      </c>
      <c r="K119">
        <v>88.21</v>
      </c>
      <c r="L119" t="s">
        <v>2591</v>
      </c>
      <c r="M119" t="s">
        <v>2627</v>
      </c>
      <c r="N119" t="s">
        <v>3058</v>
      </c>
    </row>
    <row r="120" spans="1:14">
      <c r="A120">
        <v>194621</v>
      </c>
      <c r="B120" t="s">
        <v>2605</v>
      </c>
      <c r="C120" t="s">
        <v>2545</v>
      </c>
      <c r="D120" t="s">
        <v>2594</v>
      </c>
      <c r="E120" t="s">
        <v>2572</v>
      </c>
      <c r="F120" t="s">
        <v>2584</v>
      </c>
      <c r="G120">
        <v>4220599016</v>
      </c>
      <c r="H120">
        <v>3205128538</v>
      </c>
      <c r="I120" t="s">
        <v>2539</v>
      </c>
      <c r="K120">
        <v>88.21</v>
      </c>
      <c r="L120" t="s">
        <v>2591</v>
      </c>
      <c r="M120" t="s">
        <v>2606</v>
      </c>
      <c r="N120" t="s">
        <v>3059</v>
      </c>
    </row>
    <row r="121" spans="1:14">
      <c r="A121">
        <v>194621</v>
      </c>
      <c r="B121" t="s">
        <v>2653</v>
      </c>
      <c r="C121" t="s">
        <v>2545</v>
      </c>
      <c r="D121" t="s">
        <v>2594</v>
      </c>
      <c r="E121" t="s">
        <v>2572</v>
      </c>
      <c r="F121" t="s">
        <v>2584</v>
      </c>
      <c r="G121">
        <v>4742722996</v>
      </c>
      <c r="H121">
        <v>3601630187</v>
      </c>
      <c r="I121" t="s">
        <v>2539</v>
      </c>
      <c r="K121">
        <v>88.21</v>
      </c>
      <c r="L121" t="s">
        <v>2591</v>
      </c>
      <c r="M121" t="s">
        <v>2654</v>
      </c>
      <c r="N121" t="s">
        <v>3060</v>
      </c>
    </row>
    <row r="122" spans="1:14">
      <c r="A122">
        <v>194621</v>
      </c>
      <c r="B122" t="s">
        <v>2685</v>
      </c>
      <c r="C122" t="s">
        <v>2545</v>
      </c>
      <c r="D122" t="s">
        <v>2594</v>
      </c>
      <c r="E122" t="s">
        <v>2572</v>
      </c>
      <c r="F122" t="s">
        <v>2584</v>
      </c>
      <c r="G122">
        <v>4992289817</v>
      </c>
      <c r="H122">
        <v>3791151564</v>
      </c>
      <c r="I122" t="s">
        <v>2539</v>
      </c>
      <c r="K122">
        <v>88.21</v>
      </c>
      <c r="L122" t="s">
        <v>2591</v>
      </c>
      <c r="M122" t="s">
        <v>2686</v>
      </c>
      <c r="N122" t="s">
        <v>3061</v>
      </c>
    </row>
    <row r="123" spans="1:14">
      <c r="A123">
        <v>194621</v>
      </c>
      <c r="B123" t="s">
        <v>2607</v>
      </c>
      <c r="C123" t="s">
        <v>2545</v>
      </c>
      <c r="D123" t="s">
        <v>2594</v>
      </c>
      <c r="E123" t="s">
        <v>2572</v>
      </c>
      <c r="F123" t="s">
        <v>2584</v>
      </c>
      <c r="G123">
        <v>4994389615</v>
      </c>
      <c r="H123">
        <v>3792746154</v>
      </c>
      <c r="I123" t="s">
        <v>2539</v>
      </c>
      <c r="K123">
        <v>88.21</v>
      </c>
      <c r="L123" t="s">
        <v>2591</v>
      </c>
      <c r="M123" t="s">
        <v>2608</v>
      </c>
      <c r="N123" t="s">
        <v>3062</v>
      </c>
    </row>
    <row r="124" spans="1:14">
      <c r="A124">
        <v>194621</v>
      </c>
      <c r="B124" t="s">
        <v>2625</v>
      </c>
      <c r="C124" t="s">
        <v>2545</v>
      </c>
      <c r="D124" t="s">
        <v>2594</v>
      </c>
      <c r="E124" t="s">
        <v>2572</v>
      </c>
      <c r="F124" t="s">
        <v>2584</v>
      </c>
      <c r="G124">
        <v>5197806471</v>
      </c>
      <c r="H124">
        <v>3947221186</v>
      </c>
      <c r="I124" t="s">
        <v>2539</v>
      </c>
      <c r="K124">
        <v>88.21</v>
      </c>
      <c r="L124" t="s">
        <v>2591</v>
      </c>
      <c r="M124" t="s">
        <v>2626</v>
      </c>
      <c r="N124" t="s">
        <v>3063</v>
      </c>
    </row>
    <row r="125" spans="1:14">
      <c r="A125">
        <v>194621</v>
      </c>
      <c r="B125" t="s">
        <v>2649</v>
      </c>
      <c r="C125" t="s">
        <v>2545</v>
      </c>
      <c r="D125" t="s">
        <v>2594</v>
      </c>
      <c r="E125" t="s">
        <v>2572</v>
      </c>
      <c r="F125" t="s">
        <v>2584</v>
      </c>
      <c r="G125">
        <v>5224019338</v>
      </c>
      <c r="H125">
        <v>3967127273</v>
      </c>
      <c r="I125" t="s">
        <v>2539</v>
      </c>
      <c r="K125">
        <v>88.21</v>
      </c>
      <c r="L125" t="s">
        <v>2591</v>
      </c>
      <c r="M125" t="s">
        <v>2650</v>
      </c>
      <c r="N125" t="s">
        <v>3064</v>
      </c>
    </row>
    <row r="126" spans="1:14">
      <c r="A126">
        <v>194621</v>
      </c>
      <c r="B126" t="s">
        <v>2593</v>
      </c>
      <c r="C126" t="s">
        <v>2545</v>
      </c>
      <c r="D126" t="s">
        <v>2594</v>
      </c>
      <c r="E126" t="s">
        <v>2572</v>
      </c>
      <c r="F126" t="s">
        <v>2584</v>
      </c>
      <c r="G126">
        <v>716189915</v>
      </c>
      <c r="H126">
        <v>543875579</v>
      </c>
      <c r="I126" t="s">
        <v>2539</v>
      </c>
      <c r="K126">
        <v>88.21</v>
      </c>
      <c r="L126" t="s">
        <v>2595</v>
      </c>
      <c r="M126" t="s">
        <v>2596</v>
      </c>
      <c r="N126" t="s">
        <v>3065</v>
      </c>
    </row>
    <row r="127" spans="1:14">
      <c r="A127">
        <v>194621</v>
      </c>
      <c r="B127" t="s">
        <v>2994</v>
      </c>
      <c r="C127" t="s">
        <v>2545</v>
      </c>
      <c r="D127" t="s">
        <v>2594</v>
      </c>
      <c r="E127" t="s">
        <v>2572</v>
      </c>
      <c r="F127" t="s">
        <v>2584</v>
      </c>
      <c r="G127">
        <v>2355115229</v>
      </c>
      <c r="H127">
        <v>1788477655</v>
      </c>
      <c r="I127" t="s">
        <v>2539</v>
      </c>
      <c r="K127">
        <v>88.21</v>
      </c>
      <c r="L127" t="s">
        <v>2591</v>
      </c>
      <c r="M127" t="s">
        <v>2995</v>
      </c>
      <c r="N127" t="s">
        <v>3066</v>
      </c>
    </row>
    <row r="128" spans="1:14">
      <c r="A128">
        <v>194621</v>
      </c>
      <c r="B128" t="s">
        <v>2647</v>
      </c>
      <c r="C128" t="s">
        <v>2545</v>
      </c>
      <c r="D128" t="s">
        <v>2594</v>
      </c>
      <c r="E128" t="s">
        <v>2572</v>
      </c>
      <c r="F128" t="s">
        <v>2584</v>
      </c>
      <c r="G128">
        <v>3420536225</v>
      </c>
      <c r="H128">
        <v>2597559784</v>
      </c>
      <c r="I128" t="s">
        <v>2539</v>
      </c>
      <c r="K128">
        <v>88.21</v>
      </c>
      <c r="L128" t="s">
        <v>2591</v>
      </c>
      <c r="M128" t="s">
        <v>2648</v>
      </c>
      <c r="N128" t="s">
        <v>3067</v>
      </c>
    </row>
    <row r="129" spans="1:14">
      <c r="A129">
        <v>194621</v>
      </c>
      <c r="B129" t="s">
        <v>2597</v>
      </c>
      <c r="C129" t="s">
        <v>2545</v>
      </c>
      <c r="D129" t="s">
        <v>2594</v>
      </c>
      <c r="E129" t="s">
        <v>2572</v>
      </c>
      <c r="F129" t="s">
        <v>2584</v>
      </c>
      <c r="G129">
        <v>3425743840</v>
      </c>
      <c r="H129">
        <v>2601514454</v>
      </c>
      <c r="I129" t="s">
        <v>2539</v>
      </c>
      <c r="K129">
        <v>88.21</v>
      </c>
      <c r="L129" t="s">
        <v>2595</v>
      </c>
      <c r="M129" t="s">
        <v>2598</v>
      </c>
      <c r="N129" t="s">
        <v>3068</v>
      </c>
    </row>
    <row r="130" spans="1:14">
      <c r="A130">
        <v>194621</v>
      </c>
      <c r="B130" t="s">
        <v>2665</v>
      </c>
      <c r="C130" t="s">
        <v>2545</v>
      </c>
      <c r="D130" t="s">
        <v>2594</v>
      </c>
      <c r="E130" t="s">
        <v>2572</v>
      </c>
      <c r="F130" t="s">
        <v>2584</v>
      </c>
      <c r="G130">
        <v>6030402456</v>
      </c>
      <c r="H130">
        <v>4579495691</v>
      </c>
      <c r="I130" t="s">
        <v>2539</v>
      </c>
      <c r="K130">
        <v>88.21</v>
      </c>
      <c r="L130" t="s">
        <v>2591</v>
      </c>
      <c r="M130" t="s">
        <v>2666</v>
      </c>
      <c r="N130" t="s">
        <v>3069</v>
      </c>
    </row>
    <row r="131" spans="1:14">
      <c r="A131">
        <v>194621</v>
      </c>
      <c r="B131" t="s">
        <v>2623</v>
      </c>
      <c r="C131" t="s">
        <v>2545</v>
      </c>
      <c r="D131" t="s">
        <v>2594</v>
      </c>
      <c r="E131" t="s">
        <v>2572</v>
      </c>
      <c r="F131" t="s">
        <v>2584</v>
      </c>
      <c r="G131">
        <v>6078637007</v>
      </c>
      <c r="H131">
        <v>4616125074</v>
      </c>
      <c r="I131" t="s">
        <v>2539</v>
      </c>
      <c r="K131">
        <v>88.21</v>
      </c>
      <c r="L131" t="s">
        <v>2591</v>
      </c>
      <c r="M131" t="s">
        <v>2624</v>
      </c>
      <c r="N131" t="s">
        <v>3070</v>
      </c>
    </row>
    <row r="132" spans="1:14">
      <c r="A132">
        <v>194621</v>
      </c>
      <c r="B132" t="s">
        <v>2687</v>
      </c>
      <c r="C132" t="s">
        <v>2545</v>
      </c>
      <c r="D132" t="s">
        <v>2594</v>
      </c>
      <c r="E132" t="s">
        <v>2572</v>
      </c>
      <c r="F132" t="s">
        <v>2584</v>
      </c>
      <c r="G132">
        <v>6134211529</v>
      </c>
      <c r="H132">
        <v>4658328440</v>
      </c>
      <c r="I132" t="s">
        <v>2539</v>
      </c>
      <c r="K132">
        <v>88.21</v>
      </c>
      <c r="L132" t="s">
        <v>2591</v>
      </c>
      <c r="M132" t="s">
        <v>2688</v>
      </c>
      <c r="N132" t="s">
        <v>3071</v>
      </c>
    </row>
    <row r="133" spans="1:14">
      <c r="A133">
        <v>194621</v>
      </c>
      <c r="B133" t="s">
        <v>2683</v>
      </c>
      <c r="C133" t="s">
        <v>2545</v>
      </c>
      <c r="D133" t="s">
        <v>2594</v>
      </c>
      <c r="E133" t="s">
        <v>2572</v>
      </c>
      <c r="F133" t="s">
        <v>2584</v>
      </c>
      <c r="G133">
        <v>6360703984</v>
      </c>
      <c r="H133">
        <v>4830327113</v>
      </c>
      <c r="I133" t="s">
        <v>2539</v>
      </c>
      <c r="K133">
        <v>88.21</v>
      </c>
      <c r="L133" t="s">
        <v>2591</v>
      </c>
      <c r="M133" t="s">
        <v>2684</v>
      </c>
      <c r="N133" t="s">
        <v>3072</v>
      </c>
    </row>
    <row r="134" spans="1:14">
      <c r="A134">
        <v>194621</v>
      </c>
      <c r="B134" t="s">
        <v>2675</v>
      </c>
      <c r="C134" t="s">
        <v>2545</v>
      </c>
      <c r="D134" t="s">
        <v>2594</v>
      </c>
      <c r="E134" t="s">
        <v>2572</v>
      </c>
      <c r="F134" t="s">
        <v>2584</v>
      </c>
      <c r="G134">
        <v>7313839734</v>
      </c>
      <c r="H134">
        <v>5554139677</v>
      </c>
      <c r="I134" t="s">
        <v>2539</v>
      </c>
      <c r="K134">
        <v>88.21</v>
      </c>
      <c r="L134" t="s">
        <v>2591</v>
      </c>
      <c r="M134" t="s">
        <v>2676</v>
      </c>
      <c r="N134" t="s">
        <v>3073</v>
      </c>
    </row>
    <row r="135" spans="1:14">
      <c r="A135">
        <v>194621</v>
      </c>
      <c r="B135" t="s">
        <v>2613</v>
      </c>
      <c r="C135" t="s">
        <v>2545</v>
      </c>
      <c r="D135" t="s">
        <v>2594</v>
      </c>
      <c r="E135" t="s">
        <v>2572</v>
      </c>
      <c r="F135" t="s">
        <v>2584</v>
      </c>
      <c r="G135">
        <v>7336927817</v>
      </c>
      <c r="H135">
        <v>5571672798</v>
      </c>
      <c r="I135" t="s">
        <v>2539</v>
      </c>
      <c r="K135">
        <v>88.21</v>
      </c>
      <c r="L135" t="s">
        <v>2591</v>
      </c>
      <c r="M135" t="s">
        <v>2614</v>
      </c>
      <c r="N135" t="s">
        <v>3074</v>
      </c>
    </row>
    <row r="136" spans="1:14">
      <c r="A136">
        <v>194621</v>
      </c>
      <c r="B136" t="s">
        <v>2673</v>
      </c>
      <c r="C136" t="s">
        <v>2545</v>
      </c>
      <c r="D136" t="s">
        <v>2594</v>
      </c>
      <c r="E136" t="s">
        <v>2572</v>
      </c>
      <c r="F136" t="s">
        <v>2584</v>
      </c>
      <c r="G136">
        <v>7409279951</v>
      </c>
      <c r="H136">
        <v>5626617105</v>
      </c>
      <c r="I136" t="s">
        <v>2539</v>
      </c>
      <c r="K136">
        <v>88.21</v>
      </c>
      <c r="L136" t="s">
        <v>2591</v>
      </c>
      <c r="M136" t="s">
        <v>2674</v>
      </c>
      <c r="N136" t="s">
        <v>3075</v>
      </c>
    </row>
    <row r="137" spans="1:14">
      <c r="A137">
        <v>194621</v>
      </c>
      <c r="B137" t="s">
        <v>2615</v>
      </c>
      <c r="C137" t="s">
        <v>2545</v>
      </c>
      <c r="D137" t="s">
        <v>2594</v>
      </c>
      <c r="E137" t="s">
        <v>2572</v>
      </c>
      <c r="F137" t="s">
        <v>2584</v>
      </c>
      <c r="G137">
        <v>7476429863</v>
      </c>
      <c r="H137">
        <v>5677610838</v>
      </c>
      <c r="I137" t="s">
        <v>2539</v>
      </c>
      <c r="K137">
        <v>88.21</v>
      </c>
      <c r="L137" t="s">
        <v>2591</v>
      </c>
      <c r="M137" t="s">
        <v>2616</v>
      </c>
      <c r="N137" t="s">
        <v>3076</v>
      </c>
    </row>
    <row r="138" spans="1:14">
      <c r="A138">
        <v>194621</v>
      </c>
      <c r="B138" t="s">
        <v>2661</v>
      </c>
      <c r="C138" t="s">
        <v>2545</v>
      </c>
      <c r="D138" t="s">
        <v>2594</v>
      </c>
      <c r="E138" t="s">
        <v>2572</v>
      </c>
      <c r="F138" t="s">
        <v>2584</v>
      </c>
      <c r="G138">
        <v>7587537508</v>
      </c>
      <c r="H138">
        <v>5761986132</v>
      </c>
      <c r="I138" t="s">
        <v>2539</v>
      </c>
      <c r="K138">
        <v>88.21</v>
      </c>
      <c r="L138" t="s">
        <v>2591</v>
      </c>
      <c r="M138" t="s">
        <v>2662</v>
      </c>
      <c r="N138" t="s">
        <v>3077</v>
      </c>
    </row>
    <row r="139" spans="1:14">
      <c r="A139">
        <v>194621</v>
      </c>
      <c r="B139" t="s">
        <v>2663</v>
      </c>
      <c r="C139" t="s">
        <v>2545</v>
      </c>
      <c r="D139" t="s">
        <v>2594</v>
      </c>
      <c r="E139" t="s">
        <v>2572</v>
      </c>
      <c r="F139" t="s">
        <v>2584</v>
      </c>
      <c r="G139">
        <v>7686103995</v>
      </c>
      <c r="H139">
        <v>5836837654</v>
      </c>
      <c r="I139" t="s">
        <v>2539</v>
      </c>
      <c r="K139">
        <v>88.21</v>
      </c>
      <c r="L139" t="s">
        <v>2591</v>
      </c>
      <c r="M139" t="s">
        <v>2664</v>
      </c>
      <c r="N139" t="s">
        <v>3078</v>
      </c>
    </row>
    <row r="140" spans="1:14">
      <c r="A140">
        <v>194621</v>
      </c>
      <c r="B140" t="s">
        <v>2621</v>
      </c>
      <c r="C140" t="s">
        <v>2545</v>
      </c>
      <c r="D140" t="s">
        <v>2594</v>
      </c>
      <c r="E140" t="s">
        <v>2572</v>
      </c>
      <c r="F140" t="s">
        <v>2584</v>
      </c>
      <c r="G140">
        <v>7933567992</v>
      </c>
      <c r="H140">
        <v>6024762145</v>
      </c>
      <c r="I140" t="s">
        <v>2539</v>
      </c>
      <c r="K140">
        <v>88.21</v>
      </c>
      <c r="L140" t="s">
        <v>2591</v>
      </c>
      <c r="M140" t="s">
        <v>2622</v>
      </c>
      <c r="N140" t="s">
        <v>3079</v>
      </c>
    </row>
    <row r="141" spans="1:14">
      <c r="A141">
        <v>194621</v>
      </c>
      <c r="B141" t="s">
        <v>2630</v>
      </c>
      <c r="C141" t="s">
        <v>2545</v>
      </c>
      <c r="D141" t="s">
        <v>2594</v>
      </c>
      <c r="E141" t="s">
        <v>2572</v>
      </c>
      <c r="F141" t="s">
        <v>2584</v>
      </c>
      <c r="G141">
        <v>8293228419</v>
      </c>
      <c r="H141">
        <v>6297888754</v>
      </c>
      <c r="I141" t="s">
        <v>2539</v>
      </c>
      <c r="K141">
        <v>88.21</v>
      </c>
      <c r="L141" t="s">
        <v>2591</v>
      </c>
      <c r="M141" t="s">
        <v>2631</v>
      </c>
      <c r="N141" t="s">
        <v>3080</v>
      </c>
    </row>
    <row r="142" spans="1:14">
      <c r="A142">
        <v>194621</v>
      </c>
      <c r="B142" t="s">
        <v>2635</v>
      </c>
      <c r="C142" t="s">
        <v>2545</v>
      </c>
      <c r="D142" t="s">
        <v>2594</v>
      </c>
      <c r="E142" t="s">
        <v>2572</v>
      </c>
      <c r="F142" t="s">
        <v>2584</v>
      </c>
      <c r="G142">
        <v>9050314710</v>
      </c>
      <c r="H142">
        <v>6872821096</v>
      </c>
      <c r="I142" t="s">
        <v>2539</v>
      </c>
      <c r="K142">
        <v>88.21</v>
      </c>
      <c r="L142" t="s">
        <v>2591</v>
      </c>
      <c r="M142" t="s">
        <v>2636</v>
      </c>
      <c r="N142" t="s">
        <v>3081</v>
      </c>
    </row>
    <row r="143" spans="1:14">
      <c r="A143">
        <v>194621</v>
      </c>
      <c r="B143" t="s">
        <v>2570</v>
      </c>
      <c r="C143" t="s">
        <v>2545</v>
      </c>
      <c r="D143" t="s">
        <v>2594</v>
      </c>
      <c r="E143" t="s">
        <v>2572</v>
      </c>
      <c r="F143" t="s">
        <v>2584</v>
      </c>
      <c r="G143">
        <v>9319854492</v>
      </c>
      <c r="H143">
        <v>7077509967</v>
      </c>
      <c r="I143" t="s">
        <v>2539</v>
      </c>
      <c r="K143">
        <v>88.21</v>
      </c>
      <c r="L143" t="s">
        <v>2591</v>
      </c>
      <c r="M143" t="s">
        <v>2689</v>
      </c>
      <c r="N143" t="s">
        <v>3082</v>
      </c>
    </row>
    <row r="144" spans="1:14">
      <c r="A144">
        <v>194621</v>
      </c>
      <c r="B144" t="s">
        <v>2679</v>
      </c>
      <c r="C144" t="s">
        <v>2545</v>
      </c>
      <c r="D144" t="s">
        <v>2594</v>
      </c>
      <c r="E144" t="s">
        <v>2572</v>
      </c>
      <c r="F144" t="s">
        <v>2584</v>
      </c>
      <c r="G144">
        <v>13177496661</v>
      </c>
      <c r="H144">
        <v>10007008590</v>
      </c>
      <c r="I144" t="s">
        <v>2539</v>
      </c>
      <c r="K144">
        <v>88.21</v>
      </c>
      <c r="L144" t="s">
        <v>2591</v>
      </c>
      <c r="M144" t="s">
        <v>2680</v>
      </c>
      <c r="N144" t="s">
        <v>3083</v>
      </c>
    </row>
    <row r="145" spans="1:14">
      <c r="A145">
        <v>194621</v>
      </c>
      <c r="B145" t="s">
        <v>2667</v>
      </c>
      <c r="C145" t="s">
        <v>2545</v>
      </c>
      <c r="D145" t="s">
        <v>2594</v>
      </c>
      <c r="E145" t="s">
        <v>2572</v>
      </c>
      <c r="F145" t="s">
        <v>2584</v>
      </c>
      <c r="G145">
        <v>13636746287</v>
      </c>
      <c r="H145">
        <v>10355763371</v>
      </c>
      <c r="I145" t="s">
        <v>2539</v>
      </c>
      <c r="K145">
        <v>88.21</v>
      </c>
      <c r="L145" t="s">
        <v>2591</v>
      </c>
      <c r="M145" t="s">
        <v>2668</v>
      </c>
      <c r="N145" t="s">
        <v>3084</v>
      </c>
    </row>
    <row r="146" spans="1:14">
      <c r="A146">
        <v>194621</v>
      </c>
      <c r="B146" t="s">
        <v>2575</v>
      </c>
      <c r="C146" t="s">
        <v>2545</v>
      </c>
      <c r="D146" t="s">
        <v>2594</v>
      </c>
      <c r="E146" t="s">
        <v>2572</v>
      </c>
      <c r="F146" t="s">
        <v>2584</v>
      </c>
      <c r="G146">
        <v>446206867177</v>
      </c>
      <c r="H146">
        <v>0</v>
      </c>
      <c r="I146" t="s">
        <v>82</v>
      </c>
      <c r="K146">
        <v>88.21</v>
      </c>
      <c r="L146" t="s">
        <v>2595</v>
      </c>
      <c r="M146" t="s">
        <v>2632</v>
      </c>
      <c r="N146" t="s">
        <v>3085</v>
      </c>
    </row>
    <row r="147" spans="1:14">
      <c r="A147">
        <v>194621</v>
      </c>
      <c r="B147" t="s">
        <v>2601</v>
      </c>
      <c r="C147" t="s">
        <v>2545</v>
      </c>
      <c r="D147" t="s">
        <v>2594</v>
      </c>
      <c r="E147" t="s">
        <v>2572</v>
      </c>
      <c r="F147" t="s">
        <v>2584</v>
      </c>
      <c r="G147">
        <v>3852481951</v>
      </c>
      <c r="H147">
        <v>2925579946</v>
      </c>
      <c r="I147" t="s">
        <v>2539</v>
      </c>
      <c r="K147">
        <v>88.21</v>
      </c>
      <c r="L147" t="s">
        <v>2591</v>
      </c>
      <c r="M147" t="s">
        <v>2602</v>
      </c>
      <c r="N147" t="s">
        <v>3086</v>
      </c>
    </row>
    <row r="148" spans="1:14">
      <c r="A148">
        <v>194621</v>
      </c>
      <c r="B148" t="s">
        <v>2599</v>
      </c>
      <c r="C148" t="s">
        <v>2545</v>
      </c>
      <c r="D148" t="s">
        <v>2594</v>
      </c>
      <c r="E148" t="s">
        <v>2572</v>
      </c>
      <c r="F148" t="s">
        <v>2584</v>
      </c>
      <c r="G148">
        <v>3853530537</v>
      </c>
      <c r="H148">
        <v>2926376244</v>
      </c>
      <c r="I148" t="s">
        <v>2539</v>
      </c>
      <c r="K148">
        <v>88.21</v>
      </c>
      <c r="L148" t="s">
        <v>2591</v>
      </c>
      <c r="M148" t="s">
        <v>2600</v>
      </c>
      <c r="N148" t="s">
        <v>3087</v>
      </c>
    </row>
    <row r="149" spans="1:14">
      <c r="A149">
        <v>194621</v>
      </c>
      <c r="B149" t="s">
        <v>2603</v>
      </c>
      <c r="C149" t="s">
        <v>2545</v>
      </c>
      <c r="D149" t="s">
        <v>2594</v>
      </c>
      <c r="E149" t="s">
        <v>2572</v>
      </c>
      <c r="F149" t="s">
        <v>2584</v>
      </c>
      <c r="G149">
        <v>4145034680</v>
      </c>
      <c r="H149">
        <v>3147744880</v>
      </c>
      <c r="I149" t="s">
        <v>2539</v>
      </c>
      <c r="K149">
        <v>88.21</v>
      </c>
      <c r="L149" t="s">
        <v>2591</v>
      </c>
      <c r="M149" t="s">
        <v>2604</v>
      </c>
      <c r="N149" t="s">
        <v>3088</v>
      </c>
    </row>
    <row r="150" spans="1:14">
      <c r="A150">
        <v>194621</v>
      </c>
      <c r="B150" t="s">
        <v>2651</v>
      </c>
      <c r="C150" t="s">
        <v>2545</v>
      </c>
      <c r="D150" t="s">
        <v>2594</v>
      </c>
      <c r="E150" t="s">
        <v>2572</v>
      </c>
      <c r="F150" t="s">
        <v>2584</v>
      </c>
      <c r="G150">
        <v>5435843463</v>
      </c>
      <c r="H150">
        <v>4127986796</v>
      </c>
      <c r="I150" t="s">
        <v>2539</v>
      </c>
      <c r="K150">
        <v>88.21</v>
      </c>
      <c r="L150" t="s">
        <v>2591</v>
      </c>
      <c r="M150" t="s">
        <v>2652</v>
      </c>
      <c r="N150" t="s">
        <v>3089</v>
      </c>
    </row>
    <row r="151" spans="1:14">
      <c r="A151">
        <v>194621</v>
      </c>
      <c r="B151" t="s">
        <v>2657</v>
      </c>
      <c r="C151" t="s">
        <v>2545</v>
      </c>
      <c r="D151" t="s">
        <v>2594</v>
      </c>
      <c r="E151" t="s">
        <v>2572</v>
      </c>
      <c r="F151" t="s">
        <v>2584</v>
      </c>
      <c r="G151">
        <v>5544911658</v>
      </c>
      <c r="H151">
        <v>4210813330</v>
      </c>
      <c r="I151" t="s">
        <v>2539</v>
      </c>
      <c r="K151">
        <v>88.21</v>
      </c>
      <c r="L151" t="s">
        <v>2591</v>
      </c>
      <c r="M151" t="s">
        <v>2658</v>
      </c>
      <c r="N151" t="s">
        <v>3090</v>
      </c>
    </row>
    <row r="152" spans="1:14">
      <c r="A152">
        <v>194621</v>
      </c>
      <c r="B152" t="s">
        <v>2619</v>
      </c>
      <c r="C152" t="s">
        <v>2545</v>
      </c>
      <c r="D152" t="s">
        <v>2594</v>
      </c>
      <c r="E152" t="s">
        <v>2572</v>
      </c>
      <c r="F152" t="s">
        <v>2584</v>
      </c>
      <c r="G152">
        <v>5674935241</v>
      </c>
      <c r="H152">
        <v>4309553412</v>
      </c>
      <c r="I152" t="s">
        <v>2539</v>
      </c>
      <c r="K152">
        <v>88.21</v>
      </c>
      <c r="L152" t="s">
        <v>2591</v>
      </c>
      <c r="M152" t="s">
        <v>2620</v>
      </c>
      <c r="N152" t="s">
        <v>3091</v>
      </c>
    </row>
    <row r="153" spans="1:14">
      <c r="A153">
        <v>194621</v>
      </c>
      <c r="B153" t="s">
        <v>2611</v>
      </c>
      <c r="C153" t="s">
        <v>2545</v>
      </c>
      <c r="D153" t="s">
        <v>2594</v>
      </c>
      <c r="E153" t="s">
        <v>2572</v>
      </c>
      <c r="F153" t="s">
        <v>2584</v>
      </c>
      <c r="G153">
        <v>5722121114</v>
      </c>
      <c r="H153">
        <v>4345386428</v>
      </c>
      <c r="I153" t="s">
        <v>2539</v>
      </c>
      <c r="K153">
        <v>88.21</v>
      </c>
      <c r="L153" t="s">
        <v>2591</v>
      </c>
      <c r="M153" t="s">
        <v>2612</v>
      </c>
      <c r="N153" t="s">
        <v>3092</v>
      </c>
    </row>
    <row r="154" spans="1:14">
      <c r="A154">
        <v>194621</v>
      </c>
      <c r="B154" t="s">
        <v>2637</v>
      </c>
      <c r="C154" t="s">
        <v>2545</v>
      </c>
      <c r="D154" t="s">
        <v>2594</v>
      </c>
      <c r="E154" t="s">
        <v>2572</v>
      </c>
      <c r="F154" t="s">
        <v>2584</v>
      </c>
      <c r="G154">
        <v>5923427661</v>
      </c>
      <c r="H154">
        <v>4498258889</v>
      </c>
      <c r="I154" t="s">
        <v>2539</v>
      </c>
      <c r="K154">
        <v>88.21</v>
      </c>
      <c r="L154" t="s">
        <v>2591</v>
      </c>
      <c r="M154" t="s">
        <v>2638</v>
      </c>
      <c r="N154" t="s">
        <v>3093</v>
      </c>
    </row>
    <row r="155" spans="1:14">
      <c r="A155">
        <v>194621</v>
      </c>
      <c r="B155" t="s">
        <v>2690</v>
      </c>
      <c r="C155" t="s">
        <v>2545</v>
      </c>
      <c r="D155" t="s">
        <v>2594</v>
      </c>
      <c r="E155" t="s">
        <v>2572</v>
      </c>
      <c r="F155" t="s">
        <v>2584</v>
      </c>
      <c r="G155">
        <v>5943370589</v>
      </c>
      <c r="H155">
        <v>4513403575</v>
      </c>
      <c r="I155" t="s">
        <v>2539</v>
      </c>
      <c r="K155">
        <v>88.21</v>
      </c>
      <c r="L155" t="s">
        <v>2591</v>
      </c>
      <c r="M155" t="s">
        <v>2691</v>
      </c>
      <c r="N155" t="s">
        <v>3094</v>
      </c>
    </row>
    <row r="156" spans="1:14">
      <c r="A156">
        <v>194620</v>
      </c>
      <c r="B156" t="s">
        <v>2709</v>
      </c>
      <c r="C156" t="s">
        <v>2546</v>
      </c>
      <c r="D156" t="s">
        <v>2571</v>
      </c>
      <c r="E156" t="s">
        <v>2572</v>
      </c>
      <c r="F156" t="s">
        <v>2584</v>
      </c>
      <c r="G156">
        <v>2780992327</v>
      </c>
      <c r="H156">
        <v>214390466</v>
      </c>
      <c r="I156" t="s">
        <v>2539</v>
      </c>
      <c r="K156">
        <v>175.92</v>
      </c>
      <c r="N156" t="s">
        <v>3041</v>
      </c>
    </row>
    <row r="157" spans="1:14">
      <c r="A157">
        <v>194619</v>
      </c>
      <c r="B157" t="s">
        <v>2710</v>
      </c>
      <c r="C157" t="s">
        <v>2546</v>
      </c>
      <c r="D157" t="s">
        <v>2571</v>
      </c>
      <c r="E157" t="s">
        <v>2572</v>
      </c>
      <c r="F157" t="s">
        <v>2584</v>
      </c>
      <c r="G157">
        <v>4209254013</v>
      </c>
      <c r="H157">
        <v>282608432</v>
      </c>
      <c r="I157" t="s">
        <v>2539</v>
      </c>
      <c r="K157">
        <v>112</v>
      </c>
      <c r="N157" t="s">
        <v>3095</v>
      </c>
    </row>
    <row r="158" spans="1:14">
      <c r="A158">
        <v>194618</v>
      </c>
      <c r="B158" t="s">
        <v>2711</v>
      </c>
      <c r="C158" t="s">
        <v>2546</v>
      </c>
      <c r="D158" t="s">
        <v>2571</v>
      </c>
      <c r="E158" t="s">
        <v>2572</v>
      </c>
      <c r="F158" t="s">
        <v>2584</v>
      </c>
      <c r="G158">
        <v>2675573975</v>
      </c>
      <c r="H158">
        <v>228404545</v>
      </c>
      <c r="I158" t="s">
        <v>2539</v>
      </c>
      <c r="K158">
        <v>154.66</v>
      </c>
      <c r="N158" t="s">
        <v>3041</v>
      </c>
    </row>
    <row r="159" spans="1:14">
      <c r="A159">
        <v>194617</v>
      </c>
      <c r="B159" t="s">
        <v>2712</v>
      </c>
      <c r="C159" t="s">
        <v>2546</v>
      </c>
      <c r="D159" t="s">
        <v>2571</v>
      </c>
      <c r="E159" t="s">
        <v>2572</v>
      </c>
      <c r="F159" t="s">
        <v>2584</v>
      </c>
      <c r="G159">
        <v>2867730603</v>
      </c>
      <c r="H159">
        <v>188425719</v>
      </c>
      <c r="I159" t="s">
        <v>2539</v>
      </c>
      <c r="K159">
        <v>143.5</v>
      </c>
      <c r="N159" t="s">
        <v>3042</v>
      </c>
    </row>
    <row r="160" spans="1:14">
      <c r="A160">
        <v>194616</v>
      </c>
      <c r="B160" t="s">
        <v>2574</v>
      </c>
      <c r="C160" t="s">
        <v>2546</v>
      </c>
      <c r="D160" t="s">
        <v>2571</v>
      </c>
      <c r="E160" t="s">
        <v>2572</v>
      </c>
      <c r="F160" t="s">
        <v>2584</v>
      </c>
      <c r="G160">
        <v>24217595196</v>
      </c>
      <c r="H160">
        <v>4457573387</v>
      </c>
      <c r="I160" t="s">
        <v>2539</v>
      </c>
      <c r="K160">
        <v>398.02</v>
      </c>
      <c r="N160" t="s">
        <v>3042</v>
      </c>
    </row>
    <row r="161" spans="1:14">
      <c r="A161">
        <v>194615</v>
      </c>
      <c r="B161" t="s">
        <v>2713</v>
      </c>
      <c r="C161" t="s">
        <v>2546</v>
      </c>
      <c r="D161" t="s">
        <v>2571</v>
      </c>
      <c r="E161" t="s">
        <v>2572</v>
      </c>
      <c r="F161" t="s">
        <v>2584</v>
      </c>
      <c r="G161">
        <v>2815791229</v>
      </c>
      <c r="H161">
        <v>223026742</v>
      </c>
      <c r="I161" t="s">
        <v>2539</v>
      </c>
      <c r="K161">
        <v>209.79</v>
      </c>
      <c r="N161" t="s">
        <v>3041</v>
      </c>
    </row>
    <row r="162" spans="1:14">
      <c r="A162">
        <v>194614</v>
      </c>
      <c r="B162" t="s">
        <v>2714</v>
      </c>
      <c r="C162" t="s">
        <v>2546</v>
      </c>
      <c r="D162" t="s">
        <v>2571</v>
      </c>
      <c r="E162" t="s">
        <v>2572</v>
      </c>
      <c r="F162" t="s">
        <v>2584</v>
      </c>
      <c r="G162">
        <v>2118812814</v>
      </c>
      <c r="H162">
        <v>138694520</v>
      </c>
      <c r="I162" t="s">
        <v>2539</v>
      </c>
      <c r="K162">
        <v>118.4</v>
      </c>
      <c r="N162" t="s">
        <v>3042</v>
      </c>
    </row>
    <row r="163" spans="1:14">
      <c r="A163">
        <v>194613</v>
      </c>
      <c r="B163" t="s">
        <v>2715</v>
      </c>
      <c r="C163" t="s">
        <v>2546</v>
      </c>
      <c r="D163" t="s">
        <v>2571</v>
      </c>
      <c r="E163" t="s">
        <v>2716</v>
      </c>
      <c r="F163" t="s">
        <v>2716</v>
      </c>
      <c r="G163">
        <v>0</v>
      </c>
      <c r="H163">
        <v>0</v>
      </c>
      <c r="I163" t="s">
        <v>2541</v>
      </c>
      <c r="J163" t="s">
        <v>2993</v>
      </c>
      <c r="K163" t="s">
        <v>2719</v>
      </c>
    </row>
    <row r="164" spans="1:14">
      <c r="A164">
        <v>194612</v>
      </c>
      <c r="B164" t="s">
        <v>2717</v>
      </c>
      <c r="C164" t="s">
        <v>2545</v>
      </c>
      <c r="D164" t="s">
        <v>2715</v>
      </c>
      <c r="E164" t="s">
        <v>2716</v>
      </c>
      <c r="F164" t="s">
        <v>2716</v>
      </c>
      <c r="G164">
        <v>0</v>
      </c>
      <c r="H164">
        <v>0</v>
      </c>
      <c r="I164" t="s">
        <v>2541</v>
      </c>
      <c r="J164" t="s">
        <v>2993</v>
      </c>
      <c r="K164" t="s">
        <v>2719</v>
      </c>
    </row>
    <row r="165" spans="1:14">
      <c r="A165">
        <v>194611</v>
      </c>
      <c r="B165" t="s">
        <v>2717</v>
      </c>
      <c r="C165" t="s">
        <v>2545</v>
      </c>
      <c r="D165" t="s">
        <v>2718</v>
      </c>
      <c r="E165" t="s">
        <v>2716</v>
      </c>
      <c r="F165" t="s">
        <v>2716</v>
      </c>
      <c r="G165">
        <v>0</v>
      </c>
      <c r="H165">
        <v>0</v>
      </c>
      <c r="I165" t="s">
        <v>2541</v>
      </c>
      <c r="J165" t="s">
        <v>2993</v>
      </c>
      <c r="K165" t="s">
        <v>2719</v>
      </c>
    </row>
    <row r="166" spans="1:14">
      <c r="A166">
        <v>194610</v>
      </c>
      <c r="B166" t="s">
        <v>2717</v>
      </c>
      <c r="C166" t="s">
        <v>2545</v>
      </c>
      <c r="D166" t="s">
        <v>2720</v>
      </c>
      <c r="E166" t="s">
        <v>2716</v>
      </c>
      <c r="F166" t="s">
        <v>2716</v>
      </c>
      <c r="G166">
        <v>0</v>
      </c>
      <c r="H166">
        <v>0</v>
      </c>
      <c r="I166" t="s">
        <v>2541</v>
      </c>
      <c r="J166" t="s">
        <v>2721</v>
      </c>
      <c r="K166" t="s">
        <v>2719</v>
      </c>
    </row>
    <row r="167" spans="1:14">
      <c r="A167">
        <v>194609</v>
      </c>
      <c r="B167" t="s">
        <v>2722</v>
      </c>
      <c r="C167" t="s">
        <v>2546</v>
      </c>
      <c r="D167" t="s">
        <v>2571</v>
      </c>
      <c r="E167" t="s">
        <v>2572</v>
      </c>
      <c r="F167" t="s">
        <v>2584</v>
      </c>
      <c r="G167">
        <v>4620471390</v>
      </c>
      <c r="H167">
        <v>468630366</v>
      </c>
      <c r="I167" t="s">
        <v>2539</v>
      </c>
      <c r="K167">
        <v>38.729999999999997</v>
      </c>
      <c r="N167" t="s">
        <v>3042</v>
      </c>
    </row>
    <row r="168" spans="1:14">
      <c r="A168">
        <v>194608</v>
      </c>
      <c r="B168" t="s">
        <v>2723</v>
      </c>
      <c r="C168" t="s">
        <v>2546</v>
      </c>
      <c r="D168" t="s">
        <v>2571</v>
      </c>
      <c r="E168" t="s">
        <v>2572</v>
      </c>
      <c r="F168" t="s">
        <v>2584</v>
      </c>
      <c r="G168">
        <v>2306027786</v>
      </c>
      <c r="H168">
        <v>237344774</v>
      </c>
      <c r="I168" t="s">
        <v>2539</v>
      </c>
      <c r="K168">
        <v>34.67</v>
      </c>
      <c r="N168" t="s">
        <v>3042</v>
      </c>
    </row>
    <row r="169" spans="1:14">
      <c r="A169">
        <v>194607</v>
      </c>
      <c r="B169" t="s">
        <v>2724</v>
      </c>
      <c r="C169" t="s">
        <v>2546</v>
      </c>
      <c r="D169" t="s">
        <v>2571</v>
      </c>
      <c r="E169" t="s">
        <v>2572</v>
      </c>
      <c r="F169" t="s">
        <v>2584</v>
      </c>
      <c r="G169">
        <v>7197682714</v>
      </c>
      <c r="H169">
        <v>1294575883</v>
      </c>
      <c r="I169" t="s">
        <v>2539</v>
      </c>
      <c r="K169">
        <v>12.89</v>
      </c>
      <c r="N169" t="s">
        <v>3042</v>
      </c>
    </row>
    <row r="170" spans="1:14">
      <c r="A170">
        <v>194606</v>
      </c>
      <c r="B170" t="s">
        <v>2663</v>
      </c>
      <c r="C170" t="s">
        <v>2546</v>
      </c>
      <c r="D170" t="s">
        <v>2571</v>
      </c>
      <c r="E170" t="s">
        <v>2572</v>
      </c>
      <c r="F170" t="s">
        <v>2584</v>
      </c>
      <c r="G170">
        <v>2929644830</v>
      </c>
      <c r="H170">
        <v>247265876</v>
      </c>
      <c r="I170" t="s">
        <v>2539</v>
      </c>
      <c r="K170">
        <v>90.11</v>
      </c>
      <c r="N170" t="s">
        <v>3042</v>
      </c>
    </row>
    <row r="171" spans="1:14">
      <c r="A171">
        <v>194605</v>
      </c>
      <c r="B171" t="s">
        <v>2673</v>
      </c>
      <c r="C171" t="s">
        <v>2546</v>
      </c>
      <c r="D171" t="s">
        <v>2571</v>
      </c>
      <c r="E171" t="s">
        <v>2572</v>
      </c>
      <c r="F171" t="s">
        <v>2584</v>
      </c>
      <c r="G171">
        <v>2905626575</v>
      </c>
      <c r="H171">
        <v>172626972</v>
      </c>
      <c r="I171" t="s">
        <v>2539</v>
      </c>
      <c r="K171">
        <v>90.2</v>
      </c>
      <c r="N171" t="s">
        <v>3042</v>
      </c>
    </row>
    <row r="172" spans="1:14">
      <c r="A172">
        <v>194604</v>
      </c>
      <c r="B172" t="s">
        <v>2589</v>
      </c>
      <c r="C172" t="s">
        <v>2546</v>
      </c>
      <c r="D172" t="s">
        <v>2571</v>
      </c>
      <c r="E172" t="s">
        <v>2572</v>
      </c>
      <c r="F172" t="s">
        <v>2584</v>
      </c>
      <c r="G172">
        <v>2997679205</v>
      </c>
      <c r="H172">
        <v>317684776</v>
      </c>
      <c r="I172" t="s">
        <v>2539</v>
      </c>
      <c r="K172">
        <v>104.69</v>
      </c>
      <c r="N172" t="s">
        <v>3042</v>
      </c>
    </row>
    <row r="173" spans="1:14">
      <c r="A173">
        <v>194603</v>
      </c>
      <c r="B173" t="s">
        <v>2570</v>
      </c>
      <c r="C173" t="s">
        <v>2544</v>
      </c>
      <c r="D173" t="s">
        <v>2571</v>
      </c>
      <c r="E173" t="s">
        <v>2572</v>
      </c>
      <c r="F173" t="s">
        <v>2573</v>
      </c>
      <c r="G173">
        <v>4915566</v>
      </c>
      <c r="H173">
        <v>330107</v>
      </c>
      <c r="I173" t="s">
        <v>2539</v>
      </c>
      <c r="K173">
        <v>0.69</v>
      </c>
      <c r="N173" t="s">
        <v>3096</v>
      </c>
    </row>
    <row r="174" spans="1:14">
      <c r="A174">
        <v>194602</v>
      </c>
      <c r="B174" t="s">
        <v>2580</v>
      </c>
      <c r="C174" t="s">
        <v>2544</v>
      </c>
      <c r="D174" t="s">
        <v>2571</v>
      </c>
      <c r="E174" t="s">
        <v>2572</v>
      </c>
      <c r="F174" t="s">
        <v>2573</v>
      </c>
      <c r="G174">
        <v>1179770</v>
      </c>
      <c r="H174">
        <v>15431</v>
      </c>
      <c r="I174" t="s">
        <v>2539</v>
      </c>
      <c r="K174">
        <v>0.33</v>
      </c>
      <c r="N174" t="s">
        <v>3097</v>
      </c>
    </row>
    <row r="175" spans="1:14">
      <c r="A175">
        <v>194601</v>
      </c>
      <c r="B175" t="s">
        <v>2579</v>
      </c>
      <c r="C175" t="s">
        <v>2544</v>
      </c>
      <c r="D175" t="s">
        <v>2571</v>
      </c>
      <c r="E175" t="s">
        <v>2572</v>
      </c>
      <c r="F175" t="s">
        <v>2573</v>
      </c>
      <c r="G175">
        <v>107086068</v>
      </c>
      <c r="H175">
        <v>17950892</v>
      </c>
      <c r="I175" t="s">
        <v>2539</v>
      </c>
      <c r="K175">
        <v>21.12</v>
      </c>
      <c r="N175" t="s">
        <v>3097</v>
      </c>
    </row>
    <row r="176" spans="1:14">
      <c r="A176">
        <v>194600</v>
      </c>
      <c r="B176" t="s">
        <v>2574</v>
      </c>
      <c r="C176" t="s">
        <v>2544</v>
      </c>
      <c r="D176" t="s">
        <v>2571</v>
      </c>
      <c r="E176" t="s">
        <v>2572</v>
      </c>
      <c r="F176" t="s">
        <v>2573</v>
      </c>
      <c r="G176">
        <v>6881890</v>
      </c>
      <c r="H176">
        <v>210235</v>
      </c>
      <c r="I176" t="s">
        <v>2539</v>
      </c>
      <c r="K176">
        <v>1.1499999999999999</v>
      </c>
      <c r="N176" t="s">
        <v>3097</v>
      </c>
    </row>
    <row r="177" spans="1:14">
      <c r="A177">
        <v>194599</v>
      </c>
      <c r="B177" t="s">
        <v>2574</v>
      </c>
      <c r="C177" t="s">
        <v>2544</v>
      </c>
      <c r="D177" t="s">
        <v>2571</v>
      </c>
      <c r="E177" t="s">
        <v>2572</v>
      </c>
      <c r="F177" t="s">
        <v>2573</v>
      </c>
      <c r="G177">
        <v>1179770</v>
      </c>
      <c r="H177">
        <v>20147</v>
      </c>
      <c r="I177" t="s">
        <v>2539</v>
      </c>
      <c r="K177">
        <v>0.33</v>
      </c>
      <c r="N177" t="s">
        <v>3098</v>
      </c>
    </row>
    <row r="178" spans="1:14">
      <c r="A178">
        <v>194598</v>
      </c>
      <c r="B178" t="s">
        <v>2575</v>
      </c>
      <c r="C178" t="s">
        <v>2547</v>
      </c>
      <c r="D178" t="s">
        <v>2576</v>
      </c>
      <c r="E178" t="s">
        <v>2572</v>
      </c>
      <c r="F178" t="s">
        <v>2577</v>
      </c>
      <c r="G178">
        <v>106954752</v>
      </c>
      <c r="H178">
        <v>45783787</v>
      </c>
      <c r="I178" t="s">
        <v>2539</v>
      </c>
      <c r="K178">
        <v>39.840000000000003</v>
      </c>
      <c r="N178" t="s">
        <v>3099</v>
      </c>
    </row>
    <row r="179" spans="1:14">
      <c r="A179">
        <v>194597</v>
      </c>
      <c r="B179" t="s">
        <v>2597</v>
      </c>
      <c r="C179" t="s">
        <v>2548</v>
      </c>
      <c r="D179" t="s">
        <v>2571</v>
      </c>
      <c r="E179" t="s">
        <v>2572</v>
      </c>
      <c r="F179" t="s">
        <v>2584</v>
      </c>
      <c r="G179">
        <v>5783619761</v>
      </c>
      <c r="H179">
        <v>258637330</v>
      </c>
      <c r="I179" t="s">
        <v>2539</v>
      </c>
      <c r="K179">
        <v>233.63</v>
      </c>
      <c r="N179" t="s">
        <v>3100</v>
      </c>
    </row>
    <row r="180" spans="1:14">
      <c r="A180">
        <v>194596</v>
      </c>
      <c r="B180" t="s">
        <v>2730</v>
      </c>
      <c r="C180" t="s">
        <v>2548</v>
      </c>
      <c r="D180" t="s">
        <v>2571</v>
      </c>
      <c r="E180" t="s">
        <v>2572</v>
      </c>
      <c r="F180" t="s">
        <v>2584</v>
      </c>
      <c r="G180">
        <v>750415058</v>
      </c>
      <c r="H180">
        <v>81936338</v>
      </c>
      <c r="I180" t="s">
        <v>2539</v>
      </c>
      <c r="K180">
        <v>52.42</v>
      </c>
      <c r="N180" t="s">
        <v>3100</v>
      </c>
    </row>
    <row r="181" spans="1:14">
      <c r="A181">
        <v>194595</v>
      </c>
      <c r="B181" t="s">
        <v>2731</v>
      </c>
      <c r="C181" t="s">
        <v>2548</v>
      </c>
      <c r="D181" t="s">
        <v>2571</v>
      </c>
      <c r="E181" t="s">
        <v>2572</v>
      </c>
      <c r="F181" t="s">
        <v>2584</v>
      </c>
      <c r="G181">
        <v>962449367</v>
      </c>
      <c r="H181">
        <v>55457783</v>
      </c>
      <c r="I181" t="s">
        <v>2539</v>
      </c>
      <c r="K181">
        <v>64.540000000000006</v>
      </c>
      <c r="N181" t="s">
        <v>3101</v>
      </c>
    </row>
    <row r="182" spans="1:14">
      <c r="A182">
        <v>194594</v>
      </c>
      <c r="B182" t="s">
        <v>2580</v>
      </c>
      <c r="C182" t="s">
        <v>2546</v>
      </c>
      <c r="D182" t="s">
        <v>2571</v>
      </c>
      <c r="E182" t="s">
        <v>2572</v>
      </c>
      <c r="F182" t="s">
        <v>2584</v>
      </c>
      <c r="G182">
        <v>3546948309</v>
      </c>
      <c r="H182">
        <v>311903474</v>
      </c>
      <c r="I182" t="s">
        <v>2539</v>
      </c>
      <c r="K182">
        <v>63.59</v>
      </c>
      <c r="N182" t="s">
        <v>3100</v>
      </c>
    </row>
    <row r="183" spans="1:14">
      <c r="A183">
        <v>194593</v>
      </c>
      <c r="B183" t="s">
        <v>2657</v>
      </c>
      <c r="C183" t="s">
        <v>2546</v>
      </c>
      <c r="D183" t="s">
        <v>2571</v>
      </c>
      <c r="E183" t="s">
        <v>2572</v>
      </c>
      <c r="F183" t="s">
        <v>2584</v>
      </c>
      <c r="G183">
        <v>2295964137</v>
      </c>
      <c r="H183">
        <v>147271970</v>
      </c>
      <c r="I183" t="s">
        <v>2539</v>
      </c>
      <c r="K183">
        <v>183.28</v>
      </c>
      <c r="N183" t="s">
        <v>3102</v>
      </c>
    </row>
    <row r="184" spans="1:14">
      <c r="A184">
        <v>194592</v>
      </c>
      <c r="B184" t="s">
        <v>2628</v>
      </c>
      <c r="C184" t="s">
        <v>2546</v>
      </c>
      <c r="D184" t="s">
        <v>2571</v>
      </c>
      <c r="E184" t="s">
        <v>2572</v>
      </c>
      <c r="F184" t="s">
        <v>2584</v>
      </c>
      <c r="G184">
        <v>4576749643</v>
      </c>
      <c r="H184">
        <v>405442190</v>
      </c>
      <c r="I184" t="s">
        <v>2539</v>
      </c>
      <c r="K184">
        <v>30.21</v>
      </c>
      <c r="N184" t="s">
        <v>3100</v>
      </c>
    </row>
    <row r="185" spans="1:14">
      <c r="A185">
        <v>194591</v>
      </c>
      <c r="B185" t="s">
        <v>2623</v>
      </c>
      <c r="C185" t="s">
        <v>2546</v>
      </c>
      <c r="D185" t="s">
        <v>2571</v>
      </c>
      <c r="E185" t="s">
        <v>2572</v>
      </c>
      <c r="F185" t="s">
        <v>2584</v>
      </c>
      <c r="G185">
        <v>2955037114</v>
      </c>
      <c r="H185">
        <v>313217869</v>
      </c>
      <c r="I185" t="s">
        <v>2539</v>
      </c>
      <c r="K185">
        <v>125.41</v>
      </c>
      <c r="N185" t="s">
        <v>3100</v>
      </c>
    </row>
    <row r="186" spans="1:14">
      <c r="A186">
        <v>194590</v>
      </c>
      <c r="B186" t="s">
        <v>2683</v>
      </c>
      <c r="C186" t="s">
        <v>2546</v>
      </c>
      <c r="D186" t="s">
        <v>2571</v>
      </c>
      <c r="E186" t="s">
        <v>2572</v>
      </c>
      <c r="F186" t="s">
        <v>2584</v>
      </c>
      <c r="G186">
        <v>2833911706</v>
      </c>
      <c r="H186">
        <v>281620417</v>
      </c>
      <c r="I186" t="s">
        <v>2539</v>
      </c>
      <c r="K186">
        <v>113.11</v>
      </c>
      <c r="N186" t="s">
        <v>3102</v>
      </c>
    </row>
    <row r="187" spans="1:14">
      <c r="A187">
        <v>194589</v>
      </c>
      <c r="B187" t="s">
        <v>2687</v>
      </c>
      <c r="C187" t="s">
        <v>2546</v>
      </c>
      <c r="D187" t="s">
        <v>2571</v>
      </c>
      <c r="E187" t="s">
        <v>2572</v>
      </c>
      <c r="F187" t="s">
        <v>2584</v>
      </c>
      <c r="G187">
        <v>2868043472</v>
      </c>
      <c r="H187">
        <v>234945328</v>
      </c>
      <c r="I187" t="s">
        <v>2539</v>
      </c>
      <c r="K187">
        <v>121.72</v>
      </c>
      <c r="N187" t="s">
        <v>3102</v>
      </c>
    </row>
    <row r="188" spans="1:14">
      <c r="A188">
        <v>194588</v>
      </c>
      <c r="B188" t="s">
        <v>2609</v>
      </c>
      <c r="C188" t="s">
        <v>2546</v>
      </c>
      <c r="D188" t="s">
        <v>2571</v>
      </c>
      <c r="E188" t="s">
        <v>2572</v>
      </c>
      <c r="F188" t="s">
        <v>2584</v>
      </c>
      <c r="G188">
        <v>3215745220</v>
      </c>
      <c r="H188">
        <v>294876328</v>
      </c>
      <c r="I188" t="s">
        <v>2539</v>
      </c>
      <c r="K188">
        <v>121.14</v>
      </c>
      <c r="N188" t="s">
        <v>3102</v>
      </c>
    </row>
    <row r="189" spans="1:14">
      <c r="A189">
        <v>194587</v>
      </c>
      <c r="B189" t="s">
        <v>2732</v>
      </c>
      <c r="C189" t="s">
        <v>2546</v>
      </c>
      <c r="D189" t="s">
        <v>2571</v>
      </c>
      <c r="E189" t="s">
        <v>2572</v>
      </c>
      <c r="F189" t="s">
        <v>2584</v>
      </c>
      <c r="G189">
        <v>2375249508</v>
      </c>
      <c r="H189">
        <v>143325139</v>
      </c>
      <c r="I189" t="s">
        <v>2539</v>
      </c>
      <c r="K189">
        <v>153.15</v>
      </c>
      <c r="N189" t="s">
        <v>3101</v>
      </c>
    </row>
    <row r="190" spans="1:14">
      <c r="A190">
        <v>194586</v>
      </c>
      <c r="B190" t="s">
        <v>2725</v>
      </c>
      <c r="C190" t="s">
        <v>2546</v>
      </c>
      <c r="D190" t="s">
        <v>2571</v>
      </c>
      <c r="E190" t="s">
        <v>2572</v>
      </c>
      <c r="F190" t="s">
        <v>2584</v>
      </c>
      <c r="G190">
        <v>3909213883</v>
      </c>
      <c r="H190">
        <v>471363030</v>
      </c>
      <c r="I190" t="s">
        <v>2539</v>
      </c>
      <c r="K190">
        <v>38.1</v>
      </c>
      <c r="N190" t="s">
        <v>3101</v>
      </c>
    </row>
    <row r="191" spans="1:14">
      <c r="A191">
        <v>194585</v>
      </c>
      <c r="B191" t="s">
        <v>2581</v>
      </c>
      <c r="C191" t="s">
        <v>2544</v>
      </c>
      <c r="D191" t="s">
        <v>2571</v>
      </c>
      <c r="E191" t="s">
        <v>2572</v>
      </c>
      <c r="F191" t="s">
        <v>2573</v>
      </c>
      <c r="G191">
        <v>3539310</v>
      </c>
      <c r="H191">
        <v>56289</v>
      </c>
      <c r="I191" t="s">
        <v>2539</v>
      </c>
      <c r="K191">
        <v>0.46</v>
      </c>
      <c r="N191" t="s">
        <v>3103</v>
      </c>
    </row>
    <row r="192" spans="1:14">
      <c r="A192">
        <v>194584</v>
      </c>
      <c r="B192" t="s">
        <v>2581</v>
      </c>
      <c r="C192" t="s">
        <v>2546</v>
      </c>
      <c r="D192" t="s">
        <v>2571</v>
      </c>
      <c r="E192" t="s">
        <v>2572</v>
      </c>
      <c r="F192" t="s">
        <v>2584</v>
      </c>
      <c r="G192">
        <v>52158802206</v>
      </c>
      <c r="H192">
        <v>7994488266</v>
      </c>
      <c r="I192" t="s">
        <v>2539</v>
      </c>
      <c r="K192">
        <v>384.34</v>
      </c>
      <c r="N192" t="s">
        <v>3101</v>
      </c>
    </row>
    <row r="193" spans="1:14">
      <c r="A193">
        <v>194583</v>
      </c>
      <c r="B193" t="s">
        <v>2578</v>
      </c>
      <c r="C193" t="s">
        <v>2544</v>
      </c>
      <c r="D193" t="s">
        <v>2571</v>
      </c>
      <c r="E193" t="s">
        <v>2572</v>
      </c>
      <c r="F193" t="s">
        <v>2573</v>
      </c>
      <c r="G193">
        <v>10748880</v>
      </c>
      <c r="H193">
        <v>181826</v>
      </c>
      <c r="I193" t="s">
        <v>2539</v>
      </c>
      <c r="K193">
        <v>0.78</v>
      </c>
      <c r="N193" t="s">
        <v>3103</v>
      </c>
    </row>
    <row r="194" spans="1:14">
      <c r="A194">
        <v>194582</v>
      </c>
      <c r="B194" t="s">
        <v>2578</v>
      </c>
      <c r="C194" t="s">
        <v>2546</v>
      </c>
      <c r="D194" t="s">
        <v>2571</v>
      </c>
      <c r="E194" t="s">
        <v>2572</v>
      </c>
      <c r="F194" t="s">
        <v>2584</v>
      </c>
      <c r="G194">
        <v>96266568095</v>
      </c>
      <c r="H194">
        <v>1584261410</v>
      </c>
      <c r="I194" t="s">
        <v>2539</v>
      </c>
      <c r="K194">
        <v>413.26</v>
      </c>
      <c r="N194" t="s">
        <v>3101</v>
      </c>
    </row>
    <row r="195" spans="1:14">
      <c r="A195">
        <v>194580</v>
      </c>
      <c r="B195" t="s">
        <v>2726</v>
      </c>
      <c r="C195" t="s">
        <v>2546</v>
      </c>
      <c r="D195" t="s">
        <v>2571</v>
      </c>
      <c r="E195" t="s">
        <v>2572</v>
      </c>
      <c r="F195" t="s">
        <v>2584</v>
      </c>
      <c r="G195">
        <v>5698122917</v>
      </c>
      <c r="H195">
        <v>1134063156</v>
      </c>
      <c r="I195" t="s">
        <v>2539</v>
      </c>
      <c r="K195">
        <v>10.130000000000001</v>
      </c>
      <c r="N195" t="s">
        <v>3102</v>
      </c>
    </row>
    <row r="196" spans="1:14">
      <c r="A196">
        <v>194579</v>
      </c>
      <c r="B196" t="s">
        <v>2727</v>
      </c>
      <c r="C196" t="s">
        <v>2546</v>
      </c>
      <c r="D196" t="s">
        <v>2571</v>
      </c>
      <c r="E196" t="s">
        <v>2572</v>
      </c>
      <c r="F196" t="s">
        <v>2584</v>
      </c>
      <c r="G196">
        <v>6300478400</v>
      </c>
      <c r="H196">
        <v>937472236</v>
      </c>
      <c r="I196" t="s">
        <v>2539</v>
      </c>
      <c r="K196">
        <v>63.25</v>
      </c>
      <c r="N196" t="s">
        <v>3102</v>
      </c>
    </row>
    <row r="197" spans="1:14">
      <c r="A197">
        <v>194577</v>
      </c>
      <c r="B197" t="s">
        <v>2728</v>
      </c>
      <c r="C197" t="s">
        <v>2546</v>
      </c>
      <c r="D197" t="s">
        <v>2729</v>
      </c>
      <c r="E197" t="s">
        <v>2572</v>
      </c>
      <c r="F197" t="s">
        <v>2577</v>
      </c>
      <c r="G197">
        <v>7922805703</v>
      </c>
      <c r="H197">
        <v>3143483663</v>
      </c>
      <c r="I197" t="s">
        <v>2539</v>
      </c>
      <c r="K197">
        <v>737.87</v>
      </c>
      <c r="N197" t="s">
        <v>3101</v>
      </c>
    </row>
    <row r="198" spans="1:14">
      <c r="A198">
        <v>194576</v>
      </c>
      <c r="B198" t="s">
        <v>2728</v>
      </c>
      <c r="C198" t="s">
        <v>2546</v>
      </c>
      <c r="D198" t="s">
        <v>2571</v>
      </c>
      <c r="E198" t="s">
        <v>2572</v>
      </c>
      <c r="F198" t="s">
        <v>2584</v>
      </c>
      <c r="G198">
        <v>3516052064</v>
      </c>
      <c r="H198">
        <v>418063425</v>
      </c>
      <c r="I198" t="s">
        <v>2539</v>
      </c>
      <c r="K198">
        <v>43.5</v>
      </c>
      <c r="N198" t="s">
        <v>3102</v>
      </c>
    </row>
    <row r="199" spans="1:14">
      <c r="A199">
        <v>194575</v>
      </c>
      <c r="B199" t="s">
        <v>2582</v>
      </c>
      <c r="C199" t="s">
        <v>2547</v>
      </c>
      <c r="D199" t="s">
        <v>2576</v>
      </c>
      <c r="E199" t="s">
        <v>2572</v>
      </c>
      <c r="F199" t="s">
        <v>2577</v>
      </c>
      <c r="G199">
        <v>40894464</v>
      </c>
      <c r="H199">
        <v>7596123</v>
      </c>
      <c r="I199" t="s">
        <v>2539</v>
      </c>
      <c r="K199">
        <v>34.28</v>
      </c>
      <c r="N199" t="s">
        <v>3104</v>
      </c>
    </row>
    <row r="200" spans="1:14">
      <c r="A200">
        <v>194574</v>
      </c>
      <c r="B200" t="s">
        <v>2581</v>
      </c>
      <c r="C200" t="s">
        <v>2544</v>
      </c>
      <c r="D200" t="s">
        <v>2571</v>
      </c>
      <c r="E200" t="s">
        <v>2572</v>
      </c>
      <c r="F200" t="s">
        <v>2573</v>
      </c>
      <c r="G200">
        <v>20250990</v>
      </c>
      <c r="H200">
        <v>4708640</v>
      </c>
      <c r="I200" t="s">
        <v>2539</v>
      </c>
      <c r="K200">
        <v>6.79</v>
      </c>
      <c r="N200" t="s">
        <v>3105</v>
      </c>
    </row>
    <row r="201" spans="1:14">
      <c r="A201">
        <v>194573</v>
      </c>
      <c r="B201" t="s">
        <v>2578</v>
      </c>
      <c r="C201" t="s">
        <v>2544</v>
      </c>
      <c r="D201" t="s">
        <v>2571</v>
      </c>
      <c r="E201" t="s">
        <v>2572</v>
      </c>
      <c r="F201" t="s">
        <v>2573</v>
      </c>
      <c r="G201">
        <v>10748880</v>
      </c>
      <c r="H201">
        <v>187909</v>
      </c>
      <c r="I201" t="s">
        <v>2539</v>
      </c>
      <c r="K201">
        <v>1.9</v>
      </c>
      <c r="N201" t="s">
        <v>3105</v>
      </c>
    </row>
    <row r="202" spans="1:14">
      <c r="A202">
        <v>194572</v>
      </c>
      <c r="B202" t="s">
        <v>2570</v>
      </c>
      <c r="C202" t="s">
        <v>2544</v>
      </c>
      <c r="D202" t="s">
        <v>2571</v>
      </c>
      <c r="E202" t="s">
        <v>2572</v>
      </c>
      <c r="F202" t="s">
        <v>2573</v>
      </c>
      <c r="G202">
        <v>5570926</v>
      </c>
      <c r="H202">
        <v>558717</v>
      </c>
      <c r="I202" t="s">
        <v>2539</v>
      </c>
      <c r="K202">
        <v>1.04</v>
      </c>
      <c r="N202" t="s">
        <v>3106</v>
      </c>
    </row>
    <row r="203" spans="1:14">
      <c r="A203">
        <v>194571</v>
      </c>
      <c r="B203" t="s">
        <v>2574</v>
      </c>
      <c r="C203" t="s">
        <v>2544</v>
      </c>
      <c r="D203" t="s">
        <v>2571</v>
      </c>
      <c r="E203" t="s">
        <v>2572</v>
      </c>
      <c r="F203" t="s">
        <v>2573</v>
      </c>
      <c r="G203">
        <v>7340642</v>
      </c>
      <c r="H203">
        <v>259371</v>
      </c>
      <c r="I203" t="s">
        <v>2539</v>
      </c>
      <c r="K203">
        <v>1.07</v>
      </c>
      <c r="N203" t="s">
        <v>3107</v>
      </c>
    </row>
    <row r="204" spans="1:14">
      <c r="A204">
        <v>194570</v>
      </c>
      <c r="B204" t="s">
        <v>2580</v>
      </c>
      <c r="C204" t="s">
        <v>2544</v>
      </c>
      <c r="D204" t="s">
        <v>2571</v>
      </c>
      <c r="E204" t="s">
        <v>2572</v>
      </c>
      <c r="F204" t="s">
        <v>2573</v>
      </c>
      <c r="G204">
        <v>1179770</v>
      </c>
      <c r="H204">
        <v>15421</v>
      </c>
      <c r="I204" t="s">
        <v>2539</v>
      </c>
      <c r="K204">
        <v>0.22</v>
      </c>
      <c r="N204" t="s">
        <v>3108</v>
      </c>
    </row>
    <row r="205" spans="1:14">
      <c r="A205">
        <v>194569</v>
      </c>
      <c r="B205" t="s">
        <v>2579</v>
      </c>
      <c r="C205" t="s">
        <v>2544</v>
      </c>
      <c r="D205" t="s">
        <v>2571</v>
      </c>
      <c r="E205" t="s">
        <v>2572</v>
      </c>
      <c r="F205" t="s">
        <v>2573</v>
      </c>
      <c r="G205">
        <v>83230964</v>
      </c>
      <c r="H205">
        <v>13808578</v>
      </c>
      <c r="I205" t="s">
        <v>2539</v>
      </c>
      <c r="K205">
        <v>14.69</v>
      </c>
      <c r="N205" t="s">
        <v>3109</v>
      </c>
    </row>
    <row r="206" spans="1:14">
      <c r="A206">
        <v>194568</v>
      </c>
      <c r="B206" t="s">
        <v>2574</v>
      </c>
      <c r="C206" t="s">
        <v>2544</v>
      </c>
      <c r="D206" t="s">
        <v>2571</v>
      </c>
      <c r="E206" t="s">
        <v>2572</v>
      </c>
      <c r="F206" t="s">
        <v>2573</v>
      </c>
      <c r="G206">
        <v>1179770</v>
      </c>
      <c r="H206">
        <v>15925</v>
      </c>
      <c r="I206" t="s">
        <v>2539</v>
      </c>
      <c r="K206">
        <v>0.3</v>
      </c>
      <c r="N206" t="s">
        <v>3110</v>
      </c>
    </row>
    <row r="207" spans="1:14">
      <c r="A207">
        <v>194567</v>
      </c>
      <c r="B207" t="s">
        <v>2575</v>
      </c>
      <c r="C207" t="s">
        <v>2547</v>
      </c>
      <c r="D207" t="s">
        <v>2576</v>
      </c>
      <c r="E207" t="s">
        <v>2572</v>
      </c>
      <c r="F207" t="s">
        <v>2577</v>
      </c>
      <c r="G207">
        <v>464519168</v>
      </c>
      <c r="H207">
        <v>129646199</v>
      </c>
      <c r="I207" t="s">
        <v>2539</v>
      </c>
      <c r="K207">
        <v>70.790000000000006</v>
      </c>
      <c r="N207" t="s">
        <v>3111</v>
      </c>
    </row>
    <row r="208" spans="1:14">
      <c r="A208">
        <v>194566</v>
      </c>
      <c r="B208" t="s">
        <v>2582</v>
      </c>
      <c r="C208" t="s">
        <v>2547</v>
      </c>
      <c r="D208" t="s">
        <v>2576</v>
      </c>
      <c r="E208" t="s">
        <v>2572</v>
      </c>
      <c r="F208" t="s">
        <v>2577</v>
      </c>
      <c r="G208">
        <v>45088768</v>
      </c>
      <c r="H208">
        <v>8992054</v>
      </c>
      <c r="I208" t="s">
        <v>2539</v>
      </c>
      <c r="K208">
        <v>37.79</v>
      </c>
      <c r="N208" t="s">
        <v>3112</v>
      </c>
    </row>
    <row r="209" spans="1:14">
      <c r="A209">
        <v>194565</v>
      </c>
      <c r="B209" t="s">
        <v>2570</v>
      </c>
      <c r="C209" t="s">
        <v>2544</v>
      </c>
      <c r="D209" t="s">
        <v>2571</v>
      </c>
      <c r="E209" t="s">
        <v>2572</v>
      </c>
      <c r="F209" t="s">
        <v>2573</v>
      </c>
      <c r="G209">
        <v>6357358</v>
      </c>
      <c r="H209">
        <v>835176</v>
      </c>
      <c r="I209" t="s">
        <v>2539</v>
      </c>
      <c r="K209">
        <v>1.01</v>
      </c>
      <c r="N209" t="s">
        <v>3113</v>
      </c>
    </row>
    <row r="210" spans="1:14">
      <c r="A210">
        <v>194564</v>
      </c>
      <c r="B210" t="s">
        <v>2581</v>
      </c>
      <c r="C210" t="s">
        <v>2544</v>
      </c>
      <c r="D210" t="s">
        <v>2571</v>
      </c>
      <c r="E210" t="s">
        <v>2572</v>
      </c>
      <c r="F210" t="s">
        <v>2573</v>
      </c>
      <c r="G210">
        <v>57934190</v>
      </c>
      <c r="H210">
        <v>16614305</v>
      </c>
      <c r="I210" t="s">
        <v>2539</v>
      </c>
      <c r="K210">
        <v>8.09</v>
      </c>
      <c r="N210" t="s">
        <v>3114</v>
      </c>
    </row>
    <row r="211" spans="1:14">
      <c r="A211">
        <v>194563</v>
      </c>
      <c r="B211" t="s">
        <v>2578</v>
      </c>
      <c r="C211" t="s">
        <v>2544</v>
      </c>
      <c r="D211" t="s">
        <v>2571</v>
      </c>
      <c r="E211" t="s">
        <v>2572</v>
      </c>
      <c r="F211" t="s">
        <v>2573</v>
      </c>
      <c r="G211">
        <v>10748880</v>
      </c>
      <c r="H211">
        <v>191336</v>
      </c>
      <c r="I211" t="s">
        <v>2539</v>
      </c>
      <c r="K211">
        <v>1.64</v>
      </c>
      <c r="N211" t="s">
        <v>3114</v>
      </c>
    </row>
    <row r="212" spans="1:14">
      <c r="A212">
        <v>194562</v>
      </c>
      <c r="B212" t="s">
        <v>2580</v>
      </c>
      <c r="C212" t="s">
        <v>2544</v>
      </c>
      <c r="D212" t="s">
        <v>2571</v>
      </c>
      <c r="E212" t="s">
        <v>2572</v>
      </c>
      <c r="F212" t="s">
        <v>2573</v>
      </c>
      <c r="G212">
        <v>1179770</v>
      </c>
      <c r="H212">
        <v>15412</v>
      </c>
      <c r="I212" t="s">
        <v>2539</v>
      </c>
      <c r="K212">
        <v>0.26</v>
      </c>
      <c r="N212" t="s">
        <v>3114</v>
      </c>
    </row>
    <row r="213" spans="1:14">
      <c r="A213">
        <v>194561</v>
      </c>
      <c r="B213" t="s">
        <v>2579</v>
      </c>
      <c r="C213" t="s">
        <v>2544</v>
      </c>
      <c r="D213" t="s">
        <v>2571</v>
      </c>
      <c r="E213" t="s">
        <v>2572</v>
      </c>
      <c r="F213" t="s">
        <v>2573</v>
      </c>
      <c r="G213">
        <v>108724468</v>
      </c>
      <c r="H213">
        <v>18195849</v>
      </c>
      <c r="I213" t="s">
        <v>2539</v>
      </c>
      <c r="K213">
        <v>24.3</v>
      </c>
      <c r="N213" t="s">
        <v>3114</v>
      </c>
    </row>
    <row r="214" spans="1:14">
      <c r="A214">
        <v>194560</v>
      </c>
      <c r="B214" t="s">
        <v>2574</v>
      </c>
      <c r="C214" t="s">
        <v>2544</v>
      </c>
      <c r="D214" t="s">
        <v>2571</v>
      </c>
      <c r="E214" t="s">
        <v>2572</v>
      </c>
      <c r="F214" t="s">
        <v>2573</v>
      </c>
      <c r="G214">
        <v>1179770</v>
      </c>
      <c r="H214">
        <v>16106</v>
      </c>
      <c r="I214" t="s">
        <v>2539</v>
      </c>
      <c r="K214">
        <v>0.33</v>
      </c>
      <c r="N214" t="s">
        <v>3114</v>
      </c>
    </row>
    <row r="215" spans="1:14">
      <c r="A215">
        <v>194559</v>
      </c>
      <c r="B215" t="s">
        <v>2574</v>
      </c>
      <c r="C215" t="s">
        <v>2544</v>
      </c>
      <c r="D215" t="s">
        <v>2571</v>
      </c>
      <c r="E215" t="s">
        <v>2572</v>
      </c>
      <c r="F215" t="s">
        <v>2573</v>
      </c>
      <c r="G215">
        <v>6881890</v>
      </c>
      <c r="H215">
        <v>219111</v>
      </c>
      <c r="I215" t="s">
        <v>2539</v>
      </c>
      <c r="K215">
        <v>0.89</v>
      </c>
      <c r="N215" t="s">
        <v>3114</v>
      </c>
    </row>
    <row r="216" spans="1:14">
      <c r="A216">
        <v>194558</v>
      </c>
      <c r="B216" t="s">
        <v>2575</v>
      </c>
      <c r="C216" t="s">
        <v>2547</v>
      </c>
      <c r="D216" t="s">
        <v>2576</v>
      </c>
      <c r="E216" t="s">
        <v>2572</v>
      </c>
      <c r="F216" t="s">
        <v>2577</v>
      </c>
      <c r="G216">
        <v>71303168</v>
      </c>
      <c r="H216">
        <v>17493676</v>
      </c>
      <c r="I216" t="s">
        <v>2539</v>
      </c>
      <c r="K216">
        <v>26.56</v>
      </c>
      <c r="N216" t="s">
        <v>3115</v>
      </c>
    </row>
    <row r="217" spans="1:14">
      <c r="A217">
        <v>194557</v>
      </c>
      <c r="B217" t="s">
        <v>2582</v>
      </c>
      <c r="C217" t="s">
        <v>2547</v>
      </c>
      <c r="D217" t="s">
        <v>2576</v>
      </c>
      <c r="E217" t="s">
        <v>2572</v>
      </c>
      <c r="F217" t="s">
        <v>2577</v>
      </c>
      <c r="G217">
        <v>57671680</v>
      </c>
      <c r="H217">
        <v>12770059</v>
      </c>
      <c r="I217" t="s">
        <v>2539</v>
      </c>
      <c r="K217">
        <v>38.67</v>
      </c>
      <c r="N217" t="s">
        <v>3116</v>
      </c>
    </row>
    <row r="218" spans="1:14">
      <c r="A218">
        <v>194556</v>
      </c>
      <c r="B218" t="s">
        <v>2570</v>
      </c>
      <c r="C218" t="s">
        <v>2544</v>
      </c>
      <c r="D218" t="s">
        <v>2571</v>
      </c>
      <c r="E218" t="s">
        <v>2572</v>
      </c>
      <c r="F218" t="s">
        <v>2573</v>
      </c>
      <c r="G218">
        <v>6357358</v>
      </c>
      <c r="H218">
        <v>761334</v>
      </c>
      <c r="I218" t="s">
        <v>2539</v>
      </c>
      <c r="K218">
        <v>1.01</v>
      </c>
      <c r="N218" t="s">
        <v>3117</v>
      </c>
    </row>
    <row r="219" spans="1:14">
      <c r="A219">
        <v>194555</v>
      </c>
      <c r="B219" t="s">
        <v>2581</v>
      </c>
      <c r="C219" t="s">
        <v>2544</v>
      </c>
      <c r="D219" t="s">
        <v>2571</v>
      </c>
      <c r="E219" t="s">
        <v>2572</v>
      </c>
      <c r="F219" t="s">
        <v>2573</v>
      </c>
      <c r="G219">
        <v>3539310</v>
      </c>
      <c r="H219">
        <v>51171</v>
      </c>
      <c r="I219" t="s">
        <v>2539</v>
      </c>
      <c r="K219">
        <v>1.19</v>
      </c>
      <c r="N219" t="s">
        <v>3118</v>
      </c>
    </row>
    <row r="220" spans="1:14">
      <c r="A220">
        <v>194554</v>
      </c>
      <c r="B220" t="s">
        <v>2578</v>
      </c>
      <c r="C220" t="s">
        <v>2544</v>
      </c>
      <c r="D220" t="s">
        <v>2571</v>
      </c>
      <c r="E220" t="s">
        <v>2572</v>
      </c>
      <c r="F220" t="s">
        <v>2573</v>
      </c>
      <c r="G220">
        <v>10879952</v>
      </c>
      <c r="H220">
        <v>192155</v>
      </c>
      <c r="I220" t="s">
        <v>2539</v>
      </c>
      <c r="K220">
        <v>1.74</v>
      </c>
      <c r="N220" t="s">
        <v>3118</v>
      </c>
    </row>
    <row r="221" spans="1:14">
      <c r="A221">
        <v>194553</v>
      </c>
      <c r="B221" t="s">
        <v>2580</v>
      </c>
      <c r="C221" t="s">
        <v>2544</v>
      </c>
      <c r="D221" t="s">
        <v>2571</v>
      </c>
      <c r="E221" t="s">
        <v>2572</v>
      </c>
      <c r="F221" t="s">
        <v>2573</v>
      </c>
      <c r="G221">
        <v>1179770</v>
      </c>
      <c r="H221">
        <v>15405</v>
      </c>
      <c r="I221" t="s">
        <v>2539</v>
      </c>
      <c r="K221">
        <v>0.28000000000000003</v>
      </c>
      <c r="N221" t="s">
        <v>3118</v>
      </c>
    </row>
    <row r="222" spans="1:14">
      <c r="A222">
        <v>194552</v>
      </c>
      <c r="B222" t="s">
        <v>2579</v>
      </c>
      <c r="C222" t="s">
        <v>2544</v>
      </c>
      <c r="D222" t="s">
        <v>2571</v>
      </c>
      <c r="E222" t="s">
        <v>2572</v>
      </c>
      <c r="F222" t="s">
        <v>2573</v>
      </c>
      <c r="G222">
        <v>110690548</v>
      </c>
      <c r="H222">
        <v>18566933</v>
      </c>
      <c r="I222" t="s">
        <v>2539</v>
      </c>
      <c r="K222">
        <v>16.14</v>
      </c>
      <c r="N222" t="s">
        <v>3118</v>
      </c>
    </row>
    <row r="223" spans="1:14">
      <c r="A223">
        <v>194551</v>
      </c>
      <c r="B223" t="s">
        <v>2574</v>
      </c>
      <c r="C223" t="s">
        <v>2544</v>
      </c>
      <c r="D223" t="s">
        <v>2571</v>
      </c>
      <c r="E223" t="s">
        <v>2572</v>
      </c>
      <c r="F223" t="s">
        <v>2573</v>
      </c>
      <c r="G223">
        <v>1179770</v>
      </c>
      <c r="H223">
        <v>15703</v>
      </c>
      <c r="I223" t="s">
        <v>2539</v>
      </c>
      <c r="K223">
        <v>0.33</v>
      </c>
      <c r="N223" t="s">
        <v>3118</v>
      </c>
    </row>
    <row r="224" spans="1:14">
      <c r="A224">
        <v>194550</v>
      </c>
      <c r="B224" t="s">
        <v>2574</v>
      </c>
      <c r="C224" t="s">
        <v>2544</v>
      </c>
      <c r="D224" t="s">
        <v>2571</v>
      </c>
      <c r="E224" t="s">
        <v>2572</v>
      </c>
      <c r="F224" t="s">
        <v>2573</v>
      </c>
      <c r="G224">
        <v>6881890</v>
      </c>
      <c r="H224">
        <v>215189</v>
      </c>
      <c r="I224" t="s">
        <v>2539</v>
      </c>
      <c r="K224">
        <v>0.96</v>
      </c>
      <c r="N224" t="s">
        <v>3118</v>
      </c>
    </row>
    <row r="225" spans="1:14">
      <c r="A225">
        <v>194549</v>
      </c>
      <c r="B225" t="s">
        <v>2733</v>
      </c>
      <c r="C225" t="s">
        <v>2546</v>
      </c>
      <c r="D225" t="s">
        <v>2571</v>
      </c>
      <c r="E225" t="s">
        <v>2572</v>
      </c>
      <c r="F225" t="s">
        <v>2584</v>
      </c>
      <c r="G225">
        <v>4435339903</v>
      </c>
      <c r="H225">
        <v>429550033</v>
      </c>
      <c r="I225" t="s">
        <v>2539</v>
      </c>
      <c r="K225">
        <v>21.87</v>
      </c>
      <c r="N225" t="s">
        <v>3119</v>
      </c>
    </row>
    <row r="226" spans="1:14">
      <c r="A226">
        <v>194548</v>
      </c>
      <c r="B226" t="s">
        <v>2675</v>
      </c>
      <c r="C226" t="s">
        <v>2546</v>
      </c>
      <c r="D226" t="s">
        <v>2571</v>
      </c>
      <c r="E226" t="s">
        <v>2572</v>
      </c>
      <c r="F226" t="s">
        <v>2584</v>
      </c>
      <c r="G226">
        <v>4581146761</v>
      </c>
      <c r="H226">
        <v>394824528</v>
      </c>
      <c r="I226" t="s">
        <v>2539</v>
      </c>
      <c r="K226">
        <v>45.17</v>
      </c>
      <c r="N226" t="s">
        <v>3120</v>
      </c>
    </row>
    <row r="227" spans="1:14">
      <c r="A227">
        <v>194547</v>
      </c>
      <c r="B227" t="s">
        <v>2734</v>
      </c>
      <c r="C227" t="s">
        <v>2546</v>
      </c>
      <c r="D227" t="s">
        <v>2571</v>
      </c>
      <c r="E227" t="s">
        <v>2572</v>
      </c>
      <c r="F227" t="s">
        <v>2584</v>
      </c>
      <c r="G227">
        <v>8740847268</v>
      </c>
      <c r="H227">
        <v>809101901</v>
      </c>
      <c r="I227" t="s">
        <v>2539</v>
      </c>
      <c r="K227">
        <v>59.32</v>
      </c>
      <c r="N227" t="s">
        <v>3120</v>
      </c>
    </row>
    <row r="228" spans="1:14">
      <c r="A228">
        <v>194546</v>
      </c>
      <c r="B228" t="s">
        <v>2735</v>
      </c>
      <c r="C228" t="s">
        <v>2546</v>
      </c>
      <c r="D228" t="s">
        <v>2571</v>
      </c>
      <c r="E228" t="s">
        <v>2572</v>
      </c>
      <c r="F228" t="s">
        <v>2584</v>
      </c>
      <c r="G228">
        <v>8586988654</v>
      </c>
      <c r="H228">
        <v>800323052</v>
      </c>
      <c r="I228" t="s">
        <v>2539</v>
      </c>
      <c r="K228">
        <v>61.78</v>
      </c>
      <c r="N228" t="s">
        <v>3119</v>
      </c>
    </row>
    <row r="229" spans="1:14">
      <c r="A229">
        <v>194545</v>
      </c>
      <c r="B229" t="s">
        <v>2579</v>
      </c>
      <c r="C229" t="s">
        <v>2546</v>
      </c>
      <c r="D229" t="s">
        <v>2571</v>
      </c>
      <c r="E229" t="s">
        <v>2572</v>
      </c>
      <c r="F229" t="s">
        <v>2584</v>
      </c>
      <c r="G229">
        <v>83658894494</v>
      </c>
      <c r="H229">
        <v>7447846233</v>
      </c>
      <c r="I229" t="s">
        <v>2539</v>
      </c>
      <c r="K229">
        <v>182.49</v>
      </c>
      <c r="N229" t="s">
        <v>3120</v>
      </c>
    </row>
    <row r="230" spans="1:14">
      <c r="A230">
        <v>194544</v>
      </c>
      <c r="B230" t="s">
        <v>2736</v>
      </c>
      <c r="C230" t="s">
        <v>2546</v>
      </c>
      <c r="D230" t="s">
        <v>2571</v>
      </c>
      <c r="E230" t="s">
        <v>2572</v>
      </c>
      <c r="F230" t="s">
        <v>2584</v>
      </c>
      <c r="G230">
        <v>3425030455</v>
      </c>
      <c r="H230">
        <v>269688374</v>
      </c>
      <c r="I230" t="s">
        <v>2539</v>
      </c>
      <c r="K230">
        <v>205.06</v>
      </c>
      <c r="N230" t="s">
        <v>3119</v>
      </c>
    </row>
    <row r="231" spans="1:14">
      <c r="A231">
        <v>194542</v>
      </c>
      <c r="B231" t="s">
        <v>2588</v>
      </c>
      <c r="C231" t="s">
        <v>2546</v>
      </c>
      <c r="D231" t="s">
        <v>2571</v>
      </c>
      <c r="E231" t="s">
        <v>2572</v>
      </c>
      <c r="F231" t="s">
        <v>2584</v>
      </c>
      <c r="G231">
        <v>6545462742</v>
      </c>
      <c r="H231">
        <v>1109180955</v>
      </c>
      <c r="I231" t="s">
        <v>2539</v>
      </c>
      <c r="K231">
        <v>14.4</v>
      </c>
      <c r="N231" t="s">
        <v>3119</v>
      </c>
    </row>
    <row r="232" spans="1:14">
      <c r="A232">
        <v>194541</v>
      </c>
      <c r="B232" t="s">
        <v>2737</v>
      </c>
      <c r="C232" t="s">
        <v>2546</v>
      </c>
      <c r="D232" t="s">
        <v>2571</v>
      </c>
      <c r="E232" t="s">
        <v>2572</v>
      </c>
      <c r="F232" t="s">
        <v>2584</v>
      </c>
      <c r="G232">
        <v>3429568093</v>
      </c>
      <c r="H232">
        <v>476850911</v>
      </c>
      <c r="I232" t="s">
        <v>2539</v>
      </c>
      <c r="K232">
        <v>153.31</v>
      </c>
      <c r="N232" t="s">
        <v>3120</v>
      </c>
    </row>
    <row r="233" spans="1:14">
      <c r="A233">
        <v>194539</v>
      </c>
      <c r="B233" t="s">
        <v>2665</v>
      </c>
      <c r="C233" t="s">
        <v>2546</v>
      </c>
      <c r="D233" t="s">
        <v>2571</v>
      </c>
      <c r="E233" t="s">
        <v>2572</v>
      </c>
      <c r="F233" t="s">
        <v>2584</v>
      </c>
      <c r="G233">
        <v>2934241995</v>
      </c>
      <c r="H233">
        <v>257209097</v>
      </c>
      <c r="I233" t="s">
        <v>2539</v>
      </c>
      <c r="K233">
        <v>126.13</v>
      </c>
      <c r="N233" t="s">
        <v>3119</v>
      </c>
    </row>
    <row r="234" spans="1:14">
      <c r="A234">
        <v>194538</v>
      </c>
      <c r="B234" t="s">
        <v>2718</v>
      </c>
      <c r="C234" t="s">
        <v>2546</v>
      </c>
      <c r="D234" t="s">
        <v>2571</v>
      </c>
      <c r="E234" t="s">
        <v>2572</v>
      </c>
      <c r="F234" t="s">
        <v>2584</v>
      </c>
      <c r="G234">
        <v>8707922374</v>
      </c>
      <c r="H234">
        <v>2417859976</v>
      </c>
      <c r="I234" t="s">
        <v>2539</v>
      </c>
      <c r="K234">
        <v>81.319999999999993</v>
      </c>
      <c r="N234" t="s">
        <v>3119</v>
      </c>
    </row>
    <row r="235" spans="1:14">
      <c r="A235">
        <v>194536</v>
      </c>
      <c r="B235" t="s">
        <v>2635</v>
      </c>
      <c r="C235" t="s">
        <v>2546</v>
      </c>
      <c r="D235" t="s">
        <v>2571</v>
      </c>
      <c r="E235" t="s">
        <v>2572</v>
      </c>
      <c r="F235" t="s">
        <v>2584</v>
      </c>
      <c r="G235">
        <v>4040451107</v>
      </c>
      <c r="H235">
        <v>371285506</v>
      </c>
      <c r="I235" t="s">
        <v>2539</v>
      </c>
      <c r="K235">
        <v>180.62</v>
      </c>
      <c r="N235" t="s">
        <v>3119</v>
      </c>
    </row>
    <row r="236" spans="1:14">
      <c r="A236">
        <v>194535</v>
      </c>
      <c r="B236" t="s">
        <v>2738</v>
      </c>
      <c r="C236" t="s">
        <v>2546</v>
      </c>
      <c r="D236" t="s">
        <v>2571</v>
      </c>
      <c r="E236" t="s">
        <v>2572</v>
      </c>
      <c r="F236" t="s">
        <v>2584</v>
      </c>
      <c r="G236">
        <v>3317797648</v>
      </c>
      <c r="H236">
        <v>339926068</v>
      </c>
      <c r="I236" t="s">
        <v>2539</v>
      </c>
      <c r="K236">
        <v>96.73</v>
      </c>
      <c r="N236" t="s">
        <v>3119</v>
      </c>
    </row>
    <row r="237" spans="1:14">
      <c r="A237">
        <v>194534</v>
      </c>
      <c r="B237" t="s">
        <v>2720</v>
      </c>
      <c r="C237" t="s">
        <v>2546</v>
      </c>
      <c r="D237" t="s">
        <v>2571</v>
      </c>
      <c r="E237" t="s">
        <v>2572</v>
      </c>
      <c r="F237" t="s">
        <v>2584</v>
      </c>
      <c r="G237">
        <v>39564315749</v>
      </c>
      <c r="H237">
        <v>33830430036</v>
      </c>
      <c r="I237" t="s">
        <v>2539</v>
      </c>
      <c r="K237">
        <v>184.24</v>
      </c>
      <c r="N237" t="s">
        <v>3119</v>
      </c>
    </row>
    <row r="238" spans="1:14">
      <c r="A238">
        <v>194533</v>
      </c>
      <c r="B238" t="s">
        <v>2744</v>
      </c>
      <c r="C238" t="s">
        <v>2545</v>
      </c>
      <c r="D238" t="s">
        <v>2739</v>
      </c>
      <c r="E238" t="s">
        <v>2572</v>
      </c>
      <c r="F238" t="s">
        <v>2584</v>
      </c>
      <c r="G238">
        <v>5012220374</v>
      </c>
      <c r="H238">
        <v>4029091361</v>
      </c>
      <c r="I238" t="s">
        <v>2539</v>
      </c>
      <c r="K238">
        <v>30.82</v>
      </c>
      <c r="L238" t="s">
        <v>2591</v>
      </c>
      <c r="M238" t="s">
        <v>2745</v>
      </c>
      <c r="N238" t="s">
        <v>3121</v>
      </c>
    </row>
    <row r="239" spans="1:14">
      <c r="A239">
        <v>194533</v>
      </c>
      <c r="B239" t="s">
        <v>2742</v>
      </c>
      <c r="C239" t="s">
        <v>2545</v>
      </c>
      <c r="D239" t="s">
        <v>2739</v>
      </c>
      <c r="E239" t="s">
        <v>2572</v>
      </c>
      <c r="F239" t="s">
        <v>2584</v>
      </c>
      <c r="G239">
        <v>5643451866</v>
      </c>
      <c r="H239">
        <v>4536509064</v>
      </c>
      <c r="I239" t="s">
        <v>2539</v>
      </c>
      <c r="K239">
        <v>30.82</v>
      </c>
      <c r="L239" t="s">
        <v>2591</v>
      </c>
      <c r="M239" t="s">
        <v>2743</v>
      </c>
      <c r="N239" t="s">
        <v>3121</v>
      </c>
    </row>
    <row r="240" spans="1:14">
      <c r="A240">
        <v>194533</v>
      </c>
      <c r="B240" t="s">
        <v>2746</v>
      </c>
      <c r="C240" t="s">
        <v>2545</v>
      </c>
      <c r="D240" t="s">
        <v>2739</v>
      </c>
      <c r="E240" t="s">
        <v>2572</v>
      </c>
      <c r="F240" t="s">
        <v>2584</v>
      </c>
      <c r="G240">
        <v>7853877236</v>
      </c>
      <c r="H240">
        <v>6313367442</v>
      </c>
      <c r="I240" t="s">
        <v>2539</v>
      </c>
      <c r="K240">
        <v>30.82</v>
      </c>
      <c r="L240" t="s">
        <v>2591</v>
      </c>
      <c r="M240" t="s">
        <v>2747</v>
      </c>
      <c r="N240" t="s">
        <v>3121</v>
      </c>
    </row>
    <row r="241" spans="1:14">
      <c r="A241">
        <v>194533</v>
      </c>
      <c r="B241" t="s">
        <v>2578</v>
      </c>
      <c r="C241" t="s">
        <v>2545</v>
      </c>
      <c r="D241" t="s">
        <v>2739</v>
      </c>
      <c r="E241" t="s">
        <v>2572</v>
      </c>
      <c r="F241" t="s">
        <v>2584</v>
      </c>
      <c r="G241">
        <v>9795882116</v>
      </c>
      <c r="H241">
        <v>7874455045</v>
      </c>
      <c r="I241" t="s">
        <v>2539</v>
      </c>
      <c r="K241">
        <v>30.82</v>
      </c>
      <c r="L241" t="s">
        <v>2591</v>
      </c>
      <c r="M241" t="s">
        <v>2741</v>
      </c>
      <c r="N241" t="s">
        <v>3121</v>
      </c>
    </row>
    <row r="242" spans="1:14">
      <c r="A242">
        <v>194533</v>
      </c>
      <c r="B242" t="s">
        <v>2727</v>
      </c>
      <c r="C242" t="s">
        <v>2545</v>
      </c>
      <c r="D242" t="s">
        <v>2739</v>
      </c>
      <c r="E242" t="s">
        <v>2572</v>
      </c>
      <c r="F242" t="s">
        <v>2584</v>
      </c>
      <c r="G242">
        <v>17845757342</v>
      </c>
      <c r="H242">
        <v>14345376176</v>
      </c>
      <c r="I242" t="s">
        <v>2539</v>
      </c>
      <c r="K242">
        <v>30.82</v>
      </c>
      <c r="L242" t="s">
        <v>2591</v>
      </c>
      <c r="M242" t="s">
        <v>2748</v>
      </c>
      <c r="N242" t="s">
        <v>3121</v>
      </c>
    </row>
    <row r="243" spans="1:14">
      <c r="A243">
        <v>194533</v>
      </c>
      <c r="B243" t="s">
        <v>2581</v>
      </c>
      <c r="C243" t="s">
        <v>2545</v>
      </c>
      <c r="D243" t="s">
        <v>2739</v>
      </c>
      <c r="E243" t="s">
        <v>2572</v>
      </c>
      <c r="F243" t="s">
        <v>2584</v>
      </c>
      <c r="G243">
        <v>40592564316</v>
      </c>
      <c r="H243">
        <v>32630478714</v>
      </c>
      <c r="I243" t="s">
        <v>2539</v>
      </c>
      <c r="K243">
        <v>30.82</v>
      </c>
      <c r="L243" t="s">
        <v>2591</v>
      </c>
      <c r="M243" t="s">
        <v>2740</v>
      </c>
      <c r="N243" t="s">
        <v>3121</v>
      </c>
    </row>
    <row r="244" spans="1:14">
      <c r="A244">
        <v>194532</v>
      </c>
      <c r="B244" t="s">
        <v>2575</v>
      </c>
      <c r="C244" t="s">
        <v>2547</v>
      </c>
      <c r="D244" t="s">
        <v>2576</v>
      </c>
      <c r="E244" t="s">
        <v>2572</v>
      </c>
      <c r="F244" t="s">
        <v>2577</v>
      </c>
      <c r="G244">
        <v>368050176</v>
      </c>
      <c r="H244">
        <v>94847527</v>
      </c>
      <c r="I244" t="s">
        <v>2539</v>
      </c>
      <c r="K244">
        <v>56.09</v>
      </c>
      <c r="N244" t="s">
        <v>3122</v>
      </c>
    </row>
    <row r="245" spans="1:14">
      <c r="A245">
        <v>194531</v>
      </c>
      <c r="B245" t="s">
        <v>2582</v>
      </c>
      <c r="C245" t="s">
        <v>2547</v>
      </c>
      <c r="D245" t="s">
        <v>2576</v>
      </c>
      <c r="E245" t="s">
        <v>2572</v>
      </c>
      <c r="F245" t="s">
        <v>2577</v>
      </c>
      <c r="G245">
        <v>102760448</v>
      </c>
      <c r="H245">
        <v>26958253</v>
      </c>
      <c r="I245" t="s">
        <v>2539</v>
      </c>
      <c r="K245">
        <v>68.91</v>
      </c>
      <c r="N245" t="s">
        <v>3123</v>
      </c>
    </row>
    <row r="246" spans="1:14">
      <c r="A246">
        <v>194530</v>
      </c>
      <c r="B246" t="s">
        <v>2570</v>
      </c>
      <c r="C246" t="s">
        <v>2544</v>
      </c>
      <c r="D246" t="s">
        <v>2571</v>
      </c>
      <c r="E246" t="s">
        <v>2572</v>
      </c>
      <c r="F246" t="s">
        <v>2573</v>
      </c>
      <c r="G246">
        <v>4063598</v>
      </c>
      <c r="H246">
        <v>70218</v>
      </c>
      <c r="I246" t="s">
        <v>2539</v>
      </c>
      <c r="K246">
        <v>0.65</v>
      </c>
      <c r="N246" t="s">
        <v>3124</v>
      </c>
    </row>
    <row r="247" spans="1:14">
      <c r="A247">
        <v>194529</v>
      </c>
      <c r="B247" t="s">
        <v>2580</v>
      </c>
      <c r="C247" t="s">
        <v>2544</v>
      </c>
      <c r="D247" t="s">
        <v>2571</v>
      </c>
      <c r="E247" t="s">
        <v>2572</v>
      </c>
      <c r="F247" t="s">
        <v>2573</v>
      </c>
      <c r="G247">
        <v>1179770</v>
      </c>
      <c r="H247">
        <v>15093</v>
      </c>
      <c r="I247" t="s">
        <v>2539</v>
      </c>
      <c r="K247">
        <v>0.3</v>
      </c>
      <c r="N247" t="s">
        <v>3125</v>
      </c>
    </row>
    <row r="248" spans="1:14">
      <c r="A248">
        <v>194528</v>
      </c>
      <c r="B248" t="s">
        <v>2579</v>
      </c>
      <c r="C248" t="s">
        <v>2544</v>
      </c>
      <c r="D248" t="s">
        <v>2571</v>
      </c>
      <c r="E248" t="s">
        <v>2572</v>
      </c>
      <c r="F248" t="s">
        <v>2573</v>
      </c>
      <c r="G248">
        <v>105316596</v>
      </c>
      <c r="H248">
        <v>17644664</v>
      </c>
      <c r="I248" t="s">
        <v>2539</v>
      </c>
      <c r="K248">
        <v>19.62</v>
      </c>
      <c r="N248" t="s">
        <v>3125</v>
      </c>
    </row>
    <row r="249" spans="1:14">
      <c r="A249">
        <v>194527</v>
      </c>
      <c r="B249" t="s">
        <v>2574</v>
      </c>
      <c r="C249" t="s">
        <v>2544</v>
      </c>
      <c r="D249" t="s">
        <v>2571</v>
      </c>
      <c r="E249" t="s">
        <v>2572</v>
      </c>
      <c r="F249" t="s">
        <v>2573</v>
      </c>
      <c r="G249">
        <v>1179770</v>
      </c>
      <c r="H249">
        <v>16767</v>
      </c>
      <c r="I249" t="s">
        <v>2539</v>
      </c>
      <c r="K249">
        <v>0.22</v>
      </c>
      <c r="N249" t="s">
        <v>3125</v>
      </c>
    </row>
    <row r="250" spans="1:14">
      <c r="A250">
        <v>194526</v>
      </c>
      <c r="B250" t="s">
        <v>2574</v>
      </c>
      <c r="C250" t="s">
        <v>2544</v>
      </c>
      <c r="D250" t="s">
        <v>2571</v>
      </c>
      <c r="E250" t="s">
        <v>2572</v>
      </c>
      <c r="F250" t="s">
        <v>2573</v>
      </c>
      <c r="G250">
        <v>7012962</v>
      </c>
      <c r="H250">
        <v>210152</v>
      </c>
      <c r="I250" t="s">
        <v>2539</v>
      </c>
      <c r="K250">
        <v>0.98</v>
      </c>
      <c r="N250" t="s">
        <v>3125</v>
      </c>
    </row>
    <row r="251" spans="1:14">
      <c r="A251">
        <v>194525</v>
      </c>
      <c r="B251" t="s">
        <v>2581</v>
      </c>
      <c r="C251" t="s">
        <v>2544</v>
      </c>
      <c r="D251" t="s">
        <v>2571</v>
      </c>
      <c r="E251" t="s">
        <v>2572</v>
      </c>
      <c r="F251" t="s">
        <v>2573</v>
      </c>
      <c r="G251">
        <v>3539310</v>
      </c>
      <c r="H251">
        <v>48260</v>
      </c>
      <c r="I251" t="s">
        <v>2539</v>
      </c>
      <c r="K251">
        <v>1.19</v>
      </c>
      <c r="N251" t="s">
        <v>3125</v>
      </c>
    </row>
    <row r="252" spans="1:14">
      <c r="A252">
        <v>194524</v>
      </c>
      <c r="B252" t="s">
        <v>2578</v>
      </c>
      <c r="C252" t="s">
        <v>2544</v>
      </c>
      <c r="D252" t="s">
        <v>2571</v>
      </c>
      <c r="E252" t="s">
        <v>2572</v>
      </c>
      <c r="F252" t="s">
        <v>2573</v>
      </c>
      <c r="G252">
        <v>10748880</v>
      </c>
      <c r="H252">
        <v>188248</v>
      </c>
      <c r="I252" t="s">
        <v>2539</v>
      </c>
      <c r="K252">
        <v>1.9</v>
      </c>
      <c r="N252" t="s">
        <v>3125</v>
      </c>
    </row>
    <row r="253" spans="1:14">
      <c r="A253">
        <v>194523</v>
      </c>
      <c r="B253" t="s">
        <v>2669</v>
      </c>
      <c r="C253" t="s">
        <v>2546</v>
      </c>
      <c r="D253" t="s">
        <v>2571</v>
      </c>
      <c r="E253" t="s">
        <v>2572</v>
      </c>
      <c r="F253" t="s">
        <v>2584</v>
      </c>
      <c r="G253">
        <v>4580678077</v>
      </c>
      <c r="H253">
        <v>721878346</v>
      </c>
      <c r="I253" t="s">
        <v>2539</v>
      </c>
      <c r="K253">
        <v>34.590000000000003</v>
      </c>
      <c r="N253" t="s">
        <v>3126</v>
      </c>
    </row>
    <row r="254" spans="1:14">
      <c r="A254">
        <v>194522</v>
      </c>
      <c r="B254" t="s">
        <v>2749</v>
      </c>
      <c r="C254" t="s">
        <v>2546</v>
      </c>
      <c r="D254" t="s">
        <v>2571</v>
      </c>
      <c r="E254" t="s">
        <v>2572</v>
      </c>
      <c r="F254" t="s">
        <v>2584</v>
      </c>
      <c r="G254">
        <v>3256414840</v>
      </c>
      <c r="H254">
        <v>320502832</v>
      </c>
      <c r="I254" t="s">
        <v>2539</v>
      </c>
      <c r="K254">
        <v>59.02</v>
      </c>
      <c r="N254" t="s">
        <v>3126</v>
      </c>
    </row>
    <row r="255" spans="1:14">
      <c r="A255">
        <v>194521</v>
      </c>
      <c r="B255" t="s">
        <v>2750</v>
      </c>
      <c r="C255" t="s">
        <v>2546</v>
      </c>
      <c r="D255" t="s">
        <v>2571</v>
      </c>
      <c r="E255" t="s">
        <v>2572</v>
      </c>
      <c r="F255" t="s">
        <v>2584</v>
      </c>
      <c r="G255">
        <v>3295038570</v>
      </c>
      <c r="H255">
        <v>316905961</v>
      </c>
      <c r="I255" t="s">
        <v>2539</v>
      </c>
      <c r="K255">
        <v>62.42</v>
      </c>
      <c r="N255" t="s">
        <v>3127</v>
      </c>
    </row>
    <row r="256" spans="1:14">
      <c r="A256">
        <v>194520</v>
      </c>
      <c r="B256" t="s">
        <v>2751</v>
      </c>
      <c r="C256" t="s">
        <v>2546</v>
      </c>
      <c r="D256" t="s">
        <v>2571</v>
      </c>
      <c r="E256" t="s">
        <v>2572</v>
      </c>
      <c r="F256" t="s">
        <v>2584</v>
      </c>
      <c r="G256">
        <v>2341467870</v>
      </c>
      <c r="H256">
        <v>231247576</v>
      </c>
      <c r="I256" t="s">
        <v>2539</v>
      </c>
      <c r="K256">
        <v>28.55</v>
      </c>
      <c r="N256" t="s">
        <v>3127</v>
      </c>
    </row>
    <row r="257" spans="1:14">
      <c r="A257">
        <v>194519</v>
      </c>
      <c r="B257" t="s">
        <v>2619</v>
      </c>
      <c r="C257" t="s">
        <v>2546</v>
      </c>
      <c r="D257" t="s">
        <v>2571</v>
      </c>
      <c r="E257" t="s">
        <v>2572</v>
      </c>
      <c r="F257" t="s">
        <v>2584</v>
      </c>
      <c r="G257">
        <v>4316797111</v>
      </c>
      <c r="H257">
        <v>320290028</v>
      </c>
      <c r="I257" t="s">
        <v>2539</v>
      </c>
      <c r="K257">
        <v>31.53</v>
      </c>
      <c r="N257" t="s">
        <v>3126</v>
      </c>
    </row>
    <row r="258" spans="1:14">
      <c r="A258">
        <v>194518</v>
      </c>
      <c r="B258" t="s">
        <v>2681</v>
      </c>
      <c r="C258" t="s">
        <v>2546</v>
      </c>
      <c r="D258" t="s">
        <v>2571</v>
      </c>
      <c r="E258" t="s">
        <v>2572</v>
      </c>
      <c r="F258" t="s">
        <v>2584</v>
      </c>
      <c r="G258">
        <v>8368318738</v>
      </c>
      <c r="H258">
        <v>1739485241</v>
      </c>
      <c r="I258" t="s">
        <v>2539</v>
      </c>
      <c r="K258">
        <v>7.06</v>
      </c>
      <c r="N258" t="s">
        <v>3127</v>
      </c>
    </row>
    <row r="259" spans="1:14">
      <c r="A259">
        <v>194517</v>
      </c>
      <c r="B259" t="s">
        <v>2613</v>
      </c>
      <c r="C259" t="s">
        <v>2546</v>
      </c>
      <c r="D259" t="s">
        <v>2571</v>
      </c>
      <c r="E259" t="s">
        <v>2572</v>
      </c>
      <c r="F259" t="s">
        <v>2584</v>
      </c>
      <c r="G259">
        <v>2914798476</v>
      </c>
      <c r="H259">
        <v>265975380</v>
      </c>
      <c r="I259" t="s">
        <v>2539</v>
      </c>
      <c r="K259">
        <v>116.34</v>
      </c>
      <c r="N259" t="s">
        <v>3127</v>
      </c>
    </row>
    <row r="260" spans="1:14">
      <c r="A260">
        <v>194516</v>
      </c>
      <c r="B260" t="s">
        <v>2611</v>
      </c>
      <c r="C260" t="s">
        <v>2546</v>
      </c>
      <c r="D260" t="s">
        <v>2571</v>
      </c>
      <c r="E260" t="s">
        <v>2572</v>
      </c>
      <c r="F260" t="s">
        <v>2584</v>
      </c>
      <c r="G260">
        <v>2880129567</v>
      </c>
      <c r="H260">
        <v>255496309</v>
      </c>
      <c r="I260" t="s">
        <v>2539</v>
      </c>
      <c r="K260">
        <v>112.28</v>
      </c>
      <c r="N260" t="s">
        <v>3126</v>
      </c>
    </row>
    <row r="261" spans="1:14">
      <c r="A261">
        <v>194515</v>
      </c>
      <c r="B261" t="s">
        <v>2617</v>
      </c>
      <c r="C261" t="s">
        <v>2546</v>
      </c>
      <c r="D261" t="s">
        <v>2571</v>
      </c>
      <c r="E261" t="s">
        <v>2572</v>
      </c>
      <c r="F261" t="s">
        <v>2584</v>
      </c>
      <c r="G261">
        <v>2985239081</v>
      </c>
      <c r="H261">
        <v>300419168</v>
      </c>
      <c r="I261" t="s">
        <v>2539</v>
      </c>
      <c r="K261">
        <v>107.62</v>
      </c>
      <c r="N261" t="s">
        <v>3126</v>
      </c>
    </row>
    <row r="262" spans="1:14">
      <c r="A262">
        <v>194514</v>
      </c>
      <c r="B262" t="s">
        <v>2621</v>
      </c>
      <c r="C262" t="s">
        <v>2546</v>
      </c>
      <c r="D262" t="s">
        <v>2571</v>
      </c>
      <c r="E262" t="s">
        <v>2572</v>
      </c>
      <c r="F262" t="s">
        <v>2584</v>
      </c>
      <c r="G262">
        <v>12871331983</v>
      </c>
      <c r="H262">
        <v>825366351</v>
      </c>
      <c r="I262" t="s">
        <v>2539</v>
      </c>
      <c r="K262">
        <v>46.86</v>
      </c>
      <c r="N262" t="s">
        <v>3127</v>
      </c>
    </row>
    <row r="263" spans="1:14">
      <c r="A263">
        <v>194513</v>
      </c>
      <c r="B263" t="s">
        <v>2671</v>
      </c>
      <c r="C263" t="s">
        <v>2546</v>
      </c>
      <c r="D263" t="s">
        <v>2571</v>
      </c>
      <c r="E263" t="s">
        <v>2572</v>
      </c>
      <c r="F263" t="s">
        <v>2584</v>
      </c>
      <c r="G263">
        <v>2894699460</v>
      </c>
      <c r="H263">
        <v>294303457</v>
      </c>
      <c r="I263" t="s">
        <v>2539</v>
      </c>
      <c r="K263">
        <v>115.54</v>
      </c>
      <c r="N263" t="s">
        <v>3126</v>
      </c>
    </row>
    <row r="264" spans="1:14">
      <c r="A264">
        <v>194512</v>
      </c>
      <c r="B264" t="s">
        <v>2570</v>
      </c>
      <c r="C264" t="s">
        <v>2546</v>
      </c>
      <c r="D264" t="s">
        <v>2571</v>
      </c>
      <c r="E264" t="s">
        <v>2572</v>
      </c>
      <c r="F264" t="s">
        <v>2584</v>
      </c>
      <c r="G264">
        <v>238920090669</v>
      </c>
      <c r="H264">
        <v>1356550940</v>
      </c>
      <c r="I264" t="s">
        <v>2539</v>
      </c>
      <c r="K264">
        <v>472.87</v>
      </c>
      <c r="N264" t="s">
        <v>3126</v>
      </c>
    </row>
    <row r="265" spans="1:14">
      <c r="A265">
        <v>194511</v>
      </c>
      <c r="B265" t="s">
        <v>2575</v>
      </c>
      <c r="C265" t="s">
        <v>2547</v>
      </c>
      <c r="D265" t="s">
        <v>2576</v>
      </c>
      <c r="E265" t="s">
        <v>2572</v>
      </c>
      <c r="F265" t="s">
        <v>2577</v>
      </c>
      <c r="G265">
        <v>42991616</v>
      </c>
      <c r="H265">
        <v>7358102</v>
      </c>
      <c r="I265" t="s">
        <v>2539</v>
      </c>
      <c r="K265">
        <v>16.02</v>
      </c>
      <c r="N265" t="s">
        <v>3128</v>
      </c>
    </row>
    <row r="266" spans="1:14">
      <c r="A266">
        <v>194510</v>
      </c>
      <c r="B266" t="s">
        <v>2582</v>
      </c>
      <c r="C266" t="s">
        <v>2547</v>
      </c>
      <c r="D266" t="s">
        <v>2576</v>
      </c>
      <c r="E266" t="s">
        <v>2572</v>
      </c>
      <c r="F266" t="s">
        <v>2577</v>
      </c>
      <c r="G266">
        <v>24117248</v>
      </c>
      <c r="H266">
        <v>1671208</v>
      </c>
      <c r="I266" t="s">
        <v>2539</v>
      </c>
      <c r="K266">
        <v>26.95</v>
      </c>
      <c r="N266" t="s">
        <v>3129</v>
      </c>
    </row>
    <row r="267" spans="1:14">
      <c r="A267">
        <v>194509</v>
      </c>
      <c r="B267" t="s">
        <v>2570</v>
      </c>
      <c r="C267" t="s">
        <v>2544</v>
      </c>
      <c r="D267" t="s">
        <v>2571</v>
      </c>
      <c r="E267" t="s">
        <v>2572</v>
      </c>
      <c r="F267" t="s">
        <v>2573</v>
      </c>
      <c r="G267">
        <v>4456814</v>
      </c>
      <c r="H267">
        <v>86459</v>
      </c>
      <c r="I267" t="s">
        <v>2539</v>
      </c>
      <c r="K267">
        <v>0.71</v>
      </c>
      <c r="N267" t="s">
        <v>3130</v>
      </c>
    </row>
    <row r="268" spans="1:14">
      <c r="A268">
        <v>194508</v>
      </c>
      <c r="B268" t="s">
        <v>2574</v>
      </c>
      <c r="C268" t="s">
        <v>2544</v>
      </c>
      <c r="D268" t="s">
        <v>2571</v>
      </c>
      <c r="E268" t="s">
        <v>2572</v>
      </c>
      <c r="F268" t="s">
        <v>2573</v>
      </c>
      <c r="G268">
        <v>7340642</v>
      </c>
      <c r="H268">
        <v>266851</v>
      </c>
      <c r="I268" t="s">
        <v>2539</v>
      </c>
      <c r="K268">
        <v>0.98</v>
      </c>
      <c r="N268" t="s">
        <v>3131</v>
      </c>
    </row>
    <row r="269" spans="1:14">
      <c r="A269">
        <v>194507</v>
      </c>
      <c r="B269" t="s">
        <v>2580</v>
      </c>
      <c r="C269" t="s">
        <v>2544</v>
      </c>
      <c r="D269" t="s">
        <v>2571</v>
      </c>
      <c r="E269" t="s">
        <v>2572</v>
      </c>
      <c r="F269" t="s">
        <v>2573</v>
      </c>
      <c r="G269">
        <v>1179770</v>
      </c>
      <c r="H269">
        <v>15599</v>
      </c>
      <c r="I269" t="s">
        <v>2539</v>
      </c>
      <c r="K269">
        <v>0.25</v>
      </c>
      <c r="N269" t="s">
        <v>3132</v>
      </c>
    </row>
    <row r="270" spans="1:14">
      <c r="A270">
        <v>194506</v>
      </c>
      <c r="B270" t="s">
        <v>2579</v>
      </c>
      <c r="C270" t="s">
        <v>2544</v>
      </c>
      <c r="D270" t="s">
        <v>2571</v>
      </c>
      <c r="E270" t="s">
        <v>2572</v>
      </c>
      <c r="F270" t="s">
        <v>2573</v>
      </c>
      <c r="G270">
        <v>81527028</v>
      </c>
      <c r="H270">
        <v>13537006</v>
      </c>
      <c r="I270" t="s">
        <v>2539</v>
      </c>
      <c r="K270">
        <v>14.39</v>
      </c>
      <c r="N270" t="s">
        <v>3133</v>
      </c>
    </row>
    <row r="271" spans="1:14">
      <c r="A271">
        <v>194505</v>
      </c>
      <c r="B271" t="s">
        <v>2581</v>
      </c>
      <c r="C271" t="s">
        <v>2544</v>
      </c>
      <c r="D271" t="s">
        <v>2571</v>
      </c>
      <c r="E271" t="s">
        <v>2572</v>
      </c>
      <c r="F271" t="s">
        <v>2573</v>
      </c>
      <c r="G271">
        <v>3539310</v>
      </c>
      <c r="H271">
        <v>59373</v>
      </c>
      <c r="I271" t="s">
        <v>2539</v>
      </c>
      <c r="K271">
        <v>1.32</v>
      </c>
      <c r="N271" t="s">
        <v>3134</v>
      </c>
    </row>
    <row r="272" spans="1:14">
      <c r="A272">
        <v>194504</v>
      </c>
      <c r="B272" t="s">
        <v>2578</v>
      </c>
      <c r="C272" t="s">
        <v>2544</v>
      </c>
      <c r="D272" t="s">
        <v>2571</v>
      </c>
      <c r="E272" t="s">
        <v>2572</v>
      </c>
      <c r="F272" t="s">
        <v>2573</v>
      </c>
      <c r="G272">
        <v>11404240</v>
      </c>
      <c r="H272">
        <v>299740</v>
      </c>
      <c r="I272" t="s">
        <v>2539</v>
      </c>
      <c r="K272">
        <v>1.82</v>
      </c>
      <c r="N272" t="s">
        <v>3134</v>
      </c>
    </row>
    <row r="273" spans="1:14">
      <c r="A273">
        <v>194503</v>
      </c>
      <c r="B273" t="s">
        <v>2574</v>
      </c>
      <c r="C273" t="s">
        <v>2544</v>
      </c>
      <c r="D273" t="s">
        <v>2571</v>
      </c>
      <c r="E273" t="s">
        <v>2572</v>
      </c>
      <c r="F273" t="s">
        <v>2573</v>
      </c>
      <c r="G273">
        <v>1310842</v>
      </c>
      <c r="H273">
        <v>20905</v>
      </c>
      <c r="I273" t="s">
        <v>2539</v>
      </c>
      <c r="K273">
        <v>0.34</v>
      </c>
      <c r="N273" t="s">
        <v>3135</v>
      </c>
    </row>
    <row r="274" spans="1:14">
      <c r="A274">
        <v>194502</v>
      </c>
      <c r="B274" t="s">
        <v>2720</v>
      </c>
      <c r="C274" t="s">
        <v>2545</v>
      </c>
      <c r="D274" t="s">
        <v>2720</v>
      </c>
      <c r="E274" t="s">
        <v>2572</v>
      </c>
      <c r="F274" t="s">
        <v>2584</v>
      </c>
      <c r="G274">
        <v>50068602488</v>
      </c>
      <c r="H274">
        <v>0</v>
      </c>
      <c r="I274" t="s">
        <v>82</v>
      </c>
      <c r="K274">
        <v>4.79</v>
      </c>
      <c r="L274" t="s">
        <v>2591</v>
      </c>
      <c r="M274" t="s">
        <v>3136</v>
      </c>
      <c r="N274" t="s">
        <v>3137</v>
      </c>
    </row>
    <row r="275" spans="1:14">
      <c r="A275">
        <v>194501</v>
      </c>
      <c r="B275" t="s">
        <v>2581</v>
      </c>
      <c r="C275" t="s">
        <v>2544</v>
      </c>
      <c r="D275" t="s">
        <v>2571</v>
      </c>
      <c r="E275" t="s">
        <v>2572</v>
      </c>
      <c r="F275" t="s">
        <v>2786</v>
      </c>
      <c r="G275">
        <v>28611445712</v>
      </c>
      <c r="H275">
        <v>6112090720</v>
      </c>
      <c r="I275" t="s">
        <v>2539</v>
      </c>
      <c r="K275">
        <v>467.94</v>
      </c>
      <c r="N275" t="s">
        <v>3138</v>
      </c>
    </row>
    <row r="276" spans="1:14">
      <c r="A276">
        <v>194500</v>
      </c>
      <c r="B276" t="s">
        <v>2578</v>
      </c>
      <c r="C276" t="s">
        <v>2544</v>
      </c>
      <c r="D276" t="s">
        <v>2571</v>
      </c>
      <c r="E276" t="s">
        <v>2572</v>
      </c>
      <c r="F276" t="s">
        <v>2786</v>
      </c>
      <c r="G276">
        <v>43895033176</v>
      </c>
      <c r="H276">
        <v>5682751715</v>
      </c>
      <c r="I276" t="s">
        <v>2539</v>
      </c>
      <c r="K276">
        <v>490.57</v>
      </c>
      <c r="N276" t="s">
        <v>3138</v>
      </c>
    </row>
    <row r="277" spans="1:14">
      <c r="A277">
        <v>194499</v>
      </c>
      <c r="B277" t="s">
        <v>2580</v>
      </c>
      <c r="C277" t="s">
        <v>2544</v>
      </c>
      <c r="D277" t="s">
        <v>2571</v>
      </c>
      <c r="E277" t="s">
        <v>2572</v>
      </c>
      <c r="F277" t="s">
        <v>2786</v>
      </c>
      <c r="G277">
        <v>22151656</v>
      </c>
      <c r="H277">
        <v>1973523</v>
      </c>
      <c r="I277" t="s">
        <v>2539</v>
      </c>
      <c r="K277">
        <v>2.1800000000000002</v>
      </c>
      <c r="N277" t="s">
        <v>3138</v>
      </c>
    </row>
    <row r="278" spans="1:14">
      <c r="A278">
        <v>194498</v>
      </c>
      <c r="B278" t="s">
        <v>2579</v>
      </c>
      <c r="C278" t="s">
        <v>2544</v>
      </c>
      <c r="D278" t="s">
        <v>2571</v>
      </c>
      <c r="E278" t="s">
        <v>2572</v>
      </c>
      <c r="F278" t="s">
        <v>2786</v>
      </c>
      <c r="G278">
        <v>5254153046</v>
      </c>
      <c r="H278">
        <v>1339892803</v>
      </c>
      <c r="I278" t="s">
        <v>2539</v>
      </c>
      <c r="K278">
        <v>100.09</v>
      </c>
      <c r="N278" t="s">
        <v>3138</v>
      </c>
    </row>
    <row r="279" spans="1:14">
      <c r="A279">
        <v>194497</v>
      </c>
      <c r="B279" t="s">
        <v>2574</v>
      </c>
      <c r="C279" t="s">
        <v>2544</v>
      </c>
      <c r="D279" t="s">
        <v>2571</v>
      </c>
      <c r="E279" t="s">
        <v>2572</v>
      </c>
      <c r="F279" t="s">
        <v>2786</v>
      </c>
      <c r="G279">
        <v>10045489640</v>
      </c>
      <c r="H279">
        <v>222535831</v>
      </c>
      <c r="I279" t="s">
        <v>2539</v>
      </c>
      <c r="K279">
        <v>382.73</v>
      </c>
      <c r="N279" t="s">
        <v>3138</v>
      </c>
    </row>
    <row r="280" spans="1:14">
      <c r="A280">
        <v>194496</v>
      </c>
      <c r="B280" t="s">
        <v>2574</v>
      </c>
      <c r="C280" t="s">
        <v>2544</v>
      </c>
      <c r="D280" t="s">
        <v>2571</v>
      </c>
      <c r="E280" t="s">
        <v>2572</v>
      </c>
      <c r="F280" t="s">
        <v>2786</v>
      </c>
      <c r="G280">
        <v>4481090512</v>
      </c>
      <c r="H280">
        <v>398947871</v>
      </c>
      <c r="I280" t="s">
        <v>2539</v>
      </c>
      <c r="K280">
        <v>183.22</v>
      </c>
      <c r="N280" t="s">
        <v>3138</v>
      </c>
    </row>
    <row r="281" spans="1:14">
      <c r="A281">
        <v>194495</v>
      </c>
      <c r="B281" t="s">
        <v>2570</v>
      </c>
      <c r="C281" t="s">
        <v>2544</v>
      </c>
      <c r="D281" t="s">
        <v>2571</v>
      </c>
      <c r="E281" t="s">
        <v>2572</v>
      </c>
      <c r="F281" t="s">
        <v>2786</v>
      </c>
      <c r="G281">
        <v>1556742754</v>
      </c>
      <c r="H281">
        <v>250910444</v>
      </c>
      <c r="I281" t="s">
        <v>2539</v>
      </c>
      <c r="K281">
        <v>118.62</v>
      </c>
      <c r="N281" t="s">
        <v>3139</v>
      </c>
    </row>
    <row r="282" spans="1:14">
      <c r="A282">
        <v>194494</v>
      </c>
      <c r="B282" t="s">
        <v>2597</v>
      </c>
      <c r="C282" t="s">
        <v>2548</v>
      </c>
      <c r="D282" t="s">
        <v>2571</v>
      </c>
      <c r="E282" t="s">
        <v>2572</v>
      </c>
      <c r="F282" t="s">
        <v>2584</v>
      </c>
      <c r="G282">
        <v>6237923520</v>
      </c>
      <c r="H282">
        <v>336474199</v>
      </c>
      <c r="I282" t="s">
        <v>2539</v>
      </c>
      <c r="K282">
        <v>234.99</v>
      </c>
      <c r="N282" t="s">
        <v>3140</v>
      </c>
    </row>
    <row r="283" spans="1:14">
      <c r="A283">
        <v>194493</v>
      </c>
      <c r="B283" t="s">
        <v>2730</v>
      </c>
      <c r="C283" t="s">
        <v>2548</v>
      </c>
      <c r="D283" t="s">
        <v>2571</v>
      </c>
      <c r="E283" t="s">
        <v>2572</v>
      </c>
      <c r="F283" t="s">
        <v>2584</v>
      </c>
      <c r="G283">
        <v>1070911978</v>
      </c>
      <c r="H283">
        <v>159846495</v>
      </c>
      <c r="I283" t="s">
        <v>2539</v>
      </c>
      <c r="K283">
        <v>60.86</v>
      </c>
      <c r="N283" t="s">
        <v>3139</v>
      </c>
    </row>
    <row r="284" spans="1:14">
      <c r="A284">
        <v>194492</v>
      </c>
      <c r="B284" t="s">
        <v>2731</v>
      </c>
      <c r="C284" t="s">
        <v>2548</v>
      </c>
      <c r="D284" t="s">
        <v>2571</v>
      </c>
      <c r="E284" t="s">
        <v>2572</v>
      </c>
      <c r="F284" t="s">
        <v>2584</v>
      </c>
      <c r="G284">
        <v>1256195743</v>
      </c>
      <c r="H284">
        <v>137974456</v>
      </c>
      <c r="I284" t="s">
        <v>2539</v>
      </c>
      <c r="K284">
        <v>66.849999999999994</v>
      </c>
      <c r="N284" t="s">
        <v>3139</v>
      </c>
    </row>
    <row r="285" spans="1:14">
      <c r="A285">
        <v>194491</v>
      </c>
      <c r="B285" t="s">
        <v>2575</v>
      </c>
      <c r="C285" t="s">
        <v>2547</v>
      </c>
      <c r="D285" t="s">
        <v>2571</v>
      </c>
      <c r="E285" t="s">
        <v>2572</v>
      </c>
      <c r="F285" t="s">
        <v>2584</v>
      </c>
      <c r="G285">
        <v>3207656984</v>
      </c>
      <c r="H285">
        <v>1224884228</v>
      </c>
      <c r="I285" t="s">
        <v>2540</v>
      </c>
      <c r="K285">
        <v>0.28000000000000003</v>
      </c>
      <c r="N285" t="s">
        <v>3141</v>
      </c>
    </row>
    <row r="286" spans="1:14">
      <c r="A286">
        <v>194490</v>
      </c>
      <c r="B286" t="s">
        <v>2575</v>
      </c>
      <c r="C286" t="s">
        <v>2548</v>
      </c>
      <c r="D286" t="s">
        <v>2571</v>
      </c>
      <c r="E286" t="s">
        <v>2572</v>
      </c>
      <c r="F286" t="s">
        <v>2584</v>
      </c>
      <c r="G286">
        <v>2849274840525</v>
      </c>
      <c r="H286">
        <v>69184851310</v>
      </c>
      <c r="I286" t="s">
        <v>2539</v>
      </c>
      <c r="K286">
        <v>441.69</v>
      </c>
      <c r="N286" t="s">
        <v>3140</v>
      </c>
    </row>
    <row r="287" spans="1:14">
      <c r="A287">
        <v>194489</v>
      </c>
      <c r="B287" t="s">
        <v>2582</v>
      </c>
      <c r="C287" t="s">
        <v>2548</v>
      </c>
      <c r="D287" t="s">
        <v>2571</v>
      </c>
      <c r="E287" t="s">
        <v>2572</v>
      </c>
      <c r="F287" t="s">
        <v>2584</v>
      </c>
      <c r="G287">
        <v>2658343250534</v>
      </c>
      <c r="H287">
        <v>1340540735</v>
      </c>
      <c r="I287" t="s">
        <v>2539</v>
      </c>
      <c r="K287">
        <v>832.04</v>
      </c>
      <c r="N287" t="s">
        <v>3139</v>
      </c>
    </row>
    <row r="288" spans="1:14">
      <c r="A288">
        <v>194488</v>
      </c>
      <c r="B288" t="s">
        <v>2730</v>
      </c>
      <c r="C288" t="s">
        <v>2545</v>
      </c>
      <c r="D288" t="s">
        <v>2753</v>
      </c>
      <c r="E288" t="s">
        <v>2572</v>
      </c>
      <c r="F288" t="s">
        <v>2584</v>
      </c>
      <c r="G288">
        <v>1477471884</v>
      </c>
      <c r="H288">
        <v>847176333</v>
      </c>
      <c r="I288" t="s">
        <v>2539</v>
      </c>
      <c r="K288">
        <v>38.549999999999997</v>
      </c>
      <c r="L288" t="s">
        <v>2595</v>
      </c>
      <c r="M288" t="s">
        <v>2769</v>
      </c>
      <c r="N288" t="s">
        <v>3140</v>
      </c>
    </row>
    <row r="289" spans="1:14">
      <c r="A289">
        <v>194488</v>
      </c>
      <c r="B289" t="s">
        <v>2731</v>
      </c>
      <c r="C289" t="s">
        <v>2545</v>
      </c>
      <c r="D289" t="s">
        <v>2753</v>
      </c>
      <c r="E289" t="s">
        <v>2572</v>
      </c>
      <c r="F289" t="s">
        <v>2584</v>
      </c>
      <c r="G289">
        <v>1507877215</v>
      </c>
      <c r="H289">
        <v>864610626</v>
      </c>
      <c r="I289" t="s">
        <v>2539</v>
      </c>
      <c r="K289">
        <v>38.549999999999997</v>
      </c>
      <c r="L289" t="s">
        <v>2595</v>
      </c>
      <c r="M289" t="s">
        <v>2768</v>
      </c>
      <c r="N289" t="s">
        <v>3140</v>
      </c>
    </row>
    <row r="290" spans="1:14">
      <c r="A290">
        <v>194488</v>
      </c>
      <c r="B290" t="s">
        <v>2770</v>
      </c>
      <c r="C290" t="s">
        <v>2545</v>
      </c>
      <c r="D290" t="s">
        <v>2753</v>
      </c>
      <c r="E290" t="s">
        <v>2572</v>
      </c>
      <c r="F290" t="s">
        <v>2584</v>
      </c>
      <c r="G290">
        <v>1915765470</v>
      </c>
      <c r="H290">
        <v>1098492082</v>
      </c>
      <c r="I290" t="s">
        <v>2539</v>
      </c>
      <c r="K290">
        <v>38.549999999999997</v>
      </c>
      <c r="L290" t="s">
        <v>2591</v>
      </c>
      <c r="M290" t="s">
        <v>2771</v>
      </c>
      <c r="N290" t="s">
        <v>3140</v>
      </c>
    </row>
    <row r="291" spans="1:14">
      <c r="A291">
        <v>194488</v>
      </c>
      <c r="B291" t="s">
        <v>2774</v>
      </c>
      <c r="C291" t="s">
        <v>2545</v>
      </c>
      <c r="D291" t="s">
        <v>2753</v>
      </c>
      <c r="E291" t="s">
        <v>2572</v>
      </c>
      <c r="F291" t="s">
        <v>2584</v>
      </c>
      <c r="G291">
        <v>3786519278</v>
      </c>
      <c r="H291">
        <v>2171174662</v>
      </c>
      <c r="I291" t="s">
        <v>2539</v>
      </c>
      <c r="K291">
        <v>38.549999999999997</v>
      </c>
      <c r="L291" t="s">
        <v>2591</v>
      </c>
      <c r="M291" t="s">
        <v>3142</v>
      </c>
      <c r="N291" t="s">
        <v>3140</v>
      </c>
    </row>
    <row r="292" spans="1:14">
      <c r="A292">
        <v>194488</v>
      </c>
      <c r="B292" t="s">
        <v>2756</v>
      </c>
      <c r="C292" t="s">
        <v>2545</v>
      </c>
      <c r="D292" t="s">
        <v>2753</v>
      </c>
      <c r="E292" t="s">
        <v>2572</v>
      </c>
      <c r="F292" t="s">
        <v>2584</v>
      </c>
      <c r="G292">
        <v>3810544248</v>
      </c>
      <c r="H292">
        <v>2184950482</v>
      </c>
      <c r="I292" t="s">
        <v>2539</v>
      </c>
      <c r="K292">
        <v>38.549999999999997</v>
      </c>
      <c r="L292" t="s">
        <v>2591</v>
      </c>
      <c r="M292" t="s">
        <v>2757</v>
      </c>
      <c r="N292" t="s">
        <v>3140</v>
      </c>
    </row>
    <row r="293" spans="1:14">
      <c r="A293">
        <v>194488</v>
      </c>
      <c r="B293" t="s">
        <v>2752</v>
      </c>
      <c r="C293" t="s">
        <v>2545</v>
      </c>
      <c r="D293" t="s">
        <v>2753</v>
      </c>
      <c r="E293" t="s">
        <v>2572</v>
      </c>
      <c r="F293" t="s">
        <v>2584</v>
      </c>
      <c r="G293">
        <v>3909110177</v>
      </c>
      <c r="H293">
        <v>2241467782</v>
      </c>
      <c r="I293" t="s">
        <v>2539</v>
      </c>
      <c r="K293">
        <v>38.549999999999997</v>
      </c>
      <c r="L293" t="s">
        <v>2591</v>
      </c>
      <c r="M293" t="s">
        <v>2754</v>
      </c>
      <c r="N293" t="s">
        <v>3140</v>
      </c>
    </row>
    <row r="294" spans="1:14">
      <c r="A294">
        <v>194488</v>
      </c>
      <c r="B294" t="s">
        <v>2779</v>
      </c>
      <c r="C294" t="s">
        <v>2545</v>
      </c>
      <c r="D294" t="s">
        <v>2753</v>
      </c>
      <c r="E294" t="s">
        <v>2572</v>
      </c>
      <c r="F294" t="s">
        <v>2584</v>
      </c>
      <c r="G294">
        <v>4896868731</v>
      </c>
      <c r="H294">
        <v>2807844496</v>
      </c>
      <c r="I294" t="s">
        <v>2539</v>
      </c>
      <c r="K294">
        <v>38.549999999999997</v>
      </c>
      <c r="L294" t="s">
        <v>2591</v>
      </c>
      <c r="M294" t="s">
        <v>2780</v>
      </c>
      <c r="N294" t="s">
        <v>3140</v>
      </c>
    </row>
    <row r="295" spans="1:14">
      <c r="A295">
        <v>194488</v>
      </c>
      <c r="B295" t="s">
        <v>2722</v>
      </c>
      <c r="C295" t="s">
        <v>2545</v>
      </c>
      <c r="D295" t="s">
        <v>2753</v>
      </c>
      <c r="E295" t="s">
        <v>2572</v>
      </c>
      <c r="F295" t="s">
        <v>2584</v>
      </c>
      <c r="G295">
        <v>6576698987</v>
      </c>
      <c r="H295">
        <v>3771052292</v>
      </c>
      <c r="I295" t="s">
        <v>2539</v>
      </c>
      <c r="K295">
        <v>38.549999999999997</v>
      </c>
      <c r="L295" t="s">
        <v>2591</v>
      </c>
      <c r="M295" t="s">
        <v>2783</v>
      </c>
      <c r="N295" t="s">
        <v>3140</v>
      </c>
    </row>
    <row r="296" spans="1:14">
      <c r="A296">
        <v>194488</v>
      </c>
      <c r="B296" t="s">
        <v>2695</v>
      </c>
      <c r="C296" t="s">
        <v>2545</v>
      </c>
      <c r="D296" t="s">
        <v>2753</v>
      </c>
      <c r="E296" t="s">
        <v>2572</v>
      </c>
      <c r="F296" t="s">
        <v>2584</v>
      </c>
      <c r="G296">
        <v>7416641586</v>
      </c>
      <c r="H296">
        <v>4252671942</v>
      </c>
      <c r="I296" t="s">
        <v>2539</v>
      </c>
      <c r="K296">
        <v>38.549999999999997</v>
      </c>
      <c r="L296" t="s">
        <v>2591</v>
      </c>
      <c r="M296" t="s">
        <v>2784</v>
      </c>
      <c r="N296" t="s">
        <v>3140</v>
      </c>
    </row>
    <row r="297" spans="1:14">
      <c r="A297">
        <v>194488</v>
      </c>
      <c r="B297" t="s">
        <v>2694</v>
      </c>
      <c r="C297" t="s">
        <v>2545</v>
      </c>
      <c r="D297" t="s">
        <v>2753</v>
      </c>
      <c r="E297" t="s">
        <v>2572</v>
      </c>
      <c r="F297" t="s">
        <v>2584</v>
      </c>
      <c r="G297">
        <v>8323659678</v>
      </c>
      <c r="H297">
        <v>4772752405</v>
      </c>
      <c r="I297" t="s">
        <v>2539</v>
      </c>
      <c r="K297">
        <v>38.549999999999997</v>
      </c>
      <c r="L297" t="s">
        <v>2591</v>
      </c>
      <c r="M297" t="s">
        <v>3143</v>
      </c>
      <c r="N297" t="s">
        <v>3140</v>
      </c>
    </row>
    <row r="298" spans="1:14">
      <c r="A298">
        <v>194488</v>
      </c>
      <c r="B298" t="s">
        <v>2766</v>
      </c>
      <c r="C298" t="s">
        <v>2545</v>
      </c>
      <c r="D298" t="s">
        <v>2753</v>
      </c>
      <c r="E298" t="s">
        <v>2572</v>
      </c>
      <c r="F298" t="s">
        <v>2584</v>
      </c>
      <c r="G298">
        <v>8339372447</v>
      </c>
      <c r="H298">
        <v>4781762043</v>
      </c>
      <c r="I298" t="s">
        <v>2539</v>
      </c>
      <c r="K298">
        <v>38.549999999999997</v>
      </c>
      <c r="L298" t="s">
        <v>2591</v>
      </c>
      <c r="M298" t="s">
        <v>2767</v>
      </c>
      <c r="N298" t="s">
        <v>3140</v>
      </c>
    </row>
    <row r="299" spans="1:14">
      <c r="A299">
        <v>194488</v>
      </c>
      <c r="B299" t="s">
        <v>2582</v>
      </c>
      <c r="C299" t="s">
        <v>2545</v>
      </c>
      <c r="D299" t="s">
        <v>2753</v>
      </c>
      <c r="E299" t="s">
        <v>2572</v>
      </c>
      <c r="F299" t="s">
        <v>2584</v>
      </c>
      <c r="G299">
        <v>9787442482</v>
      </c>
      <c r="H299">
        <v>5612079476</v>
      </c>
      <c r="I299" t="s">
        <v>2539</v>
      </c>
      <c r="K299">
        <v>38.549999999999997</v>
      </c>
      <c r="L299" t="s">
        <v>2595</v>
      </c>
      <c r="M299" t="s">
        <v>2765</v>
      </c>
      <c r="N299" t="s">
        <v>3140</v>
      </c>
    </row>
    <row r="300" spans="1:14">
      <c r="A300">
        <v>194488</v>
      </c>
      <c r="B300" t="s">
        <v>2772</v>
      </c>
      <c r="C300" t="s">
        <v>2545</v>
      </c>
      <c r="D300" t="s">
        <v>2753</v>
      </c>
      <c r="E300" t="s">
        <v>2572</v>
      </c>
      <c r="F300" t="s">
        <v>2584</v>
      </c>
      <c r="G300">
        <v>3934299016</v>
      </c>
      <c r="H300">
        <v>2255910959</v>
      </c>
      <c r="I300" t="s">
        <v>2539</v>
      </c>
      <c r="K300">
        <v>38.549999999999997</v>
      </c>
      <c r="L300" t="s">
        <v>2591</v>
      </c>
      <c r="M300" t="s">
        <v>2773</v>
      </c>
      <c r="N300" t="s">
        <v>3140</v>
      </c>
    </row>
    <row r="301" spans="1:14">
      <c r="A301">
        <v>194488</v>
      </c>
      <c r="B301" t="s">
        <v>2775</v>
      </c>
      <c r="C301" t="s">
        <v>2545</v>
      </c>
      <c r="D301" t="s">
        <v>2753</v>
      </c>
      <c r="E301" t="s">
        <v>2572</v>
      </c>
      <c r="F301" t="s">
        <v>2584</v>
      </c>
      <c r="G301">
        <v>3960490378</v>
      </c>
      <c r="H301">
        <v>2270928979</v>
      </c>
      <c r="I301" t="s">
        <v>2539</v>
      </c>
      <c r="K301">
        <v>38.549999999999997</v>
      </c>
      <c r="L301" t="s">
        <v>2591</v>
      </c>
      <c r="M301" t="s">
        <v>2776</v>
      </c>
      <c r="N301" t="s">
        <v>3140</v>
      </c>
    </row>
    <row r="302" spans="1:14">
      <c r="A302">
        <v>194488</v>
      </c>
      <c r="B302" t="s">
        <v>2762</v>
      </c>
      <c r="C302" t="s">
        <v>2545</v>
      </c>
      <c r="D302" t="s">
        <v>2753</v>
      </c>
      <c r="E302" t="s">
        <v>2572</v>
      </c>
      <c r="F302" t="s">
        <v>2584</v>
      </c>
      <c r="G302">
        <v>3999313783</v>
      </c>
      <c r="H302">
        <v>2293190161</v>
      </c>
      <c r="I302" t="s">
        <v>2539</v>
      </c>
      <c r="K302">
        <v>38.549999999999997</v>
      </c>
      <c r="L302" t="s">
        <v>2591</v>
      </c>
      <c r="M302" t="s">
        <v>2763</v>
      </c>
      <c r="N302" t="s">
        <v>3140</v>
      </c>
    </row>
    <row r="303" spans="1:14">
      <c r="A303">
        <v>194488</v>
      </c>
      <c r="B303" t="s">
        <v>2758</v>
      </c>
      <c r="C303" t="s">
        <v>2545</v>
      </c>
      <c r="D303" t="s">
        <v>2753</v>
      </c>
      <c r="E303" t="s">
        <v>2572</v>
      </c>
      <c r="F303" t="s">
        <v>2584</v>
      </c>
      <c r="G303">
        <v>4041253763</v>
      </c>
      <c r="H303">
        <v>2317238374</v>
      </c>
      <c r="I303" t="s">
        <v>2539</v>
      </c>
      <c r="K303">
        <v>38.549999999999997</v>
      </c>
      <c r="L303" t="s">
        <v>2591</v>
      </c>
      <c r="M303" t="s">
        <v>2759</v>
      </c>
      <c r="N303" t="s">
        <v>3140</v>
      </c>
    </row>
    <row r="304" spans="1:14">
      <c r="A304">
        <v>194488</v>
      </c>
      <c r="B304" t="s">
        <v>2755</v>
      </c>
      <c r="C304" t="s">
        <v>2545</v>
      </c>
      <c r="D304" t="s">
        <v>2753</v>
      </c>
      <c r="E304" t="s">
        <v>2572</v>
      </c>
      <c r="F304" t="s">
        <v>2584</v>
      </c>
      <c r="G304">
        <v>4108410236</v>
      </c>
      <c r="H304">
        <v>2355745621</v>
      </c>
      <c r="I304" t="s">
        <v>2539</v>
      </c>
      <c r="K304">
        <v>38.549999999999997</v>
      </c>
      <c r="L304" t="s">
        <v>2591</v>
      </c>
      <c r="M304" t="s">
        <v>3144</v>
      </c>
      <c r="N304" t="s">
        <v>3140</v>
      </c>
    </row>
    <row r="305" spans="1:14">
      <c r="A305">
        <v>194488</v>
      </c>
      <c r="B305" t="s">
        <v>2781</v>
      </c>
      <c r="C305" t="s">
        <v>2545</v>
      </c>
      <c r="D305" t="s">
        <v>2753</v>
      </c>
      <c r="E305" t="s">
        <v>2572</v>
      </c>
      <c r="F305" t="s">
        <v>2584</v>
      </c>
      <c r="G305">
        <v>4131408184</v>
      </c>
      <c r="H305">
        <v>2368932550</v>
      </c>
      <c r="I305" t="s">
        <v>2539</v>
      </c>
      <c r="K305">
        <v>38.549999999999997</v>
      </c>
      <c r="L305" t="s">
        <v>2591</v>
      </c>
      <c r="M305" t="s">
        <v>2782</v>
      </c>
      <c r="N305" t="s">
        <v>3140</v>
      </c>
    </row>
    <row r="306" spans="1:14">
      <c r="A306">
        <v>194488</v>
      </c>
      <c r="B306" t="s">
        <v>2760</v>
      </c>
      <c r="C306" t="s">
        <v>2545</v>
      </c>
      <c r="D306" t="s">
        <v>2753</v>
      </c>
      <c r="E306" t="s">
        <v>2572</v>
      </c>
      <c r="F306" t="s">
        <v>2584</v>
      </c>
      <c r="G306">
        <v>4193274467</v>
      </c>
      <c r="H306">
        <v>2404406423</v>
      </c>
      <c r="I306" t="s">
        <v>2539</v>
      </c>
      <c r="K306">
        <v>38.549999999999997</v>
      </c>
      <c r="L306" t="s">
        <v>2591</v>
      </c>
      <c r="M306" t="s">
        <v>2761</v>
      </c>
      <c r="N306" t="s">
        <v>3140</v>
      </c>
    </row>
    <row r="307" spans="1:14">
      <c r="A307">
        <v>194488</v>
      </c>
      <c r="B307" t="s">
        <v>2777</v>
      </c>
      <c r="C307" t="s">
        <v>2545</v>
      </c>
      <c r="D307" t="s">
        <v>2753</v>
      </c>
      <c r="E307" t="s">
        <v>2572</v>
      </c>
      <c r="F307" t="s">
        <v>2584</v>
      </c>
      <c r="G307">
        <v>4250946988</v>
      </c>
      <c r="H307">
        <v>2437475611</v>
      </c>
      <c r="I307" t="s">
        <v>2539</v>
      </c>
      <c r="K307">
        <v>38.549999999999997</v>
      </c>
      <c r="L307" t="s">
        <v>2591</v>
      </c>
      <c r="M307" t="s">
        <v>2778</v>
      </c>
      <c r="N307" t="s">
        <v>3140</v>
      </c>
    </row>
    <row r="308" spans="1:14">
      <c r="A308">
        <v>194488</v>
      </c>
      <c r="B308" t="s">
        <v>2692</v>
      </c>
      <c r="C308" t="s">
        <v>2545</v>
      </c>
      <c r="D308" t="s">
        <v>2753</v>
      </c>
      <c r="E308" t="s">
        <v>2572</v>
      </c>
      <c r="F308" t="s">
        <v>2584</v>
      </c>
      <c r="G308">
        <v>10162862691</v>
      </c>
      <c r="H308">
        <v>5827343888</v>
      </c>
      <c r="I308" t="s">
        <v>2539</v>
      </c>
      <c r="K308">
        <v>38.549999999999997</v>
      </c>
      <c r="L308" t="s">
        <v>2591</v>
      </c>
      <c r="M308" t="s">
        <v>3145</v>
      </c>
      <c r="N308" t="s">
        <v>3140</v>
      </c>
    </row>
    <row r="309" spans="1:14">
      <c r="A309">
        <v>194488</v>
      </c>
      <c r="B309" t="s">
        <v>2696</v>
      </c>
      <c r="C309" t="s">
        <v>2545</v>
      </c>
      <c r="D309" t="s">
        <v>2753</v>
      </c>
      <c r="E309" t="s">
        <v>2572</v>
      </c>
      <c r="F309" t="s">
        <v>2584</v>
      </c>
      <c r="G309">
        <v>14209316808</v>
      </c>
      <c r="H309">
        <v>8147564124</v>
      </c>
      <c r="I309" t="s">
        <v>2539</v>
      </c>
      <c r="K309">
        <v>38.549999999999997</v>
      </c>
      <c r="L309" t="s">
        <v>2591</v>
      </c>
      <c r="M309" t="s">
        <v>3146</v>
      </c>
      <c r="N309" t="s">
        <v>3140</v>
      </c>
    </row>
    <row r="310" spans="1:14">
      <c r="A310">
        <v>194488</v>
      </c>
      <c r="B310" t="s">
        <v>2693</v>
      </c>
      <c r="C310" t="s">
        <v>2545</v>
      </c>
      <c r="D310" t="s">
        <v>2753</v>
      </c>
      <c r="E310" t="s">
        <v>2572</v>
      </c>
      <c r="F310" t="s">
        <v>2584</v>
      </c>
      <c r="G310">
        <v>15139403829</v>
      </c>
      <c r="H310">
        <v>8680872217</v>
      </c>
      <c r="I310" t="s">
        <v>2539</v>
      </c>
      <c r="K310">
        <v>38.549999999999997</v>
      </c>
      <c r="L310" t="s">
        <v>2591</v>
      </c>
      <c r="M310" t="s">
        <v>2764</v>
      </c>
      <c r="N310" t="s">
        <v>3140</v>
      </c>
    </row>
    <row r="311" spans="1:14">
      <c r="A311">
        <v>194488</v>
      </c>
      <c r="B311" t="s">
        <v>2697</v>
      </c>
      <c r="C311" t="s">
        <v>2545</v>
      </c>
      <c r="D311" t="s">
        <v>2753</v>
      </c>
      <c r="E311" t="s">
        <v>2572</v>
      </c>
      <c r="F311" t="s">
        <v>2584</v>
      </c>
      <c r="G311">
        <v>16182736833</v>
      </c>
      <c r="H311">
        <v>9279115093</v>
      </c>
      <c r="I311" t="s">
        <v>2539</v>
      </c>
      <c r="K311">
        <v>38.549999999999997</v>
      </c>
      <c r="L311" t="s">
        <v>2591</v>
      </c>
      <c r="M311" t="s">
        <v>2785</v>
      </c>
      <c r="N311" t="s">
        <v>3140</v>
      </c>
    </row>
    <row r="312" spans="1:14">
      <c r="A312">
        <v>194487</v>
      </c>
      <c r="B312" t="s">
        <v>2582</v>
      </c>
      <c r="C312" t="s">
        <v>2547</v>
      </c>
      <c r="D312" t="s">
        <v>2571</v>
      </c>
      <c r="E312" t="s">
        <v>2572</v>
      </c>
      <c r="F312" t="s">
        <v>2584</v>
      </c>
      <c r="G312">
        <v>155189248</v>
      </c>
      <c r="H312">
        <v>43635486</v>
      </c>
      <c r="I312" t="s">
        <v>2540</v>
      </c>
      <c r="K312">
        <v>0.01</v>
      </c>
      <c r="N312" t="s">
        <v>3147</v>
      </c>
    </row>
    <row r="313" spans="1:14">
      <c r="A313">
        <v>194486</v>
      </c>
      <c r="B313" t="s">
        <v>2575</v>
      </c>
      <c r="C313" t="s">
        <v>2547</v>
      </c>
      <c r="D313" t="s">
        <v>2576</v>
      </c>
      <c r="E313" t="s">
        <v>2572</v>
      </c>
      <c r="F313" t="s">
        <v>2577</v>
      </c>
      <c r="G313">
        <v>50331648</v>
      </c>
      <c r="H313">
        <v>11872145</v>
      </c>
      <c r="I313" t="s">
        <v>2539</v>
      </c>
      <c r="K313">
        <v>33.75</v>
      </c>
      <c r="N313" t="s">
        <v>3148</v>
      </c>
    </row>
    <row r="314" spans="1:14">
      <c r="A314">
        <v>194485</v>
      </c>
      <c r="B314" t="s">
        <v>2570</v>
      </c>
      <c r="C314" t="s">
        <v>2544</v>
      </c>
      <c r="D314" t="s">
        <v>2571</v>
      </c>
      <c r="E314" t="s">
        <v>2572</v>
      </c>
      <c r="F314" t="s">
        <v>2573</v>
      </c>
      <c r="G314">
        <v>4063598</v>
      </c>
      <c r="H314">
        <v>70224</v>
      </c>
      <c r="I314" t="s">
        <v>2539</v>
      </c>
      <c r="K314">
        <v>0.8</v>
      </c>
      <c r="N314" t="s">
        <v>3148</v>
      </c>
    </row>
    <row r="315" spans="1:14">
      <c r="A315">
        <v>194484</v>
      </c>
      <c r="B315" t="s">
        <v>2582</v>
      </c>
      <c r="C315" t="s">
        <v>2547</v>
      </c>
      <c r="D315" t="s">
        <v>2576</v>
      </c>
      <c r="E315" t="s">
        <v>2572</v>
      </c>
      <c r="F315" t="s">
        <v>2577</v>
      </c>
      <c r="G315">
        <v>26214400</v>
      </c>
      <c r="H315">
        <v>2714218</v>
      </c>
      <c r="I315" t="s">
        <v>2539</v>
      </c>
      <c r="K315">
        <v>21.97</v>
      </c>
      <c r="N315" t="s">
        <v>3149</v>
      </c>
    </row>
    <row r="316" spans="1:14">
      <c r="A316">
        <v>194483</v>
      </c>
      <c r="B316" t="s">
        <v>2580</v>
      </c>
      <c r="C316" t="s">
        <v>2544</v>
      </c>
      <c r="D316" t="s">
        <v>2571</v>
      </c>
      <c r="E316" t="s">
        <v>2572</v>
      </c>
      <c r="F316" t="s">
        <v>2573</v>
      </c>
      <c r="G316">
        <v>1179770</v>
      </c>
      <c r="H316">
        <v>15409</v>
      </c>
      <c r="I316" t="s">
        <v>2539</v>
      </c>
      <c r="K316">
        <v>0.33</v>
      </c>
      <c r="N316" t="s">
        <v>3150</v>
      </c>
    </row>
    <row r="317" spans="1:14">
      <c r="A317">
        <v>194482</v>
      </c>
      <c r="B317" t="s">
        <v>2579</v>
      </c>
      <c r="C317" t="s">
        <v>2544</v>
      </c>
      <c r="D317" t="s">
        <v>2571</v>
      </c>
      <c r="E317" t="s">
        <v>2572</v>
      </c>
      <c r="F317" t="s">
        <v>2573</v>
      </c>
      <c r="G317">
        <v>108986612</v>
      </c>
      <c r="H317">
        <v>18227534</v>
      </c>
      <c r="I317" t="s">
        <v>2539</v>
      </c>
      <c r="K317">
        <v>20.3</v>
      </c>
      <c r="N317" t="s">
        <v>3150</v>
      </c>
    </row>
    <row r="318" spans="1:14">
      <c r="A318">
        <v>194481</v>
      </c>
      <c r="B318" t="s">
        <v>2574</v>
      </c>
      <c r="C318" t="s">
        <v>2544</v>
      </c>
      <c r="D318" t="s">
        <v>2571</v>
      </c>
      <c r="E318" t="s">
        <v>2572</v>
      </c>
      <c r="F318" t="s">
        <v>2573</v>
      </c>
      <c r="G318">
        <v>6881890</v>
      </c>
      <c r="H318">
        <v>207890</v>
      </c>
      <c r="I318" t="s">
        <v>2539</v>
      </c>
      <c r="K318">
        <v>1.05</v>
      </c>
      <c r="N318" t="s">
        <v>3150</v>
      </c>
    </row>
    <row r="319" spans="1:14">
      <c r="A319">
        <v>194480</v>
      </c>
      <c r="B319" t="s">
        <v>2574</v>
      </c>
      <c r="C319" t="s">
        <v>2544</v>
      </c>
      <c r="D319" t="s">
        <v>2571</v>
      </c>
      <c r="E319" t="s">
        <v>2572</v>
      </c>
      <c r="F319" t="s">
        <v>2573</v>
      </c>
      <c r="G319">
        <v>1179770</v>
      </c>
      <c r="H319">
        <v>15674</v>
      </c>
      <c r="I319" t="s">
        <v>2539</v>
      </c>
      <c r="K319">
        <v>0.33</v>
      </c>
      <c r="N319" t="s">
        <v>3151</v>
      </c>
    </row>
    <row r="320" spans="1:14">
      <c r="A320">
        <v>194479</v>
      </c>
      <c r="B320" t="s">
        <v>2581</v>
      </c>
      <c r="C320" t="s">
        <v>2544</v>
      </c>
      <c r="D320" t="s">
        <v>2571</v>
      </c>
      <c r="E320" t="s">
        <v>2572</v>
      </c>
      <c r="F320" t="s">
        <v>2573</v>
      </c>
      <c r="G320">
        <v>3539310</v>
      </c>
      <c r="H320">
        <v>51347</v>
      </c>
      <c r="I320" t="s">
        <v>2539</v>
      </c>
      <c r="K320">
        <v>1.19</v>
      </c>
      <c r="N320" t="s">
        <v>3152</v>
      </c>
    </row>
    <row r="321" spans="1:14">
      <c r="A321">
        <v>194478</v>
      </c>
      <c r="B321" t="s">
        <v>2578</v>
      </c>
      <c r="C321" t="s">
        <v>2544</v>
      </c>
      <c r="D321" t="s">
        <v>2571</v>
      </c>
      <c r="E321" t="s">
        <v>2572</v>
      </c>
      <c r="F321" t="s">
        <v>2573</v>
      </c>
      <c r="G321">
        <v>10748880</v>
      </c>
      <c r="H321">
        <v>187152</v>
      </c>
      <c r="I321" t="s">
        <v>2539</v>
      </c>
      <c r="K321">
        <v>1.72</v>
      </c>
      <c r="N321" t="s">
        <v>3152</v>
      </c>
    </row>
    <row r="322" spans="1:14">
      <c r="A322">
        <v>194477</v>
      </c>
      <c r="B322" t="s">
        <v>2787</v>
      </c>
      <c r="C322" t="s">
        <v>2549</v>
      </c>
      <c r="D322" t="s">
        <v>2571</v>
      </c>
      <c r="E322" t="s">
        <v>2572</v>
      </c>
      <c r="F322" t="s">
        <v>2584</v>
      </c>
      <c r="G322">
        <v>301379210</v>
      </c>
      <c r="H322">
        <v>86728975</v>
      </c>
      <c r="I322" t="s">
        <v>2539</v>
      </c>
      <c r="K322">
        <v>0.96</v>
      </c>
      <c r="L322" t="s">
        <v>2788</v>
      </c>
      <c r="M322" t="s">
        <v>2789</v>
      </c>
      <c r="N322" t="s">
        <v>3153</v>
      </c>
    </row>
    <row r="323" spans="1:14">
      <c r="A323">
        <v>194476</v>
      </c>
      <c r="B323" t="s">
        <v>2790</v>
      </c>
      <c r="C323" t="s">
        <v>2549</v>
      </c>
      <c r="D323" t="s">
        <v>2571</v>
      </c>
      <c r="E323" t="s">
        <v>2572</v>
      </c>
      <c r="F323" t="s">
        <v>2584</v>
      </c>
      <c r="G323">
        <v>3220176787</v>
      </c>
      <c r="H323">
        <v>1415043067</v>
      </c>
      <c r="I323" t="s">
        <v>2539</v>
      </c>
      <c r="K323">
        <v>3.99</v>
      </c>
      <c r="L323" t="s">
        <v>2791</v>
      </c>
      <c r="M323" t="s">
        <v>2792</v>
      </c>
      <c r="N323" t="s">
        <v>3153</v>
      </c>
    </row>
    <row r="324" spans="1:14">
      <c r="A324">
        <v>194475</v>
      </c>
      <c r="B324" t="s">
        <v>2793</v>
      </c>
      <c r="C324" t="s">
        <v>2549</v>
      </c>
      <c r="D324" t="s">
        <v>2571</v>
      </c>
      <c r="E324" t="s">
        <v>2572</v>
      </c>
      <c r="F324" t="s">
        <v>2584</v>
      </c>
      <c r="G324">
        <v>2627371120</v>
      </c>
      <c r="H324">
        <v>1299960131</v>
      </c>
      <c r="I324" t="s">
        <v>2539</v>
      </c>
      <c r="K324">
        <v>6.16</v>
      </c>
      <c r="L324" t="s">
        <v>2794</v>
      </c>
      <c r="M324" t="s">
        <v>2789</v>
      </c>
      <c r="N324" t="s">
        <v>3153</v>
      </c>
    </row>
    <row r="325" spans="1:14">
      <c r="A325">
        <v>194474</v>
      </c>
      <c r="B325" t="s">
        <v>2795</v>
      </c>
      <c r="C325" t="s">
        <v>2549</v>
      </c>
      <c r="D325" t="s">
        <v>2571</v>
      </c>
      <c r="E325" t="s">
        <v>2572</v>
      </c>
      <c r="F325" t="s">
        <v>2584</v>
      </c>
      <c r="G325">
        <v>2986158732</v>
      </c>
      <c r="H325">
        <v>1589647783</v>
      </c>
      <c r="I325" t="s">
        <v>2539</v>
      </c>
      <c r="K325">
        <v>5.26</v>
      </c>
      <c r="L325" t="s">
        <v>2794</v>
      </c>
      <c r="M325" t="s">
        <v>2789</v>
      </c>
      <c r="N325" t="s">
        <v>3153</v>
      </c>
    </row>
    <row r="326" spans="1:14">
      <c r="A326">
        <v>194473</v>
      </c>
      <c r="B326" t="s">
        <v>2796</v>
      </c>
      <c r="C326" t="s">
        <v>2549</v>
      </c>
      <c r="D326" t="s">
        <v>2571</v>
      </c>
      <c r="E326" t="s">
        <v>2572</v>
      </c>
      <c r="F326" t="s">
        <v>2584</v>
      </c>
      <c r="G326">
        <v>3625009682</v>
      </c>
      <c r="H326">
        <v>1878775618</v>
      </c>
      <c r="I326" t="s">
        <v>2539</v>
      </c>
      <c r="K326">
        <v>4.91</v>
      </c>
      <c r="L326" t="s">
        <v>2794</v>
      </c>
      <c r="M326" t="s">
        <v>2792</v>
      </c>
      <c r="N326" t="s">
        <v>3153</v>
      </c>
    </row>
    <row r="327" spans="1:14">
      <c r="A327">
        <v>194472</v>
      </c>
      <c r="B327" t="s">
        <v>2797</v>
      </c>
      <c r="C327" t="s">
        <v>2549</v>
      </c>
      <c r="D327" t="s">
        <v>2571</v>
      </c>
      <c r="E327" t="s">
        <v>2572</v>
      </c>
      <c r="F327" t="s">
        <v>2584</v>
      </c>
      <c r="G327">
        <v>7459095</v>
      </c>
      <c r="H327">
        <v>85285</v>
      </c>
      <c r="I327" t="s">
        <v>2539</v>
      </c>
      <c r="K327">
        <v>0.03</v>
      </c>
      <c r="L327" t="s">
        <v>2791</v>
      </c>
      <c r="M327" t="s">
        <v>2789</v>
      </c>
      <c r="N327" t="s">
        <v>3153</v>
      </c>
    </row>
    <row r="328" spans="1:14">
      <c r="A328">
        <v>194471</v>
      </c>
      <c r="B328" t="s">
        <v>2798</v>
      </c>
      <c r="C328" t="s">
        <v>2549</v>
      </c>
      <c r="D328" t="s">
        <v>2571</v>
      </c>
      <c r="E328" t="s">
        <v>2572</v>
      </c>
      <c r="F328" t="s">
        <v>2584</v>
      </c>
      <c r="G328">
        <v>9998062324</v>
      </c>
      <c r="H328">
        <v>7906290507</v>
      </c>
      <c r="I328" t="s">
        <v>2539</v>
      </c>
      <c r="K328">
        <v>9.24</v>
      </c>
      <c r="L328" t="s">
        <v>2791</v>
      </c>
      <c r="M328" t="s">
        <v>2792</v>
      </c>
      <c r="N328" t="s">
        <v>3153</v>
      </c>
    </row>
    <row r="329" spans="1:14">
      <c r="A329">
        <v>194470</v>
      </c>
      <c r="B329" t="s">
        <v>2799</v>
      </c>
      <c r="C329" t="s">
        <v>2549</v>
      </c>
      <c r="D329" t="s">
        <v>2571</v>
      </c>
      <c r="E329" t="s">
        <v>2572</v>
      </c>
      <c r="F329" t="s">
        <v>2584</v>
      </c>
      <c r="G329">
        <v>4781471814</v>
      </c>
      <c r="H329">
        <v>992949809</v>
      </c>
      <c r="I329" t="s">
        <v>2539</v>
      </c>
      <c r="K329">
        <v>8.15</v>
      </c>
      <c r="L329" t="s">
        <v>2800</v>
      </c>
      <c r="M329" t="s">
        <v>2792</v>
      </c>
      <c r="N329" t="s">
        <v>3153</v>
      </c>
    </row>
    <row r="330" spans="1:14">
      <c r="A330">
        <v>194469</v>
      </c>
      <c r="B330" t="s">
        <v>2801</v>
      </c>
      <c r="C330" t="s">
        <v>2549</v>
      </c>
      <c r="D330" t="s">
        <v>2571</v>
      </c>
      <c r="E330" t="s">
        <v>2572</v>
      </c>
      <c r="F330" t="s">
        <v>2584</v>
      </c>
      <c r="G330">
        <v>384892619</v>
      </c>
      <c r="H330">
        <v>86821772</v>
      </c>
      <c r="I330" t="s">
        <v>2539</v>
      </c>
      <c r="K330">
        <v>1.41</v>
      </c>
      <c r="L330" t="s">
        <v>2788</v>
      </c>
      <c r="M330" t="s">
        <v>2789</v>
      </c>
      <c r="N330" t="s">
        <v>3153</v>
      </c>
    </row>
    <row r="331" spans="1:14">
      <c r="A331">
        <v>194468</v>
      </c>
      <c r="B331" t="s">
        <v>2802</v>
      </c>
      <c r="C331" t="s">
        <v>2549</v>
      </c>
      <c r="D331" t="s">
        <v>2571</v>
      </c>
      <c r="E331" t="s">
        <v>2572</v>
      </c>
      <c r="F331" t="s">
        <v>2584</v>
      </c>
      <c r="G331">
        <v>1500288266</v>
      </c>
      <c r="H331">
        <v>390649648</v>
      </c>
      <c r="I331" t="s">
        <v>2539</v>
      </c>
      <c r="K331">
        <v>4.24</v>
      </c>
      <c r="L331" t="s">
        <v>2788</v>
      </c>
      <c r="M331" t="s">
        <v>2789</v>
      </c>
      <c r="N331" t="s">
        <v>3153</v>
      </c>
    </row>
    <row r="332" spans="1:14">
      <c r="A332">
        <v>194466</v>
      </c>
      <c r="B332" t="s">
        <v>2803</v>
      </c>
      <c r="C332" t="s">
        <v>2546</v>
      </c>
      <c r="D332" t="s">
        <v>2804</v>
      </c>
      <c r="E332" t="s">
        <v>2572</v>
      </c>
      <c r="F332" t="s">
        <v>2584</v>
      </c>
      <c r="G332">
        <v>0</v>
      </c>
      <c r="H332">
        <v>0</v>
      </c>
      <c r="I332" t="s">
        <v>2539</v>
      </c>
      <c r="K332" t="s">
        <v>2719</v>
      </c>
      <c r="N332" t="s">
        <v>3154</v>
      </c>
    </row>
    <row r="333" spans="1:14">
      <c r="A333">
        <v>194465</v>
      </c>
      <c r="B333" t="s">
        <v>2803</v>
      </c>
      <c r="C333" t="s">
        <v>2546</v>
      </c>
      <c r="D333" t="s">
        <v>2805</v>
      </c>
      <c r="E333" t="s">
        <v>2572</v>
      </c>
      <c r="F333" t="s">
        <v>2584</v>
      </c>
      <c r="G333">
        <v>0</v>
      </c>
      <c r="H333">
        <v>0</v>
      </c>
      <c r="I333" t="s">
        <v>2539</v>
      </c>
      <c r="K333" t="s">
        <v>2719</v>
      </c>
      <c r="N333" t="s">
        <v>3154</v>
      </c>
    </row>
    <row r="334" spans="1:14">
      <c r="A334">
        <v>194464</v>
      </c>
      <c r="B334" t="s">
        <v>2803</v>
      </c>
      <c r="C334" t="s">
        <v>2546</v>
      </c>
      <c r="D334" t="s">
        <v>2806</v>
      </c>
      <c r="E334" t="s">
        <v>2572</v>
      </c>
      <c r="F334" t="s">
        <v>2584</v>
      </c>
      <c r="G334">
        <v>633877550</v>
      </c>
      <c r="H334">
        <v>461215489</v>
      </c>
      <c r="I334" t="s">
        <v>2539</v>
      </c>
      <c r="K334">
        <v>3.97</v>
      </c>
      <c r="N334" t="s">
        <v>3155</v>
      </c>
    </row>
    <row r="335" spans="1:14">
      <c r="A335">
        <v>194463</v>
      </c>
      <c r="B335" t="s">
        <v>2575</v>
      </c>
      <c r="C335" t="s">
        <v>2547</v>
      </c>
      <c r="D335" t="s">
        <v>2576</v>
      </c>
      <c r="E335" t="s">
        <v>2572</v>
      </c>
      <c r="F335" t="s">
        <v>2577</v>
      </c>
      <c r="G335">
        <v>101711872</v>
      </c>
      <c r="H335">
        <v>27826951</v>
      </c>
      <c r="I335" t="s">
        <v>2539</v>
      </c>
      <c r="K335">
        <v>56.84</v>
      </c>
      <c r="N335" t="s">
        <v>3156</v>
      </c>
    </row>
    <row r="336" spans="1:14">
      <c r="A336">
        <v>194462</v>
      </c>
      <c r="B336" t="s">
        <v>2570</v>
      </c>
      <c r="C336" t="s">
        <v>2544</v>
      </c>
      <c r="D336" t="s">
        <v>2571</v>
      </c>
      <c r="E336" t="s">
        <v>2572</v>
      </c>
      <c r="F336" t="s">
        <v>2573</v>
      </c>
      <c r="G336">
        <v>4063598</v>
      </c>
      <c r="H336">
        <v>70220</v>
      </c>
      <c r="I336" t="s">
        <v>2539</v>
      </c>
      <c r="K336">
        <v>0.76</v>
      </c>
      <c r="N336" t="s">
        <v>3156</v>
      </c>
    </row>
    <row r="337" spans="1:14">
      <c r="A337">
        <v>194460</v>
      </c>
      <c r="B337" t="s">
        <v>2582</v>
      </c>
      <c r="C337" t="s">
        <v>2547</v>
      </c>
      <c r="D337" t="s">
        <v>2576</v>
      </c>
      <c r="E337" t="s">
        <v>2572</v>
      </c>
      <c r="F337" t="s">
        <v>2577</v>
      </c>
      <c r="G337">
        <v>44040192</v>
      </c>
      <c r="H337">
        <v>9183930</v>
      </c>
      <c r="I337" t="s">
        <v>2539</v>
      </c>
      <c r="K337">
        <v>49.22</v>
      </c>
      <c r="N337" t="s">
        <v>3157</v>
      </c>
    </row>
    <row r="338" spans="1:14">
      <c r="A338">
        <v>194459</v>
      </c>
      <c r="B338" t="s">
        <v>2580</v>
      </c>
      <c r="C338" t="s">
        <v>2544</v>
      </c>
      <c r="D338" t="s">
        <v>2571</v>
      </c>
      <c r="E338" t="s">
        <v>2572</v>
      </c>
      <c r="F338" t="s">
        <v>2573</v>
      </c>
      <c r="G338">
        <v>1179770</v>
      </c>
      <c r="H338">
        <v>15423</v>
      </c>
      <c r="I338" t="s">
        <v>2539</v>
      </c>
      <c r="K338">
        <v>0.33</v>
      </c>
      <c r="N338" t="s">
        <v>3158</v>
      </c>
    </row>
    <row r="339" spans="1:14">
      <c r="A339">
        <v>194458</v>
      </c>
      <c r="B339" t="s">
        <v>2579</v>
      </c>
      <c r="C339" t="s">
        <v>2544</v>
      </c>
      <c r="D339" t="s">
        <v>2571</v>
      </c>
      <c r="E339" t="s">
        <v>2572</v>
      </c>
      <c r="F339" t="s">
        <v>2573</v>
      </c>
      <c r="G339">
        <v>108921076</v>
      </c>
      <c r="H339">
        <v>18243036</v>
      </c>
      <c r="I339" t="s">
        <v>2539</v>
      </c>
      <c r="K339">
        <v>15.22</v>
      </c>
      <c r="N339" t="s">
        <v>3158</v>
      </c>
    </row>
    <row r="340" spans="1:14">
      <c r="A340">
        <v>194457</v>
      </c>
      <c r="B340" t="s">
        <v>2574</v>
      </c>
      <c r="C340" t="s">
        <v>2544</v>
      </c>
      <c r="D340" t="s">
        <v>2571</v>
      </c>
      <c r="E340" t="s">
        <v>2572</v>
      </c>
      <c r="F340" t="s">
        <v>2573</v>
      </c>
      <c r="G340">
        <v>6881890</v>
      </c>
      <c r="H340">
        <v>214254</v>
      </c>
      <c r="I340" t="s">
        <v>2539</v>
      </c>
      <c r="K340">
        <v>0.92</v>
      </c>
      <c r="N340" t="s">
        <v>3158</v>
      </c>
    </row>
    <row r="341" spans="1:14">
      <c r="A341">
        <v>194456</v>
      </c>
      <c r="B341" t="s">
        <v>2574</v>
      </c>
      <c r="C341" t="s">
        <v>2544</v>
      </c>
      <c r="D341" t="s">
        <v>2571</v>
      </c>
      <c r="E341" t="s">
        <v>2572</v>
      </c>
      <c r="F341" t="s">
        <v>2573</v>
      </c>
      <c r="G341">
        <v>1179770</v>
      </c>
      <c r="H341">
        <v>16065</v>
      </c>
      <c r="I341" t="s">
        <v>2539</v>
      </c>
      <c r="K341">
        <v>0.22</v>
      </c>
      <c r="N341" t="s">
        <v>3159</v>
      </c>
    </row>
    <row r="342" spans="1:14">
      <c r="A342">
        <v>194455</v>
      </c>
      <c r="B342" t="s">
        <v>2581</v>
      </c>
      <c r="C342" t="s">
        <v>2544</v>
      </c>
      <c r="D342" t="s">
        <v>2571</v>
      </c>
      <c r="E342" t="s">
        <v>2572</v>
      </c>
      <c r="F342" t="s">
        <v>2573</v>
      </c>
      <c r="G342">
        <v>3539310</v>
      </c>
      <c r="H342">
        <v>50877</v>
      </c>
      <c r="I342" t="s">
        <v>2539</v>
      </c>
      <c r="K342">
        <v>0.7</v>
      </c>
      <c r="N342" t="s">
        <v>3160</v>
      </c>
    </row>
    <row r="343" spans="1:14">
      <c r="A343">
        <v>194454</v>
      </c>
      <c r="B343" t="s">
        <v>2578</v>
      </c>
      <c r="C343" t="s">
        <v>2544</v>
      </c>
      <c r="D343" t="s">
        <v>2571</v>
      </c>
      <c r="E343" t="s">
        <v>2572</v>
      </c>
      <c r="F343" t="s">
        <v>2573</v>
      </c>
      <c r="G343">
        <v>10748880</v>
      </c>
      <c r="H343">
        <v>190106</v>
      </c>
      <c r="I343" t="s">
        <v>2539</v>
      </c>
      <c r="K343">
        <v>1.8</v>
      </c>
      <c r="N343" t="s">
        <v>3160</v>
      </c>
    </row>
    <row r="344" spans="1:14">
      <c r="A344">
        <v>194452</v>
      </c>
      <c r="B344" t="s">
        <v>2853</v>
      </c>
      <c r="C344" t="s">
        <v>2549</v>
      </c>
      <c r="D344" t="s">
        <v>2571</v>
      </c>
      <c r="E344" t="s">
        <v>2572</v>
      </c>
      <c r="F344" t="s">
        <v>2584</v>
      </c>
      <c r="G344">
        <v>3966778732</v>
      </c>
      <c r="H344">
        <v>2083377182</v>
      </c>
      <c r="I344" t="s">
        <v>2539</v>
      </c>
      <c r="K344">
        <v>1.05</v>
      </c>
      <c r="L344" t="s">
        <v>2794</v>
      </c>
      <c r="M344" t="s">
        <v>2998</v>
      </c>
      <c r="N344" t="s">
        <v>3161</v>
      </c>
    </row>
    <row r="345" spans="1:14">
      <c r="A345">
        <v>194451</v>
      </c>
      <c r="B345" t="s">
        <v>2830</v>
      </c>
      <c r="C345" t="s">
        <v>2545</v>
      </c>
      <c r="D345" t="s">
        <v>2808</v>
      </c>
      <c r="E345" t="s">
        <v>2572</v>
      </c>
      <c r="F345" t="s">
        <v>2584</v>
      </c>
      <c r="G345">
        <v>508583442</v>
      </c>
      <c r="H345">
        <v>319772310</v>
      </c>
      <c r="I345" t="s">
        <v>2539</v>
      </c>
      <c r="K345">
        <v>81.03</v>
      </c>
      <c r="L345" t="s">
        <v>2595</v>
      </c>
      <c r="M345" t="s">
        <v>2831</v>
      </c>
      <c r="N345" t="s">
        <v>3161</v>
      </c>
    </row>
    <row r="346" spans="1:14">
      <c r="A346">
        <v>194451</v>
      </c>
      <c r="B346" t="s">
        <v>2807</v>
      </c>
      <c r="C346" t="s">
        <v>2545</v>
      </c>
      <c r="D346" t="s">
        <v>2808</v>
      </c>
      <c r="E346" t="s">
        <v>2572</v>
      </c>
      <c r="F346" t="s">
        <v>2584</v>
      </c>
      <c r="G346">
        <v>1409305779</v>
      </c>
      <c r="H346">
        <v>886102313</v>
      </c>
      <c r="I346" t="s">
        <v>2539</v>
      </c>
      <c r="K346">
        <v>81.03</v>
      </c>
      <c r="L346" t="s">
        <v>2595</v>
      </c>
      <c r="M346" t="s">
        <v>2809</v>
      </c>
      <c r="N346" t="s">
        <v>3161</v>
      </c>
    </row>
    <row r="347" spans="1:14">
      <c r="A347">
        <v>194451</v>
      </c>
      <c r="B347" t="s">
        <v>2750</v>
      </c>
      <c r="C347" t="s">
        <v>2545</v>
      </c>
      <c r="D347" t="s">
        <v>2808</v>
      </c>
      <c r="E347" t="s">
        <v>2572</v>
      </c>
      <c r="F347" t="s">
        <v>2584</v>
      </c>
      <c r="G347">
        <v>4959782721</v>
      </c>
      <c r="H347">
        <v>3118467977</v>
      </c>
      <c r="I347" t="s">
        <v>2539</v>
      </c>
      <c r="K347">
        <v>81.03</v>
      </c>
      <c r="L347" t="s">
        <v>2591</v>
      </c>
      <c r="M347" t="s">
        <v>2812</v>
      </c>
      <c r="N347" t="s">
        <v>3161</v>
      </c>
    </row>
    <row r="348" spans="1:14">
      <c r="A348">
        <v>194451</v>
      </c>
      <c r="B348" t="s">
        <v>2749</v>
      </c>
      <c r="C348" t="s">
        <v>2545</v>
      </c>
      <c r="D348" t="s">
        <v>2808</v>
      </c>
      <c r="E348" t="s">
        <v>2572</v>
      </c>
      <c r="F348" t="s">
        <v>2584</v>
      </c>
      <c r="G348">
        <v>4980754241</v>
      </c>
      <c r="H348">
        <v>3131653840</v>
      </c>
      <c r="I348" t="s">
        <v>2539</v>
      </c>
      <c r="K348">
        <v>81.03</v>
      </c>
      <c r="L348" t="s">
        <v>2591</v>
      </c>
      <c r="M348" t="s">
        <v>2813</v>
      </c>
      <c r="N348" t="s">
        <v>3161</v>
      </c>
    </row>
    <row r="349" spans="1:14">
      <c r="A349">
        <v>194451</v>
      </c>
      <c r="B349" t="s">
        <v>2751</v>
      </c>
      <c r="C349" t="s">
        <v>2545</v>
      </c>
      <c r="D349" t="s">
        <v>2808</v>
      </c>
      <c r="E349" t="s">
        <v>2572</v>
      </c>
      <c r="F349" t="s">
        <v>2584</v>
      </c>
      <c r="G349">
        <v>5334128674</v>
      </c>
      <c r="H349">
        <v>3353838342</v>
      </c>
      <c r="I349" t="s">
        <v>2539</v>
      </c>
      <c r="K349">
        <v>81.03</v>
      </c>
      <c r="L349" t="s">
        <v>2591</v>
      </c>
      <c r="M349" t="s">
        <v>2815</v>
      </c>
      <c r="N349" t="s">
        <v>3161</v>
      </c>
    </row>
    <row r="350" spans="1:14">
      <c r="A350">
        <v>194451</v>
      </c>
      <c r="B350" t="s">
        <v>2723</v>
      </c>
      <c r="C350" t="s">
        <v>2545</v>
      </c>
      <c r="D350" t="s">
        <v>2808</v>
      </c>
      <c r="E350" t="s">
        <v>2572</v>
      </c>
      <c r="F350" t="s">
        <v>2584</v>
      </c>
      <c r="G350">
        <v>5769289365</v>
      </c>
      <c r="H350">
        <v>3627446029</v>
      </c>
      <c r="I350" t="s">
        <v>2539</v>
      </c>
      <c r="K350">
        <v>81.03</v>
      </c>
      <c r="L350" t="s">
        <v>2591</v>
      </c>
      <c r="M350" t="s">
        <v>2816</v>
      </c>
      <c r="N350" t="s">
        <v>3161</v>
      </c>
    </row>
    <row r="351" spans="1:14">
      <c r="A351">
        <v>194451</v>
      </c>
      <c r="B351" t="s">
        <v>2708</v>
      </c>
      <c r="C351" t="s">
        <v>2545</v>
      </c>
      <c r="D351" t="s">
        <v>2808</v>
      </c>
      <c r="E351" t="s">
        <v>2572</v>
      </c>
      <c r="F351" t="s">
        <v>2584</v>
      </c>
      <c r="G351">
        <v>7165989876</v>
      </c>
      <c r="H351">
        <v>4505622769</v>
      </c>
      <c r="I351" t="s">
        <v>2539</v>
      </c>
      <c r="K351">
        <v>81.03</v>
      </c>
      <c r="L351" t="s">
        <v>2591</v>
      </c>
      <c r="M351" t="s">
        <v>2814</v>
      </c>
      <c r="N351" t="s">
        <v>3161</v>
      </c>
    </row>
    <row r="352" spans="1:14">
      <c r="A352">
        <v>194451</v>
      </c>
      <c r="B352" t="s">
        <v>2733</v>
      </c>
      <c r="C352" t="s">
        <v>2545</v>
      </c>
      <c r="D352" t="s">
        <v>2808</v>
      </c>
      <c r="E352" t="s">
        <v>2572</v>
      </c>
      <c r="F352" t="s">
        <v>2584</v>
      </c>
      <c r="G352">
        <v>9916424610</v>
      </c>
      <c r="H352">
        <v>6234961154</v>
      </c>
      <c r="I352" t="s">
        <v>2539</v>
      </c>
      <c r="K352">
        <v>81.03</v>
      </c>
      <c r="L352" t="s">
        <v>2591</v>
      </c>
      <c r="M352" t="s">
        <v>2846</v>
      </c>
      <c r="N352" t="s">
        <v>3161</v>
      </c>
    </row>
    <row r="353" spans="1:14">
      <c r="A353">
        <v>194451</v>
      </c>
      <c r="B353" t="s">
        <v>2810</v>
      </c>
      <c r="C353" t="s">
        <v>2545</v>
      </c>
      <c r="D353" t="s">
        <v>2808</v>
      </c>
      <c r="E353" t="s">
        <v>2572</v>
      </c>
      <c r="F353" t="s">
        <v>2584</v>
      </c>
      <c r="G353">
        <v>645935553</v>
      </c>
      <c r="H353">
        <v>406132577</v>
      </c>
      <c r="I353" t="s">
        <v>2539</v>
      </c>
      <c r="K353">
        <v>81.03</v>
      </c>
      <c r="L353" t="s">
        <v>2595</v>
      </c>
      <c r="M353" t="s">
        <v>2811</v>
      </c>
      <c r="N353" t="s">
        <v>3161</v>
      </c>
    </row>
    <row r="354" spans="1:14">
      <c r="A354">
        <v>194451</v>
      </c>
      <c r="B354" t="s">
        <v>2836</v>
      </c>
      <c r="C354" t="s">
        <v>2545</v>
      </c>
      <c r="D354" t="s">
        <v>2808</v>
      </c>
      <c r="E354" t="s">
        <v>2572</v>
      </c>
      <c r="F354" t="s">
        <v>2584</v>
      </c>
      <c r="G354">
        <v>699414130</v>
      </c>
      <c r="H354">
        <v>439757281</v>
      </c>
      <c r="I354" t="s">
        <v>2539</v>
      </c>
      <c r="K354">
        <v>81.03</v>
      </c>
      <c r="L354" t="s">
        <v>2595</v>
      </c>
      <c r="M354" t="s">
        <v>2837</v>
      </c>
      <c r="N354" t="s">
        <v>3161</v>
      </c>
    </row>
    <row r="355" spans="1:14">
      <c r="A355">
        <v>194451</v>
      </c>
      <c r="B355" t="s">
        <v>2834</v>
      </c>
      <c r="C355" t="s">
        <v>2545</v>
      </c>
      <c r="D355" t="s">
        <v>2808</v>
      </c>
      <c r="E355" t="s">
        <v>2572</v>
      </c>
      <c r="F355" t="s">
        <v>2584</v>
      </c>
      <c r="G355">
        <v>899699433</v>
      </c>
      <c r="H355">
        <v>565686851</v>
      </c>
      <c r="I355" t="s">
        <v>2539</v>
      </c>
      <c r="K355">
        <v>81.03</v>
      </c>
      <c r="L355" t="s">
        <v>2595</v>
      </c>
      <c r="M355" t="s">
        <v>2835</v>
      </c>
      <c r="N355" t="s">
        <v>3161</v>
      </c>
    </row>
    <row r="356" spans="1:14">
      <c r="A356">
        <v>194451</v>
      </c>
      <c r="B356" t="s">
        <v>2832</v>
      </c>
      <c r="C356" t="s">
        <v>2545</v>
      </c>
      <c r="D356" t="s">
        <v>2808</v>
      </c>
      <c r="E356" t="s">
        <v>2572</v>
      </c>
      <c r="F356" t="s">
        <v>2584</v>
      </c>
      <c r="G356">
        <v>1077957132</v>
      </c>
      <c r="H356">
        <v>677766544</v>
      </c>
      <c r="I356" t="s">
        <v>2539</v>
      </c>
      <c r="K356">
        <v>81.03</v>
      </c>
      <c r="L356" t="s">
        <v>2595</v>
      </c>
      <c r="M356" t="s">
        <v>2833</v>
      </c>
      <c r="N356" t="s">
        <v>3161</v>
      </c>
    </row>
    <row r="357" spans="1:14">
      <c r="A357">
        <v>194451</v>
      </c>
      <c r="B357" t="s">
        <v>2820</v>
      </c>
      <c r="C357" t="s">
        <v>2545</v>
      </c>
      <c r="D357" t="s">
        <v>2808</v>
      </c>
      <c r="E357" t="s">
        <v>2572</v>
      </c>
      <c r="F357" t="s">
        <v>2584</v>
      </c>
      <c r="G357">
        <v>10226803094</v>
      </c>
      <c r="H357">
        <v>6430111914</v>
      </c>
      <c r="I357" t="s">
        <v>2539</v>
      </c>
      <c r="K357">
        <v>81.03</v>
      </c>
      <c r="L357" t="s">
        <v>2591</v>
      </c>
      <c r="M357" t="s">
        <v>2821</v>
      </c>
      <c r="N357" t="s">
        <v>3161</v>
      </c>
    </row>
    <row r="358" spans="1:14">
      <c r="A358">
        <v>194451</v>
      </c>
      <c r="B358" t="s">
        <v>2724</v>
      </c>
      <c r="C358" t="s">
        <v>2545</v>
      </c>
      <c r="D358" t="s">
        <v>2808</v>
      </c>
      <c r="E358" t="s">
        <v>2572</v>
      </c>
      <c r="F358" t="s">
        <v>2584</v>
      </c>
      <c r="G358">
        <v>11109702587</v>
      </c>
      <c r="H358">
        <v>6985235787</v>
      </c>
      <c r="I358" t="s">
        <v>2539</v>
      </c>
      <c r="K358">
        <v>81.03</v>
      </c>
      <c r="L358" t="s">
        <v>2591</v>
      </c>
      <c r="M358" t="s">
        <v>2825</v>
      </c>
      <c r="N358" t="s">
        <v>3161</v>
      </c>
    </row>
    <row r="359" spans="1:14">
      <c r="A359">
        <v>194451</v>
      </c>
      <c r="B359" t="s">
        <v>2828</v>
      </c>
      <c r="C359" t="s">
        <v>2545</v>
      </c>
      <c r="D359" t="s">
        <v>2808</v>
      </c>
      <c r="E359" t="s">
        <v>2572</v>
      </c>
      <c r="F359" t="s">
        <v>2584</v>
      </c>
      <c r="G359">
        <v>184572972</v>
      </c>
      <c r="H359">
        <v>116050427</v>
      </c>
      <c r="I359" t="s">
        <v>2539</v>
      </c>
      <c r="K359">
        <v>81.03</v>
      </c>
      <c r="L359" t="s">
        <v>2595</v>
      </c>
      <c r="M359" t="s">
        <v>2829</v>
      </c>
      <c r="N359" t="s">
        <v>3161</v>
      </c>
    </row>
    <row r="360" spans="1:14">
      <c r="A360">
        <v>194451</v>
      </c>
      <c r="B360" t="s">
        <v>2711</v>
      </c>
      <c r="C360" t="s">
        <v>2545</v>
      </c>
      <c r="D360" t="s">
        <v>2808</v>
      </c>
      <c r="E360" t="s">
        <v>2572</v>
      </c>
      <c r="F360" t="s">
        <v>2584</v>
      </c>
      <c r="G360">
        <v>7616877385</v>
      </c>
      <c r="H360">
        <v>4789118708</v>
      </c>
      <c r="I360" t="s">
        <v>2539</v>
      </c>
      <c r="K360">
        <v>81.03</v>
      </c>
      <c r="L360" t="s">
        <v>2591</v>
      </c>
      <c r="M360" t="s">
        <v>2840</v>
      </c>
      <c r="N360" t="s">
        <v>3161</v>
      </c>
    </row>
    <row r="361" spans="1:14">
      <c r="A361">
        <v>194451</v>
      </c>
      <c r="B361" t="s">
        <v>2712</v>
      </c>
      <c r="C361" t="s">
        <v>2545</v>
      </c>
      <c r="D361" t="s">
        <v>2808</v>
      </c>
      <c r="E361" t="s">
        <v>2572</v>
      </c>
      <c r="F361" t="s">
        <v>2584</v>
      </c>
      <c r="G361">
        <v>7908381307</v>
      </c>
      <c r="H361">
        <v>4972402068</v>
      </c>
      <c r="I361" t="s">
        <v>2539</v>
      </c>
      <c r="K361">
        <v>81.03</v>
      </c>
      <c r="L361" t="s">
        <v>2591</v>
      </c>
      <c r="M361" t="s">
        <v>2842</v>
      </c>
      <c r="N361" t="s">
        <v>3161</v>
      </c>
    </row>
    <row r="362" spans="1:14">
      <c r="A362">
        <v>194451</v>
      </c>
      <c r="B362" t="s">
        <v>2709</v>
      </c>
      <c r="C362" t="s">
        <v>2545</v>
      </c>
      <c r="D362" t="s">
        <v>2808</v>
      </c>
      <c r="E362" t="s">
        <v>2572</v>
      </c>
      <c r="F362" t="s">
        <v>2584</v>
      </c>
      <c r="G362">
        <v>7910475850</v>
      </c>
      <c r="H362">
        <v>4973719014</v>
      </c>
      <c r="I362" t="s">
        <v>2539</v>
      </c>
      <c r="K362">
        <v>81.03</v>
      </c>
      <c r="L362" t="s">
        <v>2591</v>
      </c>
      <c r="M362" t="s">
        <v>2843</v>
      </c>
      <c r="N362" t="s">
        <v>3161</v>
      </c>
    </row>
    <row r="363" spans="1:14">
      <c r="A363">
        <v>194451</v>
      </c>
      <c r="B363" t="s">
        <v>2713</v>
      </c>
      <c r="C363" t="s">
        <v>2545</v>
      </c>
      <c r="D363" t="s">
        <v>2808</v>
      </c>
      <c r="E363" t="s">
        <v>2572</v>
      </c>
      <c r="F363" t="s">
        <v>2584</v>
      </c>
      <c r="G363">
        <v>7932498900</v>
      </c>
      <c r="H363">
        <v>4987566027</v>
      </c>
      <c r="I363" t="s">
        <v>2539</v>
      </c>
      <c r="K363">
        <v>81.03</v>
      </c>
      <c r="L363" t="s">
        <v>2591</v>
      </c>
      <c r="M363" t="s">
        <v>2844</v>
      </c>
      <c r="N363" t="s">
        <v>3161</v>
      </c>
    </row>
    <row r="364" spans="1:14">
      <c r="A364">
        <v>194451</v>
      </c>
      <c r="B364" t="s">
        <v>2714</v>
      </c>
      <c r="C364" t="s">
        <v>2545</v>
      </c>
      <c r="D364" t="s">
        <v>2808</v>
      </c>
      <c r="E364" t="s">
        <v>2572</v>
      </c>
      <c r="F364" t="s">
        <v>2584</v>
      </c>
      <c r="G364">
        <v>7948225918</v>
      </c>
      <c r="H364">
        <v>4997454405</v>
      </c>
      <c r="I364" t="s">
        <v>2539</v>
      </c>
      <c r="K364">
        <v>81.03</v>
      </c>
      <c r="L364" t="s">
        <v>2591</v>
      </c>
      <c r="M364" t="s">
        <v>2819</v>
      </c>
      <c r="N364" t="s">
        <v>3161</v>
      </c>
    </row>
    <row r="365" spans="1:14">
      <c r="A365">
        <v>194451</v>
      </c>
      <c r="B365" t="s">
        <v>2736</v>
      </c>
      <c r="C365" t="s">
        <v>2545</v>
      </c>
      <c r="D365" t="s">
        <v>2808</v>
      </c>
      <c r="E365" t="s">
        <v>2572</v>
      </c>
      <c r="F365" t="s">
        <v>2584</v>
      </c>
      <c r="G365">
        <v>8471510221</v>
      </c>
      <c r="H365">
        <v>5326469895</v>
      </c>
      <c r="I365" t="s">
        <v>2539</v>
      </c>
      <c r="K365">
        <v>81.03</v>
      </c>
      <c r="L365" t="s">
        <v>2591</v>
      </c>
      <c r="M365" t="s">
        <v>2845</v>
      </c>
      <c r="N365" t="s">
        <v>3161</v>
      </c>
    </row>
    <row r="366" spans="1:14">
      <c r="A366">
        <v>194451</v>
      </c>
      <c r="B366" t="s">
        <v>2838</v>
      </c>
      <c r="C366" t="s">
        <v>2545</v>
      </c>
      <c r="D366" t="s">
        <v>2808</v>
      </c>
      <c r="E366" t="s">
        <v>2572</v>
      </c>
      <c r="F366" t="s">
        <v>2584</v>
      </c>
      <c r="G366">
        <v>8683279159</v>
      </c>
      <c r="H366">
        <v>5459619810</v>
      </c>
      <c r="I366" t="s">
        <v>2539</v>
      </c>
      <c r="K366">
        <v>81.03</v>
      </c>
      <c r="L366" t="s">
        <v>2591</v>
      </c>
      <c r="M366" t="s">
        <v>2839</v>
      </c>
      <c r="N366" t="s">
        <v>3161</v>
      </c>
    </row>
    <row r="367" spans="1:14">
      <c r="A367">
        <v>194451</v>
      </c>
      <c r="B367" t="s">
        <v>2738</v>
      </c>
      <c r="C367" t="s">
        <v>2545</v>
      </c>
      <c r="D367" t="s">
        <v>2808</v>
      </c>
      <c r="E367" t="s">
        <v>2572</v>
      </c>
      <c r="F367" t="s">
        <v>2584</v>
      </c>
      <c r="G367">
        <v>9498042764</v>
      </c>
      <c r="H367">
        <v>5971903181</v>
      </c>
      <c r="I367" t="s">
        <v>2539</v>
      </c>
      <c r="K367">
        <v>81.03</v>
      </c>
      <c r="L367" t="s">
        <v>2591</v>
      </c>
      <c r="M367" t="s">
        <v>2841</v>
      </c>
      <c r="N367" t="s">
        <v>3161</v>
      </c>
    </row>
    <row r="368" spans="1:14">
      <c r="A368">
        <v>194451</v>
      </c>
      <c r="B368" t="s">
        <v>2710</v>
      </c>
      <c r="C368" t="s">
        <v>2545</v>
      </c>
      <c r="D368" t="s">
        <v>2808</v>
      </c>
      <c r="E368" t="s">
        <v>2572</v>
      </c>
      <c r="F368" t="s">
        <v>2584</v>
      </c>
      <c r="G368">
        <v>11624537746</v>
      </c>
      <c r="H368">
        <v>7308938870</v>
      </c>
      <c r="I368" t="s">
        <v>2539</v>
      </c>
      <c r="K368">
        <v>81.03</v>
      </c>
      <c r="L368" t="s">
        <v>2591</v>
      </c>
      <c r="M368" t="s">
        <v>2824</v>
      </c>
      <c r="N368" t="s">
        <v>3161</v>
      </c>
    </row>
    <row r="369" spans="1:14">
      <c r="A369">
        <v>194451</v>
      </c>
      <c r="B369" t="s">
        <v>2817</v>
      </c>
      <c r="C369" t="s">
        <v>2545</v>
      </c>
      <c r="D369" t="s">
        <v>2808</v>
      </c>
      <c r="E369" t="s">
        <v>2572</v>
      </c>
      <c r="F369" t="s">
        <v>2584</v>
      </c>
      <c r="G369">
        <v>12307202480</v>
      </c>
      <c r="H369">
        <v>7738164954</v>
      </c>
      <c r="I369" t="s">
        <v>2539</v>
      </c>
      <c r="K369">
        <v>81.03</v>
      </c>
      <c r="L369" t="s">
        <v>2591</v>
      </c>
      <c r="M369" t="s">
        <v>2818</v>
      </c>
      <c r="N369" t="s">
        <v>3161</v>
      </c>
    </row>
    <row r="370" spans="1:14">
      <c r="A370">
        <v>194451</v>
      </c>
      <c r="B370" t="s">
        <v>2822</v>
      </c>
      <c r="C370" t="s">
        <v>2545</v>
      </c>
      <c r="D370" t="s">
        <v>2808</v>
      </c>
      <c r="E370" t="s">
        <v>2572</v>
      </c>
      <c r="F370" t="s">
        <v>2584</v>
      </c>
      <c r="G370">
        <v>12901742747</v>
      </c>
      <c r="H370">
        <v>8111982697</v>
      </c>
      <c r="I370" t="s">
        <v>2539</v>
      </c>
      <c r="K370">
        <v>81.03</v>
      </c>
      <c r="L370" t="s">
        <v>2591</v>
      </c>
      <c r="M370" t="s">
        <v>2823</v>
      </c>
      <c r="N370" t="s">
        <v>3161</v>
      </c>
    </row>
    <row r="371" spans="1:14">
      <c r="A371">
        <v>194451</v>
      </c>
      <c r="B371" t="s">
        <v>2826</v>
      </c>
      <c r="C371" t="s">
        <v>2545</v>
      </c>
      <c r="D371" t="s">
        <v>2808</v>
      </c>
      <c r="E371" t="s">
        <v>2572</v>
      </c>
      <c r="F371" t="s">
        <v>2584</v>
      </c>
      <c r="G371">
        <v>13733255536</v>
      </c>
      <c r="H371">
        <v>8634797133</v>
      </c>
      <c r="I371" t="s">
        <v>2539</v>
      </c>
      <c r="K371">
        <v>81.03</v>
      </c>
      <c r="L371" t="s">
        <v>2595</v>
      </c>
      <c r="M371" t="s">
        <v>2827</v>
      </c>
      <c r="N371" t="s">
        <v>3161</v>
      </c>
    </row>
    <row r="372" spans="1:14">
      <c r="A372">
        <v>194451</v>
      </c>
      <c r="B372" t="s">
        <v>2848</v>
      </c>
      <c r="C372" t="s">
        <v>2545</v>
      </c>
      <c r="D372" t="s">
        <v>2808</v>
      </c>
      <c r="E372" t="s">
        <v>2572</v>
      </c>
      <c r="F372" t="s">
        <v>2584</v>
      </c>
      <c r="G372">
        <v>14557461108</v>
      </c>
      <c r="H372">
        <v>9153017150</v>
      </c>
      <c r="I372" t="s">
        <v>2539</v>
      </c>
      <c r="K372">
        <v>81.03</v>
      </c>
      <c r="L372" t="s">
        <v>2591</v>
      </c>
      <c r="M372" t="s">
        <v>2849</v>
      </c>
      <c r="N372" t="s">
        <v>3161</v>
      </c>
    </row>
    <row r="373" spans="1:14">
      <c r="A373">
        <v>194451</v>
      </c>
      <c r="B373" t="s">
        <v>2574</v>
      </c>
      <c r="C373" t="s">
        <v>2545</v>
      </c>
      <c r="D373" t="s">
        <v>2808</v>
      </c>
      <c r="E373" t="s">
        <v>2572</v>
      </c>
      <c r="F373" t="s">
        <v>2584</v>
      </c>
      <c r="G373">
        <v>14790198567</v>
      </c>
      <c r="H373">
        <v>9299351042</v>
      </c>
      <c r="I373" t="s">
        <v>2539</v>
      </c>
      <c r="K373">
        <v>81.03</v>
      </c>
      <c r="L373" t="s">
        <v>2591</v>
      </c>
      <c r="M373" t="s">
        <v>2847</v>
      </c>
      <c r="N373" t="s">
        <v>3161</v>
      </c>
    </row>
    <row r="374" spans="1:14">
      <c r="A374">
        <v>194451</v>
      </c>
      <c r="B374" t="s">
        <v>2579</v>
      </c>
      <c r="C374" t="s">
        <v>2545</v>
      </c>
      <c r="D374" t="s">
        <v>2808</v>
      </c>
      <c r="E374" t="s">
        <v>2572</v>
      </c>
      <c r="F374" t="s">
        <v>2584</v>
      </c>
      <c r="G374">
        <v>47901085277</v>
      </c>
      <c r="H374">
        <v>30117851718</v>
      </c>
      <c r="I374" t="s">
        <v>2539</v>
      </c>
      <c r="K374">
        <v>81.03</v>
      </c>
      <c r="L374" t="s">
        <v>2591</v>
      </c>
      <c r="M374" t="s">
        <v>2850</v>
      </c>
      <c r="N374" t="s">
        <v>3161</v>
      </c>
    </row>
    <row r="375" spans="1:14">
      <c r="A375">
        <v>194451</v>
      </c>
      <c r="B375" t="s">
        <v>2851</v>
      </c>
      <c r="C375" t="s">
        <v>2545</v>
      </c>
      <c r="D375" t="s">
        <v>2808</v>
      </c>
      <c r="E375" t="s">
        <v>2572</v>
      </c>
      <c r="F375" t="s">
        <v>2584</v>
      </c>
      <c r="G375">
        <v>306733708038</v>
      </c>
      <c r="H375">
        <v>192859102927</v>
      </c>
      <c r="I375" t="s">
        <v>2539</v>
      </c>
      <c r="K375">
        <v>81.03</v>
      </c>
      <c r="L375" t="s">
        <v>2591</v>
      </c>
      <c r="M375" t="s">
        <v>2852</v>
      </c>
      <c r="N375" t="s">
        <v>3161</v>
      </c>
    </row>
    <row r="376" spans="1:14">
      <c r="A376">
        <v>194450</v>
      </c>
      <c r="B376" t="s">
        <v>2854</v>
      </c>
      <c r="C376" t="s">
        <v>2545</v>
      </c>
      <c r="D376" t="s">
        <v>2855</v>
      </c>
      <c r="E376" t="s">
        <v>2572</v>
      </c>
      <c r="F376" t="s">
        <v>2584</v>
      </c>
      <c r="G376">
        <v>4065364288</v>
      </c>
      <c r="H376">
        <v>1925076350</v>
      </c>
      <c r="I376" t="s">
        <v>2539</v>
      </c>
      <c r="K376">
        <v>88.68</v>
      </c>
      <c r="L376" t="s">
        <v>2591</v>
      </c>
      <c r="M376" t="s">
        <v>2856</v>
      </c>
      <c r="N376" t="s">
        <v>3162</v>
      </c>
    </row>
    <row r="377" spans="1:14">
      <c r="A377">
        <v>194450</v>
      </c>
      <c r="B377" t="s">
        <v>2857</v>
      </c>
      <c r="C377" t="s">
        <v>2545</v>
      </c>
      <c r="D377" t="s">
        <v>2855</v>
      </c>
      <c r="E377" t="s">
        <v>2572</v>
      </c>
      <c r="F377" t="s">
        <v>2584</v>
      </c>
      <c r="G377">
        <v>4136651172</v>
      </c>
      <c r="H377">
        <v>1958832905</v>
      </c>
      <c r="I377" t="s">
        <v>2539</v>
      </c>
      <c r="K377">
        <v>88.68</v>
      </c>
      <c r="L377" t="s">
        <v>2591</v>
      </c>
      <c r="M377" t="s">
        <v>2858</v>
      </c>
      <c r="N377" t="s">
        <v>3162</v>
      </c>
    </row>
    <row r="378" spans="1:14">
      <c r="A378">
        <v>194450</v>
      </c>
      <c r="B378" t="s">
        <v>2864</v>
      </c>
      <c r="C378" t="s">
        <v>2545</v>
      </c>
      <c r="D378" t="s">
        <v>2855</v>
      </c>
      <c r="E378" t="s">
        <v>2572</v>
      </c>
      <c r="F378" t="s">
        <v>2584</v>
      </c>
      <c r="G378">
        <v>4839196066</v>
      </c>
      <c r="H378">
        <v>2291509749</v>
      </c>
      <c r="I378" t="s">
        <v>2539</v>
      </c>
      <c r="K378">
        <v>88.68</v>
      </c>
      <c r="L378" t="s">
        <v>2591</v>
      </c>
      <c r="M378" t="s">
        <v>2865</v>
      </c>
      <c r="N378" t="s">
        <v>3162</v>
      </c>
    </row>
    <row r="379" spans="1:14">
      <c r="A379">
        <v>194450</v>
      </c>
      <c r="B379" t="s">
        <v>2725</v>
      </c>
      <c r="C379" t="s">
        <v>2545</v>
      </c>
      <c r="D379" t="s">
        <v>2855</v>
      </c>
      <c r="E379" t="s">
        <v>2572</v>
      </c>
      <c r="F379" t="s">
        <v>2584</v>
      </c>
      <c r="G379">
        <v>5557489612</v>
      </c>
      <c r="H379">
        <v>2631644070</v>
      </c>
      <c r="I379" t="s">
        <v>2539</v>
      </c>
      <c r="K379">
        <v>88.68</v>
      </c>
      <c r="L379" t="s">
        <v>2591</v>
      </c>
      <c r="M379" t="s">
        <v>2859</v>
      </c>
      <c r="N379" t="s">
        <v>3162</v>
      </c>
    </row>
    <row r="380" spans="1:14">
      <c r="A380">
        <v>194450</v>
      </c>
      <c r="B380" t="s">
        <v>2726</v>
      </c>
      <c r="C380" t="s">
        <v>2545</v>
      </c>
      <c r="D380" t="s">
        <v>2855</v>
      </c>
      <c r="E380" t="s">
        <v>2572</v>
      </c>
      <c r="F380" t="s">
        <v>2584</v>
      </c>
      <c r="G380">
        <v>6783255783</v>
      </c>
      <c r="H380">
        <v>3212082451</v>
      </c>
      <c r="I380" t="s">
        <v>2539</v>
      </c>
      <c r="K380">
        <v>88.68</v>
      </c>
      <c r="L380" t="s">
        <v>2591</v>
      </c>
      <c r="M380" t="s">
        <v>2862</v>
      </c>
      <c r="N380" t="s">
        <v>3162</v>
      </c>
    </row>
    <row r="381" spans="1:14">
      <c r="A381">
        <v>194450</v>
      </c>
      <c r="B381" t="s">
        <v>2860</v>
      </c>
      <c r="C381" t="s">
        <v>2545</v>
      </c>
      <c r="D381" t="s">
        <v>2855</v>
      </c>
      <c r="E381" t="s">
        <v>2572</v>
      </c>
      <c r="F381" t="s">
        <v>2584</v>
      </c>
      <c r="G381">
        <v>9777988181</v>
      </c>
      <c r="H381">
        <v>4630181324</v>
      </c>
      <c r="I381" t="s">
        <v>2539</v>
      </c>
      <c r="K381">
        <v>88.68</v>
      </c>
      <c r="L381" t="s">
        <v>2591</v>
      </c>
      <c r="M381" t="s">
        <v>2861</v>
      </c>
      <c r="N381" t="s">
        <v>3162</v>
      </c>
    </row>
    <row r="382" spans="1:14">
      <c r="A382">
        <v>194450</v>
      </c>
      <c r="B382" t="s">
        <v>2728</v>
      </c>
      <c r="C382" t="s">
        <v>2545</v>
      </c>
      <c r="D382" t="s">
        <v>2855</v>
      </c>
      <c r="E382" t="s">
        <v>2572</v>
      </c>
      <c r="F382" t="s">
        <v>2584</v>
      </c>
      <c r="G382">
        <v>19007556328</v>
      </c>
      <c r="H382">
        <v>9000668717</v>
      </c>
      <c r="I382" t="s">
        <v>2539</v>
      </c>
      <c r="K382">
        <v>88.68</v>
      </c>
      <c r="L382" t="s">
        <v>2591</v>
      </c>
      <c r="M382" t="s">
        <v>2863</v>
      </c>
      <c r="N382" t="s">
        <v>3162</v>
      </c>
    </row>
    <row r="383" spans="1:14">
      <c r="A383">
        <v>194448</v>
      </c>
      <c r="B383" t="s">
        <v>2575</v>
      </c>
      <c r="C383" t="s">
        <v>2547</v>
      </c>
      <c r="D383" t="s">
        <v>2576</v>
      </c>
      <c r="E383" t="s">
        <v>2572</v>
      </c>
      <c r="F383" t="s">
        <v>2577</v>
      </c>
      <c r="G383">
        <v>270532608</v>
      </c>
      <c r="H383">
        <v>104809908</v>
      </c>
      <c r="I383" t="s">
        <v>2539</v>
      </c>
      <c r="K383">
        <v>129.58000000000001</v>
      </c>
      <c r="N383" t="s">
        <v>3163</v>
      </c>
    </row>
    <row r="384" spans="1:14">
      <c r="A384">
        <v>194447</v>
      </c>
      <c r="B384" t="s">
        <v>2570</v>
      </c>
      <c r="C384" t="s">
        <v>2544</v>
      </c>
      <c r="D384" t="s">
        <v>2571</v>
      </c>
      <c r="E384" t="s">
        <v>2572</v>
      </c>
      <c r="F384" t="s">
        <v>2573</v>
      </c>
      <c r="G384">
        <v>4391278</v>
      </c>
      <c r="H384">
        <v>105670</v>
      </c>
      <c r="I384" t="s">
        <v>2539</v>
      </c>
      <c r="K384">
        <v>0.98</v>
      </c>
      <c r="N384" t="s">
        <v>3164</v>
      </c>
    </row>
    <row r="385" spans="1:14">
      <c r="A385">
        <v>194446</v>
      </c>
      <c r="B385" t="s">
        <v>2582</v>
      </c>
      <c r="C385" t="s">
        <v>2547</v>
      </c>
      <c r="D385" t="s">
        <v>2576</v>
      </c>
      <c r="E385" t="s">
        <v>2572</v>
      </c>
      <c r="F385" t="s">
        <v>2577</v>
      </c>
      <c r="G385">
        <v>24117248</v>
      </c>
      <c r="H385">
        <v>1684741</v>
      </c>
      <c r="I385" t="s">
        <v>2539</v>
      </c>
      <c r="K385">
        <v>26.95</v>
      </c>
      <c r="N385" t="s">
        <v>3165</v>
      </c>
    </row>
    <row r="386" spans="1:14">
      <c r="A386">
        <v>194445</v>
      </c>
      <c r="B386" t="s">
        <v>2580</v>
      </c>
      <c r="C386" t="s">
        <v>2544</v>
      </c>
      <c r="D386" t="s">
        <v>2571</v>
      </c>
      <c r="E386" t="s">
        <v>2572</v>
      </c>
      <c r="F386" t="s">
        <v>2573</v>
      </c>
      <c r="G386">
        <v>1179770</v>
      </c>
      <c r="H386">
        <v>15418</v>
      </c>
      <c r="I386" t="s">
        <v>2539</v>
      </c>
      <c r="K386">
        <v>0.33</v>
      </c>
      <c r="N386" t="s">
        <v>3166</v>
      </c>
    </row>
    <row r="387" spans="1:14">
      <c r="A387">
        <v>194444</v>
      </c>
      <c r="B387" t="s">
        <v>2579</v>
      </c>
      <c r="C387" t="s">
        <v>2544</v>
      </c>
      <c r="D387" t="s">
        <v>2571</v>
      </c>
      <c r="E387" t="s">
        <v>2572</v>
      </c>
      <c r="F387" t="s">
        <v>2573</v>
      </c>
      <c r="G387">
        <v>108790004</v>
      </c>
      <c r="H387">
        <v>18248878</v>
      </c>
      <c r="I387" t="s">
        <v>2539</v>
      </c>
      <c r="K387">
        <v>26.05</v>
      </c>
      <c r="N387" t="s">
        <v>3166</v>
      </c>
    </row>
    <row r="388" spans="1:14">
      <c r="A388">
        <v>194442</v>
      </c>
      <c r="B388" t="s">
        <v>2574</v>
      </c>
      <c r="C388" t="s">
        <v>2544</v>
      </c>
      <c r="D388" t="s">
        <v>2571</v>
      </c>
      <c r="E388" t="s">
        <v>2572</v>
      </c>
      <c r="F388" t="s">
        <v>2573</v>
      </c>
      <c r="G388">
        <v>6881890</v>
      </c>
      <c r="H388">
        <v>221572</v>
      </c>
      <c r="I388" t="s">
        <v>2539</v>
      </c>
      <c r="K388">
        <v>0.92</v>
      </c>
      <c r="N388" t="s">
        <v>3166</v>
      </c>
    </row>
    <row r="389" spans="1:14">
      <c r="A389">
        <v>194441</v>
      </c>
      <c r="B389" t="s">
        <v>2574</v>
      </c>
      <c r="C389" t="s">
        <v>2544</v>
      </c>
      <c r="D389" t="s">
        <v>2571</v>
      </c>
      <c r="E389" t="s">
        <v>2572</v>
      </c>
      <c r="F389" t="s">
        <v>2573</v>
      </c>
      <c r="G389">
        <v>1179770</v>
      </c>
      <c r="H389">
        <v>15695</v>
      </c>
      <c r="I389" t="s">
        <v>2539</v>
      </c>
      <c r="K389">
        <v>0.3</v>
      </c>
      <c r="N389" t="s">
        <v>3167</v>
      </c>
    </row>
    <row r="390" spans="1:14">
      <c r="A390">
        <v>194440</v>
      </c>
      <c r="B390" t="s">
        <v>2581</v>
      </c>
      <c r="C390" t="s">
        <v>2544</v>
      </c>
      <c r="D390" t="s">
        <v>2571</v>
      </c>
      <c r="E390" t="s">
        <v>2572</v>
      </c>
      <c r="F390" t="s">
        <v>2573</v>
      </c>
      <c r="G390">
        <v>3539310</v>
      </c>
      <c r="H390">
        <v>51174</v>
      </c>
      <c r="I390" t="s">
        <v>2539</v>
      </c>
      <c r="K390">
        <v>1.19</v>
      </c>
      <c r="N390" t="s">
        <v>3168</v>
      </c>
    </row>
    <row r="391" spans="1:14">
      <c r="A391">
        <v>194439</v>
      </c>
      <c r="B391" t="s">
        <v>2578</v>
      </c>
      <c r="C391" t="s">
        <v>2544</v>
      </c>
      <c r="D391" t="s">
        <v>2571</v>
      </c>
      <c r="E391" t="s">
        <v>2572</v>
      </c>
      <c r="F391" t="s">
        <v>2573</v>
      </c>
      <c r="G391">
        <v>10748880</v>
      </c>
      <c r="H391">
        <v>188644</v>
      </c>
      <c r="I391" t="s">
        <v>2539</v>
      </c>
      <c r="K391">
        <v>1.72</v>
      </c>
      <c r="N391" t="s">
        <v>3168</v>
      </c>
    </row>
    <row r="392" spans="1:14">
      <c r="A392">
        <v>194437</v>
      </c>
      <c r="B392" t="s">
        <v>2575</v>
      </c>
      <c r="C392" t="s">
        <v>2547</v>
      </c>
      <c r="D392" t="s">
        <v>2576</v>
      </c>
      <c r="E392" t="s">
        <v>2572</v>
      </c>
      <c r="F392" t="s">
        <v>2577</v>
      </c>
      <c r="G392">
        <v>284164096</v>
      </c>
      <c r="H392">
        <v>91987532</v>
      </c>
      <c r="I392" t="s">
        <v>2539</v>
      </c>
      <c r="K392">
        <v>136.1</v>
      </c>
      <c r="N392" t="s">
        <v>3169</v>
      </c>
    </row>
    <row r="393" spans="1:14">
      <c r="A393">
        <v>194436</v>
      </c>
      <c r="B393" t="s">
        <v>2570</v>
      </c>
      <c r="C393" t="s">
        <v>2544</v>
      </c>
      <c r="D393" t="s">
        <v>2571</v>
      </c>
      <c r="E393" t="s">
        <v>2572</v>
      </c>
      <c r="F393" t="s">
        <v>2573</v>
      </c>
      <c r="G393">
        <v>4915566</v>
      </c>
      <c r="H393">
        <v>247878</v>
      </c>
      <c r="I393" t="s">
        <v>2539</v>
      </c>
      <c r="K393">
        <v>1.1000000000000001</v>
      </c>
      <c r="N393" t="s">
        <v>3170</v>
      </c>
    </row>
    <row r="394" spans="1:14">
      <c r="A394">
        <v>194435</v>
      </c>
      <c r="B394" t="s">
        <v>2582</v>
      </c>
      <c r="C394" t="s">
        <v>2547</v>
      </c>
      <c r="D394" t="s">
        <v>2576</v>
      </c>
      <c r="E394" t="s">
        <v>2572</v>
      </c>
      <c r="F394" t="s">
        <v>2577</v>
      </c>
      <c r="G394">
        <v>23068672</v>
      </c>
      <c r="H394">
        <v>1594233</v>
      </c>
      <c r="I394" t="s">
        <v>2539</v>
      </c>
      <c r="K394">
        <v>19.34</v>
      </c>
      <c r="N394" t="s">
        <v>3171</v>
      </c>
    </row>
    <row r="395" spans="1:14">
      <c r="A395">
        <v>194434</v>
      </c>
      <c r="B395" t="s">
        <v>2574</v>
      </c>
      <c r="C395" t="s">
        <v>2544</v>
      </c>
      <c r="D395" t="s">
        <v>2571</v>
      </c>
      <c r="E395" t="s">
        <v>2572</v>
      </c>
      <c r="F395" t="s">
        <v>2573</v>
      </c>
      <c r="G395">
        <v>6750818</v>
      </c>
      <c r="H395">
        <v>188857</v>
      </c>
      <c r="I395" t="s">
        <v>2539</v>
      </c>
      <c r="K395">
        <v>0.87</v>
      </c>
      <c r="N395" t="s">
        <v>3172</v>
      </c>
    </row>
    <row r="396" spans="1:14">
      <c r="A396">
        <v>194433</v>
      </c>
      <c r="B396" t="s">
        <v>2580</v>
      </c>
      <c r="C396" t="s">
        <v>2544</v>
      </c>
      <c r="D396" t="s">
        <v>2571</v>
      </c>
      <c r="E396" t="s">
        <v>2572</v>
      </c>
      <c r="F396" t="s">
        <v>2573</v>
      </c>
      <c r="G396">
        <v>1179770</v>
      </c>
      <c r="H396">
        <v>15420</v>
      </c>
      <c r="I396" t="s">
        <v>2539</v>
      </c>
      <c r="K396">
        <v>0.23</v>
      </c>
      <c r="N396" t="s">
        <v>3173</v>
      </c>
    </row>
    <row r="397" spans="1:14">
      <c r="A397">
        <v>194432</v>
      </c>
      <c r="B397" t="s">
        <v>2579</v>
      </c>
      <c r="C397" t="s">
        <v>2544</v>
      </c>
      <c r="D397" t="s">
        <v>2571</v>
      </c>
      <c r="E397" t="s">
        <v>2572</v>
      </c>
      <c r="F397" t="s">
        <v>2573</v>
      </c>
      <c r="G397">
        <v>81330420</v>
      </c>
      <c r="H397">
        <v>13538527</v>
      </c>
      <c r="I397" t="s">
        <v>2539</v>
      </c>
      <c r="K397">
        <v>17.04</v>
      </c>
      <c r="N397" t="s">
        <v>3174</v>
      </c>
    </row>
    <row r="398" spans="1:14">
      <c r="A398">
        <v>194431</v>
      </c>
      <c r="B398" t="s">
        <v>2574</v>
      </c>
      <c r="C398" t="s">
        <v>2544</v>
      </c>
      <c r="D398" t="s">
        <v>2571</v>
      </c>
      <c r="E398" t="s">
        <v>2572</v>
      </c>
      <c r="F398" t="s">
        <v>2573</v>
      </c>
      <c r="G398">
        <v>1179770</v>
      </c>
      <c r="H398">
        <v>16361</v>
      </c>
      <c r="I398" t="s">
        <v>2539</v>
      </c>
      <c r="K398">
        <v>0.36</v>
      </c>
      <c r="N398" t="s">
        <v>3175</v>
      </c>
    </row>
    <row r="399" spans="1:14">
      <c r="A399">
        <v>194429</v>
      </c>
      <c r="B399" t="s">
        <v>2581</v>
      </c>
      <c r="C399" t="s">
        <v>2544</v>
      </c>
      <c r="D399" t="s">
        <v>2571</v>
      </c>
      <c r="E399" t="s">
        <v>2572</v>
      </c>
      <c r="F399" t="s">
        <v>2573</v>
      </c>
      <c r="G399">
        <v>3539310</v>
      </c>
      <c r="H399">
        <v>51099</v>
      </c>
      <c r="I399" t="s">
        <v>2539</v>
      </c>
      <c r="K399">
        <v>1.19</v>
      </c>
      <c r="N399" t="s">
        <v>3176</v>
      </c>
    </row>
    <row r="400" spans="1:14">
      <c r="A400">
        <v>194428</v>
      </c>
      <c r="B400" t="s">
        <v>2578</v>
      </c>
      <c r="C400" t="s">
        <v>2544</v>
      </c>
      <c r="D400" t="s">
        <v>2571</v>
      </c>
      <c r="E400" t="s">
        <v>2572</v>
      </c>
      <c r="F400" t="s">
        <v>2573</v>
      </c>
      <c r="G400">
        <v>10879952</v>
      </c>
      <c r="H400">
        <v>209048</v>
      </c>
      <c r="I400" t="s">
        <v>2539</v>
      </c>
      <c r="K400">
        <v>1.82</v>
      </c>
      <c r="N400" t="s">
        <v>3176</v>
      </c>
    </row>
    <row r="401" spans="1:14">
      <c r="A401">
        <v>194427</v>
      </c>
      <c r="B401" t="s">
        <v>2875</v>
      </c>
      <c r="C401" t="s">
        <v>2545</v>
      </c>
      <c r="D401" t="s">
        <v>2867</v>
      </c>
      <c r="E401" t="s">
        <v>2572</v>
      </c>
      <c r="F401" t="s">
        <v>2584</v>
      </c>
      <c r="G401">
        <v>2212513069</v>
      </c>
      <c r="H401">
        <v>693251180</v>
      </c>
      <c r="I401" t="s">
        <v>2539</v>
      </c>
      <c r="K401">
        <v>85.64</v>
      </c>
      <c r="L401" t="s">
        <v>2595</v>
      </c>
      <c r="M401" t="s">
        <v>2876</v>
      </c>
      <c r="N401" t="s">
        <v>3177</v>
      </c>
    </row>
    <row r="402" spans="1:14">
      <c r="A402">
        <v>194427</v>
      </c>
      <c r="B402" t="s">
        <v>2885</v>
      </c>
      <c r="C402" t="s">
        <v>2545</v>
      </c>
      <c r="D402" t="s">
        <v>2867</v>
      </c>
      <c r="E402" t="s">
        <v>2572</v>
      </c>
      <c r="F402" t="s">
        <v>2584</v>
      </c>
      <c r="G402">
        <v>3909111612</v>
      </c>
      <c r="H402">
        <v>1224849822</v>
      </c>
      <c r="I402" t="s">
        <v>2539</v>
      </c>
      <c r="K402">
        <v>85.64</v>
      </c>
      <c r="L402" t="s">
        <v>2591</v>
      </c>
      <c r="M402" t="s">
        <v>2886</v>
      </c>
      <c r="N402" t="s">
        <v>3177</v>
      </c>
    </row>
    <row r="403" spans="1:14">
      <c r="A403">
        <v>194427</v>
      </c>
      <c r="B403" t="s">
        <v>2879</v>
      </c>
      <c r="C403" t="s">
        <v>2545</v>
      </c>
      <c r="D403" t="s">
        <v>2867</v>
      </c>
      <c r="E403" t="s">
        <v>2572</v>
      </c>
      <c r="F403" t="s">
        <v>2584</v>
      </c>
      <c r="G403">
        <v>15518</v>
      </c>
      <c r="H403">
        <v>4862</v>
      </c>
      <c r="I403" t="s">
        <v>2539</v>
      </c>
      <c r="K403">
        <v>85.64</v>
      </c>
      <c r="L403" t="s">
        <v>2595</v>
      </c>
      <c r="M403" t="s">
        <v>2880</v>
      </c>
      <c r="N403" t="s">
        <v>3177</v>
      </c>
    </row>
    <row r="404" spans="1:14">
      <c r="A404">
        <v>194427</v>
      </c>
      <c r="B404" t="s">
        <v>2881</v>
      </c>
      <c r="C404" t="s">
        <v>2545</v>
      </c>
      <c r="D404" t="s">
        <v>2867</v>
      </c>
      <c r="E404" t="s">
        <v>2572</v>
      </c>
      <c r="F404" t="s">
        <v>2584</v>
      </c>
      <c r="G404">
        <v>16672</v>
      </c>
      <c r="H404">
        <v>5223</v>
      </c>
      <c r="I404" t="s">
        <v>2539</v>
      </c>
      <c r="K404">
        <v>85.64</v>
      </c>
      <c r="L404" t="s">
        <v>2595</v>
      </c>
      <c r="M404" t="s">
        <v>2882</v>
      </c>
      <c r="N404" t="s">
        <v>3177</v>
      </c>
    </row>
    <row r="405" spans="1:14">
      <c r="A405">
        <v>194427</v>
      </c>
      <c r="B405" t="s">
        <v>2883</v>
      </c>
      <c r="C405" t="s">
        <v>2545</v>
      </c>
      <c r="D405" t="s">
        <v>2867</v>
      </c>
      <c r="E405" t="s">
        <v>2572</v>
      </c>
      <c r="F405" t="s">
        <v>2584</v>
      </c>
      <c r="G405">
        <v>16678</v>
      </c>
      <c r="H405">
        <v>5225</v>
      </c>
      <c r="I405" t="s">
        <v>2539</v>
      </c>
      <c r="K405">
        <v>85.64</v>
      </c>
      <c r="L405" t="s">
        <v>2595</v>
      </c>
      <c r="M405" t="s">
        <v>2884</v>
      </c>
      <c r="N405" t="s">
        <v>3177</v>
      </c>
    </row>
    <row r="406" spans="1:14">
      <c r="A406">
        <v>194427</v>
      </c>
      <c r="B406" t="s">
        <v>2869</v>
      </c>
      <c r="C406" t="s">
        <v>2545</v>
      </c>
      <c r="D406" t="s">
        <v>2867</v>
      </c>
      <c r="E406" t="s">
        <v>2572</v>
      </c>
      <c r="F406" t="s">
        <v>2584</v>
      </c>
      <c r="G406">
        <v>16831</v>
      </c>
      <c r="H406">
        <v>5273</v>
      </c>
      <c r="I406" t="s">
        <v>2539</v>
      </c>
      <c r="K406">
        <v>85.64</v>
      </c>
      <c r="L406" t="s">
        <v>2595</v>
      </c>
      <c r="M406" t="s">
        <v>2870</v>
      </c>
      <c r="N406" t="s">
        <v>3177</v>
      </c>
    </row>
    <row r="407" spans="1:14">
      <c r="A407">
        <v>194427</v>
      </c>
      <c r="B407" t="s">
        <v>2866</v>
      </c>
      <c r="C407" t="s">
        <v>2545</v>
      </c>
      <c r="D407" t="s">
        <v>2867</v>
      </c>
      <c r="E407" t="s">
        <v>2572</v>
      </c>
      <c r="F407" t="s">
        <v>2584</v>
      </c>
      <c r="G407">
        <v>16834</v>
      </c>
      <c r="H407">
        <v>5274</v>
      </c>
      <c r="I407" t="s">
        <v>2539</v>
      </c>
      <c r="K407">
        <v>85.64</v>
      </c>
      <c r="L407" t="s">
        <v>2595</v>
      </c>
      <c r="M407" t="s">
        <v>2868</v>
      </c>
      <c r="N407" t="s">
        <v>3177</v>
      </c>
    </row>
    <row r="408" spans="1:14">
      <c r="A408">
        <v>194427</v>
      </c>
      <c r="B408" t="s">
        <v>2871</v>
      </c>
      <c r="C408" t="s">
        <v>2545</v>
      </c>
      <c r="D408" t="s">
        <v>2867</v>
      </c>
      <c r="E408" t="s">
        <v>2572</v>
      </c>
      <c r="F408" t="s">
        <v>2584</v>
      </c>
      <c r="G408">
        <v>1311785756</v>
      </c>
      <c r="H408">
        <v>411024475</v>
      </c>
      <c r="I408" t="s">
        <v>2539</v>
      </c>
      <c r="K408">
        <v>85.64</v>
      </c>
      <c r="L408" t="s">
        <v>2595</v>
      </c>
      <c r="M408" t="s">
        <v>2872</v>
      </c>
      <c r="N408" t="s">
        <v>3177</v>
      </c>
    </row>
    <row r="409" spans="1:14">
      <c r="A409">
        <v>194427</v>
      </c>
      <c r="B409" t="s">
        <v>2877</v>
      </c>
      <c r="C409" t="s">
        <v>2545</v>
      </c>
      <c r="D409" t="s">
        <v>2867</v>
      </c>
      <c r="E409" t="s">
        <v>2572</v>
      </c>
      <c r="F409" t="s">
        <v>2584</v>
      </c>
      <c r="G409">
        <v>1625310511</v>
      </c>
      <c r="H409">
        <v>509261819</v>
      </c>
      <c r="I409" t="s">
        <v>2539</v>
      </c>
      <c r="K409">
        <v>85.64</v>
      </c>
      <c r="L409" t="s">
        <v>2595</v>
      </c>
      <c r="M409" t="s">
        <v>2878</v>
      </c>
      <c r="N409" t="s">
        <v>3177</v>
      </c>
    </row>
    <row r="410" spans="1:14">
      <c r="A410">
        <v>194427</v>
      </c>
      <c r="B410" t="s">
        <v>2873</v>
      </c>
      <c r="C410" t="s">
        <v>2545</v>
      </c>
      <c r="D410" t="s">
        <v>2867</v>
      </c>
      <c r="E410" t="s">
        <v>2572</v>
      </c>
      <c r="F410" t="s">
        <v>2584</v>
      </c>
      <c r="G410">
        <v>1644184863</v>
      </c>
      <c r="H410">
        <v>515175757</v>
      </c>
      <c r="I410" t="s">
        <v>2539</v>
      </c>
      <c r="K410">
        <v>85.64</v>
      </c>
      <c r="L410" t="s">
        <v>2595</v>
      </c>
      <c r="M410" t="s">
        <v>2874</v>
      </c>
      <c r="N410" t="s">
        <v>3177</v>
      </c>
    </row>
    <row r="411" spans="1:14">
      <c r="A411">
        <v>194426</v>
      </c>
      <c r="B411" t="s">
        <v>2898</v>
      </c>
      <c r="C411" t="s">
        <v>2545</v>
      </c>
      <c r="D411" t="s">
        <v>2888</v>
      </c>
      <c r="E411" t="s">
        <v>2572</v>
      </c>
      <c r="F411" t="s">
        <v>2584</v>
      </c>
      <c r="G411">
        <v>16789837616</v>
      </c>
      <c r="H411">
        <v>11834813765</v>
      </c>
      <c r="I411" t="s">
        <v>2539</v>
      </c>
      <c r="K411">
        <v>91.53</v>
      </c>
      <c r="L411" t="s">
        <v>2591</v>
      </c>
      <c r="M411" t="s">
        <v>2899</v>
      </c>
      <c r="N411" t="s">
        <v>3177</v>
      </c>
    </row>
    <row r="412" spans="1:14">
      <c r="A412">
        <v>194426</v>
      </c>
      <c r="B412" t="s">
        <v>2902</v>
      </c>
      <c r="C412" t="s">
        <v>2545</v>
      </c>
      <c r="D412" t="s">
        <v>2888</v>
      </c>
      <c r="E412" t="s">
        <v>2572</v>
      </c>
      <c r="F412" t="s">
        <v>2584</v>
      </c>
      <c r="G412">
        <v>27220043360</v>
      </c>
      <c r="H412">
        <v>19186852858</v>
      </c>
      <c r="I412" t="s">
        <v>2539</v>
      </c>
      <c r="K412">
        <v>91.53</v>
      </c>
      <c r="L412" t="s">
        <v>2591</v>
      </c>
      <c r="M412" t="s">
        <v>2903</v>
      </c>
      <c r="N412" t="s">
        <v>3177</v>
      </c>
    </row>
    <row r="413" spans="1:14">
      <c r="A413">
        <v>194426</v>
      </c>
      <c r="B413" t="s">
        <v>2887</v>
      </c>
      <c r="C413" t="s">
        <v>2545</v>
      </c>
      <c r="D413" t="s">
        <v>2888</v>
      </c>
      <c r="E413" t="s">
        <v>2572</v>
      </c>
      <c r="F413" t="s">
        <v>2584</v>
      </c>
      <c r="G413">
        <v>466635953</v>
      </c>
      <c r="H413">
        <v>328922156</v>
      </c>
      <c r="I413" t="s">
        <v>2539</v>
      </c>
      <c r="K413">
        <v>91.53</v>
      </c>
      <c r="L413" t="s">
        <v>2595</v>
      </c>
      <c r="M413" t="s">
        <v>2889</v>
      </c>
      <c r="N413" t="s">
        <v>3177</v>
      </c>
    </row>
    <row r="414" spans="1:14">
      <c r="A414">
        <v>194426</v>
      </c>
      <c r="B414" t="s">
        <v>2890</v>
      </c>
      <c r="C414" t="s">
        <v>2545</v>
      </c>
      <c r="D414" t="s">
        <v>2888</v>
      </c>
      <c r="E414" t="s">
        <v>2572</v>
      </c>
      <c r="F414" t="s">
        <v>2584</v>
      </c>
      <c r="G414">
        <v>558911839</v>
      </c>
      <c r="H414">
        <v>393965544</v>
      </c>
      <c r="I414" t="s">
        <v>2539</v>
      </c>
      <c r="K414">
        <v>91.53</v>
      </c>
      <c r="L414" t="s">
        <v>2595</v>
      </c>
      <c r="M414" t="s">
        <v>2891</v>
      </c>
      <c r="N414" t="s">
        <v>3177</v>
      </c>
    </row>
    <row r="415" spans="1:14">
      <c r="A415">
        <v>194426</v>
      </c>
      <c r="B415" t="s">
        <v>2999</v>
      </c>
      <c r="C415" t="s">
        <v>2545</v>
      </c>
      <c r="D415" t="s">
        <v>2888</v>
      </c>
      <c r="E415" t="s">
        <v>2572</v>
      </c>
      <c r="F415" t="s">
        <v>2584</v>
      </c>
      <c r="G415">
        <v>943729729</v>
      </c>
      <c r="H415">
        <v>665215819</v>
      </c>
      <c r="I415" t="s">
        <v>2539</v>
      </c>
      <c r="K415">
        <v>91.53</v>
      </c>
      <c r="L415" t="s">
        <v>2595</v>
      </c>
      <c r="M415" t="s">
        <v>3000</v>
      </c>
      <c r="N415" t="s">
        <v>3177</v>
      </c>
    </row>
    <row r="416" spans="1:14">
      <c r="A416">
        <v>194426</v>
      </c>
      <c r="B416" t="s">
        <v>2893</v>
      </c>
      <c r="C416" t="s">
        <v>2545</v>
      </c>
      <c r="D416" t="s">
        <v>2888</v>
      </c>
      <c r="E416" t="s">
        <v>2572</v>
      </c>
      <c r="F416" t="s">
        <v>2584</v>
      </c>
      <c r="G416">
        <v>8068830345</v>
      </c>
      <c r="H416">
        <v>5687553782</v>
      </c>
      <c r="I416" t="s">
        <v>2539</v>
      </c>
      <c r="K416">
        <v>91.53</v>
      </c>
      <c r="L416" t="s">
        <v>2591</v>
      </c>
      <c r="M416" t="s">
        <v>2894</v>
      </c>
      <c r="N416" t="s">
        <v>3177</v>
      </c>
    </row>
    <row r="417" spans="1:14">
      <c r="A417">
        <v>194426</v>
      </c>
      <c r="B417" t="s">
        <v>2737</v>
      </c>
      <c r="C417" t="s">
        <v>2545</v>
      </c>
      <c r="D417" t="s">
        <v>2888</v>
      </c>
      <c r="E417" t="s">
        <v>2572</v>
      </c>
      <c r="F417" t="s">
        <v>2584</v>
      </c>
      <c r="G417">
        <v>8346725402</v>
      </c>
      <c r="H417">
        <v>5883436334</v>
      </c>
      <c r="I417" t="s">
        <v>2539</v>
      </c>
      <c r="K417">
        <v>91.53</v>
      </c>
      <c r="L417" t="s">
        <v>2591</v>
      </c>
      <c r="M417" t="s">
        <v>2892</v>
      </c>
      <c r="N417" t="s">
        <v>3177</v>
      </c>
    </row>
    <row r="418" spans="1:14">
      <c r="A418">
        <v>194426</v>
      </c>
      <c r="B418" t="s">
        <v>2895</v>
      </c>
      <c r="C418" t="s">
        <v>2545</v>
      </c>
      <c r="D418" t="s">
        <v>2888</v>
      </c>
      <c r="E418" t="s">
        <v>2572</v>
      </c>
      <c r="F418" t="s">
        <v>2584</v>
      </c>
      <c r="G418">
        <v>8991577237</v>
      </c>
      <c r="H418">
        <v>6337979228</v>
      </c>
      <c r="I418" t="s">
        <v>2539</v>
      </c>
      <c r="K418">
        <v>91.53</v>
      </c>
      <c r="L418" t="s">
        <v>2591</v>
      </c>
      <c r="M418" t="s">
        <v>2896</v>
      </c>
      <c r="N418" t="s">
        <v>3177</v>
      </c>
    </row>
    <row r="419" spans="1:14">
      <c r="A419">
        <v>194426</v>
      </c>
      <c r="B419" t="s">
        <v>2645</v>
      </c>
      <c r="C419" t="s">
        <v>2545</v>
      </c>
      <c r="D419" t="s">
        <v>2888</v>
      </c>
      <c r="E419" t="s">
        <v>2572</v>
      </c>
      <c r="F419" t="s">
        <v>2584</v>
      </c>
      <c r="G419">
        <v>9236921852</v>
      </c>
      <c r="H419">
        <v>6510917638</v>
      </c>
      <c r="I419" t="s">
        <v>2539</v>
      </c>
      <c r="K419">
        <v>91.53</v>
      </c>
      <c r="L419" t="s">
        <v>2595</v>
      </c>
      <c r="M419" t="s">
        <v>2897</v>
      </c>
      <c r="N419" t="s">
        <v>3177</v>
      </c>
    </row>
    <row r="420" spans="1:14">
      <c r="A420">
        <v>194426</v>
      </c>
      <c r="B420" t="s">
        <v>2734</v>
      </c>
      <c r="C420" t="s">
        <v>2545</v>
      </c>
      <c r="D420" t="s">
        <v>2888</v>
      </c>
      <c r="E420" t="s">
        <v>2572</v>
      </c>
      <c r="F420" t="s">
        <v>2584</v>
      </c>
      <c r="G420">
        <v>12113214450</v>
      </c>
      <c r="H420">
        <v>8538357570</v>
      </c>
      <c r="I420" t="s">
        <v>2539</v>
      </c>
      <c r="K420">
        <v>91.53</v>
      </c>
      <c r="L420" t="s">
        <v>2591</v>
      </c>
      <c r="M420" t="s">
        <v>2901</v>
      </c>
      <c r="N420" t="s">
        <v>3177</v>
      </c>
    </row>
    <row r="421" spans="1:14">
      <c r="A421">
        <v>194426</v>
      </c>
      <c r="B421" t="s">
        <v>2735</v>
      </c>
      <c r="C421" t="s">
        <v>2545</v>
      </c>
      <c r="D421" t="s">
        <v>2888</v>
      </c>
      <c r="E421" t="s">
        <v>2572</v>
      </c>
      <c r="F421" t="s">
        <v>2584</v>
      </c>
      <c r="G421">
        <v>12373260883</v>
      </c>
      <c r="H421">
        <v>8721658992</v>
      </c>
      <c r="I421" t="s">
        <v>2539</v>
      </c>
      <c r="K421">
        <v>91.53</v>
      </c>
      <c r="L421" t="s">
        <v>2591</v>
      </c>
      <c r="M421" t="s">
        <v>2900</v>
      </c>
      <c r="N421" t="s">
        <v>3177</v>
      </c>
    </row>
    <row r="422" spans="1:14">
      <c r="A422">
        <v>194425</v>
      </c>
      <c r="B422" t="s">
        <v>2570</v>
      </c>
      <c r="C422" t="s">
        <v>2544</v>
      </c>
      <c r="D422" t="s">
        <v>2571</v>
      </c>
      <c r="E422" t="s">
        <v>2572</v>
      </c>
      <c r="F422" t="s">
        <v>2573</v>
      </c>
      <c r="G422">
        <v>442892654</v>
      </c>
      <c r="H422">
        <v>84656436</v>
      </c>
      <c r="I422" t="s">
        <v>2539</v>
      </c>
      <c r="K422">
        <v>78.150000000000006</v>
      </c>
      <c r="N422" t="s">
        <v>3178</v>
      </c>
    </row>
    <row r="423" spans="1:14">
      <c r="A423">
        <v>194424</v>
      </c>
      <c r="B423" t="s">
        <v>2580</v>
      </c>
      <c r="C423" t="s">
        <v>2544</v>
      </c>
      <c r="D423" t="s">
        <v>2571</v>
      </c>
      <c r="E423" t="s">
        <v>2572</v>
      </c>
      <c r="F423" t="s">
        <v>2573</v>
      </c>
      <c r="G423">
        <v>1179770</v>
      </c>
      <c r="H423">
        <v>15412</v>
      </c>
      <c r="I423" t="s">
        <v>2539</v>
      </c>
      <c r="K423">
        <v>0.28000000000000003</v>
      </c>
      <c r="N423" t="s">
        <v>3179</v>
      </c>
    </row>
    <row r="424" spans="1:14">
      <c r="A424">
        <v>194423</v>
      </c>
      <c r="B424" t="s">
        <v>2579</v>
      </c>
      <c r="C424" t="s">
        <v>2544</v>
      </c>
      <c r="D424" t="s">
        <v>2571</v>
      </c>
      <c r="E424" t="s">
        <v>2572</v>
      </c>
      <c r="F424" t="s">
        <v>2573</v>
      </c>
      <c r="G424">
        <v>106299636</v>
      </c>
      <c r="H424">
        <v>17650134</v>
      </c>
      <c r="I424" t="s">
        <v>2539</v>
      </c>
      <c r="K424">
        <v>23.76</v>
      </c>
      <c r="N424" t="s">
        <v>3179</v>
      </c>
    </row>
    <row r="425" spans="1:14">
      <c r="A425">
        <v>194422</v>
      </c>
      <c r="B425" t="s">
        <v>2574</v>
      </c>
      <c r="C425" t="s">
        <v>2544</v>
      </c>
      <c r="D425" t="s">
        <v>2571</v>
      </c>
      <c r="E425" t="s">
        <v>2572</v>
      </c>
      <c r="F425" t="s">
        <v>2573</v>
      </c>
      <c r="G425">
        <v>6881890</v>
      </c>
      <c r="H425">
        <v>227674</v>
      </c>
      <c r="I425" t="s">
        <v>2539</v>
      </c>
      <c r="K425">
        <v>1.05</v>
      </c>
      <c r="N425" t="s">
        <v>3179</v>
      </c>
    </row>
    <row r="426" spans="1:14">
      <c r="A426">
        <v>194420</v>
      </c>
      <c r="B426" t="s">
        <v>2575</v>
      </c>
      <c r="C426" t="s">
        <v>2547</v>
      </c>
      <c r="D426" t="s">
        <v>2576</v>
      </c>
      <c r="E426" t="s">
        <v>2572</v>
      </c>
      <c r="F426" t="s">
        <v>2577</v>
      </c>
      <c r="G426">
        <v>73400320</v>
      </c>
      <c r="H426">
        <v>20738861</v>
      </c>
      <c r="I426" t="s">
        <v>2539</v>
      </c>
      <c r="K426">
        <v>61.52</v>
      </c>
      <c r="N426" t="s">
        <v>3180</v>
      </c>
    </row>
    <row r="427" spans="1:14">
      <c r="A427">
        <v>194419</v>
      </c>
      <c r="B427" t="s">
        <v>2574</v>
      </c>
      <c r="C427" t="s">
        <v>2544</v>
      </c>
      <c r="D427" t="s">
        <v>2571</v>
      </c>
      <c r="E427" t="s">
        <v>2572</v>
      </c>
      <c r="F427" t="s">
        <v>2573</v>
      </c>
      <c r="G427">
        <v>1179770</v>
      </c>
      <c r="H427">
        <v>15853</v>
      </c>
      <c r="I427" t="s">
        <v>2539</v>
      </c>
      <c r="K427">
        <v>0.36</v>
      </c>
      <c r="N427" t="s">
        <v>3180</v>
      </c>
    </row>
    <row r="428" spans="1:14">
      <c r="A428">
        <v>194418</v>
      </c>
      <c r="B428" t="s">
        <v>2582</v>
      </c>
      <c r="C428" t="s">
        <v>2547</v>
      </c>
      <c r="D428" t="s">
        <v>2576</v>
      </c>
      <c r="E428" t="s">
        <v>2572</v>
      </c>
      <c r="F428" t="s">
        <v>2577</v>
      </c>
      <c r="G428">
        <v>23068672</v>
      </c>
      <c r="H428">
        <v>1619235</v>
      </c>
      <c r="I428" t="s">
        <v>2539</v>
      </c>
      <c r="K428">
        <v>19.34</v>
      </c>
      <c r="N428" t="s">
        <v>3181</v>
      </c>
    </row>
    <row r="429" spans="1:14">
      <c r="A429">
        <v>194417</v>
      </c>
      <c r="B429" t="s">
        <v>2587</v>
      </c>
      <c r="C429" t="s">
        <v>2545</v>
      </c>
      <c r="D429" t="s">
        <v>2906</v>
      </c>
      <c r="E429" t="s">
        <v>2572</v>
      </c>
      <c r="F429" t="s">
        <v>2584</v>
      </c>
      <c r="G429">
        <v>7116731046</v>
      </c>
      <c r="H429">
        <v>4955285830</v>
      </c>
      <c r="I429" t="s">
        <v>2539</v>
      </c>
      <c r="K429">
        <v>25.16</v>
      </c>
      <c r="L429" t="s">
        <v>2591</v>
      </c>
      <c r="M429" t="s">
        <v>2920</v>
      </c>
      <c r="N429" t="s">
        <v>3182</v>
      </c>
    </row>
    <row r="430" spans="1:14">
      <c r="A430">
        <v>194417</v>
      </c>
      <c r="B430" t="s">
        <v>2586</v>
      </c>
      <c r="C430" t="s">
        <v>2545</v>
      </c>
      <c r="D430" t="s">
        <v>2906</v>
      </c>
      <c r="E430" t="s">
        <v>2572</v>
      </c>
      <c r="F430" t="s">
        <v>2584</v>
      </c>
      <c r="G430">
        <v>9292522626</v>
      </c>
      <c r="H430">
        <v>6470260770</v>
      </c>
      <c r="I430" t="s">
        <v>2539</v>
      </c>
      <c r="K430">
        <v>25.16</v>
      </c>
      <c r="L430" t="s">
        <v>2591</v>
      </c>
      <c r="M430" t="s">
        <v>2919</v>
      </c>
      <c r="N430" t="s">
        <v>3182</v>
      </c>
    </row>
    <row r="431" spans="1:14">
      <c r="A431">
        <v>194417</v>
      </c>
      <c r="B431" t="s">
        <v>2914</v>
      </c>
      <c r="C431" t="s">
        <v>2545</v>
      </c>
      <c r="D431" t="s">
        <v>2906</v>
      </c>
      <c r="E431" t="s">
        <v>2572</v>
      </c>
      <c r="F431" t="s">
        <v>2584</v>
      </c>
      <c r="G431">
        <v>9432007427</v>
      </c>
      <c r="H431">
        <v>6567382194</v>
      </c>
      <c r="I431" t="s">
        <v>2539</v>
      </c>
      <c r="K431">
        <v>25.16</v>
      </c>
      <c r="L431" t="s">
        <v>2591</v>
      </c>
      <c r="M431" t="s">
        <v>2915</v>
      </c>
      <c r="N431" t="s">
        <v>3182</v>
      </c>
    </row>
    <row r="432" spans="1:14">
      <c r="A432">
        <v>194417</v>
      </c>
      <c r="B432" t="s">
        <v>2912</v>
      </c>
      <c r="C432" t="s">
        <v>2545</v>
      </c>
      <c r="D432" t="s">
        <v>2906</v>
      </c>
      <c r="E432" t="s">
        <v>2572</v>
      </c>
      <c r="F432" t="s">
        <v>2584</v>
      </c>
      <c r="G432">
        <v>5949646813</v>
      </c>
      <c r="H432">
        <v>4142660493</v>
      </c>
      <c r="I432" t="s">
        <v>2539</v>
      </c>
      <c r="K432">
        <v>25.16</v>
      </c>
      <c r="L432" t="s">
        <v>2591</v>
      </c>
      <c r="M432" t="s">
        <v>2913</v>
      </c>
      <c r="N432" t="s">
        <v>3182</v>
      </c>
    </row>
    <row r="433" spans="1:14">
      <c r="A433">
        <v>194417</v>
      </c>
      <c r="B433" t="s">
        <v>2585</v>
      </c>
      <c r="C433" t="s">
        <v>2545</v>
      </c>
      <c r="D433" t="s">
        <v>2906</v>
      </c>
      <c r="E433" t="s">
        <v>2572</v>
      </c>
      <c r="F433" t="s">
        <v>2584</v>
      </c>
      <c r="G433">
        <v>13464829328</v>
      </c>
      <c r="H433">
        <v>9375382819</v>
      </c>
      <c r="I433" t="s">
        <v>2539</v>
      </c>
      <c r="K433">
        <v>25.16</v>
      </c>
      <c r="L433" t="s">
        <v>2591</v>
      </c>
      <c r="M433" t="s">
        <v>2923</v>
      </c>
      <c r="N433" t="s">
        <v>3182</v>
      </c>
    </row>
    <row r="434" spans="1:14">
      <c r="A434">
        <v>194417</v>
      </c>
      <c r="B434" t="s">
        <v>2904</v>
      </c>
      <c r="C434" t="s">
        <v>2545</v>
      </c>
      <c r="D434" t="s">
        <v>2906</v>
      </c>
      <c r="E434" t="s">
        <v>2572</v>
      </c>
      <c r="F434" t="s">
        <v>2584</v>
      </c>
      <c r="G434">
        <v>50565539563</v>
      </c>
      <c r="H434">
        <v>35208117335</v>
      </c>
      <c r="I434" t="s">
        <v>2539</v>
      </c>
      <c r="K434">
        <v>25.16</v>
      </c>
      <c r="L434" t="s">
        <v>2591</v>
      </c>
      <c r="M434" t="s">
        <v>2924</v>
      </c>
      <c r="N434" t="s">
        <v>3182</v>
      </c>
    </row>
    <row r="435" spans="1:14">
      <c r="A435">
        <v>194417</v>
      </c>
      <c r="B435" t="s">
        <v>2589</v>
      </c>
      <c r="C435" t="s">
        <v>2545</v>
      </c>
      <c r="D435" t="s">
        <v>2906</v>
      </c>
      <c r="E435" t="s">
        <v>2572</v>
      </c>
      <c r="F435" t="s">
        <v>2584</v>
      </c>
      <c r="G435">
        <v>9482319228</v>
      </c>
      <c r="H435">
        <v>6602413637</v>
      </c>
      <c r="I435" t="s">
        <v>2539</v>
      </c>
      <c r="K435">
        <v>25.16</v>
      </c>
      <c r="L435" t="s">
        <v>2591</v>
      </c>
      <c r="M435" t="s">
        <v>2918</v>
      </c>
      <c r="N435" t="s">
        <v>3182</v>
      </c>
    </row>
    <row r="436" spans="1:14">
      <c r="A436">
        <v>194417</v>
      </c>
      <c r="B436" t="s">
        <v>2916</v>
      </c>
      <c r="C436" t="s">
        <v>2545</v>
      </c>
      <c r="D436" t="s">
        <v>2906</v>
      </c>
      <c r="E436" t="s">
        <v>2572</v>
      </c>
      <c r="F436" t="s">
        <v>2584</v>
      </c>
      <c r="G436">
        <v>9576694862</v>
      </c>
      <c r="H436">
        <v>6668126144</v>
      </c>
      <c r="I436" t="s">
        <v>2539</v>
      </c>
      <c r="K436">
        <v>25.16</v>
      </c>
      <c r="L436" t="s">
        <v>2591</v>
      </c>
      <c r="M436" t="s">
        <v>2917</v>
      </c>
      <c r="N436" t="s">
        <v>3182</v>
      </c>
    </row>
    <row r="437" spans="1:14">
      <c r="A437">
        <v>194417</v>
      </c>
      <c r="B437" t="s">
        <v>2588</v>
      </c>
      <c r="C437" t="s">
        <v>2545</v>
      </c>
      <c r="D437" t="s">
        <v>2906</v>
      </c>
      <c r="E437" t="s">
        <v>2572</v>
      </c>
      <c r="F437" t="s">
        <v>2584</v>
      </c>
      <c r="G437">
        <v>10842338413</v>
      </c>
      <c r="H437">
        <v>7549377032</v>
      </c>
      <c r="I437" t="s">
        <v>2539</v>
      </c>
      <c r="K437">
        <v>25.16</v>
      </c>
      <c r="L437" t="s">
        <v>2591</v>
      </c>
      <c r="M437" t="s">
        <v>2921</v>
      </c>
      <c r="N437" t="s">
        <v>3182</v>
      </c>
    </row>
    <row r="438" spans="1:14">
      <c r="A438">
        <v>194417</v>
      </c>
      <c r="B438" t="s">
        <v>2583</v>
      </c>
      <c r="C438" t="s">
        <v>2545</v>
      </c>
      <c r="D438" t="s">
        <v>2906</v>
      </c>
      <c r="E438" t="s">
        <v>2572</v>
      </c>
      <c r="F438" t="s">
        <v>2584</v>
      </c>
      <c r="G438">
        <v>12686787615</v>
      </c>
      <c r="H438">
        <v>8833642651</v>
      </c>
      <c r="I438" t="s">
        <v>2539</v>
      </c>
      <c r="K438">
        <v>25.16</v>
      </c>
      <c r="L438" t="s">
        <v>2591</v>
      </c>
      <c r="M438" t="s">
        <v>2922</v>
      </c>
      <c r="N438" t="s">
        <v>3182</v>
      </c>
    </row>
    <row r="439" spans="1:14">
      <c r="A439">
        <v>194417</v>
      </c>
      <c r="B439" t="s">
        <v>2925</v>
      </c>
      <c r="C439" t="s">
        <v>2545</v>
      </c>
      <c r="D439" t="s">
        <v>2906</v>
      </c>
      <c r="E439" t="s">
        <v>2572</v>
      </c>
      <c r="F439" t="s">
        <v>2584</v>
      </c>
      <c r="G439">
        <v>303051027</v>
      </c>
      <c r="H439">
        <v>211010427</v>
      </c>
      <c r="I439" t="s">
        <v>2539</v>
      </c>
      <c r="K439">
        <v>25.16</v>
      </c>
      <c r="L439" t="s">
        <v>2595</v>
      </c>
      <c r="M439" t="s">
        <v>2926</v>
      </c>
      <c r="N439" t="s">
        <v>3182</v>
      </c>
    </row>
    <row r="440" spans="1:14">
      <c r="A440">
        <v>194417</v>
      </c>
      <c r="B440" t="s">
        <v>2905</v>
      </c>
      <c r="C440" t="s">
        <v>2545</v>
      </c>
      <c r="D440" t="s">
        <v>2906</v>
      </c>
      <c r="E440" t="s">
        <v>2572</v>
      </c>
      <c r="F440" t="s">
        <v>2584</v>
      </c>
      <c r="G440">
        <v>393237041</v>
      </c>
      <c r="H440">
        <v>273805757</v>
      </c>
      <c r="I440" t="s">
        <v>2539</v>
      </c>
      <c r="K440">
        <v>25.16</v>
      </c>
      <c r="L440" t="s">
        <v>2595</v>
      </c>
      <c r="M440" t="s">
        <v>2907</v>
      </c>
      <c r="N440" t="s">
        <v>3182</v>
      </c>
    </row>
    <row r="441" spans="1:14">
      <c r="A441">
        <v>194417</v>
      </c>
      <c r="B441" t="s">
        <v>2908</v>
      </c>
      <c r="C441" t="s">
        <v>2545</v>
      </c>
      <c r="D441" t="s">
        <v>2906</v>
      </c>
      <c r="E441" t="s">
        <v>2572</v>
      </c>
      <c r="F441" t="s">
        <v>2584</v>
      </c>
      <c r="G441">
        <v>508573368</v>
      </c>
      <c r="H441">
        <v>354112918</v>
      </c>
      <c r="I441" t="s">
        <v>2539</v>
      </c>
      <c r="K441">
        <v>25.16</v>
      </c>
      <c r="L441" t="s">
        <v>2595</v>
      </c>
      <c r="M441" t="s">
        <v>2909</v>
      </c>
      <c r="N441" t="s">
        <v>3182</v>
      </c>
    </row>
    <row r="442" spans="1:14">
      <c r="A442">
        <v>194417</v>
      </c>
      <c r="B442" t="s">
        <v>2910</v>
      </c>
      <c r="C442" t="s">
        <v>2545</v>
      </c>
      <c r="D442" t="s">
        <v>2906</v>
      </c>
      <c r="E442" t="s">
        <v>2572</v>
      </c>
      <c r="F442" t="s">
        <v>2584</v>
      </c>
      <c r="G442">
        <v>3835706237</v>
      </c>
      <c r="H442">
        <v>2670751591</v>
      </c>
      <c r="I442" t="s">
        <v>2539</v>
      </c>
      <c r="K442">
        <v>25.16</v>
      </c>
      <c r="L442" t="s">
        <v>2591</v>
      </c>
      <c r="M442" t="s">
        <v>2911</v>
      </c>
      <c r="N442" t="s">
        <v>3182</v>
      </c>
    </row>
    <row r="443" spans="1:14">
      <c r="A443">
        <v>194416</v>
      </c>
      <c r="B443" t="s">
        <v>2885</v>
      </c>
      <c r="C443" t="s">
        <v>2546</v>
      </c>
      <c r="D443" t="s">
        <v>2729</v>
      </c>
      <c r="E443" t="s">
        <v>2572</v>
      </c>
      <c r="F443" t="s">
        <v>2577</v>
      </c>
      <c r="G443">
        <v>141016247</v>
      </c>
      <c r="H443">
        <v>49808046</v>
      </c>
      <c r="I443" t="s">
        <v>2539</v>
      </c>
      <c r="K443">
        <v>9.4600000000000009</v>
      </c>
      <c r="N443" t="s">
        <v>3183</v>
      </c>
    </row>
    <row r="444" spans="1:14">
      <c r="A444">
        <v>194415</v>
      </c>
      <c r="B444" t="s">
        <v>2728</v>
      </c>
      <c r="C444" t="s">
        <v>2546</v>
      </c>
      <c r="D444" t="s">
        <v>2729</v>
      </c>
      <c r="E444" t="s">
        <v>2572</v>
      </c>
      <c r="F444" t="s">
        <v>2577</v>
      </c>
      <c r="G444">
        <v>8071532362</v>
      </c>
      <c r="H444">
        <v>3171993256</v>
      </c>
      <c r="I444" t="s">
        <v>2539</v>
      </c>
      <c r="K444">
        <v>820.06</v>
      </c>
      <c r="N444" t="s">
        <v>3184</v>
      </c>
    </row>
    <row r="445" spans="1:14">
      <c r="A445">
        <v>194414</v>
      </c>
      <c r="B445" t="s">
        <v>2904</v>
      </c>
      <c r="C445" t="s">
        <v>2546</v>
      </c>
      <c r="D445" t="s">
        <v>2729</v>
      </c>
      <c r="E445" t="s">
        <v>2572</v>
      </c>
      <c r="F445" t="s">
        <v>2577</v>
      </c>
      <c r="G445">
        <v>9777943859</v>
      </c>
      <c r="H445">
        <v>3580236580</v>
      </c>
      <c r="I445" t="s">
        <v>2539</v>
      </c>
      <c r="K445">
        <v>145.69999999999999</v>
      </c>
      <c r="N445" t="s">
        <v>3183</v>
      </c>
    </row>
    <row r="446" spans="1:14">
      <c r="A446">
        <v>194413</v>
      </c>
      <c r="B446" t="s">
        <v>2902</v>
      </c>
      <c r="C446" t="s">
        <v>2546</v>
      </c>
      <c r="D446" t="s">
        <v>2729</v>
      </c>
      <c r="E446" t="s">
        <v>2572</v>
      </c>
      <c r="F446" t="s">
        <v>2577</v>
      </c>
      <c r="G446">
        <v>13327936486</v>
      </c>
      <c r="H446">
        <v>5202181417</v>
      </c>
      <c r="I446" t="s">
        <v>2539</v>
      </c>
      <c r="K446">
        <v>180.18</v>
      </c>
      <c r="N446" t="s">
        <v>3185</v>
      </c>
    </row>
    <row r="447" spans="1:14">
      <c r="A447">
        <v>194412</v>
      </c>
      <c r="B447" t="s">
        <v>2851</v>
      </c>
      <c r="C447" t="s">
        <v>2546</v>
      </c>
      <c r="D447" t="s">
        <v>2729</v>
      </c>
      <c r="E447" t="s">
        <v>2572</v>
      </c>
      <c r="F447" t="s">
        <v>2577</v>
      </c>
      <c r="G447">
        <v>328867002170</v>
      </c>
      <c r="H447">
        <v>123969820507</v>
      </c>
      <c r="I447" t="s">
        <v>2539</v>
      </c>
      <c r="K447">
        <v>638.83000000000004</v>
      </c>
      <c r="N447" t="s">
        <v>3183</v>
      </c>
    </row>
    <row r="448" spans="1:14">
      <c r="A448">
        <v>194411</v>
      </c>
      <c r="B448" t="s">
        <v>590</v>
      </c>
      <c r="C448" t="s">
        <v>2546</v>
      </c>
      <c r="D448" t="s">
        <v>2729</v>
      </c>
      <c r="E448" t="s">
        <v>2572</v>
      </c>
      <c r="F448" t="s">
        <v>2577</v>
      </c>
      <c r="G448">
        <v>1980871966</v>
      </c>
      <c r="H448">
        <v>868657430</v>
      </c>
      <c r="I448" t="s">
        <v>2539</v>
      </c>
      <c r="K448">
        <v>158.13</v>
      </c>
      <c r="N448" t="s">
        <v>3185</v>
      </c>
    </row>
    <row r="449" spans="1:14">
      <c r="A449">
        <v>194410</v>
      </c>
      <c r="B449" t="s">
        <v>2581</v>
      </c>
      <c r="C449" t="s">
        <v>2544</v>
      </c>
      <c r="D449" t="s">
        <v>2571</v>
      </c>
      <c r="E449" t="s">
        <v>2572</v>
      </c>
      <c r="F449" t="s">
        <v>2573</v>
      </c>
      <c r="G449">
        <v>3539310</v>
      </c>
      <c r="H449">
        <v>50764</v>
      </c>
      <c r="I449" t="s">
        <v>2539</v>
      </c>
      <c r="K449">
        <v>1.32</v>
      </c>
      <c r="N449" t="s">
        <v>3186</v>
      </c>
    </row>
    <row r="450" spans="1:14">
      <c r="A450">
        <v>194409</v>
      </c>
      <c r="B450" t="s">
        <v>2578</v>
      </c>
      <c r="C450" t="s">
        <v>2544</v>
      </c>
      <c r="D450" t="s">
        <v>2571</v>
      </c>
      <c r="E450" t="s">
        <v>2572</v>
      </c>
      <c r="F450" t="s">
        <v>2573</v>
      </c>
      <c r="G450">
        <v>11076560</v>
      </c>
      <c r="H450">
        <v>273616</v>
      </c>
      <c r="I450" t="s">
        <v>2539</v>
      </c>
      <c r="K450">
        <v>2.06</v>
      </c>
      <c r="N450" t="s">
        <v>3186</v>
      </c>
    </row>
    <row r="451" spans="1:14">
      <c r="A451">
        <v>194408</v>
      </c>
      <c r="B451" t="s">
        <v>2570</v>
      </c>
      <c r="C451" t="s">
        <v>2544</v>
      </c>
      <c r="D451" t="s">
        <v>2571</v>
      </c>
      <c r="E451" t="s">
        <v>2572</v>
      </c>
      <c r="F451" t="s">
        <v>2573</v>
      </c>
      <c r="G451">
        <v>155582830</v>
      </c>
      <c r="H451">
        <v>34948354</v>
      </c>
      <c r="I451" t="s">
        <v>2539</v>
      </c>
      <c r="K451">
        <v>30.68</v>
      </c>
      <c r="N451" t="s">
        <v>3187</v>
      </c>
    </row>
    <row r="452" spans="1:14">
      <c r="A452">
        <v>194407</v>
      </c>
      <c r="B452" t="s">
        <v>2580</v>
      </c>
      <c r="C452" t="s">
        <v>2544</v>
      </c>
      <c r="D452" t="s">
        <v>2571</v>
      </c>
      <c r="E452" t="s">
        <v>2572</v>
      </c>
      <c r="F452" t="s">
        <v>2573</v>
      </c>
      <c r="G452">
        <v>1179770</v>
      </c>
      <c r="H452">
        <v>15423</v>
      </c>
      <c r="I452" t="s">
        <v>2539</v>
      </c>
      <c r="K452">
        <v>0.36</v>
      </c>
      <c r="N452" t="s">
        <v>3188</v>
      </c>
    </row>
    <row r="453" spans="1:14">
      <c r="A453">
        <v>194406</v>
      </c>
      <c r="B453" t="s">
        <v>2579</v>
      </c>
      <c r="C453" t="s">
        <v>2544</v>
      </c>
      <c r="D453" t="s">
        <v>2571</v>
      </c>
      <c r="E453" t="s">
        <v>2572</v>
      </c>
      <c r="F453" t="s">
        <v>2573</v>
      </c>
      <c r="G453">
        <v>106365172</v>
      </c>
      <c r="H453">
        <v>17707820</v>
      </c>
      <c r="I453" t="s">
        <v>2539</v>
      </c>
      <c r="K453">
        <v>25.47</v>
      </c>
      <c r="N453" t="s">
        <v>3188</v>
      </c>
    </row>
    <row r="454" spans="1:14">
      <c r="A454">
        <v>194405</v>
      </c>
      <c r="B454" t="s">
        <v>2574</v>
      </c>
      <c r="C454" t="s">
        <v>2544</v>
      </c>
      <c r="D454" t="s">
        <v>2571</v>
      </c>
      <c r="E454" t="s">
        <v>2572</v>
      </c>
      <c r="F454" t="s">
        <v>2573</v>
      </c>
      <c r="G454">
        <v>7012962</v>
      </c>
      <c r="H454">
        <v>241850</v>
      </c>
      <c r="I454" t="s">
        <v>2539</v>
      </c>
      <c r="K454">
        <v>1.02</v>
      </c>
      <c r="N454" t="s">
        <v>3188</v>
      </c>
    </row>
    <row r="455" spans="1:14">
      <c r="A455">
        <v>194403</v>
      </c>
      <c r="B455" t="s">
        <v>2575</v>
      </c>
      <c r="C455" t="s">
        <v>2547</v>
      </c>
      <c r="D455" t="s">
        <v>2576</v>
      </c>
      <c r="E455" t="s">
        <v>2572</v>
      </c>
      <c r="F455" t="s">
        <v>2577</v>
      </c>
      <c r="G455">
        <v>188743680</v>
      </c>
      <c r="H455">
        <v>77100637</v>
      </c>
      <c r="I455" t="s">
        <v>2539</v>
      </c>
      <c r="K455">
        <v>90.4</v>
      </c>
      <c r="N455" t="s">
        <v>3189</v>
      </c>
    </row>
    <row r="456" spans="1:14">
      <c r="A456">
        <v>194402</v>
      </c>
      <c r="B456" t="s">
        <v>2574</v>
      </c>
      <c r="C456" t="s">
        <v>2544</v>
      </c>
      <c r="D456" t="s">
        <v>2571</v>
      </c>
      <c r="E456" t="s">
        <v>2572</v>
      </c>
      <c r="F456" t="s">
        <v>2573</v>
      </c>
      <c r="G456">
        <v>1179770</v>
      </c>
      <c r="H456">
        <v>16183</v>
      </c>
      <c r="I456" t="s">
        <v>2539</v>
      </c>
      <c r="K456">
        <v>0.36</v>
      </c>
      <c r="N456" t="s">
        <v>3189</v>
      </c>
    </row>
    <row r="457" spans="1:14">
      <c r="A457">
        <v>194401</v>
      </c>
      <c r="B457" t="s">
        <v>2582</v>
      </c>
      <c r="C457" t="s">
        <v>2547</v>
      </c>
      <c r="D457" t="s">
        <v>2576</v>
      </c>
      <c r="E457" t="s">
        <v>2572</v>
      </c>
      <c r="F457" t="s">
        <v>2577</v>
      </c>
      <c r="G457">
        <v>23068672</v>
      </c>
      <c r="H457">
        <v>1606406</v>
      </c>
      <c r="I457" t="s">
        <v>2539</v>
      </c>
      <c r="K457">
        <v>19.34</v>
      </c>
      <c r="N457" t="s">
        <v>3190</v>
      </c>
    </row>
    <row r="458" spans="1:14">
      <c r="A458">
        <v>194399</v>
      </c>
      <c r="B458" t="s">
        <v>2581</v>
      </c>
      <c r="C458" t="s">
        <v>2544</v>
      </c>
      <c r="D458" t="s">
        <v>2571</v>
      </c>
      <c r="E458" t="s">
        <v>2572</v>
      </c>
      <c r="F458" t="s">
        <v>2573</v>
      </c>
      <c r="G458">
        <v>3539310</v>
      </c>
      <c r="H458">
        <v>51019</v>
      </c>
      <c r="I458" t="s">
        <v>2539</v>
      </c>
      <c r="K458">
        <v>1.19</v>
      </c>
      <c r="N458" t="s">
        <v>3191</v>
      </c>
    </row>
    <row r="459" spans="1:14">
      <c r="A459">
        <v>194398</v>
      </c>
      <c r="B459" t="s">
        <v>2578</v>
      </c>
      <c r="C459" t="s">
        <v>2544</v>
      </c>
      <c r="D459" t="s">
        <v>2571</v>
      </c>
      <c r="E459" t="s">
        <v>2572</v>
      </c>
      <c r="F459" t="s">
        <v>2573</v>
      </c>
      <c r="G459">
        <v>11142096</v>
      </c>
      <c r="H459">
        <v>277267</v>
      </c>
      <c r="I459" t="s">
        <v>2539</v>
      </c>
      <c r="K459">
        <v>1.87</v>
      </c>
      <c r="N459" t="s">
        <v>3191</v>
      </c>
    </row>
    <row r="460" spans="1:14">
      <c r="A460">
        <v>194397</v>
      </c>
      <c r="B460" t="s">
        <v>2570</v>
      </c>
      <c r="C460" t="s">
        <v>2544</v>
      </c>
      <c r="D460" t="s">
        <v>2571</v>
      </c>
      <c r="E460" t="s">
        <v>2572</v>
      </c>
      <c r="F460" t="s">
        <v>2573</v>
      </c>
      <c r="G460">
        <v>4325742</v>
      </c>
      <c r="H460">
        <v>113250</v>
      </c>
      <c r="I460" t="s">
        <v>2539</v>
      </c>
      <c r="K460">
        <v>0.66</v>
      </c>
      <c r="N460" t="s">
        <v>3192</v>
      </c>
    </row>
    <row r="461" spans="1:14">
      <c r="A461">
        <v>194396</v>
      </c>
      <c r="B461" t="s">
        <v>2580</v>
      </c>
      <c r="C461" t="s">
        <v>2544</v>
      </c>
      <c r="D461" t="s">
        <v>2571</v>
      </c>
      <c r="E461" t="s">
        <v>2572</v>
      </c>
      <c r="F461" t="s">
        <v>2573</v>
      </c>
      <c r="G461">
        <v>1179770</v>
      </c>
      <c r="H461">
        <v>15412</v>
      </c>
      <c r="I461" t="s">
        <v>2539</v>
      </c>
      <c r="K461">
        <v>0.26</v>
      </c>
      <c r="N461" t="s">
        <v>3193</v>
      </c>
    </row>
    <row r="462" spans="1:14">
      <c r="A462">
        <v>194395</v>
      </c>
      <c r="B462" t="s">
        <v>2579</v>
      </c>
      <c r="C462" t="s">
        <v>2544</v>
      </c>
      <c r="D462" t="s">
        <v>2571</v>
      </c>
      <c r="E462" t="s">
        <v>2572</v>
      </c>
      <c r="F462" t="s">
        <v>2573</v>
      </c>
      <c r="G462">
        <v>109576436</v>
      </c>
      <c r="H462">
        <v>18230552</v>
      </c>
      <c r="I462" t="s">
        <v>2539</v>
      </c>
      <c r="K462">
        <v>24.49</v>
      </c>
      <c r="N462" t="s">
        <v>3193</v>
      </c>
    </row>
    <row r="463" spans="1:14">
      <c r="A463">
        <v>194394</v>
      </c>
      <c r="B463" t="s">
        <v>2574</v>
      </c>
      <c r="C463" t="s">
        <v>2544</v>
      </c>
      <c r="D463" t="s">
        <v>2571</v>
      </c>
      <c r="E463" t="s">
        <v>2572</v>
      </c>
      <c r="F463" t="s">
        <v>2573</v>
      </c>
      <c r="G463">
        <v>6881890</v>
      </c>
      <c r="H463">
        <v>206859</v>
      </c>
      <c r="I463" t="s">
        <v>2539</v>
      </c>
      <c r="K463">
        <v>0.96</v>
      </c>
      <c r="N463" t="s">
        <v>3193</v>
      </c>
    </row>
    <row r="464" spans="1:14">
      <c r="A464">
        <v>194393</v>
      </c>
      <c r="B464" t="s">
        <v>2574</v>
      </c>
      <c r="C464" t="s">
        <v>2544</v>
      </c>
      <c r="D464" t="s">
        <v>2571</v>
      </c>
      <c r="E464" t="s">
        <v>2572</v>
      </c>
      <c r="F464" t="s">
        <v>2573</v>
      </c>
      <c r="G464">
        <v>1179770</v>
      </c>
      <c r="H464">
        <v>16167</v>
      </c>
      <c r="I464" t="s">
        <v>2539</v>
      </c>
      <c r="K464">
        <v>0.3</v>
      </c>
      <c r="N464" t="s">
        <v>3194</v>
      </c>
    </row>
    <row r="465" spans="1:14">
      <c r="A465">
        <v>194392</v>
      </c>
      <c r="B465" t="s">
        <v>2575</v>
      </c>
      <c r="C465" t="s">
        <v>2547</v>
      </c>
      <c r="D465" t="s">
        <v>2576</v>
      </c>
      <c r="E465" t="s">
        <v>2572</v>
      </c>
      <c r="F465" t="s">
        <v>2577</v>
      </c>
      <c r="G465">
        <v>995098624</v>
      </c>
      <c r="H465">
        <v>336840182</v>
      </c>
      <c r="I465" t="s">
        <v>2539</v>
      </c>
      <c r="K465">
        <v>238.31</v>
      </c>
      <c r="N465" t="s">
        <v>3194</v>
      </c>
    </row>
    <row r="466" spans="1:14">
      <c r="A466">
        <v>194390</v>
      </c>
      <c r="B466" t="s">
        <v>2582</v>
      </c>
      <c r="C466" t="s">
        <v>2547</v>
      </c>
      <c r="D466" t="s">
        <v>2576</v>
      </c>
      <c r="E466" t="s">
        <v>2572</v>
      </c>
      <c r="F466" t="s">
        <v>2577</v>
      </c>
      <c r="G466">
        <v>32505856</v>
      </c>
      <c r="H466">
        <v>4269627</v>
      </c>
      <c r="I466" t="s">
        <v>2539</v>
      </c>
      <c r="K466">
        <v>27.25</v>
      </c>
      <c r="N466" t="s">
        <v>3195</v>
      </c>
    </row>
    <row r="467" spans="1:14">
      <c r="A467">
        <v>194389</v>
      </c>
      <c r="B467" t="s">
        <v>2581</v>
      </c>
      <c r="C467" t="s">
        <v>2544</v>
      </c>
      <c r="D467" t="s">
        <v>2571</v>
      </c>
      <c r="E467" t="s">
        <v>2572</v>
      </c>
      <c r="F467" t="s">
        <v>2573</v>
      </c>
      <c r="G467">
        <v>3539310</v>
      </c>
      <c r="H467">
        <v>51528</v>
      </c>
      <c r="I467" t="s">
        <v>2539</v>
      </c>
      <c r="K467">
        <v>1.32</v>
      </c>
      <c r="N467" t="s">
        <v>3196</v>
      </c>
    </row>
    <row r="468" spans="1:14">
      <c r="A468">
        <v>194388</v>
      </c>
      <c r="B468" t="s">
        <v>2578</v>
      </c>
      <c r="C468" t="s">
        <v>2544</v>
      </c>
      <c r="D468" t="s">
        <v>2571</v>
      </c>
      <c r="E468" t="s">
        <v>2572</v>
      </c>
      <c r="F468" t="s">
        <v>2573</v>
      </c>
      <c r="G468">
        <v>10945488</v>
      </c>
      <c r="H468">
        <v>267138</v>
      </c>
      <c r="I468" t="s">
        <v>2539</v>
      </c>
      <c r="K468">
        <v>2.04</v>
      </c>
      <c r="N468" t="s">
        <v>3196</v>
      </c>
    </row>
    <row r="469" spans="1:14">
      <c r="A469">
        <v>194387</v>
      </c>
      <c r="B469" t="s">
        <v>2570</v>
      </c>
      <c r="C469" t="s">
        <v>2544</v>
      </c>
      <c r="D469" t="s">
        <v>2571</v>
      </c>
      <c r="E469" t="s">
        <v>2572</v>
      </c>
      <c r="F469" t="s">
        <v>2573</v>
      </c>
      <c r="G469">
        <v>83558766</v>
      </c>
      <c r="H469">
        <v>19409227</v>
      </c>
      <c r="I469" t="s">
        <v>2539</v>
      </c>
      <c r="K469">
        <v>17.510000000000002</v>
      </c>
      <c r="N469" t="s">
        <v>3197</v>
      </c>
    </row>
    <row r="470" spans="1:14">
      <c r="A470">
        <v>194385</v>
      </c>
      <c r="B470" t="s">
        <v>2574</v>
      </c>
      <c r="C470" t="s">
        <v>2544</v>
      </c>
      <c r="D470" t="s">
        <v>2571</v>
      </c>
      <c r="E470" t="s">
        <v>2572</v>
      </c>
      <c r="F470" t="s">
        <v>2573</v>
      </c>
      <c r="G470">
        <v>6750818</v>
      </c>
      <c r="H470">
        <v>193652</v>
      </c>
      <c r="I470" t="s">
        <v>2539</v>
      </c>
      <c r="K470">
        <v>1.1299999999999999</v>
      </c>
      <c r="N470" t="s">
        <v>3198</v>
      </c>
    </row>
    <row r="471" spans="1:14">
      <c r="A471">
        <v>194384</v>
      </c>
      <c r="B471" t="s">
        <v>2580</v>
      </c>
      <c r="C471" t="s">
        <v>2544</v>
      </c>
      <c r="D471" t="s">
        <v>2571</v>
      </c>
      <c r="E471" t="s">
        <v>2572</v>
      </c>
      <c r="F471" t="s">
        <v>2573</v>
      </c>
      <c r="G471">
        <v>1179770</v>
      </c>
      <c r="H471">
        <v>15442</v>
      </c>
      <c r="I471" t="s">
        <v>2539</v>
      </c>
      <c r="K471">
        <v>0.25</v>
      </c>
      <c r="N471" t="s">
        <v>3199</v>
      </c>
    </row>
    <row r="472" spans="1:14">
      <c r="A472">
        <v>194383</v>
      </c>
      <c r="B472" t="s">
        <v>2579</v>
      </c>
      <c r="C472" t="s">
        <v>2544</v>
      </c>
      <c r="D472" t="s">
        <v>2571</v>
      </c>
      <c r="E472" t="s">
        <v>2572</v>
      </c>
      <c r="F472" t="s">
        <v>2573</v>
      </c>
      <c r="G472">
        <v>80281844</v>
      </c>
      <c r="H472">
        <v>13253338</v>
      </c>
      <c r="I472" t="s">
        <v>2539</v>
      </c>
      <c r="K472">
        <v>19.23</v>
      </c>
      <c r="N472" t="s">
        <v>3199</v>
      </c>
    </row>
    <row r="473" spans="1:14">
      <c r="A473">
        <v>194382</v>
      </c>
      <c r="B473" t="s">
        <v>2574</v>
      </c>
      <c r="C473" t="s">
        <v>2544</v>
      </c>
      <c r="D473" t="s">
        <v>2571</v>
      </c>
      <c r="E473" t="s">
        <v>2572</v>
      </c>
      <c r="F473" t="s">
        <v>2573</v>
      </c>
      <c r="G473">
        <v>1179770</v>
      </c>
      <c r="H473">
        <v>15446</v>
      </c>
      <c r="I473" t="s">
        <v>2539</v>
      </c>
      <c r="K473">
        <v>0.36</v>
      </c>
      <c r="N473" t="s">
        <v>3200</v>
      </c>
    </row>
    <row r="474" spans="1:14">
      <c r="A474">
        <v>194381</v>
      </c>
      <c r="B474" t="s">
        <v>2575</v>
      </c>
      <c r="C474" t="s">
        <v>2547</v>
      </c>
      <c r="D474" t="s">
        <v>2576</v>
      </c>
      <c r="E474" t="s">
        <v>2572</v>
      </c>
      <c r="F474" t="s">
        <v>2577</v>
      </c>
      <c r="G474">
        <v>1032847360</v>
      </c>
      <c r="H474">
        <v>347699968</v>
      </c>
      <c r="I474" t="s">
        <v>2539</v>
      </c>
      <c r="K474">
        <v>192.38</v>
      </c>
      <c r="N474" t="s">
        <v>3201</v>
      </c>
    </row>
    <row r="475" spans="1:14">
      <c r="A475">
        <v>194380</v>
      </c>
      <c r="B475" t="s">
        <v>2582</v>
      </c>
      <c r="C475" t="s">
        <v>2547</v>
      </c>
      <c r="D475" t="s">
        <v>2576</v>
      </c>
      <c r="E475" t="s">
        <v>2572</v>
      </c>
      <c r="F475" t="s">
        <v>2577</v>
      </c>
      <c r="G475">
        <v>24117248</v>
      </c>
      <c r="H475">
        <v>1704172</v>
      </c>
      <c r="I475" t="s">
        <v>2539</v>
      </c>
      <c r="K475">
        <v>26.95</v>
      </c>
      <c r="N475" t="s">
        <v>3202</v>
      </c>
    </row>
    <row r="476" spans="1:14">
      <c r="A476">
        <v>194370</v>
      </c>
      <c r="B476" t="s">
        <v>2871</v>
      </c>
      <c r="C476" t="s">
        <v>2548</v>
      </c>
      <c r="D476" t="s">
        <v>2571</v>
      </c>
      <c r="E476" t="s">
        <v>2572</v>
      </c>
      <c r="F476" t="s">
        <v>2584</v>
      </c>
      <c r="G476">
        <v>323674908</v>
      </c>
      <c r="H476">
        <v>107441462</v>
      </c>
      <c r="I476" t="s">
        <v>2539</v>
      </c>
      <c r="K476">
        <v>47.18</v>
      </c>
      <c r="N476" t="s">
        <v>3203</v>
      </c>
    </row>
    <row r="477" spans="1:14">
      <c r="A477">
        <v>194369</v>
      </c>
      <c r="B477" t="s">
        <v>2873</v>
      </c>
      <c r="C477" t="s">
        <v>2548</v>
      </c>
      <c r="D477" t="s">
        <v>2571</v>
      </c>
      <c r="E477" t="s">
        <v>2572</v>
      </c>
      <c r="F477" t="s">
        <v>2584</v>
      </c>
      <c r="G477">
        <v>0</v>
      </c>
      <c r="H477">
        <v>0</v>
      </c>
      <c r="I477" t="s">
        <v>2541</v>
      </c>
      <c r="J477" t="s">
        <v>3001</v>
      </c>
      <c r="K477" t="s">
        <v>2719</v>
      </c>
    </row>
    <row r="478" spans="1:14">
      <c r="A478">
        <v>194368</v>
      </c>
      <c r="B478" t="s">
        <v>2875</v>
      </c>
      <c r="C478" t="s">
        <v>2548</v>
      </c>
      <c r="D478" t="s">
        <v>2571</v>
      </c>
      <c r="E478" t="s">
        <v>2572</v>
      </c>
      <c r="F478" t="s">
        <v>2584</v>
      </c>
      <c r="G478">
        <v>0</v>
      </c>
      <c r="H478">
        <v>0</v>
      </c>
      <c r="I478" t="s">
        <v>2541</v>
      </c>
      <c r="J478" t="s">
        <v>3002</v>
      </c>
      <c r="K478" t="s">
        <v>2719</v>
      </c>
    </row>
    <row r="479" spans="1:14">
      <c r="A479">
        <v>194367</v>
      </c>
      <c r="B479" t="s">
        <v>2877</v>
      </c>
      <c r="C479" t="s">
        <v>2548</v>
      </c>
      <c r="D479" t="s">
        <v>2571</v>
      </c>
      <c r="E479" t="s">
        <v>2572</v>
      </c>
      <c r="F479" t="s">
        <v>2584</v>
      </c>
      <c r="G479">
        <v>0</v>
      </c>
      <c r="H479">
        <v>0</v>
      </c>
      <c r="I479" t="s">
        <v>2541</v>
      </c>
      <c r="J479" t="s">
        <v>3003</v>
      </c>
      <c r="K479" t="s">
        <v>2719</v>
      </c>
    </row>
    <row r="480" spans="1:14">
      <c r="A480">
        <v>194365</v>
      </c>
      <c r="B480" t="s">
        <v>2581</v>
      </c>
      <c r="C480" t="s">
        <v>2544</v>
      </c>
      <c r="D480" t="s">
        <v>2571</v>
      </c>
      <c r="E480" t="s">
        <v>2572</v>
      </c>
      <c r="F480" t="s">
        <v>2573</v>
      </c>
      <c r="G480">
        <v>3539310</v>
      </c>
      <c r="H480">
        <v>51126</v>
      </c>
      <c r="I480" t="s">
        <v>2539</v>
      </c>
      <c r="K480">
        <v>1.19</v>
      </c>
      <c r="N480" t="s">
        <v>3204</v>
      </c>
    </row>
    <row r="481" spans="1:14">
      <c r="A481">
        <v>194364</v>
      </c>
      <c r="B481" t="s">
        <v>2578</v>
      </c>
      <c r="C481" t="s">
        <v>2544</v>
      </c>
      <c r="D481" t="s">
        <v>2571</v>
      </c>
      <c r="E481" t="s">
        <v>2572</v>
      </c>
      <c r="F481" t="s">
        <v>2573</v>
      </c>
      <c r="G481">
        <v>12518352</v>
      </c>
      <c r="H481">
        <v>728410</v>
      </c>
      <c r="I481" t="s">
        <v>2539</v>
      </c>
      <c r="K481">
        <v>2.1</v>
      </c>
      <c r="N481" t="s">
        <v>3204</v>
      </c>
    </row>
    <row r="482" spans="1:14">
      <c r="A482">
        <v>194363</v>
      </c>
      <c r="B482" t="s">
        <v>2570</v>
      </c>
      <c r="C482" t="s">
        <v>2544</v>
      </c>
      <c r="D482" t="s">
        <v>2571</v>
      </c>
      <c r="E482" t="s">
        <v>2572</v>
      </c>
      <c r="F482" t="s">
        <v>2573</v>
      </c>
      <c r="G482">
        <v>453902702</v>
      </c>
      <c r="H482">
        <v>92894927</v>
      </c>
      <c r="I482" t="s">
        <v>2539</v>
      </c>
      <c r="K482">
        <v>63.41</v>
      </c>
      <c r="N482" t="s">
        <v>3204</v>
      </c>
    </row>
    <row r="483" spans="1:14">
      <c r="A483">
        <v>194362</v>
      </c>
      <c r="B483" t="s">
        <v>2580</v>
      </c>
      <c r="C483" t="s">
        <v>2544</v>
      </c>
      <c r="D483" t="s">
        <v>2571</v>
      </c>
      <c r="E483" t="s">
        <v>2572</v>
      </c>
      <c r="F483" t="s">
        <v>2573</v>
      </c>
      <c r="G483">
        <v>1179770</v>
      </c>
      <c r="H483">
        <v>15415</v>
      </c>
      <c r="I483" t="s">
        <v>2539</v>
      </c>
      <c r="K483">
        <v>0.3</v>
      </c>
      <c r="N483" t="s">
        <v>3205</v>
      </c>
    </row>
    <row r="484" spans="1:14">
      <c r="A484">
        <v>194361</v>
      </c>
      <c r="B484" t="s">
        <v>2579</v>
      </c>
      <c r="C484" t="s">
        <v>2544</v>
      </c>
      <c r="D484" t="s">
        <v>2571</v>
      </c>
      <c r="E484" t="s">
        <v>2572</v>
      </c>
      <c r="F484" t="s">
        <v>2573</v>
      </c>
      <c r="G484">
        <v>113180916</v>
      </c>
      <c r="H484">
        <v>18850818</v>
      </c>
      <c r="I484" t="s">
        <v>2539</v>
      </c>
      <c r="K484">
        <v>27.1</v>
      </c>
      <c r="N484" t="s">
        <v>3206</v>
      </c>
    </row>
    <row r="485" spans="1:14">
      <c r="A485">
        <v>194360</v>
      </c>
      <c r="B485" t="s">
        <v>2574</v>
      </c>
      <c r="C485" t="s">
        <v>2544</v>
      </c>
      <c r="D485" t="s">
        <v>2571</v>
      </c>
      <c r="E485" t="s">
        <v>2572</v>
      </c>
      <c r="F485" t="s">
        <v>2573</v>
      </c>
      <c r="G485">
        <v>6881890</v>
      </c>
      <c r="H485">
        <v>224773</v>
      </c>
      <c r="I485" t="s">
        <v>2539</v>
      </c>
      <c r="K485">
        <v>1.1499999999999999</v>
      </c>
      <c r="N485" t="s">
        <v>3206</v>
      </c>
    </row>
    <row r="486" spans="1:14">
      <c r="A486">
        <v>194359</v>
      </c>
      <c r="B486" t="s">
        <v>2574</v>
      </c>
      <c r="C486" t="s">
        <v>2544</v>
      </c>
      <c r="D486" t="s">
        <v>2571</v>
      </c>
      <c r="E486" t="s">
        <v>2572</v>
      </c>
      <c r="F486" t="s">
        <v>2573</v>
      </c>
      <c r="G486">
        <v>1179770</v>
      </c>
      <c r="H486">
        <v>16041</v>
      </c>
      <c r="I486" t="s">
        <v>2539</v>
      </c>
      <c r="K486">
        <v>0.36</v>
      </c>
      <c r="N486" t="s">
        <v>3207</v>
      </c>
    </row>
    <row r="487" spans="1:14">
      <c r="A487">
        <v>194357</v>
      </c>
      <c r="B487" t="s">
        <v>2575</v>
      </c>
      <c r="C487" t="s">
        <v>2547</v>
      </c>
      <c r="D487" t="s">
        <v>2576</v>
      </c>
      <c r="E487" t="s">
        <v>2572</v>
      </c>
      <c r="F487" t="s">
        <v>2577</v>
      </c>
      <c r="G487">
        <v>848297984</v>
      </c>
      <c r="H487">
        <v>293996806</v>
      </c>
      <c r="I487" t="s">
        <v>2539</v>
      </c>
      <c r="K487">
        <v>218.78</v>
      </c>
      <c r="N487" t="s">
        <v>3208</v>
      </c>
    </row>
    <row r="488" spans="1:14">
      <c r="A488">
        <v>194356</v>
      </c>
      <c r="B488" t="s">
        <v>2582</v>
      </c>
      <c r="C488" t="s">
        <v>2547</v>
      </c>
      <c r="D488" t="s">
        <v>2576</v>
      </c>
      <c r="E488" t="s">
        <v>2572</v>
      </c>
      <c r="F488" t="s">
        <v>2577</v>
      </c>
      <c r="G488">
        <v>24117248</v>
      </c>
      <c r="H488">
        <v>1841009</v>
      </c>
      <c r="I488" t="s">
        <v>2539</v>
      </c>
      <c r="K488">
        <v>20.21</v>
      </c>
      <c r="N488" t="s">
        <v>3209</v>
      </c>
    </row>
    <row r="489" spans="1:14">
      <c r="A489">
        <v>194354</v>
      </c>
      <c r="B489" t="s">
        <v>2916</v>
      </c>
      <c r="C489" t="s">
        <v>2546</v>
      </c>
      <c r="D489" t="s">
        <v>2571</v>
      </c>
      <c r="E489" t="s">
        <v>2572</v>
      </c>
      <c r="F489" t="s">
        <v>2584</v>
      </c>
      <c r="G489">
        <v>7193656452</v>
      </c>
      <c r="H489">
        <v>1419972116</v>
      </c>
      <c r="I489" t="s">
        <v>2539</v>
      </c>
      <c r="K489">
        <v>12.26</v>
      </c>
      <c r="N489" t="s">
        <v>3210</v>
      </c>
    </row>
    <row r="490" spans="1:14">
      <c r="A490">
        <v>194353</v>
      </c>
      <c r="B490" t="s">
        <v>2581</v>
      </c>
      <c r="C490" t="s">
        <v>2544</v>
      </c>
      <c r="D490" t="s">
        <v>2571</v>
      </c>
      <c r="E490" t="s">
        <v>2572</v>
      </c>
      <c r="F490" t="s">
        <v>2573</v>
      </c>
      <c r="G490">
        <v>3539310</v>
      </c>
      <c r="H490">
        <v>50737</v>
      </c>
      <c r="I490" t="s">
        <v>2539</v>
      </c>
      <c r="K490">
        <v>1.08</v>
      </c>
      <c r="N490" t="s">
        <v>3211</v>
      </c>
    </row>
    <row r="491" spans="1:14">
      <c r="A491">
        <v>194352</v>
      </c>
      <c r="B491" t="s">
        <v>2578</v>
      </c>
      <c r="C491" t="s">
        <v>2544</v>
      </c>
      <c r="D491" t="s">
        <v>2571</v>
      </c>
      <c r="E491" t="s">
        <v>2572</v>
      </c>
      <c r="F491" t="s">
        <v>2573</v>
      </c>
      <c r="G491">
        <v>14549968</v>
      </c>
      <c r="H491">
        <v>1442131</v>
      </c>
      <c r="I491" t="s">
        <v>2539</v>
      </c>
      <c r="K491">
        <v>2.3199999999999998</v>
      </c>
      <c r="N491" t="s">
        <v>3211</v>
      </c>
    </row>
    <row r="492" spans="1:14">
      <c r="A492">
        <v>194351</v>
      </c>
      <c r="B492" t="s">
        <v>2570</v>
      </c>
      <c r="C492" t="s">
        <v>2544</v>
      </c>
      <c r="D492" t="s">
        <v>2571</v>
      </c>
      <c r="E492" t="s">
        <v>2572</v>
      </c>
      <c r="F492" t="s">
        <v>2573</v>
      </c>
      <c r="G492">
        <v>145621358</v>
      </c>
      <c r="H492">
        <v>39666443</v>
      </c>
      <c r="I492" t="s">
        <v>2539</v>
      </c>
      <c r="K492">
        <v>28.72</v>
      </c>
      <c r="N492" t="s">
        <v>3212</v>
      </c>
    </row>
    <row r="493" spans="1:14">
      <c r="A493">
        <v>194349</v>
      </c>
      <c r="B493" t="s">
        <v>2580</v>
      </c>
      <c r="C493" t="s">
        <v>2544</v>
      </c>
      <c r="D493" t="s">
        <v>2571</v>
      </c>
      <c r="E493" t="s">
        <v>2572</v>
      </c>
      <c r="F493" t="s">
        <v>2573</v>
      </c>
      <c r="G493">
        <v>1179770</v>
      </c>
      <c r="H493">
        <v>15413</v>
      </c>
      <c r="I493" t="s">
        <v>2539</v>
      </c>
      <c r="K493">
        <v>0.3</v>
      </c>
      <c r="N493" t="s">
        <v>3213</v>
      </c>
    </row>
    <row r="494" spans="1:14">
      <c r="A494">
        <v>194348</v>
      </c>
      <c r="B494" t="s">
        <v>2579</v>
      </c>
      <c r="C494" t="s">
        <v>2544</v>
      </c>
      <c r="D494" t="s">
        <v>2571</v>
      </c>
      <c r="E494" t="s">
        <v>2572</v>
      </c>
      <c r="F494" t="s">
        <v>2573</v>
      </c>
      <c r="G494">
        <v>109379828</v>
      </c>
      <c r="H494">
        <v>18224137</v>
      </c>
      <c r="I494" t="s">
        <v>2539</v>
      </c>
      <c r="K494">
        <v>26.19</v>
      </c>
      <c r="N494" t="s">
        <v>3213</v>
      </c>
    </row>
    <row r="495" spans="1:14">
      <c r="A495">
        <v>194347</v>
      </c>
      <c r="B495" t="s">
        <v>2574</v>
      </c>
      <c r="C495" t="s">
        <v>2544</v>
      </c>
      <c r="D495" t="s">
        <v>2571</v>
      </c>
      <c r="E495" t="s">
        <v>2572</v>
      </c>
      <c r="F495" t="s">
        <v>2573</v>
      </c>
      <c r="G495">
        <v>7144034</v>
      </c>
      <c r="H495">
        <v>350482</v>
      </c>
      <c r="I495" t="s">
        <v>2539</v>
      </c>
      <c r="K495">
        <v>0.92</v>
      </c>
      <c r="N495" t="s">
        <v>3213</v>
      </c>
    </row>
    <row r="496" spans="1:14">
      <c r="A496">
        <v>194346</v>
      </c>
      <c r="B496" t="s">
        <v>2574</v>
      </c>
      <c r="C496" t="s">
        <v>2544</v>
      </c>
      <c r="D496" t="s">
        <v>2571</v>
      </c>
      <c r="E496" t="s">
        <v>2572</v>
      </c>
      <c r="F496" t="s">
        <v>2573</v>
      </c>
      <c r="G496">
        <v>1179770</v>
      </c>
      <c r="H496">
        <v>16062</v>
      </c>
      <c r="I496" t="s">
        <v>2539</v>
      </c>
      <c r="K496">
        <v>0.33</v>
      </c>
      <c r="N496" t="s">
        <v>3214</v>
      </c>
    </row>
    <row r="497" spans="1:14">
      <c r="A497">
        <v>194345</v>
      </c>
      <c r="B497" t="s">
        <v>2575</v>
      </c>
      <c r="C497" t="s">
        <v>2547</v>
      </c>
      <c r="D497" t="s">
        <v>2576</v>
      </c>
      <c r="E497" t="s">
        <v>2572</v>
      </c>
      <c r="F497" t="s">
        <v>2577</v>
      </c>
      <c r="G497">
        <v>1474297856</v>
      </c>
      <c r="H497">
        <v>508992075</v>
      </c>
      <c r="I497" t="s">
        <v>2539</v>
      </c>
      <c r="K497">
        <v>308.94</v>
      </c>
      <c r="N497" t="s">
        <v>3215</v>
      </c>
    </row>
    <row r="498" spans="1:14">
      <c r="A498">
        <v>194343</v>
      </c>
      <c r="B498" t="s">
        <v>2893</v>
      </c>
      <c r="C498" t="s">
        <v>2546</v>
      </c>
      <c r="D498" t="s">
        <v>2571</v>
      </c>
      <c r="E498" t="s">
        <v>2572</v>
      </c>
      <c r="F498" t="s">
        <v>2584</v>
      </c>
      <c r="G498">
        <v>4499808377</v>
      </c>
      <c r="H498">
        <v>496125007</v>
      </c>
      <c r="I498" t="s">
        <v>2539</v>
      </c>
      <c r="K498">
        <v>49.63</v>
      </c>
      <c r="N498" t="s">
        <v>3216</v>
      </c>
    </row>
    <row r="499" spans="1:14">
      <c r="A499">
        <v>194342</v>
      </c>
      <c r="B499" t="s">
        <v>2895</v>
      </c>
      <c r="C499" t="s">
        <v>2546</v>
      </c>
      <c r="D499" t="s">
        <v>2571</v>
      </c>
      <c r="E499" t="s">
        <v>2572</v>
      </c>
      <c r="F499" t="s">
        <v>2584</v>
      </c>
      <c r="G499">
        <v>4644331531</v>
      </c>
      <c r="H499">
        <v>482804047</v>
      </c>
      <c r="I499" t="s">
        <v>2539</v>
      </c>
      <c r="K499">
        <v>57.67</v>
      </c>
      <c r="N499" t="s">
        <v>3216</v>
      </c>
    </row>
    <row r="500" spans="1:14">
      <c r="A500">
        <v>194341</v>
      </c>
      <c r="B500" t="s">
        <v>2898</v>
      </c>
      <c r="C500" t="s">
        <v>2546</v>
      </c>
      <c r="D500" t="s">
        <v>2571</v>
      </c>
      <c r="E500" t="s">
        <v>2572</v>
      </c>
      <c r="F500" t="s">
        <v>2584</v>
      </c>
      <c r="G500">
        <v>6549287503</v>
      </c>
      <c r="H500">
        <v>1250944291</v>
      </c>
      <c r="I500" t="s">
        <v>2539</v>
      </c>
      <c r="K500">
        <v>64.209999999999994</v>
      </c>
      <c r="N500" t="s">
        <v>3216</v>
      </c>
    </row>
    <row r="501" spans="1:14">
      <c r="A501">
        <v>194340</v>
      </c>
      <c r="B501" t="s">
        <v>2582</v>
      </c>
      <c r="C501" t="s">
        <v>2547</v>
      </c>
      <c r="D501" t="s">
        <v>2576</v>
      </c>
      <c r="E501" t="s">
        <v>2572</v>
      </c>
      <c r="F501" t="s">
        <v>2577</v>
      </c>
      <c r="G501">
        <v>23068672</v>
      </c>
      <c r="H501">
        <v>1611122</v>
      </c>
      <c r="I501" t="s">
        <v>2539</v>
      </c>
      <c r="K501">
        <v>25.78</v>
      </c>
      <c r="N501" t="s">
        <v>3217</v>
      </c>
    </row>
    <row r="502" spans="1:14">
      <c r="A502">
        <v>194339</v>
      </c>
      <c r="B502" t="s">
        <v>2570</v>
      </c>
      <c r="C502" t="s">
        <v>2544</v>
      </c>
      <c r="D502" t="s">
        <v>2571</v>
      </c>
      <c r="E502" t="s">
        <v>2572</v>
      </c>
      <c r="F502" t="s">
        <v>2573</v>
      </c>
      <c r="G502">
        <v>564003182</v>
      </c>
      <c r="H502">
        <v>117129286</v>
      </c>
      <c r="I502" t="s">
        <v>2539</v>
      </c>
      <c r="K502">
        <v>94.55</v>
      </c>
      <c r="N502" t="s">
        <v>3218</v>
      </c>
    </row>
    <row r="503" spans="1:14">
      <c r="A503">
        <v>194338</v>
      </c>
      <c r="B503" t="s">
        <v>2581</v>
      </c>
      <c r="C503" t="s">
        <v>2544</v>
      </c>
      <c r="D503" t="s">
        <v>2571</v>
      </c>
      <c r="E503" t="s">
        <v>2572</v>
      </c>
      <c r="F503" t="s">
        <v>2573</v>
      </c>
      <c r="G503">
        <v>3539310</v>
      </c>
      <c r="H503">
        <v>51184</v>
      </c>
      <c r="I503" t="s">
        <v>2539</v>
      </c>
      <c r="K503">
        <v>1.19</v>
      </c>
      <c r="N503" t="s">
        <v>3218</v>
      </c>
    </row>
    <row r="504" spans="1:14">
      <c r="A504">
        <v>194337</v>
      </c>
      <c r="B504" t="s">
        <v>2578</v>
      </c>
      <c r="C504" t="s">
        <v>2544</v>
      </c>
      <c r="D504" t="s">
        <v>2571</v>
      </c>
      <c r="E504" t="s">
        <v>2572</v>
      </c>
      <c r="F504" t="s">
        <v>2573</v>
      </c>
      <c r="G504">
        <v>10748880</v>
      </c>
      <c r="H504">
        <v>194670</v>
      </c>
      <c r="I504" t="s">
        <v>2539</v>
      </c>
      <c r="K504">
        <v>1.9</v>
      </c>
      <c r="N504" t="s">
        <v>3218</v>
      </c>
    </row>
    <row r="505" spans="1:14">
      <c r="A505">
        <v>194336</v>
      </c>
      <c r="B505" t="s">
        <v>2580</v>
      </c>
      <c r="C505" t="s">
        <v>2544</v>
      </c>
      <c r="D505" t="s">
        <v>2571</v>
      </c>
      <c r="E505" t="s">
        <v>2572</v>
      </c>
      <c r="F505" t="s">
        <v>2573</v>
      </c>
      <c r="G505">
        <v>1179770</v>
      </c>
      <c r="H505">
        <v>15422</v>
      </c>
      <c r="I505" t="s">
        <v>2539</v>
      </c>
      <c r="K505">
        <v>0.33</v>
      </c>
      <c r="N505" t="s">
        <v>3219</v>
      </c>
    </row>
    <row r="506" spans="1:14">
      <c r="A506">
        <v>194335</v>
      </c>
      <c r="B506" t="s">
        <v>2579</v>
      </c>
      <c r="C506" t="s">
        <v>2544</v>
      </c>
      <c r="D506" t="s">
        <v>2571</v>
      </c>
      <c r="E506" t="s">
        <v>2572</v>
      </c>
      <c r="F506" t="s">
        <v>2573</v>
      </c>
      <c r="G506">
        <v>107217140</v>
      </c>
      <c r="H506">
        <v>17929911</v>
      </c>
      <c r="I506" t="s">
        <v>2539</v>
      </c>
      <c r="K506">
        <v>25.68</v>
      </c>
      <c r="N506" t="s">
        <v>3219</v>
      </c>
    </row>
    <row r="507" spans="1:14">
      <c r="A507">
        <v>194334</v>
      </c>
      <c r="B507" t="s">
        <v>2574</v>
      </c>
      <c r="C507" t="s">
        <v>2544</v>
      </c>
      <c r="D507" t="s">
        <v>2571</v>
      </c>
      <c r="E507" t="s">
        <v>2572</v>
      </c>
      <c r="F507" t="s">
        <v>2573</v>
      </c>
      <c r="G507">
        <v>6881890</v>
      </c>
      <c r="H507">
        <v>221680</v>
      </c>
      <c r="I507" t="s">
        <v>2539</v>
      </c>
      <c r="K507">
        <v>0.96</v>
      </c>
      <c r="N507" t="s">
        <v>3219</v>
      </c>
    </row>
    <row r="508" spans="1:14">
      <c r="A508">
        <v>194332</v>
      </c>
      <c r="B508" t="s">
        <v>2574</v>
      </c>
      <c r="C508" t="s">
        <v>2544</v>
      </c>
      <c r="D508" t="s">
        <v>2571</v>
      </c>
      <c r="E508" t="s">
        <v>2572</v>
      </c>
      <c r="F508" t="s">
        <v>2573</v>
      </c>
      <c r="G508">
        <v>1179770</v>
      </c>
      <c r="H508">
        <v>15660</v>
      </c>
      <c r="I508" t="s">
        <v>2539</v>
      </c>
      <c r="K508">
        <v>0.36</v>
      </c>
      <c r="N508" t="s">
        <v>3220</v>
      </c>
    </row>
    <row r="509" spans="1:14">
      <c r="A509">
        <v>194330</v>
      </c>
      <c r="B509" t="s">
        <v>2575</v>
      </c>
      <c r="C509" t="s">
        <v>2547</v>
      </c>
      <c r="D509" t="s">
        <v>2576</v>
      </c>
      <c r="E509" t="s">
        <v>2572</v>
      </c>
      <c r="F509" t="s">
        <v>2577</v>
      </c>
      <c r="G509">
        <v>349175808</v>
      </c>
      <c r="H509">
        <v>122587866</v>
      </c>
      <c r="I509" t="s">
        <v>2539</v>
      </c>
      <c r="K509">
        <v>146.34</v>
      </c>
      <c r="N509" t="s">
        <v>3221</v>
      </c>
    </row>
    <row r="510" spans="1:14">
      <c r="A510">
        <v>194329</v>
      </c>
      <c r="B510" t="s">
        <v>2582</v>
      </c>
      <c r="C510" t="s">
        <v>2547</v>
      </c>
      <c r="D510" t="s">
        <v>2576</v>
      </c>
      <c r="E510" t="s">
        <v>2572</v>
      </c>
      <c r="F510" t="s">
        <v>2577</v>
      </c>
      <c r="G510">
        <v>24117248</v>
      </c>
      <c r="H510">
        <v>1673088</v>
      </c>
      <c r="I510" t="s">
        <v>2539</v>
      </c>
      <c r="K510">
        <v>20.21</v>
      </c>
      <c r="N510" t="s">
        <v>3222</v>
      </c>
    </row>
    <row r="511" spans="1:14">
      <c r="A511">
        <v>194327</v>
      </c>
      <c r="B511" t="s">
        <v>2570</v>
      </c>
      <c r="C511" t="s">
        <v>2544</v>
      </c>
      <c r="D511" t="s">
        <v>2571</v>
      </c>
      <c r="E511" t="s">
        <v>2572</v>
      </c>
      <c r="F511" t="s">
        <v>2573</v>
      </c>
      <c r="G511">
        <v>4653422</v>
      </c>
      <c r="H511">
        <v>211400</v>
      </c>
      <c r="I511" t="s">
        <v>2539</v>
      </c>
      <c r="K511">
        <v>0.98</v>
      </c>
      <c r="N511" t="s">
        <v>3223</v>
      </c>
    </row>
    <row r="512" spans="1:14">
      <c r="A512">
        <v>194326</v>
      </c>
      <c r="B512" t="s">
        <v>2581</v>
      </c>
      <c r="C512" t="s">
        <v>2544</v>
      </c>
      <c r="D512" t="s">
        <v>2571</v>
      </c>
      <c r="E512" t="s">
        <v>2572</v>
      </c>
      <c r="F512" t="s">
        <v>2573</v>
      </c>
      <c r="G512">
        <v>3539310</v>
      </c>
      <c r="H512">
        <v>50732</v>
      </c>
      <c r="I512" t="s">
        <v>2539</v>
      </c>
      <c r="K512">
        <v>1.08</v>
      </c>
      <c r="N512" t="s">
        <v>3224</v>
      </c>
    </row>
    <row r="513" spans="1:14">
      <c r="A513">
        <v>194325</v>
      </c>
      <c r="B513" t="s">
        <v>2578</v>
      </c>
      <c r="C513" t="s">
        <v>2544</v>
      </c>
      <c r="D513" t="s">
        <v>2571</v>
      </c>
      <c r="E513" t="s">
        <v>2572</v>
      </c>
      <c r="F513" t="s">
        <v>2573</v>
      </c>
      <c r="G513">
        <v>12190672</v>
      </c>
      <c r="H513">
        <v>614036</v>
      </c>
      <c r="I513" t="s">
        <v>2539</v>
      </c>
      <c r="K513">
        <v>1.95</v>
      </c>
      <c r="N513" t="s">
        <v>3224</v>
      </c>
    </row>
    <row r="514" spans="1:14">
      <c r="A514">
        <v>194324</v>
      </c>
      <c r="B514" t="s">
        <v>2574</v>
      </c>
      <c r="C514" t="s">
        <v>2544</v>
      </c>
      <c r="D514" t="s">
        <v>2571</v>
      </c>
      <c r="E514" t="s">
        <v>2572</v>
      </c>
      <c r="F514" t="s">
        <v>2573</v>
      </c>
      <c r="G514">
        <v>6750818</v>
      </c>
      <c r="H514">
        <v>196756</v>
      </c>
      <c r="I514" t="s">
        <v>2539</v>
      </c>
      <c r="K514">
        <v>1.1299999999999999</v>
      </c>
      <c r="N514" t="s">
        <v>3225</v>
      </c>
    </row>
    <row r="515" spans="1:14">
      <c r="A515">
        <v>194323</v>
      </c>
      <c r="B515" t="s">
        <v>2580</v>
      </c>
      <c r="C515" t="s">
        <v>2544</v>
      </c>
      <c r="D515" t="s">
        <v>2571</v>
      </c>
      <c r="E515" t="s">
        <v>2572</v>
      </c>
      <c r="F515" t="s">
        <v>2573</v>
      </c>
      <c r="G515">
        <v>1179770</v>
      </c>
      <c r="H515">
        <v>15414</v>
      </c>
      <c r="I515" t="s">
        <v>2539</v>
      </c>
      <c r="K515">
        <v>0.36</v>
      </c>
      <c r="N515" t="s">
        <v>3226</v>
      </c>
    </row>
    <row r="516" spans="1:14">
      <c r="A516">
        <v>194322</v>
      </c>
      <c r="B516" t="s">
        <v>2579</v>
      </c>
      <c r="C516" t="s">
        <v>2544</v>
      </c>
      <c r="D516" t="s">
        <v>2571</v>
      </c>
      <c r="E516" t="s">
        <v>2572</v>
      </c>
      <c r="F516" t="s">
        <v>2573</v>
      </c>
      <c r="G516">
        <v>83099892</v>
      </c>
      <c r="H516">
        <v>13850262</v>
      </c>
      <c r="I516" t="s">
        <v>2539</v>
      </c>
      <c r="K516">
        <v>19.899999999999999</v>
      </c>
      <c r="N516" t="s">
        <v>3227</v>
      </c>
    </row>
    <row r="517" spans="1:14">
      <c r="A517">
        <v>194321</v>
      </c>
      <c r="B517" t="s">
        <v>2574</v>
      </c>
      <c r="C517" t="s">
        <v>2544</v>
      </c>
      <c r="D517" t="s">
        <v>2571</v>
      </c>
      <c r="E517" t="s">
        <v>2572</v>
      </c>
      <c r="F517" t="s">
        <v>2573</v>
      </c>
      <c r="G517">
        <v>1179770</v>
      </c>
      <c r="H517">
        <v>16067</v>
      </c>
      <c r="I517" t="s">
        <v>2539</v>
      </c>
      <c r="K517">
        <v>0.36</v>
      </c>
      <c r="N517" t="s">
        <v>3228</v>
      </c>
    </row>
    <row r="518" spans="1:14">
      <c r="A518">
        <v>194319</v>
      </c>
      <c r="B518" t="s">
        <v>2575</v>
      </c>
      <c r="C518" t="s">
        <v>2547</v>
      </c>
      <c r="D518" t="s">
        <v>2576</v>
      </c>
      <c r="E518" t="s">
        <v>2572</v>
      </c>
      <c r="F518" t="s">
        <v>2577</v>
      </c>
      <c r="G518">
        <v>114294784</v>
      </c>
      <c r="H518">
        <v>44884722</v>
      </c>
      <c r="I518" t="s">
        <v>2539</v>
      </c>
      <c r="K518">
        <v>76.64</v>
      </c>
      <c r="N518" t="s">
        <v>3229</v>
      </c>
    </row>
    <row r="519" spans="1:14">
      <c r="A519">
        <v>194318</v>
      </c>
      <c r="B519" t="s">
        <v>2582</v>
      </c>
      <c r="C519" t="s">
        <v>2547</v>
      </c>
      <c r="D519" t="s">
        <v>2576</v>
      </c>
      <c r="E519" t="s">
        <v>2572</v>
      </c>
      <c r="F519" t="s">
        <v>2577</v>
      </c>
      <c r="G519">
        <v>24117248</v>
      </c>
      <c r="H519">
        <v>1688585</v>
      </c>
      <c r="I519" t="s">
        <v>2539</v>
      </c>
      <c r="K519">
        <v>20.21</v>
      </c>
      <c r="N519" t="s">
        <v>3230</v>
      </c>
    </row>
    <row r="520" spans="1:14">
      <c r="A520">
        <v>194317</v>
      </c>
      <c r="B520" t="s">
        <v>2570</v>
      </c>
      <c r="C520" t="s">
        <v>2544</v>
      </c>
      <c r="D520" t="s">
        <v>2571</v>
      </c>
      <c r="E520" t="s">
        <v>2572</v>
      </c>
      <c r="F520" t="s">
        <v>2573</v>
      </c>
      <c r="G520">
        <v>4391278</v>
      </c>
      <c r="H520">
        <v>114934</v>
      </c>
      <c r="I520" t="s">
        <v>2539</v>
      </c>
      <c r="K520">
        <v>0.92</v>
      </c>
      <c r="N520" t="s">
        <v>3231</v>
      </c>
    </row>
    <row r="521" spans="1:14">
      <c r="A521">
        <v>194315</v>
      </c>
      <c r="B521" t="s">
        <v>2580</v>
      </c>
      <c r="C521" t="s">
        <v>2544</v>
      </c>
      <c r="D521" t="s">
        <v>2571</v>
      </c>
      <c r="E521" t="s">
        <v>2572</v>
      </c>
      <c r="F521" t="s">
        <v>2573</v>
      </c>
      <c r="G521">
        <v>1179770</v>
      </c>
      <c r="H521">
        <v>15406</v>
      </c>
      <c r="I521" t="s">
        <v>2539</v>
      </c>
      <c r="K521">
        <v>0.3</v>
      </c>
      <c r="N521" t="s">
        <v>3232</v>
      </c>
    </row>
    <row r="522" spans="1:14">
      <c r="A522">
        <v>194314</v>
      </c>
      <c r="B522" t="s">
        <v>2579</v>
      </c>
      <c r="C522" t="s">
        <v>2544</v>
      </c>
      <c r="D522" t="s">
        <v>2571</v>
      </c>
      <c r="E522" t="s">
        <v>2572</v>
      </c>
      <c r="F522" t="s">
        <v>2573</v>
      </c>
      <c r="G522">
        <v>108921076</v>
      </c>
      <c r="H522">
        <v>18232635</v>
      </c>
      <c r="I522" t="s">
        <v>2539</v>
      </c>
      <c r="K522">
        <v>24.35</v>
      </c>
      <c r="N522" t="s">
        <v>3233</v>
      </c>
    </row>
    <row r="523" spans="1:14">
      <c r="A523">
        <v>194313</v>
      </c>
      <c r="B523" t="s">
        <v>2574</v>
      </c>
      <c r="C523" t="s">
        <v>2544</v>
      </c>
      <c r="D523" t="s">
        <v>2571</v>
      </c>
      <c r="E523" t="s">
        <v>2572</v>
      </c>
      <c r="F523" t="s">
        <v>2573</v>
      </c>
      <c r="G523">
        <v>6881890</v>
      </c>
      <c r="H523">
        <v>219673</v>
      </c>
      <c r="I523" t="s">
        <v>2539</v>
      </c>
      <c r="K523">
        <v>1.1499999999999999</v>
      </c>
      <c r="N523" t="s">
        <v>3232</v>
      </c>
    </row>
    <row r="524" spans="1:14">
      <c r="A524">
        <v>194312</v>
      </c>
      <c r="B524" t="s">
        <v>2574</v>
      </c>
      <c r="C524" t="s">
        <v>2544</v>
      </c>
      <c r="D524" t="s">
        <v>2571</v>
      </c>
      <c r="E524" t="s">
        <v>2572</v>
      </c>
      <c r="F524" t="s">
        <v>2573</v>
      </c>
      <c r="G524">
        <v>1179770</v>
      </c>
      <c r="H524">
        <v>15808</v>
      </c>
      <c r="I524" t="s">
        <v>2539</v>
      </c>
      <c r="K524">
        <v>0.33</v>
      </c>
      <c r="N524" t="s">
        <v>3234</v>
      </c>
    </row>
    <row r="525" spans="1:14">
      <c r="A525">
        <v>194311</v>
      </c>
      <c r="B525" t="s">
        <v>2581</v>
      </c>
      <c r="C525" t="s">
        <v>2544</v>
      </c>
      <c r="D525" t="s">
        <v>2571</v>
      </c>
      <c r="E525" t="s">
        <v>2572</v>
      </c>
      <c r="F525" t="s">
        <v>2573</v>
      </c>
      <c r="G525">
        <v>3539310</v>
      </c>
      <c r="H525">
        <v>50462</v>
      </c>
      <c r="I525" t="s">
        <v>2539</v>
      </c>
      <c r="K525">
        <v>1.19</v>
      </c>
      <c r="N525" t="s">
        <v>3234</v>
      </c>
    </row>
    <row r="526" spans="1:14">
      <c r="A526">
        <v>194310</v>
      </c>
      <c r="B526" t="s">
        <v>2578</v>
      </c>
      <c r="C526" t="s">
        <v>2544</v>
      </c>
      <c r="D526" t="s">
        <v>2571</v>
      </c>
      <c r="E526" t="s">
        <v>2572</v>
      </c>
      <c r="F526" t="s">
        <v>2573</v>
      </c>
      <c r="G526">
        <v>10748880</v>
      </c>
      <c r="H526">
        <v>192371</v>
      </c>
      <c r="I526" t="s">
        <v>2539</v>
      </c>
      <c r="K526">
        <v>1.72</v>
      </c>
      <c r="N526" t="s">
        <v>3234</v>
      </c>
    </row>
    <row r="527" spans="1:14">
      <c r="A527">
        <v>194106</v>
      </c>
      <c r="B527" t="s">
        <v>2575</v>
      </c>
      <c r="C527" t="s">
        <v>2547</v>
      </c>
      <c r="D527" t="s">
        <v>2571</v>
      </c>
      <c r="E527" t="s">
        <v>2572</v>
      </c>
      <c r="F527" t="s">
        <v>2584</v>
      </c>
      <c r="G527">
        <v>14962130944</v>
      </c>
      <c r="H527">
        <v>3023016291</v>
      </c>
      <c r="I527" t="s">
        <v>2539</v>
      </c>
      <c r="K527">
        <v>1.08</v>
      </c>
      <c r="N527" t="s">
        <v>2996</v>
      </c>
    </row>
    <row r="528" spans="1:14">
      <c r="A528">
        <v>194105</v>
      </c>
      <c r="B528" t="s">
        <v>2582</v>
      </c>
      <c r="C528" t="s">
        <v>2547</v>
      </c>
      <c r="D528" t="s">
        <v>2571</v>
      </c>
      <c r="E528" t="s">
        <v>2572</v>
      </c>
      <c r="F528" t="s">
        <v>2584</v>
      </c>
      <c r="G528">
        <v>479199232</v>
      </c>
      <c r="H528">
        <v>66259942</v>
      </c>
      <c r="I528" t="s">
        <v>2539</v>
      </c>
      <c r="K528">
        <v>0.04</v>
      </c>
      <c r="N528" t="s">
        <v>2997</v>
      </c>
    </row>
    <row r="529" spans="1:14">
      <c r="A529">
        <v>193495</v>
      </c>
      <c r="B529" t="s">
        <v>2720</v>
      </c>
      <c r="C529" t="s">
        <v>2545</v>
      </c>
      <c r="D529" t="s">
        <v>2720</v>
      </c>
      <c r="E529" t="s">
        <v>2572</v>
      </c>
      <c r="F529" t="s">
        <v>2584</v>
      </c>
      <c r="G529">
        <v>11209426748</v>
      </c>
      <c r="H529">
        <v>0</v>
      </c>
      <c r="I529" t="s">
        <v>3008</v>
      </c>
      <c r="J529" t="s">
        <v>3235</v>
      </c>
      <c r="K529">
        <v>0.17</v>
      </c>
      <c r="L529" t="s">
        <v>2591</v>
      </c>
      <c r="M529" t="s">
        <v>3136</v>
      </c>
    </row>
    <row r="530" spans="1:14">
      <c r="A530">
        <v>191873</v>
      </c>
      <c r="B530" t="s">
        <v>2873</v>
      </c>
      <c r="C530" t="s">
        <v>2548</v>
      </c>
      <c r="D530" t="s">
        <v>2571</v>
      </c>
      <c r="E530" t="s">
        <v>2572</v>
      </c>
      <c r="F530" t="s">
        <v>2584</v>
      </c>
      <c r="G530">
        <v>1344822259</v>
      </c>
      <c r="H530">
        <v>116420366</v>
      </c>
      <c r="I530" t="s">
        <v>2539</v>
      </c>
      <c r="K530">
        <v>136.63</v>
      </c>
      <c r="N530" t="s">
        <v>3236</v>
      </c>
    </row>
    <row r="531" spans="1:14">
      <c r="A531">
        <v>191872</v>
      </c>
      <c r="B531" t="s">
        <v>2875</v>
      </c>
      <c r="C531" t="s">
        <v>2548</v>
      </c>
      <c r="D531" t="s">
        <v>2571</v>
      </c>
      <c r="E531" t="s">
        <v>2572</v>
      </c>
      <c r="F531" t="s">
        <v>2584</v>
      </c>
      <c r="G531">
        <v>1347690204</v>
      </c>
      <c r="H531">
        <v>117236811</v>
      </c>
      <c r="I531" t="s">
        <v>2539</v>
      </c>
      <c r="K531">
        <v>125.51</v>
      </c>
      <c r="N531" t="s">
        <v>3236</v>
      </c>
    </row>
    <row r="532" spans="1:14">
      <c r="A532">
        <v>191871</v>
      </c>
      <c r="B532" t="s">
        <v>2877</v>
      </c>
      <c r="C532" t="s">
        <v>2548</v>
      </c>
      <c r="D532" t="s">
        <v>2571</v>
      </c>
      <c r="E532" t="s">
        <v>2572</v>
      </c>
      <c r="F532" t="s">
        <v>2584</v>
      </c>
      <c r="G532">
        <v>392739381</v>
      </c>
      <c r="H532">
        <v>90429000</v>
      </c>
      <c r="I532" t="s">
        <v>2539</v>
      </c>
      <c r="K532">
        <v>45.41</v>
      </c>
      <c r="N532" t="s">
        <v>3237</v>
      </c>
    </row>
    <row r="534" spans="1:14">
      <c r="A534" t="s">
        <v>2927</v>
      </c>
    </row>
    <row r="535" spans="1:14">
      <c r="A535" t="s">
        <v>2928</v>
      </c>
      <c r="B535" t="s">
        <v>2559</v>
      </c>
      <c r="C535" t="s">
        <v>2560</v>
      </c>
      <c r="D535" t="s">
        <v>2929</v>
      </c>
      <c r="E535" t="s">
        <v>2930</v>
      </c>
      <c r="F535" t="s">
        <v>2561</v>
      </c>
      <c r="G535" t="s">
        <v>2562</v>
      </c>
      <c r="H535" t="s">
        <v>2563</v>
      </c>
      <c r="I535" t="s">
        <v>2931</v>
      </c>
      <c r="J535" t="s">
        <v>2932</v>
      </c>
      <c r="K535" t="s">
        <v>2933</v>
      </c>
      <c r="L535" t="s">
        <v>2934</v>
      </c>
      <c r="M535" t="s">
        <v>2935</v>
      </c>
      <c r="N535" t="s">
        <v>2536</v>
      </c>
    </row>
    <row r="536" spans="1:14">
      <c r="A536">
        <v>194310</v>
      </c>
      <c r="B536" t="s">
        <v>2578</v>
      </c>
      <c r="C536" t="s">
        <v>2544</v>
      </c>
      <c r="D536" t="s">
        <v>2944</v>
      </c>
      <c r="E536" t="s">
        <v>2937</v>
      </c>
      <c r="F536" t="s">
        <v>2571</v>
      </c>
      <c r="G536" t="s">
        <v>2572</v>
      </c>
      <c r="H536" t="s">
        <v>2573</v>
      </c>
      <c r="I536" t="s">
        <v>3238</v>
      </c>
      <c r="J536" t="s">
        <v>3239</v>
      </c>
      <c r="K536" t="s">
        <v>2945</v>
      </c>
      <c r="L536" t="s">
        <v>2946</v>
      </c>
      <c r="M536">
        <v>274432</v>
      </c>
      <c r="N536" t="s">
        <v>2539</v>
      </c>
    </row>
    <row r="537" spans="1:14">
      <c r="A537">
        <v>194310</v>
      </c>
      <c r="B537" t="s">
        <v>2578</v>
      </c>
      <c r="C537" t="s">
        <v>2544</v>
      </c>
      <c r="D537" t="s">
        <v>2944</v>
      </c>
      <c r="E537" t="s">
        <v>2937</v>
      </c>
      <c r="F537" t="s">
        <v>2571</v>
      </c>
      <c r="G537" t="s">
        <v>2572</v>
      </c>
      <c r="H537" t="s">
        <v>2573</v>
      </c>
      <c r="I537" t="s">
        <v>3238</v>
      </c>
      <c r="J537" t="s">
        <v>3239</v>
      </c>
      <c r="K537" t="s">
        <v>2945</v>
      </c>
      <c r="L537" t="s">
        <v>2947</v>
      </c>
      <c r="M537">
        <v>293888</v>
      </c>
      <c r="N537" t="s">
        <v>2539</v>
      </c>
    </row>
    <row r="538" spans="1:14">
      <c r="A538">
        <v>194310</v>
      </c>
      <c r="B538" t="s">
        <v>2578</v>
      </c>
      <c r="C538" t="s">
        <v>2544</v>
      </c>
      <c r="D538" t="s">
        <v>2944</v>
      </c>
      <c r="E538" t="s">
        <v>2937</v>
      </c>
      <c r="F538" t="s">
        <v>2571</v>
      </c>
      <c r="G538" t="s">
        <v>2572</v>
      </c>
      <c r="H538" t="s">
        <v>2573</v>
      </c>
      <c r="I538" t="s">
        <v>3238</v>
      </c>
      <c r="J538" t="s">
        <v>3239</v>
      </c>
      <c r="K538" t="s">
        <v>2945</v>
      </c>
      <c r="L538" t="s">
        <v>2941</v>
      </c>
      <c r="M538">
        <v>274432</v>
      </c>
      <c r="N538" t="s">
        <v>2539</v>
      </c>
    </row>
    <row r="539" spans="1:14">
      <c r="A539">
        <v>194310</v>
      </c>
      <c r="B539" t="s">
        <v>2578</v>
      </c>
      <c r="C539" t="s">
        <v>2544</v>
      </c>
      <c r="D539" t="s">
        <v>2944</v>
      </c>
      <c r="E539" t="s">
        <v>2937</v>
      </c>
      <c r="F539" t="s">
        <v>2571</v>
      </c>
      <c r="G539" t="s">
        <v>2572</v>
      </c>
      <c r="H539" t="s">
        <v>2573</v>
      </c>
      <c r="I539" t="s">
        <v>3238</v>
      </c>
      <c r="J539" t="s">
        <v>3239</v>
      </c>
      <c r="K539" t="s">
        <v>2945</v>
      </c>
      <c r="L539" t="s">
        <v>2948</v>
      </c>
      <c r="M539">
        <v>293888</v>
      </c>
      <c r="N539" t="s">
        <v>2539</v>
      </c>
    </row>
    <row r="540" spans="1:14">
      <c r="A540">
        <v>194310</v>
      </c>
      <c r="B540" t="s">
        <v>2578</v>
      </c>
      <c r="C540" t="s">
        <v>2544</v>
      </c>
      <c r="D540" t="s">
        <v>2944</v>
      </c>
      <c r="E540" t="s">
        <v>2937</v>
      </c>
      <c r="F540" t="s">
        <v>2571</v>
      </c>
      <c r="G540" t="s">
        <v>2572</v>
      </c>
      <c r="H540" t="s">
        <v>2573</v>
      </c>
      <c r="I540" t="s">
        <v>3238</v>
      </c>
      <c r="J540" t="s">
        <v>3239</v>
      </c>
      <c r="K540" t="s">
        <v>2945</v>
      </c>
      <c r="L540" t="s">
        <v>2949</v>
      </c>
      <c r="M540">
        <v>717824</v>
      </c>
      <c r="N540" t="s">
        <v>2539</v>
      </c>
    </row>
    <row r="541" spans="1:14">
      <c r="A541">
        <v>194310</v>
      </c>
      <c r="B541" t="s">
        <v>2578</v>
      </c>
      <c r="C541" t="s">
        <v>2544</v>
      </c>
      <c r="D541" t="s">
        <v>2944</v>
      </c>
      <c r="E541" t="s">
        <v>2937</v>
      </c>
      <c r="F541" t="s">
        <v>2571</v>
      </c>
      <c r="G541" t="s">
        <v>2572</v>
      </c>
      <c r="H541" t="s">
        <v>2573</v>
      </c>
      <c r="I541" t="s">
        <v>3238</v>
      </c>
      <c r="J541" t="s">
        <v>3239</v>
      </c>
      <c r="K541" t="s">
        <v>2945</v>
      </c>
      <c r="L541" t="s">
        <v>2950</v>
      </c>
      <c r="M541">
        <v>504832</v>
      </c>
      <c r="N541" t="s">
        <v>2539</v>
      </c>
    </row>
    <row r="542" spans="1:14">
      <c r="A542">
        <v>194310</v>
      </c>
      <c r="B542" t="s">
        <v>2578</v>
      </c>
      <c r="C542" t="s">
        <v>2544</v>
      </c>
      <c r="D542" t="s">
        <v>2944</v>
      </c>
      <c r="E542" t="s">
        <v>2937</v>
      </c>
      <c r="F542" t="s">
        <v>2571</v>
      </c>
      <c r="G542" t="s">
        <v>2572</v>
      </c>
      <c r="H542" t="s">
        <v>2573</v>
      </c>
      <c r="I542" t="s">
        <v>3238</v>
      </c>
      <c r="J542" t="s">
        <v>3239</v>
      </c>
      <c r="K542" t="s">
        <v>2945</v>
      </c>
      <c r="L542" t="s">
        <v>2942</v>
      </c>
      <c r="M542">
        <v>977920</v>
      </c>
      <c r="N542" t="s">
        <v>2539</v>
      </c>
    </row>
    <row r="543" spans="1:14">
      <c r="A543">
        <v>194310</v>
      </c>
      <c r="B543" t="s">
        <v>2578</v>
      </c>
      <c r="C543" t="s">
        <v>2544</v>
      </c>
      <c r="D543" t="s">
        <v>2944</v>
      </c>
      <c r="E543" t="s">
        <v>2937</v>
      </c>
      <c r="F543" t="s">
        <v>2571</v>
      </c>
      <c r="G543" t="s">
        <v>2572</v>
      </c>
      <c r="H543" t="s">
        <v>2573</v>
      </c>
      <c r="I543" t="s">
        <v>3238</v>
      </c>
      <c r="J543" t="s">
        <v>3239</v>
      </c>
      <c r="K543" t="s">
        <v>2945</v>
      </c>
      <c r="L543" t="s">
        <v>2951</v>
      </c>
      <c r="M543">
        <v>504832</v>
      </c>
      <c r="N543" t="s">
        <v>2539</v>
      </c>
    </row>
    <row r="544" spans="1:14">
      <c r="A544">
        <v>194311</v>
      </c>
      <c r="B544" t="s">
        <v>2581</v>
      </c>
      <c r="C544" t="s">
        <v>2544</v>
      </c>
      <c r="D544" t="s">
        <v>2952</v>
      </c>
      <c r="E544" t="s">
        <v>2937</v>
      </c>
      <c r="F544" t="s">
        <v>2571</v>
      </c>
      <c r="G544" t="s">
        <v>2572</v>
      </c>
      <c r="H544" t="s">
        <v>2573</v>
      </c>
      <c r="I544" t="s">
        <v>3238</v>
      </c>
      <c r="J544" t="s">
        <v>3240</v>
      </c>
      <c r="K544" t="s">
        <v>2945</v>
      </c>
      <c r="L544" t="s">
        <v>2953</v>
      </c>
      <c r="M544">
        <v>300032</v>
      </c>
      <c r="N544" t="s">
        <v>2539</v>
      </c>
    </row>
    <row r="545" spans="1:14">
      <c r="A545">
        <v>194311</v>
      </c>
      <c r="B545" t="s">
        <v>2581</v>
      </c>
      <c r="C545" t="s">
        <v>2544</v>
      </c>
      <c r="D545" t="s">
        <v>2952</v>
      </c>
      <c r="E545" t="s">
        <v>2937</v>
      </c>
      <c r="F545" t="s">
        <v>2571</v>
      </c>
      <c r="G545" t="s">
        <v>2572</v>
      </c>
      <c r="H545" t="s">
        <v>2573</v>
      </c>
      <c r="I545" t="s">
        <v>3238</v>
      </c>
      <c r="J545" t="s">
        <v>3240</v>
      </c>
      <c r="K545" t="s">
        <v>2945</v>
      </c>
      <c r="L545" t="s">
        <v>2954</v>
      </c>
      <c r="M545">
        <v>362496</v>
      </c>
      <c r="N545" t="s">
        <v>2539</v>
      </c>
    </row>
    <row r="546" spans="1:14">
      <c r="A546">
        <v>194311</v>
      </c>
      <c r="B546" t="s">
        <v>2581</v>
      </c>
      <c r="C546" t="s">
        <v>2544</v>
      </c>
      <c r="D546" t="s">
        <v>2952</v>
      </c>
      <c r="E546" t="s">
        <v>2937</v>
      </c>
      <c r="F546" t="s">
        <v>2571</v>
      </c>
      <c r="G546" t="s">
        <v>2572</v>
      </c>
      <c r="H546" t="s">
        <v>2573</v>
      </c>
      <c r="I546" t="s">
        <v>3238</v>
      </c>
      <c r="J546" t="s">
        <v>3240</v>
      </c>
      <c r="K546" t="s">
        <v>2945</v>
      </c>
      <c r="L546" t="s">
        <v>2941</v>
      </c>
      <c r="M546">
        <v>274432</v>
      </c>
      <c r="N546" t="s">
        <v>2539</v>
      </c>
    </row>
    <row r="547" spans="1:14">
      <c r="A547">
        <v>194312</v>
      </c>
      <c r="B547" t="s">
        <v>2957</v>
      </c>
      <c r="C547" t="s">
        <v>2544</v>
      </c>
      <c r="D547" t="s">
        <v>2962</v>
      </c>
      <c r="E547" t="s">
        <v>2937</v>
      </c>
      <c r="F547" t="s">
        <v>2571</v>
      </c>
      <c r="G547" t="s">
        <v>2572</v>
      </c>
      <c r="H547" t="s">
        <v>2573</v>
      </c>
      <c r="I547" t="s">
        <v>3238</v>
      </c>
      <c r="J547" t="s">
        <v>3241</v>
      </c>
      <c r="K547" t="s">
        <v>2938</v>
      </c>
      <c r="L547" t="s">
        <v>2941</v>
      </c>
      <c r="M547">
        <v>280576</v>
      </c>
      <c r="N547" t="s">
        <v>2539</v>
      </c>
    </row>
    <row r="548" spans="1:14">
      <c r="A548">
        <v>194313</v>
      </c>
      <c r="B548" t="s">
        <v>2957</v>
      </c>
      <c r="C548" t="s">
        <v>2544</v>
      </c>
      <c r="D548" t="s">
        <v>2574</v>
      </c>
      <c r="E548" t="s">
        <v>2937</v>
      </c>
      <c r="F548" t="s">
        <v>2571</v>
      </c>
      <c r="G548" t="s">
        <v>2572</v>
      </c>
      <c r="H548" t="s">
        <v>2573</v>
      </c>
      <c r="I548" t="s">
        <v>3242</v>
      </c>
      <c r="J548" t="s">
        <v>3243</v>
      </c>
      <c r="K548" t="s">
        <v>2938</v>
      </c>
      <c r="L548" t="s">
        <v>2941</v>
      </c>
      <c r="M548">
        <v>280576</v>
      </c>
      <c r="N548" t="s">
        <v>2539</v>
      </c>
    </row>
    <row r="549" spans="1:14">
      <c r="A549">
        <v>194313</v>
      </c>
      <c r="B549" t="s">
        <v>2957</v>
      </c>
      <c r="C549" t="s">
        <v>2544</v>
      </c>
      <c r="D549" t="s">
        <v>2574</v>
      </c>
      <c r="E549" t="s">
        <v>2937</v>
      </c>
      <c r="F549" t="s">
        <v>2571</v>
      </c>
      <c r="G549" t="s">
        <v>2572</v>
      </c>
      <c r="H549" t="s">
        <v>2573</v>
      </c>
      <c r="I549" t="s">
        <v>3242</v>
      </c>
      <c r="J549" t="s">
        <v>3243</v>
      </c>
      <c r="K549" t="s">
        <v>2938</v>
      </c>
      <c r="L549" t="s">
        <v>2960</v>
      </c>
      <c r="M549">
        <v>446464</v>
      </c>
      <c r="N549" t="s">
        <v>2539</v>
      </c>
    </row>
    <row r="550" spans="1:14">
      <c r="A550">
        <v>194313</v>
      </c>
      <c r="B550" t="s">
        <v>2957</v>
      </c>
      <c r="C550" t="s">
        <v>2544</v>
      </c>
      <c r="D550" t="s">
        <v>2574</v>
      </c>
      <c r="E550" t="s">
        <v>2937</v>
      </c>
      <c r="F550" t="s">
        <v>2571</v>
      </c>
      <c r="G550" t="s">
        <v>2572</v>
      </c>
      <c r="H550" t="s">
        <v>2573</v>
      </c>
      <c r="I550" t="s">
        <v>3242</v>
      </c>
      <c r="J550" t="s">
        <v>3243</v>
      </c>
      <c r="K550" t="s">
        <v>2938</v>
      </c>
      <c r="L550" t="s">
        <v>2958</v>
      </c>
      <c r="M550">
        <v>454656</v>
      </c>
      <c r="N550" t="s">
        <v>2539</v>
      </c>
    </row>
    <row r="551" spans="1:14">
      <c r="A551">
        <v>194313</v>
      </c>
      <c r="B551" t="s">
        <v>2957</v>
      </c>
      <c r="C551" t="s">
        <v>2544</v>
      </c>
      <c r="D551" t="s">
        <v>2574</v>
      </c>
      <c r="E551" t="s">
        <v>2937</v>
      </c>
      <c r="F551" t="s">
        <v>2571</v>
      </c>
      <c r="G551" t="s">
        <v>2572</v>
      </c>
      <c r="H551" t="s">
        <v>2573</v>
      </c>
      <c r="I551" t="s">
        <v>3242</v>
      </c>
      <c r="J551" t="s">
        <v>3243</v>
      </c>
      <c r="K551" t="s">
        <v>2938</v>
      </c>
      <c r="L551" t="s">
        <v>2959</v>
      </c>
      <c r="M551">
        <v>423936</v>
      </c>
      <c r="N551" t="s">
        <v>2539</v>
      </c>
    </row>
    <row r="552" spans="1:14">
      <c r="A552">
        <v>194313</v>
      </c>
      <c r="B552" t="s">
        <v>2957</v>
      </c>
      <c r="C552" t="s">
        <v>2544</v>
      </c>
      <c r="D552" t="s">
        <v>2574</v>
      </c>
      <c r="E552" t="s">
        <v>2937</v>
      </c>
      <c r="F552" t="s">
        <v>2571</v>
      </c>
      <c r="G552" t="s">
        <v>2572</v>
      </c>
      <c r="H552" t="s">
        <v>2573</v>
      </c>
      <c r="I552" t="s">
        <v>3242</v>
      </c>
      <c r="J552" t="s">
        <v>3243</v>
      </c>
      <c r="K552" t="s">
        <v>2938</v>
      </c>
      <c r="L552" t="s">
        <v>2961</v>
      </c>
      <c r="M552">
        <v>884736</v>
      </c>
      <c r="N552" t="s">
        <v>2539</v>
      </c>
    </row>
    <row r="553" spans="1:14">
      <c r="A553">
        <v>194314</v>
      </c>
      <c r="B553" t="s">
        <v>2579</v>
      </c>
      <c r="C553" t="s">
        <v>2544</v>
      </c>
      <c r="D553" t="s">
        <v>2940</v>
      </c>
      <c r="E553" t="s">
        <v>2937</v>
      </c>
      <c r="F553" t="s">
        <v>2571</v>
      </c>
      <c r="G553" t="s">
        <v>2572</v>
      </c>
      <c r="H553" t="s">
        <v>2573</v>
      </c>
      <c r="I553" t="s">
        <v>3244</v>
      </c>
      <c r="J553" t="s">
        <v>3243</v>
      </c>
      <c r="K553" t="s">
        <v>2938</v>
      </c>
      <c r="L553" t="s">
        <v>2942</v>
      </c>
      <c r="M553">
        <v>106936320</v>
      </c>
      <c r="N553" t="s">
        <v>2539</v>
      </c>
    </row>
    <row r="554" spans="1:14">
      <c r="A554">
        <v>194314</v>
      </c>
      <c r="B554" t="s">
        <v>2579</v>
      </c>
      <c r="C554" t="s">
        <v>2544</v>
      </c>
      <c r="D554" t="s">
        <v>2940</v>
      </c>
      <c r="E554" t="s">
        <v>2937</v>
      </c>
      <c r="F554" t="s">
        <v>2571</v>
      </c>
      <c r="G554" t="s">
        <v>2572</v>
      </c>
      <c r="H554" t="s">
        <v>2573</v>
      </c>
      <c r="I554" t="s">
        <v>3244</v>
      </c>
      <c r="J554" t="s">
        <v>3243</v>
      </c>
      <c r="K554" t="s">
        <v>2938</v>
      </c>
      <c r="L554" t="s">
        <v>2941</v>
      </c>
      <c r="M554">
        <v>280576</v>
      </c>
      <c r="N554" t="s">
        <v>2539</v>
      </c>
    </row>
    <row r="555" spans="1:14">
      <c r="A555">
        <v>194315</v>
      </c>
      <c r="B555" t="s">
        <v>2580</v>
      </c>
      <c r="C555" t="s">
        <v>2544</v>
      </c>
      <c r="D555" t="s">
        <v>2936</v>
      </c>
      <c r="E555" t="s">
        <v>2937</v>
      </c>
      <c r="F555" t="s">
        <v>2571</v>
      </c>
      <c r="G555" t="s">
        <v>2572</v>
      </c>
      <c r="H555" t="s">
        <v>2573</v>
      </c>
      <c r="I555" t="s">
        <v>3242</v>
      </c>
      <c r="J555" t="s">
        <v>3245</v>
      </c>
      <c r="K555" t="s">
        <v>2938</v>
      </c>
      <c r="L555" t="s">
        <v>2939</v>
      </c>
      <c r="M555">
        <v>275456</v>
      </c>
      <c r="N555" t="s">
        <v>2539</v>
      </c>
    </row>
    <row r="556" spans="1:14">
      <c r="A556">
        <v>194317</v>
      </c>
      <c r="B556" t="s">
        <v>2570</v>
      </c>
      <c r="C556" t="s">
        <v>2544</v>
      </c>
      <c r="D556" t="s">
        <v>2943</v>
      </c>
      <c r="E556" t="s">
        <v>2937</v>
      </c>
      <c r="F556" t="s">
        <v>2571</v>
      </c>
      <c r="G556" t="s">
        <v>2572</v>
      </c>
      <c r="H556" t="s">
        <v>2573</v>
      </c>
      <c r="I556" t="s">
        <v>3246</v>
      </c>
      <c r="J556" t="s">
        <v>3247</v>
      </c>
      <c r="K556" t="s">
        <v>2938</v>
      </c>
      <c r="L556" t="s">
        <v>2955</v>
      </c>
      <c r="M556">
        <v>466944</v>
      </c>
      <c r="N556" t="s">
        <v>2539</v>
      </c>
    </row>
    <row r="557" spans="1:14">
      <c r="A557">
        <v>194317</v>
      </c>
      <c r="B557" t="s">
        <v>2570</v>
      </c>
      <c r="C557" t="s">
        <v>2544</v>
      </c>
      <c r="D557" t="s">
        <v>2943</v>
      </c>
      <c r="E557" t="s">
        <v>2937</v>
      </c>
      <c r="F557" t="s">
        <v>2571</v>
      </c>
      <c r="G557" t="s">
        <v>2572</v>
      </c>
      <c r="H557" t="s">
        <v>2573</v>
      </c>
      <c r="I557" t="s">
        <v>3246</v>
      </c>
      <c r="J557" t="s">
        <v>3247</v>
      </c>
      <c r="K557" t="s">
        <v>2938</v>
      </c>
      <c r="L557" t="s">
        <v>2956</v>
      </c>
      <c r="M557">
        <v>1218560</v>
      </c>
      <c r="N557" t="s">
        <v>2539</v>
      </c>
    </row>
    <row r="558" spans="1:14">
      <c r="A558">
        <v>194317</v>
      </c>
      <c r="B558" t="s">
        <v>2570</v>
      </c>
      <c r="C558" t="s">
        <v>2544</v>
      </c>
      <c r="D558" t="s">
        <v>2943</v>
      </c>
      <c r="E558" t="s">
        <v>2937</v>
      </c>
      <c r="F558" t="s">
        <v>2571</v>
      </c>
      <c r="G558" t="s">
        <v>2572</v>
      </c>
      <c r="H558" t="s">
        <v>2573</v>
      </c>
      <c r="I558" t="s">
        <v>3246</v>
      </c>
      <c r="J558" t="s">
        <v>3247</v>
      </c>
      <c r="K558" t="s">
        <v>2938</v>
      </c>
      <c r="L558" t="s">
        <v>2941</v>
      </c>
      <c r="M558">
        <v>145408</v>
      </c>
      <c r="N558" t="s">
        <v>2539</v>
      </c>
    </row>
    <row r="559" spans="1:14">
      <c r="A559">
        <v>194321</v>
      </c>
      <c r="B559" t="s">
        <v>2957</v>
      </c>
      <c r="C559" t="s">
        <v>2544</v>
      </c>
      <c r="D559" t="s">
        <v>2962</v>
      </c>
      <c r="E559" t="s">
        <v>2937</v>
      </c>
      <c r="F559" t="s">
        <v>2571</v>
      </c>
      <c r="G559" t="s">
        <v>2572</v>
      </c>
      <c r="H559" t="s">
        <v>2573</v>
      </c>
      <c r="I559" t="s">
        <v>3248</v>
      </c>
      <c r="J559" t="s">
        <v>3249</v>
      </c>
      <c r="K559" t="s">
        <v>2938</v>
      </c>
      <c r="L559" t="s">
        <v>2941</v>
      </c>
      <c r="M559">
        <v>280576</v>
      </c>
      <c r="N559" t="s">
        <v>2539</v>
      </c>
    </row>
    <row r="560" spans="1:14">
      <c r="A560">
        <v>194322</v>
      </c>
      <c r="B560" t="s">
        <v>2579</v>
      </c>
      <c r="C560" t="s">
        <v>2544</v>
      </c>
      <c r="D560" t="s">
        <v>2940</v>
      </c>
      <c r="E560" t="s">
        <v>2937</v>
      </c>
      <c r="F560" t="s">
        <v>2571</v>
      </c>
      <c r="G560" t="s">
        <v>2572</v>
      </c>
      <c r="H560" t="s">
        <v>2573</v>
      </c>
      <c r="I560" t="s">
        <v>3250</v>
      </c>
      <c r="J560" t="s">
        <v>3251</v>
      </c>
      <c r="K560" t="s">
        <v>2938</v>
      </c>
      <c r="L560" t="s">
        <v>2941</v>
      </c>
      <c r="M560">
        <v>280576</v>
      </c>
      <c r="N560" t="s">
        <v>2539</v>
      </c>
    </row>
    <row r="561" spans="1:14">
      <c r="A561">
        <v>194322</v>
      </c>
      <c r="B561" t="s">
        <v>2579</v>
      </c>
      <c r="C561" t="s">
        <v>2544</v>
      </c>
      <c r="D561" t="s">
        <v>2940</v>
      </c>
      <c r="E561" t="s">
        <v>2937</v>
      </c>
      <c r="F561" t="s">
        <v>2571</v>
      </c>
      <c r="G561" t="s">
        <v>2572</v>
      </c>
      <c r="H561" t="s">
        <v>2573</v>
      </c>
      <c r="I561" t="s">
        <v>3250</v>
      </c>
      <c r="J561" t="s">
        <v>3251</v>
      </c>
      <c r="K561" t="s">
        <v>2938</v>
      </c>
      <c r="L561" t="s">
        <v>2942</v>
      </c>
      <c r="M561">
        <v>81117184</v>
      </c>
      <c r="N561" t="s">
        <v>2539</v>
      </c>
    </row>
    <row r="562" spans="1:14">
      <c r="A562">
        <v>194323</v>
      </c>
      <c r="B562" t="s">
        <v>2580</v>
      </c>
      <c r="C562" t="s">
        <v>2544</v>
      </c>
      <c r="D562" t="s">
        <v>2936</v>
      </c>
      <c r="E562" t="s">
        <v>2937</v>
      </c>
      <c r="F562" t="s">
        <v>2571</v>
      </c>
      <c r="G562" t="s">
        <v>2572</v>
      </c>
      <c r="H562" t="s">
        <v>2573</v>
      </c>
      <c r="I562" t="s">
        <v>3252</v>
      </c>
      <c r="J562" t="s">
        <v>3253</v>
      </c>
      <c r="K562" t="s">
        <v>2938</v>
      </c>
      <c r="L562" t="s">
        <v>2939</v>
      </c>
      <c r="M562">
        <v>275456</v>
      </c>
      <c r="N562" t="s">
        <v>2539</v>
      </c>
    </row>
    <row r="563" spans="1:14">
      <c r="A563">
        <v>194324</v>
      </c>
      <c r="B563" t="s">
        <v>2957</v>
      </c>
      <c r="C563" t="s">
        <v>2544</v>
      </c>
      <c r="D563" t="s">
        <v>2574</v>
      </c>
      <c r="E563" t="s">
        <v>2937</v>
      </c>
      <c r="F563" t="s">
        <v>2571</v>
      </c>
      <c r="G563" t="s">
        <v>2572</v>
      </c>
      <c r="H563" t="s">
        <v>2573</v>
      </c>
      <c r="I563" t="s">
        <v>3254</v>
      </c>
      <c r="J563" t="s">
        <v>3255</v>
      </c>
      <c r="K563" t="s">
        <v>2938</v>
      </c>
      <c r="L563" t="s">
        <v>2960</v>
      </c>
      <c r="M563">
        <v>446464</v>
      </c>
      <c r="N563" t="s">
        <v>2539</v>
      </c>
    </row>
    <row r="564" spans="1:14">
      <c r="A564">
        <v>194324</v>
      </c>
      <c r="B564" t="s">
        <v>2957</v>
      </c>
      <c r="C564" t="s">
        <v>2544</v>
      </c>
      <c r="D564" t="s">
        <v>2574</v>
      </c>
      <c r="E564" t="s">
        <v>2937</v>
      </c>
      <c r="F564" t="s">
        <v>2571</v>
      </c>
      <c r="G564" t="s">
        <v>2572</v>
      </c>
      <c r="H564" t="s">
        <v>2573</v>
      </c>
      <c r="I564" t="s">
        <v>3254</v>
      </c>
      <c r="J564" t="s">
        <v>3255</v>
      </c>
      <c r="K564" t="s">
        <v>2938</v>
      </c>
      <c r="L564" t="s">
        <v>2959</v>
      </c>
      <c r="M564">
        <v>423936</v>
      </c>
      <c r="N564" t="s">
        <v>2539</v>
      </c>
    </row>
    <row r="565" spans="1:14">
      <c r="A565">
        <v>194324</v>
      </c>
      <c r="B565" t="s">
        <v>2957</v>
      </c>
      <c r="C565" t="s">
        <v>2544</v>
      </c>
      <c r="D565" t="s">
        <v>2574</v>
      </c>
      <c r="E565" t="s">
        <v>2937</v>
      </c>
      <c r="F565" t="s">
        <v>2571</v>
      </c>
      <c r="G565" t="s">
        <v>2572</v>
      </c>
      <c r="H565" t="s">
        <v>2573</v>
      </c>
      <c r="I565" t="s">
        <v>3254</v>
      </c>
      <c r="J565" t="s">
        <v>3255</v>
      </c>
      <c r="K565" t="s">
        <v>2938</v>
      </c>
      <c r="L565" t="s">
        <v>2958</v>
      </c>
      <c r="M565">
        <v>454656</v>
      </c>
      <c r="N565" t="s">
        <v>2539</v>
      </c>
    </row>
    <row r="566" spans="1:14">
      <c r="A566">
        <v>194324</v>
      </c>
      <c r="B566" t="s">
        <v>2957</v>
      </c>
      <c r="C566" t="s">
        <v>2544</v>
      </c>
      <c r="D566" t="s">
        <v>2574</v>
      </c>
      <c r="E566" t="s">
        <v>2937</v>
      </c>
      <c r="F566" t="s">
        <v>2571</v>
      </c>
      <c r="G566" t="s">
        <v>2572</v>
      </c>
      <c r="H566" t="s">
        <v>2573</v>
      </c>
      <c r="I566" t="s">
        <v>3254</v>
      </c>
      <c r="J566" t="s">
        <v>3255</v>
      </c>
      <c r="K566" t="s">
        <v>2938</v>
      </c>
      <c r="L566" t="s">
        <v>2941</v>
      </c>
      <c r="M566">
        <v>280576</v>
      </c>
      <c r="N566" t="s">
        <v>2539</v>
      </c>
    </row>
    <row r="567" spans="1:14">
      <c r="A567">
        <v>194324</v>
      </c>
      <c r="B567" t="s">
        <v>2957</v>
      </c>
      <c r="C567" t="s">
        <v>2544</v>
      </c>
      <c r="D567" t="s">
        <v>2574</v>
      </c>
      <c r="E567" t="s">
        <v>2937</v>
      </c>
      <c r="F567" t="s">
        <v>2571</v>
      </c>
      <c r="G567" t="s">
        <v>2572</v>
      </c>
      <c r="H567" t="s">
        <v>2573</v>
      </c>
      <c r="I567" t="s">
        <v>3254</v>
      </c>
      <c r="J567" t="s">
        <v>3255</v>
      </c>
      <c r="K567" t="s">
        <v>2938</v>
      </c>
      <c r="L567" t="s">
        <v>2961</v>
      </c>
      <c r="M567">
        <v>753664</v>
      </c>
      <c r="N567" t="s">
        <v>2539</v>
      </c>
    </row>
    <row r="568" spans="1:14">
      <c r="A568">
        <v>194325</v>
      </c>
      <c r="B568" t="s">
        <v>2578</v>
      </c>
      <c r="C568" t="s">
        <v>2544</v>
      </c>
      <c r="D568" t="s">
        <v>2944</v>
      </c>
      <c r="E568" t="s">
        <v>2937</v>
      </c>
      <c r="F568" t="s">
        <v>2571</v>
      </c>
      <c r="G568" t="s">
        <v>2572</v>
      </c>
      <c r="H568" t="s">
        <v>2573</v>
      </c>
      <c r="I568" t="s">
        <v>3256</v>
      </c>
      <c r="J568" t="s">
        <v>3257</v>
      </c>
      <c r="K568" t="s">
        <v>2945</v>
      </c>
      <c r="L568" t="s">
        <v>2950</v>
      </c>
      <c r="M568">
        <v>1941504</v>
      </c>
      <c r="N568" t="s">
        <v>2539</v>
      </c>
    </row>
    <row r="569" spans="1:14">
      <c r="A569">
        <v>194325</v>
      </c>
      <c r="B569" t="s">
        <v>2578</v>
      </c>
      <c r="C569" t="s">
        <v>2544</v>
      </c>
      <c r="D569" t="s">
        <v>2944</v>
      </c>
      <c r="E569" t="s">
        <v>2937</v>
      </c>
      <c r="F569" t="s">
        <v>2571</v>
      </c>
      <c r="G569" t="s">
        <v>2572</v>
      </c>
      <c r="H569" t="s">
        <v>2573</v>
      </c>
      <c r="I569" t="s">
        <v>3256</v>
      </c>
      <c r="J569" t="s">
        <v>3257</v>
      </c>
      <c r="K569" t="s">
        <v>2945</v>
      </c>
      <c r="L569" t="s">
        <v>2942</v>
      </c>
      <c r="M569">
        <v>977920</v>
      </c>
      <c r="N569" t="s">
        <v>2539</v>
      </c>
    </row>
    <row r="570" spans="1:14">
      <c r="A570">
        <v>194325</v>
      </c>
      <c r="B570" t="s">
        <v>2578</v>
      </c>
      <c r="C570" t="s">
        <v>2544</v>
      </c>
      <c r="D570" t="s">
        <v>2944</v>
      </c>
      <c r="E570" t="s">
        <v>2937</v>
      </c>
      <c r="F570" t="s">
        <v>2571</v>
      </c>
      <c r="G570" t="s">
        <v>2572</v>
      </c>
      <c r="H570" t="s">
        <v>2573</v>
      </c>
      <c r="I570" t="s">
        <v>3256</v>
      </c>
      <c r="J570" t="s">
        <v>3257</v>
      </c>
      <c r="K570" t="s">
        <v>2945</v>
      </c>
      <c r="L570" t="s">
        <v>2948</v>
      </c>
      <c r="M570">
        <v>293888</v>
      </c>
      <c r="N570" t="s">
        <v>2539</v>
      </c>
    </row>
    <row r="571" spans="1:14">
      <c r="A571">
        <v>194325</v>
      </c>
      <c r="B571" t="s">
        <v>2578</v>
      </c>
      <c r="C571" t="s">
        <v>2544</v>
      </c>
      <c r="D571" t="s">
        <v>2944</v>
      </c>
      <c r="E571" t="s">
        <v>2937</v>
      </c>
      <c r="F571" t="s">
        <v>2571</v>
      </c>
      <c r="G571" t="s">
        <v>2572</v>
      </c>
      <c r="H571" t="s">
        <v>2573</v>
      </c>
      <c r="I571" t="s">
        <v>3256</v>
      </c>
      <c r="J571" t="s">
        <v>3257</v>
      </c>
      <c r="K571" t="s">
        <v>2945</v>
      </c>
      <c r="L571" t="s">
        <v>2949</v>
      </c>
      <c r="M571">
        <v>717824</v>
      </c>
      <c r="N571" t="s">
        <v>2539</v>
      </c>
    </row>
    <row r="572" spans="1:14">
      <c r="A572">
        <v>194325</v>
      </c>
      <c r="B572" t="s">
        <v>2578</v>
      </c>
      <c r="C572" t="s">
        <v>2544</v>
      </c>
      <c r="D572" t="s">
        <v>2944</v>
      </c>
      <c r="E572" t="s">
        <v>2937</v>
      </c>
      <c r="F572" t="s">
        <v>2571</v>
      </c>
      <c r="G572" t="s">
        <v>2572</v>
      </c>
      <c r="H572" t="s">
        <v>2573</v>
      </c>
      <c r="I572" t="s">
        <v>3256</v>
      </c>
      <c r="J572" t="s">
        <v>3257</v>
      </c>
      <c r="K572" t="s">
        <v>2945</v>
      </c>
      <c r="L572" t="s">
        <v>2951</v>
      </c>
      <c r="M572">
        <v>504832</v>
      </c>
      <c r="N572" t="s">
        <v>2539</v>
      </c>
    </row>
    <row r="573" spans="1:14">
      <c r="A573">
        <v>194325</v>
      </c>
      <c r="B573" t="s">
        <v>2578</v>
      </c>
      <c r="C573" t="s">
        <v>2544</v>
      </c>
      <c r="D573" t="s">
        <v>2944</v>
      </c>
      <c r="E573" t="s">
        <v>2937</v>
      </c>
      <c r="F573" t="s">
        <v>2571</v>
      </c>
      <c r="G573" t="s">
        <v>2572</v>
      </c>
      <c r="H573" t="s">
        <v>2573</v>
      </c>
      <c r="I573" t="s">
        <v>3256</v>
      </c>
      <c r="J573" t="s">
        <v>3257</v>
      </c>
      <c r="K573" t="s">
        <v>2945</v>
      </c>
      <c r="L573" t="s">
        <v>2941</v>
      </c>
      <c r="M573">
        <v>274432</v>
      </c>
      <c r="N573" t="s">
        <v>2539</v>
      </c>
    </row>
    <row r="574" spans="1:14">
      <c r="A574">
        <v>194325</v>
      </c>
      <c r="B574" t="s">
        <v>2578</v>
      </c>
      <c r="C574" t="s">
        <v>2544</v>
      </c>
      <c r="D574" t="s">
        <v>2944</v>
      </c>
      <c r="E574" t="s">
        <v>2937</v>
      </c>
      <c r="F574" t="s">
        <v>2571</v>
      </c>
      <c r="G574" t="s">
        <v>2572</v>
      </c>
      <c r="H574" t="s">
        <v>2573</v>
      </c>
      <c r="I574" t="s">
        <v>3256</v>
      </c>
      <c r="J574" t="s">
        <v>3257</v>
      </c>
      <c r="K574" t="s">
        <v>2945</v>
      </c>
      <c r="L574" t="s">
        <v>2947</v>
      </c>
      <c r="M574">
        <v>293888</v>
      </c>
      <c r="N574" t="s">
        <v>2539</v>
      </c>
    </row>
    <row r="575" spans="1:14">
      <c r="A575">
        <v>194325</v>
      </c>
      <c r="B575" t="s">
        <v>2578</v>
      </c>
      <c r="C575" t="s">
        <v>2544</v>
      </c>
      <c r="D575" t="s">
        <v>2944</v>
      </c>
      <c r="E575" t="s">
        <v>2937</v>
      </c>
      <c r="F575" t="s">
        <v>2571</v>
      </c>
      <c r="G575" t="s">
        <v>2572</v>
      </c>
      <c r="H575" t="s">
        <v>2573</v>
      </c>
      <c r="I575" t="s">
        <v>3256</v>
      </c>
      <c r="J575" t="s">
        <v>3257</v>
      </c>
      <c r="K575" t="s">
        <v>2945</v>
      </c>
      <c r="L575" t="s">
        <v>2946</v>
      </c>
      <c r="M575">
        <v>274432</v>
      </c>
      <c r="N575" t="s">
        <v>2539</v>
      </c>
    </row>
    <row r="576" spans="1:14">
      <c r="A576">
        <v>194326</v>
      </c>
      <c r="B576" t="s">
        <v>2581</v>
      </c>
      <c r="C576" t="s">
        <v>2544</v>
      </c>
      <c r="D576" t="s">
        <v>2952</v>
      </c>
      <c r="E576" t="s">
        <v>2937</v>
      </c>
      <c r="F576" t="s">
        <v>2571</v>
      </c>
      <c r="G576" t="s">
        <v>2572</v>
      </c>
      <c r="H576" t="s">
        <v>2573</v>
      </c>
      <c r="I576" t="s">
        <v>3256</v>
      </c>
      <c r="J576" t="s">
        <v>3258</v>
      </c>
      <c r="K576" t="s">
        <v>2945</v>
      </c>
      <c r="L576" t="s">
        <v>2941</v>
      </c>
      <c r="M576">
        <v>274432</v>
      </c>
      <c r="N576" t="s">
        <v>2539</v>
      </c>
    </row>
    <row r="577" spans="1:14">
      <c r="A577">
        <v>194326</v>
      </c>
      <c r="B577" t="s">
        <v>2581</v>
      </c>
      <c r="C577" t="s">
        <v>2544</v>
      </c>
      <c r="D577" t="s">
        <v>2952</v>
      </c>
      <c r="E577" t="s">
        <v>2937</v>
      </c>
      <c r="F577" t="s">
        <v>2571</v>
      </c>
      <c r="G577" t="s">
        <v>2572</v>
      </c>
      <c r="H577" t="s">
        <v>2573</v>
      </c>
      <c r="I577" t="s">
        <v>3256</v>
      </c>
      <c r="J577" t="s">
        <v>3258</v>
      </c>
      <c r="K577" t="s">
        <v>2945</v>
      </c>
      <c r="L577" t="s">
        <v>2953</v>
      </c>
      <c r="M577">
        <v>300032</v>
      </c>
      <c r="N577" t="s">
        <v>2539</v>
      </c>
    </row>
    <row r="578" spans="1:14">
      <c r="A578">
        <v>194326</v>
      </c>
      <c r="B578" t="s">
        <v>2581</v>
      </c>
      <c r="C578" t="s">
        <v>2544</v>
      </c>
      <c r="D578" t="s">
        <v>2952</v>
      </c>
      <c r="E578" t="s">
        <v>2937</v>
      </c>
      <c r="F578" t="s">
        <v>2571</v>
      </c>
      <c r="G578" t="s">
        <v>2572</v>
      </c>
      <c r="H578" t="s">
        <v>2573</v>
      </c>
      <c r="I578" t="s">
        <v>3256</v>
      </c>
      <c r="J578" t="s">
        <v>3258</v>
      </c>
      <c r="K578" t="s">
        <v>2945</v>
      </c>
      <c r="L578" t="s">
        <v>2954</v>
      </c>
      <c r="M578">
        <v>362496</v>
      </c>
      <c r="N578" t="s">
        <v>2539</v>
      </c>
    </row>
    <row r="579" spans="1:14">
      <c r="A579">
        <v>194327</v>
      </c>
      <c r="B579" t="s">
        <v>2570</v>
      </c>
      <c r="C579" t="s">
        <v>2544</v>
      </c>
      <c r="D579" t="s">
        <v>2943</v>
      </c>
      <c r="E579" t="s">
        <v>2937</v>
      </c>
      <c r="F579" t="s">
        <v>2571</v>
      </c>
      <c r="G579" t="s">
        <v>2572</v>
      </c>
      <c r="H579" t="s">
        <v>2573</v>
      </c>
      <c r="I579" t="s">
        <v>3259</v>
      </c>
      <c r="J579" t="s">
        <v>3260</v>
      </c>
      <c r="K579" t="s">
        <v>2938</v>
      </c>
      <c r="L579" t="s">
        <v>2941</v>
      </c>
      <c r="M579">
        <v>145408</v>
      </c>
      <c r="N579" t="s">
        <v>2539</v>
      </c>
    </row>
    <row r="580" spans="1:14">
      <c r="A580">
        <v>194327</v>
      </c>
      <c r="B580" t="s">
        <v>2570</v>
      </c>
      <c r="C580" t="s">
        <v>2544</v>
      </c>
      <c r="D580" t="s">
        <v>2943</v>
      </c>
      <c r="E580" t="s">
        <v>2937</v>
      </c>
      <c r="F580" t="s">
        <v>2571</v>
      </c>
      <c r="G580" t="s">
        <v>2572</v>
      </c>
      <c r="H580" t="s">
        <v>2573</v>
      </c>
      <c r="I580" t="s">
        <v>3259</v>
      </c>
      <c r="J580" t="s">
        <v>3260</v>
      </c>
      <c r="K580" t="s">
        <v>2938</v>
      </c>
      <c r="L580" t="s">
        <v>2956</v>
      </c>
      <c r="M580">
        <v>1480704</v>
      </c>
      <c r="N580" t="s">
        <v>2539</v>
      </c>
    </row>
    <row r="581" spans="1:14">
      <c r="A581">
        <v>194327</v>
      </c>
      <c r="B581" t="s">
        <v>2570</v>
      </c>
      <c r="C581" t="s">
        <v>2544</v>
      </c>
      <c r="D581" t="s">
        <v>2943</v>
      </c>
      <c r="E581" t="s">
        <v>2937</v>
      </c>
      <c r="F581" t="s">
        <v>2571</v>
      </c>
      <c r="G581" t="s">
        <v>2572</v>
      </c>
      <c r="H581" t="s">
        <v>2573</v>
      </c>
      <c r="I581" t="s">
        <v>3259</v>
      </c>
      <c r="J581" t="s">
        <v>3260</v>
      </c>
      <c r="K581" t="s">
        <v>2938</v>
      </c>
      <c r="L581" t="s">
        <v>2955</v>
      </c>
      <c r="M581">
        <v>466944</v>
      </c>
      <c r="N581" t="s">
        <v>2539</v>
      </c>
    </row>
    <row r="582" spans="1:14">
      <c r="A582">
        <v>194332</v>
      </c>
      <c r="B582" t="s">
        <v>2957</v>
      </c>
      <c r="C582" t="s">
        <v>2544</v>
      </c>
      <c r="D582" t="s">
        <v>2962</v>
      </c>
      <c r="E582" t="s">
        <v>2937</v>
      </c>
      <c r="F582" t="s">
        <v>2571</v>
      </c>
      <c r="G582" t="s">
        <v>2572</v>
      </c>
      <c r="H582" t="s">
        <v>2573</v>
      </c>
      <c r="I582" t="s">
        <v>3261</v>
      </c>
      <c r="J582" t="s">
        <v>3262</v>
      </c>
      <c r="K582" t="s">
        <v>2938</v>
      </c>
      <c r="L582" t="s">
        <v>2941</v>
      </c>
      <c r="M582">
        <v>280576</v>
      </c>
      <c r="N582" t="s">
        <v>2539</v>
      </c>
    </row>
    <row r="583" spans="1:14">
      <c r="A583">
        <v>194334</v>
      </c>
      <c r="B583" t="s">
        <v>2957</v>
      </c>
      <c r="C583" t="s">
        <v>2544</v>
      </c>
      <c r="D583" t="s">
        <v>2574</v>
      </c>
      <c r="E583" t="s">
        <v>2937</v>
      </c>
      <c r="F583" t="s">
        <v>2571</v>
      </c>
      <c r="G583" t="s">
        <v>2572</v>
      </c>
      <c r="H583" t="s">
        <v>2573</v>
      </c>
      <c r="I583" t="s">
        <v>3263</v>
      </c>
      <c r="J583" t="s">
        <v>3264</v>
      </c>
      <c r="K583" t="s">
        <v>2938</v>
      </c>
      <c r="L583" t="s">
        <v>2941</v>
      </c>
      <c r="M583">
        <v>280576</v>
      </c>
      <c r="N583" t="s">
        <v>2539</v>
      </c>
    </row>
    <row r="584" spans="1:14">
      <c r="A584">
        <v>194334</v>
      </c>
      <c r="B584" t="s">
        <v>2957</v>
      </c>
      <c r="C584" t="s">
        <v>2544</v>
      </c>
      <c r="D584" t="s">
        <v>2574</v>
      </c>
      <c r="E584" t="s">
        <v>2937</v>
      </c>
      <c r="F584" t="s">
        <v>2571</v>
      </c>
      <c r="G584" t="s">
        <v>2572</v>
      </c>
      <c r="H584" t="s">
        <v>2573</v>
      </c>
      <c r="I584" t="s">
        <v>3263</v>
      </c>
      <c r="J584" t="s">
        <v>3264</v>
      </c>
      <c r="K584" t="s">
        <v>2938</v>
      </c>
      <c r="L584" t="s">
        <v>2958</v>
      </c>
      <c r="M584">
        <v>454656</v>
      </c>
      <c r="N584" t="s">
        <v>2539</v>
      </c>
    </row>
    <row r="585" spans="1:14">
      <c r="A585">
        <v>194334</v>
      </c>
      <c r="B585" t="s">
        <v>2957</v>
      </c>
      <c r="C585" t="s">
        <v>2544</v>
      </c>
      <c r="D585" t="s">
        <v>2574</v>
      </c>
      <c r="E585" t="s">
        <v>2937</v>
      </c>
      <c r="F585" t="s">
        <v>2571</v>
      </c>
      <c r="G585" t="s">
        <v>2572</v>
      </c>
      <c r="H585" t="s">
        <v>2573</v>
      </c>
      <c r="I585" t="s">
        <v>3263</v>
      </c>
      <c r="J585" t="s">
        <v>3264</v>
      </c>
      <c r="K585" t="s">
        <v>2938</v>
      </c>
      <c r="L585" t="s">
        <v>2959</v>
      </c>
      <c r="M585">
        <v>423936</v>
      </c>
      <c r="N585" t="s">
        <v>2539</v>
      </c>
    </row>
    <row r="586" spans="1:14">
      <c r="A586">
        <v>194334</v>
      </c>
      <c r="B586" t="s">
        <v>2957</v>
      </c>
      <c r="C586" t="s">
        <v>2544</v>
      </c>
      <c r="D586" t="s">
        <v>2574</v>
      </c>
      <c r="E586" t="s">
        <v>2937</v>
      </c>
      <c r="F586" t="s">
        <v>2571</v>
      </c>
      <c r="G586" t="s">
        <v>2572</v>
      </c>
      <c r="H586" t="s">
        <v>2573</v>
      </c>
      <c r="I586" t="s">
        <v>3263</v>
      </c>
      <c r="J586" t="s">
        <v>3264</v>
      </c>
      <c r="K586" t="s">
        <v>2938</v>
      </c>
      <c r="L586" t="s">
        <v>2960</v>
      </c>
      <c r="M586">
        <v>446464</v>
      </c>
      <c r="N586" t="s">
        <v>2539</v>
      </c>
    </row>
    <row r="587" spans="1:14">
      <c r="A587">
        <v>194334</v>
      </c>
      <c r="B587" t="s">
        <v>2957</v>
      </c>
      <c r="C587" t="s">
        <v>2544</v>
      </c>
      <c r="D587" t="s">
        <v>2574</v>
      </c>
      <c r="E587" t="s">
        <v>2937</v>
      </c>
      <c r="F587" t="s">
        <v>2571</v>
      </c>
      <c r="G587" t="s">
        <v>2572</v>
      </c>
      <c r="H587" t="s">
        <v>2573</v>
      </c>
      <c r="I587" t="s">
        <v>3263</v>
      </c>
      <c r="J587" t="s">
        <v>3264</v>
      </c>
      <c r="K587" t="s">
        <v>2938</v>
      </c>
      <c r="L587" t="s">
        <v>2961</v>
      </c>
      <c r="M587">
        <v>884736</v>
      </c>
      <c r="N587" t="s">
        <v>2539</v>
      </c>
    </row>
    <row r="588" spans="1:14">
      <c r="A588">
        <v>194335</v>
      </c>
      <c r="B588" t="s">
        <v>2579</v>
      </c>
      <c r="C588" t="s">
        <v>2544</v>
      </c>
      <c r="D588" t="s">
        <v>2940</v>
      </c>
      <c r="E588" t="s">
        <v>2937</v>
      </c>
      <c r="F588" t="s">
        <v>2571</v>
      </c>
      <c r="G588" t="s">
        <v>2572</v>
      </c>
      <c r="H588" t="s">
        <v>2573</v>
      </c>
      <c r="I588" t="s">
        <v>3263</v>
      </c>
      <c r="J588" t="s">
        <v>3265</v>
      </c>
      <c r="K588" t="s">
        <v>2938</v>
      </c>
      <c r="L588" t="s">
        <v>2942</v>
      </c>
      <c r="M588">
        <v>105232384</v>
      </c>
      <c r="N588" t="s">
        <v>2539</v>
      </c>
    </row>
    <row r="589" spans="1:14">
      <c r="A589">
        <v>194335</v>
      </c>
      <c r="B589" t="s">
        <v>2579</v>
      </c>
      <c r="C589" t="s">
        <v>2544</v>
      </c>
      <c r="D589" t="s">
        <v>2940</v>
      </c>
      <c r="E589" t="s">
        <v>2937</v>
      </c>
      <c r="F589" t="s">
        <v>2571</v>
      </c>
      <c r="G589" t="s">
        <v>2572</v>
      </c>
      <c r="H589" t="s">
        <v>2573</v>
      </c>
      <c r="I589" t="s">
        <v>3263</v>
      </c>
      <c r="J589" t="s">
        <v>3265</v>
      </c>
      <c r="K589" t="s">
        <v>2938</v>
      </c>
      <c r="L589" t="s">
        <v>2941</v>
      </c>
      <c r="M589">
        <v>280576</v>
      </c>
      <c r="N589" t="s">
        <v>2539</v>
      </c>
    </row>
    <row r="590" spans="1:14">
      <c r="A590">
        <v>194336</v>
      </c>
      <c r="B590" t="s">
        <v>2580</v>
      </c>
      <c r="C590" t="s">
        <v>2544</v>
      </c>
      <c r="D590" t="s">
        <v>2936</v>
      </c>
      <c r="E590" t="s">
        <v>2937</v>
      </c>
      <c r="F590" t="s">
        <v>2571</v>
      </c>
      <c r="G590" t="s">
        <v>2572</v>
      </c>
      <c r="H590" t="s">
        <v>2573</v>
      </c>
      <c r="I590" t="s">
        <v>3263</v>
      </c>
      <c r="J590" t="s">
        <v>3266</v>
      </c>
      <c r="K590" t="s">
        <v>2938</v>
      </c>
      <c r="L590" t="s">
        <v>2939</v>
      </c>
      <c r="M590">
        <v>275456</v>
      </c>
      <c r="N590" t="s">
        <v>2539</v>
      </c>
    </row>
    <row r="591" spans="1:14">
      <c r="A591">
        <v>194337</v>
      </c>
      <c r="B591" t="s">
        <v>2578</v>
      </c>
      <c r="C591" t="s">
        <v>2544</v>
      </c>
      <c r="D591" t="s">
        <v>2944</v>
      </c>
      <c r="E591" t="s">
        <v>2937</v>
      </c>
      <c r="F591" t="s">
        <v>2571</v>
      </c>
      <c r="G591" t="s">
        <v>2572</v>
      </c>
      <c r="H591" t="s">
        <v>2573</v>
      </c>
      <c r="I591" t="s">
        <v>3267</v>
      </c>
      <c r="J591" t="s">
        <v>3268</v>
      </c>
      <c r="K591" t="s">
        <v>2945</v>
      </c>
      <c r="L591" t="s">
        <v>2946</v>
      </c>
      <c r="M591">
        <v>274432</v>
      </c>
      <c r="N591" t="s">
        <v>2539</v>
      </c>
    </row>
    <row r="592" spans="1:14">
      <c r="A592">
        <v>194337</v>
      </c>
      <c r="B592" t="s">
        <v>2578</v>
      </c>
      <c r="C592" t="s">
        <v>2544</v>
      </c>
      <c r="D592" t="s">
        <v>2944</v>
      </c>
      <c r="E592" t="s">
        <v>2937</v>
      </c>
      <c r="F592" t="s">
        <v>2571</v>
      </c>
      <c r="G592" t="s">
        <v>2572</v>
      </c>
      <c r="H592" t="s">
        <v>2573</v>
      </c>
      <c r="I592" t="s">
        <v>3267</v>
      </c>
      <c r="J592" t="s">
        <v>3268</v>
      </c>
      <c r="K592" t="s">
        <v>2945</v>
      </c>
      <c r="L592" t="s">
        <v>2947</v>
      </c>
      <c r="M592">
        <v>293888</v>
      </c>
      <c r="N592" t="s">
        <v>2539</v>
      </c>
    </row>
    <row r="593" spans="1:14">
      <c r="A593">
        <v>194337</v>
      </c>
      <c r="B593" t="s">
        <v>2578</v>
      </c>
      <c r="C593" t="s">
        <v>2544</v>
      </c>
      <c r="D593" t="s">
        <v>2944</v>
      </c>
      <c r="E593" t="s">
        <v>2937</v>
      </c>
      <c r="F593" t="s">
        <v>2571</v>
      </c>
      <c r="G593" t="s">
        <v>2572</v>
      </c>
      <c r="H593" t="s">
        <v>2573</v>
      </c>
      <c r="I593" t="s">
        <v>3267</v>
      </c>
      <c r="J593" t="s">
        <v>3268</v>
      </c>
      <c r="K593" t="s">
        <v>2945</v>
      </c>
      <c r="L593" t="s">
        <v>2941</v>
      </c>
      <c r="M593">
        <v>274432</v>
      </c>
      <c r="N593" t="s">
        <v>2539</v>
      </c>
    </row>
    <row r="594" spans="1:14">
      <c r="A594">
        <v>194337</v>
      </c>
      <c r="B594" t="s">
        <v>2578</v>
      </c>
      <c r="C594" t="s">
        <v>2544</v>
      </c>
      <c r="D594" t="s">
        <v>2944</v>
      </c>
      <c r="E594" t="s">
        <v>2937</v>
      </c>
      <c r="F594" t="s">
        <v>2571</v>
      </c>
      <c r="G594" t="s">
        <v>2572</v>
      </c>
      <c r="H594" t="s">
        <v>2573</v>
      </c>
      <c r="I594" t="s">
        <v>3267</v>
      </c>
      <c r="J594" t="s">
        <v>3268</v>
      </c>
      <c r="K594" t="s">
        <v>2945</v>
      </c>
      <c r="L594" t="s">
        <v>2942</v>
      </c>
      <c r="M594">
        <v>977920</v>
      </c>
      <c r="N594" t="s">
        <v>2539</v>
      </c>
    </row>
    <row r="595" spans="1:14">
      <c r="A595">
        <v>194337</v>
      </c>
      <c r="B595" t="s">
        <v>2578</v>
      </c>
      <c r="C595" t="s">
        <v>2544</v>
      </c>
      <c r="D595" t="s">
        <v>2944</v>
      </c>
      <c r="E595" t="s">
        <v>2937</v>
      </c>
      <c r="F595" t="s">
        <v>2571</v>
      </c>
      <c r="G595" t="s">
        <v>2572</v>
      </c>
      <c r="H595" t="s">
        <v>2573</v>
      </c>
      <c r="I595" t="s">
        <v>3267</v>
      </c>
      <c r="J595" t="s">
        <v>3268</v>
      </c>
      <c r="K595" t="s">
        <v>2945</v>
      </c>
      <c r="L595" t="s">
        <v>2950</v>
      </c>
      <c r="M595">
        <v>504832</v>
      </c>
      <c r="N595" t="s">
        <v>2539</v>
      </c>
    </row>
    <row r="596" spans="1:14">
      <c r="A596">
        <v>194337</v>
      </c>
      <c r="B596" t="s">
        <v>2578</v>
      </c>
      <c r="C596" t="s">
        <v>2544</v>
      </c>
      <c r="D596" t="s">
        <v>2944</v>
      </c>
      <c r="E596" t="s">
        <v>2937</v>
      </c>
      <c r="F596" t="s">
        <v>2571</v>
      </c>
      <c r="G596" t="s">
        <v>2572</v>
      </c>
      <c r="H596" t="s">
        <v>2573</v>
      </c>
      <c r="I596" t="s">
        <v>3267</v>
      </c>
      <c r="J596" t="s">
        <v>3268</v>
      </c>
      <c r="K596" t="s">
        <v>2945</v>
      </c>
      <c r="L596" t="s">
        <v>2948</v>
      </c>
      <c r="M596">
        <v>293888</v>
      </c>
      <c r="N596" t="s">
        <v>2539</v>
      </c>
    </row>
    <row r="597" spans="1:14">
      <c r="A597">
        <v>194337</v>
      </c>
      <c r="B597" t="s">
        <v>2578</v>
      </c>
      <c r="C597" t="s">
        <v>2544</v>
      </c>
      <c r="D597" t="s">
        <v>2944</v>
      </c>
      <c r="E597" t="s">
        <v>2937</v>
      </c>
      <c r="F597" t="s">
        <v>2571</v>
      </c>
      <c r="G597" t="s">
        <v>2572</v>
      </c>
      <c r="H597" t="s">
        <v>2573</v>
      </c>
      <c r="I597" t="s">
        <v>3267</v>
      </c>
      <c r="J597" t="s">
        <v>3268</v>
      </c>
      <c r="K597" t="s">
        <v>2945</v>
      </c>
      <c r="L597" t="s">
        <v>2949</v>
      </c>
      <c r="M597">
        <v>717824</v>
      </c>
      <c r="N597" t="s">
        <v>2539</v>
      </c>
    </row>
    <row r="598" spans="1:14">
      <c r="A598">
        <v>194337</v>
      </c>
      <c r="B598" t="s">
        <v>2578</v>
      </c>
      <c r="C598" t="s">
        <v>2544</v>
      </c>
      <c r="D598" t="s">
        <v>2944</v>
      </c>
      <c r="E598" t="s">
        <v>2937</v>
      </c>
      <c r="F598" t="s">
        <v>2571</v>
      </c>
      <c r="G598" t="s">
        <v>2572</v>
      </c>
      <c r="H598" t="s">
        <v>2573</v>
      </c>
      <c r="I598" t="s">
        <v>3267</v>
      </c>
      <c r="J598" t="s">
        <v>3268</v>
      </c>
      <c r="K598" t="s">
        <v>2945</v>
      </c>
      <c r="L598" t="s">
        <v>2951</v>
      </c>
      <c r="M598">
        <v>504832</v>
      </c>
      <c r="N598" t="s">
        <v>2539</v>
      </c>
    </row>
    <row r="599" spans="1:14">
      <c r="A599">
        <v>194338</v>
      </c>
      <c r="B599" t="s">
        <v>2581</v>
      </c>
      <c r="C599" t="s">
        <v>2544</v>
      </c>
      <c r="D599" t="s">
        <v>2952</v>
      </c>
      <c r="E599" t="s">
        <v>2937</v>
      </c>
      <c r="F599" t="s">
        <v>2571</v>
      </c>
      <c r="G599" t="s">
        <v>2572</v>
      </c>
      <c r="H599" t="s">
        <v>2573</v>
      </c>
      <c r="I599" t="s">
        <v>3267</v>
      </c>
      <c r="J599" t="s">
        <v>3269</v>
      </c>
      <c r="K599" t="s">
        <v>2945</v>
      </c>
      <c r="L599" t="s">
        <v>2953</v>
      </c>
      <c r="M599">
        <v>300032</v>
      </c>
      <c r="N599" t="s">
        <v>2539</v>
      </c>
    </row>
    <row r="600" spans="1:14">
      <c r="A600">
        <v>194338</v>
      </c>
      <c r="B600" t="s">
        <v>2581</v>
      </c>
      <c r="C600" t="s">
        <v>2544</v>
      </c>
      <c r="D600" t="s">
        <v>2952</v>
      </c>
      <c r="E600" t="s">
        <v>2937</v>
      </c>
      <c r="F600" t="s">
        <v>2571</v>
      </c>
      <c r="G600" t="s">
        <v>2572</v>
      </c>
      <c r="H600" t="s">
        <v>2573</v>
      </c>
      <c r="I600" t="s">
        <v>3267</v>
      </c>
      <c r="J600" t="s">
        <v>3269</v>
      </c>
      <c r="K600" t="s">
        <v>2945</v>
      </c>
      <c r="L600" t="s">
        <v>2954</v>
      </c>
      <c r="M600">
        <v>362496</v>
      </c>
      <c r="N600" t="s">
        <v>2539</v>
      </c>
    </row>
    <row r="601" spans="1:14">
      <c r="A601">
        <v>194338</v>
      </c>
      <c r="B601" t="s">
        <v>2581</v>
      </c>
      <c r="C601" t="s">
        <v>2544</v>
      </c>
      <c r="D601" t="s">
        <v>2952</v>
      </c>
      <c r="E601" t="s">
        <v>2937</v>
      </c>
      <c r="F601" t="s">
        <v>2571</v>
      </c>
      <c r="G601" t="s">
        <v>2572</v>
      </c>
      <c r="H601" t="s">
        <v>2573</v>
      </c>
      <c r="I601" t="s">
        <v>3267</v>
      </c>
      <c r="J601" t="s">
        <v>3269</v>
      </c>
      <c r="K601" t="s">
        <v>2945</v>
      </c>
      <c r="L601" t="s">
        <v>2941</v>
      </c>
      <c r="M601">
        <v>274432</v>
      </c>
      <c r="N601" t="s">
        <v>2539</v>
      </c>
    </row>
    <row r="602" spans="1:14">
      <c r="A602">
        <v>194339</v>
      </c>
      <c r="B602" t="s">
        <v>2570</v>
      </c>
      <c r="C602" t="s">
        <v>2544</v>
      </c>
      <c r="D602" t="s">
        <v>2943</v>
      </c>
      <c r="E602" t="s">
        <v>2937</v>
      </c>
      <c r="F602" t="s">
        <v>2571</v>
      </c>
      <c r="G602" t="s">
        <v>2572</v>
      </c>
      <c r="H602" t="s">
        <v>2573</v>
      </c>
      <c r="I602" t="s">
        <v>3267</v>
      </c>
      <c r="J602" t="s">
        <v>3270</v>
      </c>
      <c r="K602" t="s">
        <v>2938</v>
      </c>
      <c r="L602" t="s">
        <v>2941</v>
      </c>
      <c r="M602">
        <v>145408</v>
      </c>
      <c r="N602" t="s">
        <v>2539</v>
      </c>
    </row>
    <row r="603" spans="1:14">
      <c r="A603">
        <v>194339</v>
      </c>
      <c r="B603" t="s">
        <v>2570</v>
      </c>
      <c r="C603" t="s">
        <v>2544</v>
      </c>
      <c r="D603" t="s">
        <v>2943</v>
      </c>
      <c r="E603" t="s">
        <v>2937</v>
      </c>
      <c r="F603" t="s">
        <v>2571</v>
      </c>
      <c r="G603" t="s">
        <v>2572</v>
      </c>
      <c r="H603" t="s">
        <v>2573</v>
      </c>
      <c r="I603" t="s">
        <v>3267</v>
      </c>
      <c r="J603" t="s">
        <v>3270</v>
      </c>
      <c r="K603" t="s">
        <v>2938</v>
      </c>
      <c r="L603" t="s">
        <v>2955</v>
      </c>
      <c r="M603">
        <v>466944</v>
      </c>
      <c r="N603" t="s">
        <v>2539</v>
      </c>
    </row>
    <row r="604" spans="1:14">
      <c r="A604">
        <v>194339</v>
      </c>
      <c r="B604" t="s">
        <v>2570</v>
      </c>
      <c r="C604" t="s">
        <v>2544</v>
      </c>
      <c r="D604" t="s">
        <v>2943</v>
      </c>
      <c r="E604" t="s">
        <v>2937</v>
      </c>
      <c r="F604" t="s">
        <v>2571</v>
      </c>
      <c r="G604" t="s">
        <v>2572</v>
      </c>
      <c r="H604" t="s">
        <v>2573</v>
      </c>
      <c r="I604" t="s">
        <v>3267</v>
      </c>
      <c r="J604" t="s">
        <v>3270</v>
      </c>
      <c r="K604" t="s">
        <v>2938</v>
      </c>
      <c r="L604" t="s">
        <v>2956</v>
      </c>
      <c r="M604">
        <v>560771072</v>
      </c>
      <c r="N604" t="s">
        <v>2539</v>
      </c>
    </row>
    <row r="605" spans="1:14">
      <c r="A605">
        <v>194346</v>
      </c>
      <c r="B605" t="s">
        <v>2957</v>
      </c>
      <c r="C605" t="s">
        <v>2544</v>
      </c>
      <c r="D605" t="s">
        <v>2962</v>
      </c>
      <c r="E605" t="s">
        <v>2937</v>
      </c>
      <c r="F605" t="s">
        <v>2571</v>
      </c>
      <c r="G605" t="s">
        <v>2572</v>
      </c>
      <c r="H605" t="s">
        <v>2573</v>
      </c>
      <c r="I605" t="s">
        <v>3271</v>
      </c>
      <c r="J605" t="s">
        <v>3272</v>
      </c>
      <c r="K605" t="s">
        <v>2938</v>
      </c>
      <c r="L605" t="s">
        <v>2941</v>
      </c>
      <c r="M605">
        <v>280576</v>
      </c>
      <c r="N605" t="s">
        <v>2539</v>
      </c>
    </row>
    <row r="606" spans="1:14">
      <c r="A606">
        <v>194347</v>
      </c>
      <c r="B606" t="s">
        <v>2957</v>
      </c>
      <c r="C606" t="s">
        <v>2544</v>
      </c>
      <c r="D606" t="s">
        <v>2574</v>
      </c>
      <c r="E606" t="s">
        <v>2937</v>
      </c>
      <c r="F606" t="s">
        <v>2571</v>
      </c>
      <c r="G606" t="s">
        <v>2572</v>
      </c>
      <c r="H606" t="s">
        <v>2573</v>
      </c>
      <c r="I606" t="s">
        <v>3273</v>
      </c>
      <c r="J606" t="s">
        <v>3274</v>
      </c>
      <c r="K606" t="s">
        <v>2938</v>
      </c>
      <c r="L606" t="s">
        <v>2941</v>
      </c>
      <c r="M606">
        <v>280576</v>
      </c>
      <c r="N606" t="s">
        <v>2539</v>
      </c>
    </row>
    <row r="607" spans="1:14">
      <c r="A607">
        <v>194347</v>
      </c>
      <c r="B607" t="s">
        <v>2957</v>
      </c>
      <c r="C607" t="s">
        <v>2544</v>
      </c>
      <c r="D607" t="s">
        <v>2574</v>
      </c>
      <c r="E607" t="s">
        <v>2937</v>
      </c>
      <c r="F607" t="s">
        <v>2571</v>
      </c>
      <c r="G607" t="s">
        <v>2572</v>
      </c>
      <c r="H607" t="s">
        <v>2573</v>
      </c>
      <c r="I607" t="s">
        <v>3273</v>
      </c>
      <c r="J607" t="s">
        <v>3274</v>
      </c>
      <c r="K607" t="s">
        <v>2938</v>
      </c>
      <c r="L607" t="s">
        <v>2959</v>
      </c>
      <c r="M607">
        <v>423936</v>
      </c>
      <c r="N607" t="s">
        <v>2539</v>
      </c>
    </row>
    <row r="608" spans="1:14">
      <c r="A608">
        <v>194347</v>
      </c>
      <c r="B608" t="s">
        <v>2957</v>
      </c>
      <c r="C608" t="s">
        <v>2544</v>
      </c>
      <c r="D608" t="s">
        <v>2574</v>
      </c>
      <c r="E608" t="s">
        <v>2937</v>
      </c>
      <c r="F608" t="s">
        <v>2571</v>
      </c>
      <c r="G608" t="s">
        <v>2572</v>
      </c>
      <c r="H608" t="s">
        <v>2573</v>
      </c>
      <c r="I608" t="s">
        <v>3273</v>
      </c>
      <c r="J608" t="s">
        <v>3274</v>
      </c>
      <c r="K608" t="s">
        <v>2938</v>
      </c>
      <c r="L608" t="s">
        <v>2958</v>
      </c>
      <c r="M608">
        <v>710656</v>
      </c>
      <c r="N608" t="s">
        <v>2539</v>
      </c>
    </row>
    <row r="609" spans="1:14">
      <c r="A609">
        <v>194347</v>
      </c>
      <c r="B609" t="s">
        <v>2957</v>
      </c>
      <c r="C609" t="s">
        <v>2544</v>
      </c>
      <c r="D609" t="s">
        <v>2574</v>
      </c>
      <c r="E609" t="s">
        <v>2937</v>
      </c>
      <c r="F609" t="s">
        <v>2571</v>
      </c>
      <c r="G609" t="s">
        <v>2572</v>
      </c>
      <c r="H609" t="s">
        <v>2573</v>
      </c>
      <c r="I609" t="s">
        <v>3273</v>
      </c>
      <c r="J609" t="s">
        <v>3274</v>
      </c>
      <c r="K609" t="s">
        <v>2938</v>
      </c>
      <c r="L609" t="s">
        <v>2960</v>
      </c>
      <c r="M609">
        <v>446464</v>
      </c>
      <c r="N609" t="s">
        <v>2539</v>
      </c>
    </row>
    <row r="610" spans="1:14">
      <c r="A610">
        <v>194347</v>
      </c>
      <c r="B610" t="s">
        <v>2957</v>
      </c>
      <c r="C610" t="s">
        <v>2544</v>
      </c>
      <c r="D610" t="s">
        <v>2574</v>
      </c>
      <c r="E610" t="s">
        <v>2937</v>
      </c>
      <c r="F610" t="s">
        <v>2571</v>
      </c>
      <c r="G610" t="s">
        <v>2572</v>
      </c>
      <c r="H610" t="s">
        <v>2573</v>
      </c>
      <c r="I610" t="s">
        <v>3273</v>
      </c>
      <c r="J610" t="s">
        <v>3274</v>
      </c>
      <c r="K610" t="s">
        <v>2938</v>
      </c>
      <c r="L610" t="s">
        <v>2961</v>
      </c>
      <c r="M610">
        <v>884736</v>
      </c>
      <c r="N610" t="s">
        <v>2539</v>
      </c>
    </row>
    <row r="611" spans="1:14">
      <c r="A611">
        <v>194348</v>
      </c>
      <c r="B611" t="s">
        <v>2579</v>
      </c>
      <c r="C611" t="s">
        <v>2544</v>
      </c>
      <c r="D611" t="s">
        <v>2940</v>
      </c>
      <c r="E611" t="s">
        <v>2937</v>
      </c>
      <c r="F611" t="s">
        <v>2571</v>
      </c>
      <c r="G611" t="s">
        <v>2572</v>
      </c>
      <c r="H611" t="s">
        <v>2573</v>
      </c>
      <c r="I611" t="s">
        <v>3273</v>
      </c>
      <c r="J611" t="s">
        <v>3275</v>
      </c>
      <c r="K611" t="s">
        <v>2938</v>
      </c>
      <c r="L611" t="s">
        <v>2942</v>
      </c>
      <c r="M611">
        <v>107388928</v>
      </c>
      <c r="N611" t="s">
        <v>2539</v>
      </c>
    </row>
    <row r="612" spans="1:14">
      <c r="A612">
        <v>194348</v>
      </c>
      <c r="B612" t="s">
        <v>2579</v>
      </c>
      <c r="C612" t="s">
        <v>2544</v>
      </c>
      <c r="D612" t="s">
        <v>2940</v>
      </c>
      <c r="E612" t="s">
        <v>2937</v>
      </c>
      <c r="F612" t="s">
        <v>2571</v>
      </c>
      <c r="G612" t="s">
        <v>2572</v>
      </c>
      <c r="H612" t="s">
        <v>2573</v>
      </c>
      <c r="I612" t="s">
        <v>3273</v>
      </c>
      <c r="J612" t="s">
        <v>3275</v>
      </c>
      <c r="K612" t="s">
        <v>2938</v>
      </c>
      <c r="L612" t="s">
        <v>2941</v>
      </c>
      <c r="M612">
        <v>280576</v>
      </c>
      <c r="N612" t="s">
        <v>2539</v>
      </c>
    </row>
    <row r="613" spans="1:14">
      <c r="A613">
        <v>194349</v>
      </c>
      <c r="B613" t="s">
        <v>2580</v>
      </c>
      <c r="C613" t="s">
        <v>2544</v>
      </c>
      <c r="D613" t="s">
        <v>2936</v>
      </c>
      <c r="E613" t="s">
        <v>2937</v>
      </c>
      <c r="F613" t="s">
        <v>2571</v>
      </c>
      <c r="G613" t="s">
        <v>2572</v>
      </c>
      <c r="H613" t="s">
        <v>2573</v>
      </c>
      <c r="I613" t="s">
        <v>3273</v>
      </c>
      <c r="J613" t="s">
        <v>3276</v>
      </c>
      <c r="K613" t="s">
        <v>2938</v>
      </c>
      <c r="L613" t="s">
        <v>2939</v>
      </c>
      <c r="M613">
        <v>275456</v>
      </c>
      <c r="N613" t="s">
        <v>2539</v>
      </c>
    </row>
    <row r="614" spans="1:14">
      <c r="A614">
        <v>194351</v>
      </c>
      <c r="B614" t="s">
        <v>2570</v>
      </c>
      <c r="C614" t="s">
        <v>2544</v>
      </c>
      <c r="D614" t="s">
        <v>2943</v>
      </c>
      <c r="E614" t="s">
        <v>2937</v>
      </c>
      <c r="F614" t="s">
        <v>2571</v>
      </c>
      <c r="G614" t="s">
        <v>2572</v>
      </c>
      <c r="H614" t="s">
        <v>2573</v>
      </c>
      <c r="I614" t="s">
        <v>3277</v>
      </c>
      <c r="J614" t="s">
        <v>3278</v>
      </c>
      <c r="K614" t="s">
        <v>2938</v>
      </c>
      <c r="L614" t="s">
        <v>2956</v>
      </c>
      <c r="M614">
        <v>142436352</v>
      </c>
      <c r="N614" t="s">
        <v>2539</v>
      </c>
    </row>
    <row r="615" spans="1:14">
      <c r="A615">
        <v>194351</v>
      </c>
      <c r="B615" t="s">
        <v>2570</v>
      </c>
      <c r="C615" t="s">
        <v>2544</v>
      </c>
      <c r="D615" t="s">
        <v>2943</v>
      </c>
      <c r="E615" t="s">
        <v>2937</v>
      </c>
      <c r="F615" t="s">
        <v>2571</v>
      </c>
      <c r="G615" t="s">
        <v>2572</v>
      </c>
      <c r="H615" t="s">
        <v>2573</v>
      </c>
      <c r="I615" t="s">
        <v>3277</v>
      </c>
      <c r="J615" t="s">
        <v>3278</v>
      </c>
      <c r="K615" t="s">
        <v>2938</v>
      </c>
      <c r="L615" t="s">
        <v>2955</v>
      </c>
      <c r="M615">
        <v>466944</v>
      </c>
      <c r="N615" t="s">
        <v>2539</v>
      </c>
    </row>
    <row r="616" spans="1:14">
      <c r="A616">
        <v>194351</v>
      </c>
      <c r="B616" t="s">
        <v>2570</v>
      </c>
      <c r="C616" t="s">
        <v>2544</v>
      </c>
      <c r="D616" t="s">
        <v>2943</v>
      </c>
      <c r="E616" t="s">
        <v>2937</v>
      </c>
      <c r="F616" t="s">
        <v>2571</v>
      </c>
      <c r="G616" t="s">
        <v>2572</v>
      </c>
      <c r="H616" t="s">
        <v>2573</v>
      </c>
      <c r="I616" t="s">
        <v>3277</v>
      </c>
      <c r="J616" t="s">
        <v>3278</v>
      </c>
      <c r="K616" t="s">
        <v>2938</v>
      </c>
      <c r="L616" t="s">
        <v>2941</v>
      </c>
      <c r="M616">
        <v>145408</v>
      </c>
      <c r="N616" t="s">
        <v>2539</v>
      </c>
    </row>
    <row r="617" spans="1:14">
      <c r="A617">
        <v>194352</v>
      </c>
      <c r="B617" t="s">
        <v>2578</v>
      </c>
      <c r="C617" t="s">
        <v>2544</v>
      </c>
      <c r="D617" t="s">
        <v>2944</v>
      </c>
      <c r="E617" t="s">
        <v>2937</v>
      </c>
      <c r="F617" t="s">
        <v>2571</v>
      </c>
      <c r="G617" t="s">
        <v>2572</v>
      </c>
      <c r="H617" t="s">
        <v>2573</v>
      </c>
      <c r="I617" t="s">
        <v>3279</v>
      </c>
      <c r="J617" t="s">
        <v>3280</v>
      </c>
      <c r="K617" t="s">
        <v>2945</v>
      </c>
      <c r="L617" t="s">
        <v>2941</v>
      </c>
      <c r="M617">
        <v>274432</v>
      </c>
      <c r="N617" t="s">
        <v>2539</v>
      </c>
    </row>
    <row r="618" spans="1:14">
      <c r="A618">
        <v>194352</v>
      </c>
      <c r="B618" t="s">
        <v>2578</v>
      </c>
      <c r="C618" t="s">
        <v>2544</v>
      </c>
      <c r="D618" t="s">
        <v>2944</v>
      </c>
      <c r="E618" t="s">
        <v>2937</v>
      </c>
      <c r="F618" t="s">
        <v>2571</v>
      </c>
      <c r="G618" t="s">
        <v>2572</v>
      </c>
      <c r="H618" t="s">
        <v>2573</v>
      </c>
      <c r="I618" t="s">
        <v>3279</v>
      </c>
      <c r="J618" t="s">
        <v>3280</v>
      </c>
      <c r="K618" t="s">
        <v>2945</v>
      </c>
      <c r="L618" t="s">
        <v>2946</v>
      </c>
      <c r="M618">
        <v>274432</v>
      </c>
      <c r="N618" t="s">
        <v>2539</v>
      </c>
    </row>
    <row r="619" spans="1:14">
      <c r="A619">
        <v>194352</v>
      </c>
      <c r="B619" t="s">
        <v>2578</v>
      </c>
      <c r="C619" t="s">
        <v>2544</v>
      </c>
      <c r="D619" t="s">
        <v>2944</v>
      </c>
      <c r="E619" t="s">
        <v>2937</v>
      </c>
      <c r="F619" t="s">
        <v>2571</v>
      </c>
      <c r="G619" t="s">
        <v>2572</v>
      </c>
      <c r="H619" t="s">
        <v>2573</v>
      </c>
      <c r="I619" t="s">
        <v>3279</v>
      </c>
      <c r="J619" t="s">
        <v>3280</v>
      </c>
      <c r="K619" t="s">
        <v>2945</v>
      </c>
      <c r="L619" t="s">
        <v>2947</v>
      </c>
      <c r="M619">
        <v>293888</v>
      </c>
      <c r="N619" t="s">
        <v>2539</v>
      </c>
    </row>
    <row r="620" spans="1:14">
      <c r="A620">
        <v>194352</v>
      </c>
      <c r="B620" t="s">
        <v>2578</v>
      </c>
      <c r="C620" t="s">
        <v>2544</v>
      </c>
      <c r="D620" t="s">
        <v>2944</v>
      </c>
      <c r="E620" t="s">
        <v>2937</v>
      </c>
      <c r="F620" t="s">
        <v>2571</v>
      </c>
      <c r="G620" t="s">
        <v>2572</v>
      </c>
      <c r="H620" t="s">
        <v>2573</v>
      </c>
      <c r="I620" t="s">
        <v>3279</v>
      </c>
      <c r="J620" t="s">
        <v>3280</v>
      </c>
      <c r="K620" t="s">
        <v>2945</v>
      </c>
      <c r="L620" t="s">
        <v>2942</v>
      </c>
      <c r="M620">
        <v>977920</v>
      </c>
      <c r="N620" t="s">
        <v>2539</v>
      </c>
    </row>
    <row r="621" spans="1:14">
      <c r="A621">
        <v>194352</v>
      </c>
      <c r="B621" t="s">
        <v>2578</v>
      </c>
      <c r="C621" t="s">
        <v>2544</v>
      </c>
      <c r="D621" t="s">
        <v>2944</v>
      </c>
      <c r="E621" t="s">
        <v>2937</v>
      </c>
      <c r="F621" t="s">
        <v>2571</v>
      </c>
      <c r="G621" t="s">
        <v>2572</v>
      </c>
      <c r="H621" t="s">
        <v>2573</v>
      </c>
      <c r="I621" t="s">
        <v>3279</v>
      </c>
      <c r="J621" t="s">
        <v>3280</v>
      </c>
      <c r="K621" t="s">
        <v>2945</v>
      </c>
      <c r="L621" t="s">
        <v>2950</v>
      </c>
      <c r="M621">
        <v>4300800</v>
      </c>
      <c r="N621" t="s">
        <v>2539</v>
      </c>
    </row>
    <row r="622" spans="1:14">
      <c r="A622">
        <v>194352</v>
      </c>
      <c r="B622" t="s">
        <v>2578</v>
      </c>
      <c r="C622" t="s">
        <v>2544</v>
      </c>
      <c r="D622" t="s">
        <v>2944</v>
      </c>
      <c r="E622" t="s">
        <v>2937</v>
      </c>
      <c r="F622" t="s">
        <v>2571</v>
      </c>
      <c r="G622" t="s">
        <v>2572</v>
      </c>
      <c r="H622" t="s">
        <v>2573</v>
      </c>
      <c r="I622" t="s">
        <v>3279</v>
      </c>
      <c r="J622" t="s">
        <v>3280</v>
      </c>
      <c r="K622" t="s">
        <v>2945</v>
      </c>
      <c r="L622" t="s">
        <v>2948</v>
      </c>
      <c r="M622">
        <v>293888</v>
      </c>
      <c r="N622" t="s">
        <v>2539</v>
      </c>
    </row>
    <row r="623" spans="1:14">
      <c r="A623">
        <v>194352</v>
      </c>
      <c r="B623" t="s">
        <v>2578</v>
      </c>
      <c r="C623" t="s">
        <v>2544</v>
      </c>
      <c r="D623" t="s">
        <v>2944</v>
      </c>
      <c r="E623" t="s">
        <v>2937</v>
      </c>
      <c r="F623" t="s">
        <v>2571</v>
      </c>
      <c r="G623" t="s">
        <v>2572</v>
      </c>
      <c r="H623" t="s">
        <v>2573</v>
      </c>
      <c r="I623" t="s">
        <v>3279</v>
      </c>
      <c r="J623" t="s">
        <v>3280</v>
      </c>
      <c r="K623" t="s">
        <v>2945</v>
      </c>
      <c r="L623" t="s">
        <v>2949</v>
      </c>
      <c r="M623">
        <v>717824</v>
      </c>
      <c r="N623" t="s">
        <v>2539</v>
      </c>
    </row>
    <row r="624" spans="1:14">
      <c r="A624">
        <v>194352</v>
      </c>
      <c r="B624" t="s">
        <v>2578</v>
      </c>
      <c r="C624" t="s">
        <v>2544</v>
      </c>
      <c r="D624" t="s">
        <v>2944</v>
      </c>
      <c r="E624" t="s">
        <v>2937</v>
      </c>
      <c r="F624" t="s">
        <v>2571</v>
      </c>
      <c r="G624" t="s">
        <v>2572</v>
      </c>
      <c r="H624" t="s">
        <v>2573</v>
      </c>
      <c r="I624" t="s">
        <v>3279</v>
      </c>
      <c r="J624" t="s">
        <v>3280</v>
      </c>
      <c r="K624" t="s">
        <v>2945</v>
      </c>
      <c r="L624" t="s">
        <v>2951</v>
      </c>
      <c r="M624">
        <v>504832</v>
      </c>
      <c r="N624" t="s">
        <v>2539</v>
      </c>
    </row>
    <row r="625" spans="1:14">
      <c r="A625">
        <v>194353</v>
      </c>
      <c r="B625" t="s">
        <v>2581</v>
      </c>
      <c r="C625" t="s">
        <v>2544</v>
      </c>
      <c r="D625" t="s">
        <v>2952</v>
      </c>
      <c r="E625" t="s">
        <v>2937</v>
      </c>
      <c r="F625" t="s">
        <v>2571</v>
      </c>
      <c r="G625" t="s">
        <v>2572</v>
      </c>
      <c r="H625" t="s">
        <v>2573</v>
      </c>
      <c r="I625" t="s">
        <v>3279</v>
      </c>
      <c r="J625" t="s">
        <v>3281</v>
      </c>
      <c r="K625" t="s">
        <v>2945</v>
      </c>
      <c r="L625" t="s">
        <v>2953</v>
      </c>
      <c r="M625">
        <v>300032</v>
      </c>
      <c r="N625" t="s">
        <v>2539</v>
      </c>
    </row>
    <row r="626" spans="1:14">
      <c r="A626">
        <v>194353</v>
      </c>
      <c r="B626" t="s">
        <v>2581</v>
      </c>
      <c r="C626" t="s">
        <v>2544</v>
      </c>
      <c r="D626" t="s">
        <v>2952</v>
      </c>
      <c r="E626" t="s">
        <v>2937</v>
      </c>
      <c r="F626" t="s">
        <v>2571</v>
      </c>
      <c r="G626" t="s">
        <v>2572</v>
      </c>
      <c r="H626" t="s">
        <v>2573</v>
      </c>
      <c r="I626" t="s">
        <v>3279</v>
      </c>
      <c r="J626" t="s">
        <v>3281</v>
      </c>
      <c r="K626" t="s">
        <v>2945</v>
      </c>
      <c r="L626" t="s">
        <v>2954</v>
      </c>
      <c r="M626">
        <v>362496</v>
      </c>
      <c r="N626" t="s">
        <v>2539</v>
      </c>
    </row>
    <row r="627" spans="1:14">
      <c r="A627">
        <v>194353</v>
      </c>
      <c r="B627" t="s">
        <v>2581</v>
      </c>
      <c r="C627" t="s">
        <v>2544</v>
      </c>
      <c r="D627" t="s">
        <v>2952</v>
      </c>
      <c r="E627" t="s">
        <v>2937</v>
      </c>
      <c r="F627" t="s">
        <v>2571</v>
      </c>
      <c r="G627" t="s">
        <v>2572</v>
      </c>
      <c r="H627" t="s">
        <v>2573</v>
      </c>
      <c r="I627" t="s">
        <v>3279</v>
      </c>
      <c r="J627" t="s">
        <v>3281</v>
      </c>
      <c r="K627" t="s">
        <v>2945</v>
      </c>
      <c r="L627" t="s">
        <v>2941</v>
      </c>
      <c r="M627">
        <v>274432</v>
      </c>
      <c r="N627" t="s">
        <v>2539</v>
      </c>
    </row>
    <row r="628" spans="1:14">
      <c r="A628">
        <v>194359</v>
      </c>
      <c r="B628" t="s">
        <v>2957</v>
      </c>
      <c r="C628" t="s">
        <v>2544</v>
      </c>
      <c r="D628" t="s">
        <v>2962</v>
      </c>
      <c r="E628" t="s">
        <v>2937</v>
      </c>
      <c r="F628" t="s">
        <v>2571</v>
      </c>
      <c r="G628" t="s">
        <v>2572</v>
      </c>
      <c r="H628" t="s">
        <v>2573</v>
      </c>
      <c r="I628" t="s">
        <v>3282</v>
      </c>
      <c r="J628" t="s">
        <v>3283</v>
      </c>
      <c r="K628" t="s">
        <v>2938</v>
      </c>
      <c r="L628" t="s">
        <v>2941</v>
      </c>
      <c r="M628">
        <v>280576</v>
      </c>
      <c r="N628" t="s">
        <v>2539</v>
      </c>
    </row>
    <row r="629" spans="1:14">
      <c r="A629">
        <v>194360</v>
      </c>
      <c r="B629" t="s">
        <v>2957</v>
      </c>
      <c r="C629" t="s">
        <v>2544</v>
      </c>
      <c r="D629" t="s">
        <v>2574</v>
      </c>
      <c r="E629" t="s">
        <v>2937</v>
      </c>
      <c r="F629" t="s">
        <v>2571</v>
      </c>
      <c r="G629" t="s">
        <v>2572</v>
      </c>
      <c r="H629" t="s">
        <v>2573</v>
      </c>
      <c r="I629" t="s">
        <v>3284</v>
      </c>
      <c r="J629" t="s">
        <v>3285</v>
      </c>
      <c r="K629" t="s">
        <v>2938</v>
      </c>
      <c r="L629" t="s">
        <v>2941</v>
      </c>
      <c r="M629">
        <v>280576</v>
      </c>
      <c r="N629" t="s">
        <v>2539</v>
      </c>
    </row>
    <row r="630" spans="1:14">
      <c r="A630">
        <v>194360</v>
      </c>
      <c r="B630" t="s">
        <v>2957</v>
      </c>
      <c r="C630" t="s">
        <v>2544</v>
      </c>
      <c r="D630" t="s">
        <v>2574</v>
      </c>
      <c r="E630" t="s">
        <v>2937</v>
      </c>
      <c r="F630" t="s">
        <v>2571</v>
      </c>
      <c r="G630" t="s">
        <v>2572</v>
      </c>
      <c r="H630" t="s">
        <v>2573</v>
      </c>
      <c r="I630" t="s">
        <v>3284</v>
      </c>
      <c r="J630" t="s">
        <v>3285</v>
      </c>
      <c r="K630" t="s">
        <v>2938</v>
      </c>
      <c r="L630" t="s">
        <v>2960</v>
      </c>
      <c r="M630">
        <v>446464</v>
      </c>
      <c r="N630" t="s">
        <v>2539</v>
      </c>
    </row>
    <row r="631" spans="1:14">
      <c r="A631">
        <v>194360</v>
      </c>
      <c r="B631" t="s">
        <v>2957</v>
      </c>
      <c r="C631" t="s">
        <v>2544</v>
      </c>
      <c r="D631" t="s">
        <v>2574</v>
      </c>
      <c r="E631" t="s">
        <v>2937</v>
      </c>
      <c r="F631" t="s">
        <v>2571</v>
      </c>
      <c r="G631" t="s">
        <v>2572</v>
      </c>
      <c r="H631" t="s">
        <v>2573</v>
      </c>
      <c r="I631" t="s">
        <v>3284</v>
      </c>
      <c r="J631" t="s">
        <v>3285</v>
      </c>
      <c r="K631" t="s">
        <v>2938</v>
      </c>
      <c r="L631" t="s">
        <v>2958</v>
      </c>
      <c r="M631">
        <v>454656</v>
      </c>
      <c r="N631" t="s">
        <v>2539</v>
      </c>
    </row>
    <row r="632" spans="1:14">
      <c r="A632">
        <v>194360</v>
      </c>
      <c r="B632" t="s">
        <v>2957</v>
      </c>
      <c r="C632" t="s">
        <v>2544</v>
      </c>
      <c r="D632" t="s">
        <v>2574</v>
      </c>
      <c r="E632" t="s">
        <v>2937</v>
      </c>
      <c r="F632" t="s">
        <v>2571</v>
      </c>
      <c r="G632" t="s">
        <v>2572</v>
      </c>
      <c r="H632" t="s">
        <v>2573</v>
      </c>
      <c r="I632" t="s">
        <v>3284</v>
      </c>
      <c r="J632" t="s">
        <v>3285</v>
      </c>
      <c r="K632" t="s">
        <v>2938</v>
      </c>
      <c r="L632" t="s">
        <v>2959</v>
      </c>
      <c r="M632">
        <v>423936</v>
      </c>
      <c r="N632" t="s">
        <v>2539</v>
      </c>
    </row>
    <row r="633" spans="1:14">
      <c r="A633">
        <v>194360</v>
      </c>
      <c r="B633" t="s">
        <v>2957</v>
      </c>
      <c r="C633" t="s">
        <v>2544</v>
      </c>
      <c r="D633" t="s">
        <v>2574</v>
      </c>
      <c r="E633" t="s">
        <v>2937</v>
      </c>
      <c r="F633" t="s">
        <v>2571</v>
      </c>
      <c r="G633" t="s">
        <v>2572</v>
      </c>
      <c r="H633" t="s">
        <v>2573</v>
      </c>
      <c r="I633" t="s">
        <v>3284</v>
      </c>
      <c r="J633" t="s">
        <v>3285</v>
      </c>
      <c r="K633" t="s">
        <v>2938</v>
      </c>
      <c r="L633" t="s">
        <v>2961</v>
      </c>
      <c r="M633">
        <v>884736</v>
      </c>
      <c r="N633" t="s">
        <v>2539</v>
      </c>
    </row>
    <row r="634" spans="1:14">
      <c r="A634">
        <v>194361</v>
      </c>
      <c r="B634" t="s">
        <v>2579</v>
      </c>
      <c r="C634" t="s">
        <v>2544</v>
      </c>
      <c r="D634" t="s">
        <v>2940</v>
      </c>
      <c r="E634" t="s">
        <v>2937</v>
      </c>
      <c r="F634" t="s">
        <v>2571</v>
      </c>
      <c r="G634" t="s">
        <v>2572</v>
      </c>
      <c r="H634" t="s">
        <v>2573</v>
      </c>
      <c r="I634" t="s">
        <v>3284</v>
      </c>
      <c r="J634" t="s">
        <v>3286</v>
      </c>
      <c r="K634" t="s">
        <v>2938</v>
      </c>
      <c r="L634" t="s">
        <v>2942</v>
      </c>
      <c r="M634">
        <v>111185920</v>
      </c>
      <c r="N634" t="s">
        <v>2539</v>
      </c>
    </row>
    <row r="635" spans="1:14">
      <c r="A635">
        <v>194361</v>
      </c>
      <c r="B635" t="s">
        <v>2579</v>
      </c>
      <c r="C635" t="s">
        <v>2544</v>
      </c>
      <c r="D635" t="s">
        <v>2940</v>
      </c>
      <c r="E635" t="s">
        <v>2937</v>
      </c>
      <c r="F635" t="s">
        <v>2571</v>
      </c>
      <c r="G635" t="s">
        <v>2572</v>
      </c>
      <c r="H635" t="s">
        <v>2573</v>
      </c>
      <c r="I635" t="s">
        <v>3284</v>
      </c>
      <c r="J635" t="s">
        <v>3286</v>
      </c>
      <c r="K635" t="s">
        <v>2938</v>
      </c>
      <c r="L635" t="s">
        <v>2941</v>
      </c>
      <c r="M635">
        <v>280576</v>
      </c>
      <c r="N635" t="s">
        <v>2539</v>
      </c>
    </row>
    <row r="636" spans="1:14">
      <c r="A636">
        <v>194362</v>
      </c>
      <c r="B636" t="s">
        <v>2580</v>
      </c>
      <c r="C636" t="s">
        <v>2544</v>
      </c>
      <c r="D636" t="s">
        <v>2936</v>
      </c>
      <c r="E636" t="s">
        <v>2937</v>
      </c>
      <c r="F636" t="s">
        <v>2571</v>
      </c>
      <c r="G636" t="s">
        <v>2572</v>
      </c>
      <c r="H636" t="s">
        <v>2573</v>
      </c>
      <c r="I636" t="s">
        <v>3287</v>
      </c>
      <c r="J636" t="s">
        <v>3288</v>
      </c>
      <c r="K636" t="s">
        <v>2938</v>
      </c>
      <c r="L636" t="s">
        <v>2939</v>
      </c>
      <c r="M636">
        <v>275456</v>
      </c>
      <c r="N636" t="s">
        <v>2539</v>
      </c>
    </row>
    <row r="637" spans="1:14">
      <c r="A637">
        <v>194363</v>
      </c>
      <c r="B637" t="s">
        <v>2570</v>
      </c>
      <c r="C637" t="s">
        <v>2544</v>
      </c>
      <c r="D637" t="s">
        <v>2943</v>
      </c>
      <c r="E637" t="s">
        <v>2937</v>
      </c>
      <c r="F637" t="s">
        <v>2571</v>
      </c>
      <c r="G637" t="s">
        <v>2572</v>
      </c>
      <c r="H637" t="s">
        <v>2573</v>
      </c>
      <c r="I637" t="s">
        <v>3289</v>
      </c>
      <c r="J637" t="s">
        <v>3290</v>
      </c>
      <c r="K637" t="s">
        <v>2938</v>
      </c>
      <c r="L637" t="s">
        <v>2955</v>
      </c>
      <c r="M637">
        <v>466944</v>
      </c>
      <c r="N637" t="s">
        <v>2539</v>
      </c>
    </row>
    <row r="638" spans="1:14">
      <c r="A638">
        <v>194363</v>
      </c>
      <c r="B638" t="s">
        <v>2570</v>
      </c>
      <c r="C638" t="s">
        <v>2544</v>
      </c>
      <c r="D638" t="s">
        <v>2943</v>
      </c>
      <c r="E638" t="s">
        <v>2937</v>
      </c>
      <c r="F638" t="s">
        <v>2571</v>
      </c>
      <c r="G638" t="s">
        <v>2572</v>
      </c>
      <c r="H638" t="s">
        <v>2573</v>
      </c>
      <c r="I638" t="s">
        <v>3289</v>
      </c>
      <c r="J638" t="s">
        <v>3290</v>
      </c>
      <c r="K638" t="s">
        <v>2938</v>
      </c>
      <c r="L638" t="s">
        <v>2956</v>
      </c>
      <c r="M638">
        <v>450697216</v>
      </c>
      <c r="N638" t="s">
        <v>2539</v>
      </c>
    </row>
    <row r="639" spans="1:14">
      <c r="A639">
        <v>194363</v>
      </c>
      <c r="B639" t="s">
        <v>2570</v>
      </c>
      <c r="C639" t="s">
        <v>2544</v>
      </c>
      <c r="D639" t="s">
        <v>2943</v>
      </c>
      <c r="E639" t="s">
        <v>2937</v>
      </c>
      <c r="F639" t="s">
        <v>2571</v>
      </c>
      <c r="G639" t="s">
        <v>2572</v>
      </c>
      <c r="H639" t="s">
        <v>2573</v>
      </c>
      <c r="I639" t="s">
        <v>3289</v>
      </c>
      <c r="J639" t="s">
        <v>3290</v>
      </c>
      <c r="K639" t="s">
        <v>2938</v>
      </c>
      <c r="L639" t="s">
        <v>2941</v>
      </c>
      <c r="M639">
        <v>145408</v>
      </c>
      <c r="N639" t="s">
        <v>2539</v>
      </c>
    </row>
    <row r="640" spans="1:14">
      <c r="A640">
        <v>194364</v>
      </c>
      <c r="B640" t="s">
        <v>2578</v>
      </c>
      <c r="C640" t="s">
        <v>2544</v>
      </c>
      <c r="D640" t="s">
        <v>2944</v>
      </c>
      <c r="E640" t="s">
        <v>2937</v>
      </c>
      <c r="F640" t="s">
        <v>2571</v>
      </c>
      <c r="G640" t="s">
        <v>2572</v>
      </c>
      <c r="H640" t="s">
        <v>2573</v>
      </c>
      <c r="I640" t="s">
        <v>3289</v>
      </c>
      <c r="J640" t="s">
        <v>3291</v>
      </c>
      <c r="K640" t="s">
        <v>2945</v>
      </c>
      <c r="L640" t="s">
        <v>2941</v>
      </c>
      <c r="M640">
        <v>274432</v>
      </c>
      <c r="N640" t="s">
        <v>2539</v>
      </c>
    </row>
    <row r="641" spans="1:14">
      <c r="A641">
        <v>194364</v>
      </c>
      <c r="B641" t="s">
        <v>2578</v>
      </c>
      <c r="C641" t="s">
        <v>2544</v>
      </c>
      <c r="D641" t="s">
        <v>2944</v>
      </c>
      <c r="E641" t="s">
        <v>2937</v>
      </c>
      <c r="F641" t="s">
        <v>2571</v>
      </c>
      <c r="G641" t="s">
        <v>2572</v>
      </c>
      <c r="H641" t="s">
        <v>2573</v>
      </c>
      <c r="I641" t="s">
        <v>3289</v>
      </c>
      <c r="J641" t="s">
        <v>3291</v>
      </c>
      <c r="K641" t="s">
        <v>2945</v>
      </c>
      <c r="L641" t="s">
        <v>2946</v>
      </c>
      <c r="M641">
        <v>274432</v>
      </c>
      <c r="N641" t="s">
        <v>2539</v>
      </c>
    </row>
    <row r="642" spans="1:14">
      <c r="A642">
        <v>194364</v>
      </c>
      <c r="B642" t="s">
        <v>2578</v>
      </c>
      <c r="C642" t="s">
        <v>2544</v>
      </c>
      <c r="D642" t="s">
        <v>2944</v>
      </c>
      <c r="E642" t="s">
        <v>2937</v>
      </c>
      <c r="F642" t="s">
        <v>2571</v>
      </c>
      <c r="G642" t="s">
        <v>2572</v>
      </c>
      <c r="H642" t="s">
        <v>2573</v>
      </c>
      <c r="I642" t="s">
        <v>3289</v>
      </c>
      <c r="J642" t="s">
        <v>3291</v>
      </c>
      <c r="K642" t="s">
        <v>2945</v>
      </c>
      <c r="L642" t="s">
        <v>2947</v>
      </c>
      <c r="M642">
        <v>293888</v>
      </c>
      <c r="N642" t="s">
        <v>2539</v>
      </c>
    </row>
    <row r="643" spans="1:14">
      <c r="A643">
        <v>194364</v>
      </c>
      <c r="B643" t="s">
        <v>2578</v>
      </c>
      <c r="C643" t="s">
        <v>2544</v>
      </c>
      <c r="D643" t="s">
        <v>2944</v>
      </c>
      <c r="E643" t="s">
        <v>2937</v>
      </c>
      <c r="F643" t="s">
        <v>2571</v>
      </c>
      <c r="G643" t="s">
        <v>2572</v>
      </c>
      <c r="H643" t="s">
        <v>2573</v>
      </c>
      <c r="I643" t="s">
        <v>3289</v>
      </c>
      <c r="J643" t="s">
        <v>3291</v>
      </c>
      <c r="K643" t="s">
        <v>2945</v>
      </c>
      <c r="L643" t="s">
        <v>2942</v>
      </c>
      <c r="M643">
        <v>1103872</v>
      </c>
      <c r="N643" t="s">
        <v>2539</v>
      </c>
    </row>
    <row r="644" spans="1:14">
      <c r="A644">
        <v>194364</v>
      </c>
      <c r="B644" t="s">
        <v>2578</v>
      </c>
      <c r="C644" t="s">
        <v>2544</v>
      </c>
      <c r="D644" t="s">
        <v>2944</v>
      </c>
      <c r="E644" t="s">
        <v>2937</v>
      </c>
      <c r="F644" t="s">
        <v>2571</v>
      </c>
      <c r="G644" t="s">
        <v>2572</v>
      </c>
      <c r="H644" t="s">
        <v>2573</v>
      </c>
      <c r="I644" t="s">
        <v>3289</v>
      </c>
      <c r="J644" t="s">
        <v>3291</v>
      </c>
      <c r="K644" t="s">
        <v>2945</v>
      </c>
      <c r="L644" t="s">
        <v>2950</v>
      </c>
      <c r="M644">
        <v>2007040</v>
      </c>
      <c r="N644" t="s">
        <v>2539</v>
      </c>
    </row>
    <row r="645" spans="1:14">
      <c r="A645">
        <v>194364</v>
      </c>
      <c r="B645" t="s">
        <v>2578</v>
      </c>
      <c r="C645" t="s">
        <v>2544</v>
      </c>
      <c r="D645" t="s">
        <v>2944</v>
      </c>
      <c r="E645" t="s">
        <v>2937</v>
      </c>
      <c r="F645" t="s">
        <v>2571</v>
      </c>
      <c r="G645" t="s">
        <v>2572</v>
      </c>
      <c r="H645" t="s">
        <v>2573</v>
      </c>
      <c r="I645" t="s">
        <v>3289</v>
      </c>
      <c r="J645" t="s">
        <v>3291</v>
      </c>
      <c r="K645" t="s">
        <v>2945</v>
      </c>
      <c r="L645" t="s">
        <v>2948</v>
      </c>
      <c r="M645">
        <v>293888</v>
      </c>
      <c r="N645" t="s">
        <v>2539</v>
      </c>
    </row>
    <row r="646" spans="1:14">
      <c r="A646">
        <v>194364</v>
      </c>
      <c r="B646" t="s">
        <v>2578</v>
      </c>
      <c r="C646" t="s">
        <v>2544</v>
      </c>
      <c r="D646" t="s">
        <v>2944</v>
      </c>
      <c r="E646" t="s">
        <v>2937</v>
      </c>
      <c r="F646" t="s">
        <v>2571</v>
      </c>
      <c r="G646" t="s">
        <v>2572</v>
      </c>
      <c r="H646" t="s">
        <v>2573</v>
      </c>
      <c r="I646" t="s">
        <v>3289</v>
      </c>
      <c r="J646" t="s">
        <v>3291</v>
      </c>
      <c r="K646" t="s">
        <v>2945</v>
      </c>
      <c r="L646" t="s">
        <v>2949</v>
      </c>
      <c r="M646">
        <v>847872</v>
      </c>
      <c r="N646" t="s">
        <v>2539</v>
      </c>
    </row>
    <row r="647" spans="1:14">
      <c r="A647">
        <v>194364</v>
      </c>
      <c r="B647" t="s">
        <v>2578</v>
      </c>
      <c r="C647" t="s">
        <v>2544</v>
      </c>
      <c r="D647" t="s">
        <v>2944</v>
      </c>
      <c r="E647" t="s">
        <v>2937</v>
      </c>
      <c r="F647" t="s">
        <v>2571</v>
      </c>
      <c r="G647" t="s">
        <v>2572</v>
      </c>
      <c r="H647" t="s">
        <v>2573</v>
      </c>
      <c r="I647" t="s">
        <v>3289</v>
      </c>
      <c r="J647" t="s">
        <v>3291</v>
      </c>
      <c r="K647" t="s">
        <v>2945</v>
      </c>
      <c r="L647" t="s">
        <v>2951</v>
      </c>
      <c r="M647">
        <v>504832</v>
      </c>
      <c r="N647" t="s">
        <v>2539</v>
      </c>
    </row>
    <row r="648" spans="1:14">
      <c r="A648">
        <v>194365</v>
      </c>
      <c r="B648" t="s">
        <v>2581</v>
      </c>
      <c r="C648" t="s">
        <v>2544</v>
      </c>
      <c r="D648" t="s">
        <v>2952</v>
      </c>
      <c r="E648" t="s">
        <v>2937</v>
      </c>
      <c r="F648" t="s">
        <v>2571</v>
      </c>
      <c r="G648" t="s">
        <v>2572</v>
      </c>
      <c r="H648" t="s">
        <v>2573</v>
      </c>
      <c r="I648" t="s">
        <v>3289</v>
      </c>
      <c r="J648" t="s">
        <v>3292</v>
      </c>
      <c r="K648" t="s">
        <v>2945</v>
      </c>
      <c r="L648" t="s">
        <v>2953</v>
      </c>
      <c r="M648">
        <v>300032</v>
      </c>
      <c r="N648" t="s">
        <v>2539</v>
      </c>
    </row>
    <row r="649" spans="1:14">
      <c r="A649">
        <v>194365</v>
      </c>
      <c r="B649" t="s">
        <v>2581</v>
      </c>
      <c r="C649" t="s">
        <v>2544</v>
      </c>
      <c r="D649" t="s">
        <v>2952</v>
      </c>
      <c r="E649" t="s">
        <v>2937</v>
      </c>
      <c r="F649" t="s">
        <v>2571</v>
      </c>
      <c r="G649" t="s">
        <v>2572</v>
      </c>
      <c r="H649" t="s">
        <v>2573</v>
      </c>
      <c r="I649" t="s">
        <v>3289</v>
      </c>
      <c r="J649" t="s">
        <v>3292</v>
      </c>
      <c r="K649" t="s">
        <v>2945</v>
      </c>
      <c r="L649" t="s">
        <v>2954</v>
      </c>
      <c r="M649">
        <v>362496</v>
      </c>
      <c r="N649" t="s">
        <v>2539</v>
      </c>
    </row>
    <row r="650" spans="1:14">
      <c r="A650">
        <v>194365</v>
      </c>
      <c r="B650" t="s">
        <v>2581</v>
      </c>
      <c r="C650" t="s">
        <v>2544</v>
      </c>
      <c r="D650" t="s">
        <v>2952</v>
      </c>
      <c r="E650" t="s">
        <v>2937</v>
      </c>
      <c r="F650" t="s">
        <v>2571</v>
      </c>
      <c r="G650" t="s">
        <v>2572</v>
      </c>
      <c r="H650" t="s">
        <v>2573</v>
      </c>
      <c r="I650" t="s">
        <v>3289</v>
      </c>
      <c r="J650" t="s">
        <v>3292</v>
      </c>
      <c r="K650" t="s">
        <v>2945</v>
      </c>
      <c r="L650" t="s">
        <v>2941</v>
      </c>
      <c r="M650">
        <v>274432</v>
      </c>
      <c r="N650" t="s">
        <v>2539</v>
      </c>
    </row>
    <row r="651" spans="1:14">
      <c r="A651">
        <v>194382</v>
      </c>
      <c r="B651" t="s">
        <v>2957</v>
      </c>
      <c r="C651" t="s">
        <v>2544</v>
      </c>
      <c r="D651" t="s">
        <v>2962</v>
      </c>
      <c r="E651" t="s">
        <v>2937</v>
      </c>
      <c r="F651" t="s">
        <v>2571</v>
      </c>
      <c r="G651" t="s">
        <v>2572</v>
      </c>
      <c r="H651" t="s">
        <v>2573</v>
      </c>
      <c r="I651" t="s">
        <v>3293</v>
      </c>
      <c r="J651" t="s">
        <v>3294</v>
      </c>
      <c r="K651" t="s">
        <v>2938</v>
      </c>
      <c r="L651" t="s">
        <v>2941</v>
      </c>
      <c r="M651">
        <v>280576</v>
      </c>
      <c r="N651" t="s">
        <v>2539</v>
      </c>
    </row>
    <row r="652" spans="1:14">
      <c r="A652">
        <v>194383</v>
      </c>
      <c r="B652" t="s">
        <v>2579</v>
      </c>
      <c r="C652" t="s">
        <v>2544</v>
      </c>
      <c r="D652" t="s">
        <v>2940</v>
      </c>
      <c r="E652" t="s">
        <v>2937</v>
      </c>
      <c r="F652" t="s">
        <v>2571</v>
      </c>
      <c r="G652" t="s">
        <v>2572</v>
      </c>
      <c r="H652" t="s">
        <v>2573</v>
      </c>
      <c r="I652" t="s">
        <v>3295</v>
      </c>
      <c r="J652" t="s">
        <v>3296</v>
      </c>
      <c r="K652" t="s">
        <v>2938</v>
      </c>
      <c r="L652" t="s">
        <v>2941</v>
      </c>
      <c r="M652">
        <v>280576</v>
      </c>
      <c r="N652" t="s">
        <v>2539</v>
      </c>
    </row>
    <row r="653" spans="1:14">
      <c r="A653">
        <v>194383</v>
      </c>
      <c r="B653" t="s">
        <v>2579</v>
      </c>
      <c r="C653" t="s">
        <v>2544</v>
      </c>
      <c r="D653" t="s">
        <v>2940</v>
      </c>
      <c r="E653" t="s">
        <v>2937</v>
      </c>
      <c r="F653" t="s">
        <v>2571</v>
      </c>
      <c r="G653" t="s">
        <v>2572</v>
      </c>
      <c r="H653" t="s">
        <v>2573</v>
      </c>
      <c r="I653" t="s">
        <v>3295</v>
      </c>
      <c r="J653" t="s">
        <v>3296</v>
      </c>
      <c r="K653" t="s">
        <v>2938</v>
      </c>
      <c r="L653" t="s">
        <v>2942</v>
      </c>
      <c r="M653">
        <v>78290944</v>
      </c>
      <c r="N653" t="s">
        <v>2539</v>
      </c>
    </row>
    <row r="654" spans="1:14">
      <c r="A654">
        <v>194384</v>
      </c>
      <c r="B654" t="s">
        <v>2580</v>
      </c>
      <c r="C654" t="s">
        <v>2544</v>
      </c>
      <c r="D654" t="s">
        <v>2936</v>
      </c>
      <c r="E654" t="s">
        <v>2937</v>
      </c>
      <c r="F654" t="s">
        <v>2571</v>
      </c>
      <c r="G654" t="s">
        <v>2572</v>
      </c>
      <c r="H654" t="s">
        <v>2573</v>
      </c>
      <c r="I654" t="s">
        <v>3295</v>
      </c>
      <c r="J654" t="s">
        <v>3297</v>
      </c>
      <c r="K654" t="s">
        <v>2938</v>
      </c>
      <c r="L654" t="s">
        <v>2939</v>
      </c>
      <c r="M654">
        <v>275456</v>
      </c>
      <c r="N654" t="s">
        <v>2539</v>
      </c>
    </row>
    <row r="655" spans="1:14">
      <c r="A655">
        <v>194385</v>
      </c>
      <c r="B655" t="s">
        <v>2957</v>
      </c>
      <c r="C655" t="s">
        <v>2544</v>
      </c>
      <c r="D655" t="s">
        <v>2574</v>
      </c>
      <c r="E655" t="s">
        <v>2937</v>
      </c>
      <c r="F655" t="s">
        <v>2571</v>
      </c>
      <c r="G655" t="s">
        <v>2572</v>
      </c>
      <c r="H655" t="s">
        <v>2573</v>
      </c>
      <c r="I655" t="s">
        <v>3298</v>
      </c>
      <c r="J655" t="s">
        <v>3299</v>
      </c>
      <c r="K655" t="s">
        <v>2938</v>
      </c>
      <c r="L655" t="s">
        <v>2960</v>
      </c>
      <c r="M655">
        <v>446464</v>
      </c>
      <c r="N655" t="s">
        <v>2539</v>
      </c>
    </row>
    <row r="656" spans="1:14">
      <c r="A656">
        <v>194385</v>
      </c>
      <c r="B656" t="s">
        <v>2957</v>
      </c>
      <c r="C656" t="s">
        <v>2544</v>
      </c>
      <c r="D656" t="s">
        <v>2574</v>
      </c>
      <c r="E656" t="s">
        <v>2937</v>
      </c>
      <c r="F656" t="s">
        <v>2571</v>
      </c>
      <c r="G656" t="s">
        <v>2572</v>
      </c>
      <c r="H656" t="s">
        <v>2573</v>
      </c>
      <c r="I656" t="s">
        <v>3298</v>
      </c>
      <c r="J656" t="s">
        <v>3299</v>
      </c>
      <c r="K656" t="s">
        <v>2938</v>
      </c>
      <c r="L656" t="s">
        <v>2959</v>
      </c>
      <c r="M656">
        <v>423936</v>
      </c>
      <c r="N656" t="s">
        <v>2539</v>
      </c>
    </row>
    <row r="657" spans="1:14">
      <c r="A657">
        <v>194385</v>
      </c>
      <c r="B657" t="s">
        <v>2957</v>
      </c>
      <c r="C657" t="s">
        <v>2544</v>
      </c>
      <c r="D657" t="s">
        <v>2574</v>
      </c>
      <c r="E657" t="s">
        <v>2937</v>
      </c>
      <c r="F657" t="s">
        <v>2571</v>
      </c>
      <c r="G657" t="s">
        <v>2572</v>
      </c>
      <c r="H657" t="s">
        <v>2573</v>
      </c>
      <c r="I657" t="s">
        <v>3298</v>
      </c>
      <c r="J657" t="s">
        <v>3299</v>
      </c>
      <c r="K657" t="s">
        <v>2938</v>
      </c>
      <c r="L657" t="s">
        <v>2958</v>
      </c>
      <c r="M657">
        <v>454656</v>
      </c>
      <c r="N657" t="s">
        <v>2539</v>
      </c>
    </row>
    <row r="658" spans="1:14">
      <c r="A658">
        <v>194385</v>
      </c>
      <c r="B658" t="s">
        <v>2957</v>
      </c>
      <c r="C658" t="s">
        <v>2544</v>
      </c>
      <c r="D658" t="s">
        <v>2574</v>
      </c>
      <c r="E658" t="s">
        <v>2937</v>
      </c>
      <c r="F658" t="s">
        <v>2571</v>
      </c>
      <c r="G658" t="s">
        <v>2572</v>
      </c>
      <c r="H658" t="s">
        <v>2573</v>
      </c>
      <c r="I658" t="s">
        <v>3298</v>
      </c>
      <c r="J658" t="s">
        <v>3299</v>
      </c>
      <c r="K658" t="s">
        <v>2938</v>
      </c>
      <c r="L658" t="s">
        <v>2941</v>
      </c>
      <c r="M658">
        <v>280576</v>
      </c>
      <c r="N658" t="s">
        <v>2539</v>
      </c>
    </row>
    <row r="659" spans="1:14">
      <c r="A659">
        <v>194385</v>
      </c>
      <c r="B659" t="s">
        <v>2957</v>
      </c>
      <c r="C659" t="s">
        <v>2544</v>
      </c>
      <c r="D659" t="s">
        <v>2574</v>
      </c>
      <c r="E659" t="s">
        <v>2937</v>
      </c>
      <c r="F659" t="s">
        <v>2571</v>
      </c>
      <c r="G659" t="s">
        <v>2572</v>
      </c>
      <c r="H659" t="s">
        <v>2573</v>
      </c>
      <c r="I659" t="s">
        <v>3298</v>
      </c>
      <c r="J659" t="s">
        <v>3299</v>
      </c>
      <c r="K659" t="s">
        <v>2938</v>
      </c>
      <c r="L659" t="s">
        <v>2961</v>
      </c>
      <c r="M659">
        <v>753664</v>
      </c>
      <c r="N659" t="s">
        <v>2539</v>
      </c>
    </row>
    <row r="660" spans="1:14">
      <c r="A660">
        <v>194387</v>
      </c>
      <c r="B660" t="s">
        <v>2570</v>
      </c>
      <c r="C660" t="s">
        <v>2544</v>
      </c>
      <c r="D660" t="s">
        <v>2943</v>
      </c>
      <c r="E660" t="s">
        <v>2937</v>
      </c>
      <c r="F660" t="s">
        <v>2571</v>
      </c>
      <c r="G660" t="s">
        <v>2572</v>
      </c>
      <c r="H660" t="s">
        <v>2573</v>
      </c>
      <c r="I660" t="s">
        <v>3300</v>
      </c>
      <c r="J660" t="s">
        <v>3301</v>
      </c>
      <c r="K660" t="s">
        <v>2938</v>
      </c>
      <c r="L660" t="s">
        <v>2941</v>
      </c>
      <c r="M660">
        <v>145408</v>
      </c>
      <c r="N660" t="s">
        <v>2539</v>
      </c>
    </row>
    <row r="661" spans="1:14">
      <c r="A661">
        <v>194387</v>
      </c>
      <c r="B661" t="s">
        <v>2570</v>
      </c>
      <c r="C661" t="s">
        <v>2544</v>
      </c>
      <c r="D661" t="s">
        <v>2943</v>
      </c>
      <c r="E661" t="s">
        <v>2937</v>
      </c>
      <c r="F661" t="s">
        <v>2571</v>
      </c>
      <c r="G661" t="s">
        <v>2572</v>
      </c>
      <c r="H661" t="s">
        <v>2573</v>
      </c>
      <c r="I661" t="s">
        <v>3300</v>
      </c>
      <c r="J661" t="s">
        <v>3301</v>
      </c>
      <c r="K661" t="s">
        <v>2938</v>
      </c>
      <c r="L661" t="s">
        <v>2956</v>
      </c>
      <c r="M661">
        <v>80379904</v>
      </c>
      <c r="N661" t="s">
        <v>2539</v>
      </c>
    </row>
    <row r="662" spans="1:14">
      <c r="A662">
        <v>194387</v>
      </c>
      <c r="B662" t="s">
        <v>2570</v>
      </c>
      <c r="C662" t="s">
        <v>2544</v>
      </c>
      <c r="D662" t="s">
        <v>2943</v>
      </c>
      <c r="E662" t="s">
        <v>2937</v>
      </c>
      <c r="F662" t="s">
        <v>2571</v>
      </c>
      <c r="G662" t="s">
        <v>2572</v>
      </c>
      <c r="H662" t="s">
        <v>2573</v>
      </c>
      <c r="I662" t="s">
        <v>3300</v>
      </c>
      <c r="J662" t="s">
        <v>3301</v>
      </c>
      <c r="K662" t="s">
        <v>2938</v>
      </c>
      <c r="L662" t="s">
        <v>2955</v>
      </c>
      <c r="M662">
        <v>466944</v>
      </c>
      <c r="N662" t="s">
        <v>2539</v>
      </c>
    </row>
    <row r="663" spans="1:14">
      <c r="A663">
        <v>194388</v>
      </c>
      <c r="B663" t="s">
        <v>2578</v>
      </c>
      <c r="C663" t="s">
        <v>2544</v>
      </c>
      <c r="D663" t="s">
        <v>2944</v>
      </c>
      <c r="E663" t="s">
        <v>2937</v>
      </c>
      <c r="F663" t="s">
        <v>2571</v>
      </c>
      <c r="G663" t="s">
        <v>2572</v>
      </c>
      <c r="H663" t="s">
        <v>2573</v>
      </c>
      <c r="I663" t="s">
        <v>3302</v>
      </c>
      <c r="J663" t="s">
        <v>3303</v>
      </c>
      <c r="K663" t="s">
        <v>2945</v>
      </c>
      <c r="L663" t="s">
        <v>2947</v>
      </c>
      <c r="M663">
        <v>293888</v>
      </c>
      <c r="N663" t="s">
        <v>2539</v>
      </c>
    </row>
    <row r="664" spans="1:14">
      <c r="A664">
        <v>194388</v>
      </c>
      <c r="B664" t="s">
        <v>2578</v>
      </c>
      <c r="C664" t="s">
        <v>2544</v>
      </c>
      <c r="D664" t="s">
        <v>2944</v>
      </c>
      <c r="E664" t="s">
        <v>2937</v>
      </c>
      <c r="F664" t="s">
        <v>2571</v>
      </c>
      <c r="G664" t="s">
        <v>2572</v>
      </c>
      <c r="H664" t="s">
        <v>2573</v>
      </c>
      <c r="I664" t="s">
        <v>3302</v>
      </c>
      <c r="J664" t="s">
        <v>3303</v>
      </c>
      <c r="K664" t="s">
        <v>2945</v>
      </c>
      <c r="L664" t="s">
        <v>2946</v>
      </c>
      <c r="M664">
        <v>274432</v>
      </c>
      <c r="N664" t="s">
        <v>2539</v>
      </c>
    </row>
    <row r="665" spans="1:14">
      <c r="A665">
        <v>194388</v>
      </c>
      <c r="B665" t="s">
        <v>2578</v>
      </c>
      <c r="C665" t="s">
        <v>2544</v>
      </c>
      <c r="D665" t="s">
        <v>2944</v>
      </c>
      <c r="E665" t="s">
        <v>2937</v>
      </c>
      <c r="F665" t="s">
        <v>2571</v>
      </c>
      <c r="G665" t="s">
        <v>2572</v>
      </c>
      <c r="H665" t="s">
        <v>2573</v>
      </c>
      <c r="I665" t="s">
        <v>3302</v>
      </c>
      <c r="J665" t="s">
        <v>3303</v>
      </c>
      <c r="K665" t="s">
        <v>2945</v>
      </c>
      <c r="L665" t="s">
        <v>2941</v>
      </c>
      <c r="M665">
        <v>274432</v>
      </c>
      <c r="N665" t="s">
        <v>2539</v>
      </c>
    </row>
    <row r="666" spans="1:14">
      <c r="A666">
        <v>194388</v>
      </c>
      <c r="B666" t="s">
        <v>2578</v>
      </c>
      <c r="C666" t="s">
        <v>2544</v>
      </c>
      <c r="D666" t="s">
        <v>2944</v>
      </c>
      <c r="E666" t="s">
        <v>2937</v>
      </c>
      <c r="F666" t="s">
        <v>2571</v>
      </c>
      <c r="G666" t="s">
        <v>2572</v>
      </c>
      <c r="H666" t="s">
        <v>2573</v>
      </c>
      <c r="I666" t="s">
        <v>3302</v>
      </c>
      <c r="J666" t="s">
        <v>3303</v>
      </c>
      <c r="K666" t="s">
        <v>2945</v>
      </c>
      <c r="L666" t="s">
        <v>2950</v>
      </c>
      <c r="M666">
        <v>696320</v>
      </c>
      <c r="N666" t="s">
        <v>2539</v>
      </c>
    </row>
    <row r="667" spans="1:14">
      <c r="A667">
        <v>194388</v>
      </c>
      <c r="B667" t="s">
        <v>2578</v>
      </c>
      <c r="C667" t="s">
        <v>2544</v>
      </c>
      <c r="D667" t="s">
        <v>2944</v>
      </c>
      <c r="E667" t="s">
        <v>2937</v>
      </c>
      <c r="F667" t="s">
        <v>2571</v>
      </c>
      <c r="G667" t="s">
        <v>2572</v>
      </c>
      <c r="H667" t="s">
        <v>2573</v>
      </c>
      <c r="I667" t="s">
        <v>3302</v>
      </c>
      <c r="J667" t="s">
        <v>3303</v>
      </c>
      <c r="K667" t="s">
        <v>2945</v>
      </c>
      <c r="L667" t="s">
        <v>2942</v>
      </c>
      <c r="M667">
        <v>977920</v>
      </c>
      <c r="N667" t="s">
        <v>2539</v>
      </c>
    </row>
    <row r="668" spans="1:14">
      <c r="A668">
        <v>194388</v>
      </c>
      <c r="B668" t="s">
        <v>2578</v>
      </c>
      <c r="C668" t="s">
        <v>2544</v>
      </c>
      <c r="D668" t="s">
        <v>2944</v>
      </c>
      <c r="E668" t="s">
        <v>2937</v>
      </c>
      <c r="F668" t="s">
        <v>2571</v>
      </c>
      <c r="G668" t="s">
        <v>2572</v>
      </c>
      <c r="H668" t="s">
        <v>2573</v>
      </c>
      <c r="I668" t="s">
        <v>3302</v>
      </c>
      <c r="J668" t="s">
        <v>3303</v>
      </c>
      <c r="K668" t="s">
        <v>2945</v>
      </c>
      <c r="L668" t="s">
        <v>2948</v>
      </c>
      <c r="M668">
        <v>293888</v>
      </c>
      <c r="N668" t="s">
        <v>2539</v>
      </c>
    </row>
    <row r="669" spans="1:14">
      <c r="A669">
        <v>194388</v>
      </c>
      <c r="B669" t="s">
        <v>2578</v>
      </c>
      <c r="C669" t="s">
        <v>2544</v>
      </c>
      <c r="D669" t="s">
        <v>2944</v>
      </c>
      <c r="E669" t="s">
        <v>2937</v>
      </c>
      <c r="F669" t="s">
        <v>2571</v>
      </c>
      <c r="G669" t="s">
        <v>2572</v>
      </c>
      <c r="H669" t="s">
        <v>2573</v>
      </c>
      <c r="I669" t="s">
        <v>3302</v>
      </c>
      <c r="J669" t="s">
        <v>3303</v>
      </c>
      <c r="K669" t="s">
        <v>2945</v>
      </c>
      <c r="L669" t="s">
        <v>2949</v>
      </c>
      <c r="M669">
        <v>717824</v>
      </c>
      <c r="N669" t="s">
        <v>2539</v>
      </c>
    </row>
    <row r="670" spans="1:14">
      <c r="A670">
        <v>194388</v>
      </c>
      <c r="B670" t="s">
        <v>2578</v>
      </c>
      <c r="C670" t="s">
        <v>2544</v>
      </c>
      <c r="D670" t="s">
        <v>2944</v>
      </c>
      <c r="E670" t="s">
        <v>2937</v>
      </c>
      <c r="F670" t="s">
        <v>2571</v>
      </c>
      <c r="G670" t="s">
        <v>2572</v>
      </c>
      <c r="H670" t="s">
        <v>2573</v>
      </c>
      <c r="I670" t="s">
        <v>3302</v>
      </c>
      <c r="J670" t="s">
        <v>3303</v>
      </c>
      <c r="K670" t="s">
        <v>2945</v>
      </c>
      <c r="L670" t="s">
        <v>2951</v>
      </c>
      <c r="M670">
        <v>504832</v>
      </c>
      <c r="N670" t="s">
        <v>2539</v>
      </c>
    </row>
    <row r="671" spans="1:14">
      <c r="A671">
        <v>194389</v>
      </c>
      <c r="B671" t="s">
        <v>2581</v>
      </c>
      <c r="C671" t="s">
        <v>2544</v>
      </c>
      <c r="D671" t="s">
        <v>2952</v>
      </c>
      <c r="E671" t="s">
        <v>2937</v>
      </c>
      <c r="F671" t="s">
        <v>2571</v>
      </c>
      <c r="G671" t="s">
        <v>2572</v>
      </c>
      <c r="H671" t="s">
        <v>2573</v>
      </c>
      <c r="I671" t="s">
        <v>3302</v>
      </c>
      <c r="J671" t="s">
        <v>3304</v>
      </c>
      <c r="K671" t="s">
        <v>2945</v>
      </c>
      <c r="L671" t="s">
        <v>2953</v>
      </c>
      <c r="M671">
        <v>300032</v>
      </c>
      <c r="N671" t="s">
        <v>2539</v>
      </c>
    </row>
    <row r="672" spans="1:14">
      <c r="A672">
        <v>194389</v>
      </c>
      <c r="B672" t="s">
        <v>2581</v>
      </c>
      <c r="C672" t="s">
        <v>2544</v>
      </c>
      <c r="D672" t="s">
        <v>2952</v>
      </c>
      <c r="E672" t="s">
        <v>2937</v>
      </c>
      <c r="F672" t="s">
        <v>2571</v>
      </c>
      <c r="G672" t="s">
        <v>2572</v>
      </c>
      <c r="H672" t="s">
        <v>2573</v>
      </c>
      <c r="I672" t="s">
        <v>3302</v>
      </c>
      <c r="J672" t="s">
        <v>3304</v>
      </c>
      <c r="K672" t="s">
        <v>2945</v>
      </c>
      <c r="L672" t="s">
        <v>2954</v>
      </c>
      <c r="M672">
        <v>362496</v>
      </c>
      <c r="N672" t="s">
        <v>2539</v>
      </c>
    </row>
    <row r="673" spans="1:14">
      <c r="A673">
        <v>194389</v>
      </c>
      <c r="B673" t="s">
        <v>2581</v>
      </c>
      <c r="C673" t="s">
        <v>2544</v>
      </c>
      <c r="D673" t="s">
        <v>2952</v>
      </c>
      <c r="E673" t="s">
        <v>2937</v>
      </c>
      <c r="F673" t="s">
        <v>2571</v>
      </c>
      <c r="G673" t="s">
        <v>2572</v>
      </c>
      <c r="H673" t="s">
        <v>2573</v>
      </c>
      <c r="I673" t="s">
        <v>3302</v>
      </c>
      <c r="J673" t="s">
        <v>3304</v>
      </c>
      <c r="K673" t="s">
        <v>2945</v>
      </c>
      <c r="L673" t="s">
        <v>2941</v>
      </c>
      <c r="M673">
        <v>274432</v>
      </c>
      <c r="N673" t="s">
        <v>2539</v>
      </c>
    </row>
    <row r="674" spans="1:14">
      <c r="A674">
        <v>194393</v>
      </c>
      <c r="B674" t="s">
        <v>2957</v>
      </c>
      <c r="C674" t="s">
        <v>2544</v>
      </c>
      <c r="D674" t="s">
        <v>2962</v>
      </c>
      <c r="E674" t="s">
        <v>2937</v>
      </c>
      <c r="F674" t="s">
        <v>2571</v>
      </c>
      <c r="G674" t="s">
        <v>2572</v>
      </c>
      <c r="H674" t="s">
        <v>2573</v>
      </c>
      <c r="I674" t="s">
        <v>3305</v>
      </c>
      <c r="J674" t="s">
        <v>3306</v>
      </c>
      <c r="K674" t="s">
        <v>2938</v>
      </c>
      <c r="L674" t="s">
        <v>2941</v>
      </c>
      <c r="M674">
        <v>280576</v>
      </c>
      <c r="N674" t="s">
        <v>2539</v>
      </c>
    </row>
    <row r="675" spans="1:14">
      <c r="A675">
        <v>194394</v>
      </c>
      <c r="B675" t="s">
        <v>2957</v>
      </c>
      <c r="C675" t="s">
        <v>2544</v>
      </c>
      <c r="D675" t="s">
        <v>2574</v>
      </c>
      <c r="E675" t="s">
        <v>2937</v>
      </c>
      <c r="F675" t="s">
        <v>2571</v>
      </c>
      <c r="G675" t="s">
        <v>2572</v>
      </c>
      <c r="H675" t="s">
        <v>2573</v>
      </c>
      <c r="I675" t="s">
        <v>3307</v>
      </c>
      <c r="J675" t="s">
        <v>3308</v>
      </c>
      <c r="K675" t="s">
        <v>2938</v>
      </c>
      <c r="L675" t="s">
        <v>2941</v>
      </c>
      <c r="M675">
        <v>280576</v>
      </c>
      <c r="N675" t="s">
        <v>2539</v>
      </c>
    </row>
    <row r="676" spans="1:14">
      <c r="A676">
        <v>194394</v>
      </c>
      <c r="B676" t="s">
        <v>2957</v>
      </c>
      <c r="C676" t="s">
        <v>2544</v>
      </c>
      <c r="D676" t="s">
        <v>2574</v>
      </c>
      <c r="E676" t="s">
        <v>2937</v>
      </c>
      <c r="F676" t="s">
        <v>2571</v>
      </c>
      <c r="G676" t="s">
        <v>2572</v>
      </c>
      <c r="H676" t="s">
        <v>2573</v>
      </c>
      <c r="I676" t="s">
        <v>3307</v>
      </c>
      <c r="J676" t="s">
        <v>3308</v>
      </c>
      <c r="K676" t="s">
        <v>2938</v>
      </c>
      <c r="L676" t="s">
        <v>2960</v>
      </c>
      <c r="M676">
        <v>446464</v>
      </c>
      <c r="N676" t="s">
        <v>2539</v>
      </c>
    </row>
    <row r="677" spans="1:14">
      <c r="A677">
        <v>194394</v>
      </c>
      <c r="B677" t="s">
        <v>2957</v>
      </c>
      <c r="C677" t="s">
        <v>2544</v>
      </c>
      <c r="D677" t="s">
        <v>2574</v>
      </c>
      <c r="E677" t="s">
        <v>2937</v>
      </c>
      <c r="F677" t="s">
        <v>2571</v>
      </c>
      <c r="G677" t="s">
        <v>2572</v>
      </c>
      <c r="H677" t="s">
        <v>2573</v>
      </c>
      <c r="I677" t="s">
        <v>3307</v>
      </c>
      <c r="J677" t="s">
        <v>3308</v>
      </c>
      <c r="K677" t="s">
        <v>2938</v>
      </c>
      <c r="L677" t="s">
        <v>2958</v>
      </c>
      <c r="M677">
        <v>454656</v>
      </c>
      <c r="N677" t="s">
        <v>2539</v>
      </c>
    </row>
    <row r="678" spans="1:14">
      <c r="A678">
        <v>194394</v>
      </c>
      <c r="B678" t="s">
        <v>2957</v>
      </c>
      <c r="C678" t="s">
        <v>2544</v>
      </c>
      <c r="D678" t="s">
        <v>2574</v>
      </c>
      <c r="E678" t="s">
        <v>2937</v>
      </c>
      <c r="F678" t="s">
        <v>2571</v>
      </c>
      <c r="G678" t="s">
        <v>2572</v>
      </c>
      <c r="H678" t="s">
        <v>2573</v>
      </c>
      <c r="I678" t="s">
        <v>3307</v>
      </c>
      <c r="J678" t="s">
        <v>3308</v>
      </c>
      <c r="K678" t="s">
        <v>2938</v>
      </c>
      <c r="L678" t="s">
        <v>2959</v>
      </c>
      <c r="M678">
        <v>423936</v>
      </c>
      <c r="N678" t="s">
        <v>2539</v>
      </c>
    </row>
    <row r="679" spans="1:14">
      <c r="A679">
        <v>194394</v>
      </c>
      <c r="B679" t="s">
        <v>2957</v>
      </c>
      <c r="C679" t="s">
        <v>2544</v>
      </c>
      <c r="D679" t="s">
        <v>2574</v>
      </c>
      <c r="E679" t="s">
        <v>2937</v>
      </c>
      <c r="F679" t="s">
        <v>2571</v>
      </c>
      <c r="G679" t="s">
        <v>2572</v>
      </c>
      <c r="H679" t="s">
        <v>2573</v>
      </c>
      <c r="I679" t="s">
        <v>3307</v>
      </c>
      <c r="J679" t="s">
        <v>3308</v>
      </c>
      <c r="K679" t="s">
        <v>2938</v>
      </c>
      <c r="L679" t="s">
        <v>2961</v>
      </c>
      <c r="M679">
        <v>884736</v>
      </c>
      <c r="N679" t="s">
        <v>2539</v>
      </c>
    </row>
    <row r="680" spans="1:14">
      <c r="A680">
        <v>194395</v>
      </c>
      <c r="B680" t="s">
        <v>2579</v>
      </c>
      <c r="C680" t="s">
        <v>2544</v>
      </c>
      <c r="D680" t="s">
        <v>2940</v>
      </c>
      <c r="E680" t="s">
        <v>2937</v>
      </c>
      <c r="F680" t="s">
        <v>2571</v>
      </c>
      <c r="G680" t="s">
        <v>2572</v>
      </c>
      <c r="H680" t="s">
        <v>2573</v>
      </c>
      <c r="I680" t="s">
        <v>3307</v>
      </c>
      <c r="J680" t="s">
        <v>3309</v>
      </c>
      <c r="K680" t="s">
        <v>2938</v>
      </c>
      <c r="L680" t="s">
        <v>2942</v>
      </c>
      <c r="M680">
        <v>107583488</v>
      </c>
      <c r="N680" t="s">
        <v>2539</v>
      </c>
    </row>
    <row r="681" spans="1:14">
      <c r="A681">
        <v>194395</v>
      </c>
      <c r="B681" t="s">
        <v>2579</v>
      </c>
      <c r="C681" t="s">
        <v>2544</v>
      </c>
      <c r="D681" t="s">
        <v>2940</v>
      </c>
      <c r="E681" t="s">
        <v>2937</v>
      </c>
      <c r="F681" t="s">
        <v>2571</v>
      </c>
      <c r="G681" t="s">
        <v>2572</v>
      </c>
      <c r="H681" t="s">
        <v>2573</v>
      </c>
      <c r="I681" t="s">
        <v>3307</v>
      </c>
      <c r="J681" t="s">
        <v>3309</v>
      </c>
      <c r="K681" t="s">
        <v>2938</v>
      </c>
      <c r="L681" t="s">
        <v>2941</v>
      </c>
      <c r="M681">
        <v>280576</v>
      </c>
      <c r="N681" t="s">
        <v>2539</v>
      </c>
    </row>
    <row r="682" spans="1:14">
      <c r="A682">
        <v>194396</v>
      </c>
      <c r="B682" t="s">
        <v>2580</v>
      </c>
      <c r="C682" t="s">
        <v>2544</v>
      </c>
      <c r="D682" t="s">
        <v>2936</v>
      </c>
      <c r="E682" t="s">
        <v>2937</v>
      </c>
      <c r="F682" t="s">
        <v>2571</v>
      </c>
      <c r="G682" t="s">
        <v>2572</v>
      </c>
      <c r="H682" t="s">
        <v>2573</v>
      </c>
      <c r="I682" t="s">
        <v>3307</v>
      </c>
      <c r="J682" t="s">
        <v>3310</v>
      </c>
      <c r="K682" t="s">
        <v>2938</v>
      </c>
      <c r="L682" t="s">
        <v>2939</v>
      </c>
      <c r="M682">
        <v>275456</v>
      </c>
      <c r="N682" t="s">
        <v>2539</v>
      </c>
    </row>
    <row r="683" spans="1:14">
      <c r="A683">
        <v>194397</v>
      </c>
      <c r="B683" t="s">
        <v>2570</v>
      </c>
      <c r="C683" t="s">
        <v>2544</v>
      </c>
      <c r="D683" t="s">
        <v>2943</v>
      </c>
      <c r="E683" t="s">
        <v>2937</v>
      </c>
      <c r="F683" t="s">
        <v>2571</v>
      </c>
      <c r="G683" t="s">
        <v>2572</v>
      </c>
      <c r="H683" t="s">
        <v>2573</v>
      </c>
      <c r="I683" t="s">
        <v>3311</v>
      </c>
      <c r="J683" t="s">
        <v>3312</v>
      </c>
      <c r="K683" t="s">
        <v>2938</v>
      </c>
      <c r="L683" t="s">
        <v>2955</v>
      </c>
      <c r="M683">
        <v>466944</v>
      </c>
      <c r="N683" t="s">
        <v>2539</v>
      </c>
    </row>
    <row r="684" spans="1:14">
      <c r="A684">
        <v>194397</v>
      </c>
      <c r="B684" t="s">
        <v>2570</v>
      </c>
      <c r="C684" t="s">
        <v>2544</v>
      </c>
      <c r="D684" t="s">
        <v>2943</v>
      </c>
      <c r="E684" t="s">
        <v>2937</v>
      </c>
      <c r="F684" t="s">
        <v>2571</v>
      </c>
      <c r="G684" t="s">
        <v>2572</v>
      </c>
      <c r="H684" t="s">
        <v>2573</v>
      </c>
      <c r="I684" t="s">
        <v>3311</v>
      </c>
      <c r="J684" t="s">
        <v>3312</v>
      </c>
      <c r="K684" t="s">
        <v>2938</v>
      </c>
      <c r="L684" t="s">
        <v>2956</v>
      </c>
      <c r="M684">
        <v>1153024</v>
      </c>
      <c r="N684" t="s">
        <v>2539</v>
      </c>
    </row>
    <row r="685" spans="1:14">
      <c r="A685">
        <v>194397</v>
      </c>
      <c r="B685" t="s">
        <v>2570</v>
      </c>
      <c r="C685" t="s">
        <v>2544</v>
      </c>
      <c r="D685" t="s">
        <v>2943</v>
      </c>
      <c r="E685" t="s">
        <v>2937</v>
      </c>
      <c r="F685" t="s">
        <v>2571</v>
      </c>
      <c r="G685" t="s">
        <v>2572</v>
      </c>
      <c r="H685" t="s">
        <v>2573</v>
      </c>
      <c r="I685" t="s">
        <v>3311</v>
      </c>
      <c r="J685" t="s">
        <v>3312</v>
      </c>
      <c r="K685" t="s">
        <v>2938</v>
      </c>
      <c r="L685" t="s">
        <v>2941</v>
      </c>
      <c r="M685">
        <v>145408</v>
      </c>
      <c r="N685" t="s">
        <v>2539</v>
      </c>
    </row>
    <row r="686" spans="1:14">
      <c r="A686">
        <v>194398</v>
      </c>
      <c r="B686" t="s">
        <v>2578</v>
      </c>
      <c r="C686" t="s">
        <v>2544</v>
      </c>
      <c r="D686" t="s">
        <v>2944</v>
      </c>
      <c r="E686" t="s">
        <v>2937</v>
      </c>
      <c r="F686" t="s">
        <v>2571</v>
      </c>
      <c r="G686" t="s">
        <v>2572</v>
      </c>
      <c r="H686" t="s">
        <v>2573</v>
      </c>
      <c r="I686" t="s">
        <v>3313</v>
      </c>
      <c r="J686" t="s">
        <v>3314</v>
      </c>
      <c r="K686" t="s">
        <v>2945</v>
      </c>
      <c r="L686" t="s">
        <v>2941</v>
      </c>
      <c r="M686">
        <v>274432</v>
      </c>
      <c r="N686" t="s">
        <v>2539</v>
      </c>
    </row>
    <row r="687" spans="1:14">
      <c r="A687">
        <v>194398</v>
      </c>
      <c r="B687" t="s">
        <v>2578</v>
      </c>
      <c r="C687" t="s">
        <v>2544</v>
      </c>
      <c r="D687" t="s">
        <v>2944</v>
      </c>
      <c r="E687" t="s">
        <v>2937</v>
      </c>
      <c r="F687" t="s">
        <v>2571</v>
      </c>
      <c r="G687" t="s">
        <v>2572</v>
      </c>
      <c r="H687" t="s">
        <v>2573</v>
      </c>
      <c r="I687" t="s">
        <v>3313</v>
      </c>
      <c r="J687" t="s">
        <v>3314</v>
      </c>
      <c r="K687" t="s">
        <v>2945</v>
      </c>
      <c r="L687" t="s">
        <v>2946</v>
      </c>
      <c r="M687">
        <v>274432</v>
      </c>
      <c r="N687" t="s">
        <v>2539</v>
      </c>
    </row>
    <row r="688" spans="1:14">
      <c r="A688">
        <v>194398</v>
      </c>
      <c r="B688" t="s">
        <v>2578</v>
      </c>
      <c r="C688" t="s">
        <v>2544</v>
      </c>
      <c r="D688" t="s">
        <v>2944</v>
      </c>
      <c r="E688" t="s">
        <v>2937</v>
      </c>
      <c r="F688" t="s">
        <v>2571</v>
      </c>
      <c r="G688" t="s">
        <v>2572</v>
      </c>
      <c r="H688" t="s">
        <v>2573</v>
      </c>
      <c r="I688" t="s">
        <v>3313</v>
      </c>
      <c r="J688" t="s">
        <v>3314</v>
      </c>
      <c r="K688" t="s">
        <v>2945</v>
      </c>
      <c r="L688" t="s">
        <v>2947</v>
      </c>
      <c r="M688">
        <v>293888</v>
      </c>
      <c r="N688" t="s">
        <v>2539</v>
      </c>
    </row>
    <row r="689" spans="1:14">
      <c r="A689">
        <v>194398</v>
      </c>
      <c r="B689" t="s">
        <v>2578</v>
      </c>
      <c r="C689" t="s">
        <v>2544</v>
      </c>
      <c r="D689" t="s">
        <v>2944</v>
      </c>
      <c r="E689" t="s">
        <v>2937</v>
      </c>
      <c r="F689" t="s">
        <v>2571</v>
      </c>
      <c r="G689" t="s">
        <v>2572</v>
      </c>
      <c r="H689" t="s">
        <v>2573</v>
      </c>
      <c r="I689" t="s">
        <v>3313</v>
      </c>
      <c r="J689" t="s">
        <v>3314</v>
      </c>
      <c r="K689" t="s">
        <v>2945</v>
      </c>
      <c r="L689" t="s">
        <v>2942</v>
      </c>
      <c r="M689">
        <v>1103872</v>
      </c>
      <c r="N689" t="s">
        <v>2539</v>
      </c>
    </row>
    <row r="690" spans="1:14">
      <c r="A690">
        <v>194398</v>
      </c>
      <c r="B690" t="s">
        <v>2578</v>
      </c>
      <c r="C690" t="s">
        <v>2544</v>
      </c>
      <c r="D690" t="s">
        <v>2944</v>
      </c>
      <c r="E690" t="s">
        <v>2937</v>
      </c>
      <c r="F690" t="s">
        <v>2571</v>
      </c>
      <c r="G690" t="s">
        <v>2572</v>
      </c>
      <c r="H690" t="s">
        <v>2573</v>
      </c>
      <c r="I690" t="s">
        <v>3313</v>
      </c>
      <c r="J690" t="s">
        <v>3314</v>
      </c>
      <c r="K690" t="s">
        <v>2945</v>
      </c>
      <c r="L690" t="s">
        <v>2950</v>
      </c>
      <c r="M690">
        <v>761856</v>
      </c>
      <c r="N690" t="s">
        <v>2539</v>
      </c>
    </row>
    <row r="691" spans="1:14">
      <c r="A691">
        <v>194398</v>
      </c>
      <c r="B691" t="s">
        <v>2578</v>
      </c>
      <c r="C691" t="s">
        <v>2544</v>
      </c>
      <c r="D691" t="s">
        <v>2944</v>
      </c>
      <c r="E691" t="s">
        <v>2937</v>
      </c>
      <c r="F691" t="s">
        <v>2571</v>
      </c>
      <c r="G691" t="s">
        <v>2572</v>
      </c>
      <c r="H691" t="s">
        <v>2573</v>
      </c>
      <c r="I691" t="s">
        <v>3313</v>
      </c>
      <c r="J691" t="s">
        <v>3314</v>
      </c>
      <c r="K691" t="s">
        <v>2945</v>
      </c>
      <c r="L691" t="s">
        <v>2948</v>
      </c>
      <c r="M691">
        <v>293888</v>
      </c>
      <c r="N691" t="s">
        <v>2539</v>
      </c>
    </row>
    <row r="692" spans="1:14">
      <c r="A692">
        <v>194398</v>
      </c>
      <c r="B692" t="s">
        <v>2578</v>
      </c>
      <c r="C692" t="s">
        <v>2544</v>
      </c>
      <c r="D692" t="s">
        <v>2944</v>
      </c>
      <c r="E692" t="s">
        <v>2937</v>
      </c>
      <c r="F692" t="s">
        <v>2571</v>
      </c>
      <c r="G692" t="s">
        <v>2572</v>
      </c>
      <c r="H692" t="s">
        <v>2573</v>
      </c>
      <c r="I692" t="s">
        <v>3313</v>
      </c>
      <c r="J692" t="s">
        <v>3314</v>
      </c>
      <c r="K692" t="s">
        <v>2945</v>
      </c>
      <c r="L692" t="s">
        <v>2949</v>
      </c>
      <c r="M692">
        <v>717824</v>
      </c>
      <c r="N692" t="s">
        <v>2539</v>
      </c>
    </row>
    <row r="693" spans="1:14">
      <c r="A693">
        <v>194398</v>
      </c>
      <c r="B693" t="s">
        <v>2578</v>
      </c>
      <c r="C693" t="s">
        <v>2544</v>
      </c>
      <c r="D693" t="s">
        <v>2944</v>
      </c>
      <c r="E693" t="s">
        <v>2937</v>
      </c>
      <c r="F693" t="s">
        <v>2571</v>
      </c>
      <c r="G693" t="s">
        <v>2572</v>
      </c>
      <c r="H693" t="s">
        <v>2573</v>
      </c>
      <c r="I693" t="s">
        <v>3313</v>
      </c>
      <c r="J693" t="s">
        <v>3314</v>
      </c>
      <c r="K693" t="s">
        <v>2945</v>
      </c>
      <c r="L693" t="s">
        <v>2951</v>
      </c>
      <c r="M693">
        <v>504832</v>
      </c>
      <c r="N693" t="s">
        <v>2539</v>
      </c>
    </row>
    <row r="694" spans="1:14">
      <c r="A694">
        <v>194399</v>
      </c>
      <c r="B694" t="s">
        <v>2581</v>
      </c>
      <c r="C694" t="s">
        <v>2544</v>
      </c>
      <c r="D694" t="s">
        <v>2952</v>
      </c>
      <c r="E694" t="s">
        <v>2937</v>
      </c>
      <c r="F694" t="s">
        <v>2571</v>
      </c>
      <c r="G694" t="s">
        <v>2572</v>
      </c>
      <c r="H694" t="s">
        <v>2573</v>
      </c>
      <c r="I694" t="s">
        <v>3313</v>
      </c>
      <c r="J694" t="s">
        <v>3315</v>
      </c>
      <c r="K694" t="s">
        <v>2945</v>
      </c>
      <c r="L694" t="s">
        <v>2953</v>
      </c>
      <c r="M694">
        <v>300032</v>
      </c>
      <c r="N694" t="s">
        <v>2539</v>
      </c>
    </row>
    <row r="695" spans="1:14">
      <c r="A695">
        <v>194399</v>
      </c>
      <c r="B695" t="s">
        <v>2581</v>
      </c>
      <c r="C695" t="s">
        <v>2544</v>
      </c>
      <c r="D695" t="s">
        <v>2952</v>
      </c>
      <c r="E695" t="s">
        <v>2937</v>
      </c>
      <c r="F695" t="s">
        <v>2571</v>
      </c>
      <c r="G695" t="s">
        <v>2572</v>
      </c>
      <c r="H695" t="s">
        <v>2573</v>
      </c>
      <c r="I695" t="s">
        <v>3313</v>
      </c>
      <c r="J695" t="s">
        <v>3315</v>
      </c>
      <c r="K695" t="s">
        <v>2945</v>
      </c>
      <c r="L695" t="s">
        <v>2954</v>
      </c>
      <c r="M695">
        <v>362496</v>
      </c>
      <c r="N695" t="s">
        <v>2539</v>
      </c>
    </row>
    <row r="696" spans="1:14">
      <c r="A696">
        <v>194399</v>
      </c>
      <c r="B696" t="s">
        <v>2581</v>
      </c>
      <c r="C696" t="s">
        <v>2544</v>
      </c>
      <c r="D696" t="s">
        <v>2952</v>
      </c>
      <c r="E696" t="s">
        <v>2937</v>
      </c>
      <c r="F696" t="s">
        <v>2571</v>
      </c>
      <c r="G696" t="s">
        <v>2572</v>
      </c>
      <c r="H696" t="s">
        <v>2573</v>
      </c>
      <c r="I696" t="s">
        <v>3313</v>
      </c>
      <c r="J696" t="s">
        <v>3315</v>
      </c>
      <c r="K696" t="s">
        <v>2945</v>
      </c>
      <c r="L696" t="s">
        <v>2941</v>
      </c>
      <c r="M696">
        <v>274432</v>
      </c>
      <c r="N696" t="s">
        <v>2539</v>
      </c>
    </row>
    <row r="697" spans="1:14">
      <c r="A697">
        <v>194402</v>
      </c>
      <c r="B697" t="s">
        <v>2957</v>
      </c>
      <c r="C697" t="s">
        <v>2544</v>
      </c>
      <c r="D697" t="s">
        <v>2962</v>
      </c>
      <c r="E697" t="s">
        <v>2937</v>
      </c>
      <c r="F697" t="s">
        <v>2571</v>
      </c>
      <c r="G697" t="s">
        <v>2572</v>
      </c>
      <c r="H697" t="s">
        <v>2573</v>
      </c>
      <c r="I697" t="s">
        <v>3316</v>
      </c>
      <c r="J697" t="s">
        <v>3317</v>
      </c>
      <c r="K697" t="s">
        <v>2938</v>
      </c>
      <c r="L697" t="s">
        <v>2941</v>
      </c>
      <c r="M697">
        <v>280576</v>
      </c>
      <c r="N697" t="s">
        <v>2539</v>
      </c>
    </row>
    <row r="698" spans="1:14">
      <c r="A698">
        <v>194405</v>
      </c>
      <c r="B698" t="s">
        <v>2957</v>
      </c>
      <c r="C698" t="s">
        <v>2544</v>
      </c>
      <c r="D698" t="s">
        <v>2574</v>
      </c>
      <c r="E698" t="s">
        <v>2937</v>
      </c>
      <c r="F698" t="s">
        <v>2571</v>
      </c>
      <c r="G698" t="s">
        <v>2572</v>
      </c>
      <c r="H698" t="s">
        <v>2573</v>
      </c>
      <c r="I698" t="s">
        <v>3318</v>
      </c>
      <c r="J698" t="s">
        <v>3319</v>
      </c>
      <c r="K698" t="s">
        <v>2938</v>
      </c>
      <c r="L698" t="s">
        <v>2941</v>
      </c>
      <c r="M698">
        <v>280576</v>
      </c>
      <c r="N698" t="s">
        <v>2539</v>
      </c>
    </row>
    <row r="699" spans="1:14">
      <c r="A699">
        <v>194405</v>
      </c>
      <c r="B699" t="s">
        <v>2957</v>
      </c>
      <c r="C699" t="s">
        <v>2544</v>
      </c>
      <c r="D699" t="s">
        <v>2574</v>
      </c>
      <c r="E699" t="s">
        <v>2937</v>
      </c>
      <c r="F699" t="s">
        <v>2571</v>
      </c>
      <c r="G699" t="s">
        <v>2572</v>
      </c>
      <c r="H699" t="s">
        <v>2573</v>
      </c>
      <c r="I699" t="s">
        <v>3318</v>
      </c>
      <c r="J699" t="s">
        <v>3319</v>
      </c>
      <c r="K699" t="s">
        <v>2938</v>
      </c>
      <c r="L699" t="s">
        <v>2960</v>
      </c>
      <c r="M699">
        <v>446464</v>
      </c>
      <c r="N699" t="s">
        <v>2539</v>
      </c>
    </row>
    <row r="700" spans="1:14">
      <c r="A700">
        <v>194405</v>
      </c>
      <c r="B700" t="s">
        <v>2957</v>
      </c>
      <c r="C700" t="s">
        <v>2544</v>
      </c>
      <c r="D700" t="s">
        <v>2574</v>
      </c>
      <c r="E700" t="s">
        <v>2937</v>
      </c>
      <c r="F700" t="s">
        <v>2571</v>
      </c>
      <c r="G700" t="s">
        <v>2572</v>
      </c>
      <c r="H700" t="s">
        <v>2573</v>
      </c>
      <c r="I700" t="s">
        <v>3318</v>
      </c>
      <c r="J700" t="s">
        <v>3319</v>
      </c>
      <c r="K700" t="s">
        <v>2938</v>
      </c>
      <c r="L700" t="s">
        <v>2959</v>
      </c>
      <c r="M700">
        <v>423936</v>
      </c>
      <c r="N700" t="s">
        <v>2539</v>
      </c>
    </row>
    <row r="701" spans="1:14">
      <c r="A701">
        <v>194405</v>
      </c>
      <c r="B701" t="s">
        <v>2957</v>
      </c>
      <c r="C701" t="s">
        <v>2544</v>
      </c>
      <c r="D701" t="s">
        <v>2574</v>
      </c>
      <c r="E701" t="s">
        <v>2937</v>
      </c>
      <c r="F701" t="s">
        <v>2571</v>
      </c>
      <c r="G701" t="s">
        <v>2572</v>
      </c>
      <c r="H701" t="s">
        <v>2573</v>
      </c>
      <c r="I701" t="s">
        <v>3318</v>
      </c>
      <c r="J701" t="s">
        <v>3319</v>
      </c>
      <c r="K701" t="s">
        <v>2938</v>
      </c>
      <c r="L701" t="s">
        <v>2958</v>
      </c>
      <c r="M701">
        <v>454656</v>
      </c>
      <c r="N701" t="s">
        <v>2539</v>
      </c>
    </row>
    <row r="702" spans="1:14">
      <c r="A702">
        <v>194405</v>
      </c>
      <c r="B702" t="s">
        <v>2957</v>
      </c>
      <c r="C702" t="s">
        <v>2544</v>
      </c>
      <c r="D702" t="s">
        <v>2574</v>
      </c>
      <c r="E702" t="s">
        <v>2937</v>
      </c>
      <c r="F702" t="s">
        <v>2571</v>
      </c>
      <c r="G702" t="s">
        <v>2572</v>
      </c>
      <c r="H702" t="s">
        <v>2573</v>
      </c>
      <c r="I702" t="s">
        <v>3318</v>
      </c>
      <c r="J702" t="s">
        <v>3319</v>
      </c>
      <c r="K702" t="s">
        <v>2938</v>
      </c>
      <c r="L702" t="s">
        <v>2961</v>
      </c>
      <c r="M702">
        <v>1015808</v>
      </c>
      <c r="N702" t="s">
        <v>2539</v>
      </c>
    </row>
    <row r="703" spans="1:14">
      <c r="A703">
        <v>194406</v>
      </c>
      <c r="B703" t="s">
        <v>2579</v>
      </c>
      <c r="C703" t="s">
        <v>2544</v>
      </c>
      <c r="D703" t="s">
        <v>2940</v>
      </c>
      <c r="E703" t="s">
        <v>2937</v>
      </c>
      <c r="F703" t="s">
        <v>2571</v>
      </c>
      <c r="G703" t="s">
        <v>2572</v>
      </c>
      <c r="H703" t="s">
        <v>2573</v>
      </c>
      <c r="I703" t="s">
        <v>3318</v>
      </c>
      <c r="J703" t="s">
        <v>3320</v>
      </c>
      <c r="K703" t="s">
        <v>2938</v>
      </c>
      <c r="L703" t="s">
        <v>2942</v>
      </c>
      <c r="M703">
        <v>104370176</v>
      </c>
      <c r="N703" t="s">
        <v>2539</v>
      </c>
    </row>
    <row r="704" spans="1:14">
      <c r="A704">
        <v>194406</v>
      </c>
      <c r="B704" t="s">
        <v>2579</v>
      </c>
      <c r="C704" t="s">
        <v>2544</v>
      </c>
      <c r="D704" t="s">
        <v>2940</v>
      </c>
      <c r="E704" t="s">
        <v>2937</v>
      </c>
      <c r="F704" t="s">
        <v>2571</v>
      </c>
      <c r="G704" t="s">
        <v>2572</v>
      </c>
      <c r="H704" t="s">
        <v>2573</v>
      </c>
      <c r="I704" t="s">
        <v>3318</v>
      </c>
      <c r="J704" t="s">
        <v>3320</v>
      </c>
      <c r="K704" t="s">
        <v>2938</v>
      </c>
      <c r="L704" t="s">
        <v>2941</v>
      </c>
      <c r="M704">
        <v>280576</v>
      </c>
      <c r="N704" t="s">
        <v>2539</v>
      </c>
    </row>
    <row r="705" spans="1:14">
      <c r="A705">
        <v>194407</v>
      </c>
      <c r="B705" t="s">
        <v>2580</v>
      </c>
      <c r="C705" t="s">
        <v>2544</v>
      </c>
      <c r="D705" t="s">
        <v>2936</v>
      </c>
      <c r="E705" t="s">
        <v>2937</v>
      </c>
      <c r="F705" t="s">
        <v>2571</v>
      </c>
      <c r="G705" t="s">
        <v>2572</v>
      </c>
      <c r="H705" t="s">
        <v>2573</v>
      </c>
      <c r="I705" t="s">
        <v>3318</v>
      </c>
      <c r="J705" t="s">
        <v>3321</v>
      </c>
      <c r="K705" t="s">
        <v>2938</v>
      </c>
      <c r="L705" t="s">
        <v>2939</v>
      </c>
      <c r="M705">
        <v>275456</v>
      </c>
      <c r="N705" t="s">
        <v>2539</v>
      </c>
    </row>
    <row r="706" spans="1:14">
      <c r="A706">
        <v>194408</v>
      </c>
      <c r="B706" t="s">
        <v>2570</v>
      </c>
      <c r="C706" t="s">
        <v>2544</v>
      </c>
      <c r="D706" t="s">
        <v>2943</v>
      </c>
      <c r="E706" t="s">
        <v>2937</v>
      </c>
      <c r="F706" t="s">
        <v>2571</v>
      </c>
      <c r="G706" t="s">
        <v>2572</v>
      </c>
      <c r="H706" t="s">
        <v>2573</v>
      </c>
      <c r="I706" t="s">
        <v>3322</v>
      </c>
      <c r="J706" t="s">
        <v>3323</v>
      </c>
      <c r="K706" t="s">
        <v>2938</v>
      </c>
      <c r="L706" t="s">
        <v>2956</v>
      </c>
      <c r="M706">
        <v>152399872</v>
      </c>
      <c r="N706" t="s">
        <v>2539</v>
      </c>
    </row>
    <row r="707" spans="1:14">
      <c r="A707">
        <v>194408</v>
      </c>
      <c r="B707" t="s">
        <v>2570</v>
      </c>
      <c r="C707" t="s">
        <v>2544</v>
      </c>
      <c r="D707" t="s">
        <v>2943</v>
      </c>
      <c r="E707" t="s">
        <v>2937</v>
      </c>
      <c r="F707" t="s">
        <v>2571</v>
      </c>
      <c r="G707" t="s">
        <v>2572</v>
      </c>
      <c r="H707" t="s">
        <v>2573</v>
      </c>
      <c r="I707" t="s">
        <v>3322</v>
      </c>
      <c r="J707" t="s">
        <v>3323</v>
      </c>
      <c r="K707" t="s">
        <v>2938</v>
      </c>
      <c r="L707" t="s">
        <v>2955</v>
      </c>
      <c r="M707">
        <v>466944</v>
      </c>
      <c r="N707" t="s">
        <v>2539</v>
      </c>
    </row>
    <row r="708" spans="1:14">
      <c r="A708">
        <v>194408</v>
      </c>
      <c r="B708" t="s">
        <v>2570</v>
      </c>
      <c r="C708" t="s">
        <v>2544</v>
      </c>
      <c r="D708" t="s">
        <v>2943</v>
      </c>
      <c r="E708" t="s">
        <v>2937</v>
      </c>
      <c r="F708" t="s">
        <v>2571</v>
      </c>
      <c r="G708" t="s">
        <v>2572</v>
      </c>
      <c r="H708" t="s">
        <v>2573</v>
      </c>
      <c r="I708" t="s">
        <v>3322</v>
      </c>
      <c r="J708" t="s">
        <v>3323</v>
      </c>
      <c r="K708" t="s">
        <v>2938</v>
      </c>
      <c r="L708" t="s">
        <v>2941</v>
      </c>
      <c r="M708">
        <v>145408</v>
      </c>
      <c r="N708" t="s">
        <v>2539</v>
      </c>
    </row>
    <row r="709" spans="1:14">
      <c r="A709">
        <v>194409</v>
      </c>
      <c r="B709" t="s">
        <v>2578</v>
      </c>
      <c r="C709" t="s">
        <v>2544</v>
      </c>
      <c r="D709" t="s">
        <v>2944</v>
      </c>
      <c r="E709" t="s">
        <v>2937</v>
      </c>
      <c r="F709" t="s">
        <v>2571</v>
      </c>
      <c r="G709" t="s">
        <v>2572</v>
      </c>
      <c r="H709" t="s">
        <v>2573</v>
      </c>
      <c r="I709" t="s">
        <v>3324</v>
      </c>
      <c r="J709" t="s">
        <v>3325</v>
      </c>
      <c r="K709" t="s">
        <v>2945</v>
      </c>
      <c r="L709" t="s">
        <v>2941</v>
      </c>
      <c r="M709">
        <v>274432</v>
      </c>
      <c r="N709" t="s">
        <v>2539</v>
      </c>
    </row>
    <row r="710" spans="1:14">
      <c r="A710">
        <v>194409</v>
      </c>
      <c r="B710" t="s">
        <v>2578</v>
      </c>
      <c r="C710" t="s">
        <v>2544</v>
      </c>
      <c r="D710" t="s">
        <v>2944</v>
      </c>
      <c r="E710" t="s">
        <v>2937</v>
      </c>
      <c r="F710" t="s">
        <v>2571</v>
      </c>
      <c r="G710" t="s">
        <v>2572</v>
      </c>
      <c r="H710" t="s">
        <v>2573</v>
      </c>
      <c r="I710" t="s">
        <v>3324</v>
      </c>
      <c r="J710" t="s">
        <v>3325</v>
      </c>
      <c r="K710" t="s">
        <v>2945</v>
      </c>
      <c r="L710" t="s">
        <v>2946</v>
      </c>
      <c r="M710">
        <v>274432</v>
      </c>
      <c r="N710" t="s">
        <v>2539</v>
      </c>
    </row>
    <row r="711" spans="1:14">
      <c r="A711">
        <v>194409</v>
      </c>
      <c r="B711" t="s">
        <v>2578</v>
      </c>
      <c r="C711" t="s">
        <v>2544</v>
      </c>
      <c r="D711" t="s">
        <v>2944</v>
      </c>
      <c r="E711" t="s">
        <v>2937</v>
      </c>
      <c r="F711" t="s">
        <v>2571</v>
      </c>
      <c r="G711" t="s">
        <v>2572</v>
      </c>
      <c r="H711" t="s">
        <v>2573</v>
      </c>
      <c r="I711" t="s">
        <v>3324</v>
      </c>
      <c r="J711" t="s">
        <v>3325</v>
      </c>
      <c r="K711" t="s">
        <v>2945</v>
      </c>
      <c r="L711" t="s">
        <v>2947</v>
      </c>
      <c r="M711">
        <v>293888</v>
      </c>
      <c r="N711" t="s">
        <v>2539</v>
      </c>
    </row>
    <row r="712" spans="1:14">
      <c r="A712">
        <v>194409</v>
      </c>
      <c r="B712" t="s">
        <v>2578</v>
      </c>
      <c r="C712" t="s">
        <v>2544</v>
      </c>
      <c r="D712" t="s">
        <v>2944</v>
      </c>
      <c r="E712" t="s">
        <v>2937</v>
      </c>
      <c r="F712" t="s">
        <v>2571</v>
      </c>
      <c r="G712" t="s">
        <v>2572</v>
      </c>
      <c r="H712" t="s">
        <v>2573</v>
      </c>
      <c r="I712" t="s">
        <v>3324</v>
      </c>
      <c r="J712" t="s">
        <v>3325</v>
      </c>
      <c r="K712" t="s">
        <v>2945</v>
      </c>
      <c r="L712" t="s">
        <v>2942</v>
      </c>
      <c r="M712">
        <v>1169408</v>
      </c>
      <c r="N712" t="s">
        <v>2539</v>
      </c>
    </row>
    <row r="713" spans="1:14">
      <c r="A713">
        <v>194409</v>
      </c>
      <c r="B713" t="s">
        <v>2578</v>
      </c>
      <c r="C713" t="s">
        <v>2544</v>
      </c>
      <c r="D713" t="s">
        <v>2944</v>
      </c>
      <c r="E713" t="s">
        <v>2937</v>
      </c>
      <c r="F713" t="s">
        <v>2571</v>
      </c>
      <c r="G713" t="s">
        <v>2572</v>
      </c>
      <c r="H713" t="s">
        <v>2573</v>
      </c>
      <c r="I713" t="s">
        <v>3324</v>
      </c>
      <c r="J713" t="s">
        <v>3325</v>
      </c>
      <c r="K713" t="s">
        <v>2945</v>
      </c>
      <c r="L713" t="s">
        <v>2950</v>
      </c>
      <c r="M713">
        <v>630784</v>
      </c>
      <c r="N713" t="s">
        <v>2539</v>
      </c>
    </row>
    <row r="714" spans="1:14">
      <c r="A714">
        <v>194409</v>
      </c>
      <c r="B714" t="s">
        <v>2578</v>
      </c>
      <c r="C714" t="s">
        <v>2544</v>
      </c>
      <c r="D714" t="s">
        <v>2944</v>
      </c>
      <c r="E714" t="s">
        <v>2937</v>
      </c>
      <c r="F714" t="s">
        <v>2571</v>
      </c>
      <c r="G714" t="s">
        <v>2572</v>
      </c>
      <c r="H714" t="s">
        <v>2573</v>
      </c>
      <c r="I714" t="s">
        <v>3324</v>
      </c>
      <c r="J714" t="s">
        <v>3325</v>
      </c>
      <c r="K714" t="s">
        <v>2945</v>
      </c>
      <c r="L714" t="s">
        <v>2948</v>
      </c>
      <c r="M714">
        <v>293888</v>
      </c>
      <c r="N714" t="s">
        <v>2539</v>
      </c>
    </row>
    <row r="715" spans="1:14">
      <c r="A715">
        <v>194409</v>
      </c>
      <c r="B715" t="s">
        <v>2578</v>
      </c>
      <c r="C715" t="s">
        <v>2544</v>
      </c>
      <c r="D715" t="s">
        <v>2944</v>
      </c>
      <c r="E715" t="s">
        <v>2937</v>
      </c>
      <c r="F715" t="s">
        <v>2571</v>
      </c>
      <c r="G715" t="s">
        <v>2572</v>
      </c>
      <c r="H715" t="s">
        <v>2573</v>
      </c>
      <c r="I715" t="s">
        <v>3324</v>
      </c>
      <c r="J715" t="s">
        <v>3325</v>
      </c>
      <c r="K715" t="s">
        <v>2945</v>
      </c>
      <c r="L715" t="s">
        <v>2949</v>
      </c>
      <c r="M715">
        <v>717824</v>
      </c>
      <c r="N715" t="s">
        <v>2539</v>
      </c>
    </row>
    <row r="716" spans="1:14">
      <c r="A716">
        <v>194409</v>
      </c>
      <c r="B716" t="s">
        <v>2578</v>
      </c>
      <c r="C716" t="s">
        <v>2544</v>
      </c>
      <c r="D716" t="s">
        <v>2944</v>
      </c>
      <c r="E716" t="s">
        <v>2937</v>
      </c>
      <c r="F716" t="s">
        <v>2571</v>
      </c>
      <c r="G716" t="s">
        <v>2572</v>
      </c>
      <c r="H716" t="s">
        <v>2573</v>
      </c>
      <c r="I716" t="s">
        <v>3324</v>
      </c>
      <c r="J716" t="s">
        <v>3325</v>
      </c>
      <c r="K716" t="s">
        <v>2945</v>
      </c>
      <c r="L716" t="s">
        <v>2951</v>
      </c>
      <c r="M716">
        <v>504832</v>
      </c>
      <c r="N716" t="s">
        <v>2539</v>
      </c>
    </row>
    <row r="717" spans="1:14">
      <c r="A717">
        <v>194410</v>
      </c>
      <c r="B717" t="s">
        <v>2581</v>
      </c>
      <c r="C717" t="s">
        <v>2544</v>
      </c>
      <c r="D717" t="s">
        <v>2952</v>
      </c>
      <c r="E717" t="s">
        <v>2937</v>
      </c>
      <c r="F717" t="s">
        <v>2571</v>
      </c>
      <c r="G717" t="s">
        <v>2572</v>
      </c>
      <c r="H717" t="s">
        <v>2573</v>
      </c>
      <c r="I717" t="s">
        <v>3324</v>
      </c>
      <c r="J717" t="s">
        <v>3326</v>
      </c>
      <c r="K717" t="s">
        <v>2945</v>
      </c>
      <c r="L717" t="s">
        <v>2953</v>
      </c>
      <c r="M717">
        <v>300032</v>
      </c>
      <c r="N717" t="s">
        <v>2539</v>
      </c>
    </row>
    <row r="718" spans="1:14">
      <c r="A718">
        <v>194410</v>
      </c>
      <c r="B718" t="s">
        <v>2581</v>
      </c>
      <c r="C718" t="s">
        <v>2544</v>
      </c>
      <c r="D718" t="s">
        <v>2952</v>
      </c>
      <c r="E718" t="s">
        <v>2937</v>
      </c>
      <c r="F718" t="s">
        <v>2571</v>
      </c>
      <c r="G718" t="s">
        <v>2572</v>
      </c>
      <c r="H718" t="s">
        <v>2573</v>
      </c>
      <c r="I718" t="s">
        <v>3324</v>
      </c>
      <c r="J718" t="s">
        <v>3326</v>
      </c>
      <c r="K718" t="s">
        <v>2945</v>
      </c>
      <c r="L718" t="s">
        <v>2954</v>
      </c>
      <c r="M718">
        <v>362496</v>
      </c>
      <c r="N718" t="s">
        <v>2539</v>
      </c>
    </row>
    <row r="719" spans="1:14">
      <c r="A719">
        <v>194410</v>
      </c>
      <c r="B719" t="s">
        <v>2581</v>
      </c>
      <c r="C719" t="s">
        <v>2544</v>
      </c>
      <c r="D719" t="s">
        <v>2952</v>
      </c>
      <c r="E719" t="s">
        <v>2937</v>
      </c>
      <c r="F719" t="s">
        <v>2571</v>
      </c>
      <c r="G719" t="s">
        <v>2572</v>
      </c>
      <c r="H719" t="s">
        <v>2573</v>
      </c>
      <c r="I719" t="s">
        <v>3324</v>
      </c>
      <c r="J719" t="s">
        <v>3326</v>
      </c>
      <c r="K719" t="s">
        <v>2945</v>
      </c>
      <c r="L719" t="s">
        <v>2941</v>
      </c>
      <c r="M719">
        <v>274432</v>
      </c>
      <c r="N719" t="s">
        <v>2539</v>
      </c>
    </row>
    <row r="720" spans="1:14">
      <c r="A720">
        <v>194419</v>
      </c>
      <c r="B720" t="s">
        <v>2957</v>
      </c>
      <c r="C720" t="s">
        <v>2544</v>
      </c>
      <c r="D720" t="s">
        <v>2962</v>
      </c>
      <c r="E720" t="s">
        <v>2937</v>
      </c>
      <c r="F720" t="s">
        <v>2571</v>
      </c>
      <c r="G720" t="s">
        <v>2572</v>
      </c>
      <c r="H720" t="s">
        <v>2573</v>
      </c>
      <c r="I720" t="s">
        <v>3327</v>
      </c>
      <c r="J720" t="s">
        <v>3328</v>
      </c>
      <c r="K720" t="s">
        <v>2938</v>
      </c>
      <c r="L720" t="s">
        <v>2941</v>
      </c>
      <c r="M720">
        <v>280576</v>
      </c>
      <c r="N720" t="s">
        <v>2539</v>
      </c>
    </row>
    <row r="721" spans="1:14">
      <c r="A721">
        <v>194422</v>
      </c>
      <c r="B721" t="s">
        <v>2957</v>
      </c>
      <c r="C721" t="s">
        <v>2544</v>
      </c>
      <c r="D721" t="s">
        <v>2574</v>
      </c>
      <c r="E721" t="s">
        <v>2937</v>
      </c>
      <c r="F721" t="s">
        <v>2571</v>
      </c>
      <c r="G721" t="s">
        <v>2572</v>
      </c>
      <c r="H721" t="s">
        <v>2573</v>
      </c>
      <c r="I721" t="s">
        <v>3329</v>
      </c>
      <c r="J721" t="s">
        <v>3330</v>
      </c>
      <c r="K721" t="s">
        <v>2938</v>
      </c>
      <c r="L721" t="s">
        <v>2941</v>
      </c>
      <c r="M721">
        <v>280576</v>
      </c>
      <c r="N721" t="s">
        <v>2539</v>
      </c>
    </row>
    <row r="722" spans="1:14">
      <c r="A722">
        <v>194422</v>
      </c>
      <c r="B722" t="s">
        <v>2957</v>
      </c>
      <c r="C722" t="s">
        <v>2544</v>
      </c>
      <c r="D722" t="s">
        <v>2574</v>
      </c>
      <c r="E722" t="s">
        <v>2937</v>
      </c>
      <c r="F722" t="s">
        <v>2571</v>
      </c>
      <c r="G722" t="s">
        <v>2572</v>
      </c>
      <c r="H722" t="s">
        <v>2573</v>
      </c>
      <c r="I722" t="s">
        <v>3329</v>
      </c>
      <c r="J722" t="s">
        <v>3330</v>
      </c>
      <c r="K722" t="s">
        <v>2938</v>
      </c>
      <c r="L722" t="s">
        <v>2960</v>
      </c>
      <c r="M722">
        <v>446464</v>
      </c>
      <c r="N722" t="s">
        <v>2539</v>
      </c>
    </row>
    <row r="723" spans="1:14">
      <c r="A723">
        <v>194422</v>
      </c>
      <c r="B723" t="s">
        <v>2957</v>
      </c>
      <c r="C723" t="s">
        <v>2544</v>
      </c>
      <c r="D723" t="s">
        <v>2574</v>
      </c>
      <c r="E723" t="s">
        <v>2937</v>
      </c>
      <c r="F723" t="s">
        <v>2571</v>
      </c>
      <c r="G723" t="s">
        <v>2572</v>
      </c>
      <c r="H723" t="s">
        <v>2573</v>
      </c>
      <c r="I723" t="s">
        <v>3329</v>
      </c>
      <c r="J723" t="s">
        <v>3330</v>
      </c>
      <c r="K723" t="s">
        <v>2938</v>
      </c>
      <c r="L723" t="s">
        <v>2958</v>
      </c>
      <c r="M723">
        <v>454656</v>
      </c>
      <c r="N723" t="s">
        <v>2539</v>
      </c>
    </row>
    <row r="724" spans="1:14">
      <c r="A724">
        <v>194422</v>
      </c>
      <c r="B724" t="s">
        <v>2957</v>
      </c>
      <c r="C724" t="s">
        <v>2544</v>
      </c>
      <c r="D724" t="s">
        <v>2574</v>
      </c>
      <c r="E724" t="s">
        <v>2937</v>
      </c>
      <c r="F724" t="s">
        <v>2571</v>
      </c>
      <c r="G724" t="s">
        <v>2572</v>
      </c>
      <c r="H724" t="s">
        <v>2573</v>
      </c>
      <c r="I724" t="s">
        <v>3329</v>
      </c>
      <c r="J724" t="s">
        <v>3330</v>
      </c>
      <c r="K724" t="s">
        <v>2938</v>
      </c>
      <c r="L724" t="s">
        <v>2959</v>
      </c>
      <c r="M724">
        <v>423936</v>
      </c>
      <c r="N724" t="s">
        <v>2539</v>
      </c>
    </row>
    <row r="725" spans="1:14">
      <c r="A725">
        <v>194422</v>
      </c>
      <c r="B725" t="s">
        <v>2957</v>
      </c>
      <c r="C725" t="s">
        <v>2544</v>
      </c>
      <c r="D725" t="s">
        <v>2574</v>
      </c>
      <c r="E725" t="s">
        <v>2937</v>
      </c>
      <c r="F725" t="s">
        <v>2571</v>
      </c>
      <c r="G725" t="s">
        <v>2572</v>
      </c>
      <c r="H725" t="s">
        <v>2573</v>
      </c>
      <c r="I725" t="s">
        <v>3329</v>
      </c>
      <c r="J725" t="s">
        <v>3330</v>
      </c>
      <c r="K725" t="s">
        <v>2938</v>
      </c>
      <c r="L725" t="s">
        <v>2961</v>
      </c>
      <c r="M725">
        <v>884736</v>
      </c>
      <c r="N725" t="s">
        <v>2539</v>
      </c>
    </row>
    <row r="726" spans="1:14">
      <c r="A726">
        <v>194423</v>
      </c>
      <c r="B726" t="s">
        <v>2579</v>
      </c>
      <c r="C726" t="s">
        <v>2544</v>
      </c>
      <c r="D726" t="s">
        <v>2940</v>
      </c>
      <c r="E726" t="s">
        <v>2937</v>
      </c>
      <c r="F726" t="s">
        <v>2571</v>
      </c>
      <c r="G726" t="s">
        <v>2572</v>
      </c>
      <c r="H726" t="s">
        <v>2573</v>
      </c>
      <c r="I726" t="s">
        <v>3329</v>
      </c>
      <c r="J726" t="s">
        <v>3331</v>
      </c>
      <c r="K726" t="s">
        <v>2938</v>
      </c>
      <c r="L726" t="s">
        <v>2942</v>
      </c>
      <c r="M726">
        <v>104304640</v>
      </c>
      <c r="N726" t="s">
        <v>2539</v>
      </c>
    </row>
    <row r="727" spans="1:14">
      <c r="A727">
        <v>194423</v>
      </c>
      <c r="B727" t="s">
        <v>2579</v>
      </c>
      <c r="C727" t="s">
        <v>2544</v>
      </c>
      <c r="D727" t="s">
        <v>2940</v>
      </c>
      <c r="E727" t="s">
        <v>2937</v>
      </c>
      <c r="F727" t="s">
        <v>2571</v>
      </c>
      <c r="G727" t="s">
        <v>2572</v>
      </c>
      <c r="H727" t="s">
        <v>2573</v>
      </c>
      <c r="I727" t="s">
        <v>3329</v>
      </c>
      <c r="J727" t="s">
        <v>3331</v>
      </c>
      <c r="K727" t="s">
        <v>2938</v>
      </c>
      <c r="L727" t="s">
        <v>2941</v>
      </c>
      <c r="M727">
        <v>280576</v>
      </c>
      <c r="N727" t="s">
        <v>2539</v>
      </c>
    </row>
    <row r="728" spans="1:14">
      <c r="A728">
        <v>194424</v>
      </c>
      <c r="B728" t="s">
        <v>2580</v>
      </c>
      <c r="C728" t="s">
        <v>2544</v>
      </c>
      <c r="D728" t="s">
        <v>2936</v>
      </c>
      <c r="E728" t="s">
        <v>2937</v>
      </c>
      <c r="F728" t="s">
        <v>2571</v>
      </c>
      <c r="G728" t="s">
        <v>2572</v>
      </c>
      <c r="H728" t="s">
        <v>2573</v>
      </c>
      <c r="I728" t="s">
        <v>3329</v>
      </c>
      <c r="J728" t="s">
        <v>3332</v>
      </c>
      <c r="K728" t="s">
        <v>2938</v>
      </c>
      <c r="L728" t="s">
        <v>2939</v>
      </c>
      <c r="M728">
        <v>275456</v>
      </c>
      <c r="N728" t="s">
        <v>2539</v>
      </c>
    </row>
    <row r="729" spans="1:14">
      <c r="A729">
        <v>194425</v>
      </c>
      <c r="B729" t="s">
        <v>2570</v>
      </c>
      <c r="C729" t="s">
        <v>2544</v>
      </c>
      <c r="D729" t="s">
        <v>2943</v>
      </c>
      <c r="E729" t="s">
        <v>2937</v>
      </c>
      <c r="F729" t="s">
        <v>2571</v>
      </c>
      <c r="G729" t="s">
        <v>2572</v>
      </c>
      <c r="H729" t="s">
        <v>2573</v>
      </c>
      <c r="I729" t="s">
        <v>3333</v>
      </c>
      <c r="J729" t="s">
        <v>3334</v>
      </c>
      <c r="K729" t="s">
        <v>2938</v>
      </c>
      <c r="L729" t="s">
        <v>2955</v>
      </c>
      <c r="M729">
        <v>466944</v>
      </c>
      <c r="N729" t="s">
        <v>2539</v>
      </c>
    </row>
    <row r="730" spans="1:14">
      <c r="A730">
        <v>194425</v>
      </c>
      <c r="B730" t="s">
        <v>2570</v>
      </c>
      <c r="C730" t="s">
        <v>2544</v>
      </c>
      <c r="D730" t="s">
        <v>2943</v>
      </c>
      <c r="E730" t="s">
        <v>2937</v>
      </c>
      <c r="F730" t="s">
        <v>2571</v>
      </c>
      <c r="G730" t="s">
        <v>2572</v>
      </c>
      <c r="H730" t="s">
        <v>2573</v>
      </c>
      <c r="I730" t="s">
        <v>3333</v>
      </c>
      <c r="J730" t="s">
        <v>3334</v>
      </c>
      <c r="K730" t="s">
        <v>2938</v>
      </c>
      <c r="L730" t="s">
        <v>2956</v>
      </c>
      <c r="M730">
        <v>439695360</v>
      </c>
      <c r="N730" t="s">
        <v>2539</v>
      </c>
    </row>
    <row r="731" spans="1:14">
      <c r="A731">
        <v>194425</v>
      </c>
      <c r="B731" t="s">
        <v>2570</v>
      </c>
      <c r="C731" t="s">
        <v>2544</v>
      </c>
      <c r="D731" t="s">
        <v>2943</v>
      </c>
      <c r="E731" t="s">
        <v>2937</v>
      </c>
      <c r="F731" t="s">
        <v>2571</v>
      </c>
      <c r="G731" t="s">
        <v>2572</v>
      </c>
      <c r="H731" t="s">
        <v>2573</v>
      </c>
      <c r="I731" t="s">
        <v>3333</v>
      </c>
      <c r="J731" t="s">
        <v>3334</v>
      </c>
      <c r="K731" t="s">
        <v>2938</v>
      </c>
      <c r="L731" t="s">
        <v>2941</v>
      </c>
      <c r="M731">
        <v>145408</v>
      </c>
      <c r="N731" t="s">
        <v>2539</v>
      </c>
    </row>
    <row r="732" spans="1:14">
      <c r="A732">
        <v>194428</v>
      </c>
      <c r="B732" t="s">
        <v>2578</v>
      </c>
      <c r="C732" t="s">
        <v>2544</v>
      </c>
      <c r="D732" t="s">
        <v>2944</v>
      </c>
      <c r="E732" t="s">
        <v>2937</v>
      </c>
      <c r="F732" t="s">
        <v>2571</v>
      </c>
      <c r="G732" t="s">
        <v>2572</v>
      </c>
      <c r="H732" t="s">
        <v>2573</v>
      </c>
      <c r="I732" t="s">
        <v>3335</v>
      </c>
      <c r="J732" t="s">
        <v>3336</v>
      </c>
      <c r="K732" t="s">
        <v>2945</v>
      </c>
      <c r="L732" t="s">
        <v>2941</v>
      </c>
      <c r="M732">
        <v>274432</v>
      </c>
      <c r="N732" t="s">
        <v>2539</v>
      </c>
    </row>
    <row r="733" spans="1:14">
      <c r="A733">
        <v>194428</v>
      </c>
      <c r="B733" t="s">
        <v>2578</v>
      </c>
      <c r="C733" t="s">
        <v>2544</v>
      </c>
      <c r="D733" t="s">
        <v>2944</v>
      </c>
      <c r="E733" t="s">
        <v>2937</v>
      </c>
      <c r="F733" t="s">
        <v>2571</v>
      </c>
      <c r="G733" t="s">
        <v>2572</v>
      </c>
      <c r="H733" t="s">
        <v>2573</v>
      </c>
      <c r="I733" t="s">
        <v>3335</v>
      </c>
      <c r="J733" t="s">
        <v>3336</v>
      </c>
      <c r="K733" t="s">
        <v>2945</v>
      </c>
      <c r="L733" t="s">
        <v>2946</v>
      </c>
      <c r="M733">
        <v>274432</v>
      </c>
      <c r="N733" t="s">
        <v>2539</v>
      </c>
    </row>
    <row r="734" spans="1:14">
      <c r="A734">
        <v>194428</v>
      </c>
      <c r="B734" t="s">
        <v>2578</v>
      </c>
      <c r="C734" t="s">
        <v>2544</v>
      </c>
      <c r="D734" t="s">
        <v>2944</v>
      </c>
      <c r="E734" t="s">
        <v>2937</v>
      </c>
      <c r="F734" t="s">
        <v>2571</v>
      </c>
      <c r="G734" t="s">
        <v>2572</v>
      </c>
      <c r="H734" t="s">
        <v>2573</v>
      </c>
      <c r="I734" t="s">
        <v>3335</v>
      </c>
      <c r="J734" t="s">
        <v>3336</v>
      </c>
      <c r="K734" t="s">
        <v>2945</v>
      </c>
      <c r="L734" t="s">
        <v>2947</v>
      </c>
      <c r="M734">
        <v>293888</v>
      </c>
      <c r="N734" t="s">
        <v>2539</v>
      </c>
    </row>
    <row r="735" spans="1:14">
      <c r="A735">
        <v>194428</v>
      </c>
      <c r="B735" t="s">
        <v>2578</v>
      </c>
      <c r="C735" t="s">
        <v>2544</v>
      </c>
      <c r="D735" t="s">
        <v>2944</v>
      </c>
      <c r="E735" t="s">
        <v>2937</v>
      </c>
      <c r="F735" t="s">
        <v>2571</v>
      </c>
      <c r="G735" t="s">
        <v>2572</v>
      </c>
      <c r="H735" t="s">
        <v>2573</v>
      </c>
      <c r="I735" t="s">
        <v>3335</v>
      </c>
      <c r="J735" t="s">
        <v>3336</v>
      </c>
      <c r="K735" t="s">
        <v>2945</v>
      </c>
      <c r="L735" t="s">
        <v>2942</v>
      </c>
      <c r="M735">
        <v>1103872</v>
      </c>
      <c r="N735" t="s">
        <v>2539</v>
      </c>
    </row>
    <row r="736" spans="1:14">
      <c r="A736">
        <v>194428</v>
      </c>
      <c r="B736" t="s">
        <v>2578</v>
      </c>
      <c r="C736" t="s">
        <v>2544</v>
      </c>
      <c r="D736" t="s">
        <v>2944</v>
      </c>
      <c r="E736" t="s">
        <v>2937</v>
      </c>
      <c r="F736" t="s">
        <v>2571</v>
      </c>
      <c r="G736" t="s">
        <v>2572</v>
      </c>
      <c r="H736" t="s">
        <v>2573</v>
      </c>
      <c r="I736" t="s">
        <v>3335</v>
      </c>
      <c r="J736" t="s">
        <v>3336</v>
      </c>
      <c r="K736" t="s">
        <v>2945</v>
      </c>
      <c r="L736" t="s">
        <v>2950</v>
      </c>
      <c r="M736">
        <v>504832</v>
      </c>
      <c r="N736" t="s">
        <v>2539</v>
      </c>
    </row>
    <row r="737" spans="1:14">
      <c r="A737">
        <v>194428</v>
      </c>
      <c r="B737" t="s">
        <v>2578</v>
      </c>
      <c r="C737" t="s">
        <v>2544</v>
      </c>
      <c r="D737" t="s">
        <v>2944</v>
      </c>
      <c r="E737" t="s">
        <v>2937</v>
      </c>
      <c r="F737" t="s">
        <v>2571</v>
      </c>
      <c r="G737" t="s">
        <v>2572</v>
      </c>
      <c r="H737" t="s">
        <v>2573</v>
      </c>
      <c r="I737" t="s">
        <v>3335</v>
      </c>
      <c r="J737" t="s">
        <v>3336</v>
      </c>
      <c r="K737" t="s">
        <v>2945</v>
      </c>
      <c r="L737" t="s">
        <v>2948</v>
      </c>
      <c r="M737">
        <v>293888</v>
      </c>
      <c r="N737" t="s">
        <v>2539</v>
      </c>
    </row>
    <row r="738" spans="1:14">
      <c r="A738">
        <v>194428</v>
      </c>
      <c r="B738" t="s">
        <v>2578</v>
      </c>
      <c r="C738" t="s">
        <v>2544</v>
      </c>
      <c r="D738" t="s">
        <v>2944</v>
      </c>
      <c r="E738" t="s">
        <v>2937</v>
      </c>
      <c r="F738" t="s">
        <v>2571</v>
      </c>
      <c r="G738" t="s">
        <v>2572</v>
      </c>
      <c r="H738" t="s">
        <v>2573</v>
      </c>
      <c r="I738" t="s">
        <v>3335</v>
      </c>
      <c r="J738" t="s">
        <v>3336</v>
      </c>
      <c r="K738" t="s">
        <v>2945</v>
      </c>
      <c r="L738" t="s">
        <v>2949</v>
      </c>
      <c r="M738">
        <v>717824</v>
      </c>
      <c r="N738" t="s">
        <v>2539</v>
      </c>
    </row>
    <row r="739" spans="1:14">
      <c r="A739">
        <v>194428</v>
      </c>
      <c r="B739" t="s">
        <v>2578</v>
      </c>
      <c r="C739" t="s">
        <v>2544</v>
      </c>
      <c r="D739" t="s">
        <v>2944</v>
      </c>
      <c r="E739" t="s">
        <v>2937</v>
      </c>
      <c r="F739" t="s">
        <v>2571</v>
      </c>
      <c r="G739" t="s">
        <v>2572</v>
      </c>
      <c r="H739" t="s">
        <v>2573</v>
      </c>
      <c r="I739" t="s">
        <v>3335</v>
      </c>
      <c r="J739" t="s">
        <v>3336</v>
      </c>
      <c r="K739" t="s">
        <v>2945</v>
      </c>
      <c r="L739" t="s">
        <v>2951</v>
      </c>
      <c r="M739">
        <v>504832</v>
      </c>
      <c r="N739" t="s">
        <v>2539</v>
      </c>
    </row>
    <row r="740" spans="1:14">
      <c r="A740">
        <v>194429</v>
      </c>
      <c r="B740" t="s">
        <v>2581</v>
      </c>
      <c r="C740" t="s">
        <v>2544</v>
      </c>
      <c r="D740" t="s">
        <v>2952</v>
      </c>
      <c r="E740" t="s">
        <v>2937</v>
      </c>
      <c r="F740" t="s">
        <v>2571</v>
      </c>
      <c r="G740" t="s">
        <v>2572</v>
      </c>
      <c r="H740" t="s">
        <v>2573</v>
      </c>
      <c r="I740" t="s">
        <v>3335</v>
      </c>
      <c r="J740" t="s">
        <v>3337</v>
      </c>
      <c r="K740" t="s">
        <v>2945</v>
      </c>
      <c r="L740" t="s">
        <v>2953</v>
      </c>
      <c r="M740">
        <v>300032</v>
      </c>
      <c r="N740" t="s">
        <v>2539</v>
      </c>
    </row>
    <row r="741" spans="1:14">
      <c r="A741">
        <v>194429</v>
      </c>
      <c r="B741" t="s">
        <v>2581</v>
      </c>
      <c r="C741" t="s">
        <v>2544</v>
      </c>
      <c r="D741" t="s">
        <v>2952</v>
      </c>
      <c r="E741" t="s">
        <v>2937</v>
      </c>
      <c r="F741" t="s">
        <v>2571</v>
      </c>
      <c r="G741" t="s">
        <v>2572</v>
      </c>
      <c r="H741" t="s">
        <v>2573</v>
      </c>
      <c r="I741" t="s">
        <v>3335</v>
      </c>
      <c r="J741" t="s">
        <v>3337</v>
      </c>
      <c r="K741" t="s">
        <v>2945</v>
      </c>
      <c r="L741" t="s">
        <v>2954</v>
      </c>
      <c r="M741">
        <v>362496</v>
      </c>
      <c r="N741" t="s">
        <v>2539</v>
      </c>
    </row>
    <row r="742" spans="1:14">
      <c r="A742">
        <v>194429</v>
      </c>
      <c r="B742" t="s">
        <v>2581</v>
      </c>
      <c r="C742" t="s">
        <v>2544</v>
      </c>
      <c r="D742" t="s">
        <v>2952</v>
      </c>
      <c r="E742" t="s">
        <v>2937</v>
      </c>
      <c r="F742" t="s">
        <v>2571</v>
      </c>
      <c r="G742" t="s">
        <v>2572</v>
      </c>
      <c r="H742" t="s">
        <v>2573</v>
      </c>
      <c r="I742" t="s">
        <v>3335</v>
      </c>
      <c r="J742" t="s">
        <v>3337</v>
      </c>
      <c r="K742" t="s">
        <v>2945</v>
      </c>
      <c r="L742" t="s">
        <v>2941</v>
      </c>
      <c r="M742">
        <v>274432</v>
      </c>
      <c r="N742" t="s">
        <v>2539</v>
      </c>
    </row>
    <row r="743" spans="1:14">
      <c r="A743">
        <v>194431</v>
      </c>
      <c r="B743" t="s">
        <v>2957</v>
      </c>
      <c r="C743" t="s">
        <v>2544</v>
      </c>
      <c r="D743" t="s">
        <v>2962</v>
      </c>
      <c r="E743" t="s">
        <v>2937</v>
      </c>
      <c r="F743" t="s">
        <v>2571</v>
      </c>
      <c r="G743" t="s">
        <v>2572</v>
      </c>
      <c r="H743" t="s">
        <v>2573</v>
      </c>
      <c r="I743" t="s">
        <v>3338</v>
      </c>
      <c r="J743" t="s">
        <v>3339</v>
      </c>
      <c r="K743" t="s">
        <v>2938</v>
      </c>
      <c r="L743" t="s">
        <v>2941</v>
      </c>
      <c r="M743">
        <v>280576</v>
      </c>
      <c r="N743" t="s">
        <v>2539</v>
      </c>
    </row>
    <row r="744" spans="1:14">
      <c r="A744">
        <v>194432</v>
      </c>
      <c r="B744" t="s">
        <v>2579</v>
      </c>
      <c r="C744" t="s">
        <v>2544</v>
      </c>
      <c r="D744" t="s">
        <v>2940</v>
      </c>
      <c r="E744" t="s">
        <v>2937</v>
      </c>
      <c r="F744" t="s">
        <v>2571</v>
      </c>
      <c r="G744" t="s">
        <v>2572</v>
      </c>
      <c r="H744" t="s">
        <v>2573</v>
      </c>
      <c r="I744" t="s">
        <v>3340</v>
      </c>
      <c r="J744" t="s">
        <v>3341</v>
      </c>
      <c r="K744" t="s">
        <v>2938</v>
      </c>
      <c r="L744" t="s">
        <v>2941</v>
      </c>
      <c r="M744">
        <v>280576</v>
      </c>
      <c r="N744" t="s">
        <v>2539</v>
      </c>
    </row>
    <row r="745" spans="1:14">
      <c r="A745">
        <v>194432</v>
      </c>
      <c r="B745" t="s">
        <v>2579</v>
      </c>
      <c r="C745" t="s">
        <v>2544</v>
      </c>
      <c r="D745" t="s">
        <v>2940</v>
      </c>
      <c r="E745" t="s">
        <v>2937</v>
      </c>
      <c r="F745" t="s">
        <v>2571</v>
      </c>
      <c r="G745" t="s">
        <v>2572</v>
      </c>
      <c r="H745" t="s">
        <v>2573</v>
      </c>
      <c r="I745" t="s">
        <v>3340</v>
      </c>
      <c r="J745" t="s">
        <v>3341</v>
      </c>
      <c r="K745" t="s">
        <v>2938</v>
      </c>
      <c r="L745" t="s">
        <v>2942</v>
      </c>
      <c r="M745">
        <v>79347712</v>
      </c>
      <c r="N745" t="s">
        <v>2539</v>
      </c>
    </row>
    <row r="746" spans="1:14">
      <c r="A746">
        <v>194433</v>
      </c>
      <c r="B746" t="s">
        <v>2580</v>
      </c>
      <c r="C746" t="s">
        <v>2544</v>
      </c>
      <c r="D746" t="s">
        <v>2936</v>
      </c>
      <c r="E746" t="s">
        <v>2937</v>
      </c>
      <c r="F746" t="s">
        <v>2571</v>
      </c>
      <c r="G746" t="s">
        <v>2572</v>
      </c>
      <c r="H746" t="s">
        <v>2573</v>
      </c>
      <c r="I746" t="s">
        <v>3342</v>
      </c>
      <c r="J746" t="s">
        <v>3343</v>
      </c>
      <c r="K746" t="s">
        <v>2938</v>
      </c>
      <c r="L746" t="s">
        <v>2939</v>
      </c>
      <c r="M746">
        <v>275456</v>
      </c>
      <c r="N746" t="s">
        <v>2539</v>
      </c>
    </row>
    <row r="747" spans="1:14">
      <c r="A747">
        <v>194434</v>
      </c>
      <c r="B747" t="s">
        <v>2957</v>
      </c>
      <c r="C747" t="s">
        <v>2544</v>
      </c>
      <c r="D747" t="s">
        <v>2574</v>
      </c>
      <c r="E747" t="s">
        <v>2937</v>
      </c>
      <c r="F747" t="s">
        <v>2571</v>
      </c>
      <c r="G747" t="s">
        <v>2572</v>
      </c>
      <c r="H747" t="s">
        <v>2573</v>
      </c>
      <c r="I747" t="s">
        <v>3344</v>
      </c>
      <c r="J747" t="s">
        <v>3345</v>
      </c>
      <c r="K747" t="s">
        <v>2938</v>
      </c>
      <c r="L747" t="s">
        <v>2960</v>
      </c>
      <c r="M747">
        <v>446464</v>
      </c>
      <c r="N747" t="s">
        <v>2539</v>
      </c>
    </row>
    <row r="748" spans="1:14">
      <c r="A748">
        <v>194434</v>
      </c>
      <c r="B748" t="s">
        <v>2957</v>
      </c>
      <c r="C748" t="s">
        <v>2544</v>
      </c>
      <c r="D748" t="s">
        <v>2574</v>
      </c>
      <c r="E748" t="s">
        <v>2937</v>
      </c>
      <c r="F748" t="s">
        <v>2571</v>
      </c>
      <c r="G748" t="s">
        <v>2572</v>
      </c>
      <c r="H748" t="s">
        <v>2573</v>
      </c>
      <c r="I748" t="s">
        <v>3344</v>
      </c>
      <c r="J748" t="s">
        <v>3345</v>
      </c>
      <c r="K748" t="s">
        <v>2938</v>
      </c>
      <c r="L748" t="s">
        <v>2959</v>
      </c>
      <c r="M748">
        <v>423936</v>
      </c>
      <c r="N748" t="s">
        <v>2539</v>
      </c>
    </row>
    <row r="749" spans="1:14">
      <c r="A749">
        <v>194434</v>
      </c>
      <c r="B749" t="s">
        <v>2957</v>
      </c>
      <c r="C749" t="s">
        <v>2544</v>
      </c>
      <c r="D749" t="s">
        <v>2574</v>
      </c>
      <c r="E749" t="s">
        <v>2937</v>
      </c>
      <c r="F749" t="s">
        <v>2571</v>
      </c>
      <c r="G749" t="s">
        <v>2572</v>
      </c>
      <c r="H749" t="s">
        <v>2573</v>
      </c>
      <c r="I749" t="s">
        <v>3344</v>
      </c>
      <c r="J749" t="s">
        <v>3345</v>
      </c>
      <c r="K749" t="s">
        <v>2938</v>
      </c>
      <c r="L749" t="s">
        <v>2958</v>
      </c>
      <c r="M749">
        <v>454656</v>
      </c>
      <c r="N749" t="s">
        <v>2539</v>
      </c>
    </row>
    <row r="750" spans="1:14">
      <c r="A750">
        <v>194434</v>
      </c>
      <c r="B750" t="s">
        <v>2957</v>
      </c>
      <c r="C750" t="s">
        <v>2544</v>
      </c>
      <c r="D750" t="s">
        <v>2574</v>
      </c>
      <c r="E750" t="s">
        <v>2937</v>
      </c>
      <c r="F750" t="s">
        <v>2571</v>
      </c>
      <c r="G750" t="s">
        <v>2572</v>
      </c>
      <c r="H750" t="s">
        <v>2573</v>
      </c>
      <c r="I750" t="s">
        <v>3344</v>
      </c>
      <c r="J750" t="s">
        <v>3345</v>
      </c>
      <c r="K750" t="s">
        <v>2938</v>
      </c>
      <c r="L750" t="s">
        <v>2941</v>
      </c>
      <c r="M750">
        <v>280576</v>
      </c>
      <c r="N750" t="s">
        <v>2539</v>
      </c>
    </row>
    <row r="751" spans="1:14">
      <c r="A751">
        <v>194434</v>
      </c>
      <c r="B751" t="s">
        <v>2957</v>
      </c>
      <c r="C751" t="s">
        <v>2544</v>
      </c>
      <c r="D751" t="s">
        <v>2574</v>
      </c>
      <c r="E751" t="s">
        <v>2937</v>
      </c>
      <c r="F751" t="s">
        <v>2571</v>
      </c>
      <c r="G751" t="s">
        <v>2572</v>
      </c>
      <c r="H751" t="s">
        <v>2573</v>
      </c>
      <c r="I751" t="s">
        <v>3344</v>
      </c>
      <c r="J751" t="s">
        <v>3345</v>
      </c>
      <c r="K751" t="s">
        <v>2938</v>
      </c>
      <c r="L751" t="s">
        <v>2961</v>
      </c>
      <c r="M751">
        <v>753664</v>
      </c>
      <c r="N751" t="s">
        <v>2539</v>
      </c>
    </row>
    <row r="752" spans="1:14">
      <c r="A752">
        <v>194436</v>
      </c>
      <c r="B752" t="s">
        <v>2570</v>
      </c>
      <c r="C752" t="s">
        <v>2544</v>
      </c>
      <c r="D752" t="s">
        <v>2943</v>
      </c>
      <c r="E752" t="s">
        <v>2937</v>
      </c>
      <c r="F752" t="s">
        <v>2571</v>
      </c>
      <c r="G752" t="s">
        <v>2572</v>
      </c>
      <c r="H752" t="s">
        <v>2573</v>
      </c>
      <c r="I752" t="s">
        <v>3346</v>
      </c>
      <c r="J752" t="s">
        <v>3347</v>
      </c>
      <c r="K752" t="s">
        <v>2938</v>
      </c>
      <c r="L752" t="s">
        <v>2941</v>
      </c>
      <c r="M752">
        <v>145408</v>
      </c>
      <c r="N752" t="s">
        <v>2539</v>
      </c>
    </row>
    <row r="753" spans="1:14">
      <c r="A753">
        <v>194436</v>
      </c>
      <c r="B753" t="s">
        <v>2570</v>
      </c>
      <c r="C753" t="s">
        <v>2544</v>
      </c>
      <c r="D753" t="s">
        <v>2943</v>
      </c>
      <c r="E753" t="s">
        <v>2937</v>
      </c>
      <c r="F753" t="s">
        <v>2571</v>
      </c>
      <c r="G753" t="s">
        <v>2572</v>
      </c>
      <c r="H753" t="s">
        <v>2573</v>
      </c>
      <c r="I753" t="s">
        <v>3346</v>
      </c>
      <c r="J753" t="s">
        <v>3347</v>
      </c>
      <c r="K753" t="s">
        <v>2938</v>
      </c>
      <c r="L753" t="s">
        <v>2956</v>
      </c>
      <c r="M753">
        <v>1742848</v>
      </c>
      <c r="N753" t="s">
        <v>2539</v>
      </c>
    </row>
    <row r="754" spans="1:14">
      <c r="A754">
        <v>194436</v>
      </c>
      <c r="B754" t="s">
        <v>2570</v>
      </c>
      <c r="C754" t="s">
        <v>2544</v>
      </c>
      <c r="D754" t="s">
        <v>2943</v>
      </c>
      <c r="E754" t="s">
        <v>2937</v>
      </c>
      <c r="F754" t="s">
        <v>2571</v>
      </c>
      <c r="G754" t="s">
        <v>2572</v>
      </c>
      <c r="H754" t="s">
        <v>2573</v>
      </c>
      <c r="I754" t="s">
        <v>3346</v>
      </c>
      <c r="J754" t="s">
        <v>3347</v>
      </c>
      <c r="K754" t="s">
        <v>2938</v>
      </c>
      <c r="L754" t="s">
        <v>2955</v>
      </c>
      <c r="M754">
        <v>466944</v>
      </c>
      <c r="N754" t="s">
        <v>2539</v>
      </c>
    </row>
    <row r="755" spans="1:14">
      <c r="A755">
        <v>194439</v>
      </c>
      <c r="B755" t="s">
        <v>2578</v>
      </c>
      <c r="C755" t="s">
        <v>2544</v>
      </c>
      <c r="D755" t="s">
        <v>2944</v>
      </c>
      <c r="E755" t="s">
        <v>2937</v>
      </c>
      <c r="F755" t="s">
        <v>2571</v>
      </c>
      <c r="G755" t="s">
        <v>2572</v>
      </c>
      <c r="H755" t="s">
        <v>2573</v>
      </c>
      <c r="I755" t="s">
        <v>3348</v>
      </c>
      <c r="J755" t="s">
        <v>3349</v>
      </c>
      <c r="K755" t="s">
        <v>2945</v>
      </c>
      <c r="L755" t="s">
        <v>2947</v>
      </c>
      <c r="M755">
        <v>293888</v>
      </c>
      <c r="N755" t="s">
        <v>2539</v>
      </c>
    </row>
    <row r="756" spans="1:14">
      <c r="A756">
        <v>194439</v>
      </c>
      <c r="B756" t="s">
        <v>2578</v>
      </c>
      <c r="C756" t="s">
        <v>2544</v>
      </c>
      <c r="D756" t="s">
        <v>2944</v>
      </c>
      <c r="E756" t="s">
        <v>2937</v>
      </c>
      <c r="F756" t="s">
        <v>2571</v>
      </c>
      <c r="G756" t="s">
        <v>2572</v>
      </c>
      <c r="H756" t="s">
        <v>2573</v>
      </c>
      <c r="I756" t="s">
        <v>3348</v>
      </c>
      <c r="J756" t="s">
        <v>3349</v>
      </c>
      <c r="K756" t="s">
        <v>2945</v>
      </c>
      <c r="L756" t="s">
        <v>2946</v>
      </c>
      <c r="M756">
        <v>274432</v>
      </c>
      <c r="N756" t="s">
        <v>2539</v>
      </c>
    </row>
    <row r="757" spans="1:14">
      <c r="A757">
        <v>194439</v>
      </c>
      <c r="B757" t="s">
        <v>2578</v>
      </c>
      <c r="C757" t="s">
        <v>2544</v>
      </c>
      <c r="D757" t="s">
        <v>2944</v>
      </c>
      <c r="E757" t="s">
        <v>2937</v>
      </c>
      <c r="F757" t="s">
        <v>2571</v>
      </c>
      <c r="G757" t="s">
        <v>2572</v>
      </c>
      <c r="H757" t="s">
        <v>2573</v>
      </c>
      <c r="I757" t="s">
        <v>3348</v>
      </c>
      <c r="J757" t="s">
        <v>3349</v>
      </c>
      <c r="K757" t="s">
        <v>2945</v>
      </c>
      <c r="L757" t="s">
        <v>2941</v>
      </c>
      <c r="M757">
        <v>274432</v>
      </c>
      <c r="N757" t="s">
        <v>2539</v>
      </c>
    </row>
    <row r="758" spans="1:14">
      <c r="A758">
        <v>194439</v>
      </c>
      <c r="B758" t="s">
        <v>2578</v>
      </c>
      <c r="C758" t="s">
        <v>2544</v>
      </c>
      <c r="D758" t="s">
        <v>2944</v>
      </c>
      <c r="E758" t="s">
        <v>2937</v>
      </c>
      <c r="F758" t="s">
        <v>2571</v>
      </c>
      <c r="G758" t="s">
        <v>2572</v>
      </c>
      <c r="H758" t="s">
        <v>2573</v>
      </c>
      <c r="I758" t="s">
        <v>3348</v>
      </c>
      <c r="J758" t="s">
        <v>3349</v>
      </c>
      <c r="K758" t="s">
        <v>2945</v>
      </c>
      <c r="L758" t="s">
        <v>2950</v>
      </c>
      <c r="M758">
        <v>504832</v>
      </c>
      <c r="N758" t="s">
        <v>2539</v>
      </c>
    </row>
    <row r="759" spans="1:14">
      <c r="A759">
        <v>194439</v>
      </c>
      <c r="B759" t="s">
        <v>2578</v>
      </c>
      <c r="C759" t="s">
        <v>2544</v>
      </c>
      <c r="D759" t="s">
        <v>2944</v>
      </c>
      <c r="E759" t="s">
        <v>2937</v>
      </c>
      <c r="F759" t="s">
        <v>2571</v>
      </c>
      <c r="G759" t="s">
        <v>2572</v>
      </c>
      <c r="H759" t="s">
        <v>2573</v>
      </c>
      <c r="I759" t="s">
        <v>3348</v>
      </c>
      <c r="J759" t="s">
        <v>3349</v>
      </c>
      <c r="K759" t="s">
        <v>2945</v>
      </c>
      <c r="L759" t="s">
        <v>2942</v>
      </c>
      <c r="M759">
        <v>977920</v>
      </c>
      <c r="N759" t="s">
        <v>2539</v>
      </c>
    </row>
    <row r="760" spans="1:14">
      <c r="A760">
        <v>194439</v>
      </c>
      <c r="B760" t="s">
        <v>2578</v>
      </c>
      <c r="C760" t="s">
        <v>2544</v>
      </c>
      <c r="D760" t="s">
        <v>2944</v>
      </c>
      <c r="E760" t="s">
        <v>2937</v>
      </c>
      <c r="F760" t="s">
        <v>2571</v>
      </c>
      <c r="G760" t="s">
        <v>2572</v>
      </c>
      <c r="H760" t="s">
        <v>2573</v>
      </c>
      <c r="I760" t="s">
        <v>3348</v>
      </c>
      <c r="J760" t="s">
        <v>3349</v>
      </c>
      <c r="K760" t="s">
        <v>2945</v>
      </c>
      <c r="L760" t="s">
        <v>2948</v>
      </c>
      <c r="M760">
        <v>293888</v>
      </c>
      <c r="N760" t="s">
        <v>2539</v>
      </c>
    </row>
    <row r="761" spans="1:14">
      <c r="A761">
        <v>194439</v>
      </c>
      <c r="B761" t="s">
        <v>2578</v>
      </c>
      <c r="C761" t="s">
        <v>2544</v>
      </c>
      <c r="D761" t="s">
        <v>2944</v>
      </c>
      <c r="E761" t="s">
        <v>2937</v>
      </c>
      <c r="F761" t="s">
        <v>2571</v>
      </c>
      <c r="G761" t="s">
        <v>2572</v>
      </c>
      <c r="H761" t="s">
        <v>2573</v>
      </c>
      <c r="I761" t="s">
        <v>3348</v>
      </c>
      <c r="J761" t="s">
        <v>3349</v>
      </c>
      <c r="K761" t="s">
        <v>2945</v>
      </c>
      <c r="L761" t="s">
        <v>2949</v>
      </c>
      <c r="M761">
        <v>717824</v>
      </c>
      <c r="N761" t="s">
        <v>2539</v>
      </c>
    </row>
    <row r="762" spans="1:14">
      <c r="A762">
        <v>194439</v>
      </c>
      <c r="B762" t="s">
        <v>2578</v>
      </c>
      <c r="C762" t="s">
        <v>2544</v>
      </c>
      <c r="D762" t="s">
        <v>2944</v>
      </c>
      <c r="E762" t="s">
        <v>2937</v>
      </c>
      <c r="F762" t="s">
        <v>2571</v>
      </c>
      <c r="G762" t="s">
        <v>2572</v>
      </c>
      <c r="H762" t="s">
        <v>2573</v>
      </c>
      <c r="I762" t="s">
        <v>3348</v>
      </c>
      <c r="J762" t="s">
        <v>3349</v>
      </c>
      <c r="K762" t="s">
        <v>2945</v>
      </c>
      <c r="L762" t="s">
        <v>2951</v>
      </c>
      <c r="M762">
        <v>504832</v>
      </c>
      <c r="N762" t="s">
        <v>2539</v>
      </c>
    </row>
    <row r="763" spans="1:14">
      <c r="A763">
        <v>194440</v>
      </c>
      <c r="B763" t="s">
        <v>2581</v>
      </c>
      <c r="C763" t="s">
        <v>2544</v>
      </c>
      <c r="D763" t="s">
        <v>2952</v>
      </c>
      <c r="E763" t="s">
        <v>2937</v>
      </c>
      <c r="F763" t="s">
        <v>2571</v>
      </c>
      <c r="G763" t="s">
        <v>2572</v>
      </c>
      <c r="H763" t="s">
        <v>2573</v>
      </c>
      <c r="I763" t="s">
        <v>3348</v>
      </c>
      <c r="J763" t="s">
        <v>3350</v>
      </c>
      <c r="K763" t="s">
        <v>2945</v>
      </c>
      <c r="L763" t="s">
        <v>2953</v>
      </c>
      <c r="M763">
        <v>300032</v>
      </c>
      <c r="N763" t="s">
        <v>2539</v>
      </c>
    </row>
    <row r="764" spans="1:14">
      <c r="A764">
        <v>194440</v>
      </c>
      <c r="B764" t="s">
        <v>2581</v>
      </c>
      <c r="C764" t="s">
        <v>2544</v>
      </c>
      <c r="D764" t="s">
        <v>2952</v>
      </c>
      <c r="E764" t="s">
        <v>2937</v>
      </c>
      <c r="F764" t="s">
        <v>2571</v>
      </c>
      <c r="G764" t="s">
        <v>2572</v>
      </c>
      <c r="H764" t="s">
        <v>2573</v>
      </c>
      <c r="I764" t="s">
        <v>3348</v>
      </c>
      <c r="J764" t="s">
        <v>3350</v>
      </c>
      <c r="K764" t="s">
        <v>2945</v>
      </c>
      <c r="L764" t="s">
        <v>2954</v>
      </c>
      <c r="M764">
        <v>362496</v>
      </c>
      <c r="N764" t="s">
        <v>2539</v>
      </c>
    </row>
    <row r="765" spans="1:14">
      <c r="A765">
        <v>194440</v>
      </c>
      <c r="B765" t="s">
        <v>2581</v>
      </c>
      <c r="C765" t="s">
        <v>2544</v>
      </c>
      <c r="D765" t="s">
        <v>2952</v>
      </c>
      <c r="E765" t="s">
        <v>2937</v>
      </c>
      <c r="F765" t="s">
        <v>2571</v>
      </c>
      <c r="G765" t="s">
        <v>2572</v>
      </c>
      <c r="H765" t="s">
        <v>2573</v>
      </c>
      <c r="I765" t="s">
        <v>3348</v>
      </c>
      <c r="J765" t="s">
        <v>3350</v>
      </c>
      <c r="K765" t="s">
        <v>2945</v>
      </c>
      <c r="L765" t="s">
        <v>2941</v>
      </c>
      <c r="M765">
        <v>274432</v>
      </c>
      <c r="N765" t="s">
        <v>2539</v>
      </c>
    </row>
    <row r="766" spans="1:14">
      <c r="A766">
        <v>194441</v>
      </c>
      <c r="B766" t="s">
        <v>2957</v>
      </c>
      <c r="C766" t="s">
        <v>2544</v>
      </c>
      <c r="D766" t="s">
        <v>2962</v>
      </c>
      <c r="E766" t="s">
        <v>2937</v>
      </c>
      <c r="F766" t="s">
        <v>2571</v>
      </c>
      <c r="G766" t="s">
        <v>2572</v>
      </c>
      <c r="H766" t="s">
        <v>2573</v>
      </c>
      <c r="I766" t="s">
        <v>3351</v>
      </c>
      <c r="J766" t="s">
        <v>3352</v>
      </c>
      <c r="K766" t="s">
        <v>2938</v>
      </c>
      <c r="L766" t="s">
        <v>2941</v>
      </c>
      <c r="M766">
        <v>280576</v>
      </c>
      <c r="N766" t="s">
        <v>2539</v>
      </c>
    </row>
    <row r="767" spans="1:14">
      <c r="A767">
        <v>194442</v>
      </c>
      <c r="B767" t="s">
        <v>2957</v>
      </c>
      <c r="C767" t="s">
        <v>2544</v>
      </c>
      <c r="D767" t="s">
        <v>2574</v>
      </c>
      <c r="E767" t="s">
        <v>2937</v>
      </c>
      <c r="F767" t="s">
        <v>2571</v>
      </c>
      <c r="G767" t="s">
        <v>2572</v>
      </c>
      <c r="H767" t="s">
        <v>2573</v>
      </c>
      <c r="I767" t="s">
        <v>3353</v>
      </c>
      <c r="J767" t="s">
        <v>3354</v>
      </c>
      <c r="K767" t="s">
        <v>2938</v>
      </c>
      <c r="L767" t="s">
        <v>2941</v>
      </c>
      <c r="M767">
        <v>280576</v>
      </c>
      <c r="N767" t="s">
        <v>2539</v>
      </c>
    </row>
    <row r="768" spans="1:14">
      <c r="A768">
        <v>194442</v>
      </c>
      <c r="B768" t="s">
        <v>2957</v>
      </c>
      <c r="C768" t="s">
        <v>2544</v>
      </c>
      <c r="D768" t="s">
        <v>2574</v>
      </c>
      <c r="E768" t="s">
        <v>2937</v>
      </c>
      <c r="F768" t="s">
        <v>2571</v>
      </c>
      <c r="G768" t="s">
        <v>2572</v>
      </c>
      <c r="H768" t="s">
        <v>2573</v>
      </c>
      <c r="I768" t="s">
        <v>3353</v>
      </c>
      <c r="J768" t="s">
        <v>3354</v>
      </c>
      <c r="K768" t="s">
        <v>2938</v>
      </c>
      <c r="L768" t="s">
        <v>2960</v>
      </c>
      <c r="M768">
        <v>446464</v>
      </c>
      <c r="N768" t="s">
        <v>2539</v>
      </c>
    </row>
    <row r="769" spans="1:14">
      <c r="A769">
        <v>194442</v>
      </c>
      <c r="B769" t="s">
        <v>2957</v>
      </c>
      <c r="C769" t="s">
        <v>2544</v>
      </c>
      <c r="D769" t="s">
        <v>2574</v>
      </c>
      <c r="E769" t="s">
        <v>2937</v>
      </c>
      <c r="F769" t="s">
        <v>2571</v>
      </c>
      <c r="G769" t="s">
        <v>2572</v>
      </c>
      <c r="H769" t="s">
        <v>2573</v>
      </c>
      <c r="I769" t="s">
        <v>3353</v>
      </c>
      <c r="J769" t="s">
        <v>3354</v>
      </c>
      <c r="K769" t="s">
        <v>2938</v>
      </c>
      <c r="L769" t="s">
        <v>2958</v>
      </c>
      <c r="M769">
        <v>454656</v>
      </c>
      <c r="N769" t="s">
        <v>2539</v>
      </c>
    </row>
    <row r="770" spans="1:14">
      <c r="A770">
        <v>194442</v>
      </c>
      <c r="B770" t="s">
        <v>2957</v>
      </c>
      <c r="C770" t="s">
        <v>2544</v>
      </c>
      <c r="D770" t="s">
        <v>2574</v>
      </c>
      <c r="E770" t="s">
        <v>2937</v>
      </c>
      <c r="F770" t="s">
        <v>2571</v>
      </c>
      <c r="G770" t="s">
        <v>2572</v>
      </c>
      <c r="H770" t="s">
        <v>2573</v>
      </c>
      <c r="I770" t="s">
        <v>3353</v>
      </c>
      <c r="J770" t="s">
        <v>3354</v>
      </c>
      <c r="K770" t="s">
        <v>2938</v>
      </c>
      <c r="L770" t="s">
        <v>2959</v>
      </c>
      <c r="M770">
        <v>423936</v>
      </c>
      <c r="N770" t="s">
        <v>2539</v>
      </c>
    </row>
    <row r="771" spans="1:14">
      <c r="A771">
        <v>194442</v>
      </c>
      <c r="B771" t="s">
        <v>2957</v>
      </c>
      <c r="C771" t="s">
        <v>2544</v>
      </c>
      <c r="D771" t="s">
        <v>2574</v>
      </c>
      <c r="E771" t="s">
        <v>2937</v>
      </c>
      <c r="F771" t="s">
        <v>2571</v>
      </c>
      <c r="G771" t="s">
        <v>2572</v>
      </c>
      <c r="H771" t="s">
        <v>2573</v>
      </c>
      <c r="I771" t="s">
        <v>3353</v>
      </c>
      <c r="J771" t="s">
        <v>3354</v>
      </c>
      <c r="K771" t="s">
        <v>2938</v>
      </c>
      <c r="L771" t="s">
        <v>2961</v>
      </c>
      <c r="M771">
        <v>884736</v>
      </c>
      <c r="N771" t="s">
        <v>2539</v>
      </c>
    </row>
    <row r="772" spans="1:14">
      <c r="A772">
        <v>194444</v>
      </c>
      <c r="B772" t="s">
        <v>2579</v>
      </c>
      <c r="C772" t="s">
        <v>2544</v>
      </c>
      <c r="D772" t="s">
        <v>2940</v>
      </c>
      <c r="E772" t="s">
        <v>2937</v>
      </c>
      <c r="F772" t="s">
        <v>2571</v>
      </c>
      <c r="G772" t="s">
        <v>2572</v>
      </c>
      <c r="H772" t="s">
        <v>2573</v>
      </c>
      <c r="I772" t="s">
        <v>3353</v>
      </c>
      <c r="J772" t="s">
        <v>3355</v>
      </c>
      <c r="K772" t="s">
        <v>2938</v>
      </c>
      <c r="L772" t="s">
        <v>2942</v>
      </c>
      <c r="M772">
        <v>106807296</v>
      </c>
      <c r="N772" t="s">
        <v>2539</v>
      </c>
    </row>
    <row r="773" spans="1:14">
      <c r="A773">
        <v>194444</v>
      </c>
      <c r="B773" t="s">
        <v>2579</v>
      </c>
      <c r="C773" t="s">
        <v>2544</v>
      </c>
      <c r="D773" t="s">
        <v>2940</v>
      </c>
      <c r="E773" t="s">
        <v>2937</v>
      </c>
      <c r="F773" t="s">
        <v>2571</v>
      </c>
      <c r="G773" t="s">
        <v>2572</v>
      </c>
      <c r="H773" t="s">
        <v>2573</v>
      </c>
      <c r="I773" t="s">
        <v>3353</v>
      </c>
      <c r="J773" t="s">
        <v>3355</v>
      </c>
      <c r="K773" t="s">
        <v>2938</v>
      </c>
      <c r="L773" t="s">
        <v>2941</v>
      </c>
      <c r="M773">
        <v>280576</v>
      </c>
      <c r="N773" t="s">
        <v>2539</v>
      </c>
    </row>
    <row r="774" spans="1:14">
      <c r="A774">
        <v>194445</v>
      </c>
      <c r="B774" t="s">
        <v>2580</v>
      </c>
      <c r="C774" t="s">
        <v>2544</v>
      </c>
      <c r="D774" t="s">
        <v>2936</v>
      </c>
      <c r="E774" t="s">
        <v>2937</v>
      </c>
      <c r="F774" t="s">
        <v>2571</v>
      </c>
      <c r="G774" t="s">
        <v>2572</v>
      </c>
      <c r="H774" t="s">
        <v>2573</v>
      </c>
      <c r="I774" t="s">
        <v>3353</v>
      </c>
      <c r="J774" t="s">
        <v>3356</v>
      </c>
      <c r="K774" t="s">
        <v>2938</v>
      </c>
      <c r="L774" t="s">
        <v>2939</v>
      </c>
      <c r="M774">
        <v>275456</v>
      </c>
      <c r="N774" t="s">
        <v>2539</v>
      </c>
    </row>
    <row r="775" spans="1:14">
      <c r="A775">
        <v>194447</v>
      </c>
      <c r="B775" t="s">
        <v>2570</v>
      </c>
      <c r="C775" t="s">
        <v>2544</v>
      </c>
      <c r="D775" t="s">
        <v>2943</v>
      </c>
      <c r="E775" t="s">
        <v>2937</v>
      </c>
      <c r="F775" t="s">
        <v>2571</v>
      </c>
      <c r="G775" t="s">
        <v>2572</v>
      </c>
      <c r="H775" t="s">
        <v>2573</v>
      </c>
      <c r="I775" t="s">
        <v>3357</v>
      </c>
      <c r="J775" t="s">
        <v>3358</v>
      </c>
      <c r="K775" t="s">
        <v>2938</v>
      </c>
      <c r="L775" t="s">
        <v>2955</v>
      </c>
      <c r="M775">
        <v>466944</v>
      </c>
      <c r="N775" t="s">
        <v>2539</v>
      </c>
    </row>
    <row r="776" spans="1:14">
      <c r="A776">
        <v>194447</v>
      </c>
      <c r="B776" t="s">
        <v>2570</v>
      </c>
      <c r="C776" t="s">
        <v>2544</v>
      </c>
      <c r="D776" t="s">
        <v>2943</v>
      </c>
      <c r="E776" t="s">
        <v>2937</v>
      </c>
      <c r="F776" t="s">
        <v>2571</v>
      </c>
      <c r="G776" t="s">
        <v>2572</v>
      </c>
      <c r="H776" t="s">
        <v>2573</v>
      </c>
      <c r="I776" t="s">
        <v>3357</v>
      </c>
      <c r="J776" t="s">
        <v>3358</v>
      </c>
      <c r="K776" t="s">
        <v>2938</v>
      </c>
      <c r="L776" t="s">
        <v>2956</v>
      </c>
      <c r="M776">
        <v>1218560</v>
      </c>
      <c r="N776" t="s">
        <v>2539</v>
      </c>
    </row>
    <row r="777" spans="1:14">
      <c r="A777">
        <v>194447</v>
      </c>
      <c r="B777" t="s">
        <v>2570</v>
      </c>
      <c r="C777" t="s">
        <v>2544</v>
      </c>
      <c r="D777" t="s">
        <v>2943</v>
      </c>
      <c r="E777" t="s">
        <v>2937</v>
      </c>
      <c r="F777" t="s">
        <v>2571</v>
      </c>
      <c r="G777" t="s">
        <v>2572</v>
      </c>
      <c r="H777" t="s">
        <v>2573</v>
      </c>
      <c r="I777" t="s">
        <v>3357</v>
      </c>
      <c r="J777" t="s">
        <v>3358</v>
      </c>
      <c r="K777" t="s">
        <v>2938</v>
      </c>
      <c r="L777" t="s">
        <v>2941</v>
      </c>
      <c r="M777">
        <v>145408</v>
      </c>
      <c r="N777" t="s">
        <v>2539</v>
      </c>
    </row>
    <row r="778" spans="1:14">
      <c r="A778">
        <v>194454</v>
      </c>
      <c r="B778" t="s">
        <v>2578</v>
      </c>
      <c r="C778" t="s">
        <v>2544</v>
      </c>
      <c r="D778" t="s">
        <v>2944</v>
      </c>
      <c r="E778" t="s">
        <v>2937</v>
      </c>
      <c r="F778" t="s">
        <v>2571</v>
      </c>
      <c r="G778" t="s">
        <v>2572</v>
      </c>
      <c r="H778" t="s">
        <v>2573</v>
      </c>
      <c r="I778" t="s">
        <v>3359</v>
      </c>
      <c r="J778" t="s">
        <v>3360</v>
      </c>
      <c r="K778" t="s">
        <v>2945</v>
      </c>
      <c r="L778" t="s">
        <v>2941</v>
      </c>
      <c r="M778">
        <v>274432</v>
      </c>
      <c r="N778" t="s">
        <v>2539</v>
      </c>
    </row>
    <row r="779" spans="1:14">
      <c r="A779">
        <v>194454</v>
      </c>
      <c r="B779" t="s">
        <v>2578</v>
      </c>
      <c r="C779" t="s">
        <v>2544</v>
      </c>
      <c r="D779" t="s">
        <v>2944</v>
      </c>
      <c r="E779" t="s">
        <v>2937</v>
      </c>
      <c r="F779" t="s">
        <v>2571</v>
      </c>
      <c r="G779" t="s">
        <v>2572</v>
      </c>
      <c r="H779" t="s">
        <v>2573</v>
      </c>
      <c r="I779" t="s">
        <v>3359</v>
      </c>
      <c r="J779" t="s">
        <v>3360</v>
      </c>
      <c r="K779" t="s">
        <v>2945</v>
      </c>
      <c r="L779" t="s">
        <v>2946</v>
      </c>
      <c r="M779">
        <v>274432</v>
      </c>
      <c r="N779" t="s">
        <v>2539</v>
      </c>
    </row>
    <row r="780" spans="1:14">
      <c r="A780">
        <v>194454</v>
      </c>
      <c r="B780" t="s">
        <v>2578</v>
      </c>
      <c r="C780" t="s">
        <v>2544</v>
      </c>
      <c r="D780" t="s">
        <v>2944</v>
      </c>
      <c r="E780" t="s">
        <v>2937</v>
      </c>
      <c r="F780" t="s">
        <v>2571</v>
      </c>
      <c r="G780" t="s">
        <v>2572</v>
      </c>
      <c r="H780" t="s">
        <v>2573</v>
      </c>
      <c r="I780" t="s">
        <v>3359</v>
      </c>
      <c r="J780" t="s">
        <v>3360</v>
      </c>
      <c r="K780" t="s">
        <v>2945</v>
      </c>
      <c r="L780" t="s">
        <v>2947</v>
      </c>
      <c r="M780">
        <v>293888</v>
      </c>
      <c r="N780" t="s">
        <v>2539</v>
      </c>
    </row>
    <row r="781" spans="1:14">
      <c r="A781">
        <v>194454</v>
      </c>
      <c r="B781" t="s">
        <v>2578</v>
      </c>
      <c r="C781" t="s">
        <v>2544</v>
      </c>
      <c r="D781" t="s">
        <v>2944</v>
      </c>
      <c r="E781" t="s">
        <v>2937</v>
      </c>
      <c r="F781" t="s">
        <v>2571</v>
      </c>
      <c r="G781" t="s">
        <v>2572</v>
      </c>
      <c r="H781" t="s">
        <v>2573</v>
      </c>
      <c r="I781" t="s">
        <v>3359</v>
      </c>
      <c r="J781" t="s">
        <v>3360</v>
      </c>
      <c r="K781" t="s">
        <v>2945</v>
      </c>
      <c r="L781" t="s">
        <v>2942</v>
      </c>
      <c r="M781">
        <v>977920</v>
      </c>
      <c r="N781" t="s">
        <v>2539</v>
      </c>
    </row>
    <row r="782" spans="1:14">
      <c r="A782">
        <v>194454</v>
      </c>
      <c r="B782" t="s">
        <v>2578</v>
      </c>
      <c r="C782" t="s">
        <v>2544</v>
      </c>
      <c r="D782" t="s">
        <v>2944</v>
      </c>
      <c r="E782" t="s">
        <v>2937</v>
      </c>
      <c r="F782" t="s">
        <v>2571</v>
      </c>
      <c r="G782" t="s">
        <v>2572</v>
      </c>
      <c r="H782" t="s">
        <v>2573</v>
      </c>
      <c r="I782" t="s">
        <v>3359</v>
      </c>
      <c r="J782" t="s">
        <v>3360</v>
      </c>
      <c r="K782" t="s">
        <v>2945</v>
      </c>
      <c r="L782" t="s">
        <v>2950</v>
      </c>
      <c r="M782">
        <v>504832</v>
      </c>
      <c r="N782" t="s">
        <v>2539</v>
      </c>
    </row>
    <row r="783" spans="1:14">
      <c r="A783">
        <v>194454</v>
      </c>
      <c r="B783" t="s">
        <v>2578</v>
      </c>
      <c r="C783" t="s">
        <v>2544</v>
      </c>
      <c r="D783" t="s">
        <v>2944</v>
      </c>
      <c r="E783" t="s">
        <v>2937</v>
      </c>
      <c r="F783" t="s">
        <v>2571</v>
      </c>
      <c r="G783" t="s">
        <v>2572</v>
      </c>
      <c r="H783" t="s">
        <v>2573</v>
      </c>
      <c r="I783" t="s">
        <v>3359</v>
      </c>
      <c r="J783" t="s">
        <v>3360</v>
      </c>
      <c r="K783" t="s">
        <v>2945</v>
      </c>
      <c r="L783" t="s">
        <v>2948</v>
      </c>
      <c r="M783">
        <v>293888</v>
      </c>
      <c r="N783" t="s">
        <v>2539</v>
      </c>
    </row>
    <row r="784" spans="1:14">
      <c r="A784">
        <v>194454</v>
      </c>
      <c r="B784" t="s">
        <v>2578</v>
      </c>
      <c r="C784" t="s">
        <v>2544</v>
      </c>
      <c r="D784" t="s">
        <v>2944</v>
      </c>
      <c r="E784" t="s">
        <v>2937</v>
      </c>
      <c r="F784" t="s">
        <v>2571</v>
      </c>
      <c r="G784" t="s">
        <v>2572</v>
      </c>
      <c r="H784" t="s">
        <v>2573</v>
      </c>
      <c r="I784" t="s">
        <v>3359</v>
      </c>
      <c r="J784" t="s">
        <v>3360</v>
      </c>
      <c r="K784" t="s">
        <v>2945</v>
      </c>
      <c r="L784" t="s">
        <v>2949</v>
      </c>
      <c r="M784">
        <v>717824</v>
      </c>
      <c r="N784" t="s">
        <v>2539</v>
      </c>
    </row>
    <row r="785" spans="1:14">
      <c r="A785">
        <v>194454</v>
      </c>
      <c r="B785" t="s">
        <v>2578</v>
      </c>
      <c r="C785" t="s">
        <v>2544</v>
      </c>
      <c r="D785" t="s">
        <v>2944</v>
      </c>
      <c r="E785" t="s">
        <v>2937</v>
      </c>
      <c r="F785" t="s">
        <v>2571</v>
      </c>
      <c r="G785" t="s">
        <v>2572</v>
      </c>
      <c r="H785" t="s">
        <v>2573</v>
      </c>
      <c r="I785" t="s">
        <v>3359</v>
      </c>
      <c r="J785" t="s">
        <v>3360</v>
      </c>
      <c r="K785" t="s">
        <v>2945</v>
      </c>
      <c r="L785" t="s">
        <v>2951</v>
      </c>
      <c r="M785">
        <v>504832</v>
      </c>
      <c r="N785" t="s">
        <v>2539</v>
      </c>
    </row>
    <row r="786" spans="1:14">
      <c r="A786">
        <v>194455</v>
      </c>
      <c r="B786" t="s">
        <v>2581</v>
      </c>
      <c r="C786" t="s">
        <v>2544</v>
      </c>
      <c r="D786" t="s">
        <v>2952</v>
      </c>
      <c r="E786" t="s">
        <v>2937</v>
      </c>
      <c r="F786" t="s">
        <v>2571</v>
      </c>
      <c r="G786" t="s">
        <v>2572</v>
      </c>
      <c r="H786" t="s">
        <v>2573</v>
      </c>
      <c r="I786" t="s">
        <v>3359</v>
      </c>
      <c r="J786" t="s">
        <v>3361</v>
      </c>
      <c r="K786" t="s">
        <v>2945</v>
      </c>
      <c r="L786" t="s">
        <v>2953</v>
      </c>
      <c r="M786">
        <v>300032</v>
      </c>
      <c r="N786" t="s">
        <v>2539</v>
      </c>
    </row>
    <row r="787" spans="1:14">
      <c r="A787">
        <v>194455</v>
      </c>
      <c r="B787" t="s">
        <v>2581</v>
      </c>
      <c r="C787" t="s">
        <v>2544</v>
      </c>
      <c r="D787" t="s">
        <v>2952</v>
      </c>
      <c r="E787" t="s">
        <v>2937</v>
      </c>
      <c r="F787" t="s">
        <v>2571</v>
      </c>
      <c r="G787" t="s">
        <v>2572</v>
      </c>
      <c r="H787" t="s">
        <v>2573</v>
      </c>
      <c r="I787" t="s">
        <v>3359</v>
      </c>
      <c r="J787" t="s">
        <v>3361</v>
      </c>
      <c r="K787" t="s">
        <v>2945</v>
      </c>
      <c r="L787" t="s">
        <v>2954</v>
      </c>
      <c r="M787">
        <v>362496</v>
      </c>
      <c r="N787" t="s">
        <v>2539</v>
      </c>
    </row>
    <row r="788" spans="1:14">
      <c r="A788">
        <v>194455</v>
      </c>
      <c r="B788" t="s">
        <v>2581</v>
      </c>
      <c r="C788" t="s">
        <v>2544</v>
      </c>
      <c r="D788" t="s">
        <v>2952</v>
      </c>
      <c r="E788" t="s">
        <v>2937</v>
      </c>
      <c r="F788" t="s">
        <v>2571</v>
      </c>
      <c r="G788" t="s">
        <v>2572</v>
      </c>
      <c r="H788" t="s">
        <v>2573</v>
      </c>
      <c r="I788" t="s">
        <v>3359</v>
      </c>
      <c r="J788" t="s">
        <v>3361</v>
      </c>
      <c r="K788" t="s">
        <v>2945</v>
      </c>
      <c r="L788" t="s">
        <v>2941</v>
      </c>
      <c r="M788">
        <v>274432</v>
      </c>
      <c r="N788" t="s">
        <v>2539</v>
      </c>
    </row>
    <row r="789" spans="1:14">
      <c r="A789">
        <v>194456</v>
      </c>
      <c r="B789" t="s">
        <v>2957</v>
      </c>
      <c r="C789" t="s">
        <v>2544</v>
      </c>
      <c r="D789" t="s">
        <v>2962</v>
      </c>
      <c r="E789" t="s">
        <v>2937</v>
      </c>
      <c r="F789" t="s">
        <v>2571</v>
      </c>
      <c r="G789" t="s">
        <v>2572</v>
      </c>
      <c r="H789" t="s">
        <v>2573</v>
      </c>
      <c r="I789" t="s">
        <v>3362</v>
      </c>
      <c r="J789" t="s">
        <v>3363</v>
      </c>
      <c r="K789" t="s">
        <v>2938</v>
      </c>
      <c r="L789" t="s">
        <v>2941</v>
      </c>
      <c r="M789">
        <v>280576</v>
      </c>
      <c r="N789" t="s">
        <v>2539</v>
      </c>
    </row>
    <row r="790" spans="1:14">
      <c r="A790">
        <v>194457</v>
      </c>
      <c r="B790" t="s">
        <v>2957</v>
      </c>
      <c r="C790" t="s">
        <v>2544</v>
      </c>
      <c r="D790" t="s">
        <v>2574</v>
      </c>
      <c r="E790" t="s">
        <v>2937</v>
      </c>
      <c r="F790" t="s">
        <v>2571</v>
      </c>
      <c r="G790" t="s">
        <v>2572</v>
      </c>
      <c r="H790" t="s">
        <v>2573</v>
      </c>
      <c r="I790" t="s">
        <v>3364</v>
      </c>
      <c r="J790" t="s">
        <v>3365</v>
      </c>
      <c r="K790" t="s">
        <v>2938</v>
      </c>
      <c r="L790" t="s">
        <v>2941</v>
      </c>
      <c r="M790">
        <v>280576</v>
      </c>
      <c r="N790" t="s">
        <v>2539</v>
      </c>
    </row>
    <row r="791" spans="1:14">
      <c r="A791">
        <v>194457</v>
      </c>
      <c r="B791" t="s">
        <v>2957</v>
      </c>
      <c r="C791" t="s">
        <v>2544</v>
      </c>
      <c r="D791" t="s">
        <v>2574</v>
      </c>
      <c r="E791" t="s">
        <v>2937</v>
      </c>
      <c r="F791" t="s">
        <v>2571</v>
      </c>
      <c r="G791" t="s">
        <v>2572</v>
      </c>
      <c r="H791" t="s">
        <v>2573</v>
      </c>
      <c r="I791" t="s">
        <v>3364</v>
      </c>
      <c r="J791" t="s">
        <v>3365</v>
      </c>
      <c r="K791" t="s">
        <v>2938</v>
      </c>
      <c r="L791" t="s">
        <v>2960</v>
      </c>
      <c r="M791">
        <v>446464</v>
      </c>
      <c r="N791" t="s">
        <v>2539</v>
      </c>
    </row>
    <row r="792" spans="1:14">
      <c r="A792">
        <v>194457</v>
      </c>
      <c r="B792" t="s">
        <v>2957</v>
      </c>
      <c r="C792" t="s">
        <v>2544</v>
      </c>
      <c r="D792" t="s">
        <v>2574</v>
      </c>
      <c r="E792" t="s">
        <v>2937</v>
      </c>
      <c r="F792" t="s">
        <v>2571</v>
      </c>
      <c r="G792" t="s">
        <v>2572</v>
      </c>
      <c r="H792" t="s">
        <v>2573</v>
      </c>
      <c r="I792" t="s">
        <v>3364</v>
      </c>
      <c r="J792" t="s">
        <v>3365</v>
      </c>
      <c r="K792" t="s">
        <v>2938</v>
      </c>
      <c r="L792" t="s">
        <v>2959</v>
      </c>
      <c r="M792">
        <v>423936</v>
      </c>
      <c r="N792" t="s">
        <v>2539</v>
      </c>
    </row>
    <row r="793" spans="1:14">
      <c r="A793">
        <v>194457</v>
      </c>
      <c r="B793" t="s">
        <v>2957</v>
      </c>
      <c r="C793" t="s">
        <v>2544</v>
      </c>
      <c r="D793" t="s">
        <v>2574</v>
      </c>
      <c r="E793" t="s">
        <v>2937</v>
      </c>
      <c r="F793" t="s">
        <v>2571</v>
      </c>
      <c r="G793" t="s">
        <v>2572</v>
      </c>
      <c r="H793" t="s">
        <v>2573</v>
      </c>
      <c r="I793" t="s">
        <v>3364</v>
      </c>
      <c r="J793" t="s">
        <v>3365</v>
      </c>
      <c r="K793" t="s">
        <v>2938</v>
      </c>
      <c r="L793" t="s">
        <v>2958</v>
      </c>
      <c r="M793">
        <v>454656</v>
      </c>
      <c r="N793" t="s">
        <v>2539</v>
      </c>
    </row>
    <row r="794" spans="1:14">
      <c r="A794">
        <v>194457</v>
      </c>
      <c r="B794" t="s">
        <v>2957</v>
      </c>
      <c r="C794" t="s">
        <v>2544</v>
      </c>
      <c r="D794" t="s">
        <v>2574</v>
      </c>
      <c r="E794" t="s">
        <v>2937</v>
      </c>
      <c r="F794" t="s">
        <v>2571</v>
      </c>
      <c r="G794" t="s">
        <v>2572</v>
      </c>
      <c r="H794" t="s">
        <v>2573</v>
      </c>
      <c r="I794" t="s">
        <v>3364</v>
      </c>
      <c r="J794" t="s">
        <v>3365</v>
      </c>
      <c r="K794" t="s">
        <v>2938</v>
      </c>
      <c r="L794" t="s">
        <v>2961</v>
      </c>
      <c r="M794">
        <v>884736</v>
      </c>
      <c r="N794" t="s">
        <v>2539</v>
      </c>
    </row>
    <row r="795" spans="1:14">
      <c r="A795">
        <v>194458</v>
      </c>
      <c r="B795" t="s">
        <v>2579</v>
      </c>
      <c r="C795" t="s">
        <v>2544</v>
      </c>
      <c r="D795" t="s">
        <v>2940</v>
      </c>
      <c r="E795" t="s">
        <v>2937</v>
      </c>
      <c r="F795" t="s">
        <v>2571</v>
      </c>
      <c r="G795" t="s">
        <v>2572</v>
      </c>
      <c r="H795" t="s">
        <v>2573</v>
      </c>
      <c r="I795" t="s">
        <v>3364</v>
      </c>
      <c r="J795" t="s">
        <v>3366</v>
      </c>
      <c r="K795" t="s">
        <v>2938</v>
      </c>
      <c r="L795" t="s">
        <v>2942</v>
      </c>
      <c r="M795">
        <v>106936320</v>
      </c>
      <c r="N795" t="s">
        <v>2539</v>
      </c>
    </row>
    <row r="796" spans="1:14">
      <c r="A796">
        <v>194458</v>
      </c>
      <c r="B796" t="s">
        <v>2579</v>
      </c>
      <c r="C796" t="s">
        <v>2544</v>
      </c>
      <c r="D796" t="s">
        <v>2940</v>
      </c>
      <c r="E796" t="s">
        <v>2937</v>
      </c>
      <c r="F796" t="s">
        <v>2571</v>
      </c>
      <c r="G796" t="s">
        <v>2572</v>
      </c>
      <c r="H796" t="s">
        <v>2573</v>
      </c>
      <c r="I796" t="s">
        <v>3364</v>
      </c>
      <c r="J796" t="s">
        <v>3366</v>
      </c>
      <c r="K796" t="s">
        <v>2938</v>
      </c>
      <c r="L796" t="s">
        <v>2941</v>
      </c>
      <c r="M796">
        <v>280576</v>
      </c>
      <c r="N796" t="s">
        <v>2539</v>
      </c>
    </row>
    <row r="797" spans="1:14">
      <c r="A797">
        <v>194459</v>
      </c>
      <c r="B797" t="s">
        <v>2580</v>
      </c>
      <c r="C797" t="s">
        <v>2544</v>
      </c>
      <c r="D797" t="s">
        <v>2936</v>
      </c>
      <c r="E797" t="s">
        <v>2937</v>
      </c>
      <c r="F797" t="s">
        <v>2571</v>
      </c>
      <c r="G797" t="s">
        <v>2572</v>
      </c>
      <c r="H797" t="s">
        <v>2573</v>
      </c>
      <c r="I797" t="s">
        <v>3364</v>
      </c>
      <c r="J797" t="s">
        <v>3367</v>
      </c>
      <c r="K797" t="s">
        <v>2938</v>
      </c>
      <c r="L797" t="s">
        <v>2939</v>
      </c>
      <c r="M797">
        <v>275456</v>
      </c>
      <c r="N797" t="s">
        <v>2539</v>
      </c>
    </row>
    <row r="798" spans="1:14">
      <c r="A798">
        <v>194462</v>
      </c>
      <c r="B798" t="s">
        <v>2570</v>
      </c>
      <c r="C798" t="s">
        <v>2544</v>
      </c>
      <c r="D798" t="s">
        <v>2943</v>
      </c>
      <c r="E798" t="s">
        <v>2937</v>
      </c>
      <c r="F798" t="s">
        <v>2571</v>
      </c>
      <c r="G798" t="s">
        <v>2572</v>
      </c>
      <c r="H798" t="s">
        <v>2573</v>
      </c>
      <c r="I798" t="s">
        <v>3368</v>
      </c>
      <c r="J798" t="s">
        <v>3369</v>
      </c>
      <c r="K798" t="s">
        <v>2938</v>
      </c>
      <c r="L798" t="s">
        <v>2956</v>
      </c>
      <c r="M798">
        <v>901120</v>
      </c>
      <c r="N798" t="s">
        <v>2539</v>
      </c>
    </row>
    <row r="799" spans="1:14">
      <c r="A799">
        <v>194462</v>
      </c>
      <c r="B799" t="s">
        <v>2570</v>
      </c>
      <c r="C799" t="s">
        <v>2544</v>
      </c>
      <c r="D799" t="s">
        <v>2943</v>
      </c>
      <c r="E799" t="s">
        <v>2937</v>
      </c>
      <c r="F799" t="s">
        <v>2571</v>
      </c>
      <c r="G799" t="s">
        <v>2572</v>
      </c>
      <c r="H799" t="s">
        <v>2573</v>
      </c>
      <c r="I799" t="s">
        <v>3368</v>
      </c>
      <c r="J799" t="s">
        <v>3369</v>
      </c>
      <c r="K799" t="s">
        <v>2938</v>
      </c>
      <c r="L799" t="s">
        <v>2955</v>
      </c>
      <c r="M799">
        <v>466944</v>
      </c>
      <c r="N799" t="s">
        <v>2539</v>
      </c>
    </row>
    <row r="800" spans="1:14">
      <c r="A800">
        <v>194462</v>
      </c>
      <c r="B800" t="s">
        <v>2570</v>
      </c>
      <c r="C800" t="s">
        <v>2544</v>
      </c>
      <c r="D800" t="s">
        <v>2943</v>
      </c>
      <c r="E800" t="s">
        <v>2937</v>
      </c>
      <c r="F800" t="s">
        <v>2571</v>
      </c>
      <c r="G800" t="s">
        <v>2572</v>
      </c>
      <c r="H800" t="s">
        <v>2573</v>
      </c>
      <c r="I800" t="s">
        <v>3368</v>
      </c>
      <c r="J800" t="s">
        <v>3369</v>
      </c>
      <c r="K800" t="s">
        <v>2938</v>
      </c>
      <c r="L800" t="s">
        <v>2941</v>
      </c>
      <c r="M800">
        <v>145408</v>
      </c>
      <c r="N800" t="s">
        <v>2539</v>
      </c>
    </row>
    <row r="801" spans="1:14">
      <c r="A801">
        <v>194478</v>
      </c>
      <c r="B801" t="s">
        <v>2578</v>
      </c>
      <c r="C801" t="s">
        <v>2544</v>
      </c>
      <c r="D801" t="s">
        <v>2944</v>
      </c>
      <c r="E801" t="s">
        <v>2937</v>
      </c>
      <c r="F801" t="s">
        <v>2571</v>
      </c>
      <c r="G801" t="s">
        <v>2572</v>
      </c>
      <c r="H801" t="s">
        <v>2573</v>
      </c>
      <c r="I801" t="s">
        <v>3370</v>
      </c>
      <c r="J801" t="s">
        <v>3371</v>
      </c>
      <c r="K801" t="s">
        <v>2945</v>
      </c>
      <c r="L801" t="s">
        <v>2941</v>
      </c>
      <c r="M801">
        <v>274432</v>
      </c>
      <c r="N801" t="s">
        <v>2539</v>
      </c>
    </row>
    <row r="802" spans="1:14">
      <c r="A802">
        <v>194478</v>
      </c>
      <c r="B802" t="s">
        <v>2578</v>
      </c>
      <c r="C802" t="s">
        <v>2544</v>
      </c>
      <c r="D802" t="s">
        <v>2944</v>
      </c>
      <c r="E802" t="s">
        <v>2937</v>
      </c>
      <c r="F802" t="s">
        <v>2571</v>
      </c>
      <c r="G802" t="s">
        <v>2572</v>
      </c>
      <c r="H802" t="s">
        <v>2573</v>
      </c>
      <c r="I802" t="s">
        <v>3370</v>
      </c>
      <c r="J802" t="s">
        <v>3371</v>
      </c>
      <c r="K802" t="s">
        <v>2945</v>
      </c>
      <c r="L802" t="s">
        <v>2946</v>
      </c>
      <c r="M802">
        <v>274432</v>
      </c>
      <c r="N802" t="s">
        <v>2539</v>
      </c>
    </row>
    <row r="803" spans="1:14">
      <c r="A803">
        <v>194478</v>
      </c>
      <c r="B803" t="s">
        <v>2578</v>
      </c>
      <c r="C803" t="s">
        <v>2544</v>
      </c>
      <c r="D803" t="s">
        <v>2944</v>
      </c>
      <c r="E803" t="s">
        <v>2937</v>
      </c>
      <c r="F803" t="s">
        <v>2571</v>
      </c>
      <c r="G803" t="s">
        <v>2572</v>
      </c>
      <c r="H803" t="s">
        <v>2573</v>
      </c>
      <c r="I803" t="s">
        <v>3370</v>
      </c>
      <c r="J803" t="s">
        <v>3371</v>
      </c>
      <c r="K803" t="s">
        <v>2945</v>
      </c>
      <c r="L803" t="s">
        <v>2947</v>
      </c>
      <c r="M803">
        <v>293888</v>
      </c>
      <c r="N803" t="s">
        <v>2539</v>
      </c>
    </row>
    <row r="804" spans="1:14">
      <c r="A804">
        <v>194478</v>
      </c>
      <c r="B804" t="s">
        <v>2578</v>
      </c>
      <c r="C804" t="s">
        <v>2544</v>
      </c>
      <c r="D804" t="s">
        <v>2944</v>
      </c>
      <c r="E804" t="s">
        <v>2937</v>
      </c>
      <c r="F804" t="s">
        <v>2571</v>
      </c>
      <c r="G804" t="s">
        <v>2572</v>
      </c>
      <c r="H804" t="s">
        <v>2573</v>
      </c>
      <c r="I804" t="s">
        <v>3370</v>
      </c>
      <c r="J804" t="s">
        <v>3371</v>
      </c>
      <c r="K804" t="s">
        <v>2945</v>
      </c>
      <c r="L804" t="s">
        <v>2942</v>
      </c>
      <c r="M804">
        <v>977920</v>
      </c>
      <c r="N804" t="s">
        <v>2539</v>
      </c>
    </row>
    <row r="805" spans="1:14">
      <c r="A805">
        <v>194478</v>
      </c>
      <c r="B805" t="s">
        <v>2578</v>
      </c>
      <c r="C805" t="s">
        <v>2544</v>
      </c>
      <c r="D805" t="s">
        <v>2944</v>
      </c>
      <c r="E805" t="s">
        <v>2937</v>
      </c>
      <c r="F805" t="s">
        <v>2571</v>
      </c>
      <c r="G805" t="s">
        <v>2572</v>
      </c>
      <c r="H805" t="s">
        <v>2573</v>
      </c>
      <c r="I805" t="s">
        <v>3370</v>
      </c>
      <c r="J805" t="s">
        <v>3371</v>
      </c>
      <c r="K805" t="s">
        <v>2945</v>
      </c>
      <c r="L805" t="s">
        <v>2950</v>
      </c>
      <c r="M805">
        <v>504832</v>
      </c>
      <c r="N805" t="s">
        <v>2539</v>
      </c>
    </row>
    <row r="806" spans="1:14">
      <c r="A806">
        <v>194478</v>
      </c>
      <c r="B806" t="s">
        <v>2578</v>
      </c>
      <c r="C806" t="s">
        <v>2544</v>
      </c>
      <c r="D806" t="s">
        <v>2944</v>
      </c>
      <c r="E806" t="s">
        <v>2937</v>
      </c>
      <c r="F806" t="s">
        <v>2571</v>
      </c>
      <c r="G806" t="s">
        <v>2572</v>
      </c>
      <c r="H806" t="s">
        <v>2573</v>
      </c>
      <c r="I806" t="s">
        <v>3370</v>
      </c>
      <c r="J806" t="s">
        <v>3371</v>
      </c>
      <c r="K806" t="s">
        <v>2945</v>
      </c>
      <c r="L806" t="s">
        <v>2948</v>
      </c>
      <c r="M806">
        <v>293888</v>
      </c>
      <c r="N806" t="s">
        <v>2539</v>
      </c>
    </row>
    <row r="807" spans="1:14">
      <c r="A807">
        <v>194478</v>
      </c>
      <c r="B807" t="s">
        <v>2578</v>
      </c>
      <c r="C807" t="s">
        <v>2544</v>
      </c>
      <c r="D807" t="s">
        <v>2944</v>
      </c>
      <c r="E807" t="s">
        <v>2937</v>
      </c>
      <c r="F807" t="s">
        <v>2571</v>
      </c>
      <c r="G807" t="s">
        <v>2572</v>
      </c>
      <c r="H807" t="s">
        <v>2573</v>
      </c>
      <c r="I807" t="s">
        <v>3370</v>
      </c>
      <c r="J807" t="s">
        <v>3371</v>
      </c>
      <c r="K807" t="s">
        <v>2945</v>
      </c>
      <c r="L807" t="s">
        <v>2949</v>
      </c>
      <c r="M807">
        <v>717824</v>
      </c>
      <c r="N807" t="s">
        <v>2539</v>
      </c>
    </row>
    <row r="808" spans="1:14">
      <c r="A808">
        <v>194478</v>
      </c>
      <c r="B808" t="s">
        <v>2578</v>
      </c>
      <c r="C808" t="s">
        <v>2544</v>
      </c>
      <c r="D808" t="s">
        <v>2944</v>
      </c>
      <c r="E808" t="s">
        <v>2937</v>
      </c>
      <c r="F808" t="s">
        <v>2571</v>
      </c>
      <c r="G808" t="s">
        <v>2572</v>
      </c>
      <c r="H808" t="s">
        <v>2573</v>
      </c>
      <c r="I808" t="s">
        <v>3370</v>
      </c>
      <c r="J808" t="s">
        <v>3371</v>
      </c>
      <c r="K808" t="s">
        <v>2945</v>
      </c>
      <c r="L808" t="s">
        <v>2951</v>
      </c>
      <c r="M808">
        <v>504832</v>
      </c>
      <c r="N808" t="s">
        <v>2539</v>
      </c>
    </row>
    <row r="809" spans="1:14">
      <c r="A809">
        <v>194479</v>
      </c>
      <c r="B809" t="s">
        <v>2581</v>
      </c>
      <c r="C809" t="s">
        <v>2544</v>
      </c>
      <c r="D809" t="s">
        <v>2952</v>
      </c>
      <c r="E809" t="s">
        <v>2937</v>
      </c>
      <c r="F809" t="s">
        <v>2571</v>
      </c>
      <c r="G809" t="s">
        <v>2572</v>
      </c>
      <c r="H809" t="s">
        <v>2573</v>
      </c>
      <c r="I809" t="s">
        <v>3370</v>
      </c>
      <c r="J809" t="s">
        <v>3372</v>
      </c>
      <c r="K809" t="s">
        <v>2945</v>
      </c>
      <c r="L809" t="s">
        <v>2953</v>
      </c>
      <c r="M809">
        <v>300032</v>
      </c>
      <c r="N809" t="s">
        <v>2539</v>
      </c>
    </row>
    <row r="810" spans="1:14">
      <c r="A810">
        <v>194479</v>
      </c>
      <c r="B810" t="s">
        <v>2581</v>
      </c>
      <c r="C810" t="s">
        <v>2544</v>
      </c>
      <c r="D810" t="s">
        <v>2952</v>
      </c>
      <c r="E810" t="s">
        <v>2937</v>
      </c>
      <c r="F810" t="s">
        <v>2571</v>
      </c>
      <c r="G810" t="s">
        <v>2572</v>
      </c>
      <c r="H810" t="s">
        <v>2573</v>
      </c>
      <c r="I810" t="s">
        <v>3370</v>
      </c>
      <c r="J810" t="s">
        <v>3372</v>
      </c>
      <c r="K810" t="s">
        <v>2945</v>
      </c>
      <c r="L810" t="s">
        <v>2954</v>
      </c>
      <c r="M810">
        <v>362496</v>
      </c>
      <c r="N810" t="s">
        <v>2539</v>
      </c>
    </row>
    <row r="811" spans="1:14">
      <c r="A811">
        <v>194479</v>
      </c>
      <c r="B811" t="s">
        <v>2581</v>
      </c>
      <c r="C811" t="s">
        <v>2544</v>
      </c>
      <c r="D811" t="s">
        <v>2952</v>
      </c>
      <c r="E811" t="s">
        <v>2937</v>
      </c>
      <c r="F811" t="s">
        <v>2571</v>
      </c>
      <c r="G811" t="s">
        <v>2572</v>
      </c>
      <c r="H811" t="s">
        <v>2573</v>
      </c>
      <c r="I811" t="s">
        <v>3370</v>
      </c>
      <c r="J811" t="s">
        <v>3372</v>
      </c>
      <c r="K811" t="s">
        <v>2945</v>
      </c>
      <c r="L811" t="s">
        <v>2941</v>
      </c>
      <c r="M811">
        <v>274432</v>
      </c>
      <c r="N811" t="s">
        <v>2539</v>
      </c>
    </row>
    <row r="812" spans="1:14">
      <c r="A812">
        <v>194480</v>
      </c>
      <c r="B812" t="s">
        <v>2957</v>
      </c>
      <c r="C812" t="s">
        <v>2544</v>
      </c>
      <c r="D812" t="s">
        <v>2962</v>
      </c>
      <c r="E812" t="s">
        <v>2937</v>
      </c>
      <c r="F812" t="s">
        <v>2571</v>
      </c>
      <c r="G812" t="s">
        <v>2572</v>
      </c>
      <c r="H812" t="s">
        <v>2573</v>
      </c>
      <c r="I812" t="s">
        <v>3373</v>
      </c>
      <c r="J812" t="s">
        <v>3374</v>
      </c>
      <c r="K812" t="s">
        <v>2938</v>
      </c>
      <c r="L812" t="s">
        <v>2941</v>
      </c>
      <c r="M812">
        <v>280576</v>
      </c>
      <c r="N812" t="s">
        <v>2539</v>
      </c>
    </row>
    <row r="813" spans="1:14">
      <c r="A813">
        <v>194481</v>
      </c>
      <c r="B813" t="s">
        <v>2957</v>
      </c>
      <c r="C813" t="s">
        <v>2544</v>
      </c>
      <c r="D813" t="s">
        <v>2574</v>
      </c>
      <c r="E813" t="s">
        <v>2937</v>
      </c>
      <c r="F813" t="s">
        <v>2571</v>
      </c>
      <c r="G813" t="s">
        <v>2572</v>
      </c>
      <c r="H813" t="s">
        <v>2573</v>
      </c>
      <c r="I813" t="s">
        <v>3375</v>
      </c>
      <c r="J813" t="s">
        <v>3376</v>
      </c>
      <c r="K813" t="s">
        <v>2938</v>
      </c>
      <c r="L813" t="s">
        <v>2941</v>
      </c>
      <c r="M813">
        <v>280576</v>
      </c>
      <c r="N813" t="s">
        <v>2539</v>
      </c>
    </row>
    <row r="814" spans="1:14">
      <c r="A814">
        <v>194481</v>
      </c>
      <c r="B814" t="s">
        <v>2957</v>
      </c>
      <c r="C814" t="s">
        <v>2544</v>
      </c>
      <c r="D814" t="s">
        <v>2574</v>
      </c>
      <c r="E814" t="s">
        <v>2937</v>
      </c>
      <c r="F814" t="s">
        <v>2571</v>
      </c>
      <c r="G814" t="s">
        <v>2572</v>
      </c>
      <c r="H814" t="s">
        <v>2573</v>
      </c>
      <c r="I814" t="s">
        <v>3375</v>
      </c>
      <c r="J814" t="s">
        <v>3376</v>
      </c>
      <c r="K814" t="s">
        <v>2938</v>
      </c>
      <c r="L814" t="s">
        <v>2960</v>
      </c>
      <c r="M814">
        <v>446464</v>
      </c>
      <c r="N814" t="s">
        <v>2539</v>
      </c>
    </row>
    <row r="815" spans="1:14">
      <c r="A815">
        <v>194481</v>
      </c>
      <c r="B815" t="s">
        <v>2957</v>
      </c>
      <c r="C815" t="s">
        <v>2544</v>
      </c>
      <c r="D815" t="s">
        <v>2574</v>
      </c>
      <c r="E815" t="s">
        <v>2937</v>
      </c>
      <c r="F815" t="s">
        <v>2571</v>
      </c>
      <c r="G815" t="s">
        <v>2572</v>
      </c>
      <c r="H815" t="s">
        <v>2573</v>
      </c>
      <c r="I815" t="s">
        <v>3375</v>
      </c>
      <c r="J815" t="s">
        <v>3376</v>
      </c>
      <c r="K815" t="s">
        <v>2938</v>
      </c>
      <c r="L815" t="s">
        <v>2958</v>
      </c>
      <c r="M815">
        <v>454656</v>
      </c>
      <c r="N815" t="s">
        <v>2539</v>
      </c>
    </row>
    <row r="816" spans="1:14">
      <c r="A816">
        <v>194481</v>
      </c>
      <c r="B816" t="s">
        <v>2957</v>
      </c>
      <c r="C816" t="s">
        <v>2544</v>
      </c>
      <c r="D816" t="s">
        <v>2574</v>
      </c>
      <c r="E816" t="s">
        <v>2937</v>
      </c>
      <c r="F816" t="s">
        <v>2571</v>
      </c>
      <c r="G816" t="s">
        <v>2572</v>
      </c>
      <c r="H816" t="s">
        <v>2573</v>
      </c>
      <c r="I816" t="s">
        <v>3375</v>
      </c>
      <c r="J816" t="s">
        <v>3376</v>
      </c>
      <c r="K816" t="s">
        <v>2938</v>
      </c>
      <c r="L816" t="s">
        <v>2959</v>
      </c>
      <c r="M816">
        <v>423936</v>
      </c>
      <c r="N816" t="s">
        <v>2539</v>
      </c>
    </row>
    <row r="817" spans="1:14">
      <c r="A817">
        <v>194481</v>
      </c>
      <c r="B817" t="s">
        <v>2957</v>
      </c>
      <c r="C817" t="s">
        <v>2544</v>
      </c>
      <c r="D817" t="s">
        <v>2574</v>
      </c>
      <c r="E817" t="s">
        <v>2937</v>
      </c>
      <c r="F817" t="s">
        <v>2571</v>
      </c>
      <c r="G817" t="s">
        <v>2572</v>
      </c>
      <c r="H817" t="s">
        <v>2573</v>
      </c>
      <c r="I817" t="s">
        <v>3375</v>
      </c>
      <c r="J817" t="s">
        <v>3376</v>
      </c>
      <c r="K817" t="s">
        <v>2938</v>
      </c>
      <c r="L817" t="s">
        <v>2961</v>
      </c>
      <c r="M817">
        <v>884736</v>
      </c>
      <c r="N817" t="s">
        <v>2539</v>
      </c>
    </row>
    <row r="818" spans="1:14">
      <c r="A818">
        <v>194482</v>
      </c>
      <c r="B818" t="s">
        <v>2579</v>
      </c>
      <c r="C818" t="s">
        <v>2544</v>
      </c>
      <c r="D818" t="s">
        <v>2940</v>
      </c>
      <c r="E818" t="s">
        <v>2937</v>
      </c>
      <c r="F818" t="s">
        <v>2571</v>
      </c>
      <c r="G818" t="s">
        <v>2572</v>
      </c>
      <c r="H818" t="s">
        <v>2573</v>
      </c>
      <c r="I818" t="s">
        <v>3375</v>
      </c>
      <c r="J818" t="s">
        <v>3377</v>
      </c>
      <c r="K818" t="s">
        <v>2938</v>
      </c>
      <c r="L818" t="s">
        <v>2942</v>
      </c>
      <c r="M818">
        <v>107001856</v>
      </c>
      <c r="N818" t="s">
        <v>2539</v>
      </c>
    </row>
    <row r="819" spans="1:14">
      <c r="A819">
        <v>194482</v>
      </c>
      <c r="B819" t="s">
        <v>2579</v>
      </c>
      <c r="C819" t="s">
        <v>2544</v>
      </c>
      <c r="D819" t="s">
        <v>2940</v>
      </c>
      <c r="E819" t="s">
        <v>2937</v>
      </c>
      <c r="F819" t="s">
        <v>2571</v>
      </c>
      <c r="G819" t="s">
        <v>2572</v>
      </c>
      <c r="H819" t="s">
        <v>2573</v>
      </c>
      <c r="I819" t="s">
        <v>3375</v>
      </c>
      <c r="J819" t="s">
        <v>3377</v>
      </c>
      <c r="K819" t="s">
        <v>2938</v>
      </c>
      <c r="L819" t="s">
        <v>2941</v>
      </c>
      <c r="M819">
        <v>280576</v>
      </c>
      <c r="N819" t="s">
        <v>2539</v>
      </c>
    </row>
    <row r="820" spans="1:14">
      <c r="A820">
        <v>194483</v>
      </c>
      <c r="B820" t="s">
        <v>2580</v>
      </c>
      <c r="C820" t="s">
        <v>2544</v>
      </c>
      <c r="D820" t="s">
        <v>2936</v>
      </c>
      <c r="E820" t="s">
        <v>2937</v>
      </c>
      <c r="F820" t="s">
        <v>2571</v>
      </c>
      <c r="G820" t="s">
        <v>2572</v>
      </c>
      <c r="H820" t="s">
        <v>2573</v>
      </c>
      <c r="I820" t="s">
        <v>3375</v>
      </c>
      <c r="J820" t="s">
        <v>3378</v>
      </c>
      <c r="K820" t="s">
        <v>2938</v>
      </c>
      <c r="L820" t="s">
        <v>2939</v>
      </c>
      <c r="M820">
        <v>275456</v>
      </c>
      <c r="N820" t="s">
        <v>2539</v>
      </c>
    </row>
    <row r="821" spans="1:14">
      <c r="A821">
        <v>194485</v>
      </c>
      <c r="B821" t="s">
        <v>2570</v>
      </c>
      <c r="C821" t="s">
        <v>2544</v>
      </c>
      <c r="D821" t="s">
        <v>2943</v>
      </c>
      <c r="E821" t="s">
        <v>2937</v>
      </c>
      <c r="F821" t="s">
        <v>2571</v>
      </c>
      <c r="G821" t="s">
        <v>2572</v>
      </c>
      <c r="H821" t="s">
        <v>2573</v>
      </c>
      <c r="I821" t="s">
        <v>3379</v>
      </c>
      <c r="J821" t="s">
        <v>3380</v>
      </c>
      <c r="K821" t="s">
        <v>2938</v>
      </c>
      <c r="L821" t="s">
        <v>2955</v>
      </c>
      <c r="M821">
        <v>466944</v>
      </c>
      <c r="N821" t="s">
        <v>2539</v>
      </c>
    </row>
    <row r="822" spans="1:14">
      <c r="A822">
        <v>194485</v>
      </c>
      <c r="B822" t="s">
        <v>2570</v>
      </c>
      <c r="C822" t="s">
        <v>2544</v>
      </c>
      <c r="D822" t="s">
        <v>2943</v>
      </c>
      <c r="E822" t="s">
        <v>2937</v>
      </c>
      <c r="F822" t="s">
        <v>2571</v>
      </c>
      <c r="G822" t="s">
        <v>2572</v>
      </c>
      <c r="H822" t="s">
        <v>2573</v>
      </c>
      <c r="I822" t="s">
        <v>3379</v>
      </c>
      <c r="J822" t="s">
        <v>3380</v>
      </c>
      <c r="K822" t="s">
        <v>2938</v>
      </c>
      <c r="L822" t="s">
        <v>2956</v>
      </c>
      <c r="M822">
        <v>901120</v>
      </c>
      <c r="N822" t="s">
        <v>2539</v>
      </c>
    </row>
    <row r="823" spans="1:14">
      <c r="A823">
        <v>194485</v>
      </c>
      <c r="B823" t="s">
        <v>2570</v>
      </c>
      <c r="C823" t="s">
        <v>2544</v>
      </c>
      <c r="D823" t="s">
        <v>2943</v>
      </c>
      <c r="E823" t="s">
        <v>2937</v>
      </c>
      <c r="F823" t="s">
        <v>2571</v>
      </c>
      <c r="G823" t="s">
        <v>2572</v>
      </c>
      <c r="H823" t="s">
        <v>2573</v>
      </c>
      <c r="I823" t="s">
        <v>3379</v>
      </c>
      <c r="J823" t="s">
        <v>3380</v>
      </c>
      <c r="K823" t="s">
        <v>2938</v>
      </c>
      <c r="L823" t="s">
        <v>2941</v>
      </c>
      <c r="M823">
        <v>145408</v>
      </c>
      <c r="N823" t="s">
        <v>2539</v>
      </c>
    </row>
    <row r="824" spans="1:14">
      <c r="A824">
        <v>194495</v>
      </c>
      <c r="B824" t="s">
        <v>2570</v>
      </c>
      <c r="C824" t="s">
        <v>2544</v>
      </c>
      <c r="D824" t="s">
        <v>2943</v>
      </c>
      <c r="E824" t="s">
        <v>2937</v>
      </c>
      <c r="F824" t="s">
        <v>2571</v>
      </c>
      <c r="G824" t="s">
        <v>2572</v>
      </c>
      <c r="H824" t="s">
        <v>2786</v>
      </c>
      <c r="I824" t="s">
        <v>3141</v>
      </c>
      <c r="J824" t="s">
        <v>3381</v>
      </c>
      <c r="K824" t="s">
        <v>2938</v>
      </c>
      <c r="L824" t="s">
        <v>2941</v>
      </c>
      <c r="M824">
        <v>4592640</v>
      </c>
      <c r="N824" t="s">
        <v>2539</v>
      </c>
    </row>
    <row r="825" spans="1:14">
      <c r="A825">
        <v>194495</v>
      </c>
      <c r="B825" t="s">
        <v>2570</v>
      </c>
      <c r="C825" t="s">
        <v>2544</v>
      </c>
      <c r="D825" t="s">
        <v>2943</v>
      </c>
      <c r="E825" t="s">
        <v>2937</v>
      </c>
      <c r="F825" t="s">
        <v>2571</v>
      </c>
      <c r="G825" t="s">
        <v>2572</v>
      </c>
      <c r="H825" t="s">
        <v>2786</v>
      </c>
      <c r="I825" t="s">
        <v>3141</v>
      </c>
      <c r="J825" t="s">
        <v>3381</v>
      </c>
      <c r="K825" t="s">
        <v>2938</v>
      </c>
      <c r="L825" t="s">
        <v>2956</v>
      </c>
      <c r="M825">
        <v>1524734976</v>
      </c>
      <c r="N825" t="s">
        <v>2539</v>
      </c>
    </row>
    <row r="826" spans="1:14">
      <c r="A826">
        <v>194495</v>
      </c>
      <c r="B826" t="s">
        <v>2570</v>
      </c>
      <c r="C826" t="s">
        <v>2544</v>
      </c>
      <c r="D826" t="s">
        <v>2943</v>
      </c>
      <c r="E826" t="s">
        <v>2937</v>
      </c>
      <c r="F826" t="s">
        <v>2571</v>
      </c>
      <c r="G826" t="s">
        <v>2572</v>
      </c>
      <c r="H826" t="s">
        <v>2786</v>
      </c>
      <c r="I826" t="s">
        <v>3141</v>
      </c>
      <c r="J826" t="s">
        <v>3381</v>
      </c>
      <c r="K826" t="s">
        <v>2938</v>
      </c>
      <c r="L826" t="s">
        <v>2955</v>
      </c>
      <c r="M826">
        <v>4914176</v>
      </c>
      <c r="N826" t="s">
        <v>2539</v>
      </c>
    </row>
    <row r="827" spans="1:14">
      <c r="A827">
        <v>194495</v>
      </c>
      <c r="B827" t="s">
        <v>2570</v>
      </c>
      <c r="C827" t="s">
        <v>2544</v>
      </c>
      <c r="D827" t="s">
        <v>2943</v>
      </c>
      <c r="E827" t="s">
        <v>2937</v>
      </c>
      <c r="F827" t="s">
        <v>2571</v>
      </c>
      <c r="G827" t="s">
        <v>2572</v>
      </c>
      <c r="H827" t="s">
        <v>2786</v>
      </c>
      <c r="I827" t="s">
        <v>3141</v>
      </c>
      <c r="J827" t="s">
        <v>3381</v>
      </c>
      <c r="K827" t="s">
        <v>2938</v>
      </c>
      <c r="L827" t="s">
        <v>2970</v>
      </c>
      <c r="M827">
        <v>13384704</v>
      </c>
      <c r="N827" t="s">
        <v>2539</v>
      </c>
    </row>
    <row r="828" spans="1:14">
      <c r="A828">
        <v>194495</v>
      </c>
      <c r="B828" t="s">
        <v>2570</v>
      </c>
      <c r="C828" t="s">
        <v>2544</v>
      </c>
      <c r="D828" t="s">
        <v>2943</v>
      </c>
      <c r="E828" t="s">
        <v>2937</v>
      </c>
      <c r="F828" t="s">
        <v>2571</v>
      </c>
      <c r="G828" t="s">
        <v>2572</v>
      </c>
      <c r="H828" t="s">
        <v>2786</v>
      </c>
      <c r="I828" t="s">
        <v>3141</v>
      </c>
      <c r="J828" t="s">
        <v>3381</v>
      </c>
      <c r="K828" t="s">
        <v>2938</v>
      </c>
      <c r="L828" t="s">
        <v>2964</v>
      </c>
      <c r="M828">
        <v>4726784</v>
      </c>
      <c r="N828" t="s">
        <v>2539</v>
      </c>
    </row>
    <row r="829" spans="1:14">
      <c r="A829">
        <v>194496</v>
      </c>
      <c r="B829" t="s">
        <v>2957</v>
      </c>
      <c r="C829" t="s">
        <v>2544</v>
      </c>
      <c r="D829" t="s">
        <v>2574</v>
      </c>
      <c r="E829" t="s">
        <v>2937</v>
      </c>
      <c r="F829" t="s">
        <v>2571</v>
      </c>
      <c r="G829" t="s">
        <v>2572</v>
      </c>
      <c r="H829" t="s">
        <v>2786</v>
      </c>
      <c r="I829" t="s">
        <v>3382</v>
      </c>
      <c r="J829" t="s">
        <v>3383</v>
      </c>
      <c r="K829" t="s">
        <v>2938</v>
      </c>
      <c r="L829" t="s">
        <v>2964</v>
      </c>
      <c r="M829">
        <v>8930304</v>
      </c>
      <c r="N829" t="s">
        <v>2539</v>
      </c>
    </row>
    <row r="830" spans="1:14">
      <c r="A830">
        <v>194496</v>
      </c>
      <c r="B830" t="s">
        <v>2957</v>
      </c>
      <c r="C830" t="s">
        <v>2544</v>
      </c>
      <c r="D830" t="s">
        <v>2574</v>
      </c>
      <c r="E830" t="s">
        <v>2937</v>
      </c>
      <c r="F830" t="s">
        <v>2571</v>
      </c>
      <c r="G830" t="s">
        <v>2572</v>
      </c>
      <c r="H830" t="s">
        <v>2786</v>
      </c>
      <c r="I830" t="s">
        <v>3382</v>
      </c>
      <c r="J830" t="s">
        <v>3383</v>
      </c>
      <c r="K830" t="s">
        <v>2938</v>
      </c>
      <c r="L830" t="s">
        <v>2970</v>
      </c>
      <c r="M830">
        <v>177216512</v>
      </c>
      <c r="N830" t="s">
        <v>2539</v>
      </c>
    </row>
    <row r="831" spans="1:14">
      <c r="A831">
        <v>194496</v>
      </c>
      <c r="B831" t="s">
        <v>2957</v>
      </c>
      <c r="C831" t="s">
        <v>2544</v>
      </c>
      <c r="D831" t="s">
        <v>2574</v>
      </c>
      <c r="E831" t="s">
        <v>2937</v>
      </c>
      <c r="F831" t="s">
        <v>2571</v>
      </c>
      <c r="G831" t="s">
        <v>2572</v>
      </c>
      <c r="H831" t="s">
        <v>2786</v>
      </c>
      <c r="I831" t="s">
        <v>3382</v>
      </c>
      <c r="J831" t="s">
        <v>3383</v>
      </c>
      <c r="K831" t="s">
        <v>2938</v>
      </c>
      <c r="L831" t="s">
        <v>2986</v>
      </c>
      <c r="M831">
        <v>747651072</v>
      </c>
      <c r="N831" t="s">
        <v>2539</v>
      </c>
    </row>
    <row r="832" spans="1:14">
      <c r="A832">
        <v>194496</v>
      </c>
      <c r="B832" t="s">
        <v>2957</v>
      </c>
      <c r="C832" t="s">
        <v>2544</v>
      </c>
      <c r="D832" t="s">
        <v>2574</v>
      </c>
      <c r="E832" t="s">
        <v>2937</v>
      </c>
      <c r="F832" t="s">
        <v>2571</v>
      </c>
      <c r="G832" t="s">
        <v>2572</v>
      </c>
      <c r="H832" t="s">
        <v>2786</v>
      </c>
      <c r="I832" t="s">
        <v>3382</v>
      </c>
      <c r="J832" t="s">
        <v>3383</v>
      </c>
      <c r="K832" t="s">
        <v>2938</v>
      </c>
      <c r="L832" t="s">
        <v>2961</v>
      </c>
      <c r="M832">
        <v>58491904</v>
      </c>
      <c r="N832" t="s">
        <v>2539</v>
      </c>
    </row>
    <row r="833" spans="1:14">
      <c r="A833">
        <v>194496</v>
      </c>
      <c r="B833" t="s">
        <v>2957</v>
      </c>
      <c r="C833" t="s">
        <v>2544</v>
      </c>
      <c r="D833" t="s">
        <v>2574</v>
      </c>
      <c r="E833" t="s">
        <v>2937</v>
      </c>
      <c r="F833" t="s">
        <v>2571</v>
      </c>
      <c r="G833" t="s">
        <v>2572</v>
      </c>
      <c r="H833" t="s">
        <v>2786</v>
      </c>
      <c r="I833" t="s">
        <v>3382</v>
      </c>
      <c r="J833" t="s">
        <v>3383</v>
      </c>
      <c r="K833" t="s">
        <v>2938</v>
      </c>
      <c r="L833" t="s">
        <v>2959</v>
      </c>
      <c r="M833">
        <v>963732480</v>
      </c>
      <c r="N833" t="s">
        <v>2539</v>
      </c>
    </row>
    <row r="834" spans="1:14">
      <c r="A834">
        <v>194496</v>
      </c>
      <c r="B834" t="s">
        <v>2957</v>
      </c>
      <c r="C834" t="s">
        <v>2544</v>
      </c>
      <c r="D834" t="s">
        <v>2574</v>
      </c>
      <c r="E834" t="s">
        <v>2937</v>
      </c>
      <c r="F834" t="s">
        <v>2571</v>
      </c>
      <c r="G834" t="s">
        <v>2572</v>
      </c>
      <c r="H834" t="s">
        <v>2786</v>
      </c>
      <c r="I834" t="s">
        <v>3382</v>
      </c>
      <c r="J834" t="s">
        <v>3383</v>
      </c>
      <c r="K834" t="s">
        <v>2938</v>
      </c>
      <c r="L834" t="s">
        <v>2958</v>
      </c>
      <c r="M834">
        <v>1427758080</v>
      </c>
      <c r="N834" t="s">
        <v>2539</v>
      </c>
    </row>
    <row r="835" spans="1:14">
      <c r="A835">
        <v>194496</v>
      </c>
      <c r="B835" t="s">
        <v>2957</v>
      </c>
      <c r="C835" t="s">
        <v>2544</v>
      </c>
      <c r="D835" t="s">
        <v>2574</v>
      </c>
      <c r="E835" t="s">
        <v>2937</v>
      </c>
      <c r="F835" t="s">
        <v>2571</v>
      </c>
      <c r="G835" t="s">
        <v>2572</v>
      </c>
      <c r="H835" t="s">
        <v>2786</v>
      </c>
      <c r="I835" t="s">
        <v>3382</v>
      </c>
      <c r="J835" t="s">
        <v>3383</v>
      </c>
      <c r="K835" t="s">
        <v>2938</v>
      </c>
      <c r="L835" t="s">
        <v>2960</v>
      </c>
      <c r="M835">
        <v>1081326592</v>
      </c>
      <c r="N835" t="s">
        <v>2539</v>
      </c>
    </row>
    <row r="836" spans="1:14">
      <c r="A836">
        <v>194496</v>
      </c>
      <c r="B836" t="s">
        <v>2957</v>
      </c>
      <c r="C836" t="s">
        <v>2544</v>
      </c>
      <c r="D836" t="s">
        <v>2574</v>
      </c>
      <c r="E836" t="s">
        <v>2937</v>
      </c>
      <c r="F836" t="s">
        <v>2571</v>
      </c>
      <c r="G836" t="s">
        <v>2572</v>
      </c>
      <c r="H836" t="s">
        <v>2786</v>
      </c>
      <c r="I836" t="s">
        <v>3382</v>
      </c>
      <c r="J836" t="s">
        <v>3383</v>
      </c>
      <c r="K836" t="s">
        <v>2938</v>
      </c>
      <c r="L836" t="s">
        <v>2941</v>
      </c>
      <c r="M836">
        <v>8926208</v>
      </c>
      <c r="N836" t="s">
        <v>2539</v>
      </c>
    </row>
    <row r="837" spans="1:14">
      <c r="A837">
        <v>194497</v>
      </c>
      <c r="B837" t="s">
        <v>2957</v>
      </c>
      <c r="C837" t="s">
        <v>2544</v>
      </c>
      <c r="D837" t="s">
        <v>2962</v>
      </c>
      <c r="E837" t="s">
        <v>2937</v>
      </c>
      <c r="F837" t="s">
        <v>2571</v>
      </c>
      <c r="G837" t="s">
        <v>2572</v>
      </c>
      <c r="H837" t="s">
        <v>2786</v>
      </c>
      <c r="I837" t="s">
        <v>3382</v>
      </c>
      <c r="J837" t="s">
        <v>3384</v>
      </c>
      <c r="K837" t="s">
        <v>2938</v>
      </c>
      <c r="L837" t="s">
        <v>2941</v>
      </c>
      <c r="M837">
        <v>4730880</v>
      </c>
      <c r="N837" t="s">
        <v>2539</v>
      </c>
    </row>
    <row r="838" spans="1:14">
      <c r="A838">
        <v>194497</v>
      </c>
      <c r="B838" t="s">
        <v>2957</v>
      </c>
      <c r="C838" t="s">
        <v>2544</v>
      </c>
      <c r="D838" t="s">
        <v>2962</v>
      </c>
      <c r="E838" t="s">
        <v>2937</v>
      </c>
      <c r="F838" t="s">
        <v>2571</v>
      </c>
      <c r="G838" t="s">
        <v>2572</v>
      </c>
      <c r="H838" t="s">
        <v>2786</v>
      </c>
      <c r="I838" t="s">
        <v>3382</v>
      </c>
      <c r="J838" t="s">
        <v>3384</v>
      </c>
      <c r="K838" t="s">
        <v>2938</v>
      </c>
      <c r="L838" t="s">
        <v>2987</v>
      </c>
      <c r="M838">
        <v>9978296320</v>
      </c>
      <c r="N838" t="s">
        <v>2539</v>
      </c>
    </row>
    <row r="839" spans="1:14">
      <c r="A839">
        <v>194497</v>
      </c>
      <c r="B839" t="s">
        <v>2957</v>
      </c>
      <c r="C839" t="s">
        <v>2544</v>
      </c>
      <c r="D839" t="s">
        <v>2962</v>
      </c>
      <c r="E839" t="s">
        <v>2937</v>
      </c>
      <c r="F839" t="s">
        <v>2571</v>
      </c>
      <c r="G839" t="s">
        <v>2572</v>
      </c>
      <c r="H839" t="s">
        <v>2786</v>
      </c>
      <c r="I839" t="s">
        <v>3382</v>
      </c>
      <c r="J839" t="s">
        <v>3384</v>
      </c>
      <c r="K839" t="s">
        <v>2938</v>
      </c>
      <c r="L839" t="s">
        <v>2970</v>
      </c>
      <c r="M839">
        <v>54335488</v>
      </c>
      <c r="N839" t="s">
        <v>2539</v>
      </c>
    </row>
    <row r="840" spans="1:14">
      <c r="A840">
        <v>194497</v>
      </c>
      <c r="B840" t="s">
        <v>2957</v>
      </c>
      <c r="C840" t="s">
        <v>2544</v>
      </c>
      <c r="D840" t="s">
        <v>2962</v>
      </c>
      <c r="E840" t="s">
        <v>2937</v>
      </c>
      <c r="F840" t="s">
        <v>2571</v>
      </c>
      <c r="G840" t="s">
        <v>2572</v>
      </c>
      <c r="H840" t="s">
        <v>2786</v>
      </c>
      <c r="I840" t="s">
        <v>3382</v>
      </c>
      <c r="J840" t="s">
        <v>3384</v>
      </c>
      <c r="K840" t="s">
        <v>2938</v>
      </c>
      <c r="L840" t="s">
        <v>2964</v>
      </c>
      <c r="M840">
        <v>4604928</v>
      </c>
      <c r="N840" t="s">
        <v>2539</v>
      </c>
    </row>
    <row r="841" spans="1:14">
      <c r="A841">
        <v>194498</v>
      </c>
      <c r="B841" t="s">
        <v>2579</v>
      </c>
      <c r="C841" t="s">
        <v>2544</v>
      </c>
      <c r="D841" t="s">
        <v>2940</v>
      </c>
      <c r="E841" t="s">
        <v>2937</v>
      </c>
      <c r="F841" t="s">
        <v>2571</v>
      </c>
      <c r="G841" t="s">
        <v>2572</v>
      </c>
      <c r="H841" t="s">
        <v>2786</v>
      </c>
      <c r="I841" t="s">
        <v>3382</v>
      </c>
      <c r="J841" t="s">
        <v>3385</v>
      </c>
      <c r="K841" t="s">
        <v>2938</v>
      </c>
      <c r="L841" t="s">
        <v>2964</v>
      </c>
      <c r="M841">
        <v>8930304</v>
      </c>
      <c r="N841" t="s">
        <v>2539</v>
      </c>
    </row>
    <row r="842" spans="1:14">
      <c r="A842">
        <v>194498</v>
      </c>
      <c r="B842" t="s">
        <v>2579</v>
      </c>
      <c r="C842" t="s">
        <v>2544</v>
      </c>
      <c r="D842" t="s">
        <v>2940</v>
      </c>
      <c r="E842" t="s">
        <v>2937</v>
      </c>
      <c r="F842" t="s">
        <v>2571</v>
      </c>
      <c r="G842" t="s">
        <v>2572</v>
      </c>
      <c r="H842" t="s">
        <v>2786</v>
      </c>
      <c r="I842" t="s">
        <v>3382</v>
      </c>
      <c r="J842" t="s">
        <v>3385</v>
      </c>
      <c r="K842" t="s">
        <v>2938</v>
      </c>
      <c r="L842" t="s">
        <v>2978</v>
      </c>
      <c r="M842">
        <v>8930304</v>
      </c>
      <c r="N842" t="s">
        <v>2539</v>
      </c>
    </row>
    <row r="843" spans="1:14">
      <c r="A843">
        <v>194498</v>
      </c>
      <c r="B843" t="s">
        <v>2579</v>
      </c>
      <c r="C843" t="s">
        <v>2544</v>
      </c>
      <c r="D843" t="s">
        <v>2940</v>
      </c>
      <c r="E843" t="s">
        <v>2937</v>
      </c>
      <c r="F843" t="s">
        <v>2571</v>
      </c>
      <c r="G843" t="s">
        <v>2572</v>
      </c>
      <c r="H843" t="s">
        <v>2786</v>
      </c>
      <c r="I843" t="s">
        <v>3382</v>
      </c>
      <c r="J843" t="s">
        <v>3385</v>
      </c>
      <c r="K843" t="s">
        <v>2938</v>
      </c>
      <c r="L843" t="s">
        <v>2989</v>
      </c>
      <c r="M843">
        <v>84059136</v>
      </c>
      <c r="N843" t="s">
        <v>2539</v>
      </c>
    </row>
    <row r="844" spans="1:14">
      <c r="A844">
        <v>194498</v>
      </c>
      <c r="B844" t="s">
        <v>2579</v>
      </c>
      <c r="C844" t="s">
        <v>2544</v>
      </c>
      <c r="D844" t="s">
        <v>2940</v>
      </c>
      <c r="E844" t="s">
        <v>2937</v>
      </c>
      <c r="F844" t="s">
        <v>2571</v>
      </c>
      <c r="G844" t="s">
        <v>2572</v>
      </c>
      <c r="H844" t="s">
        <v>2786</v>
      </c>
      <c r="I844" t="s">
        <v>3382</v>
      </c>
      <c r="J844" t="s">
        <v>3385</v>
      </c>
      <c r="K844" t="s">
        <v>2938</v>
      </c>
      <c r="L844" t="s">
        <v>2970</v>
      </c>
      <c r="M844">
        <v>13306880</v>
      </c>
      <c r="N844" t="s">
        <v>2539</v>
      </c>
    </row>
    <row r="845" spans="1:14">
      <c r="A845">
        <v>194498</v>
      </c>
      <c r="B845" t="s">
        <v>2579</v>
      </c>
      <c r="C845" t="s">
        <v>2544</v>
      </c>
      <c r="D845" t="s">
        <v>2940</v>
      </c>
      <c r="E845" t="s">
        <v>2937</v>
      </c>
      <c r="F845" t="s">
        <v>2571</v>
      </c>
      <c r="G845" t="s">
        <v>2572</v>
      </c>
      <c r="H845" t="s">
        <v>2786</v>
      </c>
      <c r="I845" t="s">
        <v>3382</v>
      </c>
      <c r="J845" t="s">
        <v>3385</v>
      </c>
      <c r="K845" t="s">
        <v>2938</v>
      </c>
      <c r="L845" t="s">
        <v>2988</v>
      </c>
      <c r="M845">
        <v>5108387840</v>
      </c>
      <c r="N845" t="s">
        <v>2539</v>
      </c>
    </row>
    <row r="846" spans="1:14">
      <c r="A846">
        <v>194498</v>
      </c>
      <c r="B846" t="s">
        <v>2579</v>
      </c>
      <c r="C846" t="s">
        <v>2544</v>
      </c>
      <c r="D846" t="s">
        <v>2940</v>
      </c>
      <c r="E846" t="s">
        <v>2937</v>
      </c>
      <c r="F846" t="s">
        <v>2571</v>
      </c>
      <c r="G846" t="s">
        <v>2572</v>
      </c>
      <c r="H846" t="s">
        <v>2786</v>
      </c>
      <c r="I846" t="s">
        <v>3382</v>
      </c>
      <c r="J846" t="s">
        <v>3385</v>
      </c>
      <c r="K846" t="s">
        <v>2938</v>
      </c>
      <c r="L846" t="s">
        <v>2942</v>
      </c>
      <c r="M846">
        <v>15518720</v>
      </c>
      <c r="N846" t="s">
        <v>2539</v>
      </c>
    </row>
    <row r="847" spans="1:14">
      <c r="A847">
        <v>194498</v>
      </c>
      <c r="B847" t="s">
        <v>2579</v>
      </c>
      <c r="C847" t="s">
        <v>2544</v>
      </c>
      <c r="D847" t="s">
        <v>2940</v>
      </c>
      <c r="E847" t="s">
        <v>2937</v>
      </c>
      <c r="F847" t="s">
        <v>2571</v>
      </c>
      <c r="G847" t="s">
        <v>2572</v>
      </c>
      <c r="H847" t="s">
        <v>2786</v>
      </c>
      <c r="I847" t="s">
        <v>3382</v>
      </c>
      <c r="J847" t="s">
        <v>3385</v>
      </c>
      <c r="K847" t="s">
        <v>2938</v>
      </c>
      <c r="L847" t="s">
        <v>2941</v>
      </c>
      <c r="M847">
        <v>8926208</v>
      </c>
      <c r="N847" t="s">
        <v>2539</v>
      </c>
    </row>
    <row r="848" spans="1:14">
      <c r="A848">
        <v>194499</v>
      </c>
      <c r="B848" t="s">
        <v>2580</v>
      </c>
      <c r="C848" t="s">
        <v>2544</v>
      </c>
      <c r="D848" t="s">
        <v>2936</v>
      </c>
      <c r="E848" t="s">
        <v>2937</v>
      </c>
      <c r="F848" t="s">
        <v>2571</v>
      </c>
      <c r="G848" t="s">
        <v>2572</v>
      </c>
      <c r="H848" t="s">
        <v>2786</v>
      </c>
      <c r="I848" t="s">
        <v>3382</v>
      </c>
      <c r="J848" t="s">
        <v>3386</v>
      </c>
      <c r="K848" t="s">
        <v>2938</v>
      </c>
      <c r="L848" t="s">
        <v>2941</v>
      </c>
      <c r="M848">
        <v>4594688</v>
      </c>
      <c r="N848" t="s">
        <v>2539</v>
      </c>
    </row>
    <row r="849" spans="1:14">
      <c r="A849">
        <v>194499</v>
      </c>
      <c r="B849" t="s">
        <v>2580</v>
      </c>
      <c r="C849" t="s">
        <v>2544</v>
      </c>
      <c r="D849" t="s">
        <v>2936</v>
      </c>
      <c r="E849" t="s">
        <v>2937</v>
      </c>
      <c r="F849" t="s">
        <v>2571</v>
      </c>
      <c r="G849" t="s">
        <v>2572</v>
      </c>
      <c r="H849" t="s">
        <v>2786</v>
      </c>
      <c r="I849" t="s">
        <v>3382</v>
      </c>
      <c r="J849" t="s">
        <v>3386</v>
      </c>
      <c r="K849" t="s">
        <v>2938</v>
      </c>
      <c r="L849" t="s">
        <v>2939</v>
      </c>
      <c r="M849">
        <v>4596736</v>
      </c>
      <c r="N849" t="s">
        <v>2539</v>
      </c>
    </row>
    <row r="850" spans="1:14">
      <c r="A850">
        <v>194499</v>
      </c>
      <c r="B850" t="s">
        <v>2580</v>
      </c>
      <c r="C850" t="s">
        <v>2544</v>
      </c>
      <c r="D850" t="s">
        <v>2936</v>
      </c>
      <c r="E850" t="s">
        <v>2937</v>
      </c>
      <c r="F850" t="s">
        <v>2571</v>
      </c>
      <c r="G850" t="s">
        <v>2572</v>
      </c>
      <c r="H850" t="s">
        <v>2786</v>
      </c>
      <c r="I850" t="s">
        <v>3382</v>
      </c>
      <c r="J850" t="s">
        <v>3386</v>
      </c>
      <c r="K850" t="s">
        <v>2938</v>
      </c>
      <c r="L850" t="s">
        <v>2970</v>
      </c>
      <c r="M850">
        <v>4742144</v>
      </c>
      <c r="N850" t="s">
        <v>2539</v>
      </c>
    </row>
    <row r="851" spans="1:14">
      <c r="A851">
        <v>194499</v>
      </c>
      <c r="B851" t="s">
        <v>2580</v>
      </c>
      <c r="C851" t="s">
        <v>2544</v>
      </c>
      <c r="D851" t="s">
        <v>2936</v>
      </c>
      <c r="E851" t="s">
        <v>2937</v>
      </c>
      <c r="F851" t="s">
        <v>2571</v>
      </c>
      <c r="G851" t="s">
        <v>2572</v>
      </c>
      <c r="H851" t="s">
        <v>2786</v>
      </c>
      <c r="I851" t="s">
        <v>3382</v>
      </c>
      <c r="J851" t="s">
        <v>3386</v>
      </c>
      <c r="K851" t="s">
        <v>2938</v>
      </c>
      <c r="L851" t="s">
        <v>2964</v>
      </c>
      <c r="M851">
        <v>4596736</v>
      </c>
      <c r="N851" t="s">
        <v>2539</v>
      </c>
    </row>
    <row r="852" spans="1:14">
      <c r="A852">
        <v>194500</v>
      </c>
      <c r="B852" t="s">
        <v>2578</v>
      </c>
      <c r="C852" t="s">
        <v>2544</v>
      </c>
      <c r="D852" t="s">
        <v>2944</v>
      </c>
      <c r="E852" t="s">
        <v>2937</v>
      </c>
      <c r="F852" t="s">
        <v>2571</v>
      </c>
      <c r="G852" t="s">
        <v>2572</v>
      </c>
      <c r="H852" t="s">
        <v>2786</v>
      </c>
      <c r="I852" t="s">
        <v>3382</v>
      </c>
      <c r="J852" t="s">
        <v>3387</v>
      </c>
      <c r="K852" t="s">
        <v>2945</v>
      </c>
      <c r="L852" t="s">
        <v>2964</v>
      </c>
      <c r="M852">
        <v>4604928</v>
      </c>
      <c r="N852" t="s">
        <v>2539</v>
      </c>
    </row>
    <row r="853" spans="1:14">
      <c r="A853">
        <v>194500</v>
      </c>
      <c r="B853" t="s">
        <v>2578</v>
      </c>
      <c r="C853" t="s">
        <v>2544</v>
      </c>
      <c r="D853" t="s">
        <v>2944</v>
      </c>
      <c r="E853" t="s">
        <v>2937</v>
      </c>
      <c r="F853" t="s">
        <v>2571</v>
      </c>
      <c r="G853" t="s">
        <v>2572</v>
      </c>
      <c r="H853" t="s">
        <v>2786</v>
      </c>
      <c r="I853" t="s">
        <v>3382</v>
      </c>
      <c r="J853" t="s">
        <v>3387</v>
      </c>
      <c r="K853" t="s">
        <v>2945</v>
      </c>
      <c r="L853" t="s">
        <v>2971</v>
      </c>
      <c r="M853">
        <v>24060928</v>
      </c>
      <c r="N853" t="s">
        <v>2539</v>
      </c>
    </row>
    <row r="854" spans="1:14">
      <c r="A854">
        <v>194500</v>
      </c>
      <c r="B854" t="s">
        <v>2578</v>
      </c>
      <c r="C854" t="s">
        <v>2544</v>
      </c>
      <c r="D854" t="s">
        <v>2944</v>
      </c>
      <c r="E854" t="s">
        <v>2937</v>
      </c>
      <c r="F854" t="s">
        <v>2571</v>
      </c>
      <c r="G854" t="s">
        <v>2572</v>
      </c>
      <c r="H854" t="s">
        <v>2786</v>
      </c>
      <c r="I854" t="s">
        <v>3382</v>
      </c>
      <c r="J854" t="s">
        <v>3387</v>
      </c>
      <c r="K854" t="s">
        <v>2945</v>
      </c>
      <c r="L854" t="s">
        <v>2972</v>
      </c>
      <c r="M854">
        <v>26223616</v>
      </c>
      <c r="N854" t="s">
        <v>2539</v>
      </c>
    </row>
    <row r="855" spans="1:14">
      <c r="A855">
        <v>194500</v>
      </c>
      <c r="B855" t="s">
        <v>2578</v>
      </c>
      <c r="C855" t="s">
        <v>2544</v>
      </c>
      <c r="D855" t="s">
        <v>2944</v>
      </c>
      <c r="E855" t="s">
        <v>2937</v>
      </c>
      <c r="F855" t="s">
        <v>2571</v>
      </c>
      <c r="G855" t="s">
        <v>2572</v>
      </c>
      <c r="H855" t="s">
        <v>2786</v>
      </c>
      <c r="I855" t="s">
        <v>3382</v>
      </c>
      <c r="J855" t="s">
        <v>3387</v>
      </c>
      <c r="K855" t="s">
        <v>2945</v>
      </c>
      <c r="L855" t="s">
        <v>2973</v>
      </c>
      <c r="M855">
        <v>24060928</v>
      </c>
      <c r="N855" t="s">
        <v>2539</v>
      </c>
    </row>
    <row r="856" spans="1:14">
      <c r="A856">
        <v>194500</v>
      </c>
      <c r="B856" t="s">
        <v>2578</v>
      </c>
      <c r="C856" t="s">
        <v>2544</v>
      </c>
      <c r="D856" t="s">
        <v>2944</v>
      </c>
      <c r="E856" t="s">
        <v>2937</v>
      </c>
      <c r="F856" t="s">
        <v>2571</v>
      </c>
      <c r="G856" t="s">
        <v>2572</v>
      </c>
      <c r="H856" t="s">
        <v>2786</v>
      </c>
      <c r="I856" t="s">
        <v>3382</v>
      </c>
      <c r="J856" t="s">
        <v>3387</v>
      </c>
      <c r="K856" t="s">
        <v>2945</v>
      </c>
      <c r="L856" t="s">
        <v>2974</v>
      </c>
      <c r="M856">
        <v>24060928</v>
      </c>
      <c r="N856" t="s">
        <v>2539</v>
      </c>
    </row>
    <row r="857" spans="1:14">
      <c r="A857">
        <v>194500</v>
      </c>
      <c r="B857" t="s">
        <v>2578</v>
      </c>
      <c r="C857" t="s">
        <v>2544</v>
      </c>
      <c r="D857" t="s">
        <v>2944</v>
      </c>
      <c r="E857" t="s">
        <v>2937</v>
      </c>
      <c r="F857" t="s">
        <v>2571</v>
      </c>
      <c r="G857" t="s">
        <v>2572</v>
      </c>
      <c r="H857" t="s">
        <v>2786</v>
      </c>
      <c r="I857" t="s">
        <v>3382</v>
      </c>
      <c r="J857" t="s">
        <v>3387</v>
      </c>
      <c r="K857" t="s">
        <v>2945</v>
      </c>
      <c r="L857" t="s">
        <v>2975</v>
      </c>
      <c r="M857">
        <v>24060928</v>
      </c>
      <c r="N857" t="s">
        <v>2539</v>
      </c>
    </row>
    <row r="858" spans="1:14">
      <c r="A858">
        <v>194500</v>
      </c>
      <c r="B858" t="s">
        <v>2578</v>
      </c>
      <c r="C858" t="s">
        <v>2544</v>
      </c>
      <c r="D858" t="s">
        <v>2944</v>
      </c>
      <c r="E858" t="s">
        <v>2937</v>
      </c>
      <c r="F858" t="s">
        <v>2571</v>
      </c>
      <c r="G858" t="s">
        <v>2572</v>
      </c>
      <c r="H858" t="s">
        <v>2786</v>
      </c>
      <c r="I858" t="s">
        <v>3382</v>
      </c>
      <c r="J858" t="s">
        <v>3387</v>
      </c>
      <c r="K858" t="s">
        <v>2945</v>
      </c>
      <c r="L858" t="s">
        <v>2976</v>
      </c>
      <c r="M858">
        <v>24060928</v>
      </c>
      <c r="N858" t="s">
        <v>2539</v>
      </c>
    </row>
    <row r="859" spans="1:14">
      <c r="A859">
        <v>194500</v>
      </c>
      <c r="B859" t="s">
        <v>2578</v>
      </c>
      <c r="C859" t="s">
        <v>2544</v>
      </c>
      <c r="D859" t="s">
        <v>2944</v>
      </c>
      <c r="E859" t="s">
        <v>2937</v>
      </c>
      <c r="F859" t="s">
        <v>2571</v>
      </c>
      <c r="G859" t="s">
        <v>2572</v>
      </c>
      <c r="H859" t="s">
        <v>2786</v>
      </c>
      <c r="I859" t="s">
        <v>3382</v>
      </c>
      <c r="J859" t="s">
        <v>3387</v>
      </c>
      <c r="K859" t="s">
        <v>2945</v>
      </c>
      <c r="L859" t="s">
        <v>2977</v>
      </c>
      <c r="M859">
        <v>24060928</v>
      </c>
      <c r="N859" t="s">
        <v>2539</v>
      </c>
    </row>
    <row r="860" spans="1:14">
      <c r="A860">
        <v>194500</v>
      </c>
      <c r="B860" t="s">
        <v>2578</v>
      </c>
      <c r="C860" t="s">
        <v>2544</v>
      </c>
      <c r="D860" t="s">
        <v>2944</v>
      </c>
      <c r="E860" t="s">
        <v>2937</v>
      </c>
      <c r="F860" t="s">
        <v>2571</v>
      </c>
      <c r="G860" t="s">
        <v>2572</v>
      </c>
      <c r="H860" t="s">
        <v>2786</v>
      </c>
      <c r="I860" t="s">
        <v>3382</v>
      </c>
      <c r="J860" t="s">
        <v>3387</v>
      </c>
      <c r="K860" t="s">
        <v>2945</v>
      </c>
      <c r="L860" t="s">
        <v>2978</v>
      </c>
      <c r="M860">
        <v>4922368</v>
      </c>
      <c r="N860" t="s">
        <v>2539</v>
      </c>
    </row>
    <row r="861" spans="1:14">
      <c r="A861">
        <v>194500</v>
      </c>
      <c r="B861" t="s">
        <v>2578</v>
      </c>
      <c r="C861" t="s">
        <v>2544</v>
      </c>
      <c r="D861" t="s">
        <v>2944</v>
      </c>
      <c r="E861" t="s">
        <v>2937</v>
      </c>
      <c r="F861" t="s">
        <v>2571</v>
      </c>
      <c r="G861" t="s">
        <v>2572</v>
      </c>
      <c r="H861" t="s">
        <v>2786</v>
      </c>
      <c r="I861" t="s">
        <v>3382</v>
      </c>
      <c r="J861" t="s">
        <v>3387</v>
      </c>
      <c r="K861" t="s">
        <v>2945</v>
      </c>
      <c r="L861" t="s">
        <v>2980</v>
      </c>
      <c r="M861">
        <v>21544756224</v>
      </c>
      <c r="N861" t="s">
        <v>2539</v>
      </c>
    </row>
    <row r="862" spans="1:14">
      <c r="A862">
        <v>194500</v>
      </c>
      <c r="B862" t="s">
        <v>2578</v>
      </c>
      <c r="C862" t="s">
        <v>2544</v>
      </c>
      <c r="D862" t="s">
        <v>2944</v>
      </c>
      <c r="E862" t="s">
        <v>2937</v>
      </c>
      <c r="F862" t="s">
        <v>2571</v>
      </c>
      <c r="G862" t="s">
        <v>2572</v>
      </c>
      <c r="H862" t="s">
        <v>2786</v>
      </c>
      <c r="I862" t="s">
        <v>3382</v>
      </c>
      <c r="J862" t="s">
        <v>3387</v>
      </c>
      <c r="K862" t="s">
        <v>2945</v>
      </c>
      <c r="L862" t="s">
        <v>2979</v>
      </c>
      <c r="M862">
        <v>24060928</v>
      </c>
      <c r="N862" t="s">
        <v>2539</v>
      </c>
    </row>
    <row r="863" spans="1:14">
      <c r="A863">
        <v>194500</v>
      </c>
      <c r="B863" t="s">
        <v>2578</v>
      </c>
      <c r="C863" t="s">
        <v>2544</v>
      </c>
      <c r="D863" t="s">
        <v>2944</v>
      </c>
      <c r="E863" t="s">
        <v>2937</v>
      </c>
      <c r="F863" t="s">
        <v>2571</v>
      </c>
      <c r="G863" t="s">
        <v>2572</v>
      </c>
      <c r="H863" t="s">
        <v>2786</v>
      </c>
      <c r="I863" t="s">
        <v>3382</v>
      </c>
      <c r="J863" t="s">
        <v>3387</v>
      </c>
      <c r="K863" t="s">
        <v>2945</v>
      </c>
      <c r="L863" t="s">
        <v>2981</v>
      </c>
      <c r="M863">
        <v>158139392</v>
      </c>
      <c r="N863" t="s">
        <v>2539</v>
      </c>
    </row>
    <row r="864" spans="1:14">
      <c r="A864">
        <v>194500</v>
      </c>
      <c r="B864" t="s">
        <v>2578</v>
      </c>
      <c r="C864" t="s">
        <v>2544</v>
      </c>
      <c r="D864" t="s">
        <v>2944</v>
      </c>
      <c r="E864" t="s">
        <v>2937</v>
      </c>
      <c r="F864" t="s">
        <v>2571</v>
      </c>
      <c r="G864" t="s">
        <v>2572</v>
      </c>
      <c r="H864" t="s">
        <v>2786</v>
      </c>
      <c r="I864" t="s">
        <v>3382</v>
      </c>
      <c r="J864" t="s">
        <v>3387</v>
      </c>
      <c r="K864" t="s">
        <v>2945</v>
      </c>
      <c r="L864" t="s">
        <v>2982</v>
      </c>
      <c r="M864">
        <v>20428923904</v>
      </c>
      <c r="N864" t="s">
        <v>2539</v>
      </c>
    </row>
    <row r="865" spans="1:14">
      <c r="A865">
        <v>194500</v>
      </c>
      <c r="B865" t="s">
        <v>2578</v>
      </c>
      <c r="C865" t="s">
        <v>2544</v>
      </c>
      <c r="D865" t="s">
        <v>2944</v>
      </c>
      <c r="E865" t="s">
        <v>2937</v>
      </c>
      <c r="F865" t="s">
        <v>2571</v>
      </c>
      <c r="G865" t="s">
        <v>2572</v>
      </c>
      <c r="H865" t="s">
        <v>2786</v>
      </c>
      <c r="I865" t="s">
        <v>3382</v>
      </c>
      <c r="J865" t="s">
        <v>3387</v>
      </c>
      <c r="K865" t="s">
        <v>2945</v>
      </c>
      <c r="L865" t="s">
        <v>2951</v>
      </c>
      <c r="M865">
        <v>301638656</v>
      </c>
      <c r="N865" t="s">
        <v>2539</v>
      </c>
    </row>
    <row r="866" spans="1:14">
      <c r="A866">
        <v>194500</v>
      </c>
      <c r="B866" t="s">
        <v>2578</v>
      </c>
      <c r="C866" t="s">
        <v>2544</v>
      </c>
      <c r="D866" t="s">
        <v>2944</v>
      </c>
      <c r="E866" t="s">
        <v>2937</v>
      </c>
      <c r="F866" t="s">
        <v>2571</v>
      </c>
      <c r="G866" t="s">
        <v>2572</v>
      </c>
      <c r="H866" t="s">
        <v>2786</v>
      </c>
      <c r="I866" t="s">
        <v>3382</v>
      </c>
      <c r="J866" t="s">
        <v>3387</v>
      </c>
      <c r="K866" t="s">
        <v>2945</v>
      </c>
      <c r="L866" t="s">
        <v>2970</v>
      </c>
      <c r="M866">
        <v>24122368</v>
      </c>
      <c r="N866" t="s">
        <v>2539</v>
      </c>
    </row>
    <row r="867" spans="1:14">
      <c r="A867">
        <v>194500</v>
      </c>
      <c r="B867" t="s">
        <v>2578</v>
      </c>
      <c r="C867" t="s">
        <v>2544</v>
      </c>
      <c r="D867" t="s">
        <v>2944</v>
      </c>
      <c r="E867" t="s">
        <v>2937</v>
      </c>
      <c r="F867" t="s">
        <v>2571</v>
      </c>
      <c r="G867" t="s">
        <v>2572</v>
      </c>
      <c r="H867" t="s">
        <v>2786</v>
      </c>
      <c r="I867" t="s">
        <v>3382</v>
      </c>
      <c r="J867" t="s">
        <v>3387</v>
      </c>
      <c r="K867" t="s">
        <v>2945</v>
      </c>
      <c r="L867" t="s">
        <v>2963</v>
      </c>
      <c r="M867">
        <v>34935808</v>
      </c>
      <c r="N867" t="s">
        <v>2539</v>
      </c>
    </row>
    <row r="868" spans="1:14">
      <c r="A868">
        <v>194500</v>
      </c>
      <c r="B868" t="s">
        <v>2578</v>
      </c>
      <c r="C868" t="s">
        <v>2544</v>
      </c>
      <c r="D868" t="s">
        <v>2944</v>
      </c>
      <c r="E868" t="s">
        <v>2937</v>
      </c>
      <c r="F868" t="s">
        <v>2571</v>
      </c>
      <c r="G868" t="s">
        <v>2572</v>
      </c>
      <c r="H868" t="s">
        <v>2786</v>
      </c>
      <c r="I868" t="s">
        <v>3382</v>
      </c>
      <c r="J868" t="s">
        <v>3387</v>
      </c>
      <c r="K868" t="s">
        <v>2945</v>
      </c>
      <c r="L868" t="s">
        <v>2965</v>
      </c>
      <c r="M868">
        <v>77702144</v>
      </c>
      <c r="N868" t="s">
        <v>2539</v>
      </c>
    </row>
    <row r="869" spans="1:14">
      <c r="A869">
        <v>194500</v>
      </c>
      <c r="B869" t="s">
        <v>2578</v>
      </c>
      <c r="C869" t="s">
        <v>2544</v>
      </c>
      <c r="D869" t="s">
        <v>2944</v>
      </c>
      <c r="E869" t="s">
        <v>2937</v>
      </c>
      <c r="F869" t="s">
        <v>2571</v>
      </c>
      <c r="G869" t="s">
        <v>2572</v>
      </c>
      <c r="H869" t="s">
        <v>2786</v>
      </c>
      <c r="I869" t="s">
        <v>3382</v>
      </c>
      <c r="J869" t="s">
        <v>3387</v>
      </c>
      <c r="K869" t="s">
        <v>2945</v>
      </c>
      <c r="L869" t="s">
        <v>2966</v>
      </c>
      <c r="M869">
        <v>173220864</v>
      </c>
      <c r="N869" t="s">
        <v>2539</v>
      </c>
    </row>
    <row r="870" spans="1:14">
      <c r="A870">
        <v>194500</v>
      </c>
      <c r="B870" t="s">
        <v>2578</v>
      </c>
      <c r="C870" t="s">
        <v>2544</v>
      </c>
      <c r="D870" t="s">
        <v>2944</v>
      </c>
      <c r="E870" t="s">
        <v>2937</v>
      </c>
      <c r="F870" t="s">
        <v>2571</v>
      </c>
      <c r="G870" t="s">
        <v>2572</v>
      </c>
      <c r="H870" t="s">
        <v>2786</v>
      </c>
      <c r="I870" t="s">
        <v>3382</v>
      </c>
      <c r="J870" t="s">
        <v>3387</v>
      </c>
      <c r="K870" t="s">
        <v>2945</v>
      </c>
      <c r="L870" t="s">
        <v>2967</v>
      </c>
      <c r="M870">
        <v>26223616</v>
      </c>
      <c r="N870" t="s">
        <v>2539</v>
      </c>
    </row>
    <row r="871" spans="1:14">
      <c r="A871">
        <v>194500</v>
      </c>
      <c r="B871" t="s">
        <v>2578</v>
      </c>
      <c r="C871" t="s">
        <v>2544</v>
      </c>
      <c r="D871" t="s">
        <v>2944</v>
      </c>
      <c r="E871" t="s">
        <v>2937</v>
      </c>
      <c r="F871" t="s">
        <v>2571</v>
      </c>
      <c r="G871" t="s">
        <v>2572</v>
      </c>
      <c r="H871" t="s">
        <v>2786</v>
      </c>
      <c r="I871" t="s">
        <v>3382</v>
      </c>
      <c r="J871" t="s">
        <v>3387</v>
      </c>
      <c r="K871" t="s">
        <v>2945</v>
      </c>
      <c r="L871" t="s">
        <v>2968</v>
      </c>
      <c r="M871">
        <v>26223616</v>
      </c>
      <c r="N871" t="s">
        <v>2539</v>
      </c>
    </row>
    <row r="872" spans="1:14">
      <c r="A872">
        <v>194500</v>
      </c>
      <c r="B872" t="s">
        <v>2578</v>
      </c>
      <c r="C872" t="s">
        <v>2544</v>
      </c>
      <c r="D872" t="s">
        <v>2944</v>
      </c>
      <c r="E872" t="s">
        <v>2937</v>
      </c>
      <c r="F872" t="s">
        <v>2571</v>
      </c>
      <c r="G872" t="s">
        <v>2572</v>
      </c>
      <c r="H872" t="s">
        <v>2786</v>
      </c>
      <c r="I872" t="s">
        <v>3382</v>
      </c>
      <c r="J872" t="s">
        <v>3387</v>
      </c>
      <c r="K872" t="s">
        <v>2945</v>
      </c>
      <c r="L872" t="s">
        <v>2969</v>
      </c>
      <c r="M872">
        <v>339321856</v>
      </c>
      <c r="N872" t="s">
        <v>2539</v>
      </c>
    </row>
    <row r="873" spans="1:14">
      <c r="A873">
        <v>194500</v>
      </c>
      <c r="B873" t="s">
        <v>2578</v>
      </c>
      <c r="C873" t="s">
        <v>2544</v>
      </c>
      <c r="D873" t="s">
        <v>2944</v>
      </c>
      <c r="E873" t="s">
        <v>2937</v>
      </c>
      <c r="F873" t="s">
        <v>2571</v>
      </c>
      <c r="G873" t="s">
        <v>2572</v>
      </c>
      <c r="H873" t="s">
        <v>2786</v>
      </c>
      <c r="I873" t="s">
        <v>3382</v>
      </c>
      <c r="J873" t="s">
        <v>3387</v>
      </c>
      <c r="K873" t="s">
        <v>2945</v>
      </c>
      <c r="L873" t="s">
        <v>2949</v>
      </c>
      <c r="M873">
        <v>118350848</v>
      </c>
      <c r="N873" t="s">
        <v>2539</v>
      </c>
    </row>
    <row r="874" spans="1:14">
      <c r="A874">
        <v>194500</v>
      </c>
      <c r="B874" t="s">
        <v>2578</v>
      </c>
      <c r="C874" t="s">
        <v>2544</v>
      </c>
      <c r="D874" t="s">
        <v>2944</v>
      </c>
      <c r="E874" t="s">
        <v>2937</v>
      </c>
      <c r="F874" t="s">
        <v>2571</v>
      </c>
      <c r="G874" t="s">
        <v>2572</v>
      </c>
      <c r="H874" t="s">
        <v>2786</v>
      </c>
      <c r="I874" t="s">
        <v>3382</v>
      </c>
      <c r="J874" t="s">
        <v>3387</v>
      </c>
      <c r="K874" t="s">
        <v>2945</v>
      </c>
      <c r="L874" t="s">
        <v>2948</v>
      </c>
      <c r="M874">
        <v>4615168</v>
      </c>
      <c r="N874" t="s">
        <v>2539</v>
      </c>
    </row>
    <row r="875" spans="1:14">
      <c r="A875">
        <v>194500</v>
      </c>
      <c r="B875" t="s">
        <v>2578</v>
      </c>
      <c r="C875" t="s">
        <v>2544</v>
      </c>
      <c r="D875" t="s">
        <v>2944</v>
      </c>
      <c r="E875" t="s">
        <v>2937</v>
      </c>
      <c r="F875" t="s">
        <v>2571</v>
      </c>
      <c r="G875" t="s">
        <v>2572</v>
      </c>
      <c r="H875" t="s">
        <v>2786</v>
      </c>
      <c r="I875" t="s">
        <v>3382</v>
      </c>
      <c r="J875" t="s">
        <v>3387</v>
      </c>
      <c r="K875" t="s">
        <v>2945</v>
      </c>
      <c r="L875" t="s">
        <v>2942</v>
      </c>
      <c r="M875">
        <v>50584576</v>
      </c>
      <c r="N875" t="s">
        <v>2539</v>
      </c>
    </row>
    <row r="876" spans="1:14">
      <c r="A876">
        <v>194500</v>
      </c>
      <c r="B876" t="s">
        <v>2578</v>
      </c>
      <c r="C876" t="s">
        <v>2544</v>
      </c>
      <c r="D876" t="s">
        <v>2944</v>
      </c>
      <c r="E876" t="s">
        <v>2937</v>
      </c>
      <c r="F876" t="s">
        <v>2571</v>
      </c>
      <c r="G876" t="s">
        <v>2572</v>
      </c>
      <c r="H876" t="s">
        <v>2786</v>
      </c>
      <c r="I876" t="s">
        <v>3382</v>
      </c>
      <c r="J876" t="s">
        <v>3387</v>
      </c>
      <c r="K876" t="s">
        <v>2945</v>
      </c>
      <c r="L876" t="s">
        <v>2950</v>
      </c>
      <c r="M876">
        <v>343712768</v>
      </c>
      <c r="N876" t="s">
        <v>2539</v>
      </c>
    </row>
    <row r="877" spans="1:14">
      <c r="A877">
        <v>194500</v>
      </c>
      <c r="B877" t="s">
        <v>2578</v>
      </c>
      <c r="C877" t="s">
        <v>2544</v>
      </c>
      <c r="D877" t="s">
        <v>2944</v>
      </c>
      <c r="E877" t="s">
        <v>2937</v>
      </c>
      <c r="F877" t="s">
        <v>2571</v>
      </c>
      <c r="G877" t="s">
        <v>2572</v>
      </c>
      <c r="H877" t="s">
        <v>2786</v>
      </c>
      <c r="I877" t="s">
        <v>3382</v>
      </c>
      <c r="J877" t="s">
        <v>3387</v>
      </c>
      <c r="K877" t="s">
        <v>2945</v>
      </c>
      <c r="L877" t="s">
        <v>2946</v>
      </c>
      <c r="M877">
        <v>4594688</v>
      </c>
      <c r="N877" t="s">
        <v>2539</v>
      </c>
    </row>
    <row r="878" spans="1:14">
      <c r="A878">
        <v>194500</v>
      </c>
      <c r="B878" t="s">
        <v>2578</v>
      </c>
      <c r="C878" t="s">
        <v>2544</v>
      </c>
      <c r="D878" t="s">
        <v>2944</v>
      </c>
      <c r="E878" t="s">
        <v>2937</v>
      </c>
      <c r="F878" t="s">
        <v>2571</v>
      </c>
      <c r="G878" t="s">
        <v>2572</v>
      </c>
      <c r="H878" t="s">
        <v>2786</v>
      </c>
      <c r="I878" t="s">
        <v>3382</v>
      </c>
      <c r="J878" t="s">
        <v>3387</v>
      </c>
      <c r="K878" t="s">
        <v>2945</v>
      </c>
      <c r="L878" t="s">
        <v>2947</v>
      </c>
      <c r="M878">
        <v>4615168</v>
      </c>
      <c r="N878" t="s">
        <v>2539</v>
      </c>
    </row>
    <row r="879" spans="1:14">
      <c r="A879">
        <v>194500</v>
      </c>
      <c r="B879" t="s">
        <v>2578</v>
      </c>
      <c r="C879" t="s">
        <v>2544</v>
      </c>
      <c r="D879" t="s">
        <v>2944</v>
      </c>
      <c r="E879" t="s">
        <v>2937</v>
      </c>
      <c r="F879" t="s">
        <v>2571</v>
      </c>
      <c r="G879" t="s">
        <v>2572</v>
      </c>
      <c r="H879" t="s">
        <v>2786</v>
      </c>
      <c r="I879" t="s">
        <v>3382</v>
      </c>
      <c r="J879" t="s">
        <v>3387</v>
      </c>
      <c r="K879" t="s">
        <v>2945</v>
      </c>
      <c r="L879" t="s">
        <v>2941</v>
      </c>
      <c r="M879">
        <v>4594688</v>
      </c>
      <c r="N879" t="s">
        <v>2539</v>
      </c>
    </row>
    <row r="880" spans="1:14">
      <c r="A880">
        <v>194501</v>
      </c>
      <c r="B880" t="s">
        <v>2581</v>
      </c>
      <c r="C880" t="s">
        <v>2544</v>
      </c>
      <c r="D880" t="s">
        <v>2952</v>
      </c>
      <c r="E880" t="s">
        <v>2937</v>
      </c>
      <c r="F880" t="s">
        <v>2571</v>
      </c>
      <c r="G880" t="s">
        <v>2572</v>
      </c>
      <c r="H880" t="s">
        <v>2786</v>
      </c>
      <c r="I880" t="s">
        <v>3382</v>
      </c>
      <c r="J880" t="s">
        <v>3388</v>
      </c>
      <c r="K880" t="s">
        <v>2945</v>
      </c>
      <c r="L880" t="s">
        <v>2941</v>
      </c>
      <c r="M880">
        <v>4594688</v>
      </c>
      <c r="N880" t="s">
        <v>2539</v>
      </c>
    </row>
    <row r="881" spans="1:14">
      <c r="A881">
        <v>194501</v>
      </c>
      <c r="B881" t="s">
        <v>2581</v>
      </c>
      <c r="C881" t="s">
        <v>2544</v>
      </c>
      <c r="D881" t="s">
        <v>2952</v>
      </c>
      <c r="E881" t="s">
        <v>2937</v>
      </c>
      <c r="F881" t="s">
        <v>2571</v>
      </c>
      <c r="G881" t="s">
        <v>2572</v>
      </c>
      <c r="H881" t="s">
        <v>2786</v>
      </c>
      <c r="I881" t="s">
        <v>3382</v>
      </c>
      <c r="J881" t="s">
        <v>3388</v>
      </c>
      <c r="K881" t="s">
        <v>2945</v>
      </c>
      <c r="L881" t="s">
        <v>2954</v>
      </c>
      <c r="M881">
        <v>52130816</v>
      </c>
      <c r="N881" t="s">
        <v>2539</v>
      </c>
    </row>
    <row r="882" spans="1:14">
      <c r="A882">
        <v>194501</v>
      </c>
      <c r="B882" t="s">
        <v>2581</v>
      </c>
      <c r="C882" t="s">
        <v>2544</v>
      </c>
      <c r="D882" t="s">
        <v>2952</v>
      </c>
      <c r="E882" t="s">
        <v>2937</v>
      </c>
      <c r="F882" t="s">
        <v>2571</v>
      </c>
      <c r="G882" t="s">
        <v>2572</v>
      </c>
      <c r="H882" t="s">
        <v>2786</v>
      </c>
      <c r="I882" t="s">
        <v>3382</v>
      </c>
      <c r="J882" t="s">
        <v>3388</v>
      </c>
      <c r="K882" t="s">
        <v>2945</v>
      </c>
      <c r="L882" t="s">
        <v>2985</v>
      </c>
      <c r="M882">
        <v>8922112</v>
      </c>
      <c r="N882" t="s">
        <v>2539</v>
      </c>
    </row>
    <row r="883" spans="1:14">
      <c r="A883">
        <v>194501</v>
      </c>
      <c r="B883" t="s">
        <v>2581</v>
      </c>
      <c r="C883" t="s">
        <v>2544</v>
      </c>
      <c r="D883" t="s">
        <v>2952</v>
      </c>
      <c r="E883" t="s">
        <v>2937</v>
      </c>
      <c r="F883" t="s">
        <v>2571</v>
      </c>
      <c r="G883" t="s">
        <v>2572</v>
      </c>
      <c r="H883" t="s">
        <v>2786</v>
      </c>
      <c r="I883" t="s">
        <v>3382</v>
      </c>
      <c r="J883" t="s">
        <v>3388</v>
      </c>
      <c r="K883" t="s">
        <v>2945</v>
      </c>
      <c r="L883" t="s">
        <v>2970</v>
      </c>
      <c r="M883">
        <v>11230208</v>
      </c>
      <c r="N883" t="s">
        <v>2539</v>
      </c>
    </row>
    <row r="884" spans="1:14">
      <c r="A884">
        <v>194501</v>
      </c>
      <c r="B884" t="s">
        <v>2581</v>
      </c>
      <c r="C884" t="s">
        <v>2544</v>
      </c>
      <c r="D884" t="s">
        <v>2952</v>
      </c>
      <c r="E884" t="s">
        <v>2937</v>
      </c>
      <c r="F884" t="s">
        <v>2571</v>
      </c>
      <c r="G884" t="s">
        <v>2572</v>
      </c>
      <c r="H884" t="s">
        <v>2786</v>
      </c>
      <c r="I884" t="s">
        <v>3382</v>
      </c>
      <c r="J884" t="s">
        <v>3388</v>
      </c>
      <c r="K884" t="s">
        <v>2945</v>
      </c>
      <c r="L884" t="s">
        <v>2984</v>
      </c>
      <c r="M884">
        <v>14523368448</v>
      </c>
      <c r="N884" t="s">
        <v>2539</v>
      </c>
    </row>
    <row r="885" spans="1:14">
      <c r="A885">
        <v>194501</v>
      </c>
      <c r="B885" t="s">
        <v>2581</v>
      </c>
      <c r="C885" t="s">
        <v>2544</v>
      </c>
      <c r="D885" t="s">
        <v>2952</v>
      </c>
      <c r="E885" t="s">
        <v>2937</v>
      </c>
      <c r="F885" t="s">
        <v>2571</v>
      </c>
      <c r="G885" t="s">
        <v>2572</v>
      </c>
      <c r="H885" t="s">
        <v>2786</v>
      </c>
      <c r="I885" t="s">
        <v>3382</v>
      </c>
      <c r="J885" t="s">
        <v>3388</v>
      </c>
      <c r="K885" t="s">
        <v>2945</v>
      </c>
      <c r="L885" t="s">
        <v>2953</v>
      </c>
      <c r="M885">
        <v>4621312</v>
      </c>
      <c r="N885" t="s">
        <v>2539</v>
      </c>
    </row>
    <row r="886" spans="1:14">
      <c r="A886">
        <v>194501</v>
      </c>
      <c r="B886" t="s">
        <v>2581</v>
      </c>
      <c r="C886" t="s">
        <v>2544</v>
      </c>
      <c r="D886" t="s">
        <v>2952</v>
      </c>
      <c r="E886" t="s">
        <v>2937</v>
      </c>
      <c r="F886" t="s">
        <v>2571</v>
      </c>
      <c r="G886" t="s">
        <v>2572</v>
      </c>
      <c r="H886" t="s">
        <v>2786</v>
      </c>
      <c r="I886" t="s">
        <v>3382</v>
      </c>
      <c r="J886" t="s">
        <v>3388</v>
      </c>
      <c r="K886" t="s">
        <v>2945</v>
      </c>
      <c r="L886" t="s">
        <v>2983</v>
      </c>
      <c r="M886">
        <v>13994950656</v>
      </c>
      <c r="N886" t="s">
        <v>2539</v>
      </c>
    </row>
    <row r="887" spans="1:14">
      <c r="A887">
        <v>194501</v>
      </c>
      <c r="B887" t="s">
        <v>2581</v>
      </c>
      <c r="C887" t="s">
        <v>2544</v>
      </c>
      <c r="D887" t="s">
        <v>2952</v>
      </c>
      <c r="E887" t="s">
        <v>2937</v>
      </c>
      <c r="F887" t="s">
        <v>2571</v>
      </c>
      <c r="G887" t="s">
        <v>2572</v>
      </c>
      <c r="H887" t="s">
        <v>2786</v>
      </c>
      <c r="I887" t="s">
        <v>3382</v>
      </c>
      <c r="J887" t="s">
        <v>3388</v>
      </c>
      <c r="K887" t="s">
        <v>2945</v>
      </c>
      <c r="L887" t="s">
        <v>2964</v>
      </c>
      <c r="M887">
        <v>4596736</v>
      </c>
      <c r="N887" t="s">
        <v>2539</v>
      </c>
    </row>
    <row r="888" spans="1:14">
      <c r="A888">
        <v>194503</v>
      </c>
      <c r="B888" t="s">
        <v>2957</v>
      </c>
      <c r="C888" t="s">
        <v>2544</v>
      </c>
      <c r="D888" t="s">
        <v>2962</v>
      </c>
      <c r="E888" t="s">
        <v>2937</v>
      </c>
      <c r="F888" t="s">
        <v>2571</v>
      </c>
      <c r="G888" t="s">
        <v>2572</v>
      </c>
      <c r="H888" t="s">
        <v>2573</v>
      </c>
      <c r="I888" t="s">
        <v>3389</v>
      </c>
      <c r="J888" t="s">
        <v>3390</v>
      </c>
      <c r="K888" t="s">
        <v>2938</v>
      </c>
      <c r="L888" t="s">
        <v>2941</v>
      </c>
      <c r="M888">
        <v>410624</v>
      </c>
      <c r="N888" t="s">
        <v>2539</v>
      </c>
    </row>
    <row r="889" spans="1:14">
      <c r="A889">
        <v>194504</v>
      </c>
      <c r="B889" t="s">
        <v>2578</v>
      </c>
      <c r="C889" t="s">
        <v>2544</v>
      </c>
      <c r="D889" t="s">
        <v>2944</v>
      </c>
      <c r="E889" t="s">
        <v>2937</v>
      </c>
      <c r="F889" t="s">
        <v>2571</v>
      </c>
      <c r="G889" t="s">
        <v>2572</v>
      </c>
      <c r="H889" t="s">
        <v>2573</v>
      </c>
      <c r="I889" t="s">
        <v>3391</v>
      </c>
      <c r="J889" t="s">
        <v>3392</v>
      </c>
      <c r="K889" t="s">
        <v>2945</v>
      </c>
      <c r="L889" t="s">
        <v>2941</v>
      </c>
      <c r="M889">
        <v>274432</v>
      </c>
      <c r="N889" t="s">
        <v>2539</v>
      </c>
    </row>
    <row r="890" spans="1:14">
      <c r="A890">
        <v>194504</v>
      </c>
      <c r="B890" t="s">
        <v>2578</v>
      </c>
      <c r="C890" t="s">
        <v>2544</v>
      </c>
      <c r="D890" t="s">
        <v>2944</v>
      </c>
      <c r="E890" t="s">
        <v>2937</v>
      </c>
      <c r="F890" t="s">
        <v>2571</v>
      </c>
      <c r="G890" t="s">
        <v>2572</v>
      </c>
      <c r="H890" t="s">
        <v>2573</v>
      </c>
      <c r="I890" t="s">
        <v>3391</v>
      </c>
      <c r="J890" t="s">
        <v>3392</v>
      </c>
      <c r="K890" t="s">
        <v>2945</v>
      </c>
      <c r="L890" t="s">
        <v>2947</v>
      </c>
      <c r="M890">
        <v>293888</v>
      </c>
      <c r="N890" t="s">
        <v>2539</v>
      </c>
    </row>
    <row r="891" spans="1:14">
      <c r="A891">
        <v>194504</v>
      </c>
      <c r="B891" t="s">
        <v>2578</v>
      </c>
      <c r="C891" t="s">
        <v>2544</v>
      </c>
      <c r="D891" t="s">
        <v>2944</v>
      </c>
      <c r="E891" t="s">
        <v>2937</v>
      </c>
      <c r="F891" t="s">
        <v>2571</v>
      </c>
      <c r="G891" t="s">
        <v>2572</v>
      </c>
      <c r="H891" t="s">
        <v>2573</v>
      </c>
      <c r="I891" t="s">
        <v>3391</v>
      </c>
      <c r="J891" t="s">
        <v>3392</v>
      </c>
      <c r="K891" t="s">
        <v>2945</v>
      </c>
      <c r="L891" t="s">
        <v>2946</v>
      </c>
      <c r="M891">
        <v>274432</v>
      </c>
      <c r="N891" t="s">
        <v>2539</v>
      </c>
    </row>
    <row r="892" spans="1:14">
      <c r="A892">
        <v>194504</v>
      </c>
      <c r="B892" t="s">
        <v>2578</v>
      </c>
      <c r="C892" t="s">
        <v>2544</v>
      </c>
      <c r="D892" t="s">
        <v>2944</v>
      </c>
      <c r="E892" t="s">
        <v>2937</v>
      </c>
      <c r="F892" t="s">
        <v>2571</v>
      </c>
      <c r="G892" t="s">
        <v>2572</v>
      </c>
      <c r="H892" t="s">
        <v>2573</v>
      </c>
      <c r="I892" t="s">
        <v>3391</v>
      </c>
      <c r="J892" t="s">
        <v>3392</v>
      </c>
      <c r="K892" t="s">
        <v>2945</v>
      </c>
      <c r="L892" t="s">
        <v>2951</v>
      </c>
      <c r="M892">
        <v>504832</v>
      </c>
      <c r="N892" t="s">
        <v>2539</v>
      </c>
    </row>
    <row r="893" spans="1:14">
      <c r="A893">
        <v>194504</v>
      </c>
      <c r="B893" t="s">
        <v>2578</v>
      </c>
      <c r="C893" t="s">
        <v>2544</v>
      </c>
      <c r="D893" t="s">
        <v>2944</v>
      </c>
      <c r="E893" t="s">
        <v>2937</v>
      </c>
      <c r="F893" t="s">
        <v>2571</v>
      </c>
      <c r="G893" t="s">
        <v>2572</v>
      </c>
      <c r="H893" t="s">
        <v>2573</v>
      </c>
      <c r="I893" t="s">
        <v>3391</v>
      </c>
      <c r="J893" t="s">
        <v>3392</v>
      </c>
      <c r="K893" t="s">
        <v>2945</v>
      </c>
      <c r="L893" t="s">
        <v>2949</v>
      </c>
      <c r="M893">
        <v>717824</v>
      </c>
      <c r="N893" t="s">
        <v>2539</v>
      </c>
    </row>
    <row r="894" spans="1:14">
      <c r="A894">
        <v>194504</v>
      </c>
      <c r="B894" t="s">
        <v>2578</v>
      </c>
      <c r="C894" t="s">
        <v>2544</v>
      </c>
      <c r="D894" t="s">
        <v>2944</v>
      </c>
      <c r="E894" t="s">
        <v>2937</v>
      </c>
      <c r="F894" t="s">
        <v>2571</v>
      </c>
      <c r="G894" t="s">
        <v>2572</v>
      </c>
      <c r="H894" t="s">
        <v>2573</v>
      </c>
      <c r="I894" t="s">
        <v>3391</v>
      </c>
      <c r="J894" t="s">
        <v>3392</v>
      </c>
      <c r="K894" t="s">
        <v>2945</v>
      </c>
      <c r="L894" t="s">
        <v>2948</v>
      </c>
      <c r="M894">
        <v>293888</v>
      </c>
      <c r="N894" t="s">
        <v>2539</v>
      </c>
    </row>
    <row r="895" spans="1:14">
      <c r="A895">
        <v>194504</v>
      </c>
      <c r="B895" t="s">
        <v>2578</v>
      </c>
      <c r="C895" t="s">
        <v>2544</v>
      </c>
      <c r="D895" t="s">
        <v>2944</v>
      </c>
      <c r="E895" t="s">
        <v>2937</v>
      </c>
      <c r="F895" t="s">
        <v>2571</v>
      </c>
      <c r="G895" t="s">
        <v>2572</v>
      </c>
      <c r="H895" t="s">
        <v>2573</v>
      </c>
      <c r="I895" t="s">
        <v>3391</v>
      </c>
      <c r="J895" t="s">
        <v>3392</v>
      </c>
      <c r="K895" t="s">
        <v>2945</v>
      </c>
      <c r="L895" t="s">
        <v>2950</v>
      </c>
      <c r="M895">
        <v>1155072</v>
      </c>
      <c r="N895" t="s">
        <v>2539</v>
      </c>
    </row>
    <row r="896" spans="1:14">
      <c r="A896">
        <v>194504</v>
      </c>
      <c r="B896" t="s">
        <v>2578</v>
      </c>
      <c r="C896" t="s">
        <v>2544</v>
      </c>
      <c r="D896" t="s">
        <v>2944</v>
      </c>
      <c r="E896" t="s">
        <v>2937</v>
      </c>
      <c r="F896" t="s">
        <v>2571</v>
      </c>
      <c r="G896" t="s">
        <v>2572</v>
      </c>
      <c r="H896" t="s">
        <v>2573</v>
      </c>
      <c r="I896" t="s">
        <v>3391</v>
      </c>
      <c r="J896" t="s">
        <v>3392</v>
      </c>
      <c r="K896" t="s">
        <v>2945</v>
      </c>
      <c r="L896" t="s">
        <v>2942</v>
      </c>
      <c r="M896">
        <v>977920</v>
      </c>
      <c r="N896" t="s">
        <v>2539</v>
      </c>
    </row>
    <row r="897" spans="1:14">
      <c r="A897">
        <v>194505</v>
      </c>
      <c r="B897" t="s">
        <v>2581</v>
      </c>
      <c r="C897" t="s">
        <v>2544</v>
      </c>
      <c r="D897" t="s">
        <v>2952</v>
      </c>
      <c r="E897" t="s">
        <v>2937</v>
      </c>
      <c r="F897" t="s">
        <v>2571</v>
      </c>
      <c r="G897" t="s">
        <v>2572</v>
      </c>
      <c r="H897" t="s">
        <v>2573</v>
      </c>
      <c r="I897" t="s">
        <v>3391</v>
      </c>
      <c r="J897" t="s">
        <v>3393</v>
      </c>
      <c r="K897" t="s">
        <v>2945</v>
      </c>
      <c r="L897" t="s">
        <v>2954</v>
      </c>
      <c r="M897">
        <v>362496</v>
      </c>
      <c r="N897" t="s">
        <v>2539</v>
      </c>
    </row>
    <row r="898" spans="1:14">
      <c r="A898">
        <v>194505</v>
      </c>
      <c r="B898" t="s">
        <v>2581</v>
      </c>
      <c r="C898" t="s">
        <v>2544</v>
      </c>
      <c r="D898" t="s">
        <v>2952</v>
      </c>
      <c r="E898" t="s">
        <v>2937</v>
      </c>
      <c r="F898" t="s">
        <v>2571</v>
      </c>
      <c r="G898" t="s">
        <v>2572</v>
      </c>
      <c r="H898" t="s">
        <v>2573</v>
      </c>
      <c r="I898" t="s">
        <v>3391</v>
      </c>
      <c r="J898" t="s">
        <v>3393</v>
      </c>
      <c r="K898" t="s">
        <v>2945</v>
      </c>
      <c r="L898" t="s">
        <v>2953</v>
      </c>
      <c r="M898">
        <v>300032</v>
      </c>
      <c r="N898" t="s">
        <v>2539</v>
      </c>
    </row>
    <row r="899" spans="1:14">
      <c r="A899">
        <v>194505</v>
      </c>
      <c r="B899" t="s">
        <v>2581</v>
      </c>
      <c r="C899" t="s">
        <v>2544</v>
      </c>
      <c r="D899" t="s">
        <v>2952</v>
      </c>
      <c r="E899" t="s">
        <v>2937</v>
      </c>
      <c r="F899" t="s">
        <v>2571</v>
      </c>
      <c r="G899" t="s">
        <v>2572</v>
      </c>
      <c r="H899" t="s">
        <v>2573</v>
      </c>
      <c r="I899" t="s">
        <v>3391</v>
      </c>
      <c r="J899" t="s">
        <v>3393</v>
      </c>
      <c r="K899" t="s">
        <v>2945</v>
      </c>
      <c r="L899" t="s">
        <v>2941</v>
      </c>
      <c r="M899">
        <v>274432</v>
      </c>
      <c r="N899" t="s">
        <v>2539</v>
      </c>
    </row>
    <row r="900" spans="1:14">
      <c r="A900">
        <v>194506</v>
      </c>
      <c r="B900" t="s">
        <v>2579</v>
      </c>
      <c r="C900" t="s">
        <v>2544</v>
      </c>
      <c r="D900" t="s">
        <v>2940</v>
      </c>
      <c r="E900" t="s">
        <v>2937</v>
      </c>
      <c r="F900" t="s">
        <v>2571</v>
      </c>
      <c r="G900" t="s">
        <v>2572</v>
      </c>
      <c r="H900" t="s">
        <v>2573</v>
      </c>
      <c r="I900" t="s">
        <v>3394</v>
      </c>
      <c r="J900" t="s">
        <v>3395</v>
      </c>
      <c r="K900" t="s">
        <v>2938</v>
      </c>
      <c r="L900" t="s">
        <v>2941</v>
      </c>
      <c r="M900">
        <v>410624</v>
      </c>
      <c r="N900" t="s">
        <v>2539</v>
      </c>
    </row>
    <row r="901" spans="1:14">
      <c r="A901">
        <v>194506</v>
      </c>
      <c r="B901" t="s">
        <v>2579</v>
      </c>
      <c r="C901" t="s">
        <v>2544</v>
      </c>
      <c r="D901" t="s">
        <v>2940</v>
      </c>
      <c r="E901" t="s">
        <v>2937</v>
      </c>
      <c r="F901" t="s">
        <v>2571</v>
      </c>
      <c r="G901" t="s">
        <v>2572</v>
      </c>
      <c r="H901" t="s">
        <v>2573</v>
      </c>
      <c r="I901" t="s">
        <v>3394</v>
      </c>
      <c r="J901" t="s">
        <v>3395</v>
      </c>
      <c r="K901" t="s">
        <v>2938</v>
      </c>
      <c r="L901" t="s">
        <v>2942</v>
      </c>
      <c r="M901">
        <v>79413248</v>
      </c>
      <c r="N901" t="s">
        <v>2539</v>
      </c>
    </row>
    <row r="902" spans="1:14">
      <c r="A902">
        <v>194507</v>
      </c>
      <c r="B902" t="s">
        <v>2580</v>
      </c>
      <c r="C902" t="s">
        <v>2544</v>
      </c>
      <c r="D902" t="s">
        <v>2936</v>
      </c>
      <c r="E902" t="s">
        <v>2937</v>
      </c>
      <c r="F902" t="s">
        <v>2571</v>
      </c>
      <c r="G902" t="s">
        <v>2572</v>
      </c>
      <c r="H902" t="s">
        <v>2573</v>
      </c>
      <c r="I902" t="s">
        <v>3396</v>
      </c>
      <c r="J902" t="s">
        <v>3397</v>
      </c>
      <c r="K902" t="s">
        <v>2938</v>
      </c>
      <c r="L902" t="s">
        <v>2939</v>
      </c>
      <c r="M902">
        <v>275456</v>
      </c>
      <c r="N902" t="s">
        <v>2539</v>
      </c>
    </row>
    <row r="903" spans="1:14">
      <c r="A903">
        <v>194508</v>
      </c>
      <c r="B903" t="s">
        <v>2957</v>
      </c>
      <c r="C903" t="s">
        <v>2544</v>
      </c>
      <c r="D903" t="s">
        <v>2574</v>
      </c>
      <c r="E903" t="s">
        <v>2937</v>
      </c>
      <c r="F903" t="s">
        <v>2571</v>
      </c>
      <c r="G903" t="s">
        <v>2572</v>
      </c>
      <c r="H903" t="s">
        <v>2573</v>
      </c>
      <c r="I903" t="s">
        <v>3398</v>
      </c>
      <c r="J903" t="s">
        <v>3399</v>
      </c>
      <c r="K903" t="s">
        <v>2938</v>
      </c>
      <c r="L903" t="s">
        <v>2960</v>
      </c>
      <c r="M903">
        <v>571392</v>
      </c>
      <c r="N903" t="s">
        <v>2539</v>
      </c>
    </row>
    <row r="904" spans="1:14">
      <c r="A904">
        <v>194508</v>
      </c>
      <c r="B904" t="s">
        <v>2957</v>
      </c>
      <c r="C904" t="s">
        <v>2544</v>
      </c>
      <c r="D904" t="s">
        <v>2574</v>
      </c>
      <c r="E904" t="s">
        <v>2937</v>
      </c>
      <c r="F904" t="s">
        <v>2571</v>
      </c>
      <c r="G904" t="s">
        <v>2572</v>
      </c>
      <c r="H904" t="s">
        <v>2573</v>
      </c>
      <c r="I904" t="s">
        <v>3398</v>
      </c>
      <c r="J904" t="s">
        <v>3399</v>
      </c>
      <c r="K904" t="s">
        <v>2938</v>
      </c>
      <c r="L904" t="s">
        <v>2958</v>
      </c>
      <c r="M904">
        <v>579584</v>
      </c>
      <c r="N904" t="s">
        <v>2539</v>
      </c>
    </row>
    <row r="905" spans="1:14">
      <c r="A905">
        <v>194508</v>
      </c>
      <c r="B905" t="s">
        <v>2957</v>
      </c>
      <c r="C905" t="s">
        <v>2544</v>
      </c>
      <c r="D905" t="s">
        <v>2574</v>
      </c>
      <c r="E905" t="s">
        <v>2937</v>
      </c>
      <c r="F905" t="s">
        <v>2571</v>
      </c>
      <c r="G905" t="s">
        <v>2572</v>
      </c>
      <c r="H905" t="s">
        <v>2573</v>
      </c>
      <c r="I905" t="s">
        <v>3398</v>
      </c>
      <c r="J905" t="s">
        <v>3399</v>
      </c>
      <c r="K905" t="s">
        <v>2938</v>
      </c>
      <c r="L905" t="s">
        <v>2959</v>
      </c>
      <c r="M905">
        <v>548864</v>
      </c>
      <c r="N905" t="s">
        <v>2539</v>
      </c>
    </row>
    <row r="906" spans="1:14">
      <c r="A906">
        <v>194508</v>
      </c>
      <c r="B906" t="s">
        <v>2957</v>
      </c>
      <c r="C906" t="s">
        <v>2544</v>
      </c>
      <c r="D906" t="s">
        <v>2574</v>
      </c>
      <c r="E906" t="s">
        <v>2937</v>
      </c>
      <c r="F906" t="s">
        <v>2571</v>
      </c>
      <c r="G906" t="s">
        <v>2572</v>
      </c>
      <c r="H906" t="s">
        <v>2573</v>
      </c>
      <c r="I906" t="s">
        <v>3398</v>
      </c>
      <c r="J906" t="s">
        <v>3399</v>
      </c>
      <c r="K906" t="s">
        <v>2938</v>
      </c>
      <c r="L906" t="s">
        <v>2941</v>
      </c>
      <c r="M906">
        <v>405504</v>
      </c>
      <c r="N906" t="s">
        <v>2539</v>
      </c>
    </row>
    <row r="907" spans="1:14">
      <c r="A907">
        <v>194508</v>
      </c>
      <c r="B907" t="s">
        <v>2957</v>
      </c>
      <c r="C907" t="s">
        <v>2544</v>
      </c>
      <c r="D907" t="s">
        <v>2574</v>
      </c>
      <c r="E907" t="s">
        <v>2937</v>
      </c>
      <c r="F907" t="s">
        <v>2571</v>
      </c>
      <c r="G907" t="s">
        <v>2572</v>
      </c>
      <c r="H907" t="s">
        <v>2573</v>
      </c>
      <c r="I907" t="s">
        <v>3398</v>
      </c>
      <c r="J907" t="s">
        <v>3399</v>
      </c>
      <c r="K907" t="s">
        <v>2938</v>
      </c>
      <c r="L907" t="s">
        <v>2961</v>
      </c>
      <c r="M907">
        <v>819200</v>
      </c>
      <c r="N907" t="s">
        <v>2539</v>
      </c>
    </row>
    <row r="908" spans="1:14">
      <c r="A908">
        <v>194509</v>
      </c>
      <c r="B908" t="s">
        <v>2570</v>
      </c>
      <c r="C908" t="s">
        <v>2544</v>
      </c>
      <c r="D908" t="s">
        <v>2943</v>
      </c>
      <c r="E908" t="s">
        <v>2937</v>
      </c>
      <c r="F908" t="s">
        <v>2571</v>
      </c>
      <c r="G908" t="s">
        <v>2572</v>
      </c>
      <c r="H908" t="s">
        <v>2573</v>
      </c>
      <c r="I908" t="s">
        <v>3400</v>
      </c>
      <c r="J908" t="s">
        <v>3401</v>
      </c>
      <c r="K908" t="s">
        <v>2938</v>
      </c>
      <c r="L908" t="s">
        <v>2941</v>
      </c>
      <c r="M908">
        <v>271360</v>
      </c>
      <c r="N908" t="s">
        <v>2539</v>
      </c>
    </row>
    <row r="909" spans="1:14">
      <c r="A909">
        <v>194509</v>
      </c>
      <c r="B909" t="s">
        <v>2570</v>
      </c>
      <c r="C909" t="s">
        <v>2544</v>
      </c>
      <c r="D909" t="s">
        <v>2943</v>
      </c>
      <c r="E909" t="s">
        <v>2937</v>
      </c>
      <c r="F909" t="s">
        <v>2571</v>
      </c>
      <c r="G909" t="s">
        <v>2572</v>
      </c>
      <c r="H909" t="s">
        <v>2573</v>
      </c>
      <c r="I909" t="s">
        <v>3400</v>
      </c>
      <c r="J909" t="s">
        <v>3401</v>
      </c>
      <c r="K909" t="s">
        <v>2938</v>
      </c>
      <c r="L909" t="s">
        <v>2955</v>
      </c>
      <c r="M909">
        <v>592896</v>
      </c>
      <c r="N909" t="s">
        <v>2539</v>
      </c>
    </row>
    <row r="910" spans="1:14">
      <c r="A910">
        <v>194509</v>
      </c>
      <c r="B910" t="s">
        <v>2570</v>
      </c>
      <c r="C910" t="s">
        <v>2544</v>
      </c>
      <c r="D910" t="s">
        <v>2943</v>
      </c>
      <c r="E910" t="s">
        <v>2937</v>
      </c>
      <c r="F910" t="s">
        <v>2571</v>
      </c>
      <c r="G910" t="s">
        <v>2572</v>
      </c>
      <c r="H910" t="s">
        <v>2573</v>
      </c>
      <c r="I910" t="s">
        <v>3400</v>
      </c>
      <c r="J910" t="s">
        <v>3401</v>
      </c>
      <c r="K910" t="s">
        <v>2938</v>
      </c>
      <c r="L910" t="s">
        <v>2956</v>
      </c>
      <c r="M910">
        <v>1027072</v>
      </c>
      <c r="N910" t="s">
        <v>2539</v>
      </c>
    </row>
    <row r="911" spans="1:14">
      <c r="A911">
        <v>194524</v>
      </c>
      <c r="B911" t="s">
        <v>2578</v>
      </c>
      <c r="C911" t="s">
        <v>2544</v>
      </c>
      <c r="D911" t="s">
        <v>2944</v>
      </c>
      <c r="E911" t="s">
        <v>2937</v>
      </c>
      <c r="F911" t="s">
        <v>2571</v>
      </c>
      <c r="G911" t="s">
        <v>2572</v>
      </c>
      <c r="H911" t="s">
        <v>2573</v>
      </c>
      <c r="I911" t="s">
        <v>3402</v>
      </c>
      <c r="J911" t="s">
        <v>3403</v>
      </c>
      <c r="K911" t="s">
        <v>2945</v>
      </c>
      <c r="L911" t="s">
        <v>2947</v>
      </c>
      <c r="M911">
        <v>293888</v>
      </c>
      <c r="N911" t="s">
        <v>2539</v>
      </c>
    </row>
    <row r="912" spans="1:14">
      <c r="A912">
        <v>194524</v>
      </c>
      <c r="B912" t="s">
        <v>2578</v>
      </c>
      <c r="C912" t="s">
        <v>2544</v>
      </c>
      <c r="D912" t="s">
        <v>2944</v>
      </c>
      <c r="E912" t="s">
        <v>2937</v>
      </c>
      <c r="F912" t="s">
        <v>2571</v>
      </c>
      <c r="G912" t="s">
        <v>2572</v>
      </c>
      <c r="H912" t="s">
        <v>2573</v>
      </c>
      <c r="I912" t="s">
        <v>3402</v>
      </c>
      <c r="J912" t="s">
        <v>3403</v>
      </c>
      <c r="K912" t="s">
        <v>2945</v>
      </c>
      <c r="L912" t="s">
        <v>2946</v>
      </c>
      <c r="M912">
        <v>274432</v>
      </c>
      <c r="N912" t="s">
        <v>2539</v>
      </c>
    </row>
    <row r="913" spans="1:14">
      <c r="A913">
        <v>194524</v>
      </c>
      <c r="B913" t="s">
        <v>2578</v>
      </c>
      <c r="C913" t="s">
        <v>2544</v>
      </c>
      <c r="D913" t="s">
        <v>2944</v>
      </c>
      <c r="E913" t="s">
        <v>2937</v>
      </c>
      <c r="F913" t="s">
        <v>2571</v>
      </c>
      <c r="G913" t="s">
        <v>2572</v>
      </c>
      <c r="H913" t="s">
        <v>2573</v>
      </c>
      <c r="I913" t="s">
        <v>3402</v>
      </c>
      <c r="J913" t="s">
        <v>3403</v>
      </c>
      <c r="K913" t="s">
        <v>2945</v>
      </c>
      <c r="L913" t="s">
        <v>2941</v>
      </c>
      <c r="M913">
        <v>274432</v>
      </c>
      <c r="N913" t="s">
        <v>2539</v>
      </c>
    </row>
    <row r="914" spans="1:14">
      <c r="A914">
        <v>194524</v>
      </c>
      <c r="B914" t="s">
        <v>2578</v>
      </c>
      <c r="C914" t="s">
        <v>2544</v>
      </c>
      <c r="D914" t="s">
        <v>2944</v>
      </c>
      <c r="E914" t="s">
        <v>2937</v>
      </c>
      <c r="F914" t="s">
        <v>2571</v>
      </c>
      <c r="G914" t="s">
        <v>2572</v>
      </c>
      <c r="H914" t="s">
        <v>2573</v>
      </c>
      <c r="I914" t="s">
        <v>3402</v>
      </c>
      <c r="J914" t="s">
        <v>3403</v>
      </c>
      <c r="K914" t="s">
        <v>2945</v>
      </c>
      <c r="L914" t="s">
        <v>2950</v>
      </c>
      <c r="M914">
        <v>504832</v>
      </c>
      <c r="N914" t="s">
        <v>2539</v>
      </c>
    </row>
    <row r="915" spans="1:14">
      <c r="A915">
        <v>194524</v>
      </c>
      <c r="B915" t="s">
        <v>2578</v>
      </c>
      <c r="C915" t="s">
        <v>2544</v>
      </c>
      <c r="D915" t="s">
        <v>2944</v>
      </c>
      <c r="E915" t="s">
        <v>2937</v>
      </c>
      <c r="F915" t="s">
        <v>2571</v>
      </c>
      <c r="G915" t="s">
        <v>2572</v>
      </c>
      <c r="H915" t="s">
        <v>2573</v>
      </c>
      <c r="I915" t="s">
        <v>3402</v>
      </c>
      <c r="J915" t="s">
        <v>3403</v>
      </c>
      <c r="K915" t="s">
        <v>2945</v>
      </c>
      <c r="L915" t="s">
        <v>2942</v>
      </c>
      <c r="M915">
        <v>977920</v>
      </c>
      <c r="N915" t="s">
        <v>2539</v>
      </c>
    </row>
    <row r="916" spans="1:14">
      <c r="A916">
        <v>194524</v>
      </c>
      <c r="B916" t="s">
        <v>2578</v>
      </c>
      <c r="C916" t="s">
        <v>2544</v>
      </c>
      <c r="D916" t="s">
        <v>2944</v>
      </c>
      <c r="E916" t="s">
        <v>2937</v>
      </c>
      <c r="F916" t="s">
        <v>2571</v>
      </c>
      <c r="G916" t="s">
        <v>2572</v>
      </c>
      <c r="H916" t="s">
        <v>2573</v>
      </c>
      <c r="I916" t="s">
        <v>3402</v>
      </c>
      <c r="J916" t="s">
        <v>3403</v>
      </c>
      <c r="K916" t="s">
        <v>2945</v>
      </c>
      <c r="L916" t="s">
        <v>2948</v>
      </c>
      <c r="M916">
        <v>293888</v>
      </c>
      <c r="N916" t="s">
        <v>2539</v>
      </c>
    </row>
    <row r="917" spans="1:14">
      <c r="A917">
        <v>194524</v>
      </c>
      <c r="B917" t="s">
        <v>2578</v>
      </c>
      <c r="C917" t="s">
        <v>2544</v>
      </c>
      <c r="D917" t="s">
        <v>2944</v>
      </c>
      <c r="E917" t="s">
        <v>2937</v>
      </c>
      <c r="F917" t="s">
        <v>2571</v>
      </c>
      <c r="G917" t="s">
        <v>2572</v>
      </c>
      <c r="H917" t="s">
        <v>2573</v>
      </c>
      <c r="I917" t="s">
        <v>3402</v>
      </c>
      <c r="J917" t="s">
        <v>3403</v>
      </c>
      <c r="K917" t="s">
        <v>2945</v>
      </c>
      <c r="L917" t="s">
        <v>2949</v>
      </c>
      <c r="M917">
        <v>717824</v>
      </c>
      <c r="N917" t="s">
        <v>2539</v>
      </c>
    </row>
    <row r="918" spans="1:14">
      <c r="A918">
        <v>194524</v>
      </c>
      <c r="B918" t="s">
        <v>2578</v>
      </c>
      <c r="C918" t="s">
        <v>2544</v>
      </c>
      <c r="D918" t="s">
        <v>2944</v>
      </c>
      <c r="E918" t="s">
        <v>2937</v>
      </c>
      <c r="F918" t="s">
        <v>2571</v>
      </c>
      <c r="G918" t="s">
        <v>2572</v>
      </c>
      <c r="H918" t="s">
        <v>2573</v>
      </c>
      <c r="I918" t="s">
        <v>3402</v>
      </c>
      <c r="J918" t="s">
        <v>3403</v>
      </c>
      <c r="K918" t="s">
        <v>2945</v>
      </c>
      <c r="L918" t="s">
        <v>2951</v>
      </c>
      <c r="M918">
        <v>504832</v>
      </c>
      <c r="N918" t="s">
        <v>2539</v>
      </c>
    </row>
    <row r="919" spans="1:14">
      <c r="A919">
        <v>194525</v>
      </c>
      <c r="B919" t="s">
        <v>2581</v>
      </c>
      <c r="C919" t="s">
        <v>2544</v>
      </c>
      <c r="D919" t="s">
        <v>2952</v>
      </c>
      <c r="E919" t="s">
        <v>2937</v>
      </c>
      <c r="F919" t="s">
        <v>2571</v>
      </c>
      <c r="G919" t="s">
        <v>2572</v>
      </c>
      <c r="H919" t="s">
        <v>2573</v>
      </c>
      <c r="I919" t="s">
        <v>3402</v>
      </c>
      <c r="J919" t="s">
        <v>3404</v>
      </c>
      <c r="K919" t="s">
        <v>2945</v>
      </c>
      <c r="L919" t="s">
        <v>2953</v>
      </c>
      <c r="M919">
        <v>300032</v>
      </c>
      <c r="N919" t="s">
        <v>2539</v>
      </c>
    </row>
    <row r="920" spans="1:14">
      <c r="A920">
        <v>194525</v>
      </c>
      <c r="B920" t="s">
        <v>2581</v>
      </c>
      <c r="C920" t="s">
        <v>2544</v>
      </c>
      <c r="D920" t="s">
        <v>2952</v>
      </c>
      <c r="E920" t="s">
        <v>2937</v>
      </c>
      <c r="F920" t="s">
        <v>2571</v>
      </c>
      <c r="G920" t="s">
        <v>2572</v>
      </c>
      <c r="H920" t="s">
        <v>2573</v>
      </c>
      <c r="I920" t="s">
        <v>3402</v>
      </c>
      <c r="J920" t="s">
        <v>3404</v>
      </c>
      <c r="K920" t="s">
        <v>2945</v>
      </c>
      <c r="L920" t="s">
        <v>2954</v>
      </c>
      <c r="M920">
        <v>362496</v>
      </c>
      <c r="N920" t="s">
        <v>2539</v>
      </c>
    </row>
    <row r="921" spans="1:14">
      <c r="A921">
        <v>194525</v>
      </c>
      <c r="B921" t="s">
        <v>2581</v>
      </c>
      <c r="C921" t="s">
        <v>2544</v>
      </c>
      <c r="D921" t="s">
        <v>2952</v>
      </c>
      <c r="E921" t="s">
        <v>2937</v>
      </c>
      <c r="F921" t="s">
        <v>2571</v>
      </c>
      <c r="G921" t="s">
        <v>2572</v>
      </c>
      <c r="H921" t="s">
        <v>2573</v>
      </c>
      <c r="I921" t="s">
        <v>3402</v>
      </c>
      <c r="J921" t="s">
        <v>3404</v>
      </c>
      <c r="K921" t="s">
        <v>2945</v>
      </c>
      <c r="L921" t="s">
        <v>2941</v>
      </c>
      <c r="M921">
        <v>274432</v>
      </c>
      <c r="N921" t="s">
        <v>2539</v>
      </c>
    </row>
    <row r="922" spans="1:14">
      <c r="A922">
        <v>194526</v>
      </c>
      <c r="B922" t="s">
        <v>2957</v>
      </c>
      <c r="C922" t="s">
        <v>2544</v>
      </c>
      <c r="D922" t="s">
        <v>2574</v>
      </c>
      <c r="E922" t="s">
        <v>2937</v>
      </c>
      <c r="F922" t="s">
        <v>2571</v>
      </c>
      <c r="G922" t="s">
        <v>2572</v>
      </c>
      <c r="H922" t="s">
        <v>2573</v>
      </c>
      <c r="I922" t="s">
        <v>3402</v>
      </c>
      <c r="J922" t="s">
        <v>3405</v>
      </c>
      <c r="K922" t="s">
        <v>2938</v>
      </c>
      <c r="L922" t="s">
        <v>2941</v>
      </c>
      <c r="M922">
        <v>280576</v>
      </c>
      <c r="N922" t="s">
        <v>2539</v>
      </c>
    </row>
    <row r="923" spans="1:14">
      <c r="A923">
        <v>194526</v>
      </c>
      <c r="B923" t="s">
        <v>2957</v>
      </c>
      <c r="C923" t="s">
        <v>2544</v>
      </c>
      <c r="D923" t="s">
        <v>2574</v>
      </c>
      <c r="E923" t="s">
        <v>2937</v>
      </c>
      <c r="F923" t="s">
        <v>2571</v>
      </c>
      <c r="G923" t="s">
        <v>2572</v>
      </c>
      <c r="H923" t="s">
        <v>2573</v>
      </c>
      <c r="I923" t="s">
        <v>3402</v>
      </c>
      <c r="J923" t="s">
        <v>3405</v>
      </c>
      <c r="K923" t="s">
        <v>2938</v>
      </c>
      <c r="L923" t="s">
        <v>2960</v>
      </c>
      <c r="M923">
        <v>446464</v>
      </c>
      <c r="N923" t="s">
        <v>2539</v>
      </c>
    </row>
    <row r="924" spans="1:14">
      <c r="A924">
        <v>194526</v>
      </c>
      <c r="B924" t="s">
        <v>2957</v>
      </c>
      <c r="C924" t="s">
        <v>2544</v>
      </c>
      <c r="D924" t="s">
        <v>2574</v>
      </c>
      <c r="E924" t="s">
        <v>2937</v>
      </c>
      <c r="F924" t="s">
        <v>2571</v>
      </c>
      <c r="G924" t="s">
        <v>2572</v>
      </c>
      <c r="H924" t="s">
        <v>2573</v>
      </c>
      <c r="I924" t="s">
        <v>3402</v>
      </c>
      <c r="J924" t="s">
        <v>3405</v>
      </c>
      <c r="K924" t="s">
        <v>2938</v>
      </c>
      <c r="L924" t="s">
        <v>2959</v>
      </c>
      <c r="M924">
        <v>423936</v>
      </c>
      <c r="N924" t="s">
        <v>2539</v>
      </c>
    </row>
    <row r="925" spans="1:14">
      <c r="A925">
        <v>194526</v>
      </c>
      <c r="B925" t="s">
        <v>2957</v>
      </c>
      <c r="C925" t="s">
        <v>2544</v>
      </c>
      <c r="D925" t="s">
        <v>2574</v>
      </c>
      <c r="E925" t="s">
        <v>2937</v>
      </c>
      <c r="F925" t="s">
        <v>2571</v>
      </c>
      <c r="G925" t="s">
        <v>2572</v>
      </c>
      <c r="H925" t="s">
        <v>2573</v>
      </c>
      <c r="I925" t="s">
        <v>3402</v>
      </c>
      <c r="J925" t="s">
        <v>3405</v>
      </c>
      <c r="K925" t="s">
        <v>2938</v>
      </c>
      <c r="L925" t="s">
        <v>2958</v>
      </c>
      <c r="M925">
        <v>454656</v>
      </c>
      <c r="N925" t="s">
        <v>2539</v>
      </c>
    </row>
    <row r="926" spans="1:14">
      <c r="A926">
        <v>194526</v>
      </c>
      <c r="B926" t="s">
        <v>2957</v>
      </c>
      <c r="C926" t="s">
        <v>2544</v>
      </c>
      <c r="D926" t="s">
        <v>2574</v>
      </c>
      <c r="E926" t="s">
        <v>2937</v>
      </c>
      <c r="F926" t="s">
        <v>2571</v>
      </c>
      <c r="G926" t="s">
        <v>2572</v>
      </c>
      <c r="H926" t="s">
        <v>2573</v>
      </c>
      <c r="I926" t="s">
        <v>3402</v>
      </c>
      <c r="J926" t="s">
        <v>3405</v>
      </c>
      <c r="K926" t="s">
        <v>2938</v>
      </c>
      <c r="L926" t="s">
        <v>2961</v>
      </c>
      <c r="M926">
        <v>1013760</v>
      </c>
      <c r="N926" t="s">
        <v>2539</v>
      </c>
    </row>
    <row r="927" spans="1:14">
      <c r="A927">
        <v>194527</v>
      </c>
      <c r="B927" t="s">
        <v>2957</v>
      </c>
      <c r="C927" t="s">
        <v>2544</v>
      </c>
      <c r="D927" t="s">
        <v>2962</v>
      </c>
      <c r="E927" t="s">
        <v>2937</v>
      </c>
      <c r="F927" t="s">
        <v>2571</v>
      </c>
      <c r="G927" t="s">
        <v>2572</v>
      </c>
      <c r="H927" t="s">
        <v>2573</v>
      </c>
      <c r="I927" t="s">
        <v>3402</v>
      </c>
      <c r="J927" t="s">
        <v>3406</v>
      </c>
      <c r="K927" t="s">
        <v>2938</v>
      </c>
      <c r="L927" t="s">
        <v>2941</v>
      </c>
      <c r="M927">
        <v>280576</v>
      </c>
      <c r="N927" t="s">
        <v>2539</v>
      </c>
    </row>
    <row r="928" spans="1:14">
      <c r="A928">
        <v>194528</v>
      </c>
      <c r="B928" t="s">
        <v>2579</v>
      </c>
      <c r="C928" t="s">
        <v>2544</v>
      </c>
      <c r="D928" t="s">
        <v>2940</v>
      </c>
      <c r="E928" t="s">
        <v>2937</v>
      </c>
      <c r="F928" t="s">
        <v>2571</v>
      </c>
      <c r="G928" t="s">
        <v>2572</v>
      </c>
      <c r="H928" t="s">
        <v>2573</v>
      </c>
      <c r="I928" t="s">
        <v>3402</v>
      </c>
      <c r="J928" t="s">
        <v>3406</v>
      </c>
      <c r="K928" t="s">
        <v>2938</v>
      </c>
      <c r="L928" t="s">
        <v>2941</v>
      </c>
      <c r="M928">
        <v>280576</v>
      </c>
      <c r="N928" t="s">
        <v>2539</v>
      </c>
    </row>
    <row r="929" spans="1:14">
      <c r="A929">
        <v>194528</v>
      </c>
      <c r="B929" t="s">
        <v>2579</v>
      </c>
      <c r="C929" t="s">
        <v>2544</v>
      </c>
      <c r="D929" t="s">
        <v>2940</v>
      </c>
      <c r="E929" t="s">
        <v>2937</v>
      </c>
      <c r="F929" t="s">
        <v>2571</v>
      </c>
      <c r="G929" t="s">
        <v>2572</v>
      </c>
      <c r="H929" t="s">
        <v>2573</v>
      </c>
      <c r="I929" t="s">
        <v>3402</v>
      </c>
      <c r="J929" t="s">
        <v>3406</v>
      </c>
      <c r="K929" t="s">
        <v>2938</v>
      </c>
      <c r="L929" t="s">
        <v>2942</v>
      </c>
      <c r="M929">
        <v>103333888</v>
      </c>
      <c r="N929" t="s">
        <v>2539</v>
      </c>
    </row>
    <row r="930" spans="1:14">
      <c r="A930">
        <v>194529</v>
      </c>
      <c r="B930" t="s">
        <v>2580</v>
      </c>
      <c r="C930" t="s">
        <v>2544</v>
      </c>
      <c r="D930" t="s">
        <v>2936</v>
      </c>
      <c r="E930" t="s">
        <v>2937</v>
      </c>
      <c r="F930" t="s">
        <v>2571</v>
      </c>
      <c r="G930" t="s">
        <v>2572</v>
      </c>
      <c r="H930" t="s">
        <v>2573</v>
      </c>
      <c r="I930" t="s">
        <v>3402</v>
      </c>
      <c r="J930" t="s">
        <v>3407</v>
      </c>
      <c r="K930" t="s">
        <v>2938</v>
      </c>
      <c r="L930" t="s">
        <v>2939</v>
      </c>
      <c r="M930">
        <v>275456</v>
      </c>
      <c r="N930" t="s">
        <v>2539</v>
      </c>
    </row>
    <row r="931" spans="1:14">
      <c r="A931">
        <v>194530</v>
      </c>
      <c r="B931" t="s">
        <v>2570</v>
      </c>
      <c r="C931" t="s">
        <v>2544</v>
      </c>
      <c r="D931" t="s">
        <v>2943</v>
      </c>
      <c r="E931" t="s">
        <v>2937</v>
      </c>
      <c r="F931" t="s">
        <v>2571</v>
      </c>
      <c r="G931" t="s">
        <v>2572</v>
      </c>
      <c r="H931" t="s">
        <v>2573</v>
      </c>
      <c r="I931" t="s">
        <v>3408</v>
      </c>
      <c r="J931" t="s">
        <v>3409</v>
      </c>
      <c r="K931" t="s">
        <v>2938</v>
      </c>
      <c r="L931" t="s">
        <v>2956</v>
      </c>
      <c r="M931">
        <v>901120</v>
      </c>
      <c r="N931" t="s">
        <v>2539</v>
      </c>
    </row>
    <row r="932" spans="1:14">
      <c r="A932">
        <v>194530</v>
      </c>
      <c r="B932" t="s">
        <v>2570</v>
      </c>
      <c r="C932" t="s">
        <v>2544</v>
      </c>
      <c r="D932" t="s">
        <v>2943</v>
      </c>
      <c r="E932" t="s">
        <v>2937</v>
      </c>
      <c r="F932" t="s">
        <v>2571</v>
      </c>
      <c r="G932" t="s">
        <v>2572</v>
      </c>
      <c r="H932" t="s">
        <v>2573</v>
      </c>
      <c r="I932" t="s">
        <v>3408</v>
      </c>
      <c r="J932" t="s">
        <v>3409</v>
      </c>
      <c r="K932" t="s">
        <v>2938</v>
      </c>
      <c r="L932" t="s">
        <v>2955</v>
      </c>
      <c r="M932">
        <v>466944</v>
      </c>
      <c r="N932" t="s">
        <v>2539</v>
      </c>
    </row>
    <row r="933" spans="1:14">
      <c r="A933">
        <v>194530</v>
      </c>
      <c r="B933" t="s">
        <v>2570</v>
      </c>
      <c r="C933" t="s">
        <v>2544</v>
      </c>
      <c r="D933" t="s">
        <v>2943</v>
      </c>
      <c r="E933" t="s">
        <v>2937</v>
      </c>
      <c r="F933" t="s">
        <v>2571</v>
      </c>
      <c r="G933" t="s">
        <v>2572</v>
      </c>
      <c r="H933" t="s">
        <v>2573</v>
      </c>
      <c r="I933" t="s">
        <v>3408</v>
      </c>
      <c r="J933" t="s">
        <v>3409</v>
      </c>
      <c r="K933" t="s">
        <v>2938</v>
      </c>
      <c r="L933" t="s">
        <v>2941</v>
      </c>
      <c r="M933">
        <v>145408</v>
      </c>
      <c r="N933" t="s">
        <v>2539</v>
      </c>
    </row>
    <row r="934" spans="1:14">
      <c r="A934">
        <v>194550</v>
      </c>
      <c r="B934" t="s">
        <v>2957</v>
      </c>
      <c r="C934" t="s">
        <v>2544</v>
      </c>
      <c r="D934" t="s">
        <v>2574</v>
      </c>
      <c r="E934" t="s">
        <v>2937</v>
      </c>
      <c r="F934" t="s">
        <v>2571</v>
      </c>
      <c r="G934" t="s">
        <v>2572</v>
      </c>
      <c r="H934" t="s">
        <v>2573</v>
      </c>
      <c r="I934" t="s">
        <v>3410</v>
      </c>
      <c r="J934" t="s">
        <v>3411</v>
      </c>
      <c r="K934" t="s">
        <v>2938</v>
      </c>
      <c r="L934" t="s">
        <v>2941</v>
      </c>
      <c r="M934">
        <v>280576</v>
      </c>
      <c r="N934" t="s">
        <v>2539</v>
      </c>
    </row>
    <row r="935" spans="1:14">
      <c r="A935">
        <v>194550</v>
      </c>
      <c r="B935" t="s">
        <v>2957</v>
      </c>
      <c r="C935" t="s">
        <v>2544</v>
      </c>
      <c r="D935" t="s">
        <v>2574</v>
      </c>
      <c r="E935" t="s">
        <v>2937</v>
      </c>
      <c r="F935" t="s">
        <v>2571</v>
      </c>
      <c r="G935" t="s">
        <v>2572</v>
      </c>
      <c r="H935" t="s">
        <v>2573</v>
      </c>
      <c r="I935" t="s">
        <v>3410</v>
      </c>
      <c r="J935" t="s">
        <v>3411</v>
      </c>
      <c r="K935" t="s">
        <v>2938</v>
      </c>
      <c r="L935" t="s">
        <v>2958</v>
      </c>
      <c r="M935">
        <v>454656</v>
      </c>
      <c r="N935" t="s">
        <v>2539</v>
      </c>
    </row>
    <row r="936" spans="1:14">
      <c r="A936">
        <v>194550</v>
      </c>
      <c r="B936" t="s">
        <v>2957</v>
      </c>
      <c r="C936" t="s">
        <v>2544</v>
      </c>
      <c r="D936" t="s">
        <v>2574</v>
      </c>
      <c r="E936" t="s">
        <v>2937</v>
      </c>
      <c r="F936" t="s">
        <v>2571</v>
      </c>
      <c r="G936" t="s">
        <v>2572</v>
      </c>
      <c r="H936" t="s">
        <v>2573</v>
      </c>
      <c r="I936" t="s">
        <v>3410</v>
      </c>
      <c r="J936" t="s">
        <v>3411</v>
      </c>
      <c r="K936" t="s">
        <v>2938</v>
      </c>
      <c r="L936" t="s">
        <v>2959</v>
      </c>
      <c r="M936">
        <v>423936</v>
      </c>
      <c r="N936" t="s">
        <v>2539</v>
      </c>
    </row>
    <row r="937" spans="1:14">
      <c r="A937">
        <v>194550</v>
      </c>
      <c r="B937" t="s">
        <v>2957</v>
      </c>
      <c r="C937" t="s">
        <v>2544</v>
      </c>
      <c r="D937" t="s">
        <v>2574</v>
      </c>
      <c r="E937" t="s">
        <v>2937</v>
      </c>
      <c r="F937" t="s">
        <v>2571</v>
      </c>
      <c r="G937" t="s">
        <v>2572</v>
      </c>
      <c r="H937" t="s">
        <v>2573</v>
      </c>
      <c r="I937" t="s">
        <v>3410</v>
      </c>
      <c r="J937" t="s">
        <v>3411</v>
      </c>
      <c r="K937" t="s">
        <v>2938</v>
      </c>
      <c r="L937" t="s">
        <v>2960</v>
      </c>
      <c r="M937">
        <v>446464</v>
      </c>
      <c r="N937" t="s">
        <v>2539</v>
      </c>
    </row>
    <row r="938" spans="1:14">
      <c r="A938">
        <v>194550</v>
      </c>
      <c r="B938" t="s">
        <v>2957</v>
      </c>
      <c r="C938" t="s">
        <v>2544</v>
      </c>
      <c r="D938" t="s">
        <v>2574</v>
      </c>
      <c r="E938" t="s">
        <v>2937</v>
      </c>
      <c r="F938" t="s">
        <v>2571</v>
      </c>
      <c r="G938" t="s">
        <v>2572</v>
      </c>
      <c r="H938" t="s">
        <v>2573</v>
      </c>
      <c r="I938" t="s">
        <v>3410</v>
      </c>
      <c r="J938" t="s">
        <v>3411</v>
      </c>
      <c r="K938" t="s">
        <v>2938</v>
      </c>
      <c r="L938" t="s">
        <v>2961</v>
      </c>
      <c r="M938">
        <v>884736</v>
      </c>
      <c r="N938" t="s">
        <v>2539</v>
      </c>
    </row>
    <row r="939" spans="1:14">
      <c r="A939">
        <v>194551</v>
      </c>
      <c r="B939" t="s">
        <v>2957</v>
      </c>
      <c r="C939" t="s">
        <v>2544</v>
      </c>
      <c r="D939" t="s">
        <v>2962</v>
      </c>
      <c r="E939" t="s">
        <v>2937</v>
      </c>
      <c r="F939" t="s">
        <v>2571</v>
      </c>
      <c r="G939" t="s">
        <v>2572</v>
      </c>
      <c r="H939" t="s">
        <v>2573</v>
      </c>
      <c r="I939" t="s">
        <v>3410</v>
      </c>
      <c r="J939" t="s">
        <v>3412</v>
      </c>
      <c r="K939" t="s">
        <v>2938</v>
      </c>
      <c r="L939" t="s">
        <v>2941</v>
      </c>
      <c r="M939">
        <v>280576</v>
      </c>
      <c r="N939" t="s">
        <v>2539</v>
      </c>
    </row>
    <row r="940" spans="1:14">
      <c r="A940">
        <v>194552</v>
      </c>
      <c r="B940" t="s">
        <v>2579</v>
      </c>
      <c r="C940" t="s">
        <v>2544</v>
      </c>
      <c r="D940" t="s">
        <v>2940</v>
      </c>
      <c r="E940" t="s">
        <v>2937</v>
      </c>
      <c r="F940" t="s">
        <v>2571</v>
      </c>
      <c r="G940" t="s">
        <v>2572</v>
      </c>
      <c r="H940" t="s">
        <v>2573</v>
      </c>
      <c r="I940" t="s">
        <v>3410</v>
      </c>
      <c r="J940" t="s">
        <v>3413</v>
      </c>
      <c r="K940" t="s">
        <v>2938</v>
      </c>
      <c r="L940" t="s">
        <v>2941</v>
      </c>
      <c r="M940">
        <v>280576</v>
      </c>
      <c r="N940" t="s">
        <v>2539</v>
      </c>
    </row>
    <row r="941" spans="1:14">
      <c r="A941">
        <v>194552</v>
      </c>
      <c r="B941" t="s">
        <v>2579</v>
      </c>
      <c r="C941" t="s">
        <v>2544</v>
      </c>
      <c r="D941" t="s">
        <v>2940</v>
      </c>
      <c r="E941" t="s">
        <v>2937</v>
      </c>
      <c r="F941" t="s">
        <v>2571</v>
      </c>
      <c r="G941" t="s">
        <v>2572</v>
      </c>
      <c r="H941" t="s">
        <v>2573</v>
      </c>
      <c r="I941" t="s">
        <v>3410</v>
      </c>
      <c r="J941" t="s">
        <v>3413</v>
      </c>
      <c r="K941" t="s">
        <v>2938</v>
      </c>
      <c r="L941" t="s">
        <v>2942</v>
      </c>
      <c r="M941">
        <v>108705792</v>
      </c>
      <c r="N941" t="s">
        <v>2539</v>
      </c>
    </row>
    <row r="942" spans="1:14">
      <c r="A942">
        <v>194553</v>
      </c>
      <c r="B942" t="s">
        <v>2580</v>
      </c>
      <c r="C942" t="s">
        <v>2544</v>
      </c>
      <c r="D942" t="s">
        <v>2936</v>
      </c>
      <c r="E942" t="s">
        <v>2937</v>
      </c>
      <c r="F942" t="s">
        <v>2571</v>
      </c>
      <c r="G942" t="s">
        <v>2572</v>
      </c>
      <c r="H942" t="s">
        <v>2573</v>
      </c>
      <c r="I942" t="s">
        <v>3410</v>
      </c>
      <c r="J942" t="s">
        <v>3412</v>
      </c>
      <c r="K942" t="s">
        <v>2938</v>
      </c>
      <c r="L942" t="s">
        <v>2939</v>
      </c>
      <c r="M942">
        <v>275456</v>
      </c>
      <c r="N942" t="s">
        <v>2539</v>
      </c>
    </row>
    <row r="943" spans="1:14">
      <c r="A943">
        <v>194554</v>
      </c>
      <c r="B943" t="s">
        <v>2578</v>
      </c>
      <c r="C943" t="s">
        <v>2544</v>
      </c>
      <c r="D943" t="s">
        <v>2944</v>
      </c>
      <c r="E943" t="s">
        <v>2937</v>
      </c>
      <c r="F943" t="s">
        <v>2571</v>
      </c>
      <c r="G943" t="s">
        <v>2572</v>
      </c>
      <c r="H943" t="s">
        <v>2573</v>
      </c>
      <c r="I943" t="s">
        <v>3410</v>
      </c>
      <c r="J943" t="s">
        <v>3414</v>
      </c>
      <c r="K943" t="s">
        <v>2945</v>
      </c>
      <c r="L943" t="s">
        <v>2946</v>
      </c>
      <c r="M943">
        <v>274432</v>
      </c>
      <c r="N943" t="s">
        <v>2539</v>
      </c>
    </row>
    <row r="944" spans="1:14">
      <c r="A944">
        <v>194554</v>
      </c>
      <c r="B944" t="s">
        <v>2578</v>
      </c>
      <c r="C944" t="s">
        <v>2544</v>
      </c>
      <c r="D944" t="s">
        <v>2944</v>
      </c>
      <c r="E944" t="s">
        <v>2937</v>
      </c>
      <c r="F944" t="s">
        <v>2571</v>
      </c>
      <c r="G944" t="s">
        <v>2572</v>
      </c>
      <c r="H944" t="s">
        <v>2573</v>
      </c>
      <c r="I944" t="s">
        <v>3410</v>
      </c>
      <c r="J944" t="s">
        <v>3414</v>
      </c>
      <c r="K944" t="s">
        <v>2945</v>
      </c>
      <c r="L944" t="s">
        <v>2947</v>
      </c>
      <c r="M944">
        <v>293888</v>
      </c>
      <c r="N944" t="s">
        <v>2539</v>
      </c>
    </row>
    <row r="945" spans="1:14">
      <c r="A945">
        <v>194554</v>
      </c>
      <c r="B945" t="s">
        <v>2578</v>
      </c>
      <c r="C945" t="s">
        <v>2544</v>
      </c>
      <c r="D945" t="s">
        <v>2944</v>
      </c>
      <c r="E945" t="s">
        <v>2937</v>
      </c>
      <c r="F945" t="s">
        <v>2571</v>
      </c>
      <c r="G945" t="s">
        <v>2572</v>
      </c>
      <c r="H945" t="s">
        <v>2573</v>
      </c>
      <c r="I945" t="s">
        <v>3410</v>
      </c>
      <c r="J945" t="s">
        <v>3414</v>
      </c>
      <c r="K945" t="s">
        <v>2945</v>
      </c>
      <c r="L945" t="s">
        <v>2941</v>
      </c>
      <c r="M945">
        <v>274432</v>
      </c>
      <c r="N945" t="s">
        <v>2539</v>
      </c>
    </row>
    <row r="946" spans="1:14">
      <c r="A946">
        <v>194554</v>
      </c>
      <c r="B946" t="s">
        <v>2578</v>
      </c>
      <c r="C946" t="s">
        <v>2544</v>
      </c>
      <c r="D946" t="s">
        <v>2944</v>
      </c>
      <c r="E946" t="s">
        <v>2937</v>
      </c>
      <c r="F946" t="s">
        <v>2571</v>
      </c>
      <c r="G946" t="s">
        <v>2572</v>
      </c>
      <c r="H946" t="s">
        <v>2573</v>
      </c>
      <c r="I946" t="s">
        <v>3410</v>
      </c>
      <c r="J946" t="s">
        <v>3414</v>
      </c>
      <c r="K946" t="s">
        <v>2945</v>
      </c>
      <c r="L946" t="s">
        <v>2942</v>
      </c>
      <c r="M946">
        <v>977920</v>
      </c>
      <c r="N946" t="s">
        <v>2539</v>
      </c>
    </row>
    <row r="947" spans="1:14">
      <c r="A947">
        <v>194554</v>
      </c>
      <c r="B947" t="s">
        <v>2578</v>
      </c>
      <c r="C947" t="s">
        <v>2544</v>
      </c>
      <c r="D947" t="s">
        <v>2944</v>
      </c>
      <c r="E947" t="s">
        <v>2937</v>
      </c>
      <c r="F947" t="s">
        <v>2571</v>
      </c>
      <c r="G947" t="s">
        <v>2572</v>
      </c>
      <c r="H947" t="s">
        <v>2573</v>
      </c>
      <c r="I947" t="s">
        <v>3410</v>
      </c>
      <c r="J947" t="s">
        <v>3414</v>
      </c>
      <c r="K947" t="s">
        <v>2945</v>
      </c>
      <c r="L947" t="s">
        <v>2950</v>
      </c>
      <c r="M947">
        <v>504832</v>
      </c>
      <c r="N947" t="s">
        <v>2539</v>
      </c>
    </row>
    <row r="948" spans="1:14">
      <c r="A948">
        <v>194554</v>
      </c>
      <c r="B948" t="s">
        <v>2578</v>
      </c>
      <c r="C948" t="s">
        <v>2544</v>
      </c>
      <c r="D948" t="s">
        <v>2944</v>
      </c>
      <c r="E948" t="s">
        <v>2937</v>
      </c>
      <c r="F948" t="s">
        <v>2571</v>
      </c>
      <c r="G948" t="s">
        <v>2572</v>
      </c>
      <c r="H948" t="s">
        <v>2573</v>
      </c>
      <c r="I948" t="s">
        <v>3410</v>
      </c>
      <c r="J948" t="s">
        <v>3414</v>
      </c>
      <c r="K948" t="s">
        <v>2945</v>
      </c>
      <c r="L948" t="s">
        <v>2948</v>
      </c>
      <c r="M948">
        <v>423936</v>
      </c>
      <c r="N948" t="s">
        <v>2539</v>
      </c>
    </row>
    <row r="949" spans="1:14">
      <c r="A949">
        <v>194554</v>
      </c>
      <c r="B949" t="s">
        <v>2578</v>
      </c>
      <c r="C949" t="s">
        <v>2544</v>
      </c>
      <c r="D949" t="s">
        <v>2944</v>
      </c>
      <c r="E949" t="s">
        <v>2937</v>
      </c>
      <c r="F949" t="s">
        <v>2571</v>
      </c>
      <c r="G949" t="s">
        <v>2572</v>
      </c>
      <c r="H949" t="s">
        <v>2573</v>
      </c>
      <c r="I949" t="s">
        <v>3410</v>
      </c>
      <c r="J949" t="s">
        <v>3414</v>
      </c>
      <c r="K949" t="s">
        <v>2945</v>
      </c>
      <c r="L949" t="s">
        <v>2949</v>
      </c>
      <c r="M949">
        <v>717824</v>
      </c>
      <c r="N949" t="s">
        <v>2539</v>
      </c>
    </row>
    <row r="950" spans="1:14">
      <c r="A950">
        <v>194554</v>
      </c>
      <c r="B950" t="s">
        <v>2578</v>
      </c>
      <c r="C950" t="s">
        <v>2544</v>
      </c>
      <c r="D950" t="s">
        <v>2944</v>
      </c>
      <c r="E950" t="s">
        <v>2937</v>
      </c>
      <c r="F950" t="s">
        <v>2571</v>
      </c>
      <c r="G950" t="s">
        <v>2572</v>
      </c>
      <c r="H950" t="s">
        <v>2573</v>
      </c>
      <c r="I950" t="s">
        <v>3410</v>
      </c>
      <c r="J950" t="s">
        <v>3414</v>
      </c>
      <c r="K950" t="s">
        <v>2945</v>
      </c>
      <c r="L950" t="s">
        <v>2951</v>
      </c>
      <c r="M950">
        <v>504832</v>
      </c>
      <c r="N950" t="s">
        <v>2539</v>
      </c>
    </row>
    <row r="951" spans="1:14">
      <c r="A951">
        <v>194555</v>
      </c>
      <c r="B951" t="s">
        <v>2581</v>
      </c>
      <c r="C951" t="s">
        <v>2544</v>
      </c>
      <c r="D951" t="s">
        <v>2952</v>
      </c>
      <c r="E951" t="s">
        <v>2937</v>
      </c>
      <c r="F951" t="s">
        <v>2571</v>
      </c>
      <c r="G951" t="s">
        <v>2572</v>
      </c>
      <c r="H951" t="s">
        <v>2573</v>
      </c>
      <c r="I951" t="s">
        <v>3410</v>
      </c>
      <c r="J951" t="s">
        <v>3415</v>
      </c>
      <c r="K951" t="s">
        <v>2945</v>
      </c>
      <c r="L951" t="s">
        <v>2953</v>
      </c>
      <c r="M951">
        <v>300032</v>
      </c>
      <c r="N951" t="s">
        <v>2539</v>
      </c>
    </row>
    <row r="952" spans="1:14">
      <c r="A952">
        <v>194555</v>
      </c>
      <c r="B952" t="s">
        <v>2581</v>
      </c>
      <c r="C952" t="s">
        <v>2544</v>
      </c>
      <c r="D952" t="s">
        <v>2952</v>
      </c>
      <c r="E952" t="s">
        <v>2937</v>
      </c>
      <c r="F952" t="s">
        <v>2571</v>
      </c>
      <c r="G952" t="s">
        <v>2572</v>
      </c>
      <c r="H952" t="s">
        <v>2573</v>
      </c>
      <c r="I952" t="s">
        <v>3410</v>
      </c>
      <c r="J952" t="s">
        <v>3415</v>
      </c>
      <c r="K952" t="s">
        <v>2945</v>
      </c>
      <c r="L952" t="s">
        <v>2954</v>
      </c>
      <c r="M952">
        <v>362496</v>
      </c>
      <c r="N952" t="s">
        <v>2539</v>
      </c>
    </row>
    <row r="953" spans="1:14">
      <c r="A953">
        <v>194555</v>
      </c>
      <c r="B953" t="s">
        <v>2581</v>
      </c>
      <c r="C953" t="s">
        <v>2544</v>
      </c>
      <c r="D953" t="s">
        <v>2952</v>
      </c>
      <c r="E953" t="s">
        <v>2937</v>
      </c>
      <c r="F953" t="s">
        <v>2571</v>
      </c>
      <c r="G953" t="s">
        <v>2572</v>
      </c>
      <c r="H953" t="s">
        <v>2573</v>
      </c>
      <c r="I953" t="s">
        <v>3410</v>
      </c>
      <c r="J953" t="s">
        <v>3415</v>
      </c>
      <c r="K953" t="s">
        <v>2945</v>
      </c>
      <c r="L953" t="s">
        <v>2941</v>
      </c>
      <c r="M953">
        <v>274432</v>
      </c>
      <c r="N953" t="s">
        <v>2539</v>
      </c>
    </row>
    <row r="954" spans="1:14">
      <c r="A954">
        <v>194556</v>
      </c>
      <c r="B954" t="s">
        <v>2570</v>
      </c>
      <c r="C954" t="s">
        <v>2544</v>
      </c>
      <c r="D954" t="s">
        <v>2943</v>
      </c>
      <c r="E954" t="s">
        <v>2937</v>
      </c>
      <c r="F954" t="s">
        <v>2571</v>
      </c>
      <c r="G954" t="s">
        <v>2572</v>
      </c>
      <c r="H954" t="s">
        <v>2573</v>
      </c>
      <c r="I954" t="s">
        <v>3416</v>
      </c>
      <c r="J954" t="s">
        <v>3417</v>
      </c>
      <c r="K954" t="s">
        <v>2938</v>
      </c>
      <c r="L954" t="s">
        <v>2941</v>
      </c>
      <c r="M954">
        <v>145408</v>
      </c>
      <c r="N954" t="s">
        <v>2539</v>
      </c>
    </row>
    <row r="955" spans="1:14">
      <c r="A955">
        <v>194556</v>
      </c>
      <c r="B955" t="s">
        <v>2570</v>
      </c>
      <c r="C955" t="s">
        <v>2544</v>
      </c>
      <c r="D955" t="s">
        <v>2943</v>
      </c>
      <c r="E955" t="s">
        <v>2937</v>
      </c>
      <c r="F955" t="s">
        <v>2571</v>
      </c>
      <c r="G955" t="s">
        <v>2572</v>
      </c>
      <c r="H955" t="s">
        <v>2573</v>
      </c>
      <c r="I955" t="s">
        <v>3416</v>
      </c>
      <c r="J955" t="s">
        <v>3417</v>
      </c>
      <c r="K955" t="s">
        <v>2938</v>
      </c>
      <c r="L955" t="s">
        <v>2955</v>
      </c>
      <c r="M955">
        <v>466944</v>
      </c>
      <c r="N955" t="s">
        <v>2539</v>
      </c>
    </row>
    <row r="956" spans="1:14">
      <c r="A956">
        <v>194556</v>
      </c>
      <c r="B956" t="s">
        <v>2570</v>
      </c>
      <c r="C956" t="s">
        <v>2544</v>
      </c>
      <c r="D956" t="s">
        <v>2943</v>
      </c>
      <c r="E956" t="s">
        <v>2937</v>
      </c>
      <c r="F956" t="s">
        <v>2571</v>
      </c>
      <c r="G956" t="s">
        <v>2572</v>
      </c>
      <c r="H956" t="s">
        <v>2573</v>
      </c>
      <c r="I956" t="s">
        <v>3416</v>
      </c>
      <c r="J956" t="s">
        <v>3417</v>
      </c>
      <c r="K956" t="s">
        <v>2938</v>
      </c>
      <c r="L956" t="s">
        <v>2956</v>
      </c>
      <c r="M956">
        <v>3184640</v>
      </c>
      <c r="N956" t="s">
        <v>2539</v>
      </c>
    </row>
    <row r="957" spans="1:14">
      <c r="A957">
        <v>194559</v>
      </c>
      <c r="B957" t="s">
        <v>2957</v>
      </c>
      <c r="C957" t="s">
        <v>2544</v>
      </c>
      <c r="D957" t="s">
        <v>2574</v>
      </c>
      <c r="E957" t="s">
        <v>2937</v>
      </c>
      <c r="F957" t="s">
        <v>2571</v>
      </c>
      <c r="G957" t="s">
        <v>2572</v>
      </c>
      <c r="H957" t="s">
        <v>2573</v>
      </c>
      <c r="I957" t="s">
        <v>3418</v>
      </c>
      <c r="J957" t="s">
        <v>3419</v>
      </c>
      <c r="K957" t="s">
        <v>2938</v>
      </c>
      <c r="L957" t="s">
        <v>2959</v>
      </c>
      <c r="M957">
        <v>423936</v>
      </c>
      <c r="N957" t="s">
        <v>2539</v>
      </c>
    </row>
    <row r="958" spans="1:14">
      <c r="A958">
        <v>194559</v>
      </c>
      <c r="B958" t="s">
        <v>2957</v>
      </c>
      <c r="C958" t="s">
        <v>2544</v>
      </c>
      <c r="D958" t="s">
        <v>2574</v>
      </c>
      <c r="E958" t="s">
        <v>2937</v>
      </c>
      <c r="F958" t="s">
        <v>2571</v>
      </c>
      <c r="G958" t="s">
        <v>2572</v>
      </c>
      <c r="H958" t="s">
        <v>2573</v>
      </c>
      <c r="I958" t="s">
        <v>3418</v>
      </c>
      <c r="J958" t="s">
        <v>3419</v>
      </c>
      <c r="K958" t="s">
        <v>2938</v>
      </c>
      <c r="L958" t="s">
        <v>2958</v>
      </c>
      <c r="M958">
        <v>454656</v>
      </c>
      <c r="N958" t="s">
        <v>2539</v>
      </c>
    </row>
    <row r="959" spans="1:14">
      <c r="A959">
        <v>194559</v>
      </c>
      <c r="B959" t="s">
        <v>2957</v>
      </c>
      <c r="C959" t="s">
        <v>2544</v>
      </c>
      <c r="D959" t="s">
        <v>2574</v>
      </c>
      <c r="E959" t="s">
        <v>2937</v>
      </c>
      <c r="F959" t="s">
        <v>2571</v>
      </c>
      <c r="G959" t="s">
        <v>2572</v>
      </c>
      <c r="H959" t="s">
        <v>2573</v>
      </c>
      <c r="I959" t="s">
        <v>3418</v>
      </c>
      <c r="J959" t="s">
        <v>3419</v>
      </c>
      <c r="K959" t="s">
        <v>2938</v>
      </c>
      <c r="L959" t="s">
        <v>2960</v>
      </c>
      <c r="M959">
        <v>446464</v>
      </c>
      <c r="N959" t="s">
        <v>2539</v>
      </c>
    </row>
    <row r="960" spans="1:14">
      <c r="A960">
        <v>194559</v>
      </c>
      <c r="B960" t="s">
        <v>2957</v>
      </c>
      <c r="C960" t="s">
        <v>2544</v>
      </c>
      <c r="D960" t="s">
        <v>2574</v>
      </c>
      <c r="E960" t="s">
        <v>2937</v>
      </c>
      <c r="F960" t="s">
        <v>2571</v>
      </c>
      <c r="G960" t="s">
        <v>2572</v>
      </c>
      <c r="H960" t="s">
        <v>2573</v>
      </c>
      <c r="I960" t="s">
        <v>3418</v>
      </c>
      <c r="J960" t="s">
        <v>3419</v>
      </c>
      <c r="K960" t="s">
        <v>2938</v>
      </c>
      <c r="L960" t="s">
        <v>2941</v>
      </c>
      <c r="M960">
        <v>280576</v>
      </c>
      <c r="N960" t="s">
        <v>2539</v>
      </c>
    </row>
    <row r="961" spans="1:14">
      <c r="A961">
        <v>194559</v>
      </c>
      <c r="B961" t="s">
        <v>2957</v>
      </c>
      <c r="C961" t="s">
        <v>2544</v>
      </c>
      <c r="D961" t="s">
        <v>2574</v>
      </c>
      <c r="E961" t="s">
        <v>2937</v>
      </c>
      <c r="F961" t="s">
        <v>2571</v>
      </c>
      <c r="G961" t="s">
        <v>2572</v>
      </c>
      <c r="H961" t="s">
        <v>2573</v>
      </c>
      <c r="I961" t="s">
        <v>3418</v>
      </c>
      <c r="J961" t="s">
        <v>3419</v>
      </c>
      <c r="K961" t="s">
        <v>2938</v>
      </c>
      <c r="L961" t="s">
        <v>2961</v>
      </c>
      <c r="M961">
        <v>884736</v>
      </c>
      <c r="N961" t="s">
        <v>2539</v>
      </c>
    </row>
    <row r="962" spans="1:14">
      <c r="A962">
        <v>194560</v>
      </c>
      <c r="B962" t="s">
        <v>2957</v>
      </c>
      <c r="C962" t="s">
        <v>2544</v>
      </c>
      <c r="D962" t="s">
        <v>2962</v>
      </c>
      <c r="E962" t="s">
        <v>2937</v>
      </c>
      <c r="F962" t="s">
        <v>2571</v>
      </c>
      <c r="G962" t="s">
        <v>2572</v>
      </c>
      <c r="H962" t="s">
        <v>2573</v>
      </c>
      <c r="I962" t="s">
        <v>3418</v>
      </c>
      <c r="J962" t="s">
        <v>3420</v>
      </c>
      <c r="K962" t="s">
        <v>2938</v>
      </c>
      <c r="L962" t="s">
        <v>2941</v>
      </c>
      <c r="M962">
        <v>280576</v>
      </c>
      <c r="N962" t="s">
        <v>2539</v>
      </c>
    </row>
    <row r="963" spans="1:14">
      <c r="A963">
        <v>194561</v>
      </c>
      <c r="B963" t="s">
        <v>2579</v>
      </c>
      <c r="C963" t="s">
        <v>2544</v>
      </c>
      <c r="D963" t="s">
        <v>2940</v>
      </c>
      <c r="E963" t="s">
        <v>2937</v>
      </c>
      <c r="F963" t="s">
        <v>2571</v>
      </c>
      <c r="G963" t="s">
        <v>2572</v>
      </c>
      <c r="H963" t="s">
        <v>2573</v>
      </c>
      <c r="I963" t="s">
        <v>3418</v>
      </c>
      <c r="J963" t="s">
        <v>3421</v>
      </c>
      <c r="K963" t="s">
        <v>2938</v>
      </c>
      <c r="L963" t="s">
        <v>2941</v>
      </c>
      <c r="M963">
        <v>280576</v>
      </c>
      <c r="N963" t="s">
        <v>2539</v>
      </c>
    </row>
    <row r="964" spans="1:14">
      <c r="A964">
        <v>194561</v>
      </c>
      <c r="B964" t="s">
        <v>2579</v>
      </c>
      <c r="C964" t="s">
        <v>2544</v>
      </c>
      <c r="D964" t="s">
        <v>2940</v>
      </c>
      <c r="E964" t="s">
        <v>2937</v>
      </c>
      <c r="F964" t="s">
        <v>2571</v>
      </c>
      <c r="G964" t="s">
        <v>2572</v>
      </c>
      <c r="H964" t="s">
        <v>2573</v>
      </c>
      <c r="I964" t="s">
        <v>3418</v>
      </c>
      <c r="J964" t="s">
        <v>3421</v>
      </c>
      <c r="K964" t="s">
        <v>2938</v>
      </c>
      <c r="L964" t="s">
        <v>2942</v>
      </c>
      <c r="M964">
        <v>106741760</v>
      </c>
      <c r="N964" t="s">
        <v>2539</v>
      </c>
    </row>
    <row r="965" spans="1:14">
      <c r="A965">
        <v>194562</v>
      </c>
      <c r="B965" t="s">
        <v>2580</v>
      </c>
      <c r="C965" t="s">
        <v>2544</v>
      </c>
      <c r="D965" t="s">
        <v>2936</v>
      </c>
      <c r="E965" t="s">
        <v>2937</v>
      </c>
      <c r="F965" t="s">
        <v>2571</v>
      </c>
      <c r="G965" t="s">
        <v>2572</v>
      </c>
      <c r="H965" t="s">
        <v>2573</v>
      </c>
      <c r="I965" t="s">
        <v>3418</v>
      </c>
      <c r="J965" t="s">
        <v>3422</v>
      </c>
      <c r="K965" t="s">
        <v>2938</v>
      </c>
      <c r="L965" t="s">
        <v>2939</v>
      </c>
      <c r="M965">
        <v>275456</v>
      </c>
      <c r="N965" t="s">
        <v>2539</v>
      </c>
    </row>
    <row r="966" spans="1:14">
      <c r="A966">
        <v>194563</v>
      </c>
      <c r="B966" t="s">
        <v>2578</v>
      </c>
      <c r="C966" t="s">
        <v>2544</v>
      </c>
      <c r="D966" t="s">
        <v>2944</v>
      </c>
      <c r="E966" t="s">
        <v>2937</v>
      </c>
      <c r="F966" t="s">
        <v>2571</v>
      </c>
      <c r="G966" t="s">
        <v>2572</v>
      </c>
      <c r="H966" t="s">
        <v>2573</v>
      </c>
      <c r="I966" t="s">
        <v>3418</v>
      </c>
      <c r="J966" t="s">
        <v>3423</v>
      </c>
      <c r="K966" t="s">
        <v>2945</v>
      </c>
      <c r="L966" t="s">
        <v>2946</v>
      </c>
      <c r="M966">
        <v>274432</v>
      </c>
      <c r="N966" t="s">
        <v>2539</v>
      </c>
    </row>
    <row r="967" spans="1:14">
      <c r="A967">
        <v>194563</v>
      </c>
      <c r="B967" t="s">
        <v>2578</v>
      </c>
      <c r="C967" t="s">
        <v>2544</v>
      </c>
      <c r="D967" t="s">
        <v>2944</v>
      </c>
      <c r="E967" t="s">
        <v>2937</v>
      </c>
      <c r="F967" t="s">
        <v>2571</v>
      </c>
      <c r="G967" t="s">
        <v>2572</v>
      </c>
      <c r="H967" t="s">
        <v>2573</v>
      </c>
      <c r="I967" t="s">
        <v>3418</v>
      </c>
      <c r="J967" t="s">
        <v>3423</v>
      </c>
      <c r="K967" t="s">
        <v>2945</v>
      </c>
      <c r="L967" t="s">
        <v>2947</v>
      </c>
      <c r="M967">
        <v>293888</v>
      </c>
      <c r="N967" t="s">
        <v>2539</v>
      </c>
    </row>
    <row r="968" spans="1:14">
      <c r="A968">
        <v>194563</v>
      </c>
      <c r="B968" t="s">
        <v>2578</v>
      </c>
      <c r="C968" t="s">
        <v>2544</v>
      </c>
      <c r="D968" t="s">
        <v>2944</v>
      </c>
      <c r="E968" t="s">
        <v>2937</v>
      </c>
      <c r="F968" t="s">
        <v>2571</v>
      </c>
      <c r="G968" t="s">
        <v>2572</v>
      </c>
      <c r="H968" t="s">
        <v>2573</v>
      </c>
      <c r="I968" t="s">
        <v>3418</v>
      </c>
      <c r="J968" t="s">
        <v>3423</v>
      </c>
      <c r="K968" t="s">
        <v>2945</v>
      </c>
      <c r="L968" t="s">
        <v>2941</v>
      </c>
      <c r="M968">
        <v>274432</v>
      </c>
      <c r="N968" t="s">
        <v>2539</v>
      </c>
    </row>
    <row r="969" spans="1:14">
      <c r="A969">
        <v>194563</v>
      </c>
      <c r="B969" t="s">
        <v>2578</v>
      </c>
      <c r="C969" t="s">
        <v>2544</v>
      </c>
      <c r="D969" t="s">
        <v>2944</v>
      </c>
      <c r="E969" t="s">
        <v>2937</v>
      </c>
      <c r="F969" t="s">
        <v>2571</v>
      </c>
      <c r="G969" t="s">
        <v>2572</v>
      </c>
      <c r="H969" t="s">
        <v>2573</v>
      </c>
      <c r="I969" t="s">
        <v>3418</v>
      </c>
      <c r="J969" t="s">
        <v>3423</v>
      </c>
      <c r="K969" t="s">
        <v>2945</v>
      </c>
      <c r="L969" t="s">
        <v>2942</v>
      </c>
      <c r="M969">
        <v>977920</v>
      </c>
      <c r="N969" t="s">
        <v>2539</v>
      </c>
    </row>
    <row r="970" spans="1:14">
      <c r="A970">
        <v>194563</v>
      </c>
      <c r="B970" t="s">
        <v>2578</v>
      </c>
      <c r="C970" t="s">
        <v>2544</v>
      </c>
      <c r="D970" t="s">
        <v>2944</v>
      </c>
      <c r="E970" t="s">
        <v>2937</v>
      </c>
      <c r="F970" t="s">
        <v>2571</v>
      </c>
      <c r="G970" t="s">
        <v>2572</v>
      </c>
      <c r="H970" t="s">
        <v>2573</v>
      </c>
      <c r="I970" t="s">
        <v>3418</v>
      </c>
      <c r="J970" t="s">
        <v>3423</v>
      </c>
      <c r="K970" t="s">
        <v>2945</v>
      </c>
      <c r="L970" t="s">
        <v>2950</v>
      </c>
      <c r="M970">
        <v>504832</v>
      </c>
      <c r="N970" t="s">
        <v>2539</v>
      </c>
    </row>
    <row r="971" spans="1:14">
      <c r="A971">
        <v>194563</v>
      </c>
      <c r="B971" t="s">
        <v>2578</v>
      </c>
      <c r="C971" t="s">
        <v>2544</v>
      </c>
      <c r="D971" t="s">
        <v>2944</v>
      </c>
      <c r="E971" t="s">
        <v>2937</v>
      </c>
      <c r="F971" t="s">
        <v>2571</v>
      </c>
      <c r="G971" t="s">
        <v>2572</v>
      </c>
      <c r="H971" t="s">
        <v>2573</v>
      </c>
      <c r="I971" t="s">
        <v>3418</v>
      </c>
      <c r="J971" t="s">
        <v>3423</v>
      </c>
      <c r="K971" t="s">
        <v>2945</v>
      </c>
      <c r="L971" t="s">
        <v>2948</v>
      </c>
      <c r="M971">
        <v>293888</v>
      </c>
      <c r="N971" t="s">
        <v>2539</v>
      </c>
    </row>
    <row r="972" spans="1:14">
      <c r="A972">
        <v>194563</v>
      </c>
      <c r="B972" t="s">
        <v>2578</v>
      </c>
      <c r="C972" t="s">
        <v>2544</v>
      </c>
      <c r="D972" t="s">
        <v>2944</v>
      </c>
      <c r="E972" t="s">
        <v>2937</v>
      </c>
      <c r="F972" t="s">
        <v>2571</v>
      </c>
      <c r="G972" t="s">
        <v>2572</v>
      </c>
      <c r="H972" t="s">
        <v>2573</v>
      </c>
      <c r="I972" t="s">
        <v>3418</v>
      </c>
      <c r="J972" t="s">
        <v>3423</v>
      </c>
      <c r="K972" t="s">
        <v>2945</v>
      </c>
      <c r="L972" t="s">
        <v>2949</v>
      </c>
      <c r="M972">
        <v>717824</v>
      </c>
      <c r="N972" t="s">
        <v>2539</v>
      </c>
    </row>
    <row r="973" spans="1:14">
      <c r="A973">
        <v>194563</v>
      </c>
      <c r="B973" t="s">
        <v>2578</v>
      </c>
      <c r="C973" t="s">
        <v>2544</v>
      </c>
      <c r="D973" t="s">
        <v>2944</v>
      </c>
      <c r="E973" t="s">
        <v>2937</v>
      </c>
      <c r="F973" t="s">
        <v>2571</v>
      </c>
      <c r="G973" t="s">
        <v>2572</v>
      </c>
      <c r="H973" t="s">
        <v>2573</v>
      </c>
      <c r="I973" t="s">
        <v>3418</v>
      </c>
      <c r="J973" t="s">
        <v>3423</v>
      </c>
      <c r="K973" t="s">
        <v>2945</v>
      </c>
      <c r="L973" t="s">
        <v>2951</v>
      </c>
      <c r="M973">
        <v>504832</v>
      </c>
      <c r="N973" t="s">
        <v>2539</v>
      </c>
    </row>
    <row r="974" spans="1:14">
      <c r="A974">
        <v>194564</v>
      </c>
      <c r="B974" t="s">
        <v>2581</v>
      </c>
      <c r="C974" t="s">
        <v>2544</v>
      </c>
      <c r="D974" t="s">
        <v>2952</v>
      </c>
      <c r="E974" t="s">
        <v>2937</v>
      </c>
      <c r="F974" t="s">
        <v>2571</v>
      </c>
      <c r="G974" t="s">
        <v>2572</v>
      </c>
      <c r="H974" t="s">
        <v>2573</v>
      </c>
      <c r="I974" t="s">
        <v>3418</v>
      </c>
      <c r="J974" t="s">
        <v>3424</v>
      </c>
      <c r="K974" t="s">
        <v>2945</v>
      </c>
      <c r="L974" t="s">
        <v>2953</v>
      </c>
      <c r="M974">
        <v>4534272</v>
      </c>
      <c r="N974" t="s">
        <v>2539</v>
      </c>
    </row>
    <row r="975" spans="1:14">
      <c r="A975">
        <v>194564</v>
      </c>
      <c r="B975" t="s">
        <v>2581</v>
      </c>
      <c r="C975" t="s">
        <v>2544</v>
      </c>
      <c r="D975" t="s">
        <v>2952</v>
      </c>
      <c r="E975" t="s">
        <v>2937</v>
      </c>
      <c r="F975" t="s">
        <v>2571</v>
      </c>
      <c r="G975" t="s">
        <v>2572</v>
      </c>
      <c r="H975" t="s">
        <v>2573</v>
      </c>
      <c r="I975" t="s">
        <v>3418</v>
      </c>
      <c r="J975" t="s">
        <v>3424</v>
      </c>
      <c r="K975" t="s">
        <v>2945</v>
      </c>
      <c r="L975" t="s">
        <v>2954</v>
      </c>
      <c r="M975">
        <v>50442240</v>
      </c>
      <c r="N975" t="s">
        <v>2539</v>
      </c>
    </row>
    <row r="976" spans="1:14">
      <c r="A976">
        <v>194564</v>
      </c>
      <c r="B976" t="s">
        <v>2581</v>
      </c>
      <c r="C976" t="s">
        <v>2544</v>
      </c>
      <c r="D976" t="s">
        <v>2952</v>
      </c>
      <c r="E976" t="s">
        <v>2937</v>
      </c>
      <c r="F976" t="s">
        <v>2571</v>
      </c>
      <c r="G976" t="s">
        <v>2572</v>
      </c>
      <c r="H976" t="s">
        <v>2573</v>
      </c>
      <c r="I976" t="s">
        <v>3418</v>
      </c>
      <c r="J976" t="s">
        <v>3424</v>
      </c>
      <c r="K976" t="s">
        <v>2945</v>
      </c>
      <c r="L976" t="s">
        <v>2941</v>
      </c>
      <c r="M976">
        <v>274432</v>
      </c>
      <c r="N976" t="s">
        <v>2539</v>
      </c>
    </row>
    <row r="977" spans="1:14">
      <c r="A977">
        <v>194565</v>
      </c>
      <c r="B977" t="s">
        <v>2570</v>
      </c>
      <c r="C977" t="s">
        <v>2544</v>
      </c>
      <c r="D977" t="s">
        <v>2943</v>
      </c>
      <c r="E977" t="s">
        <v>2937</v>
      </c>
      <c r="F977" t="s">
        <v>2571</v>
      </c>
      <c r="G977" t="s">
        <v>2572</v>
      </c>
      <c r="H977" t="s">
        <v>2573</v>
      </c>
      <c r="I977" t="s">
        <v>3425</v>
      </c>
      <c r="J977" t="s">
        <v>3426</v>
      </c>
      <c r="K977" t="s">
        <v>2938</v>
      </c>
      <c r="L977" t="s">
        <v>2941</v>
      </c>
      <c r="M977">
        <v>145408</v>
      </c>
      <c r="N977" t="s">
        <v>2539</v>
      </c>
    </row>
    <row r="978" spans="1:14">
      <c r="A978">
        <v>194565</v>
      </c>
      <c r="B978" t="s">
        <v>2570</v>
      </c>
      <c r="C978" t="s">
        <v>2544</v>
      </c>
      <c r="D978" t="s">
        <v>2943</v>
      </c>
      <c r="E978" t="s">
        <v>2937</v>
      </c>
      <c r="F978" t="s">
        <v>2571</v>
      </c>
      <c r="G978" t="s">
        <v>2572</v>
      </c>
      <c r="H978" t="s">
        <v>2573</v>
      </c>
      <c r="I978" t="s">
        <v>3425</v>
      </c>
      <c r="J978" t="s">
        <v>3426</v>
      </c>
      <c r="K978" t="s">
        <v>2938</v>
      </c>
      <c r="L978" t="s">
        <v>2956</v>
      </c>
      <c r="M978">
        <v>3184640</v>
      </c>
      <c r="N978" t="s">
        <v>2539</v>
      </c>
    </row>
    <row r="979" spans="1:14">
      <c r="A979">
        <v>194565</v>
      </c>
      <c r="B979" t="s">
        <v>2570</v>
      </c>
      <c r="C979" t="s">
        <v>2544</v>
      </c>
      <c r="D979" t="s">
        <v>2943</v>
      </c>
      <c r="E979" t="s">
        <v>2937</v>
      </c>
      <c r="F979" t="s">
        <v>2571</v>
      </c>
      <c r="G979" t="s">
        <v>2572</v>
      </c>
      <c r="H979" t="s">
        <v>2573</v>
      </c>
      <c r="I979" t="s">
        <v>3425</v>
      </c>
      <c r="J979" t="s">
        <v>3426</v>
      </c>
      <c r="K979" t="s">
        <v>2938</v>
      </c>
      <c r="L979" t="s">
        <v>2955</v>
      </c>
      <c r="M979">
        <v>466944</v>
      </c>
      <c r="N979" t="s">
        <v>2539</v>
      </c>
    </row>
    <row r="980" spans="1:14">
      <c r="A980">
        <v>194568</v>
      </c>
      <c r="B980" t="s">
        <v>2957</v>
      </c>
      <c r="C980" t="s">
        <v>2544</v>
      </c>
      <c r="D980" t="s">
        <v>2962</v>
      </c>
      <c r="E980" t="s">
        <v>2937</v>
      </c>
      <c r="F980" t="s">
        <v>2571</v>
      </c>
      <c r="G980" t="s">
        <v>2572</v>
      </c>
      <c r="H980" t="s">
        <v>2573</v>
      </c>
      <c r="I980" t="s">
        <v>3427</v>
      </c>
      <c r="J980" t="s">
        <v>3428</v>
      </c>
      <c r="K980" t="s">
        <v>2938</v>
      </c>
      <c r="L980" t="s">
        <v>2941</v>
      </c>
      <c r="M980">
        <v>280576</v>
      </c>
      <c r="N980" t="s">
        <v>2539</v>
      </c>
    </row>
    <row r="981" spans="1:14">
      <c r="A981">
        <v>194569</v>
      </c>
      <c r="B981" t="s">
        <v>2579</v>
      </c>
      <c r="C981" t="s">
        <v>2544</v>
      </c>
      <c r="D981" t="s">
        <v>2940</v>
      </c>
      <c r="E981" t="s">
        <v>2937</v>
      </c>
      <c r="F981" t="s">
        <v>2571</v>
      </c>
      <c r="G981" t="s">
        <v>2572</v>
      </c>
      <c r="H981" t="s">
        <v>2573</v>
      </c>
      <c r="I981" t="s">
        <v>3429</v>
      </c>
      <c r="J981" t="s">
        <v>3430</v>
      </c>
      <c r="K981" t="s">
        <v>2938</v>
      </c>
      <c r="L981" t="s">
        <v>2941</v>
      </c>
      <c r="M981">
        <v>280576</v>
      </c>
      <c r="N981" t="s">
        <v>2539</v>
      </c>
    </row>
    <row r="982" spans="1:14">
      <c r="A982">
        <v>194569</v>
      </c>
      <c r="B982" t="s">
        <v>2579</v>
      </c>
      <c r="C982" t="s">
        <v>2544</v>
      </c>
      <c r="D982" t="s">
        <v>2940</v>
      </c>
      <c r="E982" t="s">
        <v>2937</v>
      </c>
      <c r="F982" t="s">
        <v>2571</v>
      </c>
      <c r="G982" t="s">
        <v>2572</v>
      </c>
      <c r="H982" t="s">
        <v>2573</v>
      </c>
      <c r="I982" t="s">
        <v>3429</v>
      </c>
      <c r="J982" t="s">
        <v>3430</v>
      </c>
      <c r="K982" t="s">
        <v>2938</v>
      </c>
      <c r="L982" t="s">
        <v>2942</v>
      </c>
      <c r="M982">
        <v>81246208</v>
      </c>
      <c r="N982" t="s">
        <v>2539</v>
      </c>
    </row>
    <row r="983" spans="1:14">
      <c r="A983">
        <v>194570</v>
      </c>
      <c r="B983" t="s">
        <v>2580</v>
      </c>
      <c r="C983" t="s">
        <v>2544</v>
      </c>
      <c r="D983" t="s">
        <v>2936</v>
      </c>
      <c r="E983" t="s">
        <v>2937</v>
      </c>
      <c r="F983" t="s">
        <v>2571</v>
      </c>
      <c r="G983" t="s">
        <v>2572</v>
      </c>
      <c r="H983" t="s">
        <v>2573</v>
      </c>
      <c r="I983" t="s">
        <v>3431</v>
      </c>
      <c r="J983" t="s">
        <v>3432</v>
      </c>
      <c r="K983" t="s">
        <v>2938</v>
      </c>
      <c r="L983" t="s">
        <v>2939</v>
      </c>
      <c r="M983">
        <v>275456</v>
      </c>
      <c r="N983" t="s">
        <v>2539</v>
      </c>
    </row>
    <row r="984" spans="1:14">
      <c r="A984">
        <v>194571</v>
      </c>
      <c r="B984" t="s">
        <v>2957</v>
      </c>
      <c r="C984" t="s">
        <v>2544</v>
      </c>
      <c r="D984" t="s">
        <v>2574</v>
      </c>
      <c r="E984" t="s">
        <v>2937</v>
      </c>
      <c r="F984" t="s">
        <v>2571</v>
      </c>
      <c r="G984" t="s">
        <v>2572</v>
      </c>
      <c r="H984" t="s">
        <v>2573</v>
      </c>
      <c r="I984" t="s">
        <v>3433</v>
      </c>
      <c r="J984" t="s">
        <v>3434</v>
      </c>
      <c r="K984" t="s">
        <v>2938</v>
      </c>
      <c r="L984" t="s">
        <v>2960</v>
      </c>
      <c r="M984">
        <v>571392</v>
      </c>
      <c r="N984" t="s">
        <v>2539</v>
      </c>
    </row>
    <row r="985" spans="1:14">
      <c r="A985">
        <v>194571</v>
      </c>
      <c r="B985" t="s">
        <v>2957</v>
      </c>
      <c r="C985" t="s">
        <v>2544</v>
      </c>
      <c r="D985" t="s">
        <v>2574</v>
      </c>
      <c r="E985" t="s">
        <v>2937</v>
      </c>
      <c r="F985" t="s">
        <v>2571</v>
      </c>
      <c r="G985" t="s">
        <v>2572</v>
      </c>
      <c r="H985" t="s">
        <v>2573</v>
      </c>
      <c r="I985" t="s">
        <v>3433</v>
      </c>
      <c r="J985" t="s">
        <v>3434</v>
      </c>
      <c r="K985" t="s">
        <v>2938</v>
      </c>
      <c r="L985" t="s">
        <v>2958</v>
      </c>
      <c r="M985">
        <v>579584</v>
      </c>
      <c r="N985" t="s">
        <v>2539</v>
      </c>
    </row>
    <row r="986" spans="1:14">
      <c r="A986">
        <v>194571</v>
      </c>
      <c r="B986" t="s">
        <v>2957</v>
      </c>
      <c r="C986" t="s">
        <v>2544</v>
      </c>
      <c r="D986" t="s">
        <v>2574</v>
      </c>
      <c r="E986" t="s">
        <v>2937</v>
      </c>
      <c r="F986" t="s">
        <v>2571</v>
      </c>
      <c r="G986" t="s">
        <v>2572</v>
      </c>
      <c r="H986" t="s">
        <v>2573</v>
      </c>
      <c r="I986" t="s">
        <v>3433</v>
      </c>
      <c r="J986" t="s">
        <v>3434</v>
      </c>
      <c r="K986" t="s">
        <v>2938</v>
      </c>
      <c r="L986" t="s">
        <v>2959</v>
      </c>
      <c r="M986">
        <v>548864</v>
      </c>
      <c r="N986" t="s">
        <v>2539</v>
      </c>
    </row>
    <row r="987" spans="1:14">
      <c r="A987">
        <v>194571</v>
      </c>
      <c r="B987" t="s">
        <v>2957</v>
      </c>
      <c r="C987" t="s">
        <v>2544</v>
      </c>
      <c r="D987" t="s">
        <v>2574</v>
      </c>
      <c r="E987" t="s">
        <v>2937</v>
      </c>
      <c r="F987" t="s">
        <v>2571</v>
      </c>
      <c r="G987" t="s">
        <v>2572</v>
      </c>
      <c r="H987" t="s">
        <v>2573</v>
      </c>
      <c r="I987" t="s">
        <v>3433</v>
      </c>
      <c r="J987" t="s">
        <v>3434</v>
      </c>
      <c r="K987" t="s">
        <v>2938</v>
      </c>
      <c r="L987" t="s">
        <v>2941</v>
      </c>
      <c r="M987">
        <v>405504</v>
      </c>
      <c r="N987" t="s">
        <v>2539</v>
      </c>
    </row>
    <row r="988" spans="1:14">
      <c r="A988">
        <v>194571</v>
      </c>
      <c r="B988" t="s">
        <v>2957</v>
      </c>
      <c r="C988" t="s">
        <v>2544</v>
      </c>
      <c r="D988" t="s">
        <v>2574</v>
      </c>
      <c r="E988" t="s">
        <v>2937</v>
      </c>
      <c r="F988" t="s">
        <v>2571</v>
      </c>
      <c r="G988" t="s">
        <v>2572</v>
      </c>
      <c r="H988" t="s">
        <v>2573</v>
      </c>
      <c r="I988" t="s">
        <v>3433</v>
      </c>
      <c r="J988" t="s">
        <v>3434</v>
      </c>
      <c r="K988" t="s">
        <v>2938</v>
      </c>
      <c r="L988" t="s">
        <v>2961</v>
      </c>
      <c r="M988">
        <v>819200</v>
      </c>
      <c r="N988" t="s">
        <v>2539</v>
      </c>
    </row>
    <row r="989" spans="1:14">
      <c r="A989">
        <v>194572</v>
      </c>
      <c r="B989" t="s">
        <v>2570</v>
      </c>
      <c r="C989" t="s">
        <v>2544</v>
      </c>
      <c r="D989" t="s">
        <v>2943</v>
      </c>
      <c r="E989" t="s">
        <v>2937</v>
      </c>
      <c r="F989" t="s">
        <v>2571</v>
      </c>
      <c r="G989" t="s">
        <v>2572</v>
      </c>
      <c r="H989" t="s">
        <v>2573</v>
      </c>
      <c r="I989" t="s">
        <v>3435</v>
      </c>
      <c r="J989" t="s">
        <v>3436</v>
      </c>
      <c r="K989" t="s">
        <v>2938</v>
      </c>
      <c r="L989" t="s">
        <v>2941</v>
      </c>
      <c r="M989">
        <v>145408</v>
      </c>
      <c r="N989" t="s">
        <v>2539</v>
      </c>
    </row>
    <row r="990" spans="1:14">
      <c r="A990">
        <v>194572</v>
      </c>
      <c r="B990" t="s">
        <v>2570</v>
      </c>
      <c r="C990" t="s">
        <v>2544</v>
      </c>
      <c r="D990" t="s">
        <v>2943</v>
      </c>
      <c r="E990" t="s">
        <v>2937</v>
      </c>
      <c r="F990" t="s">
        <v>2571</v>
      </c>
      <c r="G990" t="s">
        <v>2572</v>
      </c>
      <c r="H990" t="s">
        <v>2573</v>
      </c>
      <c r="I990" t="s">
        <v>3435</v>
      </c>
      <c r="J990" t="s">
        <v>3436</v>
      </c>
      <c r="K990" t="s">
        <v>2938</v>
      </c>
      <c r="L990" t="s">
        <v>2955</v>
      </c>
      <c r="M990">
        <v>466944</v>
      </c>
      <c r="N990" t="s">
        <v>2539</v>
      </c>
    </row>
    <row r="991" spans="1:14">
      <c r="A991">
        <v>194572</v>
      </c>
      <c r="B991" t="s">
        <v>2570</v>
      </c>
      <c r="C991" t="s">
        <v>2544</v>
      </c>
      <c r="D991" t="s">
        <v>2943</v>
      </c>
      <c r="E991" t="s">
        <v>2937</v>
      </c>
      <c r="F991" t="s">
        <v>2571</v>
      </c>
      <c r="G991" t="s">
        <v>2572</v>
      </c>
      <c r="H991" t="s">
        <v>2573</v>
      </c>
      <c r="I991" t="s">
        <v>3435</v>
      </c>
      <c r="J991" t="s">
        <v>3436</v>
      </c>
      <c r="K991" t="s">
        <v>2938</v>
      </c>
      <c r="L991" t="s">
        <v>2956</v>
      </c>
      <c r="M991">
        <v>2398208</v>
      </c>
      <c r="N991" t="s">
        <v>2539</v>
      </c>
    </row>
    <row r="992" spans="1:14">
      <c r="A992">
        <v>194573</v>
      </c>
      <c r="B992" t="s">
        <v>2578</v>
      </c>
      <c r="C992" t="s">
        <v>2544</v>
      </c>
      <c r="D992" t="s">
        <v>2944</v>
      </c>
      <c r="E992" t="s">
        <v>2937</v>
      </c>
      <c r="F992" t="s">
        <v>2571</v>
      </c>
      <c r="G992" t="s">
        <v>2572</v>
      </c>
      <c r="H992" t="s">
        <v>2573</v>
      </c>
      <c r="I992" t="s">
        <v>3437</v>
      </c>
      <c r="J992" t="s">
        <v>3438</v>
      </c>
      <c r="K992" t="s">
        <v>2945</v>
      </c>
      <c r="L992" t="s">
        <v>2947</v>
      </c>
      <c r="M992">
        <v>293888</v>
      </c>
      <c r="N992" t="s">
        <v>2539</v>
      </c>
    </row>
    <row r="993" spans="1:14">
      <c r="A993">
        <v>194573</v>
      </c>
      <c r="B993" t="s">
        <v>2578</v>
      </c>
      <c r="C993" t="s">
        <v>2544</v>
      </c>
      <c r="D993" t="s">
        <v>2944</v>
      </c>
      <c r="E993" t="s">
        <v>2937</v>
      </c>
      <c r="F993" t="s">
        <v>2571</v>
      </c>
      <c r="G993" t="s">
        <v>2572</v>
      </c>
      <c r="H993" t="s">
        <v>2573</v>
      </c>
      <c r="I993" t="s">
        <v>3437</v>
      </c>
      <c r="J993" t="s">
        <v>3438</v>
      </c>
      <c r="K993" t="s">
        <v>2945</v>
      </c>
      <c r="L993" t="s">
        <v>2946</v>
      </c>
      <c r="M993">
        <v>274432</v>
      </c>
      <c r="N993" t="s">
        <v>2539</v>
      </c>
    </row>
    <row r="994" spans="1:14">
      <c r="A994">
        <v>194573</v>
      </c>
      <c r="B994" t="s">
        <v>2578</v>
      </c>
      <c r="C994" t="s">
        <v>2544</v>
      </c>
      <c r="D994" t="s">
        <v>2944</v>
      </c>
      <c r="E994" t="s">
        <v>2937</v>
      </c>
      <c r="F994" t="s">
        <v>2571</v>
      </c>
      <c r="G994" t="s">
        <v>2572</v>
      </c>
      <c r="H994" t="s">
        <v>2573</v>
      </c>
      <c r="I994" t="s">
        <v>3437</v>
      </c>
      <c r="J994" t="s">
        <v>3438</v>
      </c>
      <c r="K994" t="s">
        <v>2945</v>
      </c>
      <c r="L994" t="s">
        <v>2941</v>
      </c>
      <c r="M994">
        <v>274432</v>
      </c>
      <c r="N994" t="s">
        <v>2539</v>
      </c>
    </row>
    <row r="995" spans="1:14">
      <c r="A995">
        <v>194573</v>
      </c>
      <c r="B995" t="s">
        <v>2578</v>
      </c>
      <c r="C995" t="s">
        <v>2544</v>
      </c>
      <c r="D995" t="s">
        <v>2944</v>
      </c>
      <c r="E995" t="s">
        <v>2937</v>
      </c>
      <c r="F995" t="s">
        <v>2571</v>
      </c>
      <c r="G995" t="s">
        <v>2572</v>
      </c>
      <c r="H995" t="s">
        <v>2573</v>
      </c>
      <c r="I995" t="s">
        <v>3437</v>
      </c>
      <c r="J995" t="s">
        <v>3438</v>
      </c>
      <c r="K995" t="s">
        <v>2945</v>
      </c>
      <c r="L995" t="s">
        <v>2950</v>
      </c>
      <c r="M995">
        <v>504832</v>
      </c>
      <c r="N995" t="s">
        <v>2539</v>
      </c>
    </row>
    <row r="996" spans="1:14">
      <c r="A996">
        <v>194573</v>
      </c>
      <c r="B996" t="s">
        <v>2578</v>
      </c>
      <c r="C996" t="s">
        <v>2544</v>
      </c>
      <c r="D996" t="s">
        <v>2944</v>
      </c>
      <c r="E996" t="s">
        <v>2937</v>
      </c>
      <c r="F996" t="s">
        <v>2571</v>
      </c>
      <c r="G996" t="s">
        <v>2572</v>
      </c>
      <c r="H996" t="s">
        <v>2573</v>
      </c>
      <c r="I996" t="s">
        <v>3437</v>
      </c>
      <c r="J996" t="s">
        <v>3438</v>
      </c>
      <c r="K996" t="s">
        <v>2945</v>
      </c>
      <c r="L996" t="s">
        <v>2942</v>
      </c>
      <c r="M996">
        <v>977920</v>
      </c>
      <c r="N996" t="s">
        <v>2539</v>
      </c>
    </row>
    <row r="997" spans="1:14">
      <c r="A997">
        <v>194573</v>
      </c>
      <c r="B997" t="s">
        <v>2578</v>
      </c>
      <c r="C997" t="s">
        <v>2544</v>
      </c>
      <c r="D997" t="s">
        <v>2944</v>
      </c>
      <c r="E997" t="s">
        <v>2937</v>
      </c>
      <c r="F997" t="s">
        <v>2571</v>
      </c>
      <c r="G997" t="s">
        <v>2572</v>
      </c>
      <c r="H997" t="s">
        <v>2573</v>
      </c>
      <c r="I997" t="s">
        <v>3437</v>
      </c>
      <c r="J997" t="s">
        <v>3438</v>
      </c>
      <c r="K997" t="s">
        <v>2945</v>
      </c>
      <c r="L997" t="s">
        <v>2948</v>
      </c>
      <c r="M997">
        <v>293888</v>
      </c>
      <c r="N997" t="s">
        <v>2539</v>
      </c>
    </row>
    <row r="998" spans="1:14">
      <c r="A998">
        <v>194573</v>
      </c>
      <c r="B998" t="s">
        <v>2578</v>
      </c>
      <c r="C998" t="s">
        <v>2544</v>
      </c>
      <c r="D998" t="s">
        <v>2944</v>
      </c>
      <c r="E998" t="s">
        <v>2937</v>
      </c>
      <c r="F998" t="s">
        <v>2571</v>
      </c>
      <c r="G998" t="s">
        <v>2572</v>
      </c>
      <c r="H998" t="s">
        <v>2573</v>
      </c>
      <c r="I998" t="s">
        <v>3437</v>
      </c>
      <c r="J998" t="s">
        <v>3438</v>
      </c>
      <c r="K998" t="s">
        <v>2945</v>
      </c>
      <c r="L998" t="s">
        <v>2949</v>
      </c>
      <c r="M998">
        <v>717824</v>
      </c>
      <c r="N998" t="s">
        <v>2539</v>
      </c>
    </row>
    <row r="999" spans="1:14">
      <c r="A999">
        <v>194573</v>
      </c>
      <c r="B999" t="s">
        <v>2578</v>
      </c>
      <c r="C999" t="s">
        <v>2544</v>
      </c>
      <c r="D999" t="s">
        <v>2944</v>
      </c>
      <c r="E999" t="s">
        <v>2937</v>
      </c>
      <c r="F999" t="s">
        <v>2571</v>
      </c>
      <c r="G999" t="s">
        <v>2572</v>
      </c>
      <c r="H999" t="s">
        <v>2573</v>
      </c>
      <c r="I999" t="s">
        <v>3437</v>
      </c>
      <c r="J999" t="s">
        <v>3438</v>
      </c>
      <c r="K999" t="s">
        <v>2945</v>
      </c>
      <c r="L999" t="s">
        <v>2951</v>
      </c>
      <c r="M999">
        <v>504832</v>
      </c>
      <c r="N999" t="s">
        <v>2539</v>
      </c>
    </row>
    <row r="1000" spans="1:14">
      <c r="A1000">
        <v>194574</v>
      </c>
      <c r="B1000" t="s">
        <v>2581</v>
      </c>
      <c r="C1000" t="s">
        <v>2544</v>
      </c>
      <c r="D1000" t="s">
        <v>2952</v>
      </c>
      <c r="E1000" t="s">
        <v>2937</v>
      </c>
      <c r="F1000" t="s">
        <v>2571</v>
      </c>
      <c r="G1000" t="s">
        <v>2572</v>
      </c>
      <c r="H1000" t="s">
        <v>2573</v>
      </c>
      <c r="I1000" t="s">
        <v>3437</v>
      </c>
      <c r="J1000" t="s">
        <v>3439</v>
      </c>
      <c r="K1000" t="s">
        <v>2945</v>
      </c>
      <c r="L1000" t="s">
        <v>2953</v>
      </c>
      <c r="M1000">
        <v>2057216</v>
      </c>
      <c r="N1000" t="s">
        <v>2539</v>
      </c>
    </row>
    <row r="1001" spans="1:14">
      <c r="A1001">
        <v>194574</v>
      </c>
      <c r="B1001" t="s">
        <v>2581</v>
      </c>
      <c r="C1001" t="s">
        <v>2544</v>
      </c>
      <c r="D1001" t="s">
        <v>2952</v>
      </c>
      <c r="E1001" t="s">
        <v>2937</v>
      </c>
      <c r="F1001" t="s">
        <v>2571</v>
      </c>
      <c r="G1001" t="s">
        <v>2572</v>
      </c>
      <c r="H1001" t="s">
        <v>2573</v>
      </c>
      <c r="I1001" t="s">
        <v>3437</v>
      </c>
      <c r="J1001" t="s">
        <v>3439</v>
      </c>
      <c r="K1001" t="s">
        <v>2945</v>
      </c>
      <c r="L1001" t="s">
        <v>2954</v>
      </c>
      <c r="M1001">
        <v>15294464</v>
      </c>
      <c r="N1001" t="s">
        <v>2539</v>
      </c>
    </row>
    <row r="1002" spans="1:14">
      <c r="A1002">
        <v>194574</v>
      </c>
      <c r="B1002" t="s">
        <v>2581</v>
      </c>
      <c r="C1002" t="s">
        <v>2544</v>
      </c>
      <c r="D1002" t="s">
        <v>2952</v>
      </c>
      <c r="E1002" t="s">
        <v>2937</v>
      </c>
      <c r="F1002" t="s">
        <v>2571</v>
      </c>
      <c r="G1002" t="s">
        <v>2572</v>
      </c>
      <c r="H1002" t="s">
        <v>2573</v>
      </c>
      <c r="I1002" t="s">
        <v>3437</v>
      </c>
      <c r="J1002" t="s">
        <v>3439</v>
      </c>
      <c r="K1002" t="s">
        <v>2945</v>
      </c>
      <c r="L1002" t="s">
        <v>2941</v>
      </c>
      <c r="M1002">
        <v>274432</v>
      </c>
      <c r="N1002" t="s">
        <v>2539</v>
      </c>
    </row>
    <row r="1003" spans="1:14">
      <c r="A1003">
        <v>194583</v>
      </c>
      <c r="B1003" t="s">
        <v>2578</v>
      </c>
      <c r="C1003" t="s">
        <v>2544</v>
      </c>
      <c r="D1003" t="s">
        <v>2944</v>
      </c>
      <c r="E1003" t="s">
        <v>2937</v>
      </c>
      <c r="F1003" t="s">
        <v>2571</v>
      </c>
      <c r="G1003" t="s">
        <v>2572</v>
      </c>
      <c r="H1003" t="s">
        <v>2573</v>
      </c>
      <c r="I1003" t="s">
        <v>3440</v>
      </c>
      <c r="J1003" t="s">
        <v>3441</v>
      </c>
      <c r="K1003" t="s">
        <v>2945</v>
      </c>
      <c r="L1003" t="s">
        <v>2941</v>
      </c>
      <c r="M1003">
        <v>274432</v>
      </c>
      <c r="N1003" t="s">
        <v>2539</v>
      </c>
    </row>
    <row r="1004" spans="1:14">
      <c r="A1004">
        <v>194583</v>
      </c>
      <c r="B1004" t="s">
        <v>2578</v>
      </c>
      <c r="C1004" t="s">
        <v>2544</v>
      </c>
      <c r="D1004" t="s">
        <v>2944</v>
      </c>
      <c r="E1004" t="s">
        <v>2937</v>
      </c>
      <c r="F1004" t="s">
        <v>2571</v>
      </c>
      <c r="G1004" t="s">
        <v>2572</v>
      </c>
      <c r="H1004" t="s">
        <v>2573</v>
      </c>
      <c r="I1004" t="s">
        <v>3440</v>
      </c>
      <c r="J1004" t="s">
        <v>3441</v>
      </c>
      <c r="K1004" t="s">
        <v>2945</v>
      </c>
      <c r="L1004" t="s">
        <v>2946</v>
      </c>
      <c r="M1004">
        <v>274432</v>
      </c>
      <c r="N1004" t="s">
        <v>2539</v>
      </c>
    </row>
    <row r="1005" spans="1:14">
      <c r="A1005">
        <v>194583</v>
      </c>
      <c r="B1005" t="s">
        <v>2578</v>
      </c>
      <c r="C1005" t="s">
        <v>2544</v>
      </c>
      <c r="D1005" t="s">
        <v>2944</v>
      </c>
      <c r="E1005" t="s">
        <v>2937</v>
      </c>
      <c r="F1005" t="s">
        <v>2571</v>
      </c>
      <c r="G1005" t="s">
        <v>2572</v>
      </c>
      <c r="H1005" t="s">
        <v>2573</v>
      </c>
      <c r="I1005" t="s">
        <v>3440</v>
      </c>
      <c r="J1005" t="s">
        <v>3441</v>
      </c>
      <c r="K1005" t="s">
        <v>2945</v>
      </c>
      <c r="L1005" t="s">
        <v>2947</v>
      </c>
      <c r="M1005">
        <v>293888</v>
      </c>
      <c r="N1005" t="s">
        <v>2539</v>
      </c>
    </row>
    <row r="1006" spans="1:14">
      <c r="A1006">
        <v>194583</v>
      </c>
      <c r="B1006" t="s">
        <v>2578</v>
      </c>
      <c r="C1006" t="s">
        <v>2544</v>
      </c>
      <c r="D1006" t="s">
        <v>2944</v>
      </c>
      <c r="E1006" t="s">
        <v>2937</v>
      </c>
      <c r="F1006" t="s">
        <v>2571</v>
      </c>
      <c r="G1006" t="s">
        <v>2572</v>
      </c>
      <c r="H1006" t="s">
        <v>2573</v>
      </c>
      <c r="I1006" t="s">
        <v>3440</v>
      </c>
      <c r="J1006" t="s">
        <v>3441</v>
      </c>
      <c r="K1006" t="s">
        <v>2945</v>
      </c>
      <c r="L1006" t="s">
        <v>2948</v>
      </c>
      <c r="M1006">
        <v>293888</v>
      </c>
      <c r="N1006" t="s">
        <v>2539</v>
      </c>
    </row>
    <row r="1007" spans="1:14">
      <c r="A1007">
        <v>194583</v>
      </c>
      <c r="B1007" t="s">
        <v>2578</v>
      </c>
      <c r="C1007" t="s">
        <v>2544</v>
      </c>
      <c r="D1007" t="s">
        <v>2944</v>
      </c>
      <c r="E1007" t="s">
        <v>2937</v>
      </c>
      <c r="F1007" t="s">
        <v>2571</v>
      </c>
      <c r="G1007" t="s">
        <v>2572</v>
      </c>
      <c r="H1007" t="s">
        <v>2573</v>
      </c>
      <c r="I1007" t="s">
        <v>3440</v>
      </c>
      <c r="J1007" t="s">
        <v>3441</v>
      </c>
      <c r="K1007" t="s">
        <v>2945</v>
      </c>
      <c r="L1007" t="s">
        <v>2949</v>
      </c>
      <c r="M1007">
        <v>717824</v>
      </c>
      <c r="N1007" t="s">
        <v>2539</v>
      </c>
    </row>
    <row r="1008" spans="1:14">
      <c r="A1008">
        <v>194583</v>
      </c>
      <c r="B1008" t="s">
        <v>2578</v>
      </c>
      <c r="C1008" t="s">
        <v>2544</v>
      </c>
      <c r="D1008" t="s">
        <v>2944</v>
      </c>
      <c r="E1008" t="s">
        <v>2937</v>
      </c>
      <c r="F1008" t="s">
        <v>2571</v>
      </c>
      <c r="G1008" t="s">
        <v>2572</v>
      </c>
      <c r="H1008" t="s">
        <v>2573</v>
      </c>
      <c r="I1008" t="s">
        <v>3440</v>
      </c>
      <c r="J1008" t="s">
        <v>3441</v>
      </c>
      <c r="K1008" t="s">
        <v>2945</v>
      </c>
      <c r="L1008" t="s">
        <v>2942</v>
      </c>
      <c r="M1008">
        <v>977920</v>
      </c>
      <c r="N1008" t="s">
        <v>2539</v>
      </c>
    </row>
    <row r="1009" spans="1:14">
      <c r="A1009">
        <v>194583</v>
      </c>
      <c r="B1009" t="s">
        <v>2578</v>
      </c>
      <c r="C1009" t="s">
        <v>2544</v>
      </c>
      <c r="D1009" t="s">
        <v>2944</v>
      </c>
      <c r="E1009" t="s">
        <v>2937</v>
      </c>
      <c r="F1009" t="s">
        <v>2571</v>
      </c>
      <c r="G1009" t="s">
        <v>2572</v>
      </c>
      <c r="H1009" t="s">
        <v>2573</v>
      </c>
      <c r="I1009" t="s">
        <v>3440</v>
      </c>
      <c r="J1009" t="s">
        <v>3441</v>
      </c>
      <c r="K1009" t="s">
        <v>2945</v>
      </c>
      <c r="L1009" t="s">
        <v>2950</v>
      </c>
      <c r="M1009">
        <v>504832</v>
      </c>
      <c r="N1009" t="s">
        <v>2539</v>
      </c>
    </row>
    <row r="1010" spans="1:14">
      <c r="A1010">
        <v>194583</v>
      </c>
      <c r="B1010" t="s">
        <v>2578</v>
      </c>
      <c r="C1010" t="s">
        <v>2544</v>
      </c>
      <c r="D1010" t="s">
        <v>2944</v>
      </c>
      <c r="E1010" t="s">
        <v>2937</v>
      </c>
      <c r="F1010" t="s">
        <v>2571</v>
      </c>
      <c r="G1010" t="s">
        <v>2572</v>
      </c>
      <c r="H1010" t="s">
        <v>2573</v>
      </c>
      <c r="I1010" t="s">
        <v>3440</v>
      </c>
      <c r="J1010" t="s">
        <v>3441</v>
      </c>
      <c r="K1010" t="s">
        <v>2945</v>
      </c>
      <c r="L1010" t="s">
        <v>2951</v>
      </c>
      <c r="M1010">
        <v>504832</v>
      </c>
      <c r="N1010" t="s">
        <v>2539</v>
      </c>
    </row>
    <row r="1011" spans="1:14">
      <c r="A1011">
        <v>194585</v>
      </c>
      <c r="B1011" t="s">
        <v>2581</v>
      </c>
      <c r="C1011" t="s">
        <v>2544</v>
      </c>
      <c r="D1011" t="s">
        <v>2952</v>
      </c>
      <c r="E1011" t="s">
        <v>2937</v>
      </c>
      <c r="F1011" t="s">
        <v>2571</v>
      </c>
      <c r="G1011" t="s">
        <v>2572</v>
      </c>
      <c r="H1011" t="s">
        <v>2573</v>
      </c>
      <c r="I1011" t="s">
        <v>3440</v>
      </c>
      <c r="J1011" t="s">
        <v>3442</v>
      </c>
      <c r="K1011" t="s">
        <v>2945</v>
      </c>
      <c r="L1011" t="s">
        <v>2953</v>
      </c>
      <c r="M1011">
        <v>300032</v>
      </c>
      <c r="N1011" t="s">
        <v>2539</v>
      </c>
    </row>
    <row r="1012" spans="1:14">
      <c r="A1012">
        <v>194585</v>
      </c>
      <c r="B1012" t="s">
        <v>2581</v>
      </c>
      <c r="C1012" t="s">
        <v>2544</v>
      </c>
      <c r="D1012" t="s">
        <v>2952</v>
      </c>
      <c r="E1012" t="s">
        <v>2937</v>
      </c>
      <c r="F1012" t="s">
        <v>2571</v>
      </c>
      <c r="G1012" t="s">
        <v>2572</v>
      </c>
      <c r="H1012" t="s">
        <v>2573</v>
      </c>
      <c r="I1012" t="s">
        <v>3440</v>
      </c>
      <c r="J1012" t="s">
        <v>3442</v>
      </c>
      <c r="K1012" t="s">
        <v>2945</v>
      </c>
      <c r="L1012" t="s">
        <v>2954</v>
      </c>
      <c r="M1012">
        <v>362496</v>
      </c>
      <c r="N1012" t="s">
        <v>2539</v>
      </c>
    </row>
    <row r="1013" spans="1:14">
      <c r="A1013">
        <v>194585</v>
      </c>
      <c r="B1013" t="s">
        <v>2581</v>
      </c>
      <c r="C1013" t="s">
        <v>2544</v>
      </c>
      <c r="D1013" t="s">
        <v>2952</v>
      </c>
      <c r="E1013" t="s">
        <v>2937</v>
      </c>
      <c r="F1013" t="s">
        <v>2571</v>
      </c>
      <c r="G1013" t="s">
        <v>2572</v>
      </c>
      <c r="H1013" t="s">
        <v>2573</v>
      </c>
      <c r="I1013" t="s">
        <v>3440</v>
      </c>
      <c r="J1013" t="s">
        <v>3442</v>
      </c>
      <c r="K1013" t="s">
        <v>2945</v>
      </c>
      <c r="L1013" t="s">
        <v>2941</v>
      </c>
      <c r="M1013">
        <v>274432</v>
      </c>
      <c r="N1013" t="s">
        <v>2539</v>
      </c>
    </row>
    <row r="1014" spans="1:14">
      <c r="A1014">
        <v>194599</v>
      </c>
      <c r="B1014" t="s">
        <v>2957</v>
      </c>
      <c r="C1014" t="s">
        <v>2544</v>
      </c>
      <c r="D1014" t="s">
        <v>2962</v>
      </c>
      <c r="E1014" t="s">
        <v>2937</v>
      </c>
      <c r="F1014" t="s">
        <v>2571</v>
      </c>
      <c r="G1014" t="s">
        <v>2572</v>
      </c>
      <c r="H1014" t="s">
        <v>2573</v>
      </c>
      <c r="I1014" t="s">
        <v>3443</v>
      </c>
      <c r="J1014" t="s">
        <v>3444</v>
      </c>
      <c r="K1014" t="s">
        <v>2938</v>
      </c>
      <c r="L1014" t="s">
        <v>2941</v>
      </c>
      <c r="M1014">
        <v>280576</v>
      </c>
      <c r="N1014" t="s">
        <v>2539</v>
      </c>
    </row>
    <row r="1015" spans="1:14">
      <c r="A1015">
        <v>194600</v>
      </c>
      <c r="B1015" t="s">
        <v>2957</v>
      </c>
      <c r="C1015" t="s">
        <v>2544</v>
      </c>
      <c r="D1015" t="s">
        <v>2574</v>
      </c>
      <c r="E1015" t="s">
        <v>2937</v>
      </c>
      <c r="F1015" t="s">
        <v>2571</v>
      </c>
      <c r="G1015" t="s">
        <v>2572</v>
      </c>
      <c r="H1015" t="s">
        <v>2573</v>
      </c>
      <c r="I1015" t="s">
        <v>3445</v>
      </c>
      <c r="J1015" t="s">
        <v>3446</v>
      </c>
      <c r="K1015" t="s">
        <v>2938</v>
      </c>
      <c r="L1015" t="s">
        <v>2941</v>
      </c>
      <c r="M1015">
        <v>280576</v>
      </c>
      <c r="N1015" t="s">
        <v>2539</v>
      </c>
    </row>
    <row r="1016" spans="1:14">
      <c r="A1016">
        <v>194600</v>
      </c>
      <c r="B1016" t="s">
        <v>2957</v>
      </c>
      <c r="C1016" t="s">
        <v>2544</v>
      </c>
      <c r="D1016" t="s">
        <v>2574</v>
      </c>
      <c r="E1016" t="s">
        <v>2937</v>
      </c>
      <c r="F1016" t="s">
        <v>2571</v>
      </c>
      <c r="G1016" t="s">
        <v>2572</v>
      </c>
      <c r="H1016" t="s">
        <v>2573</v>
      </c>
      <c r="I1016" t="s">
        <v>3445</v>
      </c>
      <c r="J1016" t="s">
        <v>3446</v>
      </c>
      <c r="K1016" t="s">
        <v>2938</v>
      </c>
      <c r="L1016" t="s">
        <v>2960</v>
      </c>
      <c r="M1016">
        <v>446464</v>
      </c>
      <c r="N1016" t="s">
        <v>2539</v>
      </c>
    </row>
    <row r="1017" spans="1:14">
      <c r="A1017">
        <v>194600</v>
      </c>
      <c r="B1017" t="s">
        <v>2957</v>
      </c>
      <c r="C1017" t="s">
        <v>2544</v>
      </c>
      <c r="D1017" t="s">
        <v>2574</v>
      </c>
      <c r="E1017" t="s">
        <v>2937</v>
      </c>
      <c r="F1017" t="s">
        <v>2571</v>
      </c>
      <c r="G1017" t="s">
        <v>2572</v>
      </c>
      <c r="H1017" t="s">
        <v>2573</v>
      </c>
      <c r="I1017" t="s">
        <v>3445</v>
      </c>
      <c r="J1017" t="s">
        <v>3446</v>
      </c>
      <c r="K1017" t="s">
        <v>2938</v>
      </c>
      <c r="L1017" t="s">
        <v>2959</v>
      </c>
      <c r="M1017">
        <v>423936</v>
      </c>
      <c r="N1017" t="s">
        <v>2539</v>
      </c>
    </row>
    <row r="1018" spans="1:14">
      <c r="A1018">
        <v>194600</v>
      </c>
      <c r="B1018" t="s">
        <v>2957</v>
      </c>
      <c r="C1018" t="s">
        <v>2544</v>
      </c>
      <c r="D1018" t="s">
        <v>2574</v>
      </c>
      <c r="E1018" t="s">
        <v>2937</v>
      </c>
      <c r="F1018" t="s">
        <v>2571</v>
      </c>
      <c r="G1018" t="s">
        <v>2572</v>
      </c>
      <c r="H1018" t="s">
        <v>2573</v>
      </c>
      <c r="I1018" t="s">
        <v>3445</v>
      </c>
      <c r="J1018" t="s">
        <v>3446</v>
      </c>
      <c r="K1018" t="s">
        <v>2938</v>
      </c>
      <c r="L1018" t="s">
        <v>2958</v>
      </c>
      <c r="M1018">
        <v>454656</v>
      </c>
      <c r="N1018" t="s">
        <v>2539</v>
      </c>
    </row>
    <row r="1019" spans="1:14">
      <c r="A1019">
        <v>194600</v>
      </c>
      <c r="B1019" t="s">
        <v>2957</v>
      </c>
      <c r="C1019" t="s">
        <v>2544</v>
      </c>
      <c r="D1019" t="s">
        <v>2574</v>
      </c>
      <c r="E1019" t="s">
        <v>2937</v>
      </c>
      <c r="F1019" t="s">
        <v>2571</v>
      </c>
      <c r="G1019" t="s">
        <v>2572</v>
      </c>
      <c r="H1019" t="s">
        <v>2573</v>
      </c>
      <c r="I1019" t="s">
        <v>3445</v>
      </c>
      <c r="J1019" t="s">
        <v>3446</v>
      </c>
      <c r="K1019" t="s">
        <v>2938</v>
      </c>
      <c r="L1019" t="s">
        <v>2961</v>
      </c>
      <c r="M1019">
        <v>884736</v>
      </c>
      <c r="N1019" t="s">
        <v>2539</v>
      </c>
    </row>
    <row r="1020" spans="1:14">
      <c r="A1020">
        <v>194601</v>
      </c>
      <c r="B1020" t="s">
        <v>2579</v>
      </c>
      <c r="C1020" t="s">
        <v>2544</v>
      </c>
      <c r="D1020" t="s">
        <v>2940</v>
      </c>
      <c r="E1020" t="s">
        <v>2937</v>
      </c>
      <c r="F1020" t="s">
        <v>2571</v>
      </c>
      <c r="G1020" t="s">
        <v>2572</v>
      </c>
      <c r="H1020" t="s">
        <v>2573</v>
      </c>
      <c r="I1020" t="s">
        <v>3445</v>
      </c>
      <c r="J1020" t="s">
        <v>3447</v>
      </c>
      <c r="K1020" t="s">
        <v>2938</v>
      </c>
      <c r="L1020" t="s">
        <v>2942</v>
      </c>
      <c r="M1020">
        <v>105103360</v>
      </c>
      <c r="N1020" t="s">
        <v>2539</v>
      </c>
    </row>
    <row r="1021" spans="1:14">
      <c r="A1021">
        <v>194601</v>
      </c>
      <c r="B1021" t="s">
        <v>2579</v>
      </c>
      <c r="C1021" t="s">
        <v>2544</v>
      </c>
      <c r="D1021" t="s">
        <v>2940</v>
      </c>
      <c r="E1021" t="s">
        <v>2937</v>
      </c>
      <c r="F1021" t="s">
        <v>2571</v>
      </c>
      <c r="G1021" t="s">
        <v>2572</v>
      </c>
      <c r="H1021" t="s">
        <v>2573</v>
      </c>
      <c r="I1021" t="s">
        <v>3445</v>
      </c>
      <c r="J1021" t="s">
        <v>3447</v>
      </c>
      <c r="K1021" t="s">
        <v>2938</v>
      </c>
      <c r="L1021" t="s">
        <v>2941</v>
      </c>
      <c r="M1021">
        <v>280576</v>
      </c>
      <c r="N1021" t="s">
        <v>2539</v>
      </c>
    </row>
    <row r="1022" spans="1:14">
      <c r="A1022">
        <v>194602</v>
      </c>
      <c r="B1022" t="s">
        <v>2580</v>
      </c>
      <c r="C1022" t="s">
        <v>2544</v>
      </c>
      <c r="D1022" t="s">
        <v>2936</v>
      </c>
      <c r="E1022" t="s">
        <v>2937</v>
      </c>
      <c r="F1022" t="s">
        <v>2571</v>
      </c>
      <c r="G1022" t="s">
        <v>2572</v>
      </c>
      <c r="H1022" t="s">
        <v>2573</v>
      </c>
      <c r="I1022" t="s">
        <v>3445</v>
      </c>
      <c r="J1022" t="s">
        <v>3448</v>
      </c>
      <c r="K1022" t="s">
        <v>2938</v>
      </c>
      <c r="L1022" t="s">
        <v>2939</v>
      </c>
      <c r="M1022">
        <v>275456</v>
      </c>
      <c r="N1022" t="s">
        <v>2539</v>
      </c>
    </row>
    <row r="1023" spans="1:14">
      <c r="A1023">
        <v>194603</v>
      </c>
      <c r="B1023" t="s">
        <v>2570</v>
      </c>
      <c r="C1023" t="s">
        <v>2544</v>
      </c>
      <c r="D1023" t="s">
        <v>2943</v>
      </c>
      <c r="E1023" t="s">
        <v>2937</v>
      </c>
      <c r="F1023" t="s">
        <v>2571</v>
      </c>
      <c r="G1023" t="s">
        <v>2572</v>
      </c>
      <c r="H1023" t="s">
        <v>2573</v>
      </c>
      <c r="I1023" t="s">
        <v>3449</v>
      </c>
      <c r="J1023" t="s">
        <v>3450</v>
      </c>
      <c r="K1023" t="s">
        <v>2938</v>
      </c>
      <c r="L1023" t="s">
        <v>2956</v>
      </c>
      <c r="M1023">
        <v>1742848</v>
      </c>
      <c r="N1023" t="s">
        <v>2539</v>
      </c>
    </row>
    <row r="1024" spans="1:14">
      <c r="A1024">
        <v>194603</v>
      </c>
      <c r="B1024" t="s">
        <v>2570</v>
      </c>
      <c r="C1024" t="s">
        <v>2544</v>
      </c>
      <c r="D1024" t="s">
        <v>2943</v>
      </c>
      <c r="E1024" t="s">
        <v>2937</v>
      </c>
      <c r="F1024" t="s">
        <v>2571</v>
      </c>
      <c r="G1024" t="s">
        <v>2572</v>
      </c>
      <c r="H1024" t="s">
        <v>2573</v>
      </c>
      <c r="I1024" t="s">
        <v>3449</v>
      </c>
      <c r="J1024" t="s">
        <v>3450</v>
      </c>
      <c r="K1024" t="s">
        <v>2938</v>
      </c>
      <c r="L1024" t="s">
        <v>2955</v>
      </c>
      <c r="M1024">
        <v>466944</v>
      </c>
      <c r="N1024" t="s">
        <v>2539</v>
      </c>
    </row>
    <row r="1025" spans="1:14">
      <c r="A1025">
        <v>194603</v>
      </c>
      <c r="B1025" t="s">
        <v>2570</v>
      </c>
      <c r="C1025" t="s">
        <v>2544</v>
      </c>
      <c r="D1025" t="s">
        <v>2943</v>
      </c>
      <c r="E1025" t="s">
        <v>2937</v>
      </c>
      <c r="F1025" t="s">
        <v>2571</v>
      </c>
      <c r="G1025" t="s">
        <v>2572</v>
      </c>
      <c r="H1025" t="s">
        <v>2573</v>
      </c>
      <c r="I1025" t="s">
        <v>3449</v>
      </c>
      <c r="J1025" t="s">
        <v>3450</v>
      </c>
      <c r="K1025" t="s">
        <v>2938</v>
      </c>
      <c r="L1025" t="s">
        <v>2941</v>
      </c>
      <c r="M1025">
        <v>145408</v>
      </c>
      <c r="N1025" t="s">
        <v>2539</v>
      </c>
    </row>
    <row r="1026" spans="1:14">
      <c r="A1026">
        <v>194641</v>
      </c>
      <c r="B1026" t="s">
        <v>2578</v>
      </c>
      <c r="C1026" t="s">
        <v>2544</v>
      </c>
      <c r="D1026" t="s">
        <v>2944</v>
      </c>
      <c r="E1026" t="s">
        <v>2937</v>
      </c>
      <c r="F1026" t="s">
        <v>2571</v>
      </c>
      <c r="G1026" t="s">
        <v>2572</v>
      </c>
      <c r="H1026" t="s">
        <v>2573</v>
      </c>
      <c r="I1026" t="s">
        <v>3451</v>
      </c>
      <c r="J1026" t="s">
        <v>3452</v>
      </c>
      <c r="K1026" t="s">
        <v>2945</v>
      </c>
      <c r="L1026" t="s">
        <v>2941</v>
      </c>
      <c r="M1026">
        <v>274432</v>
      </c>
      <c r="N1026" t="s">
        <v>2539</v>
      </c>
    </row>
    <row r="1027" spans="1:14">
      <c r="A1027">
        <v>194641</v>
      </c>
      <c r="B1027" t="s">
        <v>2578</v>
      </c>
      <c r="C1027" t="s">
        <v>2544</v>
      </c>
      <c r="D1027" t="s">
        <v>2944</v>
      </c>
      <c r="E1027" t="s">
        <v>2937</v>
      </c>
      <c r="F1027" t="s">
        <v>2571</v>
      </c>
      <c r="G1027" t="s">
        <v>2572</v>
      </c>
      <c r="H1027" t="s">
        <v>2573</v>
      </c>
      <c r="I1027" t="s">
        <v>3451</v>
      </c>
      <c r="J1027" t="s">
        <v>3452</v>
      </c>
      <c r="K1027" t="s">
        <v>2945</v>
      </c>
      <c r="L1027" t="s">
        <v>2946</v>
      </c>
      <c r="M1027">
        <v>274432</v>
      </c>
      <c r="N1027" t="s">
        <v>2539</v>
      </c>
    </row>
    <row r="1028" spans="1:14">
      <c r="A1028">
        <v>194641</v>
      </c>
      <c r="B1028" t="s">
        <v>2578</v>
      </c>
      <c r="C1028" t="s">
        <v>2544</v>
      </c>
      <c r="D1028" t="s">
        <v>2944</v>
      </c>
      <c r="E1028" t="s">
        <v>2937</v>
      </c>
      <c r="F1028" t="s">
        <v>2571</v>
      </c>
      <c r="G1028" t="s">
        <v>2572</v>
      </c>
      <c r="H1028" t="s">
        <v>2573</v>
      </c>
      <c r="I1028" t="s">
        <v>3451</v>
      </c>
      <c r="J1028" t="s">
        <v>3452</v>
      </c>
      <c r="K1028" t="s">
        <v>2945</v>
      </c>
      <c r="L1028" t="s">
        <v>2947</v>
      </c>
      <c r="M1028">
        <v>293888</v>
      </c>
      <c r="N1028" t="s">
        <v>2539</v>
      </c>
    </row>
    <row r="1029" spans="1:14">
      <c r="A1029">
        <v>194641</v>
      </c>
      <c r="B1029" t="s">
        <v>2578</v>
      </c>
      <c r="C1029" t="s">
        <v>2544</v>
      </c>
      <c r="D1029" t="s">
        <v>2944</v>
      </c>
      <c r="E1029" t="s">
        <v>2937</v>
      </c>
      <c r="F1029" t="s">
        <v>2571</v>
      </c>
      <c r="G1029" t="s">
        <v>2572</v>
      </c>
      <c r="H1029" t="s">
        <v>2573</v>
      </c>
      <c r="I1029" t="s">
        <v>3451</v>
      </c>
      <c r="J1029" t="s">
        <v>3452</v>
      </c>
      <c r="K1029" t="s">
        <v>2945</v>
      </c>
      <c r="L1029" t="s">
        <v>2942</v>
      </c>
      <c r="M1029">
        <v>977920</v>
      </c>
      <c r="N1029" t="s">
        <v>2539</v>
      </c>
    </row>
    <row r="1030" spans="1:14">
      <c r="A1030">
        <v>194641</v>
      </c>
      <c r="B1030" t="s">
        <v>2578</v>
      </c>
      <c r="C1030" t="s">
        <v>2544</v>
      </c>
      <c r="D1030" t="s">
        <v>2944</v>
      </c>
      <c r="E1030" t="s">
        <v>2937</v>
      </c>
      <c r="F1030" t="s">
        <v>2571</v>
      </c>
      <c r="G1030" t="s">
        <v>2572</v>
      </c>
      <c r="H1030" t="s">
        <v>2573</v>
      </c>
      <c r="I1030" t="s">
        <v>3451</v>
      </c>
      <c r="J1030" t="s">
        <v>3452</v>
      </c>
      <c r="K1030" t="s">
        <v>2945</v>
      </c>
      <c r="L1030" t="s">
        <v>2950</v>
      </c>
      <c r="M1030">
        <v>504832</v>
      </c>
      <c r="N1030" t="s">
        <v>2539</v>
      </c>
    </row>
    <row r="1031" spans="1:14">
      <c r="A1031">
        <v>194641</v>
      </c>
      <c r="B1031" t="s">
        <v>2578</v>
      </c>
      <c r="C1031" t="s">
        <v>2544</v>
      </c>
      <c r="D1031" t="s">
        <v>2944</v>
      </c>
      <c r="E1031" t="s">
        <v>2937</v>
      </c>
      <c r="F1031" t="s">
        <v>2571</v>
      </c>
      <c r="G1031" t="s">
        <v>2572</v>
      </c>
      <c r="H1031" t="s">
        <v>2573</v>
      </c>
      <c r="I1031" t="s">
        <v>3451</v>
      </c>
      <c r="J1031" t="s">
        <v>3452</v>
      </c>
      <c r="K1031" t="s">
        <v>2945</v>
      </c>
      <c r="L1031" t="s">
        <v>2948</v>
      </c>
      <c r="M1031">
        <v>293888</v>
      </c>
      <c r="N1031" t="s">
        <v>2539</v>
      </c>
    </row>
    <row r="1032" spans="1:14">
      <c r="A1032">
        <v>194641</v>
      </c>
      <c r="B1032" t="s">
        <v>2578</v>
      </c>
      <c r="C1032" t="s">
        <v>2544</v>
      </c>
      <c r="D1032" t="s">
        <v>2944</v>
      </c>
      <c r="E1032" t="s">
        <v>2937</v>
      </c>
      <c r="F1032" t="s">
        <v>2571</v>
      </c>
      <c r="G1032" t="s">
        <v>2572</v>
      </c>
      <c r="H1032" t="s">
        <v>2573</v>
      </c>
      <c r="I1032" t="s">
        <v>3451</v>
      </c>
      <c r="J1032" t="s">
        <v>3452</v>
      </c>
      <c r="K1032" t="s">
        <v>2945</v>
      </c>
      <c r="L1032" t="s">
        <v>2949</v>
      </c>
      <c r="M1032">
        <v>717824</v>
      </c>
      <c r="N1032" t="s">
        <v>2539</v>
      </c>
    </row>
    <row r="1033" spans="1:14">
      <c r="A1033">
        <v>194641</v>
      </c>
      <c r="B1033" t="s">
        <v>2578</v>
      </c>
      <c r="C1033" t="s">
        <v>2544</v>
      </c>
      <c r="D1033" t="s">
        <v>2944</v>
      </c>
      <c r="E1033" t="s">
        <v>2937</v>
      </c>
      <c r="F1033" t="s">
        <v>2571</v>
      </c>
      <c r="G1033" t="s">
        <v>2572</v>
      </c>
      <c r="H1033" t="s">
        <v>2573</v>
      </c>
      <c r="I1033" t="s">
        <v>3451</v>
      </c>
      <c r="J1033" t="s">
        <v>3452</v>
      </c>
      <c r="K1033" t="s">
        <v>2945</v>
      </c>
      <c r="L1033" t="s">
        <v>2951</v>
      </c>
      <c r="M1033">
        <v>504832</v>
      </c>
      <c r="N1033" t="s">
        <v>2539</v>
      </c>
    </row>
    <row r="1034" spans="1:14">
      <c r="A1034">
        <v>194642</v>
      </c>
      <c r="B1034" t="s">
        <v>2581</v>
      </c>
      <c r="C1034" t="s">
        <v>2544</v>
      </c>
      <c r="D1034" t="s">
        <v>2952</v>
      </c>
      <c r="E1034" t="s">
        <v>2937</v>
      </c>
      <c r="F1034" t="s">
        <v>2571</v>
      </c>
      <c r="G1034" t="s">
        <v>2572</v>
      </c>
      <c r="H1034" t="s">
        <v>2573</v>
      </c>
      <c r="I1034" t="s">
        <v>3453</v>
      </c>
      <c r="J1034" t="s">
        <v>3454</v>
      </c>
      <c r="K1034" t="s">
        <v>2945</v>
      </c>
      <c r="L1034" t="s">
        <v>2953</v>
      </c>
      <c r="M1034">
        <v>300032</v>
      </c>
      <c r="N1034" t="s">
        <v>2539</v>
      </c>
    </row>
    <row r="1035" spans="1:14">
      <c r="A1035">
        <v>194642</v>
      </c>
      <c r="B1035" t="s">
        <v>2581</v>
      </c>
      <c r="C1035" t="s">
        <v>2544</v>
      </c>
      <c r="D1035" t="s">
        <v>2952</v>
      </c>
      <c r="E1035" t="s">
        <v>2937</v>
      </c>
      <c r="F1035" t="s">
        <v>2571</v>
      </c>
      <c r="G1035" t="s">
        <v>2572</v>
      </c>
      <c r="H1035" t="s">
        <v>2573</v>
      </c>
      <c r="I1035" t="s">
        <v>3453</v>
      </c>
      <c r="J1035" t="s">
        <v>3454</v>
      </c>
      <c r="K1035" t="s">
        <v>2945</v>
      </c>
      <c r="L1035" t="s">
        <v>2954</v>
      </c>
      <c r="M1035">
        <v>362496</v>
      </c>
      <c r="N1035" t="s">
        <v>2539</v>
      </c>
    </row>
    <row r="1036" spans="1:14">
      <c r="A1036">
        <v>194642</v>
      </c>
      <c r="B1036" t="s">
        <v>2581</v>
      </c>
      <c r="C1036" t="s">
        <v>2544</v>
      </c>
      <c r="D1036" t="s">
        <v>2952</v>
      </c>
      <c r="E1036" t="s">
        <v>2937</v>
      </c>
      <c r="F1036" t="s">
        <v>2571</v>
      </c>
      <c r="G1036" t="s">
        <v>2572</v>
      </c>
      <c r="H1036" t="s">
        <v>2573</v>
      </c>
      <c r="I1036" t="s">
        <v>3453</v>
      </c>
      <c r="J1036" t="s">
        <v>3454</v>
      </c>
      <c r="K1036" t="s">
        <v>2945</v>
      </c>
      <c r="L1036" t="s">
        <v>2941</v>
      </c>
      <c r="M1036">
        <v>274432</v>
      </c>
      <c r="N1036" t="s">
        <v>2539</v>
      </c>
    </row>
    <row r="1037" spans="1:14">
      <c r="A1037">
        <v>194644</v>
      </c>
      <c r="B1037" t="s">
        <v>2957</v>
      </c>
      <c r="C1037" t="s">
        <v>2544</v>
      </c>
      <c r="D1037" t="s">
        <v>2962</v>
      </c>
      <c r="E1037" t="s">
        <v>2937</v>
      </c>
      <c r="F1037" t="s">
        <v>2571</v>
      </c>
      <c r="G1037" t="s">
        <v>2572</v>
      </c>
      <c r="H1037" t="s">
        <v>2573</v>
      </c>
      <c r="I1037" t="s">
        <v>3455</v>
      </c>
      <c r="J1037" t="s">
        <v>3456</v>
      </c>
      <c r="K1037" t="s">
        <v>2938</v>
      </c>
      <c r="L1037" t="s">
        <v>2941</v>
      </c>
      <c r="M1037">
        <v>280576</v>
      </c>
      <c r="N1037" t="s">
        <v>2539</v>
      </c>
    </row>
    <row r="1038" spans="1:14">
      <c r="A1038">
        <v>194645</v>
      </c>
      <c r="B1038" t="s">
        <v>2957</v>
      </c>
      <c r="C1038" t="s">
        <v>2544</v>
      </c>
      <c r="D1038" t="s">
        <v>2574</v>
      </c>
      <c r="E1038" t="s">
        <v>2937</v>
      </c>
      <c r="F1038" t="s">
        <v>2571</v>
      </c>
      <c r="G1038" t="s">
        <v>2572</v>
      </c>
      <c r="H1038" t="s">
        <v>2573</v>
      </c>
      <c r="I1038" t="s">
        <v>3457</v>
      </c>
      <c r="J1038" t="s">
        <v>3458</v>
      </c>
      <c r="K1038" t="s">
        <v>2938</v>
      </c>
      <c r="L1038" t="s">
        <v>2941</v>
      </c>
      <c r="M1038">
        <v>280576</v>
      </c>
      <c r="N1038" t="s">
        <v>2539</v>
      </c>
    </row>
    <row r="1039" spans="1:14">
      <c r="A1039">
        <v>194645</v>
      </c>
      <c r="B1039" t="s">
        <v>2957</v>
      </c>
      <c r="C1039" t="s">
        <v>2544</v>
      </c>
      <c r="D1039" t="s">
        <v>2574</v>
      </c>
      <c r="E1039" t="s">
        <v>2937</v>
      </c>
      <c r="F1039" t="s">
        <v>2571</v>
      </c>
      <c r="G1039" t="s">
        <v>2572</v>
      </c>
      <c r="H1039" t="s">
        <v>2573</v>
      </c>
      <c r="I1039" t="s">
        <v>3457</v>
      </c>
      <c r="J1039" t="s">
        <v>3458</v>
      </c>
      <c r="K1039" t="s">
        <v>2938</v>
      </c>
      <c r="L1039" t="s">
        <v>2960</v>
      </c>
      <c r="M1039">
        <v>446464</v>
      </c>
      <c r="N1039" t="s">
        <v>2539</v>
      </c>
    </row>
    <row r="1040" spans="1:14">
      <c r="A1040">
        <v>194645</v>
      </c>
      <c r="B1040" t="s">
        <v>2957</v>
      </c>
      <c r="C1040" t="s">
        <v>2544</v>
      </c>
      <c r="D1040" t="s">
        <v>2574</v>
      </c>
      <c r="E1040" t="s">
        <v>2937</v>
      </c>
      <c r="F1040" t="s">
        <v>2571</v>
      </c>
      <c r="G1040" t="s">
        <v>2572</v>
      </c>
      <c r="H1040" t="s">
        <v>2573</v>
      </c>
      <c r="I1040" t="s">
        <v>3457</v>
      </c>
      <c r="J1040" t="s">
        <v>3458</v>
      </c>
      <c r="K1040" t="s">
        <v>2938</v>
      </c>
      <c r="L1040" t="s">
        <v>2958</v>
      </c>
      <c r="M1040">
        <v>454656</v>
      </c>
      <c r="N1040" t="s">
        <v>2539</v>
      </c>
    </row>
    <row r="1041" spans="1:14">
      <c r="A1041">
        <v>194645</v>
      </c>
      <c r="B1041" t="s">
        <v>2957</v>
      </c>
      <c r="C1041" t="s">
        <v>2544</v>
      </c>
      <c r="D1041" t="s">
        <v>2574</v>
      </c>
      <c r="E1041" t="s">
        <v>2937</v>
      </c>
      <c r="F1041" t="s">
        <v>2571</v>
      </c>
      <c r="G1041" t="s">
        <v>2572</v>
      </c>
      <c r="H1041" t="s">
        <v>2573</v>
      </c>
      <c r="I1041" t="s">
        <v>3457</v>
      </c>
      <c r="J1041" t="s">
        <v>3458</v>
      </c>
      <c r="K1041" t="s">
        <v>2938</v>
      </c>
      <c r="L1041" t="s">
        <v>2959</v>
      </c>
      <c r="M1041">
        <v>423936</v>
      </c>
      <c r="N1041" t="s">
        <v>2539</v>
      </c>
    </row>
    <row r="1042" spans="1:14">
      <c r="A1042">
        <v>194645</v>
      </c>
      <c r="B1042" t="s">
        <v>2957</v>
      </c>
      <c r="C1042" t="s">
        <v>2544</v>
      </c>
      <c r="D1042" t="s">
        <v>2574</v>
      </c>
      <c r="E1042" t="s">
        <v>2937</v>
      </c>
      <c r="F1042" t="s">
        <v>2571</v>
      </c>
      <c r="G1042" t="s">
        <v>2572</v>
      </c>
      <c r="H1042" t="s">
        <v>2573</v>
      </c>
      <c r="I1042" t="s">
        <v>3457</v>
      </c>
      <c r="J1042" t="s">
        <v>3458</v>
      </c>
      <c r="K1042" t="s">
        <v>2938</v>
      </c>
      <c r="L1042" t="s">
        <v>2961</v>
      </c>
      <c r="M1042">
        <v>819200</v>
      </c>
      <c r="N1042" t="s">
        <v>2539</v>
      </c>
    </row>
    <row r="1043" spans="1:14">
      <c r="A1043">
        <v>194646</v>
      </c>
      <c r="B1043" t="s">
        <v>2579</v>
      </c>
      <c r="C1043" t="s">
        <v>2544</v>
      </c>
      <c r="D1043" t="s">
        <v>2940</v>
      </c>
      <c r="E1043" t="s">
        <v>2937</v>
      </c>
      <c r="F1043" t="s">
        <v>2571</v>
      </c>
      <c r="G1043" t="s">
        <v>2572</v>
      </c>
      <c r="H1043" t="s">
        <v>2573</v>
      </c>
      <c r="I1043" t="s">
        <v>3457</v>
      </c>
      <c r="J1043" t="s">
        <v>3459</v>
      </c>
      <c r="K1043" t="s">
        <v>2938</v>
      </c>
      <c r="L1043" t="s">
        <v>2942</v>
      </c>
      <c r="M1043">
        <v>100120576</v>
      </c>
      <c r="N1043" t="s">
        <v>2539</v>
      </c>
    </row>
    <row r="1044" spans="1:14">
      <c r="A1044">
        <v>194646</v>
      </c>
      <c r="B1044" t="s">
        <v>2579</v>
      </c>
      <c r="C1044" t="s">
        <v>2544</v>
      </c>
      <c r="D1044" t="s">
        <v>2940</v>
      </c>
      <c r="E1044" t="s">
        <v>2937</v>
      </c>
      <c r="F1044" t="s">
        <v>2571</v>
      </c>
      <c r="G1044" t="s">
        <v>2572</v>
      </c>
      <c r="H1044" t="s">
        <v>2573</v>
      </c>
      <c r="I1044" t="s">
        <v>3457</v>
      </c>
      <c r="J1044" t="s">
        <v>3459</v>
      </c>
      <c r="K1044" t="s">
        <v>2938</v>
      </c>
      <c r="L1044" t="s">
        <v>2941</v>
      </c>
      <c r="M1044">
        <v>280576</v>
      </c>
      <c r="N1044" t="s">
        <v>2539</v>
      </c>
    </row>
    <row r="1045" spans="1:14">
      <c r="A1045">
        <v>194647</v>
      </c>
      <c r="B1045" t="s">
        <v>2580</v>
      </c>
      <c r="C1045" t="s">
        <v>2544</v>
      </c>
      <c r="D1045" t="s">
        <v>2936</v>
      </c>
      <c r="E1045" t="s">
        <v>2937</v>
      </c>
      <c r="F1045" t="s">
        <v>2571</v>
      </c>
      <c r="G1045" t="s">
        <v>2572</v>
      </c>
      <c r="H1045" t="s">
        <v>2573</v>
      </c>
      <c r="I1045" t="s">
        <v>3457</v>
      </c>
      <c r="J1045" t="s">
        <v>3460</v>
      </c>
      <c r="K1045" t="s">
        <v>2938</v>
      </c>
      <c r="L1045" t="s">
        <v>2939</v>
      </c>
      <c r="M1045">
        <v>275456</v>
      </c>
      <c r="N1045" t="s">
        <v>2539</v>
      </c>
    </row>
    <row r="1046" spans="1:14">
      <c r="A1046">
        <v>194648</v>
      </c>
      <c r="B1046" t="s">
        <v>2570</v>
      </c>
      <c r="C1046" t="s">
        <v>2544</v>
      </c>
      <c r="D1046" t="s">
        <v>2943</v>
      </c>
      <c r="E1046" t="s">
        <v>2937</v>
      </c>
      <c r="F1046" t="s">
        <v>2571</v>
      </c>
      <c r="G1046" t="s">
        <v>2572</v>
      </c>
      <c r="H1046" t="s">
        <v>2573</v>
      </c>
      <c r="I1046" t="s">
        <v>3461</v>
      </c>
      <c r="J1046" t="s">
        <v>3462</v>
      </c>
      <c r="K1046" t="s">
        <v>2938</v>
      </c>
      <c r="L1046" t="s">
        <v>2955</v>
      </c>
      <c r="M1046">
        <v>466944</v>
      </c>
      <c r="N1046" t="s">
        <v>2539</v>
      </c>
    </row>
    <row r="1047" spans="1:14">
      <c r="A1047">
        <v>194648</v>
      </c>
      <c r="B1047" t="s">
        <v>2570</v>
      </c>
      <c r="C1047" t="s">
        <v>2544</v>
      </c>
      <c r="D1047" t="s">
        <v>2943</v>
      </c>
      <c r="E1047" t="s">
        <v>2937</v>
      </c>
      <c r="F1047" t="s">
        <v>2571</v>
      </c>
      <c r="G1047" t="s">
        <v>2572</v>
      </c>
      <c r="H1047" t="s">
        <v>2573</v>
      </c>
      <c r="I1047" t="s">
        <v>3461</v>
      </c>
      <c r="J1047" t="s">
        <v>3462</v>
      </c>
      <c r="K1047" t="s">
        <v>2938</v>
      </c>
      <c r="L1047" t="s">
        <v>2956</v>
      </c>
      <c r="M1047">
        <v>1873920</v>
      </c>
      <c r="N1047" t="s">
        <v>2539</v>
      </c>
    </row>
    <row r="1048" spans="1:14">
      <c r="A1048">
        <v>194648</v>
      </c>
      <c r="B1048" t="s">
        <v>2570</v>
      </c>
      <c r="C1048" t="s">
        <v>2544</v>
      </c>
      <c r="D1048" t="s">
        <v>2943</v>
      </c>
      <c r="E1048" t="s">
        <v>2937</v>
      </c>
      <c r="F1048" t="s">
        <v>2571</v>
      </c>
      <c r="G1048" t="s">
        <v>2572</v>
      </c>
      <c r="H1048" t="s">
        <v>2573</v>
      </c>
      <c r="I1048" t="s">
        <v>3461</v>
      </c>
      <c r="J1048" t="s">
        <v>3462</v>
      </c>
      <c r="K1048" t="s">
        <v>2938</v>
      </c>
      <c r="L1048" t="s">
        <v>2941</v>
      </c>
      <c r="M1048">
        <v>145408</v>
      </c>
      <c r="N1048" t="s">
        <v>2539</v>
      </c>
    </row>
    <row r="1049" spans="1:14">
      <c r="A1049">
        <v>194649</v>
      </c>
      <c r="B1049" t="s">
        <v>2578</v>
      </c>
      <c r="C1049" t="s">
        <v>2544</v>
      </c>
      <c r="D1049" t="s">
        <v>2944</v>
      </c>
      <c r="E1049" t="s">
        <v>2937</v>
      </c>
      <c r="F1049" t="s">
        <v>2571</v>
      </c>
      <c r="G1049" t="s">
        <v>2572</v>
      </c>
      <c r="H1049" t="s">
        <v>2573</v>
      </c>
      <c r="I1049" t="s">
        <v>3463</v>
      </c>
      <c r="J1049" t="s">
        <v>3464</v>
      </c>
      <c r="K1049" t="s">
        <v>2945</v>
      </c>
      <c r="L1049" t="s">
        <v>2941</v>
      </c>
      <c r="M1049">
        <v>274432</v>
      </c>
      <c r="N1049" t="s">
        <v>2539</v>
      </c>
    </row>
    <row r="1050" spans="1:14">
      <c r="A1050">
        <v>194649</v>
      </c>
      <c r="B1050" t="s">
        <v>2578</v>
      </c>
      <c r="C1050" t="s">
        <v>2544</v>
      </c>
      <c r="D1050" t="s">
        <v>2944</v>
      </c>
      <c r="E1050" t="s">
        <v>2937</v>
      </c>
      <c r="F1050" t="s">
        <v>2571</v>
      </c>
      <c r="G1050" t="s">
        <v>2572</v>
      </c>
      <c r="H1050" t="s">
        <v>2573</v>
      </c>
      <c r="I1050" t="s">
        <v>3463</v>
      </c>
      <c r="J1050" t="s">
        <v>3464</v>
      </c>
      <c r="K1050" t="s">
        <v>2945</v>
      </c>
      <c r="L1050" t="s">
        <v>2946</v>
      </c>
      <c r="M1050">
        <v>274432</v>
      </c>
      <c r="N1050" t="s">
        <v>2539</v>
      </c>
    </row>
    <row r="1051" spans="1:14">
      <c r="A1051">
        <v>194649</v>
      </c>
      <c r="B1051" t="s">
        <v>2578</v>
      </c>
      <c r="C1051" t="s">
        <v>2544</v>
      </c>
      <c r="D1051" t="s">
        <v>2944</v>
      </c>
      <c r="E1051" t="s">
        <v>2937</v>
      </c>
      <c r="F1051" t="s">
        <v>2571</v>
      </c>
      <c r="G1051" t="s">
        <v>2572</v>
      </c>
      <c r="H1051" t="s">
        <v>2573</v>
      </c>
      <c r="I1051" t="s">
        <v>3463</v>
      </c>
      <c r="J1051" t="s">
        <v>3464</v>
      </c>
      <c r="K1051" t="s">
        <v>2945</v>
      </c>
      <c r="L1051" t="s">
        <v>2947</v>
      </c>
      <c r="M1051">
        <v>293888</v>
      </c>
      <c r="N1051" t="s">
        <v>2539</v>
      </c>
    </row>
    <row r="1052" spans="1:14">
      <c r="A1052">
        <v>194649</v>
      </c>
      <c r="B1052" t="s">
        <v>2578</v>
      </c>
      <c r="C1052" t="s">
        <v>2544</v>
      </c>
      <c r="D1052" t="s">
        <v>2944</v>
      </c>
      <c r="E1052" t="s">
        <v>2937</v>
      </c>
      <c r="F1052" t="s">
        <v>2571</v>
      </c>
      <c r="G1052" t="s">
        <v>2572</v>
      </c>
      <c r="H1052" t="s">
        <v>2573</v>
      </c>
      <c r="I1052" t="s">
        <v>3463</v>
      </c>
      <c r="J1052" t="s">
        <v>3464</v>
      </c>
      <c r="K1052" t="s">
        <v>2945</v>
      </c>
      <c r="L1052" t="s">
        <v>2942</v>
      </c>
      <c r="M1052">
        <v>977920</v>
      </c>
      <c r="N1052" t="s">
        <v>2539</v>
      </c>
    </row>
    <row r="1053" spans="1:14">
      <c r="A1053">
        <v>194649</v>
      </c>
      <c r="B1053" t="s">
        <v>2578</v>
      </c>
      <c r="C1053" t="s">
        <v>2544</v>
      </c>
      <c r="D1053" t="s">
        <v>2944</v>
      </c>
      <c r="E1053" t="s">
        <v>2937</v>
      </c>
      <c r="F1053" t="s">
        <v>2571</v>
      </c>
      <c r="G1053" t="s">
        <v>2572</v>
      </c>
      <c r="H1053" t="s">
        <v>2573</v>
      </c>
      <c r="I1053" t="s">
        <v>3463</v>
      </c>
      <c r="J1053" t="s">
        <v>3464</v>
      </c>
      <c r="K1053" t="s">
        <v>2945</v>
      </c>
      <c r="L1053" t="s">
        <v>2950</v>
      </c>
      <c r="M1053">
        <v>504832</v>
      </c>
      <c r="N1053" t="s">
        <v>2539</v>
      </c>
    </row>
    <row r="1054" spans="1:14">
      <c r="A1054">
        <v>194649</v>
      </c>
      <c r="B1054" t="s">
        <v>2578</v>
      </c>
      <c r="C1054" t="s">
        <v>2544</v>
      </c>
      <c r="D1054" t="s">
        <v>2944</v>
      </c>
      <c r="E1054" t="s">
        <v>2937</v>
      </c>
      <c r="F1054" t="s">
        <v>2571</v>
      </c>
      <c r="G1054" t="s">
        <v>2572</v>
      </c>
      <c r="H1054" t="s">
        <v>2573</v>
      </c>
      <c r="I1054" t="s">
        <v>3463</v>
      </c>
      <c r="J1054" t="s">
        <v>3464</v>
      </c>
      <c r="K1054" t="s">
        <v>2945</v>
      </c>
      <c r="L1054" t="s">
        <v>2948</v>
      </c>
      <c r="M1054">
        <v>293888</v>
      </c>
      <c r="N1054" t="s">
        <v>2539</v>
      </c>
    </row>
    <row r="1055" spans="1:14">
      <c r="A1055">
        <v>194649</v>
      </c>
      <c r="B1055" t="s">
        <v>2578</v>
      </c>
      <c r="C1055" t="s">
        <v>2544</v>
      </c>
      <c r="D1055" t="s">
        <v>2944</v>
      </c>
      <c r="E1055" t="s">
        <v>2937</v>
      </c>
      <c r="F1055" t="s">
        <v>2571</v>
      </c>
      <c r="G1055" t="s">
        <v>2572</v>
      </c>
      <c r="H1055" t="s">
        <v>2573</v>
      </c>
      <c r="I1055" t="s">
        <v>3463</v>
      </c>
      <c r="J1055" t="s">
        <v>3464</v>
      </c>
      <c r="K1055" t="s">
        <v>2945</v>
      </c>
      <c r="L1055" t="s">
        <v>2949</v>
      </c>
      <c r="M1055">
        <v>717824</v>
      </c>
      <c r="N1055" t="s">
        <v>2539</v>
      </c>
    </row>
    <row r="1056" spans="1:14">
      <c r="A1056">
        <v>194649</v>
      </c>
      <c r="B1056" t="s">
        <v>2578</v>
      </c>
      <c r="C1056" t="s">
        <v>2544</v>
      </c>
      <c r="D1056" t="s">
        <v>2944</v>
      </c>
      <c r="E1056" t="s">
        <v>2937</v>
      </c>
      <c r="F1056" t="s">
        <v>2571</v>
      </c>
      <c r="G1056" t="s">
        <v>2572</v>
      </c>
      <c r="H1056" t="s">
        <v>2573</v>
      </c>
      <c r="I1056" t="s">
        <v>3463</v>
      </c>
      <c r="J1056" t="s">
        <v>3464</v>
      </c>
      <c r="K1056" t="s">
        <v>2945</v>
      </c>
      <c r="L1056" t="s">
        <v>2951</v>
      </c>
      <c r="M1056">
        <v>504832</v>
      </c>
      <c r="N1056" t="s">
        <v>2539</v>
      </c>
    </row>
    <row r="1057" spans="1:14">
      <c r="A1057">
        <v>194651</v>
      </c>
      <c r="B1057" t="s">
        <v>2581</v>
      </c>
      <c r="C1057" t="s">
        <v>2544</v>
      </c>
      <c r="D1057" t="s">
        <v>2952</v>
      </c>
      <c r="E1057" t="s">
        <v>2937</v>
      </c>
      <c r="F1057" t="s">
        <v>2571</v>
      </c>
      <c r="G1057" t="s">
        <v>2572</v>
      </c>
      <c r="H1057" t="s">
        <v>2573</v>
      </c>
      <c r="I1057" t="s">
        <v>3463</v>
      </c>
      <c r="J1057" t="s">
        <v>3465</v>
      </c>
      <c r="K1057" t="s">
        <v>2945</v>
      </c>
      <c r="L1057" t="s">
        <v>2953</v>
      </c>
      <c r="M1057">
        <v>300032</v>
      </c>
      <c r="N1057" t="s">
        <v>2539</v>
      </c>
    </row>
    <row r="1058" spans="1:14">
      <c r="A1058">
        <v>194651</v>
      </c>
      <c r="B1058" t="s">
        <v>2581</v>
      </c>
      <c r="C1058" t="s">
        <v>2544</v>
      </c>
      <c r="D1058" t="s">
        <v>2952</v>
      </c>
      <c r="E1058" t="s">
        <v>2937</v>
      </c>
      <c r="F1058" t="s">
        <v>2571</v>
      </c>
      <c r="G1058" t="s">
        <v>2572</v>
      </c>
      <c r="H1058" t="s">
        <v>2573</v>
      </c>
      <c r="I1058" t="s">
        <v>3463</v>
      </c>
      <c r="J1058" t="s">
        <v>3465</v>
      </c>
      <c r="K1058" t="s">
        <v>2945</v>
      </c>
      <c r="L1058" t="s">
        <v>2954</v>
      </c>
      <c r="M1058">
        <v>362496</v>
      </c>
      <c r="N1058" t="s">
        <v>2539</v>
      </c>
    </row>
    <row r="1059" spans="1:14">
      <c r="A1059">
        <v>194651</v>
      </c>
      <c r="B1059" t="s">
        <v>2581</v>
      </c>
      <c r="C1059" t="s">
        <v>2544</v>
      </c>
      <c r="D1059" t="s">
        <v>2952</v>
      </c>
      <c r="E1059" t="s">
        <v>2937</v>
      </c>
      <c r="F1059" t="s">
        <v>2571</v>
      </c>
      <c r="G1059" t="s">
        <v>2572</v>
      </c>
      <c r="H1059" t="s">
        <v>2573</v>
      </c>
      <c r="I1059" t="s">
        <v>3463</v>
      </c>
      <c r="J1059" t="s">
        <v>3465</v>
      </c>
      <c r="K1059" t="s">
        <v>2945</v>
      </c>
      <c r="L1059" t="s">
        <v>2941</v>
      </c>
      <c r="M1059">
        <v>274432</v>
      </c>
      <c r="N1059" t="s">
        <v>2539</v>
      </c>
    </row>
    <row r="1060" spans="1:14">
      <c r="A1060">
        <v>194653</v>
      </c>
      <c r="B1060" t="s">
        <v>2957</v>
      </c>
      <c r="C1060" t="s">
        <v>2544</v>
      </c>
      <c r="D1060" t="s">
        <v>2962</v>
      </c>
      <c r="E1060" t="s">
        <v>2937</v>
      </c>
      <c r="F1060" t="s">
        <v>2571</v>
      </c>
      <c r="G1060" t="s">
        <v>2572</v>
      </c>
      <c r="H1060" t="s">
        <v>2573</v>
      </c>
      <c r="I1060" t="s">
        <v>3466</v>
      </c>
      <c r="J1060" t="s">
        <v>3467</v>
      </c>
      <c r="K1060" t="s">
        <v>2938</v>
      </c>
      <c r="L1060" t="s">
        <v>2941</v>
      </c>
      <c r="M1060">
        <v>280576</v>
      </c>
      <c r="N1060" t="s">
        <v>2539</v>
      </c>
    </row>
    <row r="1061" spans="1:14">
      <c r="A1061">
        <v>194654</v>
      </c>
      <c r="B1061" t="s">
        <v>2957</v>
      </c>
      <c r="C1061" t="s">
        <v>2544</v>
      </c>
      <c r="D1061" t="s">
        <v>2574</v>
      </c>
      <c r="E1061" t="s">
        <v>2937</v>
      </c>
      <c r="F1061" t="s">
        <v>2571</v>
      </c>
      <c r="G1061" t="s">
        <v>2572</v>
      </c>
      <c r="H1061" t="s">
        <v>2573</v>
      </c>
      <c r="I1061" t="s">
        <v>3468</v>
      </c>
      <c r="J1061" t="s">
        <v>3469</v>
      </c>
      <c r="K1061" t="s">
        <v>2938</v>
      </c>
      <c r="L1061" t="s">
        <v>2941</v>
      </c>
      <c r="M1061">
        <v>280576</v>
      </c>
      <c r="N1061" t="s">
        <v>2539</v>
      </c>
    </row>
    <row r="1062" spans="1:14">
      <c r="A1062">
        <v>194654</v>
      </c>
      <c r="B1062" t="s">
        <v>2957</v>
      </c>
      <c r="C1062" t="s">
        <v>2544</v>
      </c>
      <c r="D1062" t="s">
        <v>2574</v>
      </c>
      <c r="E1062" t="s">
        <v>2937</v>
      </c>
      <c r="F1062" t="s">
        <v>2571</v>
      </c>
      <c r="G1062" t="s">
        <v>2572</v>
      </c>
      <c r="H1062" t="s">
        <v>2573</v>
      </c>
      <c r="I1062" t="s">
        <v>3468</v>
      </c>
      <c r="J1062" t="s">
        <v>3469</v>
      </c>
      <c r="K1062" t="s">
        <v>2938</v>
      </c>
      <c r="L1062" t="s">
        <v>2960</v>
      </c>
      <c r="M1062">
        <v>446464</v>
      </c>
      <c r="N1062" t="s">
        <v>2539</v>
      </c>
    </row>
    <row r="1063" spans="1:14">
      <c r="A1063">
        <v>194654</v>
      </c>
      <c r="B1063" t="s">
        <v>2957</v>
      </c>
      <c r="C1063" t="s">
        <v>2544</v>
      </c>
      <c r="D1063" t="s">
        <v>2574</v>
      </c>
      <c r="E1063" t="s">
        <v>2937</v>
      </c>
      <c r="F1063" t="s">
        <v>2571</v>
      </c>
      <c r="G1063" t="s">
        <v>2572</v>
      </c>
      <c r="H1063" t="s">
        <v>2573</v>
      </c>
      <c r="I1063" t="s">
        <v>3468</v>
      </c>
      <c r="J1063" t="s">
        <v>3469</v>
      </c>
      <c r="K1063" t="s">
        <v>2938</v>
      </c>
      <c r="L1063" t="s">
        <v>2959</v>
      </c>
      <c r="M1063">
        <v>423936</v>
      </c>
      <c r="N1063" t="s">
        <v>2539</v>
      </c>
    </row>
    <row r="1064" spans="1:14">
      <c r="A1064">
        <v>194654</v>
      </c>
      <c r="B1064" t="s">
        <v>2957</v>
      </c>
      <c r="C1064" t="s">
        <v>2544</v>
      </c>
      <c r="D1064" t="s">
        <v>2574</v>
      </c>
      <c r="E1064" t="s">
        <v>2937</v>
      </c>
      <c r="F1064" t="s">
        <v>2571</v>
      </c>
      <c r="G1064" t="s">
        <v>2572</v>
      </c>
      <c r="H1064" t="s">
        <v>2573</v>
      </c>
      <c r="I1064" t="s">
        <v>3468</v>
      </c>
      <c r="J1064" t="s">
        <v>3469</v>
      </c>
      <c r="K1064" t="s">
        <v>2938</v>
      </c>
      <c r="L1064" t="s">
        <v>2958</v>
      </c>
      <c r="M1064">
        <v>454656</v>
      </c>
      <c r="N1064" t="s">
        <v>2539</v>
      </c>
    </row>
    <row r="1065" spans="1:14">
      <c r="A1065">
        <v>194654</v>
      </c>
      <c r="B1065" t="s">
        <v>2957</v>
      </c>
      <c r="C1065" t="s">
        <v>2544</v>
      </c>
      <c r="D1065" t="s">
        <v>2574</v>
      </c>
      <c r="E1065" t="s">
        <v>2937</v>
      </c>
      <c r="F1065" t="s">
        <v>2571</v>
      </c>
      <c r="G1065" t="s">
        <v>2572</v>
      </c>
      <c r="H1065" t="s">
        <v>2573</v>
      </c>
      <c r="I1065" t="s">
        <v>3468</v>
      </c>
      <c r="J1065" t="s">
        <v>3469</v>
      </c>
      <c r="K1065" t="s">
        <v>2938</v>
      </c>
      <c r="L1065" t="s">
        <v>2961</v>
      </c>
      <c r="M1065">
        <v>884736</v>
      </c>
      <c r="N1065" t="s">
        <v>2539</v>
      </c>
    </row>
    <row r="1066" spans="1:14">
      <c r="A1066">
        <v>194655</v>
      </c>
      <c r="B1066" t="s">
        <v>2579</v>
      </c>
      <c r="C1066" t="s">
        <v>2544</v>
      </c>
      <c r="D1066" t="s">
        <v>2940</v>
      </c>
      <c r="E1066" t="s">
        <v>2937</v>
      </c>
      <c r="F1066" t="s">
        <v>2571</v>
      </c>
      <c r="G1066" t="s">
        <v>2572</v>
      </c>
      <c r="H1066" t="s">
        <v>2573</v>
      </c>
      <c r="I1066" t="s">
        <v>3468</v>
      </c>
      <c r="J1066" t="s">
        <v>3470</v>
      </c>
      <c r="K1066" t="s">
        <v>2938</v>
      </c>
      <c r="L1066" t="s">
        <v>2942</v>
      </c>
      <c r="M1066">
        <v>108445696</v>
      </c>
      <c r="N1066" t="s">
        <v>2539</v>
      </c>
    </row>
    <row r="1067" spans="1:14">
      <c r="A1067">
        <v>194655</v>
      </c>
      <c r="B1067" t="s">
        <v>2579</v>
      </c>
      <c r="C1067" t="s">
        <v>2544</v>
      </c>
      <c r="D1067" t="s">
        <v>2940</v>
      </c>
      <c r="E1067" t="s">
        <v>2937</v>
      </c>
      <c r="F1067" t="s">
        <v>2571</v>
      </c>
      <c r="G1067" t="s">
        <v>2572</v>
      </c>
      <c r="H1067" t="s">
        <v>2573</v>
      </c>
      <c r="I1067" t="s">
        <v>3468</v>
      </c>
      <c r="J1067" t="s">
        <v>3470</v>
      </c>
      <c r="K1067" t="s">
        <v>2938</v>
      </c>
      <c r="L1067" t="s">
        <v>2941</v>
      </c>
      <c r="M1067">
        <v>280576</v>
      </c>
      <c r="N1067" t="s">
        <v>2539</v>
      </c>
    </row>
    <row r="1068" spans="1:14">
      <c r="A1068">
        <v>194656</v>
      </c>
      <c r="B1068" t="s">
        <v>2580</v>
      </c>
      <c r="C1068" t="s">
        <v>2544</v>
      </c>
      <c r="D1068" t="s">
        <v>2936</v>
      </c>
      <c r="E1068" t="s">
        <v>2937</v>
      </c>
      <c r="F1068" t="s">
        <v>2571</v>
      </c>
      <c r="G1068" t="s">
        <v>2572</v>
      </c>
      <c r="H1068" t="s">
        <v>2573</v>
      </c>
      <c r="I1068" t="s">
        <v>3468</v>
      </c>
      <c r="J1068" t="s">
        <v>3471</v>
      </c>
      <c r="K1068" t="s">
        <v>2938</v>
      </c>
      <c r="L1068" t="s">
        <v>2939</v>
      </c>
      <c r="M1068">
        <v>275456</v>
      </c>
      <c r="N1068" t="s">
        <v>2539</v>
      </c>
    </row>
    <row r="1069" spans="1:14">
      <c r="A1069">
        <v>194658</v>
      </c>
      <c r="B1069" t="s">
        <v>2570</v>
      </c>
      <c r="C1069" t="s">
        <v>2544</v>
      </c>
      <c r="D1069" t="s">
        <v>2943</v>
      </c>
      <c r="E1069" t="s">
        <v>2937</v>
      </c>
      <c r="F1069" t="s">
        <v>2571</v>
      </c>
      <c r="G1069" t="s">
        <v>2572</v>
      </c>
      <c r="H1069" t="s">
        <v>2573</v>
      </c>
      <c r="I1069" t="s">
        <v>3472</v>
      </c>
      <c r="J1069" t="s">
        <v>3473</v>
      </c>
      <c r="K1069" t="s">
        <v>2938</v>
      </c>
      <c r="L1069" t="s">
        <v>2956</v>
      </c>
      <c r="M1069">
        <v>2529280</v>
      </c>
      <c r="N1069" t="s">
        <v>2539</v>
      </c>
    </row>
    <row r="1070" spans="1:14">
      <c r="A1070">
        <v>194658</v>
      </c>
      <c r="B1070" t="s">
        <v>2570</v>
      </c>
      <c r="C1070" t="s">
        <v>2544</v>
      </c>
      <c r="D1070" t="s">
        <v>2943</v>
      </c>
      <c r="E1070" t="s">
        <v>2937</v>
      </c>
      <c r="F1070" t="s">
        <v>2571</v>
      </c>
      <c r="G1070" t="s">
        <v>2572</v>
      </c>
      <c r="H1070" t="s">
        <v>2573</v>
      </c>
      <c r="I1070" t="s">
        <v>3472</v>
      </c>
      <c r="J1070" t="s">
        <v>3473</v>
      </c>
      <c r="K1070" t="s">
        <v>2938</v>
      </c>
      <c r="L1070" t="s">
        <v>2955</v>
      </c>
      <c r="M1070">
        <v>466944</v>
      </c>
      <c r="N1070" t="s">
        <v>2539</v>
      </c>
    </row>
    <row r="1071" spans="1:14">
      <c r="A1071">
        <v>194658</v>
      </c>
      <c r="B1071" t="s">
        <v>2570</v>
      </c>
      <c r="C1071" t="s">
        <v>2544</v>
      </c>
      <c r="D1071" t="s">
        <v>2943</v>
      </c>
      <c r="E1071" t="s">
        <v>2937</v>
      </c>
      <c r="F1071" t="s">
        <v>2571</v>
      </c>
      <c r="G1071" t="s">
        <v>2572</v>
      </c>
      <c r="H1071" t="s">
        <v>2573</v>
      </c>
      <c r="I1071" t="s">
        <v>3472</v>
      </c>
      <c r="J1071" t="s">
        <v>3473</v>
      </c>
      <c r="K1071" t="s">
        <v>2938</v>
      </c>
      <c r="L1071" t="s">
        <v>2941</v>
      </c>
      <c r="M1071">
        <v>145408</v>
      </c>
      <c r="N1071" t="s">
        <v>2539</v>
      </c>
    </row>
    <row r="1072" spans="1:14">
      <c r="A1072">
        <v>194660</v>
      </c>
      <c r="B1072" t="s">
        <v>2578</v>
      </c>
      <c r="C1072" t="s">
        <v>2544</v>
      </c>
      <c r="D1072" t="s">
        <v>2944</v>
      </c>
      <c r="E1072" t="s">
        <v>2937</v>
      </c>
      <c r="F1072" t="s">
        <v>2571</v>
      </c>
      <c r="G1072" t="s">
        <v>2572</v>
      </c>
      <c r="H1072" t="s">
        <v>2573</v>
      </c>
      <c r="I1072" t="s">
        <v>3474</v>
      </c>
      <c r="J1072" t="s">
        <v>3475</v>
      </c>
      <c r="K1072" t="s">
        <v>2945</v>
      </c>
      <c r="L1072" t="s">
        <v>2941</v>
      </c>
      <c r="M1072">
        <v>274432</v>
      </c>
      <c r="N1072" t="s">
        <v>2539</v>
      </c>
    </row>
    <row r="1073" spans="1:14">
      <c r="A1073">
        <v>194660</v>
      </c>
      <c r="B1073" t="s">
        <v>2578</v>
      </c>
      <c r="C1073" t="s">
        <v>2544</v>
      </c>
      <c r="D1073" t="s">
        <v>2944</v>
      </c>
      <c r="E1073" t="s">
        <v>2937</v>
      </c>
      <c r="F1073" t="s">
        <v>2571</v>
      </c>
      <c r="G1073" t="s">
        <v>2572</v>
      </c>
      <c r="H1073" t="s">
        <v>2573</v>
      </c>
      <c r="I1073" t="s">
        <v>3474</v>
      </c>
      <c r="J1073" t="s">
        <v>3475</v>
      </c>
      <c r="K1073" t="s">
        <v>2945</v>
      </c>
      <c r="L1073" t="s">
        <v>2946</v>
      </c>
      <c r="M1073">
        <v>274432</v>
      </c>
      <c r="N1073" t="s">
        <v>2539</v>
      </c>
    </row>
    <row r="1074" spans="1:14">
      <c r="A1074">
        <v>194660</v>
      </c>
      <c r="B1074" t="s">
        <v>2578</v>
      </c>
      <c r="C1074" t="s">
        <v>2544</v>
      </c>
      <c r="D1074" t="s">
        <v>2944</v>
      </c>
      <c r="E1074" t="s">
        <v>2937</v>
      </c>
      <c r="F1074" t="s">
        <v>2571</v>
      </c>
      <c r="G1074" t="s">
        <v>2572</v>
      </c>
      <c r="H1074" t="s">
        <v>2573</v>
      </c>
      <c r="I1074" t="s">
        <v>3474</v>
      </c>
      <c r="J1074" t="s">
        <v>3475</v>
      </c>
      <c r="K1074" t="s">
        <v>2945</v>
      </c>
      <c r="L1074" t="s">
        <v>2947</v>
      </c>
      <c r="M1074">
        <v>293888</v>
      </c>
      <c r="N1074" t="s">
        <v>2539</v>
      </c>
    </row>
    <row r="1075" spans="1:14">
      <c r="A1075">
        <v>194660</v>
      </c>
      <c r="B1075" t="s">
        <v>2578</v>
      </c>
      <c r="C1075" t="s">
        <v>2544</v>
      </c>
      <c r="D1075" t="s">
        <v>2944</v>
      </c>
      <c r="E1075" t="s">
        <v>2937</v>
      </c>
      <c r="F1075" t="s">
        <v>2571</v>
      </c>
      <c r="G1075" t="s">
        <v>2572</v>
      </c>
      <c r="H1075" t="s">
        <v>2573</v>
      </c>
      <c r="I1075" t="s">
        <v>3474</v>
      </c>
      <c r="J1075" t="s">
        <v>3475</v>
      </c>
      <c r="K1075" t="s">
        <v>2945</v>
      </c>
      <c r="L1075" t="s">
        <v>2942</v>
      </c>
      <c r="M1075">
        <v>977920</v>
      </c>
      <c r="N1075" t="s">
        <v>2539</v>
      </c>
    </row>
    <row r="1076" spans="1:14">
      <c r="A1076">
        <v>194660</v>
      </c>
      <c r="B1076" t="s">
        <v>2578</v>
      </c>
      <c r="C1076" t="s">
        <v>2544</v>
      </c>
      <c r="D1076" t="s">
        <v>2944</v>
      </c>
      <c r="E1076" t="s">
        <v>2937</v>
      </c>
      <c r="F1076" t="s">
        <v>2571</v>
      </c>
      <c r="G1076" t="s">
        <v>2572</v>
      </c>
      <c r="H1076" t="s">
        <v>2573</v>
      </c>
      <c r="I1076" t="s">
        <v>3474</v>
      </c>
      <c r="J1076" t="s">
        <v>3475</v>
      </c>
      <c r="K1076" t="s">
        <v>2945</v>
      </c>
      <c r="L1076" t="s">
        <v>2950</v>
      </c>
      <c r="M1076">
        <v>504832</v>
      </c>
      <c r="N1076" t="s">
        <v>2539</v>
      </c>
    </row>
    <row r="1077" spans="1:14">
      <c r="A1077">
        <v>194660</v>
      </c>
      <c r="B1077" t="s">
        <v>2578</v>
      </c>
      <c r="C1077" t="s">
        <v>2544</v>
      </c>
      <c r="D1077" t="s">
        <v>2944</v>
      </c>
      <c r="E1077" t="s">
        <v>2937</v>
      </c>
      <c r="F1077" t="s">
        <v>2571</v>
      </c>
      <c r="G1077" t="s">
        <v>2572</v>
      </c>
      <c r="H1077" t="s">
        <v>2573</v>
      </c>
      <c r="I1077" t="s">
        <v>3474</v>
      </c>
      <c r="J1077" t="s">
        <v>3475</v>
      </c>
      <c r="K1077" t="s">
        <v>2945</v>
      </c>
      <c r="L1077" t="s">
        <v>2948</v>
      </c>
      <c r="M1077">
        <v>293888</v>
      </c>
      <c r="N1077" t="s">
        <v>2539</v>
      </c>
    </row>
    <row r="1078" spans="1:14">
      <c r="A1078">
        <v>194660</v>
      </c>
      <c r="B1078" t="s">
        <v>2578</v>
      </c>
      <c r="C1078" t="s">
        <v>2544</v>
      </c>
      <c r="D1078" t="s">
        <v>2944</v>
      </c>
      <c r="E1078" t="s">
        <v>2937</v>
      </c>
      <c r="F1078" t="s">
        <v>2571</v>
      </c>
      <c r="G1078" t="s">
        <v>2572</v>
      </c>
      <c r="H1078" t="s">
        <v>2573</v>
      </c>
      <c r="I1078" t="s">
        <v>3474</v>
      </c>
      <c r="J1078" t="s">
        <v>3475</v>
      </c>
      <c r="K1078" t="s">
        <v>2945</v>
      </c>
      <c r="L1078" t="s">
        <v>2949</v>
      </c>
      <c r="M1078">
        <v>717824</v>
      </c>
      <c r="N1078" t="s">
        <v>2539</v>
      </c>
    </row>
    <row r="1079" spans="1:14">
      <c r="A1079">
        <v>194660</v>
      </c>
      <c r="B1079" t="s">
        <v>2578</v>
      </c>
      <c r="C1079" t="s">
        <v>2544</v>
      </c>
      <c r="D1079" t="s">
        <v>2944</v>
      </c>
      <c r="E1079" t="s">
        <v>2937</v>
      </c>
      <c r="F1079" t="s">
        <v>2571</v>
      </c>
      <c r="G1079" t="s">
        <v>2572</v>
      </c>
      <c r="H1079" t="s">
        <v>2573</v>
      </c>
      <c r="I1079" t="s">
        <v>3474</v>
      </c>
      <c r="J1079" t="s">
        <v>3475</v>
      </c>
      <c r="K1079" t="s">
        <v>2945</v>
      </c>
      <c r="L1079" t="s">
        <v>2951</v>
      </c>
      <c r="M1079">
        <v>504832</v>
      </c>
      <c r="N1079" t="s">
        <v>2539</v>
      </c>
    </row>
    <row r="1080" spans="1:14">
      <c r="A1080">
        <v>194661</v>
      </c>
      <c r="B1080" t="s">
        <v>2581</v>
      </c>
      <c r="C1080" t="s">
        <v>2544</v>
      </c>
      <c r="D1080" t="s">
        <v>2952</v>
      </c>
      <c r="E1080" t="s">
        <v>2937</v>
      </c>
      <c r="F1080" t="s">
        <v>2571</v>
      </c>
      <c r="G1080" t="s">
        <v>2572</v>
      </c>
      <c r="H1080" t="s">
        <v>2573</v>
      </c>
      <c r="I1080" t="s">
        <v>3474</v>
      </c>
      <c r="J1080" t="s">
        <v>3476</v>
      </c>
      <c r="K1080" t="s">
        <v>2945</v>
      </c>
      <c r="L1080" t="s">
        <v>2953</v>
      </c>
      <c r="M1080">
        <v>300032</v>
      </c>
      <c r="N1080" t="s">
        <v>2539</v>
      </c>
    </row>
    <row r="1081" spans="1:14">
      <c r="A1081">
        <v>194661</v>
      </c>
      <c r="B1081" t="s">
        <v>2581</v>
      </c>
      <c r="C1081" t="s">
        <v>2544</v>
      </c>
      <c r="D1081" t="s">
        <v>2952</v>
      </c>
      <c r="E1081" t="s">
        <v>2937</v>
      </c>
      <c r="F1081" t="s">
        <v>2571</v>
      </c>
      <c r="G1081" t="s">
        <v>2572</v>
      </c>
      <c r="H1081" t="s">
        <v>2573</v>
      </c>
      <c r="I1081" t="s">
        <v>3474</v>
      </c>
      <c r="J1081" t="s">
        <v>3476</v>
      </c>
      <c r="K1081" t="s">
        <v>2945</v>
      </c>
      <c r="L1081" t="s">
        <v>2954</v>
      </c>
      <c r="M1081">
        <v>362496</v>
      </c>
      <c r="N1081" t="s">
        <v>2539</v>
      </c>
    </row>
    <row r="1082" spans="1:14">
      <c r="A1082">
        <v>194661</v>
      </c>
      <c r="B1082" t="s">
        <v>2581</v>
      </c>
      <c r="C1082" t="s">
        <v>2544</v>
      </c>
      <c r="D1082" t="s">
        <v>2952</v>
      </c>
      <c r="E1082" t="s">
        <v>2937</v>
      </c>
      <c r="F1082" t="s">
        <v>2571</v>
      </c>
      <c r="G1082" t="s">
        <v>2572</v>
      </c>
      <c r="H1082" t="s">
        <v>2573</v>
      </c>
      <c r="I1082" t="s">
        <v>3474</v>
      </c>
      <c r="J1082" t="s">
        <v>3476</v>
      </c>
      <c r="K1082" t="s">
        <v>2945</v>
      </c>
      <c r="L1082" t="s">
        <v>2941</v>
      </c>
      <c r="M1082">
        <v>274432</v>
      </c>
      <c r="N1082" t="s">
        <v>2539</v>
      </c>
    </row>
    <row r="1083" spans="1:14">
      <c r="A1083">
        <v>194662</v>
      </c>
      <c r="B1083" t="s">
        <v>2957</v>
      </c>
      <c r="C1083" t="s">
        <v>2544</v>
      </c>
      <c r="D1083" t="s">
        <v>2962</v>
      </c>
      <c r="E1083" t="s">
        <v>2937</v>
      </c>
      <c r="F1083" t="s">
        <v>2571</v>
      </c>
      <c r="G1083" t="s">
        <v>2572</v>
      </c>
      <c r="H1083" t="s">
        <v>2573</v>
      </c>
      <c r="I1083" t="s">
        <v>3477</v>
      </c>
      <c r="J1083" t="s">
        <v>3478</v>
      </c>
      <c r="K1083" t="s">
        <v>2938</v>
      </c>
      <c r="L1083" t="s">
        <v>2941</v>
      </c>
      <c r="M1083">
        <v>280576</v>
      </c>
      <c r="N1083" t="s">
        <v>2539</v>
      </c>
    </row>
    <row r="1084" spans="1:14">
      <c r="A1084">
        <v>194664</v>
      </c>
      <c r="B1084" t="s">
        <v>2579</v>
      </c>
      <c r="C1084" t="s">
        <v>2544</v>
      </c>
      <c r="D1084" t="s">
        <v>2940</v>
      </c>
      <c r="E1084" t="s">
        <v>2937</v>
      </c>
      <c r="F1084" t="s">
        <v>2571</v>
      </c>
      <c r="G1084" t="s">
        <v>2572</v>
      </c>
      <c r="H1084" t="s">
        <v>2573</v>
      </c>
      <c r="I1084" t="s">
        <v>3479</v>
      </c>
      <c r="J1084" t="s">
        <v>3480</v>
      </c>
      <c r="K1084" t="s">
        <v>2938</v>
      </c>
      <c r="L1084" t="s">
        <v>2941</v>
      </c>
      <c r="M1084">
        <v>280576</v>
      </c>
      <c r="N1084" t="s">
        <v>2539</v>
      </c>
    </row>
    <row r="1085" spans="1:14">
      <c r="A1085">
        <v>194664</v>
      </c>
      <c r="B1085" t="s">
        <v>2579</v>
      </c>
      <c r="C1085" t="s">
        <v>2544</v>
      </c>
      <c r="D1085" t="s">
        <v>2940</v>
      </c>
      <c r="E1085" t="s">
        <v>2937</v>
      </c>
      <c r="F1085" t="s">
        <v>2571</v>
      </c>
      <c r="G1085" t="s">
        <v>2572</v>
      </c>
      <c r="H1085" t="s">
        <v>2573</v>
      </c>
      <c r="I1085" t="s">
        <v>3479</v>
      </c>
      <c r="J1085" t="s">
        <v>3480</v>
      </c>
      <c r="K1085" t="s">
        <v>2938</v>
      </c>
      <c r="L1085" t="s">
        <v>2942</v>
      </c>
      <c r="M1085">
        <v>83015680</v>
      </c>
      <c r="N1085" t="s">
        <v>2539</v>
      </c>
    </row>
    <row r="1086" spans="1:14">
      <c r="A1086">
        <v>194665</v>
      </c>
      <c r="B1086" t="s">
        <v>2580</v>
      </c>
      <c r="C1086" t="s">
        <v>2544</v>
      </c>
      <c r="D1086" t="s">
        <v>2936</v>
      </c>
      <c r="E1086" t="s">
        <v>2937</v>
      </c>
      <c r="F1086" t="s">
        <v>2571</v>
      </c>
      <c r="G1086" t="s">
        <v>2572</v>
      </c>
      <c r="H1086" t="s">
        <v>2573</v>
      </c>
      <c r="I1086" t="s">
        <v>3481</v>
      </c>
      <c r="J1086" t="s">
        <v>3482</v>
      </c>
      <c r="K1086" t="s">
        <v>2938</v>
      </c>
      <c r="L1086" t="s">
        <v>2939</v>
      </c>
      <c r="M1086">
        <v>275456</v>
      </c>
      <c r="N1086" t="s">
        <v>2539</v>
      </c>
    </row>
    <row r="1087" spans="1:14">
      <c r="A1087">
        <v>194666</v>
      </c>
      <c r="B1087" t="s">
        <v>2957</v>
      </c>
      <c r="C1087" t="s">
        <v>2544</v>
      </c>
      <c r="D1087" t="s">
        <v>2574</v>
      </c>
      <c r="E1087" t="s">
        <v>2937</v>
      </c>
      <c r="F1087" t="s">
        <v>2571</v>
      </c>
      <c r="G1087" t="s">
        <v>2572</v>
      </c>
      <c r="H1087" t="s">
        <v>2573</v>
      </c>
      <c r="I1087" t="s">
        <v>3483</v>
      </c>
      <c r="J1087" t="s">
        <v>3484</v>
      </c>
      <c r="K1087" t="s">
        <v>2938</v>
      </c>
      <c r="L1087" t="s">
        <v>2960</v>
      </c>
      <c r="M1087">
        <v>446464</v>
      </c>
      <c r="N1087" t="s">
        <v>2539</v>
      </c>
    </row>
    <row r="1088" spans="1:14">
      <c r="A1088">
        <v>194666</v>
      </c>
      <c r="B1088" t="s">
        <v>2957</v>
      </c>
      <c r="C1088" t="s">
        <v>2544</v>
      </c>
      <c r="D1088" t="s">
        <v>2574</v>
      </c>
      <c r="E1088" t="s">
        <v>2937</v>
      </c>
      <c r="F1088" t="s">
        <v>2571</v>
      </c>
      <c r="G1088" t="s">
        <v>2572</v>
      </c>
      <c r="H1088" t="s">
        <v>2573</v>
      </c>
      <c r="I1088" t="s">
        <v>3483</v>
      </c>
      <c r="J1088" t="s">
        <v>3484</v>
      </c>
      <c r="K1088" t="s">
        <v>2938</v>
      </c>
      <c r="L1088" t="s">
        <v>2958</v>
      </c>
      <c r="M1088">
        <v>454656</v>
      </c>
      <c r="N1088" t="s">
        <v>2539</v>
      </c>
    </row>
    <row r="1089" spans="1:14">
      <c r="A1089">
        <v>194666</v>
      </c>
      <c r="B1089" t="s">
        <v>2957</v>
      </c>
      <c r="C1089" t="s">
        <v>2544</v>
      </c>
      <c r="D1089" t="s">
        <v>2574</v>
      </c>
      <c r="E1089" t="s">
        <v>2937</v>
      </c>
      <c r="F1089" t="s">
        <v>2571</v>
      </c>
      <c r="G1089" t="s">
        <v>2572</v>
      </c>
      <c r="H1089" t="s">
        <v>2573</v>
      </c>
      <c r="I1089" t="s">
        <v>3483</v>
      </c>
      <c r="J1089" t="s">
        <v>3484</v>
      </c>
      <c r="K1089" t="s">
        <v>2938</v>
      </c>
      <c r="L1089" t="s">
        <v>2959</v>
      </c>
      <c r="M1089">
        <v>423936</v>
      </c>
      <c r="N1089" t="s">
        <v>2539</v>
      </c>
    </row>
    <row r="1090" spans="1:14">
      <c r="A1090">
        <v>194666</v>
      </c>
      <c r="B1090" t="s">
        <v>2957</v>
      </c>
      <c r="C1090" t="s">
        <v>2544</v>
      </c>
      <c r="D1090" t="s">
        <v>2574</v>
      </c>
      <c r="E1090" t="s">
        <v>2937</v>
      </c>
      <c r="F1090" t="s">
        <v>2571</v>
      </c>
      <c r="G1090" t="s">
        <v>2572</v>
      </c>
      <c r="H1090" t="s">
        <v>2573</v>
      </c>
      <c r="I1090" t="s">
        <v>3483</v>
      </c>
      <c r="J1090" t="s">
        <v>3484</v>
      </c>
      <c r="K1090" t="s">
        <v>2938</v>
      </c>
      <c r="L1090" t="s">
        <v>2941</v>
      </c>
      <c r="M1090">
        <v>280576</v>
      </c>
      <c r="N1090" t="s">
        <v>2539</v>
      </c>
    </row>
    <row r="1091" spans="1:14">
      <c r="A1091">
        <v>194666</v>
      </c>
      <c r="B1091" t="s">
        <v>2957</v>
      </c>
      <c r="C1091" t="s">
        <v>2544</v>
      </c>
      <c r="D1091" t="s">
        <v>2574</v>
      </c>
      <c r="E1091" t="s">
        <v>2937</v>
      </c>
      <c r="F1091" t="s">
        <v>2571</v>
      </c>
      <c r="G1091" t="s">
        <v>2572</v>
      </c>
      <c r="H1091" t="s">
        <v>2573</v>
      </c>
      <c r="I1091" t="s">
        <v>3483</v>
      </c>
      <c r="J1091" t="s">
        <v>3484</v>
      </c>
      <c r="K1091" t="s">
        <v>2938</v>
      </c>
      <c r="L1091" t="s">
        <v>2961</v>
      </c>
      <c r="M1091">
        <v>753664</v>
      </c>
      <c r="N1091" t="s">
        <v>2539</v>
      </c>
    </row>
    <row r="1092" spans="1:14">
      <c r="A1092">
        <v>194667</v>
      </c>
      <c r="B1092" t="s">
        <v>2570</v>
      </c>
      <c r="C1092" t="s">
        <v>2544</v>
      </c>
      <c r="D1092" t="s">
        <v>2943</v>
      </c>
      <c r="E1092" t="s">
        <v>2937</v>
      </c>
      <c r="F1092" t="s">
        <v>2571</v>
      </c>
      <c r="G1092" t="s">
        <v>2572</v>
      </c>
      <c r="H1092" t="s">
        <v>2573</v>
      </c>
      <c r="I1092" t="s">
        <v>3485</v>
      </c>
      <c r="J1092" t="s">
        <v>3486</v>
      </c>
      <c r="K1092" t="s">
        <v>2938</v>
      </c>
      <c r="L1092" t="s">
        <v>2941</v>
      </c>
      <c r="M1092">
        <v>145408</v>
      </c>
      <c r="N1092" t="s">
        <v>2539</v>
      </c>
    </row>
    <row r="1093" spans="1:14">
      <c r="A1093">
        <v>194667</v>
      </c>
      <c r="B1093" t="s">
        <v>2570</v>
      </c>
      <c r="C1093" t="s">
        <v>2544</v>
      </c>
      <c r="D1093" t="s">
        <v>2943</v>
      </c>
      <c r="E1093" t="s">
        <v>2937</v>
      </c>
      <c r="F1093" t="s">
        <v>2571</v>
      </c>
      <c r="G1093" t="s">
        <v>2572</v>
      </c>
      <c r="H1093" t="s">
        <v>2573</v>
      </c>
      <c r="I1093" t="s">
        <v>3485</v>
      </c>
      <c r="J1093" t="s">
        <v>3486</v>
      </c>
      <c r="K1093" t="s">
        <v>2938</v>
      </c>
      <c r="L1093" t="s">
        <v>2955</v>
      </c>
      <c r="M1093">
        <v>466944</v>
      </c>
      <c r="N1093" t="s">
        <v>2539</v>
      </c>
    </row>
    <row r="1094" spans="1:14">
      <c r="A1094">
        <v>194667</v>
      </c>
      <c r="B1094" t="s">
        <v>2570</v>
      </c>
      <c r="C1094" t="s">
        <v>2544</v>
      </c>
      <c r="D1094" t="s">
        <v>2943</v>
      </c>
      <c r="E1094" t="s">
        <v>2937</v>
      </c>
      <c r="F1094" t="s">
        <v>2571</v>
      </c>
      <c r="G1094" t="s">
        <v>2572</v>
      </c>
      <c r="H1094" t="s">
        <v>2573</v>
      </c>
      <c r="I1094" t="s">
        <v>3485</v>
      </c>
      <c r="J1094" t="s">
        <v>3486</v>
      </c>
      <c r="K1094" t="s">
        <v>2938</v>
      </c>
      <c r="L1094" t="s">
        <v>2956</v>
      </c>
      <c r="M1094">
        <v>1546240</v>
      </c>
      <c r="N1094" t="s">
        <v>2539</v>
      </c>
    </row>
    <row r="1095" spans="1:14">
      <c r="A1095">
        <v>194669</v>
      </c>
      <c r="B1095" t="s">
        <v>2578</v>
      </c>
      <c r="C1095" t="s">
        <v>2544</v>
      </c>
      <c r="D1095" t="s">
        <v>2944</v>
      </c>
      <c r="E1095" t="s">
        <v>2937</v>
      </c>
      <c r="F1095" t="s">
        <v>2571</v>
      </c>
      <c r="G1095" t="s">
        <v>2572</v>
      </c>
      <c r="H1095" t="s">
        <v>2573</v>
      </c>
      <c r="I1095" t="s">
        <v>3487</v>
      </c>
      <c r="J1095" t="s">
        <v>3488</v>
      </c>
      <c r="K1095" t="s">
        <v>2945</v>
      </c>
      <c r="L1095" t="s">
        <v>2947</v>
      </c>
      <c r="M1095">
        <v>293888</v>
      </c>
      <c r="N1095" t="s">
        <v>2539</v>
      </c>
    </row>
    <row r="1096" spans="1:14">
      <c r="A1096">
        <v>194669</v>
      </c>
      <c r="B1096" t="s">
        <v>2578</v>
      </c>
      <c r="C1096" t="s">
        <v>2544</v>
      </c>
      <c r="D1096" t="s">
        <v>2944</v>
      </c>
      <c r="E1096" t="s">
        <v>2937</v>
      </c>
      <c r="F1096" t="s">
        <v>2571</v>
      </c>
      <c r="G1096" t="s">
        <v>2572</v>
      </c>
      <c r="H1096" t="s">
        <v>2573</v>
      </c>
      <c r="I1096" t="s">
        <v>3487</v>
      </c>
      <c r="J1096" t="s">
        <v>3488</v>
      </c>
      <c r="K1096" t="s">
        <v>2945</v>
      </c>
      <c r="L1096" t="s">
        <v>2946</v>
      </c>
      <c r="M1096">
        <v>274432</v>
      </c>
      <c r="N1096" t="s">
        <v>2539</v>
      </c>
    </row>
    <row r="1097" spans="1:14">
      <c r="A1097">
        <v>194669</v>
      </c>
      <c r="B1097" t="s">
        <v>2578</v>
      </c>
      <c r="C1097" t="s">
        <v>2544</v>
      </c>
      <c r="D1097" t="s">
        <v>2944</v>
      </c>
      <c r="E1097" t="s">
        <v>2937</v>
      </c>
      <c r="F1097" t="s">
        <v>2571</v>
      </c>
      <c r="G1097" t="s">
        <v>2572</v>
      </c>
      <c r="H1097" t="s">
        <v>2573</v>
      </c>
      <c r="I1097" t="s">
        <v>3487</v>
      </c>
      <c r="J1097" t="s">
        <v>3488</v>
      </c>
      <c r="K1097" t="s">
        <v>2945</v>
      </c>
      <c r="L1097" t="s">
        <v>2941</v>
      </c>
      <c r="M1097">
        <v>274432</v>
      </c>
      <c r="N1097" t="s">
        <v>2539</v>
      </c>
    </row>
    <row r="1098" spans="1:14">
      <c r="A1098">
        <v>194669</v>
      </c>
      <c r="B1098" t="s">
        <v>2578</v>
      </c>
      <c r="C1098" t="s">
        <v>2544</v>
      </c>
      <c r="D1098" t="s">
        <v>2944</v>
      </c>
      <c r="E1098" t="s">
        <v>2937</v>
      </c>
      <c r="F1098" t="s">
        <v>2571</v>
      </c>
      <c r="G1098" t="s">
        <v>2572</v>
      </c>
      <c r="H1098" t="s">
        <v>2573</v>
      </c>
      <c r="I1098" t="s">
        <v>3487</v>
      </c>
      <c r="J1098" t="s">
        <v>3488</v>
      </c>
      <c r="K1098" t="s">
        <v>2945</v>
      </c>
      <c r="L1098" t="s">
        <v>2950</v>
      </c>
      <c r="M1098">
        <v>504832</v>
      </c>
      <c r="N1098" t="s">
        <v>2539</v>
      </c>
    </row>
    <row r="1099" spans="1:14">
      <c r="A1099">
        <v>194669</v>
      </c>
      <c r="B1099" t="s">
        <v>2578</v>
      </c>
      <c r="C1099" t="s">
        <v>2544</v>
      </c>
      <c r="D1099" t="s">
        <v>2944</v>
      </c>
      <c r="E1099" t="s">
        <v>2937</v>
      </c>
      <c r="F1099" t="s">
        <v>2571</v>
      </c>
      <c r="G1099" t="s">
        <v>2572</v>
      </c>
      <c r="H1099" t="s">
        <v>2573</v>
      </c>
      <c r="I1099" t="s">
        <v>3487</v>
      </c>
      <c r="J1099" t="s">
        <v>3488</v>
      </c>
      <c r="K1099" t="s">
        <v>2945</v>
      </c>
      <c r="L1099" t="s">
        <v>2942</v>
      </c>
      <c r="M1099">
        <v>977920</v>
      </c>
      <c r="N1099" t="s">
        <v>2539</v>
      </c>
    </row>
    <row r="1100" spans="1:14">
      <c r="A1100">
        <v>194669</v>
      </c>
      <c r="B1100" t="s">
        <v>2578</v>
      </c>
      <c r="C1100" t="s">
        <v>2544</v>
      </c>
      <c r="D1100" t="s">
        <v>2944</v>
      </c>
      <c r="E1100" t="s">
        <v>2937</v>
      </c>
      <c r="F1100" t="s">
        <v>2571</v>
      </c>
      <c r="G1100" t="s">
        <v>2572</v>
      </c>
      <c r="H1100" t="s">
        <v>2573</v>
      </c>
      <c r="I1100" t="s">
        <v>3487</v>
      </c>
      <c r="J1100" t="s">
        <v>3488</v>
      </c>
      <c r="K1100" t="s">
        <v>2945</v>
      </c>
      <c r="L1100" t="s">
        <v>2948</v>
      </c>
      <c r="M1100">
        <v>293888</v>
      </c>
      <c r="N1100" t="s">
        <v>2539</v>
      </c>
    </row>
    <row r="1101" spans="1:14">
      <c r="A1101">
        <v>194669</v>
      </c>
      <c r="B1101" t="s">
        <v>2578</v>
      </c>
      <c r="C1101" t="s">
        <v>2544</v>
      </c>
      <c r="D1101" t="s">
        <v>2944</v>
      </c>
      <c r="E1101" t="s">
        <v>2937</v>
      </c>
      <c r="F1101" t="s">
        <v>2571</v>
      </c>
      <c r="G1101" t="s">
        <v>2572</v>
      </c>
      <c r="H1101" t="s">
        <v>2573</v>
      </c>
      <c r="I1101" t="s">
        <v>3487</v>
      </c>
      <c r="J1101" t="s">
        <v>3488</v>
      </c>
      <c r="K1101" t="s">
        <v>2945</v>
      </c>
      <c r="L1101" t="s">
        <v>2949</v>
      </c>
      <c r="M1101">
        <v>717824</v>
      </c>
      <c r="N1101" t="s">
        <v>2539</v>
      </c>
    </row>
    <row r="1102" spans="1:14">
      <c r="A1102">
        <v>194669</v>
      </c>
      <c r="B1102" t="s">
        <v>2578</v>
      </c>
      <c r="C1102" t="s">
        <v>2544</v>
      </c>
      <c r="D1102" t="s">
        <v>2944</v>
      </c>
      <c r="E1102" t="s">
        <v>2937</v>
      </c>
      <c r="F1102" t="s">
        <v>2571</v>
      </c>
      <c r="G1102" t="s">
        <v>2572</v>
      </c>
      <c r="H1102" t="s">
        <v>2573</v>
      </c>
      <c r="I1102" t="s">
        <v>3487</v>
      </c>
      <c r="J1102" t="s">
        <v>3488</v>
      </c>
      <c r="K1102" t="s">
        <v>2945</v>
      </c>
      <c r="L1102" t="s">
        <v>2951</v>
      </c>
      <c r="M1102">
        <v>504832</v>
      </c>
      <c r="N1102" t="s">
        <v>2539</v>
      </c>
    </row>
    <row r="1103" spans="1:14">
      <c r="A1103">
        <v>194671</v>
      </c>
      <c r="B1103" t="s">
        <v>2581</v>
      </c>
      <c r="C1103" t="s">
        <v>2544</v>
      </c>
      <c r="D1103" t="s">
        <v>2952</v>
      </c>
      <c r="E1103" t="s">
        <v>2937</v>
      </c>
      <c r="F1103" t="s">
        <v>2571</v>
      </c>
      <c r="G1103" t="s">
        <v>2572</v>
      </c>
      <c r="H1103" t="s">
        <v>2573</v>
      </c>
      <c r="I1103" t="s">
        <v>3487</v>
      </c>
      <c r="J1103" t="s">
        <v>3489</v>
      </c>
      <c r="K1103" t="s">
        <v>2945</v>
      </c>
      <c r="L1103" t="s">
        <v>2953</v>
      </c>
      <c r="M1103">
        <v>300032</v>
      </c>
      <c r="N1103" t="s">
        <v>2539</v>
      </c>
    </row>
    <row r="1104" spans="1:14">
      <c r="A1104">
        <v>194671</v>
      </c>
      <c r="B1104" t="s">
        <v>2581</v>
      </c>
      <c r="C1104" t="s">
        <v>2544</v>
      </c>
      <c r="D1104" t="s">
        <v>2952</v>
      </c>
      <c r="E1104" t="s">
        <v>2937</v>
      </c>
      <c r="F1104" t="s">
        <v>2571</v>
      </c>
      <c r="G1104" t="s">
        <v>2572</v>
      </c>
      <c r="H1104" t="s">
        <v>2573</v>
      </c>
      <c r="I1104" t="s">
        <v>3487</v>
      </c>
      <c r="J1104" t="s">
        <v>3489</v>
      </c>
      <c r="K1104" t="s">
        <v>2945</v>
      </c>
      <c r="L1104" t="s">
        <v>2954</v>
      </c>
      <c r="M1104">
        <v>362496</v>
      </c>
      <c r="N1104" t="s">
        <v>2539</v>
      </c>
    </row>
    <row r="1105" spans="1:14">
      <c r="A1105">
        <v>194671</v>
      </c>
      <c r="B1105" t="s">
        <v>2581</v>
      </c>
      <c r="C1105" t="s">
        <v>2544</v>
      </c>
      <c r="D1105" t="s">
        <v>2952</v>
      </c>
      <c r="E1105" t="s">
        <v>2937</v>
      </c>
      <c r="F1105" t="s">
        <v>2571</v>
      </c>
      <c r="G1105" t="s">
        <v>2572</v>
      </c>
      <c r="H1105" t="s">
        <v>2573</v>
      </c>
      <c r="I1105" t="s">
        <v>3487</v>
      </c>
      <c r="J1105" t="s">
        <v>3489</v>
      </c>
      <c r="K1105" t="s">
        <v>2945</v>
      </c>
      <c r="L1105" t="s">
        <v>2941</v>
      </c>
      <c r="M1105">
        <v>274432</v>
      </c>
      <c r="N1105" t="s">
        <v>2539</v>
      </c>
    </row>
    <row r="1106" spans="1:14">
      <c r="A1106">
        <v>194673</v>
      </c>
      <c r="B1106" t="s">
        <v>2957</v>
      </c>
      <c r="C1106" t="s">
        <v>2544</v>
      </c>
      <c r="D1106" t="s">
        <v>2574</v>
      </c>
      <c r="E1106" t="s">
        <v>2937</v>
      </c>
      <c r="F1106" t="s">
        <v>2571</v>
      </c>
      <c r="G1106" t="s">
        <v>2572</v>
      </c>
      <c r="H1106" t="s">
        <v>2573</v>
      </c>
      <c r="I1106" t="s">
        <v>3490</v>
      </c>
      <c r="J1106" t="s">
        <v>3491</v>
      </c>
      <c r="K1106" t="s">
        <v>2938</v>
      </c>
      <c r="L1106" t="s">
        <v>2941</v>
      </c>
      <c r="M1106">
        <v>280576</v>
      </c>
      <c r="N1106" t="s">
        <v>2539</v>
      </c>
    </row>
    <row r="1107" spans="1:14">
      <c r="A1107">
        <v>194673</v>
      </c>
      <c r="B1107" t="s">
        <v>2957</v>
      </c>
      <c r="C1107" t="s">
        <v>2544</v>
      </c>
      <c r="D1107" t="s">
        <v>2574</v>
      </c>
      <c r="E1107" t="s">
        <v>2937</v>
      </c>
      <c r="F1107" t="s">
        <v>2571</v>
      </c>
      <c r="G1107" t="s">
        <v>2572</v>
      </c>
      <c r="H1107" t="s">
        <v>2573</v>
      </c>
      <c r="I1107" t="s">
        <v>3490</v>
      </c>
      <c r="J1107" t="s">
        <v>3491</v>
      </c>
      <c r="K1107" t="s">
        <v>2938</v>
      </c>
      <c r="L1107" t="s">
        <v>2960</v>
      </c>
      <c r="M1107">
        <v>446464</v>
      </c>
      <c r="N1107" t="s">
        <v>2539</v>
      </c>
    </row>
    <row r="1108" spans="1:14">
      <c r="A1108">
        <v>194673</v>
      </c>
      <c r="B1108" t="s">
        <v>2957</v>
      </c>
      <c r="C1108" t="s">
        <v>2544</v>
      </c>
      <c r="D1108" t="s">
        <v>2574</v>
      </c>
      <c r="E1108" t="s">
        <v>2937</v>
      </c>
      <c r="F1108" t="s">
        <v>2571</v>
      </c>
      <c r="G1108" t="s">
        <v>2572</v>
      </c>
      <c r="H1108" t="s">
        <v>2573</v>
      </c>
      <c r="I1108" t="s">
        <v>3490</v>
      </c>
      <c r="J1108" t="s">
        <v>3491</v>
      </c>
      <c r="K1108" t="s">
        <v>2938</v>
      </c>
      <c r="L1108" t="s">
        <v>2959</v>
      </c>
      <c r="M1108">
        <v>423936</v>
      </c>
      <c r="N1108" t="s">
        <v>2539</v>
      </c>
    </row>
    <row r="1109" spans="1:14">
      <c r="A1109">
        <v>194673</v>
      </c>
      <c r="B1109" t="s">
        <v>2957</v>
      </c>
      <c r="C1109" t="s">
        <v>2544</v>
      </c>
      <c r="D1109" t="s">
        <v>2574</v>
      </c>
      <c r="E1109" t="s">
        <v>2937</v>
      </c>
      <c r="F1109" t="s">
        <v>2571</v>
      </c>
      <c r="G1109" t="s">
        <v>2572</v>
      </c>
      <c r="H1109" t="s">
        <v>2573</v>
      </c>
      <c r="I1109" t="s">
        <v>3490</v>
      </c>
      <c r="J1109" t="s">
        <v>3491</v>
      </c>
      <c r="K1109" t="s">
        <v>2938</v>
      </c>
      <c r="L1109" t="s">
        <v>2958</v>
      </c>
      <c r="M1109">
        <v>454656</v>
      </c>
      <c r="N1109" t="s">
        <v>2539</v>
      </c>
    </row>
    <row r="1110" spans="1:14">
      <c r="A1110">
        <v>194673</v>
      </c>
      <c r="B1110" t="s">
        <v>2957</v>
      </c>
      <c r="C1110" t="s">
        <v>2544</v>
      </c>
      <c r="D1110" t="s">
        <v>2574</v>
      </c>
      <c r="E1110" t="s">
        <v>2937</v>
      </c>
      <c r="F1110" t="s">
        <v>2571</v>
      </c>
      <c r="G1110" t="s">
        <v>2572</v>
      </c>
      <c r="H1110" t="s">
        <v>2573</v>
      </c>
      <c r="I1110" t="s">
        <v>3490</v>
      </c>
      <c r="J1110" t="s">
        <v>3491</v>
      </c>
      <c r="K1110" t="s">
        <v>2938</v>
      </c>
      <c r="L1110" t="s">
        <v>2961</v>
      </c>
      <c r="M1110">
        <v>819200</v>
      </c>
      <c r="N1110" t="s">
        <v>2539</v>
      </c>
    </row>
    <row r="1111" spans="1:14">
      <c r="A1111">
        <v>194674</v>
      </c>
      <c r="B1111" t="s">
        <v>2957</v>
      </c>
      <c r="C1111" t="s">
        <v>2544</v>
      </c>
      <c r="D1111" t="s">
        <v>2962</v>
      </c>
      <c r="E1111" t="s">
        <v>2937</v>
      </c>
      <c r="F1111" t="s">
        <v>2571</v>
      </c>
      <c r="G1111" t="s">
        <v>2572</v>
      </c>
      <c r="H1111" t="s">
        <v>2573</v>
      </c>
      <c r="I1111" t="s">
        <v>3490</v>
      </c>
      <c r="J1111" t="s">
        <v>3492</v>
      </c>
      <c r="K1111" t="s">
        <v>2938</v>
      </c>
      <c r="L1111" t="s">
        <v>2941</v>
      </c>
      <c r="M1111">
        <v>280576</v>
      </c>
      <c r="N1111" t="s">
        <v>2539</v>
      </c>
    </row>
    <row r="1112" spans="1:14">
      <c r="A1112">
        <v>194675</v>
      </c>
      <c r="B1112" t="s">
        <v>2579</v>
      </c>
      <c r="C1112" t="s">
        <v>2544</v>
      </c>
      <c r="D1112" t="s">
        <v>2940</v>
      </c>
      <c r="E1112" t="s">
        <v>2937</v>
      </c>
      <c r="F1112" t="s">
        <v>2571</v>
      </c>
      <c r="G1112" t="s">
        <v>2572</v>
      </c>
      <c r="H1112" t="s">
        <v>2573</v>
      </c>
      <c r="I1112" t="s">
        <v>3490</v>
      </c>
      <c r="J1112" t="s">
        <v>3493</v>
      </c>
      <c r="K1112" t="s">
        <v>2938</v>
      </c>
      <c r="L1112" t="s">
        <v>2941</v>
      </c>
      <c r="M1112">
        <v>280576</v>
      </c>
      <c r="N1112" t="s">
        <v>2539</v>
      </c>
    </row>
    <row r="1113" spans="1:14">
      <c r="A1113">
        <v>194675</v>
      </c>
      <c r="B1113" t="s">
        <v>2579</v>
      </c>
      <c r="C1113" t="s">
        <v>2544</v>
      </c>
      <c r="D1113" t="s">
        <v>2940</v>
      </c>
      <c r="E1113" t="s">
        <v>2937</v>
      </c>
      <c r="F1113" t="s">
        <v>2571</v>
      </c>
      <c r="G1113" t="s">
        <v>2572</v>
      </c>
      <c r="H1113" t="s">
        <v>2573</v>
      </c>
      <c r="I1113" t="s">
        <v>3490</v>
      </c>
      <c r="J1113" t="s">
        <v>3493</v>
      </c>
      <c r="K1113" t="s">
        <v>2938</v>
      </c>
      <c r="L1113" t="s">
        <v>2942</v>
      </c>
      <c r="M1113">
        <v>103333888</v>
      </c>
      <c r="N1113" t="s">
        <v>2539</v>
      </c>
    </row>
    <row r="1114" spans="1:14">
      <c r="A1114">
        <v>194676</v>
      </c>
      <c r="B1114" t="s">
        <v>2580</v>
      </c>
      <c r="C1114" t="s">
        <v>2544</v>
      </c>
      <c r="D1114" t="s">
        <v>2936</v>
      </c>
      <c r="E1114" t="s">
        <v>2937</v>
      </c>
      <c r="F1114" t="s">
        <v>2571</v>
      </c>
      <c r="G1114" t="s">
        <v>2572</v>
      </c>
      <c r="H1114" t="s">
        <v>2573</v>
      </c>
      <c r="I1114" t="s">
        <v>3490</v>
      </c>
      <c r="J1114" t="s">
        <v>3494</v>
      </c>
      <c r="K1114" t="s">
        <v>2938</v>
      </c>
      <c r="L1114" t="s">
        <v>2939</v>
      </c>
      <c r="M1114">
        <v>275456</v>
      </c>
      <c r="N1114" t="s">
        <v>2539</v>
      </c>
    </row>
    <row r="1115" spans="1:14">
      <c r="A1115">
        <v>194684</v>
      </c>
      <c r="B1115" t="s">
        <v>2570</v>
      </c>
      <c r="C1115" t="s">
        <v>2544</v>
      </c>
      <c r="D1115" t="s">
        <v>2943</v>
      </c>
      <c r="E1115" t="s">
        <v>2937</v>
      </c>
      <c r="F1115" t="s">
        <v>2571</v>
      </c>
      <c r="G1115" t="s">
        <v>2572</v>
      </c>
      <c r="H1115" t="s">
        <v>2573</v>
      </c>
      <c r="I1115" t="s">
        <v>3495</v>
      </c>
      <c r="J1115" t="s">
        <v>3496</v>
      </c>
      <c r="K1115" t="s">
        <v>2938</v>
      </c>
      <c r="L1115" t="s">
        <v>2956</v>
      </c>
      <c r="M1115">
        <v>4495360</v>
      </c>
      <c r="N1115" t="s">
        <v>2539</v>
      </c>
    </row>
    <row r="1116" spans="1:14">
      <c r="A1116">
        <v>194684</v>
      </c>
      <c r="B1116" t="s">
        <v>2570</v>
      </c>
      <c r="C1116" t="s">
        <v>2544</v>
      </c>
      <c r="D1116" t="s">
        <v>2943</v>
      </c>
      <c r="E1116" t="s">
        <v>2937</v>
      </c>
      <c r="F1116" t="s">
        <v>2571</v>
      </c>
      <c r="G1116" t="s">
        <v>2572</v>
      </c>
      <c r="H1116" t="s">
        <v>2573</v>
      </c>
      <c r="I1116" t="s">
        <v>3495</v>
      </c>
      <c r="J1116" t="s">
        <v>3496</v>
      </c>
      <c r="K1116" t="s">
        <v>2938</v>
      </c>
      <c r="L1116" t="s">
        <v>2955</v>
      </c>
      <c r="M1116">
        <v>466944</v>
      </c>
      <c r="N1116" t="s">
        <v>2539</v>
      </c>
    </row>
    <row r="1117" spans="1:14">
      <c r="A1117">
        <v>194684</v>
      </c>
      <c r="B1117" t="s">
        <v>2570</v>
      </c>
      <c r="C1117" t="s">
        <v>2544</v>
      </c>
      <c r="D1117" t="s">
        <v>2943</v>
      </c>
      <c r="E1117" t="s">
        <v>2937</v>
      </c>
      <c r="F1117" t="s">
        <v>2571</v>
      </c>
      <c r="G1117" t="s">
        <v>2572</v>
      </c>
      <c r="H1117" t="s">
        <v>2573</v>
      </c>
      <c r="I1117" t="s">
        <v>3495</v>
      </c>
      <c r="J1117" t="s">
        <v>3496</v>
      </c>
      <c r="K1117" t="s">
        <v>2938</v>
      </c>
      <c r="L1117" t="s">
        <v>2941</v>
      </c>
      <c r="M1117">
        <v>145408</v>
      </c>
      <c r="N1117" t="s">
        <v>2539</v>
      </c>
    </row>
    <row r="1118" spans="1:14">
      <c r="A1118">
        <v>194686</v>
      </c>
      <c r="B1118" t="s">
        <v>2578</v>
      </c>
      <c r="C1118" t="s">
        <v>2544</v>
      </c>
      <c r="D1118" t="s">
        <v>2944</v>
      </c>
      <c r="E1118" t="s">
        <v>2937</v>
      </c>
      <c r="F1118" t="s">
        <v>2571</v>
      </c>
      <c r="G1118" t="s">
        <v>2572</v>
      </c>
      <c r="H1118" t="s">
        <v>2573</v>
      </c>
      <c r="I1118" t="s">
        <v>3497</v>
      </c>
      <c r="J1118" t="s">
        <v>3498</v>
      </c>
      <c r="K1118" t="s">
        <v>2945</v>
      </c>
      <c r="L1118" t="s">
        <v>2941</v>
      </c>
      <c r="M1118">
        <v>274432</v>
      </c>
      <c r="N1118" t="s">
        <v>2539</v>
      </c>
    </row>
    <row r="1119" spans="1:14">
      <c r="A1119">
        <v>194686</v>
      </c>
      <c r="B1119" t="s">
        <v>2578</v>
      </c>
      <c r="C1119" t="s">
        <v>2544</v>
      </c>
      <c r="D1119" t="s">
        <v>2944</v>
      </c>
      <c r="E1119" t="s">
        <v>2937</v>
      </c>
      <c r="F1119" t="s">
        <v>2571</v>
      </c>
      <c r="G1119" t="s">
        <v>2572</v>
      </c>
      <c r="H1119" t="s">
        <v>2573</v>
      </c>
      <c r="I1119" t="s">
        <v>3497</v>
      </c>
      <c r="J1119" t="s">
        <v>3498</v>
      </c>
      <c r="K1119" t="s">
        <v>2945</v>
      </c>
      <c r="L1119" t="s">
        <v>2946</v>
      </c>
      <c r="M1119">
        <v>274432</v>
      </c>
      <c r="N1119" t="s">
        <v>2539</v>
      </c>
    </row>
    <row r="1120" spans="1:14">
      <c r="A1120">
        <v>194686</v>
      </c>
      <c r="B1120" t="s">
        <v>2578</v>
      </c>
      <c r="C1120" t="s">
        <v>2544</v>
      </c>
      <c r="D1120" t="s">
        <v>2944</v>
      </c>
      <c r="E1120" t="s">
        <v>2937</v>
      </c>
      <c r="F1120" t="s">
        <v>2571</v>
      </c>
      <c r="G1120" t="s">
        <v>2572</v>
      </c>
      <c r="H1120" t="s">
        <v>2573</v>
      </c>
      <c r="I1120" t="s">
        <v>3497</v>
      </c>
      <c r="J1120" t="s">
        <v>3498</v>
      </c>
      <c r="K1120" t="s">
        <v>2945</v>
      </c>
      <c r="L1120" t="s">
        <v>2947</v>
      </c>
      <c r="M1120">
        <v>293888</v>
      </c>
      <c r="N1120" t="s">
        <v>2539</v>
      </c>
    </row>
    <row r="1121" spans="1:14">
      <c r="A1121">
        <v>194686</v>
      </c>
      <c r="B1121" t="s">
        <v>2578</v>
      </c>
      <c r="C1121" t="s">
        <v>2544</v>
      </c>
      <c r="D1121" t="s">
        <v>2944</v>
      </c>
      <c r="E1121" t="s">
        <v>2937</v>
      </c>
      <c r="F1121" t="s">
        <v>2571</v>
      </c>
      <c r="G1121" t="s">
        <v>2572</v>
      </c>
      <c r="H1121" t="s">
        <v>2573</v>
      </c>
      <c r="I1121" t="s">
        <v>3497</v>
      </c>
      <c r="J1121" t="s">
        <v>3498</v>
      </c>
      <c r="K1121" t="s">
        <v>2945</v>
      </c>
      <c r="L1121" t="s">
        <v>2942</v>
      </c>
      <c r="M1121">
        <v>977920</v>
      </c>
      <c r="N1121" t="s">
        <v>2539</v>
      </c>
    </row>
    <row r="1122" spans="1:14">
      <c r="A1122">
        <v>194686</v>
      </c>
      <c r="B1122" t="s">
        <v>2578</v>
      </c>
      <c r="C1122" t="s">
        <v>2544</v>
      </c>
      <c r="D1122" t="s">
        <v>2944</v>
      </c>
      <c r="E1122" t="s">
        <v>2937</v>
      </c>
      <c r="F1122" t="s">
        <v>2571</v>
      </c>
      <c r="G1122" t="s">
        <v>2572</v>
      </c>
      <c r="H1122" t="s">
        <v>2573</v>
      </c>
      <c r="I1122" t="s">
        <v>3497</v>
      </c>
      <c r="J1122" t="s">
        <v>3498</v>
      </c>
      <c r="K1122" t="s">
        <v>2945</v>
      </c>
      <c r="L1122" t="s">
        <v>2950</v>
      </c>
      <c r="M1122">
        <v>504832</v>
      </c>
      <c r="N1122" t="s">
        <v>2539</v>
      </c>
    </row>
    <row r="1123" spans="1:14">
      <c r="A1123">
        <v>194686</v>
      </c>
      <c r="B1123" t="s">
        <v>2578</v>
      </c>
      <c r="C1123" t="s">
        <v>2544</v>
      </c>
      <c r="D1123" t="s">
        <v>2944</v>
      </c>
      <c r="E1123" t="s">
        <v>2937</v>
      </c>
      <c r="F1123" t="s">
        <v>2571</v>
      </c>
      <c r="G1123" t="s">
        <v>2572</v>
      </c>
      <c r="H1123" t="s">
        <v>2573</v>
      </c>
      <c r="I1123" t="s">
        <v>3497</v>
      </c>
      <c r="J1123" t="s">
        <v>3498</v>
      </c>
      <c r="K1123" t="s">
        <v>2945</v>
      </c>
      <c r="L1123" t="s">
        <v>2948</v>
      </c>
      <c r="M1123">
        <v>293888</v>
      </c>
      <c r="N1123" t="s">
        <v>2539</v>
      </c>
    </row>
    <row r="1124" spans="1:14">
      <c r="A1124">
        <v>194686</v>
      </c>
      <c r="B1124" t="s">
        <v>2578</v>
      </c>
      <c r="C1124" t="s">
        <v>2544</v>
      </c>
      <c r="D1124" t="s">
        <v>2944</v>
      </c>
      <c r="E1124" t="s">
        <v>2937</v>
      </c>
      <c r="F1124" t="s">
        <v>2571</v>
      </c>
      <c r="G1124" t="s">
        <v>2572</v>
      </c>
      <c r="H1124" t="s">
        <v>2573</v>
      </c>
      <c r="I1124" t="s">
        <v>3497</v>
      </c>
      <c r="J1124" t="s">
        <v>3498</v>
      </c>
      <c r="K1124" t="s">
        <v>2945</v>
      </c>
      <c r="L1124" t="s">
        <v>2949</v>
      </c>
      <c r="M1124">
        <v>717824</v>
      </c>
      <c r="N1124" t="s">
        <v>2539</v>
      </c>
    </row>
    <row r="1125" spans="1:14">
      <c r="A1125">
        <v>194686</v>
      </c>
      <c r="B1125" t="s">
        <v>2578</v>
      </c>
      <c r="C1125" t="s">
        <v>2544</v>
      </c>
      <c r="D1125" t="s">
        <v>2944</v>
      </c>
      <c r="E1125" t="s">
        <v>2937</v>
      </c>
      <c r="F1125" t="s">
        <v>2571</v>
      </c>
      <c r="G1125" t="s">
        <v>2572</v>
      </c>
      <c r="H1125" t="s">
        <v>2573</v>
      </c>
      <c r="I1125" t="s">
        <v>3497</v>
      </c>
      <c r="J1125" t="s">
        <v>3498</v>
      </c>
      <c r="K1125" t="s">
        <v>2945</v>
      </c>
      <c r="L1125" t="s">
        <v>2951</v>
      </c>
      <c r="M1125">
        <v>504832</v>
      </c>
      <c r="N1125" t="s">
        <v>2539</v>
      </c>
    </row>
    <row r="1126" spans="1:14">
      <c r="A1126">
        <v>194688</v>
      </c>
      <c r="B1126" t="s">
        <v>2581</v>
      </c>
      <c r="C1126" t="s">
        <v>2544</v>
      </c>
      <c r="D1126" t="s">
        <v>2952</v>
      </c>
      <c r="E1126" t="s">
        <v>2937</v>
      </c>
      <c r="F1126" t="s">
        <v>2571</v>
      </c>
      <c r="G1126" t="s">
        <v>2572</v>
      </c>
      <c r="H1126" t="s">
        <v>2573</v>
      </c>
      <c r="I1126" t="s">
        <v>3497</v>
      </c>
      <c r="J1126" t="s">
        <v>3499</v>
      </c>
      <c r="K1126" t="s">
        <v>2945</v>
      </c>
      <c r="L1126" t="s">
        <v>2953</v>
      </c>
      <c r="M1126">
        <v>300032</v>
      </c>
      <c r="N1126" t="s">
        <v>2539</v>
      </c>
    </row>
    <row r="1127" spans="1:14">
      <c r="A1127">
        <v>194688</v>
      </c>
      <c r="B1127" t="s">
        <v>2581</v>
      </c>
      <c r="C1127" t="s">
        <v>2544</v>
      </c>
      <c r="D1127" t="s">
        <v>2952</v>
      </c>
      <c r="E1127" t="s">
        <v>2937</v>
      </c>
      <c r="F1127" t="s">
        <v>2571</v>
      </c>
      <c r="G1127" t="s">
        <v>2572</v>
      </c>
      <c r="H1127" t="s">
        <v>2573</v>
      </c>
      <c r="I1127" t="s">
        <v>3497</v>
      </c>
      <c r="J1127" t="s">
        <v>3499</v>
      </c>
      <c r="K1127" t="s">
        <v>2945</v>
      </c>
      <c r="L1127" t="s">
        <v>2954</v>
      </c>
      <c r="M1127">
        <v>362496</v>
      </c>
      <c r="N1127" t="s">
        <v>2539</v>
      </c>
    </row>
    <row r="1128" spans="1:14">
      <c r="A1128">
        <v>194688</v>
      </c>
      <c r="B1128" t="s">
        <v>2581</v>
      </c>
      <c r="C1128" t="s">
        <v>2544</v>
      </c>
      <c r="D1128" t="s">
        <v>2952</v>
      </c>
      <c r="E1128" t="s">
        <v>2937</v>
      </c>
      <c r="F1128" t="s">
        <v>2571</v>
      </c>
      <c r="G1128" t="s">
        <v>2572</v>
      </c>
      <c r="H1128" t="s">
        <v>2573</v>
      </c>
      <c r="I1128" t="s">
        <v>3497</v>
      </c>
      <c r="J1128" t="s">
        <v>3499</v>
      </c>
      <c r="K1128" t="s">
        <v>2945</v>
      </c>
      <c r="L1128" t="s">
        <v>2941</v>
      </c>
      <c r="M1128">
        <v>404480</v>
      </c>
      <c r="N1128" t="s">
        <v>2539</v>
      </c>
    </row>
    <row r="1129" spans="1:14">
      <c r="A1129">
        <v>194690</v>
      </c>
      <c r="B1129" t="s">
        <v>2957</v>
      </c>
      <c r="C1129" t="s">
        <v>2544</v>
      </c>
      <c r="D1129" t="s">
        <v>2574</v>
      </c>
      <c r="E1129" t="s">
        <v>2937</v>
      </c>
      <c r="F1129" t="s">
        <v>2571</v>
      </c>
      <c r="G1129" t="s">
        <v>2572</v>
      </c>
      <c r="H1129" t="s">
        <v>2573</v>
      </c>
      <c r="I1129" t="s">
        <v>3500</v>
      </c>
      <c r="J1129" t="s">
        <v>3501</v>
      </c>
      <c r="K1129" t="s">
        <v>2938</v>
      </c>
      <c r="L1129" t="s">
        <v>2941</v>
      </c>
      <c r="M1129">
        <v>280576</v>
      </c>
      <c r="N1129" t="s">
        <v>2539</v>
      </c>
    </row>
    <row r="1130" spans="1:14">
      <c r="A1130">
        <v>194690</v>
      </c>
      <c r="B1130" t="s">
        <v>2957</v>
      </c>
      <c r="C1130" t="s">
        <v>2544</v>
      </c>
      <c r="D1130" t="s">
        <v>2574</v>
      </c>
      <c r="E1130" t="s">
        <v>2937</v>
      </c>
      <c r="F1130" t="s">
        <v>2571</v>
      </c>
      <c r="G1130" t="s">
        <v>2572</v>
      </c>
      <c r="H1130" t="s">
        <v>2573</v>
      </c>
      <c r="I1130" t="s">
        <v>3500</v>
      </c>
      <c r="J1130" t="s">
        <v>3501</v>
      </c>
      <c r="K1130" t="s">
        <v>2938</v>
      </c>
      <c r="L1130" t="s">
        <v>2960</v>
      </c>
      <c r="M1130">
        <v>446464</v>
      </c>
      <c r="N1130" t="s">
        <v>2539</v>
      </c>
    </row>
    <row r="1131" spans="1:14">
      <c r="A1131">
        <v>194690</v>
      </c>
      <c r="B1131" t="s">
        <v>2957</v>
      </c>
      <c r="C1131" t="s">
        <v>2544</v>
      </c>
      <c r="D1131" t="s">
        <v>2574</v>
      </c>
      <c r="E1131" t="s">
        <v>2937</v>
      </c>
      <c r="F1131" t="s">
        <v>2571</v>
      </c>
      <c r="G1131" t="s">
        <v>2572</v>
      </c>
      <c r="H1131" t="s">
        <v>2573</v>
      </c>
      <c r="I1131" t="s">
        <v>3500</v>
      </c>
      <c r="J1131" t="s">
        <v>3501</v>
      </c>
      <c r="K1131" t="s">
        <v>2938</v>
      </c>
      <c r="L1131" t="s">
        <v>2958</v>
      </c>
      <c r="M1131">
        <v>454656</v>
      </c>
      <c r="N1131" t="s">
        <v>2539</v>
      </c>
    </row>
    <row r="1132" spans="1:14">
      <c r="A1132">
        <v>194690</v>
      </c>
      <c r="B1132" t="s">
        <v>2957</v>
      </c>
      <c r="C1132" t="s">
        <v>2544</v>
      </c>
      <c r="D1132" t="s">
        <v>2574</v>
      </c>
      <c r="E1132" t="s">
        <v>2937</v>
      </c>
      <c r="F1132" t="s">
        <v>2571</v>
      </c>
      <c r="G1132" t="s">
        <v>2572</v>
      </c>
      <c r="H1132" t="s">
        <v>2573</v>
      </c>
      <c r="I1132" t="s">
        <v>3500</v>
      </c>
      <c r="J1132" t="s">
        <v>3501</v>
      </c>
      <c r="K1132" t="s">
        <v>2938</v>
      </c>
      <c r="L1132" t="s">
        <v>2959</v>
      </c>
      <c r="M1132">
        <v>423936</v>
      </c>
      <c r="N1132" t="s">
        <v>2539</v>
      </c>
    </row>
    <row r="1133" spans="1:14">
      <c r="A1133">
        <v>194690</v>
      </c>
      <c r="B1133" t="s">
        <v>2957</v>
      </c>
      <c r="C1133" t="s">
        <v>2544</v>
      </c>
      <c r="D1133" t="s">
        <v>2574</v>
      </c>
      <c r="E1133" t="s">
        <v>2937</v>
      </c>
      <c r="F1133" t="s">
        <v>2571</v>
      </c>
      <c r="G1133" t="s">
        <v>2572</v>
      </c>
      <c r="H1133" t="s">
        <v>2573</v>
      </c>
      <c r="I1133" t="s">
        <v>3500</v>
      </c>
      <c r="J1133" t="s">
        <v>3501</v>
      </c>
      <c r="K1133" t="s">
        <v>2938</v>
      </c>
      <c r="L1133" t="s">
        <v>2961</v>
      </c>
      <c r="M1133">
        <v>884736</v>
      </c>
      <c r="N1133" t="s">
        <v>2539</v>
      </c>
    </row>
    <row r="1134" spans="1:14">
      <c r="A1134">
        <v>194691</v>
      </c>
      <c r="B1134" t="s">
        <v>2957</v>
      </c>
      <c r="C1134" t="s">
        <v>2544</v>
      </c>
      <c r="D1134" t="s">
        <v>2962</v>
      </c>
      <c r="E1134" t="s">
        <v>2937</v>
      </c>
      <c r="F1134" t="s">
        <v>2571</v>
      </c>
      <c r="G1134" t="s">
        <v>2572</v>
      </c>
      <c r="H1134" t="s">
        <v>2573</v>
      </c>
      <c r="I1134" t="s">
        <v>3500</v>
      </c>
      <c r="J1134" t="s">
        <v>3502</v>
      </c>
      <c r="K1134" t="s">
        <v>2938</v>
      </c>
      <c r="L1134" t="s">
        <v>2941</v>
      </c>
      <c r="M1134">
        <v>280576</v>
      </c>
      <c r="N1134" t="s">
        <v>2539</v>
      </c>
    </row>
    <row r="1135" spans="1:14">
      <c r="A1135">
        <v>194692</v>
      </c>
      <c r="B1135" t="s">
        <v>2579</v>
      </c>
      <c r="C1135" t="s">
        <v>2544</v>
      </c>
      <c r="D1135" t="s">
        <v>2940</v>
      </c>
      <c r="E1135" t="s">
        <v>2937</v>
      </c>
      <c r="F1135" t="s">
        <v>2571</v>
      </c>
      <c r="G1135" t="s">
        <v>2572</v>
      </c>
      <c r="H1135" t="s">
        <v>2573</v>
      </c>
      <c r="I1135" t="s">
        <v>3500</v>
      </c>
      <c r="J1135" t="s">
        <v>3503</v>
      </c>
      <c r="K1135" t="s">
        <v>2938</v>
      </c>
      <c r="L1135" t="s">
        <v>2941</v>
      </c>
      <c r="M1135">
        <v>280576</v>
      </c>
      <c r="N1135" t="s">
        <v>2539</v>
      </c>
    </row>
    <row r="1136" spans="1:14">
      <c r="A1136">
        <v>194692</v>
      </c>
      <c r="B1136" t="s">
        <v>2579</v>
      </c>
      <c r="C1136" t="s">
        <v>2544</v>
      </c>
      <c r="D1136" t="s">
        <v>2940</v>
      </c>
      <c r="E1136" t="s">
        <v>2937</v>
      </c>
      <c r="F1136" t="s">
        <v>2571</v>
      </c>
      <c r="G1136" t="s">
        <v>2572</v>
      </c>
      <c r="H1136" t="s">
        <v>2573</v>
      </c>
      <c r="I1136" t="s">
        <v>3500</v>
      </c>
      <c r="J1136" t="s">
        <v>3503</v>
      </c>
      <c r="K1136" t="s">
        <v>2938</v>
      </c>
      <c r="L1136" t="s">
        <v>2942</v>
      </c>
      <c r="M1136">
        <v>107583488</v>
      </c>
      <c r="N1136" t="s">
        <v>2539</v>
      </c>
    </row>
    <row r="1137" spans="1:14">
      <c r="A1137">
        <v>194693</v>
      </c>
      <c r="B1137" t="s">
        <v>2580</v>
      </c>
      <c r="C1137" t="s">
        <v>2544</v>
      </c>
      <c r="D1137" t="s">
        <v>2936</v>
      </c>
      <c r="E1137" t="s">
        <v>2937</v>
      </c>
      <c r="F1137" t="s">
        <v>2571</v>
      </c>
      <c r="G1137" t="s">
        <v>2572</v>
      </c>
      <c r="H1137" t="s">
        <v>2573</v>
      </c>
      <c r="I1137" t="s">
        <v>3500</v>
      </c>
      <c r="J1137" t="s">
        <v>3502</v>
      </c>
      <c r="K1137" t="s">
        <v>2938</v>
      </c>
      <c r="L1137" t="s">
        <v>2939</v>
      </c>
      <c r="M1137">
        <v>275456</v>
      </c>
      <c r="N1137" t="s">
        <v>2539</v>
      </c>
    </row>
    <row r="1138" spans="1:14">
      <c r="A1138">
        <v>194694</v>
      </c>
      <c r="B1138" t="s">
        <v>2570</v>
      </c>
      <c r="C1138" t="s">
        <v>2544</v>
      </c>
      <c r="D1138" t="s">
        <v>2943</v>
      </c>
      <c r="E1138" t="s">
        <v>2937</v>
      </c>
      <c r="F1138" t="s">
        <v>2571</v>
      </c>
      <c r="G1138" t="s">
        <v>2572</v>
      </c>
      <c r="H1138" t="s">
        <v>2573</v>
      </c>
      <c r="I1138" t="s">
        <v>3504</v>
      </c>
      <c r="J1138" t="s">
        <v>3505</v>
      </c>
      <c r="K1138" t="s">
        <v>2938</v>
      </c>
      <c r="L1138" t="s">
        <v>2955</v>
      </c>
      <c r="M1138">
        <v>466944</v>
      </c>
      <c r="N1138" t="s">
        <v>2539</v>
      </c>
    </row>
    <row r="1139" spans="1:14">
      <c r="A1139">
        <v>194694</v>
      </c>
      <c r="B1139" t="s">
        <v>2570</v>
      </c>
      <c r="C1139" t="s">
        <v>2544</v>
      </c>
      <c r="D1139" t="s">
        <v>2943</v>
      </c>
      <c r="E1139" t="s">
        <v>2937</v>
      </c>
      <c r="F1139" t="s">
        <v>2571</v>
      </c>
      <c r="G1139" t="s">
        <v>2572</v>
      </c>
      <c r="H1139" t="s">
        <v>2573</v>
      </c>
      <c r="I1139" t="s">
        <v>3504</v>
      </c>
      <c r="J1139" t="s">
        <v>3505</v>
      </c>
      <c r="K1139" t="s">
        <v>2938</v>
      </c>
      <c r="L1139" t="s">
        <v>2956</v>
      </c>
      <c r="M1139">
        <v>6592512</v>
      </c>
      <c r="N1139" t="s">
        <v>2539</v>
      </c>
    </row>
    <row r="1140" spans="1:14">
      <c r="A1140">
        <v>194694</v>
      </c>
      <c r="B1140" t="s">
        <v>2570</v>
      </c>
      <c r="C1140" t="s">
        <v>2544</v>
      </c>
      <c r="D1140" t="s">
        <v>2943</v>
      </c>
      <c r="E1140" t="s">
        <v>2937</v>
      </c>
      <c r="F1140" t="s">
        <v>2571</v>
      </c>
      <c r="G1140" t="s">
        <v>2572</v>
      </c>
      <c r="H1140" t="s">
        <v>2573</v>
      </c>
      <c r="I1140" t="s">
        <v>3504</v>
      </c>
      <c r="J1140" t="s">
        <v>3505</v>
      </c>
      <c r="K1140" t="s">
        <v>2938</v>
      </c>
      <c r="L1140" t="s">
        <v>2941</v>
      </c>
      <c r="M1140">
        <v>145408</v>
      </c>
      <c r="N1140" t="s">
        <v>2539</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3252B77AEB96546ADC40B9E8B474A6E" ma:contentTypeVersion="25" ma:contentTypeDescription="Create a new document." ma:contentTypeScope="" ma:versionID="1ccb4036044de5552166a25fd614be09">
  <xsd:schema xmlns:xsd="http://www.w3.org/2001/XMLSchema" xmlns:xs="http://www.w3.org/2001/XMLSchema" xmlns:p="http://schemas.microsoft.com/office/2006/metadata/properties" xmlns:ns2="0ed8ef1c-199b-4031-b0cb-0de98eeb878c" xmlns:ns3="30ecc862-398f-4328-b019-c3ee756fcf7c" xmlns:ns4="d2dd7c15-a765-439a-83bd-4ebe53988687" targetNamespace="http://schemas.microsoft.com/office/2006/metadata/properties" ma:root="true" ma:fieldsID="5e0d0d184cdb592510a75f3e3f4869c7" ns2:_="" ns3:_="" ns4:_="">
    <xsd:import namespace="0ed8ef1c-199b-4031-b0cb-0de98eeb878c"/>
    <xsd:import namespace="30ecc862-398f-4328-b019-c3ee756fcf7c"/>
    <xsd:import namespace="d2dd7c15-a765-439a-83bd-4ebe5398868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ed8ef1c-199b-4031-b0cb-0de98eeb87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0ecc862-398f-4328-b019-c3ee756fcf7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2dd7c15-a765-439a-83bd-4ebe53988687" elementFormDefault="qualified">
    <xsd:import namespace="http://schemas.microsoft.com/office/2006/documentManagement/types"/>
    <xsd:import namespace="http://schemas.microsoft.com/office/infopath/2007/PartnerControls"/>
    <xsd:element name="MediaLengthInSeconds" ma:index="19"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30ecc862-398f-4328-b019-c3ee756fcf7c">
      <UserInfo>
        <DisplayName>EIT-Operations Members</DisplayName>
        <AccountId>7</AccountId>
        <AccountType/>
      </UserInfo>
    </SharedWithUsers>
  </documentManagement>
</p:properties>
</file>

<file path=customXml/itemProps1.xml><?xml version="1.0" encoding="utf-8"?>
<ds:datastoreItem xmlns:ds="http://schemas.openxmlformats.org/officeDocument/2006/customXml" ds:itemID="{90893FD8-B14D-44D0-A204-B9FF3FD0B6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ed8ef1c-199b-4031-b0cb-0de98eeb878c"/>
    <ds:schemaRef ds:uri="30ecc862-398f-4328-b019-c3ee756fcf7c"/>
    <ds:schemaRef ds:uri="d2dd7c15-a765-439a-83bd-4ebe539886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ADEDC56-F39C-4B8F-922D-158F6E019E60}">
  <ds:schemaRefs>
    <ds:schemaRef ds:uri="http://schemas.microsoft.com/sharepoint/v3/contenttype/forms"/>
  </ds:schemaRefs>
</ds:datastoreItem>
</file>

<file path=customXml/itemProps3.xml><?xml version="1.0" encoding="utf-8"?>
<ds:datastoreItem xmlns:ds="http://schemas.openxmlformats.org/officeDocument/2006/customXml" ds:itemID="{DF3BFA33-F6BF-42D8-B0E6-4B81D74B1DF5}">
  <ds:schemaRefs>
    <ds:schemaRef ds:uri="http://schemas.microsoft.com/office/2006/metadata/properties"/>
    <ds:schemaRef ds:uri="http://schemas.microsoft.com/office/infopath/2007/PartnerControls"/>
    <ds:schemaRef ds:uri="30ecc862-398f-4328-b019-c3ee756fcf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Action Items</vt:lpstr>
      <vt:lpstr>Ongoing RCAs</vt:lpstr>
      <vt:lpstr>SummaryINC</vt:lpstr>
      <vt:lpstr>SummarySR</vt:lpstr>
      <vt:lpstr>CAB Changes</vt:lpstr>
      <vt:lpstr>Pivot Table</vt:lpstr>
      <vt:lpstr>Open</vt:lpstr>
      <vt:lpstr>Problems List</vt:lpstr>
      <vt:lpstr>Project Data</vt:lpstr>
      <vt:lpstr>OpenInc</vt:lpstr>
      <vt:lpstr>Breached Resolution SR</vt:lpstr>
      <vt:lpstr>OpenSR</vt:lpstr>
      <vt:lpstr>Breached Resolution Inc</vt:lpstr>
      <vt:lpstr>UpcomingSLA</vt:lpstr>
      <vt:lpstr>BreachedOdoo</vt:lpstr>
      <vt:lpstr>Last24C</vt:lpstr>
      <vt:lpstr>Backup job summary_2022-03-30-0</vt:lpstr>
    </vt:vector>
  </TitlesOfParts>
  <Manager/>
  <Company>FIT LP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tempy</dc:creator>
  <cp:keywords/>
  <dc:description/>
  <cp:lastModifiedBy>Roman Bernabe</cp:lastModifiedBy>
  <cp:revision/>
  <dcterms:created xsi:type="dcterms:W3CDTF">2014-08-19T18:31:58Z</dcterms:created>
  <dcterms:modified xsi:type="dcterms:W3CDTF">2022-04-06T02:48:50Z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0x010100F3252B77AEB96546ADC40B9E8B474A6E</vt:lpwstr>
  </property>
  <property fmtid="{D5CDD505-2E9C-101B-9397-08002B2CF9AE}" pid="3" name="GUID">
    <vt:lpwstr>d4a41412-4855-4c0b-b359-654fdc669c08</vt:lpwstr>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ies>
</file>